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oogleDrive\_Betaflight\Filter Analizer\"/>
    </mc:Choice>
  </mc:AlternateContent>
  <bookViews>
    <workbookView xWindow="0" yWindow="0" windowWidth="10650" windowHeight="8820" tabRatio="702"/>
  </bookViews>
  <sheets>
    <sheet name="BF Filter Latency" sheetId="2" r:id="rId1"/>
    <sheet name="Attenuation vs. Latency" sheetId="10" r:id="rId2"/>
    <sheet name="D-term Reaction" sheetId="14" r:id="rId3"/>
    <sheet name="&lt;spacer&gt;" sheetId="7" r:id="rId4"/>
    <sheet name="Delay and Timing" sheetId="8" r:id="rId5"/>
    <sheet name="Filter Test" sheetId="9" r:id="rId6"/>
    <sheet name="Qick Calc sheet" sheetId="4" r:id="rId7"/>
    <sheet name="FKF-Cutoff Calcs" sheetId="5" r:id="rId8"/>
    <sheet name="Gyro LPF1" sheetId="11" r:id="rId9"/>
    <sheet name="D-term LPF1" sheetId="12" r:id="rId10"/>
    <sheet name="Dyn Notch" sheetId="13" r:id="rId11"/>
  </sheets>
  <definedNames>
    <definedName name="Dterm_LPF1" localSheetId="10">'Dyn Notch'!$B$9:$H$29</definedName>
    <definedName name="Dterm_LPF1">'D-term LPF1'!$B$9:$H$29</definedName>
    <definedName name="Dyn_Notch">'Dyn Notch'!$B$9:$H$29</definedName>
    <definedName name="Gyro_LPF1">'Gyro LPF1'!$B$9:$H$29</definedName>
    <definedName name="solver_adj" localSheetId="7" hidden="1">'FKF-Cutoff Calcs'!$A$21</definedName>
    <definedName name="solver_cvg" localSheetId="7" hidden="1">0.0001</definedName>
    <definedName name="solver_drv" localSheetId="7" hidden="1">1</definedName>
    <definedName name="solver_eng" localSheetId="0" hidden="1">1</definedName>
    <definedName name="solver_eng" localSheetId="7" hidden="1">1</definedName>
    <definedName name="solver_est" localSheetId="7" hidden="1">1</definedName>
    <definedName name="solver_itr" localSheetId="7" hidden="1">2147483647</definedName>
    <definedName name="solver_lhs1" localSheetId="7" hidden="1">'FKF-Cutoff Calcs'!$F$21</definedName>
    <definedName name="solver_mip" localSheetId="7" hidden="1">2147483647</definedName>
    <definedName name="solver_mni" localSheetId="7" hidden="1">30</definedName>
    <definedName name="solver_mrt" localSheetId="7" hidden="1">0.075</definedName>
    <definedName name="solver_msl" localSheetId="7" hidden="1">2</definedName>
    <definedName name="solver_neg" localSheetId="0" hidden="1">1</definedName>
    <definedName name="solver_neg" localSheetId="7" hidden="1">1</definedName>
    <definedName name="solver_nod" localSheetId="7" hidden="1">2147483647</definedName>
    <definedName name="solver_num" localSheetId="0" hidden="1">0</definedName>
    <definedName name="solver_num" localSheetId="7" hidden="1">1</definedName>
    <definedName name="solver_nwt" localSheetId="7" hidden="1">1</definedName>
    <definedName name="solver_opt" localSheetId="0" hidden="1">'BF Filter Latency'!$AN$31</definedName>
    <definedName name="solver_pre" localSheetId="7" hidden="1">0.000001</definedName>
    <definedName name="solver_rbv" localSheetId="7" hidden="1">1</definedName>
    <definedName name="solver_rel1" localSheetId="7" hidden="1">2</definedName>
    <definedName name="solver_rhs1" localSheetId="7" hidden="1">150</definedName>
    <definedName name="solver_rlx" localSheetId="7" hidden="1">2</definedName>
    <definedName name="solver_rsd" localSheetId="7" hidden="1">0</definedName>
    <definedName name="solver_scl" localSheetId="7" hidden="1">1</definedName>
    <definedName name="solver_sho" localSheetId="7" hidden="1">2</definedName>
    <definedName name="solver_ssz" localSheetId="7" hidden="1">100</definedName>
    <definedName name="solver_tim" localSheetId="7" hidden="1">2147483647</definedName>
    <definedName name="solver_tol" localSheetId="7" hidden="1">0.01</definedName>
    <definedName name="solver_typ" localSheetId="0" hidden="1">1</definedName>
    <definedName name="solver_typ" localSheetId="7" hidden="1">1</definedName>
    <definedName name="solver_val" localSheetId="0" hidden="1">0</definedName>
    <definedName name="solver_val" localSheetId="7" hidden="1">0</definedName>
    <definedName name="solver_ver" localSheetId="0" hidden="1">3</definedName>
    <definedName name="solver_ver" localSheetId="7" hidden="1">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27" i="2" l="1"/>
  <c r="CK33" i="2" l="1"/>
  <c r="CK34" i="2"/>
  <c r="CK35" i="2"/>
  <c r="CK36" i="2"/>
  <c r="CK37" i="2"/>
  <c r="CK38" i="2"/>
  <c r="CK39" i="2"/>
  <c r="CK40" i="2"/>
  <c r="CK41" i="2"/>
  <c r="CK42" i="2"/>
  <c r="CK43" i="2"/>
  <c r="CK44" i="2"/>
  <c r="CK45" i="2"/>
  <c r="CK46" i="2"/>
  <c r="CK47" i="2"/>
  <c r="CK48" i="2"/>
  <c r="CK49" i="2"/>
  <c r="CK50" i="2"/>
  <c r="CK51" i="2"/>
  <c r="CK52" i="2"/>
  <c r="CK53" i="2"/>
  <c r="CK54" i="2"/>
  <c r="CK55" i="2"/>
  <c r="CK56" i="2"/>
  <c r="CK57" i="2"/>
  <c r="CK58" i="2"/>
  <c r="CK59" i="2"/>
  <c r="CK60" i="2"/>
  <c r="CK61" i="2"/>
  <c r="CK62" i="2"/>
  <c r="CK63" i="2"/>
  <c r="CK64" i="2"/>
  <c r="CK65" i="2"/>
  <c r="CK66" i="2"/>
  <c r="CK67" i="2"/>
  <c r="CK68" i="2"/>
  <c r="CK69" i="2"/>
  <c r="CK70" i="2"/>
  <c r="CK71" i="2"/>
  <c r="CK72" i="2"/>
  <c r="CK73" i="2"/>
  <c r="CK74" i="2"/>
  <c r="CK75" i="2"/>
  <c r="CK76" i="2"/>
  <c r="CK77" i="2"/>
  <c r="CK78" i="2"/>
  <c r="CK79" i="2"/>
  <c r="CK80" i="2"/>
  <c r="CK81" i="2"/>
  <c r="CK82" i="2"/>
  <c r="CK83" i="2"/>
  <c r="CK84" i="2"/>
  <c r="CK85" i="2"/>
  <c r="CK86" i="2"/>
  <c r="CK87" i="2"/>
  <c r="CK88" i="2"/>
  <c r="CK89" i="2"/>
  <c r="CK90" i="2"/>
  <c r="CK91" i="2"/>
  <c r="CK92" i="2"/>
  <c r="CK93" i="2"/>
  <c r="CK94" i="2"/>
  <c r="CK95" i="2"/>
  <c r="CK96" i="2"/>
  <c r="CK97" i="2"/>
  <c r="CK98" i="2"/>
  <c r="CK99" i="2"/>
  <c r="CK100" i="2"/>
  <c r="CK101" i="2"/>
  <c r="CK102" i="2"/>
  <c r="CK103" i="2"/>
  <c r="CK104" i="2"/>
  <c r="CK105" i="2"/>
  <c r="CK106" i="2"/>
  <c r="CK107" i="2"/>
  <c r="CK108" i="2"/>
  <c r="CK109" i="2"/>
  <c r="CK110" i="2"/>
  <c r="CK111" i="2"/>
  <c r="CK112" i="2"/>
  <c r="CK113" i="2"/>
  <c r="CK114" i="2"/>
  <c r="CK115" i="2"/>
  <c r="CK116" i="2"/>
  <c r="CK117" i="2"/>
  <c r="CK118" i="2"/>
  <c r="CK119" i="2"/>
  <c r="CK120" i="2"/>
  <c r="CK121" i="2"/>
  <c r="CK122" i="2"/>
  <c r="CK123" i="2"/>
  <c r="CK124" i="2"/>
  <c r="CK125" i="2"/>
  <c r="CK126" i="2"/>
  <c r="CK127" i="2"/>
  <c r="CK128" i="2"/>
  <c r="CK129" i="2"/>
  <c r="CK130" i="2"/>
  <c r="CK131" i="2"/>
  <c r="CK132" i="2"/>
  <c r="CK133" i="2"/>
  <c r="CK134" i="2"/>
  <c r="CK135" i="2"/>
  <c r="CK136" i="2"/>
  <c r="CK137" i="2"/>
  <c r="CK138" i="2"/>
  <c r="CK139" i="2"/>
  <c r="CK140" i="2"/>
  <c r="CK141" i="2"/>
  <c r="CK142" i="2"/>
  <c r="CK143" i="2"/>
  <c r="CK144" i="2"/>
  <c r="CK145" i="2"/>
  <c r="CK146" i="2"/>
  <c r="CK147" i="2"/>
  <c r="CK148" i="2"/>
  <c r="CK149" i="2"/>
  <c r="CK150" i="2"/>
  <c r="CK151" i="2"/>
  <c r="CK152" i="2"/>
  <c r="CK153" i="2"/>
  <c r="CK154" i="2"/>
  <c r="CK155" i="2"/>
  <c r="CK156" i="2"/>
  <c r="CK157" i="2"/>
  <c r="CK158" i="2"/>
  <c r="CK159" i="2"/>
  <c r="CK160" i="2"/>
  <c r="CK161" i="2"/>
  <c r="CK162" i="2"/>
  <c r="CK163" i="2"/>
  <c r="CK164" i="2"/>
  <c r="CK165" i="2"/>
  <c r="CK166" i="2"/>
  <c r="CK167" i="2"/>
  <c r="CK168" i="2"/>
  <c r="CK169" i="2"/>
  <c r="CK170" i="2"/>
  <c r="CK171" i="2"/>
  <c r="CK172" i="2"/>
  <c r="CK173" i="2"/>
  <c r="CK174" i="2"/>
  <c r="CK175" i="2"/>
  <c r="CK176" i="2"/>
  <c r="CK177" i="2"/>
  <c r="CK178" i="2"/>
  <c r="CK179" i="2"/>
  <c r="CK180" i="2"/>
  <c r="CK181" i="2"/>
  <c r="CK182" i="2"/>
  <c r="CK183" i="2"/>
  <c r="CK184" i="2"/>
  <c r="CK185" i="2"/>
  <c r="CK186" i="2"/>
  <c r="CK187" i="2"/>
  <c r="CK188" i="2"/>
  <c r="CK189" i="2"/>
  <c r="CK190" i="2"/>
  <c r="CK191" i="2"/>
  <c r="CK192" i="2"/>
  <c r="CK193" i="2"/>
  <c r="CK194" i="2"/>
  <c r="CK195" i="2"/>
  <c r="CK196" i="2"/>
  <c r="CK197" i="2"/>
  <c r="CK198" i="2"/>
  <c r="CK199" i="2"/>
  <c r="CK200" i="2"/>
  <c r="CK201" i="2"/>
  <c r="CK202" i="2"/>
  <c r="CK203" i="2"/>
  <c r="CK204" i="2"/>
  <c r="CK205" i="2"/>
  <c r="CK206" i="2"/>
  <c r="CK207" i="2"/>
  <c r="CK208" i="2"/>
  <c r="CK209" i="2"/>
  <c r="CK210" i="2"/>
  <c r="CK211" i="2"/>
  <c r="CK212" i="2"/>
  <c r="CK213" i="2"/>
  <c r="CK214" i="2"/>
  <c r="CK215" i="2"/>
  <c r="CK216" i="2"/>
  <c r="CK217" i="2"/>
  <c r="CK218" i="2"/>
  <c r="CK219" i="2"/>
  <c r="CK220" i="2"/>
  <c r="CK221" i="2"/>
  <c r="CK222" i="2"/>
  <c r="CK223" i="2"/>
  <c r="CK224" i="2"/>
  <c r="CK225" i="2"/>
  <c r="CK226" i="2"/>
  <c r="CK227" i="2"/>
  <c r="CK228" i="2"/>
  <c r="CK229" i="2"/>
  <c r="CK230" i="2"/>
  <c r="CK231" i="2"/>
  <c r="CK232" i="2"/>
  <c r="CK233" i="2"/>
  <c r="CK234" i="2"/>
  <c r="CK235" i="2"/>
  <c r="CK236" i="2"/>
  <c r="CK237" i="2"/>
  <c r="CK238" i="2"/>
  <c r="CK239" i="2"/>
  <c r="CK240" i="2"/>
  <c r="CK241" i="2"/>
  <c r="CK242" i="2"/>
  <c r="CK32" i="2"/>
  <c r="B3" i="14" l="1"/>
  <c r="B6" i="14"/>
  <c r="C6" i="14" s="1"/>
  <c r="CO19" i="2"/>
  <c r="CO20" i="2"/>
  <c r="CE28" i="2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BG30" i="2" l="1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32" i="2"/>
  <c r="AI30" i="2"/>
  <c r="AT26" i="2" l="1"/>
  <c r="A62" i="2" l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61" i="2"/>
  <c r="AR30" i="2" l="1"/>
  <c r="BP62" i="2" l="1"/>
  <c r="BZ62" i="2"/>
  <c r="BP63" i="2"/>
  <c r="BZ63" i="2"/>
  <c r="BP64" i="2"/>
  <c r="BZ64" i="2"/>
  <c r="BP65" i="2"/>
  <c r="BZ65" i="2"/>
  <c r="BP66" i="2"/>
  <c r="BZ66" i="2"/>
  <c r="BP67" i="2"/>
  <c r="BZ67" i="2"/>
  <c r="BP68" i="2"/>
  <c r="BZ68" i="2"/>
  <c r="BP69" i="2"/>
  <c r="BZ69" i="2"/>
  <c r="BP70" i="2"/>
  <c r="BZ70" i="2"/>
  <c r="BP71" i="2"/>
  <c r="BZ71" i="2"/>
  <c r="BP72" i="2"/>
  <c r="BZ72" i="2"/>
  <c r="BP73" i="2"/>
  <c r="BZ73" i="2"/>
  <c r="BP74" i="2"/>
  <c r="BZ74" i="2"/>
  <c r="BP75" i="2"/>
  <c r="BZ75" i="2"/>
  <c r="BP76" i="2"/>
  <c r="BZ76" i="2"/>
  <c r="BP77" i="2"/>
  <c r="BZ77" i="2"/>
  <c r="BP78" i="2"/>
  <c r="BZ78" i="2"/>
  <c r="BP79" i="2"/>
  <c r="BZ79" i="2"/>
  <c r="BP80" i="2"/>
  <c r="BZ80" i="2"/>
  <c r="BP81" i="2"/>
  <c r="BZ81" i="2"/>
  <c r="BP82" i="2"/>
  <c r="BZ82" i="2"/>
  <c r="BP83" i="2"/>
  <c r="BZ83" i="2"/>
  <c r="BP84" i="2"/>
  <c r="BZ84" i="2"/>
  <c r="BP85" i="2"/>
  <c r="BZ85" i="2"/>
  <c r="BP86" i="2"/>
  <c r="BZ86" i="2"/>
  <c r="BP87" i="2"/>
  <c r="BZ87" i="2"/>
  <c r="BP88" i="2"/>
  <c r="BZ88" i="2"/>
  <c r="BP89" i="2"/>
  <c r="BZ89" i="2"/>
  <c r="BP90" i="2"/>
  <c r="BZ90" i="2"/>
  <c r="BP91" i="2"/>
  <c r="BZ91" i="2"/>
  <c r="BP92" i="2"/>
  <c r="BZ92" i="2"/>
  <c r="BP93" i="2"/>
  <c r="BZ93" i="2"/>
  <c r="BP94" i="2"/>
  <c r="BZ94" i="2"/>
  <c r="BP95" i="2"/>
  <c r="BZ95" i="2"/>
  <c r="BP96" i="2"/>
  <c r="BZ96" i="2"/>
  <c r="BP97" i="2"/>
  <c r="BZ97" i="2"/>
  <c r="BP98" i="2"/>
  <c r="BZ98" i="2"/>
  <c r="BP99" i="2"/>
  <c r="BZ99" i="2"/>
  <c r="BP100" i="2"/>
  <c r="BZ100" i="2"/>
  <c r="BP101" i="2"/>
  <c r="BZ101" i="2"/>
  <c r="BP102" i="2"/>
  <c r="BZ102" i="2"/>
  <c r="BP103" i="2"/>
  <c r="BZ103" i="2"/>
  <c r="BP104" i="2"/>
  <c r="BZ104" i="2"/>
  <c r="BP105" i="2"/>
  <c r="BZ105" i="2"/>
  <c r="BP106" i="2"/>
  <c r="BZ106" i="2"/>
  <c r="BP107" i="2"/>
  <c r="BZ107" i="2"/>
  <c r="BP108" i="2"/>
  <c r="BZ108" i="2"/>
  <c r="BP109" i="2"/>
  <c r="BZ109" i="2"/>
  <c r="BP110" i="2"/>
  <c r="BZ110" i="2"/>
  <c r="BP111" i="2"/>
  <c r="BZ111" i="2"/>
  <c r="BP112" i="2"/>
  <c r="BZ112" i="2"/>
  <c r="BP113" i="2"/>
  <c r="BZ113" i="2"/>
  <c r="BP114" i="2"/>
  <c r="BZ114" i="2"/>
  <c r="BP115" i="2"/>
  <c r="BZ115" i="2"/>
  <c r="BP116" i="2"/>
  <c r="BZ116" i="2"/>
  <c r="BP117" i="2"/>
  <c r="BZ117" i="2"/>
  <c r="BP118" i="2"/>
  <c r="BZ118" i="2"/>
  <c r="BP119" i="2"/>
  <c r="BZ119" i="2"/>
  <c r="BP120" i="2"/>
  <c r="BZ120" i="2"/>
  <c r="BP121" i="2"/>
  <c r="BZ121" i="2"/>
  <c r="BP122" i="2"/>
  <c r="BZ122" i="2"/>
  <c r="BP123" i="2"/>
  <c r="BZ123" i="2"/>
  <c r="BP124" i="2"/>
  <c r="BZ124" i="2"/>
  <c r="BP125" i="2"/>
  <c r="BZ125" i="2"/>
  <c r="BP126" i="2"/>
  <c r="BZ126" i="2"/>
  <c r="BP127" i="2"/>
  <c r="BZ127" i="2"/>
  <c r="BP128" i="2"/>
  <c r="BZ128" i="2"/>
  <c r="BP129" i="2"/>
  <c r="BZ129" i="2"/>
  <c r="BP130" i="2"/>
  <c r="BZ130" i="2"/>
  <c r="BP131" i="2"/>
  <c r="BZ131" i="2"/>
  <c r="BP132" i="2"/>
  <c r="BZ132" i="2"/>
  <c r="BP133" i="2"/>
  <c r="BZ133" i="2"/>
  <c r="BP134" i="2"/>
  <c r="BZ134" i="2"/>
  <c r="BP135" i="2"/>
  <c r="BZ135" i="2"/>
  <c r="BP136" i="2"/>
  <c r="BZ136" i="2"/>
  <c r="BP137" i="2"/>
  <c r="BZ137" i="2"/>
  <c r="BP138" i="2"/>
  <c r="BZ138" i="2"/>
  <c r="BP139" i="2"/>
  <c r="BZ139" i="2"/>
  <c r="BP140" i="2"/>
  <c r="BZ140" i="2"/>
  <c r="BP141" i="2"/>
  <c r="BZ141" i="2"/>
  <c r="BP142" i="2"/>
  <c r="BZ142" i="2"/>
  <c r="BP143" i="2"/>
  <c r="BZ143" i="2"/>
  <c r="BP144" i="2"/>
  <c r="BZ144" i="2"/>
  <c r="BP145" i="2"/>
  <c r="BZ145" i="2"/>
  <c r="BP146" i="2"/>
  <c r="BZ146" i="2"/>
  <c r="BP147" i="2"/>
  <c r="BZ147" i="2"/>
  <c r="BP148" i="2"/>
  <c r="BZ148" i="2"/>
  <c r="BP149" i="2"/>
  <c r="BZ149" i="2"/>
  <c r="BP150" i="2"/>
  <c r="BZ150" i="2"/>
  <c r="BP151" i="2"/>
  <c r="BZ151" i="2"/>
  <c r="BP152" i="2"/>
  <c r="BZ152" i="2"/>
  <c r="BP153" i="2"/>
  <c r="BZ153" i="2"/>
  <c r="BP154" i="2"/>
  <c r="BZ154" i="2"/>
  <c r="BP155" i="2"/>
  <c r="BZ155" i="2"/>
  <c r="BP156" i="2"/>
  <c r="BZ156" i="2"/>
  <c r="BP157" i="2"/>
  <c r="BZ157" i="2"/>
  <c r="BP158" i="2"/>
  <c r="BZ158" i="2"/>
  <c r="BP159" i="2"/>
  <c r="BZ159" i="2"/>
  <c r="BP160" i="2"/>
  <c r="BZ160" i="2"/>
  <c r="BP161" i="2"/>
  <c r="BZ161" i="2"/>
  <c r="BP162" i="2"/>
  <c r="BZ162" i="2"/>
  <c r="BP163" i="2"/>
  <c r="BZ163" i="2"/>
  <c r="BP164" i="2"/>
  <c r="BZ164" i="2"/>
  <c r="BP165" i="2"/>
  <c r="BZ165" i="2"/>
  <c r="BP166" i="2"/>
  <c r="BZ166" i="2"/>
  <c r="BP167" i="2"/>
  <c r="BZ167" i="2"/>
  <c r="BP168" i="2"/>
  <c r="BZ168" i="2"/>
  <c r="BP169" i="2"/>
  <c r="BZ169" i="2"/>
  <c r="BP170" i="2"/>
  <c r="BZ170" i="2"/>
  <c r="BP171" i="2"/>
  <c r="BZ171" i="2"/>
  <c r="BP172" i="2"/>
  <c r="BZ172" i="2"/>
  <c r="BP173" i="2"/>
  <c r="BZ173" i="2"/>
  <c r="BP174" i="2"/>
  <c r="BZ174" i="2"/>
  <c r="BP175" i="2"/>
  <c r="BZ175" i="2"/>
  <c r="BP176" i="2"/>
  <c r="BZ176" i="2"/>
  <c r="BP177" i="2"/>
  <c r="BZ177" i="2"/>
  <c r="BP178" i="2"/>
  <c r="BZ178" i="2"/>
  <c r="BP179" i="2"/>
  <c r="BZ179" i="2"/>
  <c r="BP180" i="2"/>
  <c r="BZ180" i="2"/>
  <c r="BP181" i="2"/>
  <c r="BZ181" i="2"/>
  <c r="BP182" i="2"/>
  <c r="BZ182" i="2"/>
  <c r="BP183" i="2"/>
  <c r="BZ183" i="2"/>
  <c r="BP184" i="2"/>
  <c r="BZ184" i="2"/>
  <c r="BP185" i="2"/>
  <c r="BZ185" i="2"/>
  <c r="BP186" i="2"/>
  <c r="BZ186" i="2"/>
  <c r="BP187" i="2"/>
  <c r="BZ187" i="2"/>
  <c r="BP188" i="2"/>
  <c r="BZ188" i="2"/>
  <c r="BP189" i="2"/>
  <c r="BZ189" i="2"/>
  <c r="BP190" i="2"/>
  <c r="BZ190" i="2"/>
  <c r="BP191" i="2"/>
  <c r="BZ191" i="2"/>
  <c r="BP192" i="2"/>
  <c r="BZ192" i="2"/>
  <c r="BP193" i="2"/>
  <c r="BZ193" i="2"/>
  <c r="BP194" i="2"/>
  <c r="BZ194" i="2"/>
  <c r="BP195" i="2"/>
  <c r="BZ195" i="2"/>
  <c r="BP196" i="2"/>
  <c r="BZ196" i="2"/>
  <c r="BP197" i="2"/>
  <c r="BZ197" i="2"/>
  <c r="BP198" i="2"/>
  <c r="BZ198" i="2"/>
  <c r="BP199" i="2"/>
  <c r="BZ199" i="2"/>
  <c r="BP200" i="2"/>
  <c r="BZ200" i="2"/>
  <c r="BP201" i="2"/>
  <c r="BZ201" i="2"/>
  <c r="BP202" i="2"/>
  <c r="BZ202" i="2"/>
  <c r="BP203" i="2"/>
  <c r="BZ203" i="2"/>
  <c r="BP204" i="2"/>
  <c r="BZ204" i="2"/>
  <c r="BP205" i="2"/>
  <c r="BZ205" i="2"/>
  <c r="BP206" i="2"/>
  <c r="BZ206" i="2"/>
  <c r="BP207" i="2"/>
  <c r="BZ207" i="2"/>
  <c r="BP208" i="2"/>
  <c r="BZ208" i="2"/>
  <c r="BP209" i="2"/>
  <c r="BZ209" i="2"/>
  <c r="BP210" i="2"/>
  <c r="BZ210" i="2"/>
  <c r="BP211" i="2"/>
  <c r="BZ211" i="2"/>
  <c r="BP212" i="2"/>
  <c r="BZ212" i="2"/>
  <c r="BP213" i="2"/>
  <c r="BZ213" i="2"/>
  <c r="BP214" i="2"/>
  <c r="BZ214" i="2"/>
  <c r="BP215" i="2"/>
  <c r="BZ215" i="2"/>
  <c r="BP216" i="2"/>
  <c r="BZ216" i="2"/>
  <c r="BP217" i="2"/>
  <c r="BZ217" i="2"/>
  <c r="BP218" i="2"/>
  <c r="BZ218" i="2"/>
  <c r="BP219" i="2"/>
  <c r="BZ219" i="2"/>
  <c r="BP220" i="2"/>
  <c r="BZ220" i="2"/>
  <c r="BP221" i="2"/>
  <c r="BZ221" i="2"/>
  <c r="BP222" i="2"/>
  <c r="BZ222" i="2"/>
  <c r="BP223" i="2"/>
  <c r="BZ223" i="2"/>
  <c r="BP224" i="2"/>
  <c r="BZ224" i="2"/>
  <c r="BP225" i="2"/>
  <c r="BZ225" i="2"/>
  <c r="BP226" i="2"/>
  <c r="BZ226" i="2"/>
  <c r="BP227" i="2"/>
  <c r="BZ227" i="2"/>
  <c r="BP228" i="2"/>
  <c r="BZ228" i="2"/>
  <c r="BP229" i="2"/>
  <c r="BZ229" i="2"/>
  <c r="BP230" i="2"/>
  <c r="BZ230" i="2"/>
  <c r="BP231" i="2"/>
  <c r="BZ231" i="2"/>
  <c r="BP232" i="2"/>
  <c r="BZ232" i="2"/>
  <c r="BP233" i="2"/>
  <c r="BZ233" i="2"/>
  <c r="BP234" i="2"/>
  <c r="BZ234" i="2"/>
  <c r="BP235" i="2"/>
  <c r="BZ235" i="2"/>
  <c r="BP236" i="2"/>
  <c r="BZ236" i="2"/>
  <c r="BP237" i="2"/>
  <c r="BZ237" i="2"/>
  <c r="BP238" i="2"/>
  <c r="BZ238" i="2"/>
  <c r="BP239" i="2"/>
  <c r="BZ239" i="2"/>
  <c r="BP240" i="2"/>
  <c r="BZ240" i="2"/>
  <c r="BP241" i="2"/>
  <c r="BZ241" i="2"/>
  <c r="BP242" i="2"/>
  <c r="BZ242" i="2"/>
  <c r="U61" i="2"/>
  <c r="V61" i="2"/>
  <c r="BP61" i="2"/>
  <c r="BO61" i="2" s="1"/>
  <c r="BZ61" i="2"/>
  <c r="CC61" i="2"/>
  <c r="CB61" i="2" l="1"/>
  <c r="CD61" i="2" s="1"/>
  <c r="W61" i="2"/>
  <c r="X61" i="2" s="1"/>
  <c r="CA61" i="2"/>
  <c r="BY61" i="2"/>
  <c r="U62" i="2" l="1"/>
  <c r="BY62" i="2"/>
  <c r="CC62" i="2"/>
  <c r="W62" i="2"/>
  <c r="CA62" i="2"/>
  <c r="CB62" i="2"/>
  <c r="V62" i="2"/>
  <c r="X62" i="2" s="1"/>
  <c r="BO62" i="2"/>
  <c r="N28" i="2"/>
  <c r="BT28" i="2"/>
  <c r="CD62" i="2" l="1"/>
  <c r="CB63" i="2"/>
  <c r="BO63" i="2"/>
  <c r="U63" i="2"/>
  <c r="BY63" i="2"/>
  <c r="CA63" i="2"/>
  <c r="CC63" i="2"/>
  <c r="CD63" i="2" s="1"/>
  <c r="V63" i="2"/>
  <c r="X63" i="2" s="1"/>
  <c r="W63" i="2"/>
  <c r="CK11" i="2"/>
  <c r="CK10" i="2"/>
  <c r="CK9" i="2"/>
  <c r="V64" i="2" l="1"/>
  <c r="U64" i="2"/>
  <c r="BY64" i="2"/>
  <c r="CB64" i="2"/>
  <c r="CA64" i="2"/>
  <c r="W64" i="2"/>
  <c r="BO64" i="2"/>
  <c r="CC64" i="2"/>
  <c r="CD64" i="2" s="1"/>
  <c r="X64" i="2" l="1"/>
  <c r="V65" i="2"/>
  <c r="U65" i="2"/>
  <c r="BY65" i="2"/>
  <c r="CA65" i="2"/>
  <c r="CC65" i="2"/>
  <c r="CB65" i="2"/>
  <c r="BO65" i="2"/>
  <c r="W65" i="2"/>
  <c r="BK24" i="2"/>
  <c r="X65" i="2" l="1"/>
  <c r="CD65" i="2"/>
  <c r="CB66" i="2"/>
  <c r="BO66" i="2"/>
  <c r="V66" i="2"/>
  <c r="W66" i="2"/>
  <c r="CA66" i="2"/>
  <c r="BY66" i="2"/>
  <c r="U66" i="2"/>
  <c r="CC66" i="2"/>
  <c r="C3" i="13"/>
  <c r="X66" i="2" l="1"/>
  <c r="CD66" i="2"/>
  <c r="BY67" i="2"/>
  <c r="V67" i="2"/>
  <c r="CA67" i="2"/>
  <c r="CB67" i="2"/>
  <c r="W67" i="2"/>
  <c r="CC67" i="2"/>
  <c r="U67" i="2"/>
  <c r="BO67" i="2"/>
  <c r="C5" i="13"/>
  <c r="F9" i="13" s="1"/>
  <c r="C4" i="13"/>
  <c r="C10" i="13"/>
  <c r="B10" i="13"/>
  <c r="C9" i="13"/>
  <c r="F3" i="13"/>
  <c r="F5" i="13"/>
  <c r="F6" i="13" s="1"/>
  <c r="C5" i="12"/>
  <c r="F5" i="12"/>
  <c r="F6" i="12" s="1"/>
  <c r="BP30" i="2"/>
  <c r="BN30" i="2"/>
  <c r="C5" i="11"/>
  <c r="B10" i="12"/>
  <c r="B11" i="12" s="1"/>
  <c r="C9" i="12"/>
  <c r="X67" i="2" l="1"/>
  <c r="CD67" i="2"/>
  <c r="W68" i="2"/>
  <c r="U68" i="2"/>
  <c r="CB68" i="2"/>
  <c r="V68" i="2"/>
  <c r="CA68" i="2"/>
  <c r="BO68" i="2"/>
  <c r="BY68" i="2"/>
  <c r="CC68" i="2"/>
  <c r="F10" i="13"/>
  <c r="F4" i="13"/>
  <c r="D10" i="13" s="1"/>
  <c r="G10" i="13"/>
  <c r="H10" i="13" s="1"/>
  <c r="B11" i="13"/>
  <c r="E10" i="13"/>
  <c r="G9" i="13"/>
  <c r="H9" i="13" s="1"/>
  <c r="E9" i="13"/>
  <c r="F4" i="12"/>
  <c r="D9" i="12" s="1"/>
  <c r="F3" i="12"/>
  <c r="B12" i="12"/>
  <c r="C11" i="12"/>
  <c r="F9" i="12"/>
  <c r="C10" i="12"/>
  <c r="G9" i="12"/>
  <c r="F3" i="11"/>
  <c r="F4" i="11"/>
  <c r="D9" i="11" s="1"/>
  <c r="F5" i="11"/>
  <c r="C9" i="11"/>
  <c r="F9" i="11"/>
  <c r="B10" i="11"/>
  <c r="X68" i="2" l="1"/>
  <c r="CD68" i="2"/>
  <c r="E10" i="12"/>
  <c r="E11" i="12"/>
  <c r="CA69" i="2"/>
  <c r="CC69" i="2"/>
  <c r="V69" i="2"/>
  <c r="X69" i="2" s="1"/>
  <c r="CB69" i="2"/>
  <c r="W69" i="2"/>
  <c r="BO69" i="2"/>
  <c r="U69" i="2"/>
  <c r="BY69" i="2"/>
  <c r="H9" i="12"/>
  <c r="E9" i="12"/>
  <c r="E9" i="11"/>
  <c r="D9" i="13"/>
  <c r="B12" i="13"/>
  <c r="E11" i="13"/>
  <c r="C11" i="13"/>
  <c r="F11" i="12"/>
  <c r="D11" i="12"/>
  <c r="G11" i="12"/>
  <c r="H11" i="12" s="1"/>
  <c r="D10" i="12"/>
  <c r="G10" i="12"/>
  <c r="H10" i="12" s="1"/>
  <c r="F10" i="12"/>
  <c r="C12" i="12"/>
  <c r="B13" i="12"/>
  <c r="E12" i="12"/>
  <c r="C10" i="11"/>
  <c r="F6" i="11"/>
  <c r="G9" i="11" s="1"/>
  <c r="H9" i="11" s="1"/>
  <c r="B11" i="11"/>
  <c r="E10" i="11"/>
  <c r="CD69" i="2" l="1"/>
  <c r="V70" i="2"/>
  <c r="U70" i="2"/>
  <c r="W70" i="2"/>
  <c r="BY70" i="2"/>
  <c r="CB70" i="2"/>
  <c r="BO70" i="2"/>
  <c r="CC70" i="2"/>
  <c r="CA70" i="2"/>
  <c r="F11" i="13"/>
  <c r="G11" i="13"/>
  <c r="H11" i="13" s="1"/>
  <c r="D11" i="13"/>
  <c r="C12" i="13"/>
  <c r="E12" i="13"/>
  <c r="B13" i="13"/>
  <c r="G12" i="12"/>
  <c r="H12" i="12" s="1"/>
  <c r="F12" i="12"/>
  <c r="D12" i="12"/>
  <c r="C13" i="12"/>
  <c r="B14" i="12"/>
  <c r="E13" i="12"/>
  <c r="E11" i="11"/>
  <c r="B12" i="11"/>
  <c r="C11" i="11"/>
  <c r="D10" i="11"/>
  <c r="F10" i="11"/>
  <c r="G10" i="11"/>
  <c r="H10" i="11" s="1"/>
  <c r="CK5" i="2"/>
  <c r="X70" i="2" l="1"/>
  <c r="CD70" i="2"/>
  <c r="V71" i="2"/>
  <c r="CB71" i="2"/>
  <c r="U71" i="2"/>
  <c r="CA71" i="2"/>
  <c r="BY71" i="2"/>
  <c r="W71" i="2"/>
  <c r="CC71" i="2"/>
  <c r="BO71" i="2"/>
  <c r="G12" i="13"/>
  <c r="H12" i="13" s="1"/>
  <c r="F12" i="13"/>
  <c r="D12" i="13"/>
  <c r="C13" i="13"/>
  <c r="B14" i="13"/>
  <c r="E13" i="13"/>
  <c r="B15" i="12"/>
  <c r="E14" i="12"/>
  <c r="C14" i="12"/>
  <c r="D13" i="12"/>
  <c r="G13" i="12"/>
  <c r="H13" i="12" s="1"/>
  <c r="F13" i="12"/>
  <c r="C12" i="11"/>
  <c r="E12" i="11"/>
  <c r="B13" i="11"/>
  <c r="F11" i="11"/>
  <c r="G11" i="11"/>
  <c r="H11" i="11" s="1"/>
  <c r="D11" i="11"/>
  <c r="D3" i="4"/>
  <c r="X71" i="2" l="1"/>
  <c r="CD71" i="2"/>
  <c r="BO72" i="2"/>
  <c r="V72" i="2"/>
  <c r="X72" i="2" s="1"/>
  <c r="W72" i="2"/>
  <c r="U72" i="2"/>
  <c r="BY72" i="2"/>
  <c r="CB72" i="2"/>
  <c r="CC72" i="2"/>
  <c r="CA72" i="2"/>
  <c r="B15" i="13"/>
  <c r="E14" i="13"/>
  <c r="C14" i="13"/>
  <c r="G13" i="13"/>
  <c r="H13" i="13" s="1"/>
  <c r="F13" i="13"/>
  <c r="D13" i="13"/>
  <c r="D14" i="12"/>
  <c r="G14" i="12"/>
  <c r="H14" i="12" s="1"/>
  <c r="F14" i="12"/>
  <c r="B16" i="12"/>
  <c r="E15" i="12"/>
  <c r="C15" i="12"/>
  <c r="C13" i="11"/>
  <c r="E13" i="11"/>
  <c r="B14" i="11"/>
  <c r="F12" i="11"/>
  <c r="G12" i="11"/>
  <c r="H12" i="11" s="1"/>
  <c r="D12" i="11"/>
  <c r="CD72" i="2" l="1"/>
  <c r="CA73" i="2"/>
  <c r="BO73" i="2"/>
  <c r="CC73" i="2"/>
  <c r="CB73" i="2"/>
  <c r="U73" i="2"/>
  <c r="BY73" i="2"/>
  <c r="W73" i="2"/>
  <c r="V73" i="2"/>
  <c r="G14" i="13"/>
  <c r="H14" i="13" s="1"/>
  <c r="F14" i="13"/>
  <c r="D14" i="13"/>
  <c r="B16" i="13"/>
  <c r="E15" i="13"/>
  <c r="C15" i="13"/>
  <c r="F15" i="12"/>
  <c r="D15" i="12"/>
  <c r="G15" i="12"/>
  <c r="H15" i="12" s="1"/>
  <c r="C16" i="12"/>
  <c r="B17" i="12"/>
  <c r="E16" i="12"/>
  <c r="B15" i="11"/>
  <c r="C14" i="11"/>
  <c r="E14" i="11"/>
  <c r="G13" i="11"/>
  <c r="H13" i="11" s="1"/>
  <c r="F13" i="11"/>
  <c r="D13" i="11"/>
  <c r="R30" i="2"/>
  <c r="T30" i="2"/>
  <c r="X73" i="2" l="1"/>
  <c r="CD73" i="2"/>
  <c r="R62" i="2"/>
  <c r="Q62" i="2" s="1"/>
  <c r="Y62" i="2" s="1"/>
  <c r="R61" i="2"/>
  <c r="Q61" i="2" s="1"/>
  <c r="Y61" i="2" s="1"/>
  <c r="R63" i="2"/>
  <c r="Q63" i="2" s="1"/>
  <c r="Y63" i="2" s="1"/>
  <c r="R64" i="2"/>
  <c r="Q64" i="2" s="1"/>
  <c r="Y64" i="2" s="1"/>
  <c r="R65" i="2"/>
  <c r="Q65" i="2" s="1"/>
  <c r="Y65" i="2" s="1"/>
  <c r="R66" i="2"/>
  <c r="Q66" i="2" s="1"/>
  <c r="Y66" i="2" s="1"/>
  <c r="R67" i="2"/>
  <c r="Q67" i="2" s="1"/>
  <c r="Y67" i="2" s="1"/>
  <c r="R68" i="2"/>
  <c r="Q68" i="2" s="1"/>
  <c r="Y68" i="2" s="1"/>
  <c r="R69" i="2"/>
  <c r="Q69" i="2" s="1"/>
  <c r="Y69" i="2" s="1"/>
  <c r="R70" i="2"/>
  <c r="Q70" i="2" s="1"/>
  <c r="Y70" i="2" s="1"/>
  <c r="R71" i="2"/>
  <c r="Q71" i="2" s="1"/>
  <c r="Y71" i="2" s="1"/>
  <c r="R72" i="2"/>
  <c r="Q72" i="2" s="1"/>
  <c r="Y72" i="2" s="1"/>
  <c r="R73" i="2"/>
  <c r="Q73" i="2" s="1"/>
  <c r="Y73" i="2" s="1"/>
  <c r="R74" i="2"/>
  <c r="BY74" i="2"/>
  <c r="CA74" i="2"/>
  <c r="W74" i="2"/>
  <c r="U74" i="2"/>
  <c r="Q74" i="2" s="1"/>
  <c r="Y74" i="2" s="1"/>
  <c r="CB74" i="2"/>
  <c r="V74" i="2"/>
  <c r="BO74" i="2"/>
  <c r="CC74" i="2"/>
  <c r="C16" i="13"/>
  <c r="B17" i="13"/>
  <c r="E16" i="13"/>
  <c r="F15" i="13"/>
  <c r="G15" i="13"/>
  <c r="H15" i="13" s="1"/>
  <c r="D15" i="13"/>
  <c r="G16" i="12"/>
  <c r="H16" i="12" s="1"/>
  <c r="F16" i="12"/>
  <c r="D16" i="12"/>
  <c r="C17" i="12"/>
  <c r="B18" i="12"/>
  <c r="E17" i="12"/>
  <c r="D14" i="11"/>
  <c r="F14" i="11"/>
  <c r="G14" i="11"/>
  <c r="H14" i="11" s="1"/>
  <c r="E15" i="11"/>
  <c r="B16" i="11"/>
  <c r="C15" i="11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26" i="10"/>
  <c r="A27" i="10"/>
  <c r="A28" i="10"/>
  <c r="A29" i="10"/>
  <c r="A30" i="10"/>
  <c r="A2" i="10"/>
  <c r="X74" i="2" l="1"/>
  <c r="CD74" i="2"/>
  <c r="CA75" i="2"/>
  <c r="CC75" i="2"/>
  <c r="BO75" i="2"/>
  <c r="W75" i="2"/>
  <c r="V75" i="2"/>
  <c r="CB75" i="2"/>
  <c r="R75" i="2"/>
  <c r="BY75" i="2"/>
  <c r="U75" i="2"/>
  <c r="Q75" i="2" s="1"/>
  <c r="Y75" i="2" s="1"/>
  <c r="C17" i="13"/>
  <c r="E17" i="13"/>
  <c r="B18" i="13"/>
  <c r="G16" i="13"/>
  <c r="H16" i="13" s="1"/>
  <c r="F16" i="13"/>
  <c r="D16" i="13"/>
  <c r="B19" i="12"/>
  <c r="E18" i="12"/>
  <c r="C18" i="12"/>
  <c r="D17" i="12"/>
  <c r="G17" i="12"/>
  <c r="H17" i="12" s="1"/>
  <c r="F17" i="12"/>
  <c r="G15" i="11"/>
  <c r="H15" i="11" s="1"/>
  <c r="D15" i="11"/>
  <c r="F15" i="11"/>
  <c r="C16" i="11"/>
  <c r="E16" i="11"/>
  <c r="B17" i="11"/>
  <c r="CC60" i="2"/>
  <c r="CB60" i="2"/>
  <c r="CC59" i="2"/>
  <c r="CB59" i="2"/>
  <c r="CC58" i="2"/>
  <c r="CB58" i="2"/>
  <c r="CC57" i="2"/>
  <c r="CB57" i="2"/>
  <c r="CC56" i="2"/>
  <c r="CB56" i="2"/>
  <c r="CC48" i="2"/>
  <c r="CB48" i="2"/>
  <c r="CC47" i="2"/>
  <c r="CB47" i="2"/>
  <c r="CC46" i="2"/>
  <c r="CB46" i="2"/>
  <c r="CC45" i="2"/>
  <c r="CB45" i="2"/>
  <c r="CC44" i="2"/>
  <c r="CB44" i="2"/>
  <c r="CC43" i="2"/>
  <c r="CB43" i="2"/>
  <c r="CC42" i="2"/>
  <c r="CB42" i="2"/>
  <c r="CC41" i="2"/>
  <c r="CB41" i="2"/>
  <c r="CC40" i="2"/>
  <c r="CB40" i="2"/>
  <c r="CC39" i="2"/>
  <c r="CB39" i="2"/>
  <c r="CC38" i="2"/>
  <c r="CB38" i="2"/>
  <c r="CC37" i="2"/>
  <c r="CB37" i="2"/>
  <c r="CC36" i="2"/>
  <c r="CB36" i="2"/>
  <c r="CC35" i="2"/>
  <c r="CB35" i="2"/>
  <c r="CC34" i="2"/>
  <c r="CB34" i="2"/>
  <c r="CC33" i="2"/>
  <c r="CB33" i="2"/>
  <c r="CC32" i="2"/>
  <c r="CB32" i="2"/>
  <c r="BX30" i="2"/>
  <c r="X75" i="2" l="1"/>
  <c r="CD75" i="2"/>
  <c r="R76" i="2"/>
  <c r="U76" i="2"/>
  <c r="Q76" i="2" s="1"/>
  <c r="Y76" i="2" s="1"/>
  <c r="BY76" i="2"/>
  <c r="W76" i="2"/>
  <c r="CC76" i="2"/>
  <c r="CB76" i="2"/>
  <c r="CA76" i="2"/>
  <c r="BO76" i="2"/>
  <c r="V76" i="2"/>
  <c r="X76" i="2" s="1"/>
  <c r="BX63" i="2"/>
  <c r="BW63" i="2" s="1"/>
  <c r="CE63" i="2" s="1"/>
  <c r="BX62" i="2"/>
  <c r="BW62" i="2" s="1"/>
  <c r="CE62" i="2" s="1"/>
  <c r="BX61" i="2"/>
  <c r="BW61" i="2" s="1"/>
  <c r="CE61" i="2" s="1"/>
  <c r="BX64" i="2"/>
  <c r="BW64" i="2" s="1"/>
  <c r="CE64" i="2" s="1"/>
  <c r="BX65" i="2"/>
  <c r="BW65" i="2" s="1"/>
  <c r="CE65" i="2" s="1"/>
  <c r="BX66" i="2"/>
  <c r="BW66" i="2" s="1"/>
  <c r="CE66" i="2" s="1"/>
  <c r="BX67" i="2"/>
  <c r="BW67" i="2" s="1"/>
  <c r="CE67" i="2" s="1"/>
  <c r="BX68" i="2"/>
  <c r="BW68" i="2" s="1"/>
  <c r="CE68" i="2" s="1"/>
  <c r="BX69" i="2"/>
  <c r="BW69" i="2" s="1"/>
  <c r="CE69" i="2" s="1"/>
  <c r="BX70" i="2"/>
  <c r="BW70" i="2" s="1"/>
  <c r="CE70" i="2" s="1"/>
  <c r="BX71" i="2"/>
  <c r="BW71" i="2" s="1"/>
  <c r="CE71" i="2" s="1"/>
  <c r="BX72" i="2"/>
  <c r="BW72" i="2" s="1"/>
  <c r="CE72" i="2" s="1"/>
  <c r="BX73" i="2"/>
  <c r="BW73" i="2" s="1"/>
  <c r="CE73" i="2" s="1"/>
  <c r="BX74" i="2"/>
  <c r="BW74" i="2" s="1"/>
  <c r="CE74" i="2" s="1"/>
  <c r="BX75" i="2"/>
  <c r="BW75" i="2" s="1"/>
  <c r="CE75" i="2" s="1"/>
  <c r="BX76" i="2"/>
  <c r="CD48" i="2"/>
  <c r="CD57" i="2"/>
  <c r="CD59" i="2"/>
  <c r="CD32" i="2"/>
  <c r="CD42" i="2"/>
  <c r="CD44" i="2"/>
  <c r="CD34" i="2"/>
  <c r="CD33" i="2"/>
  <c r="CD35" i="2"/>
  <c r="CD37" i="2"/>
  <c r="CD39" i="2"/>
  <c r="CD41" i="2"/>
  <c r="CD43" i="2"/>
  <c r="CD45" i="2"/>
  <c r="CD47" i="2"/>
  <c r="CD56" i="2"/>
  <c r="CD58" i="2"/>
  <c r="CD60" i="2"/>
  <c r="G17" i="13"/>
  <c r="H17" i="13" s="1"/>
  <c r="F17" i="13"/>
  <c r="D17" i="13"/>
  <c r="B19" i="13"/>
  <c r="E18" i="13"/>
  <c r="C18" i="13"/>
  <c r="D18" i="12"/>
  <c r="G18" i="12"/>
  <c r="H18" i="12" s="1"/>
  <c r="F18" i="12"/>
  <c r="B20" i="12"/>
  <c r="E19" i="12"/>
  <c r="C19" i="12"/>
  <c r="C17" i="11"/>
  <c r="B18" i="11"/>
  <c r="E17" i="11"/>
  <c r="F16" i="11"/>
  <c r="D16" i="11"/>
  <c r="G16" i="11"/>
  <c r="H16" i="11" s="1"/>
  <c r="CD36" i="2"/>
  <c r="CD38" i="2"/>
  <c r="CD40" i="2"/>
  <c r="CD46" i="2"/>
  <c r="W60" i="2"/>
  <c r="V60" i="2"/>
  <c r="W59" i="2"/>
  <c r="V59" i="2"/>
  <c r="X59" i="2" s="1"/>
  <c r="W58" i="2"/>
  <c r="V58" i="2"/>
  <c r="W57" i="2"/>
  <c r="V57" i="2"/>
  <c r="X57" i="2" s="1"/>
  <c r="W56" i="2"/>
  <c r="V56" i="2"/>
  <c r="W48" i="2"/>
  <c r="V48" i="2"/>
  <c r="X48" i="2" s="1"/>
  <c r="W47" i="2"/>
  <c r="V47" i="2"/>
  <c r="W46" i="2"/>
  <c r="V46" i="2"/>
  <c r="W45" i="2"/>
  <c r="V45" i="2"/>
  <c r="W44" i="2"/>
  <c r="V44" i="2"/>
  <c r="W43" i="2"/>
  <c r="V43" i="2"/>
  <c r="W42" i="2"/>
  <c r="V42" i="2"/>
  <c r="W41" i="2"/>
  <c r="V41" i="2"/>
  <c r="W40" i="2"/>
  <c r="V40" i="2"/>
  <c r="W39" i="2"/>
  <c r="V39" i="2"/>
  <c r="W38" i="2"/>
  <c r="V38" i="2"/>
  <c r="W37" i="2"/>
  <c r="V37" i="2"/>
  <c r="W36" i="2"/>
  <c r="V36" i="2"/>
  <c r="W35" i="2"/>
  <c r="V35" i="2"/>
  <c r="W34" i="2"/>
  <c r="V34" i="2"/>
  <c r="W33" i="2"/>
  <c r="V33" i="2"/>
  <c r="W32" i="2"/>
  <c r="V32" i="2"/>
  <c r="BP32" i="2"/>
  <c r="BO32" i="2" s="1"/>
  <c r="BX32" i="2"/>
  <c r="BZ32" i="2"/>
  <c r="BY32" i="2" s="1"/>
  <c r="CA32" i="2"/>
  <c r="BP33" i="2"/>
  <c r="BO33" i="2" s="1"/>
  <c r="BX33" i="2"/>
  <c r="BZ33" i="2"/>
  <c r="BY33" i="2" s="1"/>
  <c r="CA33" i="2"/>
  <c r="G2" i="4"/>
  <c r="H30" i="2"/>
  <c r="X33" i="2" l="1"/>
  <c r="X35" i="2"/>
  <c r="X37" i="2"/>
  <c r="X39" i="2"/>
  <c r="X41" i="2"/>
  <c r="X43" i="2"/>
  <c r="X45" i="2"/>
  <c r="X47" i="2"/>
  <c r="X56" i="2"/>
  <c r="X58" i="2"/>
  <c r="X60" i="2"/>
  <c r="X32" i="2"/>
  <c r="X34" i="2"/>
  <c r="X36" i="2"/>
  <c r="X38" i="2"/>
  <c r="X40" i="2"/>
  <c r="X42" i="2"/>
  <c r="X44" i="2"/>
  <c r="X46" i="2"/>
  <c r="BW76" i="2"/>
  <c r="CE76" i="2" s="1"/>
  <c r="CD76" i="2"/>
  <c r="BO77" i="2"/>
  <c r="BY77" i="2"/>
  <c r="U77" i="2"/>
  <c r="W77" i="2"/>
  <c r="R77" i="2"/>
  <c r="CC77" i="2"/>
  <c r="CB77" i="2"/>
  <c r="V77" i="2"/>
  <c r="X77" i="2" s="1"/>
  <c r="CA77" i="2"/>
  <c r="BX77" i="2"/>
  <c r="B20" i="13"/>
  <c r="E19" i="13"/>
  <c r="C19" i="13"/>
  <c r="F18" i="13"/>
  <c r="G18" i="13"/>
  <c r="H18" i="13" s="1"/>
  <c r="D18" i="13"/>
  <c r="C20" i="12"/>
  <c r="B21" i="12"/>
  <c r="E20" i="12"/>
  <c r="F19" i="12"/>
  <c r="D19" i="12"/>
  <c r="G19" i="12"/>
  <c r="H19" i="12" s="1"/>
  <c r="BM29" i="2" s="1"/>
  <c r="BU28" i="2" s="1"/>
  <c r="E18" i="11"/>
  <c r="C18" i="11"/>
  <c r="B19" i="11"/>
  <c r="G17" i="11"/>
  <c r="H17" i="11" s="1"/>
  <c r="D17" i="11"/>
  <c r="F17" i="11"/>
  <c r="BW32" i="2"/>
  <c r="CE32" i="2" s="1"/>
  <c r="BW33" i="2"/>
  <c r="CE33" i="2" s="1"/>
  <c r="I8" i="9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7" i="9"/>
  <c r="I1" i="9"/>
  <c r="H2" i="9"/>
  <c r="H7" i="9" s="1"/>
  <c r="H8" i="9" s="1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411" i="9" s="1"/>
  <c r="H412" i="9" s="1"/>
  <c r="H413" i="9" s="1"/>
  <c r="H414" i="9" s="1"/>
  <c r="H415" i="9" s="1"/>
  <c r="H416" i="9" s="1"/>
  <c r="H417" i="9" s="1"/>
  <c r="H418" i="9" s="1"/>
  <c r="H419" i="9" s="1"/>
  <c r="H420" i="9" s="1"/>
  <c r="H421" i="9" s="1"/>
  <c r="H422" i="9" s="1"/>
  <c r="H423" i="9" s="1"/>
  <c r="H424" i="9" s="1"/>
  <c r="H425" i="9" s="1"/>
  <c r="H426" i="9" s="1"/>
  <c r="H427" i="9" s="1"/>
  <c r="H428" i="9" s="1"/>
  <c r="H429" i="9" s="1"/>
  <c r="H430" i="9" s="1"/>
  <c r="H431" i="9" s="1"/>
  <c r="H432" i="9" s="1"/>
  <c r="H433" i="9" s="1"/>
  <c r="H434" i="9" s="1"/>
  <c r="H435" i="9" s="1"/>
  <c r="H436" i="9" s="1"/>
  <c r="H437" i="9" s="1"/>
  <c r="H438" i="9" s="1"/>
  <c r="H439" i="9" s="1"/>
  <c r="H440" i="9" s="1"/>
  <c r="H441" i="9" s="1"/>
  <c r="H442" i="9" s="1"/>
  <c r="H443" i="9" s="1"/>
  <c r="H444" i="9" s="1"/>
  <c r="H445" i="9" s="1"/>
  <c r="H446" i="9" s="1"/>
  <c r="H447" i="9" s="1"/>
  <c r="H448" i="9" s="1"/>
  <c r="H449" i="9" s="1"/>
  <c r="H450" i="9" s="1"/>
  <c r="H451" i="9" s="1"/>
  <c r="H452" i="9" s="1"/>
  <c r="H453" i="9" s="1"/>
  <c r="H454" i="9" s="1"/>
  <c r="H455" i="9" s="1"/>
  <c r="H456" i="9" s="1"/>
  <c r="H457" i="9" s="1"/>
  <c r="H458" i="9" s="1"/>
  <c r="H459" i="9" s="1"/>
  <c r="H460" i="9" s="1"/>
  <c r="H461" i="9" s="1"/>
  <c r="H462" i="9" s="1"/>
  <c r="H463" i="9" s="1"/>
  <c r="H464" i="9" s="1"/>
  <c r="H465" i="9" s="1"/>
  <c r="H466" i="9" s="1"/>
  <c r="H467" i="9" s="1"/>
  <c r="H468" i="9" s="1"/>
  <c r="H469" i="9" s="1"/>
  <c r="H470" i="9" s="1"/>
  <c r="H471" i="9" s="1"/>
  <c r="H472" i="9" s="1"/>
  <c r="H473" i="9" s="1"/>
  <c r="H474" i="9" s="1"/>
  <c r="H475" i="9" s="1"/>
  <c r="H476" i="9" s="1"/>
  <c r="H477" i="9" s="1"/>
  <c r="H478" i="9" s="1"/>
  <c r="H479" i="9" s="1"/>
  <c r="H480" i="9" s="1"/>
  <c r="H481" i="9" s="1"/>
  <c r="H482" i="9" s="1"/>
  <c r="H483" i="9" s="1"/>
  <c r="H484" i="9" s="1"/>
  <c r="H485" i="9" s="1"/>
  <c r="H486" i="9" s="1"/>
  <c r="H487" i="9" s="1"/>
  <c r="H488" i="9" s="1"/>
  <c r="H489" i="9" s="1"/>
  <c r="H490" i="9" s="1"/>
  <c r="H491" i="9" s="1"/>
  <c r="H492" i="9" s="1"/>
  <c r="H493" i="9" s="1"/>
  <c r="H494" i="9" s="1"/>
  <c r="H495" i="9" s="1"/>
  <c r="H496" i="9" s="1"/>
  <c r="H497" i="9" s="1"/>
  <c r="H498" i="9" s="1"/>
  <c r="H499" i="9" s="1"/>
  <c r="H500" i="9" s="1"/>
  <c r="H501" i="9" s="1"/>
  <c r="H502" i="9" s="1"/>
  <c r="H503" i="9" s="1"/>
  <c r="H504" i="9" s="1"/>
  <c r="H505" i="9" s="1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568" i="9" s="1"/>
  <c r="H569" i="9" s="1"/>
  <c r="H570" i="9" s="1"/>
  <c r="H571" i="9" s="1"/>
  <c r="H572" i="9" s="1"/>
  <c r="H573" i="9" s="1"/>
  <c r="H574" i="9" s="1"/>
  <c r="H575" i="9" s="1"/>
  <c r="H576" i="9" s="1"/>
  <c r="H577" i="9" s="1"/>
  <c r="H578" i="9" s="1"/>
  <c r="H579" i="9" s="1"/>
  <c r="H580" i="9" s="1"/>
  <c r="H581" i="9" s="1"/>
  <c r="H582" i="9" s="1"/>
  <c r="H583" i="9" s="1"/>
  <c r="H584" i="9" s="1"/>
  <c r="H585" i="9" s="1"/>
  <c r="H586" i="9" s="1"/>
  <c r="H587" i="9" s="1"/>
  <c r="H588" i="9" s="1"/>
  <c r="H589" i="9" s="1"/>
  <c r="H590" i="9" s="1"/>
  <c r="H591" i="9" s="1"/>
  <c r="H592" i="9" s="1"/>
  <c r="H593" i="9" s="1"/>
  <c r="H594" i="9" s="1"/>
  <c r="H595" i="9" s="1"/>
  <c r="H596" i="9" s="1"/>
  <c r="H597" i="9" s="1"/>
  <c r="H598" i="9" s="1"/>
  <c r="H599" i="9" s="1"/>
  <c r="H600" i="9" s="1"/>
  <c r="H601" i="9" s="1"/>
  <c r="H602" i="9" s="1"/>
  <c r="H603" i="9" s="1"/>
  <c r="H604" i="9" s="1"/>
  <c r="H605" i="9" s="1"/>
  <c r="H606" i="9" s="1"/>
  <c r="H607" i="9" s="1"/>
  <c r="H608" i="9" s="1"/>
  <c r="H609" i="9" s="1"/>
  <c r="H610" i="9" s="1"/>
  <c r="H611" i="9" s="1"/>
  <c r="H612" i="9" s="1"/>
  <c r="H613" i="9" s="1"/>
  <c r="H614" i="9" s="1"/>
  <c r="H615" i="9" s="1"/>
  <c r="H616" i="9" s="1"/>
  <c r="H617" i="9" s="1"/>
  <c r="H618" i="9" s="1"/>
  <c r="H619" i="9" s="1"/>
  <c r="H620" i="9" s="1"/>
  <c r="H621" i="9" s="1"/>
  <c r="H622" i="9" s="1"/>
  <c r="H623" i="9" s="1"/>
  <c r="H624" i="9" s="1"/>
  <c r="H625" i="9" s="1"/>
  <c r="H626" i="9" s="1"/>
  <c r="H627" i="9" s="1"/>
  <c r="H628" i="9" s="1"/>
  <c r="H629" i="9" s="1"/>
  <c r="H630" i="9" s="1"/>
  <c r="H631" i="9" s="1"/>
  <c r="H632" i="9" s="1"/>
  <c r="H633" i="9" s="1"/>
  <c r="H634" i="9" s="1"/>
  <c r="H635" i="9" s="1"/>
  <c r="H636" i="9" s="1"/>
  <c r="H637" i="9" s="1"/>
  <c r="H638" i="9" s="1"/>
  <c r="H639" i="9" s="1"/>
  <c r="H640" i="9" s="1"/>
  <c r="H641" i="9" s="1"/>
  <c r="H642" i="9" s="1"/>
  <c r="H643" i="9" s="1"/>
  <c r="H644" i="9" s="1"/>
  <c r="H645" i="9" s="1"/>
  <c r="H646" i="9" s="1"/>
  <c r="H647" i="9" s="1"/>
  <c r="H648" i="9" s="1"/>
  <c r="H649" i="9" s="1"/>
  <c r="H650" i="9" s="1"/>
  <c r="H651" i="9" s="1"/>
  <c r="H652" i="9" s="1"/>
  <c r="H653" i="9" s="1"/>
  <c r="H654" i="9" s="1"/>
  <c r="H655" i="9" s="1"/>
  <c r="H656" i="9" s="1"/>
  <c r="H657" i="9" s="1"/>
  <c r="H658" i="9" s="1"/>
  <c r="H659" i="9" s="1"/>
  <c r="H660" i="9" s="1"/>
  <c r="H661" i="9" s="1"/>
  <c r="H662" i="9" s="1"/>
  <c r="H663" i="9" s="1"/>
  <c r="H664" i="9" s="1"/>
  <c r="H665" i="9" s="1"/>
  <c r="H666" i="9" s="1"/>
  <c r="H667" i="9" s="1"/>
  <c r="H668" i="9" s="1"/>
  <c r="H669" i="9" s="1"/>
  <c r="H670" i="9" s="1"/>
  <c r="H671" i="9" s="1"/>
  <c r="H672" i="9" s="1"/>
  <c r="H673" i="9" s="1"/>
  <c r="H674" i="9" s="1"/>
  <c r="H675" i="9" s="1"/>
  <c r="H676" i="9" s="1"/>
  <c r="H677" i="9" s="1"/>
  <c r="H678" i="9" s="1"/>
  <c r="H679" i="9" s="1"/>
  <c r="H680" i="9" s="1"/>
  <c r="H681" i="9" s="1"/>
  <c r="H682" i="9" s="1"/>
  <c r="H683" i="9" s="1"/>
  <c r="H684" i="9" s="1"/>
  <c r="H685" i="9" s="1"/>
  <c r="H686" i="9" s="1"/>
  <c r="H687" i="9" s="1"/>
  <c r="H688" i="9" s="1"/>
  <c r="H689" i="9" s="1"/>
  <c r="H690" i="9" s="1"/>
  <c r="H691" i="9" s="1"/>
  <c r="H692" i="9" s="1"/>
  <c r="H693" i="9" s="1"/>
  <c r="H694" i="9" s="1"/>
  <c r="H695" i="9" s="1"/>
  <c r="H696" i="9" s="1"/>
  <c r="H697" i="9" s="1"/>
  <c r="H698" i="9" s="1"/>
  <c r="H699" i="9" s="1"/>
  <c r="H700" i="9" s="1"/>
  <c r="H701" i="9" s="1"/>
  <c r="H702" i="9" s="1"/>
  <c r="H703" i="9" s="1"/>
  <c r="H704" i="9" s="1"/>
  <c r="H705" i="9" s="1"/>
  <c r="H706" i="9" s="1"/>
  <c r="H707" i="9" s="1"/>
  <c r="H708" i="9" s="1"/>
  <c r="H709" i="9" s="1"/>
  <c r="H710" i="9" s="1"/>
  <c r="H711" i="9" s="1"/>
  <c r="H712" i="9" s="1"/>
  <c r="H713" i="9" s="1"/>
  <c r="H714" i="9" s="1"/>
  <c r="H715" i="9" s="1"/>
  <c r="H716" i="9" s="1"/>
  <c r="H717" i="9" s="1"/>
  <c r="H718" i="9" s="1"/>
  <c r="H719" i="9" s="1"/>
  <c r="H720" i="9" s="1"/>
  <c r="H721" i="9" s="1"/>
  <c r="H722" i="9" s="1"/>
  <c r="H723" i="9" s="1"/>
  <c r="H724" i="9" s="1"/>
  <c r="H725" i="9" s="1"/>
  <c r="H726" i="9" s="1"/>
  <c r="H727" i="9" s="1"/>
  <c r="H728" i="9" s="1"/>
  <c r="H729" i="9" s="1"/>
  <c r="H730" i="9" s="1"/>
  <c r="H731" i="9" s="1"/>
  <c r="H732" i="9" s="1"/>
  <c r="H733" i="9" s="1"/>
  <c r="H734" i="9" s="1"/>
  <c r="H735" i="9" s="1"/>
  <c r="H736" i="9" s="1"/>
  <c r="H737" i="9" s="1"/>
  <c r="H738" i="9" s="1"/>
  <c r="H739" i="9" s="1"/>
  <c r="H740" i="9" s="1"/>
  <c r="H741" i="9" s="1"/>
  <c r="H742" i="9" s="1"/>
  <c r="H743" i="9" s="1"/>
  <c r="H744" i="9" s="1"/>
  <c r="H745" i="9" s="1"/>
  <c r="H746" i="9" s="1"/>
  <c r="H747" i="9" s="1"/>
  <c r="H748" i="9" s="1"/>
  <c r="H749" i="9" s="1"/>
  <c r="H750" i="9" s="1"/>
  <c r="H751" i="9" s="1"/>
  <c r="H752" i="9" s="1"/>
  <c r="H753" i="9" s="1"/>
  <c r="H754" i="9" s="1"/>
  <c r="H755" i="9" s="1"/>
  <c r="H756" i="9" s="1"/>
  <c r="H757" i="9" s="1"/>
  <c r="H758" i="9" s="1"/>
  <c r="H759" i="9" s="1"/>
  <c r="H760" i="9" s="1"/>
  <c r="H761" i="9" s="1"/>
  <c r="H762" i="9" s="1"/>
  <c r="H763" i="9" s="1"/>
  <c r="H764" i="9" s="1"/>
  <c r="H765" i="9" s="1"/>
  <c r="H766" i="9" s="1"/>
  <c r="H767" i="9" s="1"/>
  <c r="H768" i="9" s="1"/>
  <c r="H769" i="9" s="1"/>
  <c r="H770" i="9" s="1"/>
  <c r="H771" i="9" s="1"/>
  <c r="H772" i="9" s="1"/>
  <c r="H773" i="9" s="1"/>
  <c r="H774" i="9" s="1"/>
  <c r="H775" i="9" s="1"/>
  <c r="H776" i="9" s="1"/>
  <c r="H777" i="9" s="1"/>
  <c r="H778" i="9" s="1"/>
  <c r="H779" i="9" s="1"/>
  <c r="H780" i="9" s="1"/>
  <c r="H781" i="9" s="1"/>
  <c r="H782" i="9" s="1"/>
  <c r="H783" i="9" s="1"/>
  <c r="H784" i="9" s="1"/>
  <c r="H785" i="9" s="1"/>
  <c r="H786" i="9" s="1"/>
  <c r="H787" i="9" s="1"/>
  <c r="H788" i="9" s="1"/>
  <c r="H789" i="9" s="1"/>
  <c r="H790" i="9" s="1"/>
  <c r="H791" i="9" s="1"/>
  <c r="H792" i="9" s="1"/>
  <c r="H793" i="9" s="1"/>
  <c r="H794" i="9" s="1"/>
  <c r="H795" i="9" s="1"/>
  <c r="H796" i="9" s="1"/>
  <c r="H797" i="9" s="1"/>
  <c r="H798" i="9" s="1"/>
  <c r="H799" i="9" s="1"/>
  <c r="H800" i="9" s="1"/>
  <c r="H801" i="9" s="1"/>
  <c r="H802" i="9" s="1"/>
  <c r="H803" i="9" s="1"/>
  <c r="H804" i="9" s="1"/>
  <c r="H805" i="9" s="1"/>
  <c r="H806" i="9" s="1"/>
  <c r="H807" i="9" s="1"/>
  <c r="H808" i="9" s="1"/>
  <c r="H809" i="9" s="1"/>
  <c r="H810" i="9" s="1"/>
  <c r="H811" i="9" s="1"/>
  <c r="H812" i="9" s="1"/>
  <c r="H813" i="9" s="1"/>
  <c r="H814" i="9" s="1"/>
  <c r="H815" i="9" s="1"/>
  <c r="H816" i="9" s="1"/>
  <c r="H817" i="9" s="1"/>
  <c r="H818" i="9" s="1"/>
  <c r="H819" i="9" s="1"/>
  <c r="H820" i="9" s="1"/>
  <c r="H821" i="9" s="1"/>
  <c r="H822" i="9" s="1"/>
  <c r="H823" i="9" s="1"/>
  <c r="H824" i="9" s="1"/>
  <c r="H825" i="9" s="1"/>
  <c r="H826" i="9" s="1"/>
  <c r="H827" i="9" s="1"/>
  <c r="H828" i="9" s="1"/>
  <c r="H829" i="9" s="1"/>
  <c r="H830" i="9" s="1"/>
  <c r="H831" i="9" s="1"/>
  <c r="H832" i="9" s="1"/>
  <c r="H833" i="9" s="1"/>
  <c r="H834" i="9" s="1"/>
  <c r="H835" i="9" s="1"/>
  <c r="H836" i="9" s="1"/>
  <c r="H837" i="9" s="1"/>
  <c r="H838" i="9" s="1"/>
  <c r="H839" i="9" s="1"/>
  <c r="H840" i="9" s="1"/>
  <c r="H841" i="9" s="1"/>
  <c r="H842" i="9" s="1"/>
  <c r="H843" i="9" s="1"/>
  <c r="H844" i="9" s="1"/>
  <c r="H845" i="9" s="1"/>
  <c r="H846" i="9" s="1"/>
  <c r="H847" i="9" s="1"/>
  <c r="H848" i="9" s="1"/>
  <c r="H849" i="9" s="1"/>
  <c r="H850" i="9" s="1"/>
  <c r="H851" i="9" s="1"/>
  <c r="H852" i="9" s="1"/>
  <c r="H853" i="9" s="1"/>
  <c r="H854" i="9" s="1"/>
  <c r="H855" i="9" s="1"/>
  <c r="H856" i="9" s="1"/>
  <c r="H857" i="9" s="1"/>
  <c r="H858" i="9" s="1"/>
  <c r="H859" i="9" s="1"/>
  <c r="H860" i="9" s="1"/>
  <c r="H861" i="9" s="1"/>
  <c r="H862" i="9" s="1"/>
  <c r="H863" i="9" s="1"/>
  <c r="H864" i="9" s="1"/>
  <c r="H865" i="9" s="1"/>
  <c r="H866" i="9" s="1"/>
  <c r="H867" i="9" s="1"/>
  <c r="H868" i="9" s="1"/>
  <c r="H869" i="9" s="1"/>
  <c r="H870" i="9" s="1"/>
  <c r="H871" i="9" s="1"/>
  <c r="H872" i="9" s="1"/>
  <c r="H873" i="9" s="1"/>
  <c r="H874" i="9" s="1"/>
  <c r="H875" i="9" s="1"/>
  <c r="H876" i="9" s="1"/>
  <c r="H877" i="9" s="1"/>
  <c r="H878" i="9" s="1"/>
  <c r="H879" i="9" s="1"/>
  <c r="H880" i="9" s="1"/>
  <c r="H881" i="9" s="1"/>
  <c r="H882" i="9" s="1"/>
  <c r="H883" i="9" s="1"/>
  <c r="H884" i="9" s="1"/>
  <c r="H885" i="9" s="1"/>
  <c r="H886" i="9" s="1"/>
  <c r="H887" i="9" s="1"/>
  <c r="H888" i="9" s="1"/>
  <c r="H889" i="9" s="1"/>
  <c r="H890" i="9" s="1"/>
  <c r="H891" i="9" s="1"/>
  <c r="H892" i="9" s="1"/>
  <c r="H893" i="9" s="1"/>
  <c r="H894" i="9" s="1"/>
  <c r="H895" i="9" s="1"/>
  <c r="H896" i="9" s="1"/>
  <c r="H897" i="9" s="1"/>
  <c r="H898" i="9" s="1"/>
  <c r="H899" i="9" s="1"/>
  <c r="H900" i="9" s="1"/>
  <c r="H901" i="9" s="1"/>
  <c r="H902" i="9" s="1"/>
  <c r="H903" i="9" s="1"/>
  <c r="H904" i="9" s="1"/>
  <c r="H905" i="9" s="1"/>
  <c r="H906" i="9" s="1"/>
  <c r="H907" i="9" s="1"/>
  <c r="H908" i="9" s="1"/>
  <c r="H909" i="9" s="1"/>
  <c r="H910" i="9" s="1"/>
  <c r="H911" i="9" s="1"/>
  <c r="H912" i="9" s="1"/>
  <c r="H913" i="9" s="1"/>
  <c r="H914" i="9" s="1"/>
  <c r="H915" i="9" s="1"/>
  <c r="H916" i="9" s="1"/>
  <c r="H917" i="9" s="1"/>
  <c r="H918" i="9" s="1"/>
  <c r="H919" i="9" s="1"/>
  <c r="H920" i="9" s="1"/>
  <c r="H921" i="9" s="1"/>
  <c r="H922" i="9" s="1"/>
  <c r="H923" i="9" s="1"/>
  <c r="H924" i="9" s="1"/>
  <c r="H925" i="9" s="1"/>
  <c r="H926" i="9" s="1"/>
  <c r="H927" i="9" s="1"/>
  <c r="H928" i="9" s="1"/>
  <c r="H929" i="9" s="1"/>
  <c r="H930" i="9" s="1"/>
  <c r="H931" i="9" s="1"/>
  <c r="H932" i="9" s="1"/>
  <c r="H933" i="9" s="1"/>
  <c r="H934" i="9" s="1"/>
  <c r="H935" i="9" s="1"/>
  <c r="H936" i="9" s="1"/>
  <c r="H937" i="9" s="1"/>
  <c r="H938" i="9" s="1"/>
  <c r="H939" i="9" s="1"/>
  <c r="H940" i="9" s="1"/>
  <c r="H941" i="9" s="1"/>
  <c r="H942" i="9" s="1"/>
  <c r="H943" i="9" s="1"/>
  <c r="H944" i="9" s="1"/>
  <c r="H945" i="9" s="1"/>
  <c r="H946" i="9" s="1"/>
  <c r="H947" i="9" s="1"/>
  <c r="H948" i="9" s="1"/>
  <c r="H949" i="9" s="1"/>
  <c r="H950" i="9" s="1"/>
  <c r="H951" i="9" s="1"/>
  <c r="H952" i="9" s="1"/>
  <c r="H953" i="9" s="1"/>
  <c r="H954" i="9" s="1"/>
  <c r="H955" i="9" s="1"/>
  <c r="H956" i="9" s="1"/>
  <c r="H957" i="9" s="1"/>
  <c r="H958" i="9" s="1"/>
  <c r="H959" i="9" s="1"/>
  <c r="H960" i="9" s="1"/>
  <c r="H961" i="9" s="1"/>
  <c r="H962" i="9" s="1"/>
  <c r="H963" i="9" s="1"/>
  <c r="H964" i="9" s="1"/>
  <c r="H965" i="9" s="1"/>
  <c r="H966" i="9" s="1"/>
  <c r="H967" i="9" s="1"/>
  <c r="H968" i="9" s="1"/>
  <c r="H969" i="9" s="1"/>
  <c r="H970" i="9" s="1"/>
  <c r="H971" i="9" s="1"/>
  <c r="H972" i="9" s="1"/>
  <c r="H973" i="9" s="1"/>
  <c r="H974" i="9" s="1"/>
  <c r="H975" i="9" s="1"/>
  <c r="H976" i="9" s="1"/>
  <c r="H977" i="9" s="1"/>
  <c r="H978" i="9" s="1"/>
  <c r="H979" i="9" s="1"/>
  <c r="H980" i="9" s="1"/>
  <c r="H981" i="9" s="1"/>
  <c r="H982" i="9" s="1"/>
  <c r="H983" i="9" s="1"/>
  <c r="H984" i="9" s="1"/>
  <c r="H985" i="9" s="1"/>
  <c r="H986" i="9" s="1"/>
  <c r="H987" i="9" s="1"/>
  <c r="H988" i="9" s="1"/>
  <c r="H989" i="9" s="1"/>
  <c r="H990" i="9" s="1"/>
  <c r="H991" i="9" s="1"/>
  <c r="H992" i="9" s="1"/>
  <c r="H993" i="9" s="1"/>
  <c r="H994" i="9" s="1"/>
  <c r="H995" i="9" s="1"/>
  <c r="H996" i="9" s="1"/>
  <c r="H997" i="9" s="1"/>
  <c r="H998" i="9" s="1"/>
  <c r="H999" i="9" s="1"/>
  <c r="H1000" i="9" s="1"/>
  <c r="H1001" i="9" s="1"/>
  <c r="H1002" i="9" s="1"/>
  <c r="H1003" i="9" s="1"/>
  <c r="H1004" i="9" s="1"/>
  <c r="H1005" i="9" s="1"/>
  <c r="H1006" i="9" s="1"/>
  <c r="H1007" i="9" s="1"/>
  <c r="H1008" i="9" s="1"/>
  <c r="H1009" i="9" s="1"/>
  <c r="H1010" i="9" s="1"/>
  <c r="H1011" i="9" s="1"/>
  <c r="H1012" i="9" s="1"/>
  <c r="H1013" i="9" s="1"/>
  <c r="H1014" i="9" s="1"/>
  <c r="H1015" i="9" s="1"/>
  <c r="H1016" i="9" s="1"/>
  <c r="H1017" i="9" s="1"/>
  <c r="H1018" i="9" s="1"/>
  <c r="H1019" i="9" s="1"/>
  <c r="H1020" i="9" s="1"/>
  <c r="H1021" i="9" s="1"/>
  <c r="H1022" i="9" s="1"/>
  <c r="H1023" i="9" s="1"/>
  <c r="H1024" i="9" s="1"/>
  <c r="H1025" i="9" s="1"/>
  <c r="H1026" i="9" s="1"/>
  <c r="H1027" i="9" s="1"/>
  <c r="H1028" i="9" s="1"/>
  <c r="H1029" i="9" s="1"/>
  <c r="H1030" i="9" s="1"/>
  <c r="H1031" i="9" s="1"/>
  <c r="H1032" i="9" s="1"/>
  <c r="H1033" i="9" s="1"/>
  <c r="H1034" i="9" s="1"/>
  <c r="H1035" i="9" s="1"/>
  <c r="H1036" i="9" s="1"/>
  <c r="H1037" i="9" s="1"/>
  <c r="H1038" i="9" s="1"/>
  <c r="H1039" i="9" s="1"/>
  <c r="H1040" i="9" s="1"/>
  <c r="H1041" i="9" s="1"/>
  <c r="H1042" i="9" s="1"/>
  <c r="H1043" i="9" s="1"/>
  <c r="H1044" i="9" s="1"/>
  <c r="H1045" i="9" s="1"/>
  <c r="H1046" i="9" s="1"/>
  <c r="H1047" i="9" s="1"/>
  <c r="H1048" i="9" s="1"/>
  <c r="H1049" i="9" s="1"/>
  <c r="H1050" i="9" s="1"/>
  <c r="H1051" i="9" s="1"/>
  <c r="H1052" i="9" s="1"/>
  <c r="H1053" i="9" s="1"/>
  <c r="H1054" i="9" s="1"/>
  <c r="H1055" i="9" s="1"/>
  <c r="H1056" i="9" s="1"/>
  <c r="H1057" i="9" s="1"/>
  <c r="H1058" i="9" s="1"/>
  <c r="H1059" i="9" s="1"/>
  <c r="H1060" i="9" s="1"/>
  <c r="H1061" i="9" s="1"/>
  <c r="H1062" i="9" s="1"/>
  <c r="H1063" i="9" s="1"/>
  <c r="H1064" i="9" s="1"/>
  <c r="H1065" i="9" s="1"/>
  <c r="H1066" i="9" s="1"/>
  <c r="H1067" i="9" s="1"/>
  <c r="H1068" i="9" s="1"/>
  <c r="H1069" i="9" s="1"/>
  <c r="H1070" i="9" s="1"/>
  <c r="H1071" i="9" s="1"/>
  <c r="H1072" i="9" s="1"/>
  <c r="H1073" i="9" s="1"/>
  <c r="H1074" i="9" s="1"/>
  <c r="H1075" i="9" s="1"/>
  <c r="H1076" i="9" s="1"/>
  <c r="H1077" i="9" s="1"/>
  <c r="H1078" i="9" s="1"/>
  <c r="H1079" i="9" s="1"/>
  <c r="H1080" i="9" s="1"/>
  <c r="H1081" i="9" s="1"/>
  <c r="H1082" i="9" s="1"/>
  <c r="H1083" i="9" s="1"/>
  <c r="H1084" i="9" s="1"/>
  <c r="H1085" i="9" s="1"/>
  <c r="H1086" i="9" s="1"/>
  <c r="H1087" i="9" s="1"/>
  <c r="H1088" i="9" s="1"/>
  <c r="H1089" i="9" s="1"/>
  <c r="H1090" i="9" s="1"/>
  <c r="H1091" i="9" s="1"/>
  <c r="H1092" i="9" s="1"/>
  <c r="H1093" i="9" s="1"/>
  <c r="H1094" i="9" s="1"/>
  <c r="H1095" i="9" s="1"/>
  <c r="H1096" i="9" s="1"/>
  <c r="H1097" i="9" s="1"/>
  <c r="H1098" i="9" s="1"/>
  <c r="H1099" i="9" s="1"/>
  <c r="H1100" i="9" s="1"/>
  <c r="H1101" i="9" s="1"/>
  <c r="H1102" i="9" s="1"/>
  <c r="H1103" i="9" s="1"/>
  <c r="H1104" i="9" s="1"/>
  <c r="H1105" i="9" s="1"/>
  <c r="H1106" i="9" s="1"/>
  <c r="H1107" i="9" s="1"/>
  <c r="H1108" i="9" s="1"/>
  <c r="H1109" i="9" s="1"/>
  <c r="H1110" i="9" s="1"/>
  <c r="H1111" i="9" s="1"/>
  <c r="H1112" i="9" s="1"/>
  <c r="H1113" i="9" s="1"/>
  <c r="H1114" i="9" s="1"/>
  <c r="H1115" i="9" s="1"/>
  <c r="H1116" i="9" s="1"/>
  <c r="H1117" i="9" s="1"/>
  <c r="H1118" i="9" s="1"/>
  <c r="H1119" i="9" s="1"/>
  <c r="H1120" i="9" s="1"/>
  <c r="H1121" i="9" s="1"/>
  <c r="H1122" i="9" s="1"/>
  <c r="H1123" i="9" s="1"/>
  <c r="H1124" i="9" s="1"/>
  <c r="H1125" i="9" s="1"/>
  <c r="H1126" i="9" s="1"/>
  <c r="H1127" i="9" s="1"/>
  <c r="H1128" i="9" s="1"/>
  <c r="H1129" i="9" s="1"/>
  <c r="H1130" i="9" s="1"/>
  <c r="H1131" i="9" s="1"/>
  <c r="H1132" i="9" s="1"/>
  <c r="H1133" i="9" s="1"/>
  <c r="H1134" i="9" s="1"/>
  <c r="H1135" i="9" s="1"/>
  <c r="H1136" i="9" s="1"/>
  <c r="H1137" i="9" s="1"/>
  <c r="H1138" i="9" s="1"/>
  <c r="H1139" i="9" s="1"/>
  <c r="H1140" i="9" s="1"/>
  <c r="H1141" i="9" s="1"/>
  <c r="H1142" i="9" s="1"/>
  <c r="H1143" i="9" s="1"/>
  <c r="H1144" i="9" s="1"/>
  <c r="H1145" i="9" s="1"/>
  <c r="H1146" i="9" s="1"/>
  <c r="H1147" i="9" s="1"/>
  <c r="H1148" i="9" s="1"/>
  <c r="H1149" i="9" s="1"/>
  <c r="H1150" i="9" s="1"/>
  <c r="H1151" i="9" s="1"/>
  <c r="H1152" i="9" s="1"/>
  <c r="H1153" i="9" s="1"/>
  <c r="H1154" i="9" s="1"/>
  <c r="H1155" i="9" s="1"/>
  <c r="H1156" i="9" s="1"/>
  <c r="H1157" i="9" s="1"/>
  <c r="H1158" i="9" s="1"/>
  <c r="H1159" i="9" s="1"/>
  <c r="H1160" i="9" s="1"/>
  <c r="H1161" i="9" s="1"/>
  <c r="H1162" i="9" s="1"/>
  <c r="H1163" i="9" s="1"/>
  <c r="H1164" i="9" s="1"/>
  <c r="H1165" i="9" s="1"/>
  <c r="H1166" i="9" s="1"/>
  <c r="H1167" i="9" s="1"/>
  <c r="H1168" i="9" s="1"/>
  <c r="H1169" i="9" s="1"/>
  <c r="H1170" i="9" s="1"/>
  <c r="H1171" i="9" s="1"/>
  <c r="H1172" i="9" s="1"/>
  <c r="H1173" i="9" s="1"/>
  <c r="H1174" i="9" s="1"/>
  <c r="H1175" i="9" s="1"/>
  <c r="H1176" i="9" s="1"/>
  <c r="H1177" i="9" s="1"/>
  <c r="H1178" i="9" s="1"/>
  <c r="H1179" i="9" s="1"/>
  <c r="H1180" i="9" s="1"/>
  <c r="H1181" i="9" s="1"/>
  <c r="H1182" i="9" s="1"/>
  <c r="H1183" i="9" s="1"/>
  <c r="H1184" i="9" s="1"/>
  <c r="H1185" i="9" s="1"/>
  <c r="H1186" i="9" s="1"/>
  <c r="H1187" i="9" s="1"/>
  <c r="H1188" i="9" s="1"/>
  <c r="H1189" i="9" s="1"/>
  <c r="H1190" i="9" s="1"/>
  <c r="H1191" i="9" s="1"/>
  <c r="H1192" i="9" s="1"/>
  <c r="H1193" i="9" s="1"/>
  <c r="H1194" i="9" s="1"/>
  <c r="H1195" i="9" s="1"/>
  <c r="H1196" i="9" s="1"/>
  <c r="H1197" i="9" s="1"/>
  <c r="H1198" i="9" s="1"/>
  <c r="H1199" i="9" s="1"/>
  <c r="H1200" i="9" s="1"/>
  <c r="H1201" i="9" s="1"/>
  <c r="H1202" i="9" s="1"/>
  <c r="H1203" i="9" s="1"/>
  <c r="H1204" i="9" s="1"/>
  <c r="H1205" i="9" s="1"/>
  <c r="H1206" i="9" s="1"/>
  <c r="H1207" i="9" s="1"/>
  <c r="H1208" i="9" s="1"/>
  <c r="H1209" i="9" s="1"/>
  <c r="H1210" i="9" s="1"/>
  <c r="H1211" i="9" s="1"/>
  <c r="H1212" i="9" s="1"/>
  <c r="H1213" i="9" s="1"/>
  <c r="H1214" i="9" s="1"/>
  <c r="H1215" i="9" s="1"/>
  <c r="H1216" i="9" s="1"/>
  <c r="H1217" i="9" s="1"/>
  <c r="H1218" i="9" s="1"/>
  <c r="H1219" i="9" s="1"/>
  <c r="H1220" i="9" s="1"/>
  <c r="H1221" i="9" s="1"/>
  <c r="H1222" i="9" s="1"/>
  <c r="H1223" i="9" s="1"/>
  <c r="H1224" i="9" s="1"/>
  <c r="H1225" i="9" s="1"/>
  <c r="H1226" i="9" s="1"/>
  <c r="H1227" i="9" s="1"/>
  <c r="H1228" i="9" s="1"/>
  <c r="H1229" i="9" s="1"/>
  <c r="H1230" i="9" s="1"/>
  <c r="H1231" i="9" s="1"/>
  <c r="H1232" i="9" s="1"/>
  <c r="H1233" i="9" s="1"/>
  <c r="H1234" i="9" s="1"/>
  <c r="H1235" i="9" s="1"/>
  <c r="H1236" i="9" s="1"/>
  <c r="H1237" i="9" s="1"/>
  <c r="H1238" i="9" s="1"/>
  <c r="H1239" i="9" s="1"/>
  <c r="H1240" i="9" s="1"/>
  <c r="H1241" i="9" s="1"/>
  <c r="H1242" i="9" s="1"/>
  <c r="H1243" i="9" s="1"/>
  <c r="H1244" i="9" s="1"/>
  <c r="H1245" i="9" s="1"/>
  <c r="H1246" i="9" s="1"/>
  <c r="H1247" i="9" s="1"/>
  <c r="H1248" i="9" s="1"/>
  <c r="H1249" i="9" s="1"/>
  <c r="H1250" i="9" s="1"/>
  <c r="H1251" i="9" s="1"/>
  <c r="H1252" i="9" s="1"/>
  <c r="H1253" i="9" s="1"/>
  <c r="H1254" i="9" s="1"/>
  <c r="H1255" i="9" s="1"/>
  <c r="H1256" i="9" s="1"/>
  <c r="H1257" i="9" s="1"/>
  <c r="H1258" i="9" s="1"/>
  <c r="H1259" i="9" s="1"/>
  <c r="H1260" i="9" s="1"/>
  <c r="H1261" i="9" s="1"/>
  <c r="H1262" i="9" s="1"/>
  <c r="H1263" i="9" s="1"/>
  <c r="H1264" i="9" s="1"/>
  <c r="H1265" i="9" s="1"/>
  <c r="H1266" i="9" s="1"/>
  <c r="H1267" i="9" s="1"/>
  <c r="H1268" i="9" s="1"/>
  <c r="H1269" i="9" s="1"/>
  <c r="H1270" i="9" s="1"/>
  <c r="H1271" i="9" s="1"/>
  <c r="H1272" i="9" s="1"/>
  <c r="H1273" i="9" s="1"/>
  <c r="H1274" i="9" s="1"/>
  <c r="H1275" i="9" s="1"/>
  <c r="H1276" i="9" s="1"/>
  <c r="H1277" i="9" s="1"/>
  <c r="H1278" i="9" s="1"/>
  <c r="H1279" i="9" s="1"/>
  <c r="H1280" i="9" s="1"/>
  <c r="H1281" i="9" s="1"/>
  <c r="H1282" i="9" s="1"/>
  <c r="H1283" i="9" s="1"/>
  <c r="H1284" i="9" s="1"/>
  <c r="H1285" i="9" s="1"/>
  <c r="H1286" i="9" s="1"/>
  <c r="H1287" i="9" s="1"/>
  <c r="H1288" i="9" s="1"/>
  <c r="H1289" i="9" s="1"/>
  <c r="H1290" i="9" s="1"/>
  <c r="H1291" i="9" s="1"/>
  <c r="H1292" i="9" s="1"/>
  <c r="H1293" i="9" s="1"/>
  <c r="H1294" i="9" s="1"/>
  <c r="H1295" i="9" s="1"/>
  <c r="H1296" i="9" s="1"/>
  <c r="H1297" i="9" s="1"/>
  <c r="H1298" i="9" s="1"/>
  <c r="H1299" i="9" s="1"/>
  <c r="H1300" i="9" s="1"/>
  <c r="H1301" i="9" s="1"/>
  <c r="H1302" i="9" s="1"/>
  <c r="H1303" i="9" s="1"/>
  <c r="H1304" i="9" s="1"/>
  <c r="H1305" i="9" s="1"/>
  <c r="H1306" i="9" s="1"/>
  <c r="H1307" i="9" s="1"/>
  <c r="H1308" i="9" s="1"/>
  <c r="H1309" i="9" s="1"/>
  <c r="H1310" i="9" s="1"/>
  <c r="H1311" i="9" s="1"/>
  <c r="H1312" i="9" s="1"/>
  <c r="H1313" i="9" s="1"/>
  <c r="H1314" i="9" s="1"/>
  <c r="H1315" i="9" s="1"/>
  <c r="H1316" i="9" s="1"/>
  <c r="H1317" i="9" s="1"/>
  <c r="H1318" i="9" s="1"/>
  <c r="H1319" i="9" s="1"/>
  <c r="H1320" i="9" s="1"/>
  <c r="H1321" i="9" s="1"/>
  <c r="H1322" i="9" s="1"/>
  <c r="H1323" i="9" s="1"/>
  <c r="H1324" i="9" s="1"/>
  <c r="H1325" i="9" s="1"/>
  <c r="H1326" i="9" s="1"/>
  <c r="H1327" i="9" s="1"/>
  <c r="H1328" i="9" s="1"/>
  <c r="H1329" i="9" s="1"/>
  <c r="H1330" i="9" s="1"/>
  <c r="H1331" i="9" s="1"/>
  <c r="H1332" i="9" s="1"/>
  <c r="H1333" i="9" s="1"/>
  <c r="H1334" i="9" s="1"/>
  <c r="H1335" i="9" s="1"/>
  <c r="H1336" i="9" s="1"/>
  <c r="H1337" i="9" s="1"/>
  <c r="H1338" i="9" s="1"/>
  <c r="H1339" i="9" s="1"/>
  <c r="H1340" i="9" s="1"/>
  <c r="H1341" i="9" s="1"/>
  <c r="H1342" i="9" s="1"/>
  <c r="H1343" i="9" s="1"/>
  <c r="H1344" i="9" s="1"/>
  <c r="H1345" i="9" s="1"/>
  <c r="H1346" i="9" s="1"/>
  <c r="H1347" i="9" s="1"/>
  <c r="H1348" i="9" s="1"/>
  <c r="H1349" i="9" s="1"/>
  <c r="H1350" i="9" s="1"/>
  <c r="H1351" i="9" s="1"/>
  <c r="H1352" i="9" s="1"/>
  <c r="H1353" i="9" s="1"/>
  <c r="H1354" i="9" s="1"/>
  <c r="H1355" i="9" s="1"/>
  <c r="H1356" i="9" s="1"/>
  <c r="H1357" i="9" s="1"/>
  <c r="H1358" i="9" s="1"/>
  <c r="H1359" i="9" s="1"/>
  <c r="H1360" i="9" s="1"/>
  <c r="H1361" i="9" s="1"/>
  <c r="H1362" i="9" s="1"/>
  <c r="H1363" i="9" s="1"/>
  <c r="H1364" i="9" s="1"/>
  <c r="H1365" i="9" s="1"/>
  <c r="H1366" i="9" s="1"/>
  <c r="H1367" i="9" s="1"/>
  <c r="H1368" i="9" s="1"/>
  <c r="H1369" i="9" s="1"/>
  <c r="H1370" i="9" s="1"/>
  <c r="H1371" i="9" s="1"/>
  <c r="H1372" i="9" s="1"/>
  <c r="H1373" i="9" s="1"/>
  <c r="H1374" i="9" s="1"/>
  <c r="H1375" i="9" s="1"/>
  <c r="H1376" i="9" s="1"/>
  <c r="H1377" i="9" s="1"/>
  <c r="H1378" i="9" s="1"/>
  <c r="H1379" i="9" s="1"/>
  <c r="H1380" i="9" s="1"/>
  <c r="H1381" i="9" s="1"/>
  <c r="H1382" i="9" s="1"/>
  <c r="H1383" i="9" s="1"/>
  <c r="H1384" i="9" s="1"/>
  <c r="H1385" i="9" s="1"/>
  <c r="H1386" i="9" s="1"/>
  <c r="H1387" i="9" s="1"/>
  <c r="H1388" i="9" s="1"/>
  <c r="H1389" i="9" s="1"/>
  <c r="H1390" i="9" s="1"/>
  <c r="H1391" i="9" s="1"/>
  <c r="H1392" i="9" s="1"/>
  <c r="H1393" i="9" s="1"/>
  <c r="H1394" i="9" s="1"/>
  <c r="H1395" i="9" s="1"/>
  <c r="H1396" i="9" s="1"/>
  <c r="H1397" i="9" s="1"/>
  <c r="H1398" i="9" s="1"/>
  <c r="H1399" i="9" s="1"/>
  <c r="H1400" i="9" s="1"/>
  <c r="H1401" i="9" s="1"/>
  <c r="H1402" i="9" s="1"/>
  <c r="H1403" i="9" s="1"/>
  <c r="H1404" i="9" s="1"/>
  <c r="H1405" i="9" s="1"/>
  <c r="H1406" i="9" s="1"/>
  <c r="H1407" i="9" s="1"/>
  <c r="H1408" i="9" s="1"/>
  <c r="H1409" i="9" s="1"/>
  <c r="H1410" i="9" s="1"/>
  <c r="H1411" i="9" s="1"/>
  <c r="H1412" i="9" s="1"/>
  <c r="H1413" i="9" s="1"/>
  <c r="H1414" i="9" s="1"/>
  <c r="H1415" i="9" s="1"/>
  <c r="H1416" i="9" s="1"/>
  <c r="H1417" i="9" s="1"/>
  <c r="H1418" i="9" s="1"/>
  <c r="H1419" i="9" s="1"/>
  <c r="H1420" i="9" s="1"/>
  <c r="H1421" i="9" s="1"/>
  <c r="H1422" i="9" s="1"/>
  <c r="H1423" i="9" s="1"/>
  <c r="H1424" i="9" s="1"/>
  <c r="H1425" i="9" s="1"/>
  <c r="H1426" i="9" s="1"/>
  <c r="H1427" i="9" s="1"/>
  <c r="H1428" i="9" s="1"/>
  <c r="H1429" i="9" s="1"/>
  <c r="H1430" i="9" s="1"/>
  <c r="H1431" i="9" s="1"/>
  <c r="H1432" i="9" s="1"/>
  <c r="H1433" i="9" s="1"/>
  <c r="H1434" i="9" s="1"/>
  <c r="H1435" i="9" s="1"/>
  <c r="H1436" i="9" s="1"/>
  <c r="H1437" i="9" s="1"/>
  <c r="H1438" i="9" s="1"/>
  <c r="H1439" i="9" s="1"/>
  <c r="H1440" i="9" s="1"/>
  <c r="H1441" i="9" s="1"/>
  <c r="H1442" i="9" s="1"/>
  <c r="H1443" i="9" s="1"/>
  <c r="H1444" i="9" s="1"/>
  <c r="H1445" i="9" s="1"/>
  <c r="H1446" i="9" s="1"/>
  <c r="H1447" i="9" s="1"/>
  <c r="H1448" i="9" s="1"/>
  <c r="H1449" i="9" s="1"/>
  <c r="H1450" i="9" s="1"/>
  <c r="H1451" i="9" s="1"/>
  <c r="H1452" i="9" s="1"/>
  <c r="H1453" i="9" s="1"/>
  <c r="H1454" i="9" s="1"/>
  <c r="H1455" i="9" s="1"/>
  <c r="H1456" i="9" s="1"/>
  <c r="H1457" i="9" s="1"/>
  <c r="H1458" i="9" s="1"/>
  <c r="H1459" i="9" s="1"/>
  <c r="H1460" i="9" s="1"/>
  <c r="H1461" i="9" s="1"/>
  <c r="H1462" i="9" s="1"/>
  <c r="H1463" i="9" s="1"/>
  <c r="H1464" i="9" s="1"/>
  <c r="H1465" i="9" s="1"/>
  <c r="H1466" i="9" s="1"/>
  <c r="H1467" i="9" s="1"/>
  <c r="H1468" i="9" s="1"/>
  <c r="H1469" i="9" s="1"/>
  <c r="H1470" i="9" s="1"/>
  <c r="H1471" i="9" s="1"/>
  <c r="H1472" i="9" s="1"/>
  <c r="H1473" i="9" s="1"/>
  <c r="H1474" i="9" s="1"/>
  <c r="H1475" i="9" s="1"/>
  <c r="H1476" i="9" s="1"/>
  <c r="H1477" i="9" s="1"/>
  <c r="H1478" i="9" s="1"/>
  <c r="H1479" i="9" s="1"/>
  <c r="H1480" i="9" s="1"/>
  <c r="H1481" i="9" s="1"/>
  <c r="H1482" i="9" s="1"/>
  <c r="H1483" i="9" s="1"/>
  <c r="H1484" i="9" s="1"/>
  <c r="H1485" i="9" s="1"/>
  <c r="H1486" i="9" s="1"/>
  <c r="H1487" i="9" s="1"/>
  <c r="H1488" i="9" s="1"/>
  <c r="H1489" i="9" s="1"/>
  <c r="H1490" i="9" s="1"/>
  <c r="H1491" i="9" s="1"/>
  <c r="H1492" i="9" s="1"/>
  <c r="H1493" i="9" s="1"/>
  <c r="H1494" i="9" s="1"/>
  <c r="H1495" i="9" s="1"/>
  <c r="H1496" i="9" s="1"/>
  <c r="H1497" i="9" s="1"/>
  <c r="H1498" i="9" s="1"/>
  <c r="H1499" i="9" s="1"/>
  <c r="H1500" i="9" s="1"/>
  <c r="H1501" i="9" s="1"/>
  <c r="H1502" i="9" s="1"/>
  <c r="H1503" i="9" s="1"/>
  <c r="H1504" i="9" s="1"/>
  <c r="H1505" i="9" s="1"/>
  <c r="H1506" i="9" s="1"/>
  <c r="H1507" i="9" s="1"/>
  <c r="H1508" i="9" s="1"/>
  <c r="H1509" i="9" s="1"/>
  <c r="H1510" i="9" s="1"/>
  <c r="H1511" i="9" s="1"/>
  <c r="H1512" i="9" s="1"/>
  <c r="H1513" i="9" s="1"/>
  <c r="H1514" i="9" s="1"/>
  <c r="H1515" i="9" s="1"/>
  <c r="H1516" i="9" s="1"/>
  <c r="H1517" i="9" s="1"/>
  <c r="H1518" i="9" s="1"/>
  <c r="H1519" i="9" s="1"/>
  <c r="H1520" i="9" s="1"/>
  <c r="H1521" i="9" s="1"/>
  <c r="H1522" i="9" s="1"/>
  <c r="H1523" i="9" s="1"/>
  <c r="H1524" i="9" s="1"/>
  <c r="H1525" i="9" s="1"/>
  <c r="H1526" i="9" s="1"/>
  <c r="H1527" i="9" s="1"/>
  <c r="H1528" i="9" s="1"/>
  <c r="H1529" i="9" s="1"/>
  <c r="H1530" i="9" s="1"/>
  <c r="H1531" i="9" s="1"/>
  <c r="H1532" i="9" s="1"/>
  <c r="H1533" i="9" s="1"/>
  <c r="H1534" i="9" s="1"/>
  <c r="H1535" i="9" s="1"/>
  <c r="H1536" i="9" s="1"/>
  <c r="H1537" i="9" s="1"/>
  <c r="H1538" i="9" s="1"/>
  <c r="H1539" i="9" s="1"/>
  <c r="H1540" i="9" s="1"/>
  <c r="H1541" i="9" s="1"/>
  <c r="H1542" i="9" s="1"/>
  <c r="H1543" i="9" s="1"/>
  <c r="H1544" i="9" s="1"/>
  <c r="H1545" i="9" s="1"/>
  <c r="H1546" i="9" s="1"/>
  <c r="H1547" i="9" s="1"/>
  <c r="H1548" i="9" s="1"/>
  <c r="H1549" i="9" s="1"/>
  <c r="H1550" i="9" s="1"/>
  <c r="H1551" i="9" s="1"/>
  <c r="H1552" i="9" s="1"/>
  <c r="H1553" i="9" s="1"/>
  <c r="H1554" i="9" s="1"/>
  <c r="H1555" i="9" s="1"/>
  <c r="H1556" i="9" s="1"/>
  <c r="H1557" i="9" s="1"/>
  <c r="H1558" i="9" s="1"/>
  <c r="H1559" i="9" s="1"/>
  <c r="H1560" i="9" s="1"/>
  <c r="H1561" i="9" s="1"/>
  <c r="H1562" i="9" s="1"/>
  <c r="H1563" i="9" s="1"/>
  <c r="H1564" i="9" s="1"/>
  <c r="H1565" i="9" s="1"/>
  <c r="H1566" i="9" s="1"/>
  <c r="H1567" i="9" s="1"/>
  <c r="H1568" i="9" s="1"/>
  <c r="H1569" i="9" s="1"/>
  <c r="H1570" i="9" s="1"/>
  <c r="H1571" i="9" s="1"/>
  <c r="H1572" i="9" s="1"/>
  <c r="H1573" i="9" s="1"/>
  <c r="H1574" i="9" s="1"/>
  <c r="H1575" i="9" s="1"/>
  <c r="H1576" i="9" s="1"/>
  <c r="H1577" i="9" s="1"/>
  <c r="H1578" i="9" s="1"/>
  <c r="H1579" i="9" s="1"/>
  <c r="H1580" i="9" s="1"/>
  <c r="H1581" i="9" s="1"/>
  <c r="H1582" i="9" s="1"/>
  <c r="H1583" i="9" s="1"/>
  <c r="H1584" i="9" s="1"/>
  <c r="H1585" i="9" s="1"/>
  <c r="H1586" i="9" s="1"/>
  <c r="H1587" i="9" s="1"/>
  <c r="H1588" i="9" s="1"/>
  <c r="H1589" i="9" s="1"/>
  <c r="H1590" i="9" s="1"/>
  <c r="H1591" i="9" s="1"/>
  <c r="H1592" i="9" s="1"/>
  <c r="H1593" i="9" s="1"/>
  <c r="H1594" i="9" s="1"/>
  <c r="H1595" i="9" s="1"/>
  <c r="H1596" i="9" s="1"/>
  <c r="H1597" i="9" s="1"/>
  <c r="H1598" i="9" s="1"/>
  <c r="H1599" i="9" s="1"/>
  <c r="H1600" i="9" s="1"/>
  <c r="H1601" i="9" s="1"/>
  <c r="H1602" i="9" s="1"/>
  <c r="H1603" i="9" s="1"/>
  <c r="H1604" i="9" s="1"/>
  <c r="H1605" i="9" s="1"/>
  <c r="H1606" i="9" s="1"/>
  <c r="H1607" i="9" s="1"/>
  <c r="H1608" i="9" s="1"/>
  <c r="H1609" i="9" s="1"/>
  <c r="H1610" i="9" s="1"/>
  <c r="H1611" i="9" s="1"/>
  <c r="H1612" i="9" s="1"/>
  <c r="H1613" i="9" s="1"/>
  <c r="H1614" i="9" s="1"/>
  <c r="H1615" i="9" s="1"/>
  <c r="H1616" i="9" s="1"/>
  <c r="H1617" i="9" s="1"/>
  <c r="H1618" i="9" s="1"/>
  <c r="H1619" i="9" s="1"/>
  <c r="H1620" i="9" s="1"/>
  <c r="H1621" i="9" s="1"/>
  <c r="H1622" i="9" s="1"/>
  <c r="H1623" i="9" s="1"/>
  <c r="H1624" i="9" s="1"/>
  <c r="H1625" i="9" s="1"/>
  <c r="H1626" i="9" s="1"/>
  <c r="H1627" i="9" s="1"/>
  <c r="H1628" i="9" s="1"/>
  <c r="H1629" i="9" s="1"/>
  <c r="H1630" i="9" s="1"/>
  <c r="H1631" i="9" s="1"/>
  <c r="H1632" i="9" s="1"/>
  <c r="H1633" i="9" s="1"/>
  <c r="H1634" i="9" s="1"/>
  <c r="H1635" i="9" s="1"/>
  <c r="H1636" i="9" s="1"/>
  <c r="H1637" i="9" s="1"/>
  <c r="H1638" i="9" s="1"/>
  <c r="H1639" i="9" s="1"/>
  <c r="H1640" i="9" s="1"/>
  <c r="H1641" i="9" s="1"/>
  <c r="H1642" i="9" s="1"/>
  <c r="H1643" i="9" s="1"/>
  <c r="H1644" i="9" s="1"/>
  <c r="H1645" i="9" s="1"/>
  <c r="H1646" i="9" s="1"/>
  <c r="H1647" i="9" s="1"/>
  <c r="H1648" i="9" s="1"/>
  <c r="H1649" i="9" s="1"/>
  <c r="H1650" i="9" s="1"/>
  <c r="H1651" i="9" s="1"/>
  <c r="H1652" i="9" s="1"/>
  <c r="H1653" i="9" s="1"/>
  <c r="H1654" i="9" s="1"/>
  <c r="H1655" i="9" s="1"/>
  <c r="H1656" i="9" s="1"/>
  <c r="H1657" i="9" s="1"/>
  <c r="H1658" i="9" s="1"/>
  <c r="H1659" i="9" s="1"/>
  <c r="H1660" i="9" s="1"/>
  <c r="H1661" i="9" s="1"/>
  <c r="H1662" i="9" s="1"/>
  <c r="H1663" i="9" s="1"/>
  <c r="H1664" i="9" s="1"/>
  <c r="H1665" i="9" s="1"/>
  <c r="H1666" i="9" s="1"/>
  <c r="H1667" i="9" s="1"/>
  <c r="H1668" i="9" s="1"/>
  <c r="H1669" i="9" s="1"/>
  <c r="H1670" i="9" s="1"/>
  <c r="H1671" i="9" s="1"/>
  <c r="H1672" i="9" s="1"/>
  <c r="H1673" i="9" s="1"/>
  <c r="H1674" i="9" s="1"/>
  <c r="H1675" i="9" s="1"/>
  <c r="H1676" i="9" s="1"/>
  <c r="H1677" i="9" s="1"/>
  <c r="H1678" i="9" s="1"/>
  <c r="H1679" i="9" s="1"/>
  <c r="H1680" i="9" s="1"/>
  <c r="H1681" i="9" s="1"/>
  <c r="H1682" i="9" s="1"/>
  <c r="H1683" i="9" s="1"/>
  <c r="H1684" i="9" s="1"/>
  <c r="H1685" i="9" s="1"/>
  <c r="H1686" i="9" s="1"/>
  <c r="H1687" i="9" s="1"/>
  <c r="H1688" i="9" s="1"/>
  <c r="H1689" i="9" s="1"/>
  <c r="H1690" i="9" s="1"/>
  <c r="H1691" i="9" s="1"/>
  <c r="H1692" i="9" s="1"/>
  <c r="H1693" i="9" s="1"/>
  <c r="H1694" i="9" s="1"/>
  <c r="H1695" i="9" s="1"/>
  <c r="H1696" i="9" s="1"/>
  <c r="H1697" i="9" s="1"/>
  <c r="H1698" i="9" s="1"/>
  <c r="H1699" i="9" s="1"/>
  <c r="H1700" i="9" s="1"/>
  <c r="H1701" i="9" s="1"/>
  <c r="H1702" i="9" s="1"/>
  <c r="H1703" i="9" s="1"/>
  <c r="H1704" i="9" s="1"/>
  <c r="H1705" i="9" s="1"/>
  <c r="H1706" i="9" s="1"/>
  <c r="H1707" i="9" s="1"/>
  <c r="H1708" i="9" s="1"/>
  <c r="H1709" i="9" s="1"/>
  <c r="H1710" i="9" s="1"/>
  <c r="H1711" i="9" s="1"/>
  <c r="H1712" i="9" s="1"/>
  <c r="H1713" i="9" s="1"/>
  <c r="H1714" i="9" s="1"/>
  <c r="H1715" i="9" s="1"/>
  <c r="H1716" i="9" s="1"/>
  <c r="H1717" i="9" s="1"/>
  <c r="H1718" i="9" s="1"/>
  <c r="H1719" i="9" s="1"/>
  <c r="H1720" i="9" s="1"/>
  <c r="H1721" i="9" s="1"/>
  <c r="H1722" i="9" s="1"/>
  <c r="H1723" i="9" s="1"/>
  <c r="H1724" i="9" s="1"/>
  <c r="H1725" i="9" s="1"/>
  <c r="H1726" i="9" s="1"/>
  <c r="H1727" i="9" s="1"/>
  <c r="H1728" i="9" s="1"/>
  <c r="H1729" i="9" s="1"/>
  <c r="H1730" i="9" s="1"/>
  <c r="H1731" i="9" s="1"/>
  <c r="H1732" i="9" s="1"/>
  <c r="H1733" i="9" s="1"/>
  <c r="H1734" i="9" s="1"/>
  <c r="H1735" i="9" s="1"/>
  <c r="H1736" i="9" s="1"/>
  <c r="H1737" i="9" s="1"/>
  <c r="H1738" i="9" s="1"/>
  <c r="H1739" i="9" s="1"/>
  <c r="H1740" i="9" s="1"/>
  <c r="H1741" i="9" s="1"/>
  <c r="H1742" i="9" s="1"/>
  <c r="H1743" i="9" s="1"/>
  <c r="H1744" i="9" s="1"/>
  <c r="H1745" i="9" s="1"/>
  <c r="H1746" i="9" s="1"/>
  <c r="H1747" i="9" s="1"/>
  <c r="H1748" i="9" s="1"/>
  <c r="H1749" i="9" s="1"/>
  <c r="H1750" i="9" s="1"/>
  <c r="H1751" i="9" s="1"/>
  <c r="H1752" i="9" s="1"/>
  <c r="H1753" i="9" s="1"/>
  <c r="H1754" i="9" s="1"/>
  <c r="H1755" i="9" s="1"/>
  <c r="H1756" i="9" s="1"/>
  <c r="H1757" i="9" s="1"/>
  <c r="H1758" i="9" s="1"/>
  <c r="H1759" i="9" s="1"/>
  <c r="H1760" i="9" s="1"/>
  <c r="H1761" i="9" s="1"/>
  <c r="H1762" i="9" s="1"/>
  <c r="H1763" i="9" s="1"/>
  <c r="H1764" i="9" s="1"/>
  <c r="H1765" i="9" s="1"/>
  <c r="H1766" i="9" s="1"/>
  <c r="H1767" i="9" s="1"/>
  <c r="H1768" i="9" s="1"/>
  <c r="H1769" i="9" s="1"/>
  <c r="H1770" i="9" s="1"/>
  <c r="H1771" i="9" s="1"/>
  <c r="H1772" i="9" s="1"/>
  <c r="H1773" i="9" s="1"/>
  <c r="H1774" i="9" s="1"/>
  <c r="H1775" i="9" s="1"/>
  <c r="H1776" i="9" s="1"/>
  <c r="H1777" i="9" s="1"/>
  <c r="H1778" i="9" s="1"/>
  <c r="H1779" i="9" s="1"/>
  <c r="H1780" i="9" s="1"/>
  <c r="H1781" i="9" s="1"/>
  <c r="H1782" i="9" s="1"/>
  <c r="H1783" i="9" s="1"/>
  <c r="H1784" i="9" s="1"/>
  <c r="H1785" i="9" s="1"/>
  <c r="H1786" i="9" s="1"/>
  <c r="H1787" i="9" s="1"/>
  <c r="H1788" i="9" s="1"/>
  <c r="H1789" i="9" s="1"/>
  <c r="H1790" i="9" s="1"/>
  <c r="H1791" i="9" s="1"/>
  <c r="H1792" i="9" s="1"/>
  <c r="H1793" i="9" s="1"/>
  <c r="H1794" i="9" s="1"/>
  <c r="H1795" i="9" s="1"/>
  <c r="H1796" i="9" s="1"/>
  <c r="H1797" i="9" s="1"/>
  <c r="H1798" i="9" s="1"/>
  <c r="H1799" i="9" s="1"/>
  <c r="H1800" i="9" s="1"/>
  <c r="H1801" i="9" s="1"/>
  <c r="H1802" i="9" s="1"/>
  <c r="H1803" i="9" s="1"/>
  <c r="H1804" i="9" s="1"/>
  <c r="H1805" i="9" s="1"/>
  <c r="H1806" i="9" s="1"/>
  <c r="H1807" i="9" s="1"/>
  <c r="H1808" i="9" s="1"/>
  <c r="H1809" i="9" s="1"/>
  <c r="H1810" i="9" s="1"/>
  <c r="H1811" i="9" s="1"/>
  <c r="H1812" i="9" s="1"/>
  <c r="H1813" i="9" s="1"/>
  <c r="H1814" i="9" s="1"/>
  <c r="H1815" i="9" s="1"/>
  <c r="H1816" i="9" s="1"/>
  <c r="H1817" i="9" s="1"/>
  <c r="H1818" i="9" s="1"/>
  <c r="H1819" i="9" s="1"/>
  <c r="H1820" i="9" s="1"/>
  <c r="H1821" i="9" s="1"/>
  <c r="H1822" i="9" s="1"/>
  <c r="H1823" i="9" s="1"/>
  <c r="H1824" i="9" s="1"/>
  <c r="H1825" i="9" s="1"/>
  <c r="H1826" i="9" s="1"/>
  <c r="H1827" i="9" s="1"/>
  <c r="H1828" i="9" s="1"/>
  <c r="H1829" i="9" s="1"/>
  <c r="H1830" i="9" s="1"/>
  <c r="H1831" i="9" s="1"/>
  <c r="H1832" i="9" s="1"/>
  <c r="H1833" i="9" s="1"/>
  <c r="H1834" i="9" s="1"/>
  <c r="H1835" i="9" s="1"/>
  <c r="H1836" i="9" s="1"/>
  <c r="H1837" i="9" s="1"/>
  <c r="H1838" i="9" s="1"/>
  <c r="H1839" i="9" s="1"/>
  <c r="H1840" i="9" s="1"/>
  <c r="H1841" i="9" s="1"/>
  <c r="H1842" i="9" s="1"/>
  <c r="H1843" i="9" s="1"/>
  <c r="H1844" i="9" s="1"/>
  <c r="H1845" i="9" s="1"/>
  <c r="H1846" i="9" s="1"/>
  <c r="H1847" i="9" s="1"/>
  <c r="H1848" i="9" s="1"/>
  <c r="H1849" i="9" s="1"/>
  <c r="H1850" i="9" s="1"/>
  <c r="H1851" i="9" s="1"/>
  <c r="H1852" i="9" s="1"/>
  <c r="H1853" i="9" s="1"/>
  <c r="H1854" i="9" s="1"/>
  <c r="H1855" i="9" s="1"/>
  <c r="H1856" i="9" s="1"/>
  <c r="H1857" i="9" s="1"/>
  <c r="H1858" i="9" s="1"/>
  <c r="H1859" i="9" s="1"/>
  <c r="H1860" i="9" s="1"/>
  <c r="H1861" i="9" s="1"/>
  <c r="H1862" i="9" s="1"/>
  <c r="H1863" i="9" s="1"/>
  <c r="H1864" i="9" s="1"/>
  <c r="H1865" i="9" s="1"/>
  <c r="H1866" i="9" s="1"/>
  <c r="H1867" i="9" s="1"/>
  <c r="H1868" i="9" s="1"/>
  <c r="H1869" i="9" s="1"/>
  <c r="H1870" i="9" s="1"/>
  <c r="H1871" i="9" s="1"/>
  <c r="H1872" i="9" s="1"/>
  <c r="H1873" i="9" s="1"/>
  <c r="H1874" i="9" s="1"/>
  <c r="H1875" i="9" s="1"/>
  <c r="H1876" i="9" s="1"/>
  <c r="H1877" i="9" s="1"/>
  <c r="H1878" i="9" s="1"/>
  <c r="H1879" i="9" s="1"/>
  <c r="H1880" i="9" s="1"/>
  <c r="H1881" i="9" s="1"/>
  <c r="H1882" i="9" s="1"/>
  <c r="H1883" i="9" s="1"/>
  <c r="H1884" i="9" s="1"/>
  <c r="H1885" i="9" s="1"/>
  <c r="H1886" i="9" s="1"/>
  <c r="H1887" i="9" s="1"/>
  <c r="H1888" i="9" s="1"/>
  <c r="H1889" i="9" s="1"/>
  <c r="H1890" i="9" s="1"/>
  <c r="H1891" i="9" s="1"/>
  <c r="H1892" i="9" s="1"/>
  <c r="H1893" i="9" s="1"/>
  <c r="H1894" i="9" s="1"/>
  <c r="H1895" i="9" s="1"/>
  <c r="H1896" i="9" s="1"/>
  <c r="H1897" i="9" s="1"/>
  <c r="H1898" i="9" s="1"/>
  <c r="H1899" i="9" s="1"/>
  <c r="H1900" i="9" s="1"/>
  <c r="H1901" i="9" s="1"/>
  <c r="H1902" i="9" s="1"/>
  <c r="H1903" i="9" s="1"/>
  <c r="H1904" i="9" s="1"/>
  <c r="H1905" i="9" s="1"/>
  <c r="H1906" i="9" s="1"/>
  <c r="H1907" i="9" s="1"/>
  <c r="H1908" i="9" s="1"/>
  <c r="H1909" i="9" s="1"/>
  <c r="H1910" i="9" s="1"/>
  <c r="H1911" i="9" s="1"/>
  <c r="H1912" i="9" s="1"/>
  <c r="H1913" i="9" s="1"/>
  <c r="H1914" i="9" s="1"/>
  <c r="H1915" i="9" s="1"/>
  <c r="H1916" i="9" s="1"/>
  <c r="H1917" i="9" s="1"/>
  <c r="H1918" i="9" s="1"/>
  <c r="H1919" i="9" s="1"/>
  <c r="H1920" i="9" s="1"/>
  <c r="H1921" i="9" s="1"/>
  <c r="H1922" i="9" s="1"/>
  <c r="H1923" i="9" s="1"/>
  <c r="H1924" i="9" s="1"/>
  <c r="H1925" i="9" s="1"/>
  <c r="H1926" i="9" s="1"/>
  <c r="H1927" i="9" s="1"/>
  <c r="H1928" i="9" s="1"/>
  <c r="H1929" i="9" s="1"/>
  <c r="H1930" i="9" s="1"/>
  <c r="H1931" i="9" s="1"/>
  <c r="H1932" i="9" s="1"/>
  <c r="H1933" i="9" s="1"/>
  <c r="H1934" i="9" s="1"/>
  <c r="H1935" i="9" s="1"/>
  <c r="H1936" i="9" s="1"/>
  <c r="H1937" i="9" s="1"/>
  <c r="H1938" i="9" s="1"/>
  <c r="H1939" i="9" s="1"/>
  <c r="H1940" i="9" s="1"/>
  <c r="H1941" i="9" s="1"/>
  <c r="H1942" i="9" s="1"/>
  <c r="H1943" i="9" s="1"/>
  <c r="H1944" i="9" s="1"/>
  <c r="H1945" i="9" s="1"/>
  <c r="H1946" i="9" s="1"/>
  <c r="H1947" i="9" s="1"/>
  <c r="H1948" i="9" s="1"/>
  <c r="H1949" i="9" s="1"/>
  <c r="H1950" i="9" s="1"/>
  <c r="H1951" i="9" s="1"/>
  <c r="H1952" i="9" s="1"/>
  <c r="H1953" i="9" s="1"/>
  <c r="H1954" i="9" s="1"/>
  <c r="H1955" i="9" s="1"/>
  <c r="H1956" i="9" s="1"/>
  <c r="H1957" i="9" s="1"/>
  <c r="H1958" i="9" s="1"/>
  <c r="H1959" i="9" s="1"/>
  <c r="H1960" i="9" s="1"/>
  <c r="H1961" i="9" s="1"/>
  <c r="H1962" i="9" s="1"/>
  <c r="H1963" i="9" s="1"/>
  <c r="H1964" i="9" s="1"/>
  <c r="H1965" i="9" s="1"/>
  <c r="H1966" i="9" s="1"/>
  <c r="H1967" i="9" s="1"/>
  <c r="H1968" i="9" s="1"/>
  <c r="H1969" i="9" s="1"/>
  <c r="H1970" i="9" s="1"/>
  <c r="H1971" i="9" s="1"/>
  <c r="H1972" i="9" s="1"/>
  <c r="H1973" i="9" s="1"/>
  <c r="H1974" i="9" s="1"/>
  <c r="H1975" i="9" s="1"/>
  <c r="H1976" i="9" s="1"/>
  <c r="H1977" i="9" s="1"/>
  <c r="H1978" i="9" s="1"/>
  <c r="H1979" i="9" s="1"/>
  <c r="H1980" i="9" s="1"/>
  <c r="H1981" i="9" s="1"/>
  <c r="H1982" i="9" s="1"/>
  <c r="H1983" i="9" s="1"/>
  <c r="H1984" i="9" s="1"/>
  <c r="H1985" i="9" s="1"/>
  <c r="H1986" i="9" s="1"/>
  <c r="H1987" i="9" s="1"/>
  <c r="H1988" i="9" s="1"/>
  <c r="H1989" i="9" s="1"/>
  <c r="H1990" i="9" s="1"/>
  <c r="H1991" i="9" s="1"/>
  <c r="H1992" i="9" s="1"/>
  <c r="H1993" i="9" s="1"/>
  <c r="H1994" i="9" s="1"/>
  <c r="H1995" i="9" s="1"/>
  <c r="H1996" i="9" s="1"/>
  <c r="H1997" i="9" s="1"/>
  <c r="H1998" i="9" s="1"/>
  <c r="H1999" i="9" s="1"/>
  <c r="H2000" i="9" s="1"/>
  <c r="H2001" i="9" s="1"/>
  <c r="H2002" i="9" s="1"/>
  <c r="H2003" i="9" s="1"/>
  <c r="H2004" i="9" s="1"/>
  <c r="H2005" i="9" s="1"/>
  <c r="H2006" i="9" s="1"/>
  <c r="H2007" i="9" s="1"/>
  <c r="H2008" i="9" s="1"/>
  <c r="H2009" i="9" s="1"/>
  <c r="H2010" i="9" s="1"/>
  <c r="H2011" i="9" s="1"/>
  <c r="H2012" i="9" s="1"/>
  <c r="H2013" i="9" s="1"/>
  <c r="H2014" i="9" s="1"/>
  <c r="H2015" i="9" s="1"/>
  <c r="H2016" i="9" s="1"/>
  <c r="H2017" i="9" s="1"/>
  <c r="H2018" i="9" s="1"/>
  <c r="H2019" i="9" s="1"/>
  <c r="H2020" i="9" s="1"/>
  <c r="H2021" i="9" s="1"/>
  <c r="H2022" i="9" s="1"/>
  <c r="H2023" i="9" s="1"/>
  <c r="H2024" i="9" s="1"/>
  <c r="H2025" i="9" s="1"/>
  <c r="H2026" i="9" s="1"/>
  <c r="H2027" i="9" s="1"/>
  <c r="H2028" i="9" s="1"/>
  <c r="H2029" i="9" s="1"/>
  <c r="H2030" i="9" s="1"/>
  <c r="H2031" i="9" s="1"/>
  <c r="H2032" i="9" s="1"/>
  <c r="H2033" i="9" s="1"/>
  <c r="H2034" i="9" s="1"/>
  <c r="H2035" i="9" s="1"/>
  <c r="H2036" i="9" s="1"/>
  <c r="H2037" i="9" s="1"/>
  <c r="H2038" i="9" s="1"/>
  <c r="H2039" i="9" s="1"/>
  <c r="H2040" i="9" s="1"/>
  <c r="H2041" i="9" s="1"/>
  <c r="H2042" i="9" s="1"/>
  <c r="H2043" i="9" s="1"/>
  <c r="H2044" i="9" s="1"/>
  <c r="H2045" i="9" s="1"/>
  <c r="H2046" i="9" s="1"/>
  <c r="H2047" i="9" s="1"/>
  <c r="H2048" i="9" s="1"/>
  <c r="H2049" i="9" s="1"/>
  <c r="H2050" i="9" s="1"/>
  <c r="H2051" i="9" s="1"/>
  <c r="H2052" i="9" s="1"/>
  <c r="H2053" i="9" s="1"/>
  <c r="H2054" i="9" s="1"/>
  <c r="H2055" i="9" s="1"/>
  <c r="H2056" i="9" s="1"/>
  <c r="H2057" i="9" s="1"/>
  <c r="H2058" i="9" s="1"/>
  <c r="H2059" i="9" s="1"/>
  <c r="H2060" i="9" s="1"/>
  <c r="H2061" i="9" s="1"/>
  <c r="H2062" i="9" s="1"/>
  <c r="H2063" i="9" s="1"/>
  <c r="H2064" i="9" s="1"/>
  <c r="H2065" i="9" s="1"/>
  <c r="H2066" i="9" s="1"/>
  <c r="H2067" i="9" s="1"/>
  <c r="H2068" i="9" s="1"/>
  <c r="H2069" i="9" s="1"/>
  <c r="H2070" i="9" s="1"/>
  <c r="H2071" i="9" s="1"/>
  <c r="H2072" i="9" s="1"/>
  <c r="H2073" i="9" s="1"/>
  <c r="H2074" i="9" s="1"/>
  <c r="H2075" i="9" s="1"/>
  <c r="H2076" i="9" s="1"/>
  <c r="H2077" i="9" s="1"/>
  <c r="H2078" i="9" s="1"/>
  <c r="H2079" i="9" s="1"/>
  <c r="H2080" i="9" s="1"/>
  <c r="H2081" i="9" s="1"/>
  <c r="H2082" i="9" s="1"/>
  <c r="H2083" i="9" s="1"/>
  <c r="H2084" i="9" s="1"/>
  <c r="H2085" i="9" s="1"/>
  <c r="H2086" i="9" s="1"/>
  <c r="H2087" i="9" s="1"/>
  <c r="H2088" i="9" s="1"/>
  <c r="H2089" i="9" s="1"/>
  <c r="H2090" i="9" s="1"/>
  <c r="H2091" i="9" s="1"/>
  <c r="H2092" i="9" s="1"/>
  <c r="H2093" i="9" s="1"/>
  <c r="H2094" i="9" s="1"/>
  <c r="H2095" i="9" s="1"/>
  <c r="H2096" i="9" s="1"/>
  <c r="H2097" i="9" s="1"/>
  <c r="H2098" i="9" s="1"/>
  <c r="H2099" i="9" s="1"/>
  <c r="H2100" i="9" s="1"/>
  <c r="H2101" i="9" s="1"/>
  <c r="H2102" i="9" s="1"/>
  <c r="H2103" i="9" s="1"/>
  <c r="H2104" i="9" s="1"/>
  <c r="H2105" i="9" s="1"/>
  <c r="H2106" i="9" s="1"/>
  <c r="H2107" i="9" s="1"/>
  <c r="H2108" i="9" s="1"/>
  <c r="H2109" i="9" s="1"/>
  <c r="H2110" i="9" s="1"/>
  <c r="H2111" i="9" s="1"/>
  <c r="H2112" i="9" s="1"/>
  <c r="H2113" i="9" s="1"/>
  <c r="H2114" i="9" s="1"/>
  <c r="H2115" i="9" s="1"/>
  <c r="H2116" i="9" s="1"/>
  <c r="H2117" i="9" s="1"/>
  <c r="H2118" i="9" s="1"/>
  <c r="H2119" i="9" s="1"/>
  <c r="H2120" i="9" s="1"/>
  <c r="H2121" i="9" s="1"/>
  <c r="H2122" i="9" s="1"/>
  <c r="H2123" i="9" s="1"/>
  <c r="H2124" i="9" s="1"/>
  <c r="H2125" i="9" s="1"/>
  <c r="H2126" i="9" s="1"/>
  <c r="H2127" i="9" s="1"/>
  <c r="H2128" i="9" s="1"/>
  <c r="H2129" i="9" s="1"/>
  <c r="H2130" i="9" s="1"/>
  <c r="H2131" i="9" s="1"/>
  <c r="H2132" i="9" s="1"/>
  <c r="H2133" i="9" s="1"/>
  <c r="H2134" i="9" s="1"/>
  <c r="H2135" i="9" s="1"/>
  <c r="H2136" i="9" s="1"/>
  <c r="H2137" i="9" s="1"/>
  <c r="H2138" i="9" s="1"/>
  <c r="H2139" i="9" s="1"/>
  <c r="H2140" i="9" s="1"/>
  <c r="H2141" i="9" s="1"/>
  <c r="H2142" i="9" s="1"/>
  <c r="H2143" i="9" s="1"/>
  <c r="H2144" i="9" s="1"/>
  <c r="H2145" i="9" s="1"/>
  <c r="H2146" i="9" s="1"/>
  <c r="H2147" i="9" s="1"/>
  <c r="H2148" i="9" s="1"/>
  <c r="H2149" i="9" s="1"/>
  <c r="H2150" i="9" s="1"/>
  <c r="H2151" i="9" s="1"/>
  <c r="H2152" i="9" s="1"/>
  <c r="H2153" i="9" s="1"/>
  <c r="H2154" i="9" s="1"/>
  <c r="H2155" i="9" s="1"/>
  <c r="H2156" i="9" s="1"/>
  <c r="H2157" i="9" s="1"/>
  <c r="H2158" i="9" s="1"/>
  <c r="H2159" i="9" s="1"/>
  <c r="H2160" i="9" s="1"/>
  <c r="H2161" i="9" s="1"/>
  <c r="H2162" i="9" s="1"/>
  <c r="H2163" i="9" s="1"/>
  <c r="H2164" i="9" s="1"/>
  <c r="H2165" i="9" s="1"/>
  <c r="H2166" i="9" s="1"/>
  <c r="H2167" i="9" s="1"/>
  <c r="H2168" i="9" s="1"/>
  <c r="H2169" i="9" s="1"/>
  <c r="H2170" i="9" s="1"/>
  <c r="H2171" i="9" s="1"/>
  <c r="H2172" i="9" s="1"/>
  <c r="H2173" i="9" s="1"/>
  <c r="H2174" i="9" s="1"/>
  <c r="H2175" i="9" s="1"/>
  <c r="H2176" i="9" s="1"/>
  <c r="H2177" i="9" s="1"/>
  <c r="H2178" i="9" s="1"/>
  <c r="H2179" i="9" s="1"/>
  <c r="H2180" i="9" s="1"/>
  <c r="H2181" i="9" s="1"/>
  <c r="H2182" i="9" s="1"/>
  <c r="H2183" i="9" s="1"/>
  <c r="H2184" i="9" s="1"/>
  <c r="H2185" i="9" s="1"/>
  <c r="H2186" i="9" s="1"/>
  <c r="H2187" i="9" s="1"/>
  <c r="H2188" i="9" s="1"/>
  <c r="H2189" i="9" s="1"/>
  <c r="H2190" i="9" s="1"/>
  <c r="H2191" i="9" s="1"/>
  <c r="H2192" i="9" s="1"/>
  <c r="H2193" i="9" s="1"/>
  <c r="H2194" i="9" s="1"/>
  <c r="H2195" i="9" s="1"/>
  <c r="H2196" i="9" s="1"/>
  <c r="H2197" i="9" s="1"/>
  <c r="H2198" i="9" s="1"/>
  <c r="H2199" i="9" s="1"/>
  <c r="H2200" i="9" s="1"/>
  <c r="H2201" i="9" s="1"/>
  <c r="H2202" i="9" s="1"/>
  <c r="H2203" i="9" s="1"/>
  <c r="H2204" i="9" s="1"/>
  <c r="H2205" i="9" s="1"/>
  <c r="H2206" i="9" s="1"/>
  <c r="H2207" i="9" s="1"/>
  <c r="H2208" i="9" s="1"/>
  <c r="H2209" i="9" s="1"/>
  <c r="H2210" i="9" s="1"/>
  <c r="H2211" i="9" s="1"/>
  <c r="H2212" i="9" s="1"/>
  <c r="H2213" i="9" s="1"/>
  <c r="H2214" i="9" s="1"/>
  <c r="H2215" i="9" s="1"/>
  <c r="H2216" i="9" s="1"/>
  <c r="H2217" i="9" s="1"/>
  <c r="H2218" i="9" s="1"/>
  <c r="H2219" i="9" s="1"/>
  <c r="H2220" i="9" s="1"/>
  <c r="H2221" i="9" s="1"/>
  <c r="H2222" i="9" s="1"/>
  <c r="H2223" i="9" s="1"/>
  <c r="H2224" i="9" s="1"/>
  <c r="H2225" i="9" s="1"/>
  <c r="H2226" i="9" s="1"/>
  <c r="H2227" i="9" s="1"/>
  <c r="H2228" i="9" s="1"/>
  <c r="H2229" i="9" s="1"/>
  <c r="H2230" i="9" s="1"/>
  <c r="H2231" i="9" s="1"/>
  <c r="H2232" i="9" s="1"/>
  <c r="H2233" i="9" s="1"/>
  <c r="H2234" i="9" s="1"/>
  <c r="H2235" i="9" s="1"/>
  <c r="H2236" i="9" s="1"/>
  <c r="H2237" i="9" s="1"/>
  <c r="H2238" i="9" s="1"/>
  <c r="H2239" i="9" s="1"/>
  <c r="H2240" i="9" s="1"/>
  <c r="H2241" i="9" s="1"/>
  <c r="H2242" i="9" s="1"/>
  <c r="H2243" i="9" s="1"/>
  <c r="H2244" i="9" s="1"/>
  <c r="H2245" i="9" s="1"/>
  <c r="H2246" i="9" s="1"/>
  <c r="H2247" i="9" s="1"/>
  <c r="H2248" i="9" s="1"/>
  <c r="H2249" i="9" s="1"/>
  <c r="H2250" i="9" s="1"/>
  <c r="H2251" i="9" s="1"/>
  <c r="H2252" i="9" s="1"/>
  <c r="H2253" i="9" s="1"/>
  <c r="H2254" i="9" s="1"/>
  <c r="H2255" i="9" s="1"/>
  <c r="H2256" i="9" s="1"/>
  <c r="H2257" i="9" s="1"/>
  <c r="H2258" i="9" s="1"/>
  <c r="H2259" i="9" s="1"/>
  <c r="H2260" i="9" s="1"/>
  <c r="H2261" i="9" s="1"/>
  <c r="H2262" i="9" s="1"/>
  <c r="H2263" i="9" s="1"/>
  <c r="H2264" i="9" s="1"/>
  <c r="H2265" i="9" s="1"/>
  <c r="H2266" i="9" s="1"/>
  <c r="H2267" i="9" s="1"/>
  <c r="H2268" i="9" s="1"/>
  <c r="H2269" i="9" s="1"/>
  <c r="H2270" i="9" s="1"/>
  <c r="H2271" i="9" s="1"/>
  <c r="H2272" i="9" s="1"/>
  <c r="H2273" i="9" s="1"/>
  <c r="H2274" i="9" s="1"/>
  <c r="H2275" i="9" s="1"/>
  <c r="H2276" i="9" s="1"/>
  <c r="H2277" i="9" s="1"/>
  <c r="H2278" i="9" s="1"/>
  <c r="H2279" i="9" s="1"/>
  <c r="H2280" i="9" s="1"/>
  <c r="H2281" i="9" s="1"/>
  <c r="H2282" i="9" s="1"/>
  <c r="H2283" i="9" s="1"/>
  <c r="H2284" i="9" s="1"/>
  <c r="H2285" i="9" s="1"/>
  <c r="H2286" i="9" s="1"/>
  <c r="H2287" i="9" s="1"/>
  <c r="H2288" i="9" s="1"/>
  <c r="H2289" i="9" s="1"/>
  <c r="H2290" i="9" s="1"/>
  <c r="H2291" i="9" s="1"/>
  <c r="H2292" i="9" s="1"/>
  <c r="H2293" i="9" s="1"/>
  <c r="H2294" i="9" s="1"/>
  <c r="H2295" i="9" s="1"/>
  <c r="H2296" i="9" s="1"/>
  <c r="H2297" i="9" s="1"/>
  <c r="H2298" i="9" s="1"/>
  <c r="H2299" i="9" s="1"/>
  <c r="H2300" i="9" s="1"/>
  <c r="H2301" i="9" s="1"/>
  <c r="H2302" i="9" s="1"/>
  <c r="H2303" i="9" s="1"/>
  <c r="H2304" i="9" s="1"/>
  <c r="H2305" i="9" s="1"/>
  <c r="H2306" i="9" s="1"/>
  <c r="H2307" i="9" s="1"/>
  <c r="H2308" i="9" s="1"/>
  <c r="H2309" i="9" s="1"/>
  <c r="H2310" i="9" s="1"/>
  <c r="H2311" i="9" s="1"/>
  <c r="H2312" i="9" s="1"/>
  <c r="H2313" i="9" s="1"/>
  <c r="H2314" i="9" s="1"/>
  <c r="H2315" i="9" s="1"/>
  <c r="H2316" i="9" s="1"/>
  <c r="H2317" i="9" s="1"/>
  <c r="H2318" i="9" s="1"/>
  <c r="H2319" i="9" s="1"/>
  <c r="H2320" i="9" s="1"/>
  <c r="H2321" i="9" s="1"/>
  <c r="H2322" i="9" s="1"/>
  <c r="H2323" i="9" s="1"/>
  <c r="H2324" i="9" s="1"/>
  <c r="H2325" i="9" s="1"/>
  <c r="H2326" i="9" s="1"/>
  <c r="H2327" i="9" s="1"/>
  <c r="H2328" i="9" s="1"/>
  <c r="H2329" i="9" s="1"/>
  <c r="H2330" i="9" s="1"/>
  <c r="H2331" i="9" s="1"/>
  <c r="H2332" i="9" s="1"/>
  <c r="H2333" i="9" s="1"/>
  <c r="H2334" i="9" s="1"/>
  <c r="H2335" i="9" s="1"/>
  <c r="H2336" i="9" s="1"/>
  <c r="H2337" i="9" s="1"/>
  <c r="H2338" i="9" s="1"/>
  <c r="H2339" i="9" s="1"/>
  <c r="H2340" i="9" s="1"/>
  <c r="H2341" i="9" s="1"/>
  <c r="H2342" i="9" s="1"/>
  <c r="H2343" i="9" s="1"/>
  <c r="H2344" i="9" s="1"/>
  <c r="H2345" i="9" s="1"/>
  <c r="H2346" i="9" s="1"/>
  <c r="H2347" i="9" s="1"/>
  <c r="H2348" i="9" s="1"/>
  <c r="H2349" i="9" s="1"/>
  <c r="H2350" i="9" s="1"/>
  <c r="H2351" i="9" s="1"/>
  <c r="H2352" i="9" s="1"/>
  <c r="H2353" i="9" s="1"/>
  <c r="H2354" i="9" s="1"/>
  <c r="H2355" i="9" s="1"/>
  <c r="H2356" i="9" s="1"/>
  <c r="H2357" i="9" s="1"/>
  <c r="H2358" i="9" s="1"/>
  <c r="H2359" i="9" s="1"/>
  <c r="H2360" i="9" s="1"/>
  <c r="H2361" i="9" s="1"/>
  <c r="H2362" i="9" s="1"/>
  <c r="H2363" i="9" s="1"/>
  <c r="H2364" i="9" s="1"/>
  <c r="H2365" i="9" s="1"/>
  <c r="H2366" i="9" s="1"/>
  <c r="H2367" i="9" s="1"/>
  <c r="H2368" i="9" s="1"/>
  <c r="H2369" i="9" s="1"/>
  <c r="H2370" i="9" s="1"/>
  <c r="H2371" i="9" s="1"/>
  <c r="H2372" i="9" s="1"/>
  <c r="H2373" i="9" s="1"/>
  <c r="H2374" i="9" s="1"/>
  <c r="H2375" i="9" s="1"/>
  <c r="H2376" i="9" s="1"/>
  <c r="H2377" i="9" s="1"/>
  <c r="H2378" i="9" s="1"/>
  <c r="H2379" i="9" s="1"/>
  <c r="H2380" i="9" s="1"/>
  <c r="H2381" i="9" s="1"/>
  <c r="H2382" i="9" s="1"/>
  <c r="H2383" i="9" s="1"/>
  <c r="H2384" i="9" s="1"/>
  <c r="H2385" i="9" s="1"/>
  <c r="H2386" i="9" s="1"/>
  <c r="H2387" i="9" s="1"/>
  <c r="H2388" i="9" s="1"/>
  <c r="H2389" i="9" s="1"/>
  <c r="H2390" i="9" s="1"/>
  <c r="H2391" i="9" s="1"/>
  <c r="H2392" i="9" s="1"/>
  <c r="H2393" i="9" s="1"/>
  <c r="H2394" i="9" s="1"/>
  <c r="H2395" i="9" s="1"/>
  <c r="H2396" i="9" s="1"/>
  <c r="H2397" i="9" s="1"/>
  <c r="H2398" i="9" s="1"/>
  <c r="H2399" i="9" s="1"/>
  <c r="H2400" i="9" s="1"/>
  <c r="H2401" i="9" s="1"/>
  <c r="H2402" i="9" s="1"/>
  <c r="H2403" i="9" s="1"/>
  <c r="H2404" i="9" s="1"/>
  <c r="H2405" i="9" s="1"/>
  <c r="H2406" i="9" s="1"/>
  <c r="H2407" i="9" s="1"/>
  <c r="H2408" i="9" s="1"/>
  <c r="H2409" i="9" s="1"/>
  <c r="H2410" i="9" s="1"/>
  <c r="H2411" i="9" s="1"/>
  <c r="H2412" i="9" s="1"/>
  <c r="H2413" i="9" s="1"/>
  <c r="H2414" i="9" s="1"/>
  <c r="H2415" i="9" s="1"/>
  <c r="H2416" i="9" s="1"/>
  <c r="H2417" i="9" s="1"/>
  <c r="H2418" i="9" s="1"/>
  <c r="H2419" i="9" s="1"/>
  <c r="H2420" i="9" s="1"/>
  <c r="H2421" i="9" s="1"/>
  <c r="H2422" i="9" s="1"/>
  <c r="H2423" i="9" s="1"/>
  <c r="H2424" i="9" s="1"/>
  <c r="H2425" i="9" s="1"/>
  <c r="H2426" i="9" s="1"/>
  <c r="H2427" i="9" s="1"/>
  <c r="H2428" i="9" s="1"/>
  <c r="H2429" i="9" s="1"/>
  <c r="H2430" i="9" s="1"/>
  <c r="H2431" i="9" s="1"/>
  <c r="H2432" i="9" s="1"/>
  <c r="H2433" i="9" s="1"/>
  <c r="H2434" i="9" s="1"/>
  <c r="H2435" i="9" s="1"/>
  <c r="H2436" i="9" s="1"/>
  <c r="H2437" i="9" s="1"/>
  <c r="H2438" i="9" s="1"/>
  <c r="H2439" i="9" s="1"/>
  <c r="H2440" i="9" s="1"/>
  <c r="H2441" i="9" s="1"/>
  <c r="H2442" i="9" s="1"/>
  <c r="H2443" i="9" s="1"/>
  <c r="H2444" i="9" s="1"/>
  <c r="H2445" i="9" s="1"/>
  <c r="H2446" i="9" s="1"/>
  <c r="H2447" i="9" s="1"/>
  <c r="H2448" i="9" s="1"/>
  <c r="H2449" i="9" s="1"/>
  <c r="H2450" i="9" s="1"/>
  <c r="H2451" i="9" s="1"/>
  <c r="H2452" i="9" s="1"/>
  <c r="H2453" i="9" s="1"/>
  <c r="H2454" i="9" s="1"/>
  <c r="H2455" i="9" s="1"/>
  <c r="H2456" i="9" s="1"/>
  <c r="H2457" i="9" s="1"/>
  <c r="H2458" i="9" s="1"/>
  <c r="H2459" i="9" s="1"/>
  <c r="H2460" i="9" s="1"/>
  <c r="H2461" i="9" s="1"/>
  <c r="H2462" i="9" s="1"/>
  <c r="H2463" i="9" s="1"/>
  <c r="H2464" i="9" s="1"/>
  <c r="H2465" i="9" s="1"/>
  <c r="H2466" i="9" s="1"/>
  <c r="H2467" i="9" s="1"/>
  <c r="H2468" i="9" s="1"/>
  <c r="H2469" i="9" s="1"/>
  <c r="H2470" i="9" s="1"/>
  <c r="H2471" i="9" s="1"/>
  <c r="H2472" i="9" s="1"/>
  <c r="H2473" i="9" s="1"/>
  <c r="H2474" i="9" s="1"/>
  <c r="H2475" i="9" s="1"/>
  <c r="H2476" i="9" s="1"/>
  <c r="H2477" i="9" s="1"/>
  <c r="H2478" i="9" s="1"/>
  <c r="H2479" i="9" s="1"/>
  <c r="H2480" i="9" s="1"/>
  <c r="H2481" i="9" s="1"/>
  <c r="H2482" i="9" s="1"/>
  <c r="H2483" i="9" s="1"/>
  <c r="H2484" i="9" s="1"/>
  <c r="H2485" i="9" s="1"/>
  <c r="H2486" i="9" s="1"/>
  <c r="H2487" i="9" s="1"/>
  <c r="H2488" i="9" s="1"/>
  <c r="H2489" i="9" s="1"/>
  <c r="H2490" i="9" s="1"/>
  <c r="H2491" i="9" s="1"/>
  <c r="H2492" i="9" s="1"/>
  <c r="H2493" i="9" s="1"/>
  <c r="H2494" i="9" s="1"/>
  <c r="H2495" i="9" s="1"/>
  <c r="H2496" i="9" s="1"/>
  <c r="H2497" i="9" s="1"/>
  <c r="H2498" i="9" s="1"/>
  <c r="H2499" i="9" s="1"/>
  <c r="H2500" i="9" s="1"/>
  <c r="H2501" i="9" s="1"/>
  <c r="H2502" i="9" s="1"/>
  <c r="H2503" i="9" s="1"/>
  <c r="H2504" i="9" s="1"/>
  <c r="H2505" i="9" s="1"/>
  <c r="H2506" i="9" s="1"/>
  <c r="H2507" i="9" s="1"/>
  <c r="H2508" i="9" s="1"/>
  <c r="H2509" i="9" s="1"/>
  <c r="H2510" i="9" s="1"/>
  <c r="H2511" i="9" s="1"/>
  <c r="H2512" i="9" s="1"/>
  <c r="H2513" i="9" s="1"/>
  <c r="H2514" i="9" s="1"/>
  <c r="H2515" i="9" s="1"/>
  <c r="H2516" i="9" s="1"/>
  <c r="H2517" i="9" s="1"/>
  <c r="H2518" i="9" s="1"/>
  <c r="H2519" i="9" s="1"/>
  <c r="H2520" i="9" s="1"/>
  <c r="H2521" i="9" s="1"/>
  <c r="H2522" i="9" s="1"/>
  <c r="H2523" i="9" s="1"/>
  <c r="H2524" i="9" s="1"/>
  <c r="H2525" i="9" s="1"/>
  <c r="H2526" i="9" s="1"/>
  <c r="H2527" i="9" s="1"/>
  <c r="H2528" i="9" s="1"/>
  <c r="H2529" i="9" s="1"/>
  <c r="H2530" i="9" s="1"/>
  <c r="H2531" i="9" s="1"/>
  <c r="H2532" i="9" s="1"/>
  <c r="H2533" i="9" s="1"/>
  <c r="H2534" i="9" s="1"/>
  <c r="H2535" i="9" s="1"/>
  <c r="H2536" i="9" s="1"/>
  <c r="H2537" i="9" s="1"/>
  <c r="H2538" i="9" s="1"/>
  <c r="H2539" i="9" s="1"/>
  <c r="H2540" i="9" s="1"/>
  <c r="H2541" i="9" s="1"/>
  <c r="H2542" i="9" s="1"/>
  <c r="H2543" i="9" s="1"/>
  <c r="H2544" i="9" s="1"/>
  <c r="H2545" i="9" s="1"/>
  <c r="H2546" i="9" s="1"/>
  <c r="H2547" i="9" s="1"/>
  <c r="H2548" i="9" s="1"/>
  <c r="H2549" i="9" s="1"/>
  <c r="H2550" i="9" s="1"/>
  <c r="H2551" i="9" s="1"/>
  <c r="H2552" i="9" s="1"/>
  <c r="H2553" i="9" s="1"/>
  <c r="H2554" i="9" s="1"/>
  <c r="H2555" i="9" s="1"/>
  <c r="H2556" i="9" s="1"/>
  <c r="H2557" i="9" s="1"/>
  <c r="H2558" i="9" s="1"/>
  <c r="H2559" i="9" s="1"/>
  <c r="H2560" i="9" s="1"/>
  <c r="H2561" i="9" s="1"/>
  <c r="H2562" i="9" s="1"/>
  <c r="H2563" i="9" s="1"/>
  <c r="H2564" i="9" s="1"/>
  <c r="H2565" i="9" s="1"/>
  <c r="H2566" i="9" s="1"/>
  <c r="H2567" i="9" s="1"/>
  <c r="H2568" i="9" s="1"/>
  <c r="H2569" i="9" s="1"/>
  <c r="H2570" i="9" s="1"/>
  <c r="H2571" i="9" s="1"/>
  <c r="H2572" i="9" s="1"/>
  <c r="H2573" i="9" s="1"/>
  <c r="H2574" i="9" s="1"/>
  <c r="H2575" i="9" s="1"/>
  <c r="H2576" i="9" s="1"/>
  <c r="H2577" i="9" s="1"/>
  <c r="H2578" i="9" s="1"/>
  <c r="H2579" i="9" s="1"/>
  <c r="H2580" i="9" s="1"/>
  <c r="H2581" i="9" s="1"/>
  <c r="H2582" i="9" s="1"/>
  <c r="H2583" i="9" s="1"/>
  <c r="H2584" i="9" s="1"/>
  <c r="H2585" i="9" s="1"/>
  <c r="H2586" i="9" s="1"/>
  <c r="H2587" i="9" s="1"/>
  <c r="H2588" i="9" s="1"/>
  <c r="H2589" i="9" s="1"/>
  <c r="H2590" i="9" s="1"/>
  <c r="H2591" i="9" s="1"/>
  <c r="H2592" i="9" s="1"/>
  <c r="H2593" i="9" s="1"/>
  <c r="H2594" i="9" s="1"/>
  <c r="H2595" i="9" s="1"/>
  <c r="H2596" i="9" s="1"/>
  <c r="H2597" i="9" s="1"/>
  <c r="H2598" i="9" s="1"/>
  <c r="H2599" i="9" s="1"/>
  <c r="H2600" i="9" s="1"/>
  <c r="H2601" i="9" s="1"/>
  <c r="H2602" i="9" s="1"/>
  <c r="H2603" i="9" s="1"/>
  <c r="H2604" i="9" s="1"/>
  <c r="H2605" i="9" s="1"/>
  <c r="H2606" i="9" s="1"/>
  <c r="H2607" i="9" s="1"/>
  <c r="H2608" i="9" s="1"/>
  <c r="H2609" i="9" s="1"/>
  <c r="H2610" i="9" s="1"/>
  <c r="H2611" i="9" s="1"/>
  <c r="H2612" i="9" s="1"/>
  <c r="H2613" i="9" s="1"/>
  <c r="H2614" i="9" s="1"/>
  <c r="H2615" i="9" s="1"/>
  <c r="H2616" i="9" s="1"/>
  <c r="H2617" i="9" s="1"/>
  <c r="H2618" i="9" s="1"/>
  <c r="H2619" i="9" s="1"/>
  <c r="H2620" i="9" s="1"/>
  <c r="H2621" i="9" s="1"/>
  <c r="H2622" i="9" s="1"/>
  <c r="H2623" i="9" s="1"/>
  <c r="H2624" i="9" s="1"/>
  <c r="H2625" i="9" s="1"/>
  <c r="H2626" i="9" s="1"/>
  <c r="H2627" i="9" s="1"/>
  <c r="H2628" i="9" s="1"/>
  <c r="H2629" i="9" s="1"/>
  <c r="H2630" i="9" s="1"/>
  <c r="H2631" i="9" s="1"/>
  <c r="H2632" i="9" s="1"/>
  <c r="H2633" i="9" s="1"/>
  <c r="H2634" i="9" s="1"/>
  <c r="H2635" i="9" s="1"/>
  <c r="H2636" i="9" s="1"/>
  <c r="H2637" i="9" s="1"/>
  <c r="H2638" i="9" s="1"/>
  <c r="H2639" i="9" s="1"/>
  <c r="H2640" i="9" s="1"/>
  <c r="H2641" i="9" s="1"/>
  <c r="H2642" i="9" s="1"/>
  <c r="H2643" i="9" s="1"/>
  <c r="H2644" i="9" s="1"/>
  <c r="H2645" i="9" s="1"/>
  <c r="H2646" i="9" s="1"/>
  <c r="H2647" i="9" s="1"/>
  <c r="H2648" i="9" s="1"/>
  <c r="H2649" i="9" s="1"/>
  <c r="H2650" i="9" s="1"/>
  <c r="H2651" i="9" s="1"/>
  <c r="H2652" i="9" s="1"/>
  <c r="H2653" i="9" s="1"/>
  <c r="H2654" i="9" s="1"/>
  <c r="H2655" i="9" s="1"/>
  <c r="H2656" i="9" s="1"/>
  <c r="H2657" i="9" s="1"/>
  <c r="H2658" i="9" s="1"/>
  <c r="H2659" i="9" s="1"/>
  <c r="H2660" i="9" s="1"/>
  <c r="H2661" i="9" s="1"/>
  <c r="H2662" i="9" s="1"/>
  <c r="H2663" i="9" s="1"/>
  <c r="H2664" i="9" s="1"/>
  <c r="H2665" i="9" s="1"/>
  <c r="H2666" i="9" s="1"/>
  <c r="H2667" i="9" s="1"/>
  <c r="H2668" i="9" s="1"/>
  <c r="H2669" i="9" s="1"/>
  <c r="H2670" i="9" s="1"/>
  <c r="H2671" i="9" s="1"/>
  <c r="H2672" i="9" s="1"/>
  <c r="H2673" i="9" s="1"/>
  <c r="H2674" i="9" s="1"/>
  <c r="H2675" i="9" s="1"/>
  <c r="H2676" i="9" s="1"/>
  <c r="H2677" i="9" s="1"/>
  <c r="H2678" i="9" s="1"/>
  <c r="H2679" i="9" s="1"/>
  <c r="H2680" i="9" s="1"/>
  <c r="H2681" i="9" s="1"/>
  <c r="H2682" i="9" s="1"/>
  <c r="H2683" i="9" s="1"/>
  <c r="H2684" i="9" s="1"/>
  <c r="H2685" i="9" s="1"/>
  <c r="H2686" i="9" s="1"/>
  <c r="H2687" i="9" s="1"/>
  <c r="H2688" i="9" s="1"/>
  <c r="H2689" i="9" s="1"/>
  <c r="H2690" i="9" s="1"/>
  <c r="H2691" i="9" s="1"/>
  <c r="H2692" i="9" s="1"/>
  <c r="H2693" i="9" s="1"/>
  <c r="H2694" i="9" s="1"/>
  <c r="H2695" i="9" s="1"/>
  <c r="H2696" i="9" s="1"/>
  <c r="H2697" i="9" s="1"/>
  <c r="H2698" i="9" s="1"/>
  <c r="H2699" i="9" s="1"/>
  <c r="H2700" i="9" s="1"/>
  <c r="H2701" i="9" s="1"/>
  <c r="H2702" i="9" s="1"/>
  <c r="H2703" i="9" s="1"/>
  <c r="H2704" i="9" s="1"/>
  <c r="H2705" i="9" s="1"/>
  <c r="H2706" i="9" s="1"/>
  <c r="H2707" i="9" s="1"/>
  <c r="H2708" i="9" s="1"/>
  <c r="H2709" i="9" s="1"/>
  <c r="H2710" i="9" s="1"/>
  <c r="H2711" i="9" s="1"/>
  <c r="H2712" i="9" s="1"/>
  <c r="H2713" i="9" s="1"/>
  <c r="H2714" i="9" s="1"/>
  <c r="H2715" i="9" s="1"/>
  <c r="H2716" i="9" s="1"/>
  <c r="H2717" i="9" s="1"/>
  <c r="H2718" i="9" s="1"/>
  <c r="H2719" i="9" s="1"/>
  <c r="H2720" i="9" s="1"/>
  <c r="H2721" i="9" s="1"/>
  <c r="H2722" i="9" s="1"/>
  <c r="H2723" i="9" s="1"/>
  <c r="H2724" i="9" s="1"/>
  <c r="H2725" i="9" s="1"/>
  <c r="H2726" i="9" s="1"/>
  <c r="H2727" i="9" s="1"/>
  <c r="H2728" i="9" s="1"/>
  <c r="H2729" i="9" s="1"/>
  <c r="H2730" i="9" s="1"/>
  <c r="H2731" i="9" s="1"/>
  <c r="H2732" i="9" s="1"/>
  <c r="H2733" i="9" s="1"/>
  <c r="H2734" i="9" s="1"/>
  <c r="H2735" i="9" s="1"/>
  <c r="H2736" i="9" s="1"/>
  <c r="H2737" i="9" s="1"/>
  <c r="H2738" i="9" s="1"/>
  <c r="H2739" i="9" s="1"/>
  <c r="H2740" i="9" s="1"/>
  <c r="H2741" i="9" s="1"/>
  <c r="H2742" i="9" s="1"/>
  <c r="H2743" i="9" s="1"/>
  <c r="H2744" i="9" s="1"/>
  <c r="H2745" i="9" s="1"/>
  <c r="H2746" i="9" s="1"/>
  <c r="H2747" i="9" s="1"/>
  <c r="H2748" i="9" s="1"/>
  <c r="H2749" i="9" s="1"/>
  <c r="H2750" i="9" s="1"/>
  <c r="H2751" i="9" s="1"/>
  <c r="H2752" i="9" s="1"/>
  <c r="H2753" i="9" s="1"/>
  <c r="H2754" i="9" s="1"/>
  <c r="H2755" i="9" s="1"/>
  <c r="H2756" i="9" s="1"/>
  <c r="H2757" i="9" s="1"/>
  <c r="H2758" i="9" s="1"/>
  <c r="H2759" i="9" s="1"/>
  <c r="H2760" i="9" s="1"/>
  <c r="H2761" i="9" s="1"/>
  <c r="H2762" i="9" s="1"/>
  <c r="H2763" i="9" s="1"/>
  <c r="H2764" i="9" s="1"/>
  <c r="H2765" i="9" s="1"/>
  <c r="H2766" i="9" s="1"/>
  <c r="H2767" i="9" s="1"/>
  <c r="H2768" i="9" s="1"/>
  <c r="H2769" i="9" s="1"/>
  <c r="H2770" i="9" s="1"/>
  <c r="H2771" i="9" s="1"/>
  <c r="H2772" i="9" s="1"/>
  <c r="H2773" i="9" s="1"/>
  <c r="H2774" i="9" s="1"/>
  <c r="H2775" i="9" s="1"/>
  <c r="H2776" i="9" s="1"/>
  <c r="H2777" i="9" s="1"/>
  <c r="H2778" i="9" s="1"/>
  <c r="H2779" i="9" s="1"/>
  <c r="H2780" i="9" s="1"/>
  <c r="H2781" i="9" s="1"/>
  <c r="H2782" i="9" s="1"/>
  <c r="H2783" i="9" s="1"/>
  <c r="H2784" i="9" s="1"/>
  <c r="H2785" i="9" s="1"/>
  <c r="H2786" i="9" s="1"/>
  <c r="H2787" i="9" s="1"/>
  <c r="H2788" i="9" s="1"/>
  <c r="H2789" i="9" s="1"/>
  <c r="H2790" i="9" s="1"/>
  <c r="H2791" i="9" s="1"/>
  <c r="H2792" i="9" s="1"/>
  <c r="H2793" i="9" s="1"/>
  <c r="H2794" i="9" s="1"/>
  <c r="H2795" i="9" s="1"/>
  <c r="H2796" i="9" s="1"/>
  <c r="H2797" i="9" s="1"/>
  <c r="H2798" i="9" s="1"/>
  <c r="H2799" i="9" s="1"/>
  <c r="H2800" i="9" s="1"/>
  <c r="H2801" i="9" s="1"/>
  <c r="H2802" i="9" s="1"/>
  <c r="H2803" i="9" s="1"/>
  <c r="H2804" i="9" s="1"/>
  <c r="H2805" i="9" s="1"/>
  <c r="H2806" i="9" s="1"/>
  <c r="H2807" i="9" s="1"/>
  <c r="H2808" i="9" s="1"/>
  <c r="H2809" i="9" s="1"/>
  <c r="H2810" i="9" s="1"/>
  <c r="H2811" i="9" s="1"/>
  <c r="H2812" i="9" s="1"/>
  <c r="H2813" i="9" s="1"/>
  <c r="H2814" i="9" s="1"/>
  <c r="H2815" i="9" s="1"/>
  <c r="H2816" i="9" s="1"/>
  <c r="H2817" i="9" s="1"/>
  <c r="H2818" i="9" s="1"/>
  <c r="H2819" i="9" s="1"/>
  <c r="H2820" i="9" s="1"/>
  <c r="H2821" i="9" s="1"/>
  <c r="H2822" i="9" s="1"/>
  <c r="H2823" i="9" s="1"/>
  <c r="H2824" i="9" s="1"/>
  <c r="H2825" i="9" s="1"/>
  <c r="H2826" i="9" s="1"/>
  <c r="H2827" i="9" s="1"/>
  <c r="H2828" i="9" s="1"/>
  <c r="H2829" i="9" s="1"/>
  <c r="H2830" i="9" s="1"/>
  <c r="H2831" i="9" s="1"/>
  <c r="H2832" i="9" s="1"/>
  <c r="H2833" i="9" s="1"/>
  <c r="H2834" i="9" s="1"/>
  <c r="H2835" i="9" s="1"/>
  <c r="H2836" i="9" s="1"/>
  <c r="H2837" i="9" s="1"/>
  <c r="H2838" i="9" s="1"/>
  <c r="H2839" i="9" s="1"/>
  <c r="H2840" i="9" s="1"/>
  <c r="H2841" i="9" s="1"/>
  <c r="H2842" i="9" s="1"/>
  <c r="H2843" i="9" s="1"/>
  <c r="H2844" i="9" s="1"/>
  <c r="H2845" i="9" s="1"/>
  <c r="H2846" i="9" s="1"/>
  <c r="H2847" i="9" s="1"/>
  <c r="H2848" i="9" s="1"/>
  <c r="H2849" i="9" s="1"/>
  <c r="H2850" i="9" s="1"/>
  <c r="H2851" i="9" s="1"/>
  <c r="H2852" i="9" s="1"/>
  <c r="H2853" i="9" s="1"/>
  <c r="H2854" i="9" s="1"/>
  <c r="H2855" i="9" s="1"/>
  <c r="H2856" i="9" s="1"/>
  <c r="H2857" i="9" s="1"/>
  <c r="H2858" i="9" s="1"/>
  <c r="H2859" i="9" s="1"/>
  <c r="H2860" i="9" s="1"/>
  <c r="H2861" i="9" s="1"/>
  <c r="H2862" i="9" s="1"/>
  <c r="H2863" i="9" s="1"/>
  <c r="H2864" i="9" s="1"/>
  <c r="H2865" i="9" s="1"/>
  <c r="H2866" i="9" s="1"/>
  <c r="H2867" i="9" s="1"/>
  <c r="H2868" i="9" s="1"/>
  <c r="H2869" i="9" s="1"/>
  <c r="H2870" i="9" s="1"/>
  <c r="H2871" i="9" s="1"/>
  <c r="H2872" i="9" s="1"/>
  <c r="H2873" i="9" s="1"/>
  <c r="H2874" i="9" s="1"/>
  <c r="H2875" i="9" s="1"/>
  <c r="H2876" i="9" s="1"/>
  <c r="H2877" i="9" s="1"/>
  <c r="H2878" i="9" s="1"/>
  <c r="H2879" i="9" s="1"/>
  <c r="H2880" i="9" s="1"/>
  <c r="H2881" i="9" s="1"/>
  <c r="H2882" i="9" s="1"/>
  <c r="H2883" i="9" s="1"/>
  <c r="H2884" i="9" s="1"/>
  <c r="H2885" i="9" s="1"/>
  <c r="H2886" i="9" s="1"/>
  <c r="H2887" i="9" s="1"/>
  <c r="H2888" i="9" s="1"/>
  <c r="H2889" i="9" s="1"/>
  <c r="H2890" i="9" s="1"/>
  <c r="H2891" i="9" s="1"/>
  <c r="H2892" i="9" s="1"/>
  <c r="H2893" i="9" s="1"/>
  <c r="H2894" i="9" s="1"/>
  <c r="H2895" i="9" s="1"/>
  <c r="H2896" i="9" s="1"/>
  <c r="H2897" i="9" s="1"/>
  <c r="H2898" i="9" s="1"/>
  <c r="H2899" i="9" s="1"/>
  <c r="H2900" i="9" s="1"/>
  <c r="H2901" i="9" s="1"/>
  <c r="H2902" i="9" s="1"/>
  <c r="H2903" i="9" s="1"/>
  <c r="H2904" i="9" s="1"/>
  <c r="H2905" i="9" s="1"/>
  <c r="H2906" i="9" s="1"/>
  <c r="H2907" i="9" s="1"/>
  <c r="H2908" i="9" s="1"/>
  <c r="H2909" i="9" s="1"/>
  <c r="H2910" i="9" s="1"/>
  <c r="H2911" i="9" s="1"/>
  <c r="H2912" i="9" s="1"/>
  <c r="H2913" i="9" s="1"/>
  <c r="H2914" i="9" s="1"/>
  <c r="H2915" i="9" s="1"/>
  <c r="H2916" i="9" s="1"/>
  <c r="H2917" i="9" s="1"/>
  <c r="H2918" i="9" s="1"/>
  <c r="H2919" i="9" s="1"/>
  <c r="H2920" i="9" s="1"/>
  <c r="H2921" i="9" s="1"/>
  <c r="H2922" i="9" s="1"/>
  <c r="H2923" i="9" s="1"/>
  <c r="H2924" i="9" s="1"/>
  <c r="H2925" i="9" s="1"/>
  <c r="H2926" i="9" s="1"/>
  <c r="H2927" i="9" s="1"/>
  <c r="H2928" i="9" s="1"/>
  <c r="H2929" i="9" s="1"/>
  <c r="H2930" i="9" s="1"/>
  <c r="H2931" i="9" s="1"/>
  <c r="H2932" i="9" s="1"/>
  <c r="H2933" i="9" s="1"/>
  <c r="H2934" i="9" s="1"/>
  <c r="H2935" i="9" s="1"/>
  <c r="H2936" i="9" s="1"/>
  <c r="H2937" i="9" s="1"/>
  <c r="H2938" i="9" s="1"/>
  <c r="H2939" i="9" s="1"/>
  <c r="H2940" i="9" s="1"/>
  <c r="H2941" i="9" s="1"/>
  <c r="H2942" i="9" s="1"/>
  <c r="H2943" i="9" s="1"/>
  <c r="H2944" i="9" s="1"/>
  <c r="H2945" i="9" s="1"/>
  <c r="H2946" i="9" s="1"/>
  <c r="H2947" i="9" s="1"/>
  <c r="H2948" i="9" s="1"/>
  <c r="H2949" i="9" s="1"/>
  <c r="H2950" i="9" s="1"/>
  <c r="H2951" i="9" s="1"/>
  <c r="H2952" i="9" s="1"/>
  <c r="H2953" i="9" s="1"/>
  <c r="H2954" i="9" s="1"/>
  <c r="H2955" i="9" s="1"/>
  <c r="H2956" i="9" s="1"/>
  <c r="H2957" i="9" s="1"/>
  <c r="H2958" i="9" s="1"/>
  <c r="H2959" i="9" s="1"/>
  <c r="H2960" i="9" s="1"/>
  <c r="H2961" i="9" s="1"/>
  <c r="H2962" i="9" s="1"/>
  <c r="H2963" i="9" s="1"/>
  <c r="H2964" i="9" s="1"/>
  <c r="H2965" i="9" s="1"/>
  <c r="H2966" i="9" s="1"/>
  <c r="H2967" i="9" s="1"/>
  <c r="H2968" i="9" s="1"/>
  <c r="H2969" i="9" s="1"/>
  <c r="H2970" i="9" s="1"/>
  <c r="H2971" i="9" s="1"/>
  <c r="H2972" i="9" s="1"/>
  <c r="H2973" i="9" s="1"/>
  <c r="H2974" i="9" s="1"/>
  <c r="H2975" i="9" s="1"/>
  <c r="H2976" i="9" s="1"/>
  <c r="H2977" i="9" s="1"/>
  <c r="H2978" i="9" s="1"/>
  <c r="H2979" i="9" s="1"/>
  <c r="H2980" i="9" s="1"/>
  <c r="H2981" i="9" s="1"/>
  <c r="H2982" i="9" s="1"/>
  <c r="H2983" i="9" s="1"/>
  <c r="H2984" i="9" s="1"/>
  <c r="H2985" i="9" s="1"/>
  <c r="H2986" i="9" s="1"/>
  <c r="H2987" i="9" s="1"/>
  <c r="H2988" i="9" s="1"/>
  <c r="H2989" i="9" s="1"/>
  <c r="H2990" i="9" s="1"/>
  <c r="H2991" i="9" s="1"/>
  <c r="H2992" i="9" s="1"/>
  <c r="H2993" i="9" s="1"/>
  <c r="H2994" i="9" s="1"/>
  <c r="H2995" i="9" s="1"/>
  <c r="H2996" i="9" s="1"/>
  <c r="H2997" i="9" s="1"/>
  <c r="H2998" i="9" s="1"/>
  <c r="H2999" i="9" s="1"/>
  <c r="H3000" i="9" s="1"/>
  <c r="H3001" i="9" s="1"/>
  <c r="H3002" i="9" s="1"/>
  <c r="H3003" i="9" s="1"/>
  <c r="H3004" i="9" s="1"/>
  <c r="H3005" i="9" s="1"/>
  <c r="H3006" i="9" s="1"/>
  <c r="H3007" i="9" s="1"/>
  <c r="H3008" i="9" s="1"/>
  <c r="H3009" i="9" s="1"/>
  <c r="H3010" i="9" s="1"/>
  <c r="H3011" i="9" s="1"/>
  <c r="H3012" i="9" s="1"/>
  <c r="H3013" i="9" s="1"/>
  <c r="H3014" i="9" s="1"/>
  <c r="H3015" i="9" s="1"/>
  <c r="H3016" i="9" s="1"/>
  <c r="H3017" i="9" s="1"/>
  <c r="H3018" i="9" s="1"/>
  <c r="H3019" i="9" s="1"/>
  <c r="H3020" i="9" s="1"/>
  <c r="H3021" i="9" s="1"/>
  <c r="H3022" i="9" s="1"/>
  <c r="H3023" i="9" s="1"/>
  <c r="H3024" i="9" s="1"/>
  <c r="H3025" i="9" s="1"/>
  <c r="H3026" i="9" s="1"/>
  <c r="H3027" i="9" s="1"/>
  <c r="H3028" i="9" s="1"/>
  <c r="H3029" i="9" s="1"/>
  <c r="H3030" i="9" s="1"/>
  <c r="H3031" i="9" s="1"/>
  <c r="H3032" i="9" s="1"/>
  <c r="H3033" i="9" s="1"/>
  <c r="H3034" i="9" s="1"/>
  <c r="H3035" i="9" s="1"/>
  <c r="H3036" i="9" s="1"/>
  <c r="H3037" i="9" s="1"/>
  <c r="H3038" i="9" s="1"/>
  <c r="H3039" i="9" s="1"/>
  <c r="H3040" i="9" s="1"/>
  <c r="H3041" i="9" s="1"/>
  <c r="H3042" i="9" s="1"/>
  <c r="H3043" i="9" s="1"/>
  <c r="H3044" i="9" s="1"/>
  <c r="H3045" i="9" s="1"/>
  <c r="H3046" i="9" s="1"/>
  <c r="H3047" i="9" s="1"/>
  <c r="H3048" i="9" s="1"/>
  <c r="H3049" i="9" s="1"/>
  <c r="H3050" i="9" s="1"/>
  <c r="H3051" i="9" s="1"/>
  <c r="H3052" i="9" s="1"/>
  <c r="H3053" i="9" s="1"/>
  <c r="H3054" i="9" s="1"/>
  <c r="H3055" i="9" s="1"/>
  <c r="H3056" i="9" s="1"/>
  <c r="H3057" i="9" s="1"/>
  <c r="H3058" i="9" s="1"/>
  <c r="H3059" i="9" s="1"/>
  <c r="H3060" i="9" s="1"/>
  <c r="H3061" i="9" s="1"/>
  <c r="H3062" i="9" s="1"/>
  <c r="H3063" i="9" s="1"/>
  <c r="H3064" i="9" s="1"/>
  <c r="H3065" i="9" s="1"/>
  <c r="H3066" i="9" s="1"/>
  <c r="H3067" i="9" s="1"/>
  <c r="H3068" i="9" s="1"/>
  <c r="H3069" i="9" s="1"/>
  <c r="H3070" i="9" s="1"/>
  <c r="H3071" i="9" s="1"/>
  <c r="H3072" i="9" s="1"/>
  <c r="H3073" i="9" s="1"/>
  <c r="H3074" i="9" s="1"/>
  <c r="H3075" i="9" s="1"/>
  <c r="H3076" i="9" s="1"/>
  <c r="H3077" i="9" s="1"/>
  <c r="H3078" i="9" s="1"/>
  <c r="H3079" i="9" s="1"/>
  <c r="H3080" i="9" s="1"/>
  <c r="H3081" i="9" s="1"/>
  <c r="H3082" i="9" s="1"/>
  <c r="H3083" i="9" s="1"/>
  <c r="H3084" i="9" s="1"/>
  <c r="H3085" i="9" s="1"/>
  <c r="H3086" i="9" s="1"/>
  <c r="H3087" i="9" s="1"/>
  <c r="H3088" i="9" s="1"/>
  <c r="H3089" i="9" s="1"/>
  <c r="H3090" i="9" s="1"/>
  <c r="H3091" i="9" s="1"/>
  <c r="H3092" i="9" s="1"/>
  <c r="H3093" i="9" s="1"/>
  <c r="H3094" i="9" s="1"/>
  <c r="H3095" i="9" s="1"/>
  <c r="H3096" i="9" s="1"/>
  <c r="H3097" i="9" s="1"/>
  <c r="H3098" i="9" s="1"/>
  <c r="H3099" i="9" s="1"/>
  <c r="H3100" i="9" s="1"/>
  <c r="H3101" i="9" s="1"/>
  <c r="H3102" i="9" s="1"/>
  <c r="H3103" i="9" s="1"/>
  <c r="H3104" i="9" s="1"/>
  <c r="H3105" i="9" s="1"/>
  <c r="H3106" i="9" s="1"/>
  <c r="H3107" i="9" s="1"/>
  <c r="H3108" i="9" s="1"/>
  <c r="H3109" i="9" s="1"/>
  <c r="H3110" i="9" s="1"/>
  <c r="H3111" i="9" s="1"/>
  <c r="H3112" i="9" s="1"/>
  <c r="H3113" i="9" s="1"/>
  <c r="H3114" i="9" s="1"/>
  <c r="H3115" i="9" s="1"/>
  <c r="H3116" i="9" s="1"/>
  <c r="H3117" i="9" s="1"/>
  <c r="H3118" i="9" s="1"/>
  <c r="H3119" i="9" s="1"/>
  <c r="H3120" i="9" s="1"/>
  <c r="H3121" i="9" s="1"/>
  <c r="H3122" i="9" s="1"/>
  <c r="H3123" i="9" s="1"/>
  <c r="H3124" i="9" s="1"/>
  <c r="H3125" i="9" s="1"/>
  <c r="H3126" i="9" s="1"/>
  <c r="H3127" i="9" s="1"/>
  <c r="H3128" i="9" s="1"/>
  <c r="H3129" i="9" s="1"/>
  <c r="H3130" i="9" s="1"/>
  <c r="H3131" i="9" s="1"/>
  <c r="H3132" i="9" s="1"/>
  <c r="H3133" i="9" s="1"/>
  <c r="H3134" i="9" s="1"/>
  <c r="H3135" i="9" s="1"/>
  <c r="H3136" i="9" s="1"/>
  <c r="H3137" i="9" s="1"/>
  <c r="H3138" i="9" s="1"/>
  <c r="H3139" i="9" s="1"/>
  <c r="H3140" i="9" s="1"/>
  <c r="H3141" i="9" s="1"/>
  <c r="H3142" i="9" s="1"/>
  <c r="H3143" i="9" s="1"/>
  <c r="H3144" i="9" s="1"/>
  <c r="H3145" i="9" s="1"/>
  <c r="H3146" i="9" s="1"/>
  <c r="H3147" i="9" s="1"/>
  <c r="H3148" i="9" s="1"/>
  <c r="H3149" i="9" s="1"/>
  <c r="H3150" i="9" s="1"/>
  <c r="H3151" i="9" s="1"/>
  <c r="H3152" i="9" s="1"/>
  <c r="H3153" i="9" s="1"/>
  <c r="H3154" i="9" s="1"/>
  <c r="H3155" i="9" s="1"/>
  <c r="H3156" i="9" s="1"/>
  <c r="H3157" i="9" s="1"/>
  <c r="H3158" i="9" s="1"/>
  <c r="H3159" i="9" s="1"/>
  <c r="H3160" i="9" s="1"/>
  <c r="H3161" i="9" s="1"/>
  <c r="H3162" i="9" s="1"/>
  <c r="H3163" i="9" s="1"/>
  <c r="H3164" i="9" s="1"/>
  <c r="H3165" i="9" s="1"/>
  <c r="H3166" i="9" s="1"/>
  <c r="H3167" i="9" s="1"/>
  <c r="H3168" i="9" s="1"/>
  <c r="H3169" i="9" s="1"/>
  <c r="H3170" i="9" s="1"/>
  <c r="H3171" i="9" s="1"/>
  <c r="H3172" i="9" s="1"/>
  <c r="H3173" i="9" s="1"/>
  <c r="H3174" i="9" s="1"/>
  <c r="H3175" i="9" s="1"/>
  <c r="H3176" i="9" s="1"/>
  <c r="H3177" i="9" s="1"/>
  <c r="H3178" i="9" s="1"/>
  <c r="H3179" i="9" s="1"/>
  <c r="H3180" i="9" s="1"/>
  <c r="H3181" i="9" s="1"/>
  <c r="H3182" i="9" s="1"/>
  <c r="H3183" i="9" s="1"/>
  <c r="H3184" i="9" s="1"/>
  <c r="H3185" i="9" s="1"/>
  <c r="H3186" i="9" s="1"/>
  <c r="H3187" i="9" s="1"/>
  <c r="H3188" i="9" s="1"/>
  <c r="H3189" i="9" s="1"/>
  <c r="H3190" i="9" s="1"/>
  <c r="H3191" i="9" s="1"/>
  <c r="H3192" i="9" s="1"/>
  <c r="H3193" i="9" s="1"/>
  <c r="H3194" i="9" s="1"/>
  <c r="H3195" i="9" s="1"/>
  <c r="H3196" i="9" s="1"/>
  <c r="H3197" i="9" s="1"/>
  <c r="H3198" i="9" s="1"/>
  <c r="H3199" i="9" s="1"/>
  <c r="H3200" i="9" s="1"/>
  <c r="H3201" i="9" s="1"/>
  <c r="H3202" i="9" s="1"/>
  <c r="H3203" i="9" s="1"/>
  <c r="H3204" i="9" s="1"/>
  <c r="H3205" i="9" s="1"/>
  <c r="H3206" i="9" s="1"/>
  <c r="H3207" i="9" s="1"/>
  <c r="H3208" i="9" s="1"/>
  <c r="H3209" i="9" s="1"/>
  <c r="H3210" i="9" s="1"/>
  <c r="H3211" i="9" s="1"/>
  <c r="H3212" i="9" s="1"/>
  <c r="H3213" i="9" s="1"/>
  <c r="H3214" i="9" s="1"/>
  <c r="H3215" i="9" s="1"/>
  <c r="H3216" i="9" s="1"/>
  <c r="H3217" i="9" s="1"/>
  <c r="H3218" i="9" s="1"/>
  <c r="H3219" i="9" s="1"/>
  <c r="H3220" i="9" s="1"/>
  <c r="H3221" i="9" s="1"/>
  <c r="H3222" i="9" s="1"/>
  <c r="H3223" i="9" s="1"/>
  <c r="H3224" i="9" s="1"/>
  <c r="H3225" i="9" s="1"/>
  <c r="H3226" i="9" s="1"/>
  <c r="H3227" i="9" s="1"/>
  <c r="H3228" i="9" s="1"/>
  <c r="H3229" i="9" s="1"/>
  <c r="H3230" i="9" s="1"/>
  <c r="H3231" i="9" s="1"/>
  <c r="H3232" i="9" s="1"/>
  <c r="H3233" i="9" s="1"/>
  <c r="H3234" i="9" s="1"/>
  <c r="H3235" i="9" s="1"/>
  <c r="H3236" i="9" s="1"/>
  <c r="H3237" i="9" s="1"/>
  <c r="H3238" i="9" s="1"/>
  <c r="H3239" i="9" s="1"/>
  <c r="H3240" i="9" s="1"/>
  <c r="H3241" i="9" s="1"/>
  <c r="H3242" i="9" s="1"/>
  <c r="H3243" i="9" s="1"/>
  <c r="H3244" i="9" s="1"/>
  <c r="H3245" i="9" s="1"/>
  <c r="H3246" i="9" s="1"/>
  <c r="H3247" i="9" s="1"/>
  <c r="H3248" i="9" s="1"/>
  <c r="H3249" i="9" s="1"/>
  <c r="H3250" i="9" s="1"/>
  <c r="H3251" i="9" s="1"/>
  <c r="H3252" i="9" s="1"/>
  <c r="H3253" i="9" s="1"/>
  <c r="H3254" i="9" s="1"/>
  <c r="H3255" i="9" s="1"/>
  <c r="H3256" i="9" s="1"/>
  <c r="H3257" i="9" s="1"/>
  <c r="H3258" i="9" s="1"/>
  <c r="H3259" i="9" s="1"/>
  <c r="H3260" i="9" s="1"/>
  <c r="H3261" i="9" s="1"/>
  <c r="H3262" i="9" s="1"/>
  <c r="H3263" i="9" s="1"/>
  <c r="H3264" i="9" s="1"/>
  <c r="H3265" i="9" s="1"/>
  <c r="H3266" i="9" s="1"/>
  <c r="H3267" i="9" s="1"/>
  <c r="H3268" i="9" s="1"/>
  <c r="H3269" i="9" s="1"/>
  <c r="H3270" i="9" s="1"/>
  <c r="H3271" i="9" s="1"/>
  <c r="H3272" i="9" s="1"/>
  <c r="H3273" i="9" s="1"/>
  <c r="H3274" i="9" s="1"/>
  <c r="H3275" i="9" s="1"/>
  <c r="H3276" i="9" s="1"/>
  <c r="H3277" i="9" s="1"/>
  <c r="H3278" i="9" s="1"/>
  <c r="H3279" i="9" s="1"/>
  <c r="H3280" i="9" s="1"/>
  <c r="H3281" i="9" s="1"/>
  <c r="H3282" i="9" s="1"/>
  <c r="H3283" i="9" s="1"/>
  <c r="H3284" i="9" s="1"/>
  <c r="H3285" i="9" s="1"/>
  <c r="H3286" i="9" s="1"/>
  <c r="H3287" i="9" s="1"/>
  <c r="H3288" i="9" s="1"/>
  <c r="H3289" i="9" s="1"/>
  <c r="H3290" i="9" s="1"/>
  <c r="H3291" i="9" s="1"/>
  <c r="H3292" i="9" s="1"/>
  <c r="H3293" i="9" s="1"/>
  <c r="H3294" i="9" s="1"/>
  <c r="H3295" i="9" s="1"/>
  <c r="H3296" i="9" s="1"/>
  <c r="H3297" i="9" s="1"/>
  <c r="H3298" i="9" s="1"/>
  <c r="H3299" i="9" s="1"/>
  <c r="H3300" i="9" s="1"/>
  <c r="H3301" i="9" s="1"/>
  <c r="H3302" i="9" s="1"/>
  <c r="H3303" i="9" s="1"/>
  <c r="H3304" i="9" s="1"/>
  <c r="H3305" i="9" s="1"/>
  <c r="H3306" i="9" s="1"/>
  <c r="H3307" i="9" s="1"/>
  <c r="H3308" i="9" s="1"/>
  <c r="H3309" i="9" s="1"/>
  <c r="H3310" i="9" s="1"/>
  <c r="H3311" i="9" s="1"/>
  <c r="H3312" i="9" s="1"/>
  <c r="H3313" i="9" s="1"/>
  <c r="H3314" i="9" s="1"/>
  <c r="H3315" i="9" s="1"/>
  <c r="H3316" i="9" s="1"/>
  <c r="H3317" i="9" s="1"/>
  <c r="H3318" i="9" s="1"/>
  <c r="H3319" i="9" s="1"/>
  <c r="H3320" i="9" s="1"/>
  <c r="H3321" i="9" s="1"/>
  <c r="H3322" i="9" s="1"/>
  <c r="H3323" i="9" s="1"/>
  <c r="H3324" i="9" s="1"/>
  <c r="H3325" i="9" s="1"/>
  <c r="H3326" i="9" s="1"/>
  <c r="H3327" i="9" s="1"/>
  <c r="H3328" i="9" s="1"/>
  <c r="H3329" i="9" s="1"/>
  <c r="H3330" i="9" s="1"/>
  <c r="H3331" i="9" s="1"/>
  <c r="H3332" i="9" s="1"/>
  <c r="H3333" i="9" s="1"/>
  <c r="H3334" i="9" s="1"/>
  <c r="H3335" i="9" s="1"/>
  <c r="H3336" i="9" s="1"/>
  <c r="H3337" i="9" s="1"/>
  <c r="H3338" i="9" s="1"/>
  <c r="H3339" i="9" s="1"/>
  <c r="H3340" i="9" s="1"/>
  <c r="H3341" i="9" s="1"/>
  <c r="H3342" i="9" s="1"/>
  <c r="H3343" i="9" s="1"/>
  <c r="H3344" i="9" s="1"/>
  <c r="H3345" i="9" s="1"/>
  <c r="H3346" i="9" s="1"/>
  <c r="H3347" i="9" s="1"/>
  <c r="H3348" i="9" s="1"/>
  <c r="H3349" i="9" s="1"/>
  <c r="H3350" i="9" s="1"/>
  <c r="H3351" i="9" s="1"/>
  <c r="H3352" i="9" s="1"/>
  <c r="H3353" i="9" s="1"/>
  <c r="H3354" i="9" s="1"/>
  <c r="H3355" i="9" s="1"/>
  <c r="H3356" i="9" s="1"/>
  <c r="H3357" i="9" s="1"/>
  <c r="H3358" i="9" s="1"/>
  <c r="H3359" i="9" s="1"/>
  <c r="H3360" i="9" s="1"/>
  <c r="H3361" i="9" s="1"/>
  <c r="H3362" i="9" s="1"/>
  <c r="H3363" i="9" s="1"/>
  <c r="H3364" i="9" s="1"/>
  <c r="H3365" i="9" s="1"/>
  <c r="H3366" i="9" s="1"/>
  <c r="H3367" i="9" s="1"/>
  <c r="H3368" i="9" s="1"/>
  <c r="H3369" i="9" s="1"/>
  <c r="H3370" i="9" s="1"/>
  <c r="H3371" i="9" s="1"/>
  <c r="H3372" i="9" s="1"/>
  <c r="H3373" i="9" s="1"/>
  <c r="H3374" i="9" s="1"/>
  <c r="H3375" i="9" s="1"/>
  <c r="H3376" i="9" s="1"/>
  <c r="H3377" i="9" s="1"/>
  <c r="H3378" i="9" s="1"/>
  <c r="H3379" i="9" s="1"/>
  <c r="H3380" i="9" s="1"/>
  <c r="H3381" i="9" s="1"/>
  <c r="H3382" i="9" s="1"/>
  <c r="H3383" i="9" s="1"/>
  <c r="H3384" i="9" s="1"/>
  <c r="H3385" i="9" s="1"/>
  <c r="H3386" i="9" s="1"/>
  <c r="H3387" i="9" s="1"/>
  <c r="H3388" i="9" s="1"/>
  <c r="H3389" i="9" s="1"/>
  <c r="H3390" i="9" s="1"/>
  <c r="H3391" i="9" s="1"/>
  <c r="H3392" i="9" s="1"/>
  <c r="H3393" i="9" s="1"/>
  <c r="H3394" i="9" s="1"/>
  <c r="H3395" i="9" s="1"/>
  <c r="H3396" i="9" s="1"/>
  <c r="H3397" i="9" s="1"/>
  <c r="H3398" i="9" s="1"/>
  <c r="H3399" i="9" s="1"/>
  <c r="H3400" i="9" s="1"/>
  <c r="H3401" i="9" s="1"/>
  <c r="H3402" i="9" s="1"/>
  <c r="H3403" i="9" s="1"/>
  <c r="H3404" i="9" s="1"/>
  <c r="H3405" i="9" s="1"/>
  <c r="H3406" i="9" s="1"/>
  <c r="H3407" i="9" s="1"/>
  <c r="H3408" i="9" s="1"/>
  <c r="H3409" i="9" s="1"/>
  <c r="H3410" i="9" s="1"/>
  <c r="H3411" i="9" s="1"/>
  <c r="H3412" i="9" s="1"/>
  <c r="H3413" i="9" s="1"/>
  <c r="H3414" i="9" s="1"/>
  <c r="H3415" i="9" s="1"/>
  <c r="H3416" i="9" s="1"/>
  <c r="H3417" i="9" s="1"/>
  <c r="H3418" i="9" s="1"/>
  <c r="H3419" i="9" s="1"/>
  <c r="H3420" i="9" s="1"/>
  <c r="H3421" i="9" s="1"/>
  <c r="H3422" i="9" s="1"/>
  <c r="H3423" i="9" s="1"/>
  <c r="H3424" i="9" s="1"/>
  <c r="H3425" i="9" s="1"/>
  <c r="H3426" i="9" s="1"/>
  <c r="H3427" i="9" s="1"/>
  <c r="H3428" i="9" s="1"/>
  <c r="H3429" i="9" s="1"/>
  <c r="H3430" i="9" s="1"/>
  <c r="H3431" i="9" s="1"/>
  <c r="H3432" i="9" s="1"/>
  <c r="H3433" i="9" s="1"/>
  <c r="H3434" i="9" s="1"/>
  <c r="H3435" i="9" s="1"/>
  <c r="H3436" i="9" s="1"/>
  <c r="H3437" i="9" s="1"/>
  <c r="H3438" i="9" s="1"/>
  <c r="H3439" i="9" s="1"/>
  <c r="H3440" i="9" s="1"/>
  <c r="H3441" i="9" s="1"/>
  <c r="H3442" i="9" s="1"/>
  <c r="H3443" i="9" s="1"/>
  <c r="H3444" i="9" s="1"/>
  <c r="H3445" i="9" s="1"/>
  <c r="H3446" i="9" s="1"/>
  <c r="H3447" i="9" s="1"/>
  <c r="H3448" i="9" s="1"/>
  <c r="H3449" i="9" s="1"/>
  <c r="H3450" i="9" s="1"/>
  <c r="H3451" i="9" s="1"/>
  <c r="H3452" i="9" s="1"/>
  <c r="H3453" i="9" s="1"/>
  <c r="H3454" i="9" s="1"/>
  <c r="H3455" i="9" s="1"/>
  <c r="H3456" i="9" s="1"/>
  <c r="H3457" i="9" s="1"/>
  <c r="H3458" i="9" s="1"/>
  <c r="H3459" i="9" s="1"/>
  <c r="H3460" i="9" s="1"/>
  <c r="H3461" i="9" s="1"/>
  <c r="H3462" i="9" s="1"/>
  <c r="H3463" i="9" s="1"/>
  <c r="H3464" i="9" s="1"/>
  <c r="H3465" i="9" s="1"/>
  <c r="H3466" i="9" s="1"/>
  <c r="H3467" i="9" s="1"/>
  <c r="H3468" i="9" s="1"/>
  <c r="H3469" i="9" s="1"/>
  <c r="H3470" i="9" s="1"/>
  <c r="H3471" i="9" s="1"/>
  <c r="H3472" i="9" s="1"/>
  <c r="H3473" i="9" s="1"/>
  <c r="H3474" i="9" s="1"/>
  <c r="H3475" i="9" s="1"/>
  <c r="H3476" i="9" s="1"/>
  <c r="H3477" i="9" s="1"/>
  <c r="H3478" i="9" s="1"/>
  <c r="H3479" i="9" s="1"/>
  <c r="H3480" i="9" s="1"/>
  <c r="H3481" i="9" s="1"/>
  <c r="H3482" i="9" s="1"/>
  <c r="H3483" i="9" s="1"/>
  <c r="H3484" i="9" s="1"/>
  <c r="H3485" i="9" s="1"/>
  <c r="H3486" i="9" s="1"/>
  <c r="H3487" i="9" s="1"/>
  <c r="H3488" i="9" s="1"/>
  <c r="H3489" i="9" s="1"/>
  <c r="H3490" i="9" s="1"/>
  <c r="H3491" i="9" s="1"/>
  <c r="H3492" i="9" s="1"/>
  <c r="H3493" i="9" s="1"/>
  <c r="H3494" i="9" s="1"/>
  <c r="H3495" i="9" s="1"/>
  <c r="H3496" i="9" s="1"/>
  <c r="H3497" i="9" s="1"/>
  <c r="H3498" i="9" s="1"/>
  <c r="H3499" i="9" s="1"/>
  <c r="H3500" i="9" s="1"/>
  <c r="H3501" i="9" s="1"/>
  <c r="H3502" i="9" s="1"/>
  <c r="H3503" i="9" s="1"/>
  <c r="H3504" i="9" s="1"/>
  <c r="H3505" i="9" s="1"/>
  <c r="H3506" i="9" s="1"/>
  <c r="H3507" i="9" s="1"/>
  <c r="H3508" i="9" s="1"/>
  <c r="H3509" i="9" s="1"/>
  <c r="H3510" i="9" s="1"/>
  <c r="H3511" i="9" s="1"/>
  <c r="H3512" i="9" s="1"/>
  <c r="H3513" i="9" s="1"/>
  <c r="H3514" i="9" s="1"/>
  <c r="H3515" i="9" s="1"/>
  <c r="H3516" i="9" s="1"/>
  <c r="H3517" i="9" s="1"/>
  <c r="H3518" i="9" s="1"/>
  <c r="H3519" i="9" s="1"/>
  <c r="H3520" i="9" s="1"/>
  <c r="H3521" i="9" s="1"/>
  <c r="H3522" i="9" s="1"/>
  <c r="H3523" i="9" s="1"/>
  <c r="H3524" i="9" s="1"/>
  <c r="H3525" i="9" s="1"/>
  <c r="H3526" i="9" s="1"/>
  <c r="H3527" i="9" s="1"/>
  <c r="H3528" i="9" s="1"/>
  <c r="H3529" i="9" s="1"/>
  <c r="H3530" i="9" s="1"/>
  <c r="H3531" i="9" s="1"/>
  <c r="H3532" i="9" s="1"/>
  <c r="H3533" i="9" s="1"/>
  <c r="H3534" i="9" s="1"/>
  <c r="H3535" i="9" s="1"/>
  <c r="H3536" i="9" s="1"/>
  <c r="H3537" i="9" s="1"/>
  <c r="H3538" i="9" s="1"/>
  <c r="H3539" i="9" s="1"/>
  <c r="H3540" i="9" s="1"/>
  <c r="H3541" i="9" s="1"/>
  <c r="H3542" i="9" s="1"/>
  <c r="H3543" i="9" s="1"/>
  <c r="H3544" i="9" s="1"/>
  <c r="H3545" i="9" s="1"/>
  <c r="H3546" i="9" s="1"/>
  <c r="H3547" i="9" s="1"/>
  <c r="H3548" i="9" s="1"/>
  <c r="H3549" i="9" s="1"/>
  <c r="H3550" i="9" s="1"/>
  <c r="H3551" i="9" s="1"/>
  <c r="H3552" i="9" s="1"/>
  <c r="H3553" i="9" s="1"/>
  <c r="H3554" i="9" s="1"/>
  <c r="H3555" i="9" s="1"/>
  <c r="H3556" i="9" s="1"/>
  <c r="H3557" i="9" s="1"/>
  <c r="H3558" i="9" s="1"/>
  <c r="H3559" i="9" s="1"/>
  <c r="H3560" i="9" s="1"/>
  <c r="H3561" i="9" s="1"/>
  <c r="H3562" i="9" s="1"/>
  <c r="H3563" i="9" s="1"/>
  <c r="H3564" i="9" s="1"/>
  <c r="H3565" i="9" s="1"/>
  <c r="H3566" i="9" s="1"/>
  <c r="H3567" i="9" s="1"/>
  <c r="H3568" i="9" s="1"/>
  <c r="H3569" i="9" s="1"/>
  <c r="H3570" i="9" s="1"/>
  <c r="H3571" i="9" s="1"/>
  <c r="H3572" i="9" s="1"/>
  <c r="H3573" i="9" s="1"/>
  <c r="H3574" i="9" s="1"/>
  <c r="H3575" i="9" s="1"/>
  <c r="H3576" i="9" s="1"/>
  <c r="H3577" i="9" s="1"/>
  <c r="H3578" i="9" s="1"/>
  <c r="H3579" i="9" s="1"/>
  <c r="H3580" i="9" s="1"/>
  <c r="H3581" i="9" s="1"/>
  <c r="H3582" i="9" s="1"/>
  <c r="H3583" i="9" s="1"/>
  <c r="H3584" i="9" s="1"/>
  <c r="H3585" i="9" s="1"/>
  <c r="H3586" i="9" s="1"/>
  <c r="H3587" i="9" s="1"/>
  <c r="H3588" i="9" s="1"/>
  <c r="H3589" i="9" s="1"/>
  <c r="H3590" i="9" s="1"/>
  <c r="H3591" i="9" s="1"/>
  <c r="H3592" i="9" s="1"/>
  <c r="H3593" i="9" s="1"/>
  <c r="H3594" i="9" s="1"/>
  <c r="H3595" i="9" s="1"/>
  <c r="H3596" i="9" s="1"/>
  <c r="H3597" i="9" s="1"/>
  <c r="H3598" i="9" s="1"/>
  <c r="H3599" i="9" s="1"/>
  <c r="H3600" i="9" s="1"/>
  <c r="H3601" i="9" s="1"/>
  <c r="H3602" i="9" s="1"/>
  <c r="H3603" i="9" s="1"/>
  <c r="H3604" i="9" s="1"/>
  <c r="H3605" i="9" s="1"/>
  <c r="H3606" i="9" s="1"/>
  <c r="H3607" i="9" s="1"/>
  <c r="H3608" i="9" s="1"/>
  <c r="H3609" i="9" s="1"/>
  <c r="H3610" i="9" s="1"/>
  <c r="H3611" i="9" s="1"/>
  <c r="H3612" i="9" s="1"/>
  <c r="H3613" i="9" s="1"/>
  <c r="H3614" i="9" s="1"/>
  <c r="H3615" i="9" s="1"/>
  <c r="H3616" i="9" s="1"/>
  <c r="H3617" i="9" s="1"/>
  <c r="H3618" i="9" s="1"/>
  <c r="H3619" i="9" s="1"/>
  <c r="H3620" i="9" s="1"/>
  <c r="H3621" i="9" s="1"/>
  <c r="H3622" i="9" s="1"/>
  <c r="H3623" i="9" s="1"/>
  <c r="H3624" i="9" s="1"/>
  <c r="H3625" i="9" s="1"/>
  <c r="H3626" i="9" s="1"/>
  <c r="H3627" i="9" s="1"/>
  <c r="H3628" i="9" s="1"/>
  <c r="H3629" i="9" s="1"/>
  <c r="H3630" i="9" s="1"/>
  <c r="H3631" i="9" s="1"/>
  <c r="H3632" i="9" s="1"/>
  <c r="H3633" i="9" s="1"/>
  <c r="H3634" i="9" s="1"/>
  <c r="H3635" i="9" s="1"/>
  <c r="H3636" i="9" s="1"/>
  <c r="H3637" i="9" s="1"/>
  <c r="H3638" i="9" s="1"/>
  <c r="H3639" i="9" s="1"/>
  <c r="H3640" i="9" s="1"/>
  <c r="H3641" i="9" s="1"/>
  <c r="H3642" i="9" s="1"/>
  <c r="H3643" i="9" s="1"/>
  <c r="H3644" i="9" s="1"/>
  <c r="H3645" i="9" s="1"/>
  <c r="H3646" i="9" s="1"/>
  <c r="H3647" i="9" s="1"/>
  <c r="H3648" i="9" s="1"/>
  <c r="H3649" i="9" s="1"/>
  <c r="H3650" i="9" s="1"/>
  <c r="H3651" i="9" s="1"/>
  <c r="H3652" i="9" s="1"/>
  <c r="H3653" i="9" s="1"/>
  <c r="H3654" i="9" s="1"/>
  <c r="H3655" i="9" s="1"/>
  <c r="H3656" i="9" s="1"/>
  <c r="H3657" i="9" s="1"/>
  <c r="H3658" i="9" s="1"/>
  <c r="H3659" i="9" s="1"/>
  <c r="H3660" i="9" s="1"/>
  <c r="H3661" i="9" s="1"/>
  <c r="H3662" i="9" s="1"/>
  <c r="H3663" i="9" s="1"/>
  <c r="H3664" i="9" s="1"/>
  <c r="H3665" i="9" s="1"/>
  <c r="H3666" i="9" s="1"/>
  <c r="H3667" i="9" s="1"/>
  <c r="H3668" i="9" s="1"/>
  <c r="H3669" i="9" s="1"/>
  <c r="H3670" i="9" s="1"/>
  <c r="H3671" i="9" s="1"/>
  <c r="H3672" i="9" s="1"/>
  <c r="H3673" i="9" s="1"/>
  <c r="H3674" i="9" s="1"/>
  <c r="H3675" i="9" s="1"/>
  <c r="H3676" i="9" s="1"/>
  <c r="H3677" i="9" s="1"/>
  <c r="H3678" i="9" s="1"/>
  <c r="H3679" i="9" s="1"/>
  <c r="H3680" i="9" s="1"/>
  <c r="H3681" i="9" s="1"/>
  <c r="H3682" i="9" s="1"/>
  <c r="H3683" i="9" s="1"/>
  <c r="H3684" i="9" s="1"/>
  <c r="H3685" i="9" s="1"/>
  <c r="H3686" i="9" s="1"/>
  <c r="H3687" i="9" s="1"/>
  <c r="H3688" i="9" s="1"/>
  <c r="H3689" i="9" s="1"/>
  <c r="H3690" i="9" s="1"/>
  <c r="H3691" i="9" s="1"/>
  <c r="H3692" i="9" s="1"/>
  <c r="H3693" i="9" s="1"/>
  <c r="H3694" i="9" s="1"/>
  <c r="H3695" i="9" s="1"/>
  <c r="H3696" i="9" s="1"/>
  <c r="H3697" i="9" s="1"/>
  <c r="H3698" i="9" s="1"/>
  <c r="H3699" i="9" s="1"/>
  <c r="H3700" i="9" s="1"/>
  <c r="H3701" i="9" s="1"/>
  <c r="H3702" i="9" s="1"/>
  <c r="H3703" i="9" s="1"/>
  <c r="H3704" i="9" s="1"/>
  <c r="H3705" i="9" s="1"/>
  <c r="H3706" i="9" s="1"/>
  <c r="H3707" i="9" s="1"/>
  <c r="H3708" i="9" s="1"/>
  <c r="H3709" i="9" s="1"/>
  <c r="H3710" i="9" s="1"/>
  <c r="H3711" i="9" s="1"/>
  <c r="H3712" i="9" s="1"/>
  <c r="H3713" i="9" s="1"/>
  <c r="H3714" i="9" s="1"/>
  <c r="H3715" i="9" s="1"/>
  <c r="H3716" i="9" s="1"/>
  <c r="H3717" i="9" s="1"/>
  <c r="H3718" i="9" s="1"/>
  <c r="H3719" i="9" s="1"/>
  <c r="H3720" i="9" s="1"/>
  <c r="H3721" i="9" s="1"/>
  <c r="H3722" i="9" s="1"/>
  <c r="H3723" i="9" s="1"/>
  <c r="H3724" i="9" s="1"/>
  <c r="H3725" i="9" s="1"/>
  <c r="H3726" i="9" s="1"/>
  <c r="H3727" i="9" s="1"/>
  <c r="H3728" i="9" s="1"/>
  <c r="H3729" i="9" s="1"/>
  <c r="H3730" i="9" s="1"/>
  <c r="H3731" i="9" s="1"/>
  <c r="H3732" i="9" s="1"/>
  <c r="H3733" i="9" s="1"/>
  <c r="H3734" i="9" s="1"/>
  <c r="H3735" i="9" s="1"/>
  <c r="H3736" i="9" s="1"/>
  <c r="H3737" i="9" s="1"/>
  <c r="H3738" i="9" s="1"/>
  <c r="H3739" i="9" s="1"/>
  <c r="H3740" i="9" s="1"/>
  <c r="H3741" i="9" s="1"/>
  <c r="H3742" i="9" s="1"/>
  <c r="H3743" i="9" s="1"/>
  <c r="H3744" i="9" s="1"/>
  <c r="H3745" i="9" s="1"/>
  <c r="H3746" i="9" s="1"/>
  <c r="H3747" i="9" s="1"/>
  <c r="H3748" i="9" s="1"/>
  <c r="H3749" i="9" s="1"/>
  <c r="H3750" i="9" s="1"/>
  <c r="H3751" i="9" s="1"/>
  <c r="H3752" i="9" s="1"/>
  <c r="H3753" i="9" s="1"/>
  <c r="H3754" i="9" s="1"/>
  <c r="H3755" i="9" s="1"/>
  <c r="H3756" i="9" s="1"/>
  <c r="H3757" i="9" s="1"/>
  <c r="H3758" i="9" s="1"/>
  <c r="H3759" i="9" s="1"/>
  <c r="H3760" i="9" s="1"/>
  <c r="H3761" i="9" s="1"/>
  <c r="H3762" i="9" s="1"/>
  <c r="H3763" i="9" s="1"/>
  <c r="H3764" i="9" s="1"/>
  <c r="H3765" i="9" s="1"/>
  <c r="H3766" i="9" s="1"/>
  <c r="H3767" i="9" s="1"/>
  <c r="H3768" i="9" s="1"/>
  <c r="H3769" i="9" s="1"/>
  <c r="H3770" i="9" s="1"/>
  <c r="H3771" i="9" s="1"/>
  <c r="H3772" i="9" s="1"/>
  <c r="H3773" i="9" s="1"/>
  <c r="H3774" i="9" s="1"/>
  <c r="H3775" i="9" s="1"/>
  <c r="H3776" i="9" s="1"/>
  <c r="H3777" i="9" s="1"/>
  <c r="H3778" i="9" s="1"/>
  <c r="H3779" i="9" s="1"/>
  <c r="H3780" i="9" s="1"/>
  <c r="H3781" i="9" s="1"/>
  <c r="H3782" i="9" s="1"/>
  <c r="H3783" i="9" s="1"/>
  <c r="H3784" i="9" s="1"/>
  <c r="H3785" i="9" s="1"/>
  <c r="H3786" i="9" s="1"/>
  <c r="H3787" i="9" s="1"/>
  <c r="H3788" i="9" s="1"/>
  <c r="H3789" i="9" s="1"/>
  <c r="H3790" i="9" s="1"/>
  <c r="H3791" i="9" s="1"/>
  <c r="H3792" i="9" s="1"/>
  <c r="H3793" i="9" s="1"/>
  <c r="H3794" i="9" s="1"/>
  <c r="H3795" i="9" s="1"/>
  <c r="H3796" i="9" s="1"/>
  <c r="H3797" i="9" s="1"/>
  <c r="H3798" i="9" s="1"/>
  <c r="H3799" i="9" s="1"/>
  <c r="H3800" i="9" s="1"/>
  <c r="H3801" i="9" s="1"/>
  <c r="H3802" i="9" s="1"/>
  <c r="H3803" i="9" s="1"/>
  <c r="H3804" i="9" s="1"/>
  <c r="H3805" i="9" s="1"/>
  <c r="H3806" i="9" s="1"/>
  <c r="H3807" i="9" s="1"/>
  <c r="H3808" i="9" s="1"/>
  <c r="H3809" i="9" s="1"/>
  <c r="H3810" i="9" s="1"/>
  <c r="H3811" i="9" s="1"/>
  <c r="H3812" i="9" s="1"/>
  <c r="H3813" i="9" s="1"/>
  <c r="H3814" i="9" s="1"/>
  <c r="H3815" i="9" s="1"/>
  <c r="H3816" i="9" s="1"/>
  <c r="H3817" i="9" s="1"/>
  <c r="H3818" i="9" s="1"/>
  <c r="H3819" i="9" s="1"/>
  <c r="H3820" i="9" s="1"/>
  <c r="H3821" i="9" s="1"/>
  <c r="H3822" i="9" s="1"/>
  <c r="H3823" i="9" s="1"/>
  <c r="H3824" i="9" s="1"/>
  <c r="H3825" i="9" s="1"/>
  <c r="H3826" i="9" s="1"/>
  <c r="H3827" i="9" s="1"/>
  <c r="H3828" i="9" s="1"/>
  <c r="H3829" i="9" s="1"/>
  <c r="H3830" i="9" s="1"/>
  <c r="H3831" i="9" s="1"/>
  <c r="H3832" i="9" s="1"/>
  <c r="H3833" i="9" s="1"/>
  <c r="H3834" i="9" s="1"/>
  <c r="H3835" i="9" s="1"/>
  <c r="H3836" i="9" s="1"/>
  <c r="H3837" i="9" s="1"/>
  <c r="H3838" i="9" s="1"/>
  <c r="H3839" i="9" s="1"/>
  <c r="H3840" i="9" s="1"/>
  <c r="H3841" i="9" s="1"/>
  <c r="H3842" i="9" s="1"/>
  <c r="H3843" i="9" s="1"/>
  <c r="H3844" i="9" s="1"/>
  <c r="H3845" i="9" s="1"/>
  <c r="H3846" i="9" s="1"/>
  <c r="H3847" i="9" s="1"/>
  <c r="H3848" i="9" s="1"/>
  <c r="H3849" i="9" s="1"/>
  <c r="H3850" i="9" s="1"/>
  <c r="H3851" i="9" s="1"/>
  <c r="H3852" i="9" s="1"/>
  <c r="H3853" i="9" s="1"/>
  <c r="H3854" i="9" s="1"/>
  <c r="H3855" i="9" s="1"/>
  <c r="H3856" i="9" s="1"/>
  <c r="H3857" i="9" s="1"/>
  <c r="H3858" i="9" s="1"/>
  <c r="H3859" i="9" s="1"/>
  <c r="H3860" i="9" s="1"/>
  <c r="H3861" i="9" s="1"/>
  <c r="H3862" i="9" s="1"/>
  <c r="H3863" i="9" s="1"/>
  <c r="H3864" i="9" s="1"/>
  <c r="H3865" i="9" s="1"/>
  <c r="H3866" i="9" s="1"/>
  <c r="H3867" i="9" s="1"/>
  <c r="H3868" i="9" s="1"/>
  <c r="H3869" i="9" s="1"/>
  <c r="H3870" i="9" s="1"/>
  <c r="H3871" i="9" s="1"/>
  <c r="H3872" i="9" s="1"/>
  <c r="H3873" i="9" s="1"/>
  <c r="H3874" i="9" s="1"/>
  <c r="H3875" i="9" s="1"/>
  <c r="H3876" i="9" s="1"/>
  <c r="H3877" i="9" s="1"/>
  <c r="H3878" i="9" s="1"/>
  <c r="H3879" i="9" s="1"/>
  <c r="H3880" i="9" s="1"/>
  <c r="H3881" i="9" s="1"/>
  <c r="H3882" i="9" s="1"/>
  <c r="H3883" i="9" s="1"/>
  <c r="H3884" i="9" s="1"/>
  <c r="H3885" i="9" s="1"/>
  <c r="H3886" i="9" s="1"/>
  <c r="H3887" i="9" s="1"/>
  <c r="H3888" i="9" s="1"/>
  <c r="H3889" i="9" s="1"/>
  <c r="H3890" i="9" s="1"/>
  <c r="H3891" i="9" s="1"/>
  <c r="H3892" i="9" s="1"/>
  <c r="H3893" i="9" s="1"/>
  <c r="H3894" i="9" s="1"/>
  <c r="H3895" i="9" s="1"/>
  <c r="H3896" i="9" s="1"/>
  <c r="H3897" i="9" s="1"/>
  <c r="H3898" i="9" s="1"/>
  <c r="H3899" i="9" s="1"/>
  <c r="H3900" i="9" s="1"/>
  <c r="H3901" i="9" s="1"/>
  <c r="H3902" i="9" s="1"/>
  <c r="H3903" i="9" s="1"/>
  <c r="H3904" i="9" s="1"/>
  <c r="H3905" i="9" s="1"/>
  <c r="H3906" i="9" s="1"/>
  <c r="H3907" i="9" s="1"/>
  <c r="H3908" i="9" s="1"/>
  <c r="H3909" i="9" s="1"/>
  <c r="H3910" i="9" s="1"/>
  <c r="H3911" i="9" s="1"/>
  <c r="H3912" i="9" s="1"/>
  <c r="H3913" i="9" s="1"/>
  <c r="H3914" i="9" s="1"/>
  <c r="H3915" i="9" s="1"/>
  <c r="H3916" i="9" s="1"/>
  <c r="H3917" i="9" s="1"/>
  <c r="H3918" i="9" s="1"/>
  <c r="H3919" i="9" s="1"/>
  <c r="H3920" i="9" s="1"/>
  <c r="H3921" i="9" s="1"/>
  <c r="H3922" i="9" s="1"/>
  <c r="H3923" i="9" s="1"/>
  <c r="H3924" i="9" s="1"/>
  <c r="H3925" i="9" s="1"/>
  <c r="H3926" i="9" s="1"/>
  <c r="H3927" i="9" s="1"/>
  <c r="H3928" i="9" s="1"/>
  <c r="H3929" i="9" s="1"/>
  <c r="H3930" i="9" s="1"/>
  <c r="H3931" i="9" s="1"/>
  <c r="H3932" i="9" s="1"/>
  <c r="H3933" i="9" s="1"/>
  <c r="H3934" i="9" s="1"/>
  <c r="H3935" i="9" s="1"/>
  <c r="H3936" i="9" s="1"/>
  <c r="H3937" i="9" s="1"/>
  <c r="H3938" i="9" s="1"/>
  <c r="H3939" i="9" s="1"/>
  <c r="H3940" i="9" s="1"/>
  <c r="H3941" i="9" s="1"/>
  <c r="H3942" i="9" s="1"/>
  <c r="H3943" i="9" s="1"/>
  <c r="H3944" i="9" s="1"/>
  <c r="H3945" i="9" s="1"/>
  <c r="H3946" i="9" s="1"/>
  <c r="H3947" i="9" s="1"/>
  <c r="H3948" i="9" s="1"/>
  <c r="H3949" i="9" s="1"/>
  <c r="H3950" i="9" s="1"/>
  <c r="H3951" i="9" s="1"/>
  <c r="H3952" i="9" s="1"/>
  <c r="H3953" i="9" s="1"/>
  <c r="H3954" i="9" s="1"/>
  <c r="H3955" i="9" s="1"/>
  <c r="H3956" i="9" s="1"/>
  <c r="H3957" i="9" s="1"/>
  <c r="H3958" i="9" s="1"/>
  <c r="H3959" i="9" s="1"/>
  <c r="H3960" i="9" s="1"/>
  <c r="H3961" i="9" s="1"/>
  <c r="H3962" i="9" s="1"/>
  <c r="H3963" i="9" s="1"/>
  <c r="H3964" i="9" s="1"/>
  <c r="H3965" i="9" s="1"/>
  <c r="H3966" i="9" s="1"/>
  <c r="H3967" i="9" s="1"/>
  <c r="H3968" i="9" s="1"/>
  <c r="H3969" i="9" s="1"/>
  <c r="H3970" i="9" s="1"/>
  <c r="H3971" i="9" s="1"/>
  <c r="H3972" i="9" s="1"/>
  <c r="H3973" i="9" s="1"/>
  <c r="H3974" i="9" s="1"/>
  <c r="H3975" i="9" s="1"/>
  <c r="H3976" i="9" s="1"/>
  <c r="H3977" i="9" s="1"/>
  <c r="H3978" i="9" s="1"/>
  <c r="H3979" i="9" s="1"/>
  <c r="H3980" i="9" s="1"/>
  <c r="H3981" i="9" s="1"/>
  <c r="H3982" i="9" s="1"/>
  <c r="H3983" i="9" s="1"/>
  <c r="H3984" i="9" s="1"/>
  <c r="H3985" i="9" s="1"/>
  <c r="H3986" i="9" s="1"/>
  <c r="H3987" i="9" s="1"/>
  <c r="H3988" i="9" s="1"/>
  <c r="H3989" i="9" s="1"/>
  <c r="H3990" i="9" s="1"/>
  <c r="H3991" i="9" s="1"/>
  <c r="H3992" i="9" s="1"/>
  <c r="H3993" i="9" s="1"/>
  <c r="H3994" i="9" s="1"/>
  <c r="H3995" i="9" s="1"/>
  <c r="H3996" i="9" s="1"/>
  <c r="H3997" i="9" s="1"/>
  <c r="H3998" i="9" s="1"/>
  <c r="H3999" i="9" s="1"/>
  <c r="H4000" i="9" s="1"/>
  <c r="H4001" i="9" s="1"/>
  <c r="H4002" i="9" s="1"/>
  <c r="H4003" i="9" s="1"/>
  <c r="H4004" i="9" s="1"/>
  <c r="H4005" i="9" s="1"/>
  <c r="H4006" i="9" s="1"/>
  <c r="H4007" i="9" s="1"/>
  <c r="H4008" i="9" s="1"/>
  <c r="H4009" i="9" s="1"/>
  <c r="H4010" i="9" s="1"/>
  <c r="H4011" i="9" s="1"/>
  <c r="H4012" i="9" s="1"/>
  <c r="H4013" i="9" s="1"/>
  <c r="H4014" i="9" s="1"/>
  <c r="H4015" i="9" s="1"/>
  <c r="H4016" i="9" s="1"/>
  <c r="H4017" i="9" s="1"/>
  <c r="H4018" i="9" s="1"/>
  <c r="H4019" i="9" s="1"/>
  <c r="H4020" i="9" s="1"/>
  <c r="H4021" i="9" s="1"/>
  <c r="H4022" i="9" s="1"/>
  <c r="H4023" i="9" s="1"/>
  <c r="H4024" i="9" s="1"/>
  <c r="H4025" i="9" s="1"/>
  <c r="H4026" i="9" s="1"/>
  <c r="H4027" i="9" s="1"/>
  <c r="H4028" i="9" s="1"/>
  <c r="H4029" i="9" s="1"/>
  <c r="H4030" i="9" s="1"/>
  <c r="H4031" i="9" s="1"/>
  <c r="H4032" i="9" s="1"/>
  <c r="H4033" i="9" s="1"/>
  <c r="H4034" i="9" s="1"/>
  <c r="H4035" i="9" s="1"/>
  <c r="H4036" i="9" s="1"/>
  <c r="H4037" i="9" s="1"/>
  <c r="H4038" i="9" s="1"/>
  <c r="H4039" i="9" s="1"/>
  <c r="H4040" i="9" s="1"/>
  <c r="H4041" i="9" s="1"/>
  <c r="H4042" i="9" s="1"/>
  <c r="H4043" i="9" s="1"/>
  <c r="H4044" i="9" s="1"/>
  <c r="H4045" i="9" s="1"/>
  <c r="H4046" i="9" s="1"/>
  <c r="H4047" i="9" s="1"/>
  <c r="H4048" i="9" s="1"/>
  <c r="H4049" i="9" s="1"/>
  <c r="H4050" i="9" s="1"/>
  <c r="H4051" i="9" s="1"/>
  <c r="H4052" i="9" s="1"/>
  <c r="H4053" i="9" s="1"/>
  <c r="H4054" i="9" s="1"/>
  <c r="H4055" i="9" s="1"/>
  <c r="H4056" i="9" s="1"/>
  <c r="H4057" i="9" s="1"/>
  <c r="H4058" i="9" s="1"/>
  <c r="H4059" i="9" s="1"/>
  <c r="H4060" i="9" s="1"/>
  <c r="H4061" i="9" s="1"/>
  <c r="H4062" i="9" s="1"/>
  <c r="H4063" i="9" s="1"/>
  <c r="H4064" i="9" s="1"/>
  <c r="H4065" i="9" s="1"/>
  <c r="H4066" i="9" s="1"/>
  <c r="H4067" i="9" s="1"/>
  <c r="H4068" i="9" s="1"/>
  <c r="H4069" i="9" s="1"/>
  <c r="H4070" i="9" s="1"/>
  <c r="H4071" i="9" s="1"/>
  <c r="H4072" i="9" s="1"/>
  <c r="H4073" i="9" s="1"/>
  <c r="H4074" i="9" s="1"/>
  <c r="H4075" i="9" s="1"/>
  <c r="H4076" i="9" s="1"/>
  <c r="H4077" i="9" s="1"/>
  <c r="H4078" i="9" s="1"/>
  <c r="H4079" i="9" s="1"/>
  <c r="H4080" i="9" s="1"/>
  <c r="H4081" i="9" s="1"/>
  <c r="H4082" i="9" s="1"/>
  <c r="H4083" i="9" s="1"/>
  <c r="H4084" i="9" s="1"/>
  <c r="H4085" i="9" s="1"/>
  <c r="H4086" i="9" s="1"/>
  <c r="H4087" i="9" s="1"/>
  <c r="H4088" i="9" s="1"/>
  <c r="H4089" i="9" s="1"/>
  <c r="H4090" i="9" s="1"/>
  <c r="H4091" i="9" s="1"/>
  <c r="H4092" i="9" s="1"/>
  <c r="H4093" i="9" s="1"/>
  <c r="H4094" i="9" s="1"/>
  <c r="H4095" i="9" s="1"/>
  <c r="H4096" i="9" s="1"/>
  <c r="H4097" i="9" s="1"/>
  <c r="H4098" i="9" s="1"/>
  <c r="H4099" i="9" s="1"/>
  <c r="H4100" i="9" s="1"/>
  <c r="H4101" i="9" s="1"/>
  <c r="H4102" i="9" s="1"/>
  <c r="H4103" i="9" s="1"/>
  <c r="H4104" i="9" s="1"/>
  <c r="H4105" i="9" s="1"/>
  <c r="H4106" i="9" s="1"/>
  <c r="H4107" i="9" s="1"/>
  <c r="H4108" i="9" s="1"/>
  <c r="H4109" i="9" s="1"/>
  <c r="H4110" i="9" s="1"/>
  <c r="H4111" i="9" s="1"/>
  <c r="H4112" i="9" s="1"/>
  <c r="H4113" i="9" s="1"/>
  <c r="H4114" i="9" s="1"/>
  <c r="H4115" i="9" s="1"/>
  <c r="H4116" i="9" s="1"/>
  <c r="H4117" i="9" s="1"/>
  <c r="H4118" i="9" s="1"/>
  <c r="H4119" i="9" s="1"/>
  <c r="H4120" i="9" s="1"/>
  <c r="H4121" i="9" s="1"/>
  <c r="H4122" i="9" s="1"/>
  <c r="H4123" i="9" s="1"/>
  <c r="H4124" i="9" s="1"/>
  <c r="H4125" i="9" s="1"/>
  <c r="H4126" i="9" s="1"/>
  <c r="H4127" i="9" s="1"/>
  <c r="H4128" i="9" s="1"/>
  <c r="H4129" i="9" s="1"/>
  <c r="H4130" i="9" s="1"/>
  <c r="H4131" i="9" s="1"/>
  <c r="H4132" i="9" s="1"/>
  <c r="H4133" i="9" s="1"/>
  <c r="H4134" i="9" s="1"/>
  <c r="H4135" i="9" s="1"/>
  <c r="H4136" i="9" s="1"/>
  <c r="H4137" i="9" s="1"/>
  <c r="H4138" i="9" s="1"/>
  <c r="H4139" i="9" s="1"/>
  <c r="H4140" i="9" s="1"/>
  <c r="H4141" i="9" s="1"/>
  <c r="H4142" i="9" s="1"/>
  <c r="H4143" i="9" s="1"/>
  <c r="H4144" i="9" s="1"/>
  <c r="H4145" i="9" s="1"/>
  <c r="H4146" i="9" s="1"/>
  <c r="H4147" i="9" s="1"/>
  <c r="H4148" i="9" s="1"/>
  <c r="H4149" i="9" s="1"/>
  <c r="H4150" i="9" s="1"/>
  <c r="H4151" i="9" s="1"/>
  <c r="H4152" i="9" s="1"/>
  <c r="H4153" i="9" s="1"/>
  <c r="H4154" i="9" s="1"/>
  <c r="H4155" i="9" s="1"/>
  <c r="H4156" i="9" s="1"/>
  <c r="H4157" i="9" s="1"/>
  <c r="H4158" i="9" s="1"/>
  <c r="H4159" i="9" s="1"/>
  <c r="H4160" i="9" s="1"/>
  <c r="H4161" i="9" s="1"/>
  <c r="H4162" i="9" s="1"/>
  <c r="H4163" i="9" s="1"/>
  <c r="H4164" i="9" s="1"/>
  <c r="H4165" i="9" s="1"/>
  <c r="H4166" i="9" s="1"/>
  <c r="H4167" i="9" s="1"/>
  <c r="H4168" i="9" s="1"/>
  <c r="H4169" i="9" s="1"/>
  <c r="H4170" i="9" s="1"/>
  <c r="H4171" i="9" s="1"/>
  <c r="H4172" i="9" s="1"/>
  <c r="H4173" i="9" s="1"/>
  <c r="H4174" i="9" s="1"/>
  <c r="H4175" i="9" s="1"/>
  <c r="H4176" i="9" s="1"/>
  <c r="H4177" i="9" s="1"/>
  <c r="H4178" i="9" s="1"/>
  <c r="H4179" i="9" s="1"/>
  <c r="H4180" i="9" s="1"/>
  <c r="H4181" i="9" s="1"/>
  <c r="H4182" i="9" s="1"/>
  <c r="H4183" i="9" s="1"/>
  <c r="H4184" i="9" s="1"/>
  <c r="H4185" i="9" s="1"/>
  <c r="H4186" i="9" s="1"/>
  <c r="H4187" i="9" s="1"/>
  <c r="H4188" i="9" s="1"/>
  <c r="H4189" i="9" s="1"/>
  <c r="H4190" i="9" s="1"/>
  <c r="H4191" i="9" s="1"/>
  <c r="H4192" i="9" s="1"/>
  <c r="H4193" i="9" s="1"/>
  <c r="H4194" i="9" s="1"/>
  <c r="H4195" i="9" s="1"/>
  <c r="H4196" i="9" s="1"/>
  <c r="H4197" i="9" s="1"/>
  <c r="H4198" i="9" s="1"/>
  <c r="H4199" i="9" s="1"/>
  <c r="H4200" i="9" s="1"/>
  <c r="H4201" i="9" s="1"/>
  <c r="H4202" i="9" s="1"/>
  <c r="H4203" i="9" s="1"/>
  <c r="H4204" i="9" s="1"/>
  <c r="H4205" i="9" s="1"/>
  <c r="H4206" i="9" s="1"/>
  <c r="H4207" i="9" s="1"/>
  <c r="H4208" i="9" s="1"/>
  <c r="H4209" i="9" s="1"/>
  <c r="H4210" i="9" s="1"/>
  <c r="H4211" i="9" s="1"/>
  <c r="H4212" i="9" s="1"/>
  <c r="H4213" i="9" s="1"/>
  <c r="H4214" i="9" s="1"/>
  <c r="H4215" i="9" s="1"/>
  <c r="H4216" i="9" s="1"/>
  <c r="H4217" i="9" s="1"/>
  <c r="H4218" i="9" s="1"/>
  <c r="H4219" i="9" s="1"/>
  <c r="H4220" i="9" s="1"/>
  <c r="H4221" i="9" s="1"/>
  <c r="H4222" i="9" s="1"/>
  <c r="H4223" i="9" s="1"/>
  <c r="H4224" i="9" s="1"/>
  <c r="H4225" i="9" s="1"/>
  <c r="H4226" i="9" s="1"/>
  <c r="H4227" i="9" s="1"/>
  <c r="H4228" i="9" s="1"/>
  <c r="H4229" i="9" s="1"/>
  <c r="H4230" i="9" s="1"/>
  <c r="H4231" i="9" s="1"/>
  <c r="H4232" i="9" s="1"/>
  <c r="H4233" i="9" s="1"/>
  <c r="H4234" i="9" s="1"/>
  <c r="H4235" i="9" s="1"/>
  <c r="H4236" i="9" s="1"/>
  <c r="H4237" i="9" s="1"/>
  <c r="H4238" i="9" s="1"/>
  <c r="H4239" i="9" s="1"/>
  <c r="H4240" i="9" s="1"/>
  <c r="H4241" i="9" s="1"/>
  <c r="H4242" i="9" s="1"/>
  <c r="H4243" i="9" s="1"/>
  <c r="H4244" i="9" s="1"/>
  <c r="H4245" i="9" s="1"/>
  <c r="H4246" i="9" s="1"/>
  <c r="H4247" i="9" s="1"/>
  <c r="H4248" i="9" s="1"/>
  <c r="H4249" i="9" s="1"/>
  <c r="H4250" i="9" s="1"/>
  <c r="H4251" i="9" s="1"/>
  <c r="H4252" i="9" s="1"/>
  <c r="H4253" i="9" s="1"/>
  <c r="H4254" i="9" s="1"/>
  <c r="H4255" i="9" s="1"/>
  <c r="H4256" i="9" s="1"/>
  <c r="H4257" i="9" s="1"/>
  <c r="H4258" i="9" s="1"/>
  <c r="H4259" i="9" s="1"/>
  <c r="H4260" i="9" s="1"/>
  <c r="H4261" i="9" s="1"/>
  <c r="H4262" i="9" s="1"/>
  <c r="H4263" i="9" s="1"/>
  <c r="H4264" i="9" s="1"/>
  <c r="H4265" i="9" s="1"/>
  <c r="H4266" i="9" s="1"/>
  <c r="H4267" i="9" s="1"/>
  <c r="H4268" i="9" s="1"/>
  <c r="H4269" i="9" s="1"/>
  <c r="H4270" i="9" s="1"/>
  <c r="H4271" i="9" s="1"/>
  <c r="H4272" i="9" s="1"/>
  <c r="H4273" i="9" s="1"/>
  <c r="H4274" i="9" s="1"/>
  <c r="H4275" i="9" s="1"/>
  <c r="H4276" i="9" s="1"/>
  <c r="H4277" i="9" s="1"/>
  <c r="H4278" i="9" s="1"/>
  <c r="H4279" i="9" s="1"/>
  <c r="H4280" i="9" s="1"/>
  <c r="H4281" i="9" s="1"/>
  <c r="H4282" i="9" s="1"/>
  <c r="H4283" i="9" s="1"/>
  <c r="H4284" i="9" s="1"/>
  <c r="H4285" i="9" s="1"/>
  <c r="H4286" i="9" s="1"/>
  <c r="H4287" i="9" s="1"/>
  <c r="H4288" i="9" s="1"/>
  <c r="H4289" i="9" s="1"/>
  <c r="H4290" i="9" s="1"/>
  <c r="H4291" i="9" s="1"/>
  <c r="H4292" i="9" s="1"/>
  <c r="H4293" i="9" s="1"/>
  <c r="H4294" i="9" s="1"/>
  <c r="H4295" i="9" s="1"/>
  <c r="H4296" i="9" s="1"/>
  <c r="H4297" i="9" s="1"/>
  <c r="H4298" i="9" s="1"/>
  <c r="H4299" i="9" s="1"/>
  <c r="H4300" i="9" s="1"/>
  <c r="H4301" i="9" s="1"/>
  <c r="H4302" i="9" s="1"/>
  <c r="H4303" i="9" s="1"/>
  <c r="H4304" i="9" s="1"/>
  <c r="H4305" i="9" s="1"/>
  <c r="H4306" i="9" s="1"/>
  <c r="H4307" i="9" s="1"/>
  <c r="H4308" i="9" s="1"/>
  <c r="H4309" i="9" s="1"/>
  <c r="H4310" i="9" s="1"/>
  <c r="H4311" i="9" s="1"/>
  <c r="H4312" i="9" s="1"/>
  <c r="H4313" i="9" s="1"/>
  <c r="H4314" i="9" s="1"/>
  <c r="H4315" i="9" s="1"/>
  <c r="H4316" i="9" s="1"/>
  <c r="H4317" i="9" s="1"/>
  <c r="H4318" i="9" s="1"/>
  <c r="H4319" i="9" s="1"/>
  <c r="H4320" i="9" s="1"/>
  <c r="H4321" i="9" s="1"/>
  <c r="H4322" i="9" s="1"/>
  <c r="H4323" i="9" s="1"/>
  <c r="H4324" i="9" s="1"/>
  <c r="H4325" i="9" s="1"/>
  <c r="H4326" i="9" s="1"/>
  <c r="H4327" i="9" s="1"/>
  <c r="H4328" i="9" s="1"/>
  <c r="H4329" i="9" s="1"/>
  <c r="H4330" i="9" s="1"/>
  <c r="H4331" i="9" s="1"/>
  <c r="H4332" i="9" s="1"/>
  <c r="H4333" i="9" s="1"/>
  <c r="H4334" i="9" s="1"/>
  <c r="H4335" i="9" s="1"/>
  <c r="H4336" i="9" s="1"/>
  <c r="H4337" i="9" s="1"/>
  <c r="H4338" i="9" s="1"/>
  <c r="H4339" i="9" s="1"/>
  <c r="H4340" i="9" s="1"/>
  <c r="H4341" i="9" s="1"/>
  <c r="H4342" i="9" s="1"/>
  <c r="H4343" i="9" s="1"/>
  <c r="H4344" i="9" s="1"/>
  <c r="H4345" i="9" s="1"/>
  <c r="H4346" i="9" s="1"/>
  <c r="H4347" i="9" s="1"/>
  <c r="H4348" i="9" s="1"/>
  <c r="H4349" i="9" s="1"/>
  <c r="H4350" i="9" s="1"/>
  <c r="H4351" i="9" s="1"/>
  <c r="H4352" i="9" s="1"/>
  <c r="H4353" i="9" s="1"/>
  <c r="H4354" i="9" s="1"/>
  <c r="H4355" i="9" s="1"/>
  <c r="H4356" i="9" s="1"/>
  <c r="H4357" i="9" s="1"/>
  <c r="H4358" i="9" s="1"/>
  <c r="H4359" i="9" s="1"/>
  <c r="H4360" i="9" s="1"/>
  <c r="H4361" i="9" s="1"/>
  <c r="H4362" i="9" s="1"/>
  <c r="H4363" i="9" s="1"/>
  <c r="H4364" i="9" s="1"/>
  <c r="H4365" i="9" s="1"/>
  <c r="H4366" i="9" s="1"/>
  <c r="H4367" i="9" s="1"/>
  <c r="H4368" i="9" s="1"/>
  <c r="H4369" i="9" s="1"/>
  <c r="H4370" i="9" s="1"/>
  <c r="H4371" i="9" s="1"/>
  <c r="H4372" i="9" s="1"/>
  <c r="H4373" i="9" s="1"/>
  <c r="H4374" i="9" s="1"/>
  <c r="H4375" i="9" s="1"/>
  <c r="H4376" i="9" s="1"/>
  <c r="H4377" i="9" s="1"/>
  <c r="H4378" i="9" s="1"/>
  <c r="H4379" i="9" s="1"/>
  <c r="H4380" i="9" s="1"/>
  <c r="H4381" i="9" s="1"/>
  <c r="H4382" i="9" s="1"/>
  <c r="H4383" i="9" s="1"/>
  <c r="H4384" i="9" s="1"/>
  <c r="H4385" i="9" s="1"/>
  <c r="H4386" i="9" s="1"/>
  <c r="H4387" i="9" s="1"/>
  <c r="H4388" i="9" s="1"/>
  <c r="H4389" i="9" s="1"/>
  <c r="H4390" i="9" s="1"/>
  <c r="H4391" i="9" s="1"/>
  <c r="H4392" i="9" s="1"/>
  <c r="H4393" i="9" s="1"/>
  <c r="H4394" i="9" s="1"/>
  <c r="H4395" i="9" s="1"/>
  <c r="H4396" i="9" s="1"/>
  <c r="H4397" i="9" s="1"/>
  <c r="H4398" i="9" s="1"/>
  <c r="H4399" i="9" s="1"/>
  <c r="H4400" i="9" s="1"/>
  <c r="H4401" i="9" s="1"/>
  <c r="H4402" i="9" s="1"/>
  <c r="H4403" i="9" s="1"/>
  <c r="H4404" i="9" s="1"/>
  <c r="H4405" i="9" s="1"/>
  <c r="H4406" i="9" s="1"/>
  <c r="H4407" i="9" s="1"/>
  <c r="H4408" i="9" s="1"/>
  <c r="H4409" i="9" s="1"/>
  <c r="H4410" i="9" s="1"/>
  <c r="H4411" i="9" s="1"/>
  <c r="H4412" i="9" s="1"/>
  <c r="H4413" i="9" s="1"/>
  <c r="H4414" i="9" s="1"/>
  <c r="H4415" i="9" s="1"/>
  <c r="H4416" i="9" s="1"/>
  <c r="H4417" i="9" s="1"/>
  <c r="H4418" i="9" s="1"/>
  <c r="H4419" i="9" s="1"/>
  <c r="H4420" i="9" s="1"/>
  <c r="H4421" i="9" s="1"/>
  <c r="H4422" i="9" s="1"/>
  <c r="H4423" i="9" s="1"/>
  <c r="H4424" i="9" s="1"/>
  <c r="H4425" i="9" s="1"/>
  <c r="H4426" i="9" s="1"/>
  <c r="H4427" i="9" s="1"/>
  <c r="H4428" i="9" s="1"/>
  <c r="H4429" i="9" s="1"/>
  <c r="H4430" i="9" s="1"/>
  <c r="H4431" i="9" s="1"/>
  <c r="H4432" i="9" s="1"/>
  <c r="H4433" i="9" s="1"/>
  <c r="H4434" i="9" s="1"/>
  <c r="H4435" i="9" s="1"/>
  <c r="H4436" i="9" s="1"/>
  <c r="H4437" i="9" s="1"/>
  <c r="H4438" i="9" s="1"/>
  <c r="H4439" i="9" s="1"/>
  <c r="H4440" i="9" s="1"/>
  <c r="H4441" i="9" s="1"/>
  <c r="H4442" i="9" s="1"/>
  <c r="H4443" i="9" s="1"/>
  <c r="H4444" i="9" s="1"/>
  <c r="H4445" i="9" s="1"/>
  <c r="H4446" i="9" s="1"/>
  <c r="H4447" i="9" s="1"/>
  <c r="H4448" i="9" s="1"/>
  <c r="H4449" i="9" s="1"/>
  <c r="H4450" i="9" s="1"/>
  <c r="H4451" i="9" s="1"/>
  <c r="H4452" i="9" s="1"/>
  <c r="H4453" i="9" s="1"/>
  <c r="H4454" i="9" s="1"/>
  <c r="H4455" i="9" s="1"/>
  <c r="H4456" i="9" s="1"/>
  <c r="H4457" i="9" s="1"/>
  <c r="H4458" i="9" s="1"/>
  <c r="H4459" i="9" s="1"/>
  <c r="H4460" i="9" s="1"/>
  <c r="H4461" i="9" s="1"/>
  <c r="H4462" i="9" s="1"/>
  <c r="H4463" i="9" s="1"/>
  <c r="H4464" i="9" s="1"/>
  <c r="H4465" i="9" s="1"/>
  <c r="H4466" i="9" s="1"/>
  <c r="H4467" i="9" s="1"/>
  <c r="H4468" i="9" s="1"/>
  <c r="H4469" i="9" s="1"/>
  <c r="H4470" i="9" s="1"/>
  <c r="H4471" i="9" s="1"/>
  <c r="H4472" i="9" s="1"/>
  <c r="H4473" i="9" s="1"/>
  <c r="H4474" i="9" s="1"/>
  <c r="H4475" i="9" s="1"/>
  <c r="H4476" i="9" s="1"/>
  <c r="H4477" i="9" s="1"/>
  <c r="H4478" i="9" s="1"/>
  <c r="H4479" i="9" s="1"/>
  <c r="H4480" i="9" s="1"/>
  <c r="H4481" i="9" s="1"/>
  <c r="H4482" i="9" s="1"/>
  <c r="H4483" i="9" s="1"/>
  <c r="H4484" i="9" s="1"/>
  <c r="H4485" i="9" s="1"/>
  <c r="H4486" i="9" s="1"/>
  <c r="H4487" i="9" s="1"/>
  <c r="H4488" i="9" s="1"/>
  <c r="H4489" i="9" s="1"/>
  <c r="H4490" i="9" s="1"/>
  <c r="H4491" i="9" s="1"/>
  <c r="H4492" i="9" s="1"/>
  <c r="H4493" i="9" s="1"/>
  <c r="H4494" i="9" s="1"/>
  <c r="H4495" i="9" s="1"/>
  <c r="H4496" i="9" s="1"/>
  <c r="H4497" i="9" s="1"/>
  <c r="H4498" i="9" s="1"/>
  <c r="H4499" i="9" s="1"/>
  <c r="H4500" i="9" s="1"/>
  <c r="H4501" i="9" s="1"/>
  <c r="H4502" i="9" s="1"/>
  <c r="H4503" i="9" s="1"/>
  <c r="H4504" i="9" s="1"/>
  <c r="H4505" i="9" s="1"/>
  <c r="H4506" i="9" s="1"/>
  <c r="H4507" i="9" s="1"/>
  <c r="H4508" i="9" s="1"/>
  <c r="H4509" i="9" s="1"/>
  <c r="H4510" i="9" s="1"/>
  <c r="H4511" i="9" s="1"/>
  <c r="H4512" i="9" s="1"/>
  <c r="H4513" i="9" s="1"/>
  <c r="H4514" i="9" s="1"/>
  <c r="H4515" i="9" s="1"/>
  <c r="H4516" i="9" s="1"/>
  <c r="H4517" i="9" s="1"/>
  <c r="H4518" i="9" s="1"/>
  <c r="H4519" i="9" s="1"/>
  <c r="H4520" i="9" s="1"/>
  <c r="H4521" i="9" s="1"/>
  <c r="H4522" i="9" s="1"/>
  <c r="H4523" i="9" s="1"/>
  <c r="H4524" i="9" s="1"/>
  <c r="H4525" i="9" s="1"/>
  <c r="H4526" i="9" s="1"/>
  <c r="H4527" i="9" s="1"/>
  <c r="H4528" i="9" s="1"/>
  <c r="H4529" i="9" s="1"/>
  <c r="H4530" i="9" s="1"/>
  <c r="H4531" i="9" s="1"/>
  <c r="H4532" i="9" s="1"/>
  <c r="H4533" i="9" s="1"/>
  <c r="H4534" i="9" s="1"/>
  <c r="H4535" i="9" s="1"/>
  <c r="H4536" i="9" s="1"/>
  <c r="H4537" i="9" s="1"/>
  <c r="H4538" i="9" s="1"/>
  <c r="H4539" i="9" s="1"/>
  <c r="H4540" i="9" s="1"/>
  <c r="H4541" i="9" s="1"/>
  <c r="H4542" i="9" s="1"/>
  <c r="H4543" i="9" s="1"/>
  <c r="H4544" i="9" s="1"/>
  <c r="H4545" i="9" s="1"/>
  <c r="H4546" i="9" s="1"/>
  <c r="H4547" i="9" s="1"/>
  <c r="H4548" i="9" s="1"/>
  <c r="H4549" i="9" s="1"/>
  <c r="H4550" i="9" s="1"/>
  <c r="H4551" i="9" s="1"/>
  <c r="H4552" i="9" s="1"/>
  <c r="H4553" i="9" s="1"/>
  <c r="H4554" i="9" s="1"/>
  <c r="H4555" i="9" s="1"/>
  <c r="H4556" i="9" s="1"/>
  <c r="H4557" i="9" s="1"/>
  <c r="H4558" i="9" s="1"/>
  <c r="H4559" i="9" s="1"/>
  <c r="H4560" i="9" s="1"/>
  <c r="H4561" i="9" s="1"/>
  <c r="H4562" i="9" s="1"/>
  <c r="H4563" i="9" s="1"/>
  <c r="H4564" i="9" s="1"/>
  <c r="H4565" i="9" s="1"/>
  <c r="H4566" i="9" s="1"/>
  <c r="H4567" i="9" s="1"/>
  <c r="H4568" i="9" s="1"/>
  <c r="H4569" i="9" s="1"/>
  <c r="H4570" i="9" s="1"/>
  <c r="H4571" i="9" s="1"/>
  <c r="H4572" i="9" s="1"/>
  <c r="H4573" i="9" s="1"/>
  <c r="H4574" i="9" s="1"/>
  <c r="H4575" i="9" s="1"/>
  <c r="H4576" i="9" s="1"/>
  <c r="H4577" i="9" s="1"/>
  <c r="H4578" i="9" s="1"/>
  <c r="H4579" i="9" s="1"/>
  <c r="H4580" i="9" s="1"/>
  <c r="H4581" i="9" s="1"/>
  <c r="H4582" i="9" s="1"/>
  <c r="H4583" i="9" s="1"/>
  <c r="H4584" i="9" s="1"/>
  <c r="H4585" i="9" s="1"/>
  <c r="H4586" i="9" s="1"/>
  <c r="H4587" i="9" s="1"/>
  <c r="H4588" i="9" s="1"/>
  <c r="H4589" i="9" s="1"/>
  <c r="H4590" i="9" s="1"/>
  <c r="H4591" i="9" s="1"/>
  <c r="H4592" i="9" s="1"/>
  <c r="H4593" i="9" s="1"/>
  <c r="H4594" i="9" s="1"/>
  <c r="H4595" i="9" s="1"/>
  <c r="H4596" i="9" s="1"/>
  <c r="H4597" i="9" s="1"/>
  <c r="H4598" i="9" s="1"/>
  <c r="H4599" i="9" s="1"/>
  <c r="H4600" i="9" s="1"/>
  <c r="H4601" i="9" s="1"/>
  <c r="H4602" i="9" s="1"/>
  <c r="H4603" i="9" s="1"/>
  <c r="H4604" i="9" s="1"/>
  <c r="H4605" i="9" s="1"/>
  <c r="H4606" i="9" s="1"/>
  <c r="H4607" i="9" s="1"/>
  <c r="H4608" i="9" s="1"/>
  <c r="H4609" i="9" s="1"/>
  <c r="H4610" i="9" s="1"/>
  <c r="H4611" i="9" s="1"/>
  <c r="H4612" i="9" s="1"/>
  <c r="H4613" i="9" s="1"/>
  <c r="H4614" i="9" s="1"/>
  <c r="H4615" i="9" s="1"/>
  <c r="H4616" i="9" s="1"/>
  <c r="H4617" i="9" s="1"/>
  <c r="H4618" i="9" s="1"/>
  <c r="H4619" i="9" s="1"/>
  <c r="H4620" i="9" s="1"/>
  <c r="H4621" i="9" s="1"/>
  <c r="H4622" i="9" s="1"/>
  <c r="H4623" i="9" s="1"/>
  <c r="H4624" i="9" s="1"/>
  <c r="H4625" i="9" s="1"/>
  <c r="H4626" i="9" s="1"/>
  <c r="H4627" i="9" s="1"/>
  <c r="H4628" i="9" s="1"/>
  <c r="H4629" i="9" s="1"/>
  <c r="H4630" i="9" s="1"/>
  <c r="H4631" i="9" s="1"/>
  <c r="H4632" i="9" s="1"/>
  <c r="H4633" i="9" s="1"/>
  <c r="H4634" i="9" s="1"/>
  <c r="H4635" i="9" s="1"/>
  <c r="H4636" i="9" s="1"/>
  <c r="H4637" i="9" s="1"/>
  <c r="H4638" i="9" s="1"/>
  <c r="H4639" i="9" s="1"/>
  <c r="H4640" i="9" s="1"/>
  <c r="H4641" i="9" s="1"/>
  <c r="H4642" i="9" s="1"/>
  <c r="H4643" i="9" s="1"/>
  <c r="H4644" i="9" s="1"/>
  <c r="H4645" i="9" s="1"/>
  <c r="H4646" i="9" s="1"/>
  <c r="H4647" i="9" s="1"/>
  <c r="H4648" i="9" s="1"/>
  <c r="H4649" i="9" s="1"/>
  <c r="H4650" i="9" s="1"/>
  <c r="H4651" i="9" s="1"/>
  <c r="H4652" i="9" s="1"/>
  <c r="H4653" i="9" s="1"/>
  <c r="H4654" i="9" s="1"/>
  <c r="H4655" i="9" s="1"/>
  <c r="H4656" i="9" s="1"/>
  <c r="H4657" i="9" s="1"/>
  <c r="H4658" i="9" s="1"/>
  <c r="H4659" i="9" s="1"/>
  <c r="H4660" i="9" s="1"/>
  <c r="H4661" i="9" s="1"/>
  <c r="H4662" i="9" s="1"/>
  <c r="H4663" i="9" s="1"/>
  <c r="H4664" i="9" s="1"/>
  <c r="H4665" i="9" s="1"/>
  <c r="H4666" i="9" s="1"/>
  <c r="H4667" i="9" s="1"/>
  <c r="H4668" i="9" s="1"/>
  <c r="H4669" i="9" s="1"/>
  <c r="H4670" i="9" s="1"/>
  <c r="H4671" i="9" s="1"/>
  <c r="H4672" i="9" s="1"/>
  <c r="H4673" i="9" s="1"/>
  <c r="H4674" i="9" s="1"/>
  <c r="H4675" i="9" s="1"/>
  <c r="H4676" i="9" s="1"/>
  <c r="H4677" i="9" s="1"/>
  <c r="H4678" i="9" s="1"/>
  <c r="H4679" i="9" s="1"/>
  <c r="H4680" i="9" s="1"/>
  <c r="H4681" i="9" s="1"/>
  <c r="H4682" i="9" s="1"/>
  <c r="H4683" i="9" s="1"/>
  <c r="H4684" i="9" s="1"/>
  <c r="H4685" i="9" s="1"/>
  <c r="H4686" i="9" s="1"/>
  <c r="H4687" i="9" s="1"/>
  <c r="H4688" i="9" s="1"/>
  <c r="H4689" i="9" s="1"/>
  <c r="H4690" i="9" s="1"/>
  <c r="H4691" i="9" s="1"/>
  <c r="H4692" i="9" s="1"/>
  <c r="H4693" i="9" s="1"/>
  <c r="H4694" i="9" s="1"/>
  <c r="H4695" i="9" s="1"/>
  <c r="H4696" i="9" s="1"/>
  <c r="H4697" i="9" s="1"/>
  <c r="H4698" i="9" s="1"/>
  <c r="H4699" i="9" s="1"/>
  <c r="H4700" i="9" s="1"/>
  <c r="H4701" i="9" s="1"/>
  <c r="H4702" i="9" s="1"/>
  <c r="H4703" i="9" s="1"/>
  <c r="H4704" i="9" s="1"/>
  <c r="H4705" i="9" s="1"/>
  <c r="H4706" i="9" s="1"/>
  <c r="H4707" i="9" s="1"/>
  <c r="H4708" i="9" s="1"/>
  <c r="H4709" i="9" s="1"/>
  <c r="H4710" i="9" s="1"/>
  <c r="H4711" i="9" s="1"/>
  <c r="H4712" i="9" s="1"/>
  <c r="H4713" i="9" s="1"/>
  <c r="H4714" i="9" s="1"/>
  <c r="H4715" i="9" s="1"/>
  <c r="H4716" i="9" s="1"/>
  <c r="H4717" i="9" s="1"/>
  <c r="H4718" i="9" s="1"/>
  <c r="H4719" i="9" s="1"/>
  <c r="H4720" i="9" s="1"/>
  <c r="H4721" i="9" s="1"/>
  <c r="H4722" i="9" s="1"/>
  <c r="H4723" i="9" s="1"/>
  <c r="H4724" i="9" s="1"/>
  <c r="H4725" i="9" s="1"/>
  <c r="H4726" i="9" s="1"/>
  <c r="H4727" i="9" s="1"/>
  <c r="H4728" i="9" s="1"/>
  <c r="H4729" i="9" s="1"/>
  <c r="H4730" i="9" s="1"/>
  <c r="H4731" i="9" s="1"/>
  <c r="H4732" i="9" s="1"/>
  <c r="H4733" i="9" s="1"/>
  <c r="H4734" i="9" s="1"/>
  <c r="H4735" i="9" s="1"/>
  <c r="H4736" i="9" s="1"/>
  <c r="H4737" i="9" s="1"/>
  <c r="H4738" i="9" s="1"/>
  <c r="H4739" i="9" s="1"/>
  <c r="H4740" i="9" s="1"/>
  <c r="H4741" i="9" s="1"/>
  <c r="H4742" i="9" s="1"/>
  <c r="H4743" i="9" s="1"/>
  <c r="H4744" i="9" s="1"/>
  <c r="H4745" i="9" s="1"/>
  <c r="H4746" i="9" s="1"/>
  <c r="H4747" i="9" s="1"/>
  <c r="H4748" i="9" s="1"/>
  <c r="H4749" i="9" s="1"/>
  <c r="H4750" i="9" s="1"/>
  <c r="H4751" i="9" s="1"/>
  <c r="H4752" i="9" s="1"/>
  <c r="H4753" i="9" s="1"/>
  <c r="H4754" i="9" s="1"/>
  <c r="H4755" i="9" s="1"/>
  <c r="H4756" i="9" s="1"/>
  <c r="H4757" i="9" s="1"/>
  <c r="H4758" i="9" s="1"/>
  <c r="H4759" i="9" s="1"/>
  <c r="H4760" i="9" s="1"/>
  <c r="H4761" i="9" s="1"/>
  <c r="H4762" i="9" s="1"/>
  <c r="H4763" i="9" s="1"/>
  <c r="H4764" i="9" s="1"/>
  <c r="H4765" i="9" s="1"/>
  <c r="H4766" i="9" s="1"/>
  <c r="H4767" i="9" s="1"/>
  <c r="H4768" i="9" s="1"/>
  <c r="H4769" i="9" s="1"/>
  <c r="H4770" i="9" s="1"/>
  <c r="H4771" i="9" s="1"/>
  <c r="H4772" i="9" s="1"/>
  <c r="H4773" i="9" s="1"/>
  <c r="H4774" i="9" s="1"/>
  <c r="H4775" i="9" s="1"/>
  <c r="H4776" i="9" s="1"/>
  <c r="H4777" i="9" s="1"/>
  <c r="H4778" i="9" s="1"/>
  <c r="H4779" i="9" s="1"/>
  <c r="H4780" i="9" s="1"/>
  <c r="H4781" i="9" s="1"/>
  <c r="H4782" i="9" s="1"/>
  <c r="H4783" i="9" s="1"/>
  <c r="H4784" i="9" s="1"/>
  <c r="H4785" i="9" s="1"/>
  <c r="H4786" i="9" s="1"/>
  <c r="H4787" i="9" s="1"/>
  <c r="H4788" i="9" s="1"/>
  <c r="H4789" i="9" s="1"/>
  <c r="H4790" i="9" s="1"/>
  <c r="H4791" i="9" s="1"/>
  <c r="H4792" i="9" s="1"/>
  <c r="H4793" i="9" s="1"/>
  <c r="H4794" i="9" s="1"/>
  <c r="H4795" i="9" s="1"/>
  <c r="H4796" i="9" s="1"/>
  <c r="H4797" i="9" s="1"/>
  <c r="H4798" i="9" s="1"/>
  <c r="H4799" i="9" s="1"/>
  <c r="H4800" i="9" s="1"/>
  <c r="H4801" i="9" s="1"/>
  <c r="H4802" i="9" s="1"/>
  <c r="H4803" i="9" s="1"/>
  <c r="H4804" i="9" s="1"/>
  <c r="H4805" i="9" s="1"/>
  <c r="H4806" i="9" s="1"/>
  <c r="H4807" i="9" s="1"/>
  <c r="H4808" i="9" s="1"/>
  <c r="H4809" i="9" s="1"/>
  <c r="H4810" i="9" s="1"/>
  <c r="H4811" i="9" s="1"/>
  <c r="H4812" i="9" s="1"/>
  <c r="H4813" i="9" s="1"/>
  <c r="H4814" i="9" s="1"/>
  <c r="H4815" i="9" s="1"/>
  <c r="H4816" i="9" s="1"/>
  <c r="H4817" i="9" s="1"/>
  <c r="H4818" i="9" s="1"/>
  <c r="H4819" i="9" s="1"/>
  <c r="H4820" i="9" s="1"/>
  <c r="H4821" i="9" s="1"/>
  <c r="H4822" i="9" s="1"/>
  <c r="H4823" i="9" s="1"/>
  <c r="H4824" i="9" s="1"/>
  <c r="H4825" i="9" s="1"/>
  <c r="H4826" i="9" s="1"/>
  <c r="H4827" i="9" s="1"/>
  <c r="H4828" i="9" s="1"/>
  <c r="H4829" i="9" s="1"/>
  <c r="H4830" i="9" s="1"/>
  <c r="H4831" i="9" s="1"/>
  <c r="H4832" i="9" s="1"/>
  <c r="H4833" i="9" s="1"/>
  <c r="H4834" i="9" s="1"/>
  <c r="H4835" i="9" s="1"/>
  <c r="H4836" i="9" s="1"/>
  <c r="H4837" i="9" s="1"/>
  <c r="H4838" i="9" s="1"/>
  <c r="H4839" i="9" s="1"/>
  <c r="H4840" i="9" s="1"/>
  <c r="H4841" i="9" s="1"/>
  <c r="H4842" i="9" s="1"/>
  <c r="H4843" i="9" s="1"/>
  <c r="H4844" i="9" s="1"/>
  <c r="H4845" i="9" s="1"/>
  <c r="H4846" i="9" s="1"/>
  <c r="H4847" i="9" s="1"/>
  <c r="H4848" i="9" s="1"/>
  <c r="H4849" i="9" s="1"/>
  <c r="H4850" i="9" s="1"/>
  <c r="H4851" i="9" s="1"/>
  <c r="H4852" i="9" s="1"/>
  <c r="H4853" i="9" s="1"/>
  <c r="H4854" i="9" s="1"/>
  <c r="H4855" i="9" s="1"/>
  <c r="H4856" i="9" s="1"/>
  <c r="H4857" i="9" s="1"/>
  <c r="H4858" i="9" s="1"/>
  <c r="H4859" i="9" s="1"/>
  <c r="H4860" i="9" s="1"/>
  <c r="H4861" i="9" s="1"/>
  <c r="H4862" i="9" s="1"/>
  <c r="H4863" i="9" s="1"/>
  <c r="H4864" i="9" s="1"/>
  <c r="H4865" i="9" s="1"/>
  <c r="H4866" i="9" s="1"/>
  <c r="H4867" i="9" s="1"/>
  <c r="H4868" i="9" s="1"/>
  <c r="H4869" i="9" s="1"/>
  <c r="H4870" i="9" s="1"/>
  <c r="H4871" i="9" s="1"/>
  <c r="H4872" i="9" s="1"/>
  <c r="H4873" i="9" s="1"/>
  <c r="H4874" i="9" s="1"/>
  <c r="H4875" i="9" s="1"/>
  <c r="H4876" i="9" s="1"/>
  <c r="H4877" i="9" s="1"/>
  <c r="H4878" i="9" s="1"/>
  <c r="H4879" i="9" s="1"/>
  <c r="H4880" i="9" s="1"/>
  <c r="H4881" i="9" s="1"/>
  <c r="H4882" i="9" s="1"/>
  <c r="H4883" i="9" s="1"/>
  <c r="H4884" i="9" s="1"/>
  <c r="H4885" i="9" s="1"/>
  <c r="H4886" i="9" s="1"/>
  <c r="H4887" i="9" s="1"/>
  <c r="H4888" i="9" s="1"/>
  <c r="H4889" i="9" s="1"/>
  <c r="H4890" i="9" s="1"/>
  <c r="H4891" i="9" s="1"/>
  <c r="H4892" i="9" s="1"/>
  <c r="H4893" i="9" s="1"/>
  <c r="H4894" i="9" s="1"/>
  <c r="H4895" i="9" s="1"/>
  <c r="H4896" i="9" s="1"/>
  <c r="H4897" i="9" s="1"/>
  <c r="H4898" i="9" s="1"/>
  <c r="H4899" i="9" s="1"/>
  <c r="H4900" i="9" s="1"/>
  <c r="H4901" i="9" s="1"/>
  <c r="H4902" i="9" s="1"/>
  <c r="H4903" i="9" s="1"/>
  <c r="H4904" i="9" s="1"/>
  <c r="H4905" i="9" s="1"/>
  <c r="H4906" i="9" s="1"/>
  <c r="H4907" i="9" s="1"/>
  <c r="H4908" i="9" s="1"/>
  <c r="H4909" i="9" s="1"/>
  <c r="H4910" i="9" s="1"/>
  <c r="H4911" i="9" s="1"/>
  <c r="H4912" i="9" s="1"/>
  <c r="H4913" i="9" s="1"/>
  <c r="H4914" i="9" s="1"/>
  <c r="H4915" i="9" s="1"/>
  <c r="H4916" i="9" s="1"/>
  <c r="H4917" i="9" s="1"/>
  <c r="H4918" i="9" s="1"/>
  <c r="H4919" i="9" s="1"/>
  <c r="H4920" i="9" s="1"/>
  <c r="H4921" i="9" s="1"/>
  <c r="H4922" i="9" s="1"/>
  <c r="H4923" i="9" s="1"/>
  <c r="H4924" i="9" s="1"/>
  <c r="H4925" i="9" s="1"/>
  <c r="H4926" i="9" s="1"/>
  <c r="H4927" i="9" s="1"/>
  <c r="H4928" i="9" s="1"/>
  <c r="H4929" i="9" s="1"/>
  <c r="H4930" i="9" s="1"/>
  <c r="H4931" i="9" s="1"/>
  <c r="H4932" i="9" s="1"/>
  <c r="H4933" i="9" s="1"/>
  <c r="H4934" i="9" s="1"/>
  <c r="H4935" i="9" s="1"/>
  <c r="H4936" i="9" s="1"/>
  <c r="H4937" i="9" s="1"/>
  <c r="H4938" i="9" s="1"/>
  <c r="H4939" i="9" s="1"/>
  <c r="H4940" i="9" s="1"/>
  <c r="H4941" i="9" s="1"/>
  <c r="H4942" i="9" s="1"/>
  <c r="H4943" i="9" s="1"/>
  <c r="H4944" i="9" s="1"/>
  <c r="H4945" i="9" s="1"/>
  <c r="H4946" i="9" s="1"/>
  <c r="H4947" i="9" s="1"/>
  <c r="H4948" i="9" s="1"/>
  <c r="H4949" i="9" s="1"/>
  <c r="H4950" i="9" s="1"/>
  <c r="H4951" i="9" s="1"/>
  <c r="H4952" i="9" s="1"/>
  <c r="H4953" i="9" s="1"/>
  <c r="H4954" i="9" s="1"/>
  <c r="H4955" i="9" s="1"/>
  <c r="H4956" i="9" s="1"/>
  <c r="H4957" i="9" s="1"/>
  <c r="H4958" i="9" s="1"/>
  <c r="H4959" i="9" s="1"/>
  <c r="H4960" i="9" s="1"/>
  <c r="H4961" i="9" s="1"/>
  <c r="H4962" i="9" s="1"/>
  <c r="H4963" i="9" s="1"/>
  <c r="H4964" i="9" s="1"/>
  <c r="H4965" i="9" s="1"/>
  <c r="H4966" i="9" s="1"/>
  <c r="H4967" i="9" s="1"/>
  <c r="H4968" i="9" s="1"/>
  <c r="H4969" i="9" s="1"/>
  <c r="H4970" i="9" s="1"/>
  <c r="H4971" i="9" s="1"/>
  <c r="H4972" i="9" s="1"/>
  <c r="H4973" i="9" s="1"/>
  <c r="H4974" i="9" s="1"/>
  <c r="H4975" i="9" s="1"/>
  <c r="H4976" i="9" s="1"/>
  <c r="H4977" i="9" s="1"/>
  <c r="H4978" i="9" s="1"/>
  <c r="H4979" i="9" s="1"/>
  <c r="H4980" i="9" s="1"/>
  <c r="H4981" i="9" s="1"/>
  <c r="H4982" i="9" s="1"/>
  <c r="H4983" i="9" s="1"/>
  <c r="H4984" i="9" s="1"/>
  <c r="H4985" i="9" s="1"/>
  <c r="H4986" i="9" s="1"/>
  <c r="H4987" i="9" s="1"/>
  <c r="H4988" i="9" s="1"/>
  <c r="H4989" i="9" s="1"/>
  <c r="H4990" i="9" s="1"/>
  <c r="H4991" i="9" s="1"/>
  <c r="H4992" i="9" s="1"/>
  <c r="H4993" i="9" s="1"/>
  <c r="H4994" i="9" s="1"/>
  <c r="H4995" i="9" s="1"/>
  <c r="H4996" i="9" s="1"/>
  <c r="H4997" i="9" s="1"/>
  <c r="H4998" i="9" s="1"/>
  <c r="H4999" i="9" s="1"/>
  <c r="H5000" i="9" s="1"/>
  <c r="H5001" i="9" s="1"/>
  <c r="H5002" i="9" s="1"/>
  <c r="H5003" i="9" s="1"/>
  <c r="H5004" i="9" s="1"/>
  <c r="H5005" i="9" s="1"/>
  <c r="H5006" i="9" s="1"/>
  <c r="H5007" i="9" s="1"/>
  <c r="H5008" i="9" s="1"/>
  <c r="H5009" i="9" s="1"/>
  <c r="H5010" i="9" s="1"/>
  <c r="H5011" i="9" s="1"/>
  <c r="H5012" i="9" s="1"/>
  <c r="H5013" i="9" s="1"/>
  <c r="H5014" i="9" s="1"/>
  <c r="H5015" i="9" s="1"/>
  <c r="H5016" i="9" s="1"/>
  <c r="H5017" i="9" s="1"/>
  <c r="H5018" i="9" s="1"/>
  <c r="H5019" i="9" s="1"/>
  <c r="H5020" i="9" s="1"/>
  <c r="H5021" i="9" s="1"/>
  <c r="H5022" i="9" s="1"/>
  <c r="H5023" i="9" s="1"/>
  <c r="H5024" i="9" s="1"/>
  <c r="H5025" i="9" s="1"/>
  <c r="H5026" i="9" s="1"/>
  <c r="H5027" i="9" s="1"/>
  <c r="H5028" i="9" s="1"/>
  <c r="H5029" i="9" s="1"/>
  <c r="H5030" i="9" s="1"/>
  <c r="H5031" i="9" s="1"/>
  <c r="H5032" i="9" s="1"/>
  <c r="H5033" i="9" s="1"/>
  <c r="H5034" i="9" s="1"/>
  <c r="H5035" i="9" s="1"/>
  <c r="H5036" i="9" s="1"/>
  <c r="H5037" i="9" s="1"/>
  <c r="H5038" i="9" s="1"/>
  <c r="H5039" i="9" s="1"/>
  <c r="H5040" i="9" s="1"/>
  <c r="H5041" i="9" s="1"/>
  <c r="H5042" i="9" s="1"/>
  <c r="H5043" i="9" s="1"/>
  <c r="H5044" i="9" s="1"/>
  <c r="H5045" i="9" s="1"/>
  <c r="H5046" i="9" s="1"/>
  <c r="H5047" i="9" s="1"/>
  <c r="H5048" i="9" s="1"/>
  <c r="H5049" i="9" s="1"/>
  <c r="H5050" i="9" s="1"/>
  <c r="H5051" i="9" s="1"/>
  <c r="H5052" i="9" s="1"/>
  <c r="H5053" i="9" s="1"/>
  <c r="H5054" i="9" s="1"/>
  <c r="H5055" i="9" s="1"/>
  <c r="H5056" i="9" s="1"/>
  <c r="H5057" i="9" s="1"/>
  <c r="H5058" i="9" s="1"/>
  <c r="H5059" i="9" s="1"/>
  <c r="H5060" i="9" s="1"/>
  <c r="H5061" i="9" s="1"/>
  <c r="H5062" i="9" s="1"/>
  <c r="H5063" i="9" s="1"/>
  <c r="H5064" i="9" s="1"/>
  <c r="H5065" i="9" s="1"/>
  <c r="H5066" i="9" s="1"/>
  <c r="H5067" i="9" s="1"/>
  <c r="H5068" i="9" s="1"/>
  <c r="H5069" i="9" s="1"/>
  <c r="H5070" i="9" s="1"/>
  <c r="H5071" i="9" s="1"/>
  <c r="H5072" i="9" s="1"/>
  <c r="H5073" i="9" s="1"/>
  <c r="H5074" i="9" s="1"/>
  <c r="H5075" i="9" s="1"/>
  <c r="H5076" i="9" s="1"/>
  <c r="H5077" i="9" s="1"/>
  <c r="H5078" i="9" s="1"/>
  <c r="H5079" i="9" s="1"/>
  <c r="H5080" i="9" s="1"/>
  <c r="H5081" i="9" s="1"/>
  <c r="H5082" i="9" s="1"/>
  <c r="H5083" i="9" s="1"/>
  <c r="H5084" i="9" s="1"/>
  <c r="H5085" i="9" s="1"/>
  <c r="H5086" i="9" s="1"/>
  <c r="H5087" i="9" s="1"/>
  <c r="H5088" i="9" s="1"/>
  <c r="H5089" i="9" s="1"/>
  <c r="H5090" i="9" s="1"/>
  <c r="H5091" i="9" s="1"/>
  <c r="H5092" i="9" s="1"/>
  <c r="H5093" i="9" s="1"/>
  <c r="H5094" i="9" s="1"/>
  <c r="H5095" i="9" s="1"/>
  <c r="H5096" i="9" s="1"/>
  <c r="H5097" i="9" s="1"/>
  <c r="H5098" i="9" s="1"/>
  <c r="H5099" i="9" s="1"/>
  <c r="H5100" i="9" s="1"/>
  <c r="H5101" i="9" s="1"/>
  <c r="H5102" i="9" s="1"/>
  <c r="H5103" i="9" s="1"/>
  <c r="H5104" i="9" s="1"/>
  <c r="H5105" i="9" s="1"/>
  <c r="H5106" i="9" s="1"/>
  <c r="H5107" i="9" s="1"/>
  <c r="H5108" i="9" s="1"/>
  <c r="H5109" i="9" s="1"/>
  <c r="H5110" i="9" s="1"/>
  <c r="H5111" i="9" s="1"/>
  <c r="H5112" i="9" s="1"/>
  <c r="H5113" i="9" s="1"/>
  <c r="H5114" i="9" s="1"/>
  <c r="H5115" i="9" s="1"/>
  <c r="H5116" i="9" s="1"/>
  <c r="H5117" i="9" s="1"/>
  <c r="H5118" i="9" s="1"/>
  <c r="H5119" i="9" s="1"/>
  <c r="H5120" i="9" s="1"/>
  <c r="H5121" i="9" s="1"/>
  <c r="H5122" i="9" s="1"/>
  <c r="H5123" i="9" s="1"/>
  <c r="H5124" i="9" s="1"/>
  <c r="H5125" i="9" s="1"/>
  <c r="H5126" i="9" s="1"/>
  <c r="H5127" i="9" s="1"/>
  <c r="H5128" i="9" s="1"/>
  <c r="H5129" i="9" s="1"/>
  <c r="H5130" i="9" s="1"/>
  <c r="H5131" i="9" s="1"/>
  <c r="H5132" i="9" s="1"/>
  <c r="H5133" i="9" s="1"/>
  <c r="H5134" i="9" s="1"/>
  <c r="H5135" i="9" s="1"/>
  <c r="H5136" i="9" s="1"/>
  <c r="H5137" i="9" s="1"/>
  <c r="H5138" i="9" s="1"/>
  <c r="H5139" i="9" s="1"/>
  <c r="H5140" i="9" s="1"/>
  <c r="H5141" i="9" s="1"/>
  <c r="H5142" i="9" s="1"/>
  <c r="H5143" i="9" s="1"/>
  <c r="H5144" i="9" s="1"/>
  <c r="H5145" i="9" s="1"/>
  <c r="H5146" i="9" s="1"/>
  <c r="H5147" i="9" s="1"/>
  <c r="H5148" i="9" s="1"/>
  <c r="H5149" i="9" s="1"/>
  <c r="H5150" i="9" s="1"/>
  <c r="H5151" i="9" s="1"/>
  <c r="H5152" i="9" s="1"/>
  <c r="H5153" i="9" s="1"/>
  <c r="H5154" i="9" s="1"/>
  <c r="H5155" i="9" s="1"/>
  <c r="H5156" i="9" s="1"/>
  <c r="H5157" i="9" s="1"/>
  <c r="H5158" i="9" s="1"/>
  <c r="H5159" i="9" s="1"/>
  <c r="H5160" i="9" s="1"/>
  <c r="H5161" i="9" s="1"/>
  <c r="H5162" i="9" s="1"/>
  <c r="H5163" i="9" s="1"/>
  <c r="H5164" i="9" s="1"/>
  <c r="H5165" i="9" s="1"/>
  <c r="H5166" i="9" s="1"/>
  <c r="H5167" i="9" s="1"/>
  <c r="H5168" i="9" s="1"/>
  <c r="H5169" i="9" s="1"/>
  <c r="H5170" i="9" s="1"/>
  <c r="H5171" i="9" s="1"/>
  <c r="H5172" i="9" s="1"/>
  <c r="H5173" i="9" s="1"/>
  <c r="H5174" i="9" s="1"/>
  <c r="H5175" i="9" s="1"/>
  <c r="H5176" i="9" s="1"/>
  <c r="H5177" i="9" s="1"/>
  <c r="H5178" i="9" s="1"/>
  <c r="H5179" i="9" s="1"/>
  <c r="H5180" i="9" s="1"/>
  <c r="H5181" i="9" s="1"/>
  <c r="H5182" i="9" s="1"/>
  <c r="H5183" i="9" s="1"/>
  <c r="H5184" i="9" s="1"/>
  <c r="H5185" i="9" s="1"/>
  <c r="H5186" i="9" s="1"/>
  <c r="H5187" i="9" s="1"/>
  <c r="H5188" i="9" s="1"/>
  <c r="H5189" i="9" s="1"/>
  <c r="H5190" i="9" s="1"/>
  <c r="H5191" i="9" s="1"/>
  <c r="H5192" i="9" s="1"/>
  <c r="H5193" i="9" s="1"/>
  <c r="H5194" i="9" s="1"/>
  <c r="H5195" i="9" s="1"/>
  <c r="H5196" i="9" s="1"/>
  <c r="H5197" i="9" s="1"/>
  <c r="H5198" i="9" s="1"/>
  <c r="H5199" i="9" s="1"/>
  <c r="H5200" i="9" s="1"/>
  <c r="H5201" i="9" s="1"/>
  <c r="H5202" i="9" s="1"/>
  <c r="H5203" i="9" s="1"/>
  <c r="H5204" i="9" s="1"/>
  <c r="H5205" i="9" s="1"/>
  <c r="H5206" i="9" s="1"/>
  <c r="H5207" i="9" s="1"/>
  <c r="H5208" i="9" s="1"/>
  <c r="H5209" i="9" s="1"/>
  <c r="H5210" i="9" s="1"/>
  <c r="H5211" i="9" s="1"/>
  <c r="H5212" i="9" s="1"/>
  <c r="H5213" i="9" s="1"/>
  <c r="H5214" i="9" s="1"/>
  <c r="H5215" i="9" s="1"/>
  <c r="H5216" i="9" s="1"/>
  <c r="H5217" i="9" s="1"/>
  <c r="H5218" i="9" s="1"/>
  <c r="H5219" i="9" s="1"/>
  <c r="H5220" i="9" s="1"/>
  <c r="H5221" i="9" s="1"/>
  <c r="H5222" i="9" s="1"/>
  <c r="H5223" i="9" s="1"/>
  <c r="H5224" i="9" s="1"/>
  <c r="H5225" i="9" s="1"/>
  <c r="H5226" i="9" s="1"/>
  <c r="H5227" i="9" s="1"/>
  <c r="H5228" i="9" s="1"/>
  <c r="H5229" i="9" s="1"/>
  <c r="H5230" i="9" s="1"/>
  <c r="H5231" i="9" s="1"/>
  <c r="H5232" i="9" s="1"/>
  <c r="H5233" i="9" s="1"/>
  <c r="H5234" i="9" s="1"/>
  <c r="H5235" i="9" s="1"/>
  <c r="H5236" i="9" s="1"/>
  <c r="H5237" i="9" s="1"/>
  <c r="H5238" i="9" s="1"/>
  <c r="H5239" i="9" s="1"/>
  <c r="H5240" i="9" s="1"/>
  <c r="H5241" i="9" s="1"/>
  <c r="H5242" i="9" s="1"/>
  <c r="H5243" i="9" s="1"/>
  <c r="H5244" i="9" s="1"/>
  <c r="H5245" i="9" s="1"/>
  <c r="H5246" i="9" s="1"/>
  <c r="H5247" i="9" s="1"/>
  <c r="H5248" i="9" s="1"/>
  <c r="H5249" i="9" s="1"/>
  <c r="H5250" i="9" s="1"/>
  <c r="H5251" i="9" s="1"/>
  <c r="H5252" i="9" s="1"/>
  <c r="H5253" i="9" s="1"/>
  <c r="H5254" i="9" s="1"/>
  <c r="H5255" i="9" s="1"/>
  <c r="H5256" i="9" s="1"/>
  <c r="H5257" i="9" s="1"/>
  <c r="H5258" i="9" s="1"/>
  <c r="H5259" i="9" s="1"/>
  <c r="H5260" i="9" s="1"/>
  <c r="H5261" i="9" s="1"/>
  <c r="H5262" i="9" s="1"/>
  <c r="H5263" i="9" s="1"/>
  <c r="H5264" i="9" s="1"/>
  <c r="H5265" i="9" s="1"/>
  <c r="H5266" i="9" s="1"/>
  <c r="H5267" i="9" s="1"/>
  <c r="H5268" i="9" s="1"/>
  <c r="H5269" i="9" s="1"/>
  <c r="H5270" i="9" s="1"/>
  <c r="H5271" i="9" s="1"/>
  <c r="H5272" i="9" s="1"/>
  <c r="H5273" i="9" s="1"/>
  <c r="H5274" i="9" s="1"/>
  <c r="H5275" i="9" s="1"/>
  <c r="H5276" i="9" s="1"/>
  <c r="H5277" i="9" s="1"/>
  <c r="H5278" i="9" s="1"/>
  <c r="H5279" i="9" s="1"/>
  <c r="H5280" i="9" s="1"/>
  <c r="H5281" i="9" s="1"/>
  <c r="H5282" i="9" s="1"/>
  <c r="H5283" i="9" s="1"/>
  <c r="H5284" i="9" s="1"/>
  <c r="H5285" i="9" s="1"/>
  <c r="H5286" i="9" s="1"/>
  <c r="H5287" i="9" s="1"/>
  <c r="H5288" i="9" s="1"/>
  <c r="H5289" i="9" s="1"/>
  <c r="H5290" i="9" s="1"/>
  <c r="H5291" i="9" s="1"/>
  <c r="H5292" i="9" s="1"/>
  <c r="H5293" i="9" s="1"/>
  <c r="H5294" i="9" s="1"/>
  <c r="H5295" i="9" s="1"/>
  <c r="H5296" i="9" s="1"/>
  <c r="H5297" i="9" s="1"/>
  <c r="H5298" i="9" s="1"/>
  <c r="H5299" i="9" s="1"/>
  <c r="H5300" i="9" s="1"/>
  <c r="H5301" i="9" s="1"/>
  <c r="H5302" i="9" s="1"/>
  <c r="H5303" i="9" s="1"/>
  <c r="H5304" i="9" s="1"/>
  <c r="H5305" i="9" s="1"/>
  <c r="H5306" i="9" s="1"/>
  <c r="H5307" i="9" s="1"/>
  <c r="H5308" i="9" s="1"/>
  <c r="H5309" i="9" s="1"/>
  <c r="H5310" i="9" s="1"/>
  <c r="H5311" i="9" s="1"/>
  <c r="H5312" i="9" s="1"/>
  <c r="H5313" i="9" s="1"/>
  <c r="H5314" i="9" s="1"/>
  <c r="H5315" i="9" s="1"/>
  <c r="H5316" i="9" s="1"/>
  <c r="H5317" i="9" s="1"/>
  <c r="H5318" i="9" s="1"/>
  <c r="H5319" i="9" s="1"/>
  <c r="H5320" i="9" s="1"/>
  <c r="H5321" i="9" s="1"/>
  <c r="H5322" i="9" s="1"/>
  <c r="H5323" i="9" s="1"/>
  <c r="H5324" i="9" s="1"/>
  <c r="H5325" i="9" s="1"/>
  <c r="H5326" i="9" s="1"/>
  <c r="H5327" i="9" s="1"/>
  <c r="H5328" i="9" s="1"/>
  <c r="H5329" i="9" s="1"/>
  <c r="H5330" i="9" s="1"/>
  <c r="H5331" i="9" s="1"/>
  <c r="H5332" i="9" s="1"/>
  <c r="H5333" i="9" s="1"/>
  <c r="H5334" i="9" s="1"/>
  <c r="H5335" i="9" s="1"/>
  <c r="H5336" i="9" s="1"/>
  <c r="H5337" i="9" s="1"/>
  <c r="H5338" i="9" s="1"/>
  <c r="H5339" i="9" s="1"/>
  <c r="H5340" i="9" s="1"/>
  <c r="H5341" i="9" s="1"/>
  <c r="H5342" i="9" s="1"/>
  <c r="H5343" i="9" s="1"/>
  <c r="H5344" i="9" s="1"/>
  <c r="H5345" i="9" s="1"/>
  <c r="H5346" i="9" s="1"/>
  <c r="H5347" i="9" s="1"/>
  <c r="H5348" i="9" s="1"/>
  <c r="H5349" i="9" s="1"/>
  <c r="H5350" i="9" s="1"/>
  <c r="H5351" i="9" s="1"/>
  <c r="H5352" i="9" s="1"/>
  <c r="H5353" i="9" s="1"/>
  <c r="H5354" i="9" s="1"/>
  <c r="H5355" i="9" s="1"/>
  <c r="H5356" i="9" s="1"/>
  <c r="H5357" i="9" s="1"/>
  <c r="H5358" i="9" s="1"/>
  <c r="H5359" i="9" s="1"/>
  <c r="H5360" i="9" s="1"/>
  <c r="H5361" i="9" s="1"/>
  <c r="H5362" i="9" s="1"/>
  <c r="H5363" i="9" s="1"/>
  <c r="H5364" i="9" s="1"/>
  <c r="H5365" i="9" s="1"/>
  <c r="H5366" i="9" s="1"/>
  <c r="H5367" i="9" s="1"/>
  <c r="H5368" i="9" s="1"/>
  <c r="H5369" i="9" s="1"/>
  <c r="H5370" i="9" s="1"/>
  <c r="H5371" i="9" s="1"/>
  <c r="H5372" i="9" s="1"/>
  <c r="H5373" i="9" s="1"/>
  <c r="H5374" i="9" s="1"/>
  <c r="H5375" i="9" s="1"/>
  <c r="H5376" i="9" s="1"/>
  <c r="H5377" i="9" s="1"/>
  <c r="H5378" i="9" s="1"/>
  <c r="H5379" i="9" s="1"/>
  <c r="H5380" i="9" s="1"/>
  <c r="H5381" i="9" s="1"/>
  <c r="H5382" i="9" s="1"/>
  <c r="H5383" i="9" s="1"/>
  <c r="H5384" i="9" s="1"/>
  <c r="H5385" i="9" s="1"/>
  <c r="H5386" i="9" s="1"/>
  <c r="H5387" i="9" s="1"/>
  <c r="H5388" i="9" s="1"/>
  <c r="H5389" i="9" s="1"/>
  <c r="H5390" i="9" s="1"/>
  <c r="H5391" i="9" s="1"/>
  <c r="H5392" i="9" s="1"/>
  <c r="H5393" i="9" s="1"/>
  <c r="H5394" i="9" s="1"/>
  <c r="H5395" i="9" s="1"/>
  <c r="H5396" i="9" s="1"/>
  <c r="H5397" i="9" s="1"/>
  <c r="H5398" i="9" s="1"/>
  <c r="H5399" i="9" s="1"/>
  <c r="H5400" i="9" s="1"/>
  <c r="H5401" i="9" s="1"/>
  <c r="H5402" i="9" s="1"/>
  <c r="H5403" i="9" s="1"/>
  <c r="H5404" i="9" s="1"/>
  <c r="H5405" i="9" s="1"/>
  <c r="H5406" i="9" s="1"/>
  <c r="H5407" i="9" s="1"/>
  <c r="H5408" i="9" s="1"/>
  <c r="H5409" i="9" s="1"/>
  <c r="H5410" i="9" s="1"/>
  <c r="H5411" i="9" s="1"/>
  <c r="H5412" i="9" s="1"/>
  <c r="H5413" i="9" s="1"/>
  <c r="H5414" i="9" s="1"/>
  <c r="H5415" i="9" s="1"/>
  <c r="H5416" i="9" s="1"/>
  <c r="H5417" i="9" s="1"/>
  <c r="H5418" i="9" s="1"/>
  <c r="H5419" i="9" s="1"/>
  <c r="H5420" i="9" s="1"/>
  <c r="H5421" i="9" s="1"/>
  <c r="H5422" i="9" s="1"/>
  <c r="H5423" i="9" s="1"/>
  <c r="H5424" i="9" s="1"/>
  <c r="H5425" i="9" s="1"/>
  <c r="H5426" i="9" s="1"/>
  <c r="H5427" i="9" s="1"/>
  <c r="H5428" i="9" s="1"/>
  <c r="H5429" i="9" s="1"/>
  <c r="H5430" i="9" s="1"/>
  <c r="H5431" i="9" s="1"/>
  <c r="H5432" i="9" s="1"/>
  <c r="H5433" i="9" s="1"/>
  <c r="H5434" i="9" s="1"/>
  <c r="H5435" i="9" s="1"/>
  <c r="H5436" i="9" s="1"/>
  <c r="H5437" i="9" s="1"/>
  <c r="H5438" i="9" s="1"/>
  <c r="H5439" i="9" s="1"/>
  <c r="H5440" i="9" s="1"/>
  <c r="H5441" i="9" s="1"/>
  <c r="H5442" i="9" s="1"/>
  <c r="H5443" i="9" s="1"/>
  <c r="H5444" i="9" s="1"/>
  <c r="H5445" i="9" s="1"/>
  <c r="H5446" i="9" s="1"/>
  <c r="H5447" i="9" s="1"/>
  <c r="H5448" i="9" s="1"/>
  <c r="H5449" i="9" s="1"/>
  <c r="H5450" i="9" s="1"/>
  <c r="H5451" i="9" s="1"/>
  <c r="H5452" i="9" s="1"/>
  <c r="H5453" i="9" s="1"/>
  <c r="H5454" i="9" s="1"/>
  <c r="H5455" i="9" s="1"/>
  <c r="H5456" i="9" s="1"/>
  <c r="H5457" i="9" s="1"/>
  <c r="H5458" i="9" s="1"/>
  <c r="H5459" i="9" s="1"/>
  <c r="H5460" i="9" s="1"/>
  <c r="H5461" i="9" s="1"/>
  <c r="H5462" i="9" s="1"/>
  <c r="H5463" i="9" s="1"/>
  <c r="H5464" i="9" s="1"/>
  <c r="H5465" i="9" s="1"/>
  <c r="H5466" i="9" s="1"/>
  <c r="H5467" i="9" s="1"/>
  <c r="H5468" i="9" s="1"/>
  <c r="H5469" i="9" s="1"/>
  <c r="H5470" i="9" s="1"/>
  <c r="H5471" i="9" s="1"/>
  <c r="H5472" i="9" s="1"/>
  <c r="H5473" i="9" s="1"/>
  <c r="H5474" i="9" s="1"/>
  <c r="H5475" i="9" s="1"/>
  <c r="H5476" i="9" s="1"/>
  <c r="H5477" i="9" s="1"/>
  <c r="H5478" i="9" s="1"/>
  <c r="H5479" i="9" s="1"/>
  <c r="H5480" i="9" s="1"/>
  <c r="H5481" i="9" s="1"/>
  <c r="H5482" i="9" s="1"/>
  <c r="H5483" i="9" s="1"/>
  <c r="H5484" i="9" s="1"/>
  <c r="H5485" i="9" s="1"/>
  <c r="H5486" i="9" s="1"/>
  <c r="H5487" i="9" s="1"/>
  <c r="H5488" i="9" s="1"/>
  <c r="H5489" i="9" s="1"/>
  <c r="H5490" i="9" s="1"/>
  <c r="H5491" i="9" s="1"/>
  <c r="H5492" i="9" s="1"/>
  <c r="H5493" i="9" s="1"/>
  <c r="H5494" i="9" s="1"/>
  <c r="H5495" i="9" s="1"/>
  <c r="H5496" i="9" s="1"/>
  <c r="H5497" i="9" s="1"/>
  <c r="H5498" i="9" s="1"/>
  <c r="H5499" i="9" s="1"/>
  <c r="H5500" i="9" s="1"/>
  <c r="H5501" i="9" s="1"/>
  <c r="H5502" i="9" s="1"/>
  <c r="H5503" i="9" s="1"/>
  <c r="H5504" i="9" s="1"/>
  <c r="H5505" i="9" s="1"/>
  <c r="H5506" i="9" s="1"/>
  <c r="H5507" i="9" s="1"/>
  <c r="H5508" i="9" s="1"/>
  <c r="H5509" i="9" s="1"/>
  <c r="H5510" i="9" s="1"/>
  <c r="H5511" i="9" s="1"/>
  <c r="H5512" i="9" s="1"/>
  <c r="H5513" i="9" s="1"/>
  <c r="H5514" i="9" s="1"/>
  <c r="H5515" i="9" s="1"/>
  <c r="H5516" i="9" s="1"/>
  <c r="H5517" i="9" s="1"/>
  <c r="H5518" i="9" s="1"/>
  <c r="H5519" i="9" s="1"/>
  <c r="H5520" i="9" s="1"/>
  <c r="H5521" i="9" s="1"/>
  <c r="H5522" i="9" s="1"/>
  <c r="H5523" i="9" s="1"/>
  <c r="H5524" i="9" s="1"/>
  <c r="H5525" i="9" s="1"/>
  <c r="H5526" i="9" s="1"/>
  <c r="H5527" i="9" s="1"/>
  <c r="H5528" i="9" s="1"/>
  <c r="H5529" i="9" s="1"/>
  <c r="H5530" i="9" s="1"/>
  <c r="H5531" i="9" s="1"/>
  <c r="H5532" i="9" s="1"/>
  <c r="H5533" i="9" s="1"/>
  <c r="H5534" i="9" s="1"/>
  <c r="H5535" i="9" s="1"/>
  <c r="H5536" i="9" s="1"/>
  <c r="H5537" i="9" s="1"/>
  <c r="H5538" i="9" s="1"/>
  <c r="H5539" i="9" s="1"/>
  <c r="H5540" i="9" s="1"/>
  <c r="H5541" i="9" s="1"/>
  <c r="H5542" i="9" s="1"/>
  <c r="H5543" i="9" s="1"/>
  <c r="H5544" i="9" s="1"/>
  <c r="H5545" i="9" s="1"/>
  <c r="H5546" i="9" s="1"/>
  <c r="H5547" i="9" s="1"/>
  <c r="H5548" i="9" s="1"/>
  <c r="H5549" i="9" s="1"/>
  <c r="H5550" i="9" s="1"/>
  <c r="H5551" i="9" s="1"/>
  <c r="H5552" i="9" s="1"/>
  <c r="H5553" i="9" s="1"/>
  <c r="H5554" i="9" s="1"/>
  <c r="H5555" i="9" s="1"/>
  <c r="H5556" i="9" s="1"/>
  <c r="H5557" i="9" s="1"/>
  <c r="H5558" i="9" s="1"/>
  <c r="H5559" i="9" s="1"/>
  <c r="H5560" i="9" s="1"/>
  <c r="H5561" i="9" s="1"/>
  <c r="H5562" i="9" s="1"/>
  <c r="H5563" i="9" s="1"/>
  <c r="H5564" i="9" s="1"/>
  <c r="H5565" i="9" s="1"/>
  <c r="H5566" i="9" s="1"/>
  <c r="H5567" i="9" s="1"/>
  <c r="H5568" i="9" s="1"/>
  <c r="H5569" i="9" s="1"/>
  <c r="H5570" i="9" s="1"/>
  <c r="H5571" i="9" s="1"/>
  <c r="H5572" i="9" s="1"/>
  <c r="H5573" i="9" s="1"/>
  <c r="H5574" i="9" s="1"/>
  <c r="H5575" i="9" s="1"/>
  <c r="H5576" i="9" s="1"/>
  <c r="H5577" i="9" s="1"/>
  <c r="H5578" i="9" s="1"/>
  <c r="H5579" i="9" s="1"/>
  <c r="H5580" i="9" s="1"/>
  <c r="H5581" i="9" s="1"/>
  <c r="H5582" i="9" s="1"/>
  <c r="H5583" i="9" s="1"/>
  <c r="H5584" i="9" s="1"/>
  <c r="H5585" i="9" s="1"/>
  <c r="H5586" i="9" s="1"/>
  <c r="H5587" i="9" s="1"/>
  <c r="H5588" i="9" s="1"/>
  <c r="H5589" i="9" s="1"/>
  <c r="H5590" i="9" s="1"/>
  <c r="H5591" i="9" s="1"/>
  <c r="H5592" i="9" s="1"/>
  <c r="H5593" i="9" s="1"/>
  <c r="H5594" i="9" s="1"/>
  <c r="H5595" i="9" s="1"/>
  <c r="H5596" i="9" s="1"/>
  <c r="H5597" i="9" s="1"/>
  <c r="H5598" i="9" s="1"/>
  <c r="H5599" i="9" s="1"/>
  <c r="H5600" i="9" s="1"/>
  <c r="H5601" i="9" s="1"/>
  <c r="H5602" i="9" s="1"/>
  <c r="H5603" i="9" s="1"/>
  <c r="H5604" i="9" s="1"/>
  <c r="H5605" i="9" s="1"/>
  <c r="H5606" i="9" s="1"/>
  <c r="H5607" i="9" s="1"/>
  <c r="H5608" i="9" s="1"/>
  <c r="H5609" i="9" s="1"/>
  <c r="H5610" i="9" s="1"/>
  <c r="H5611" i="9" s="1"/>
  <c r="H5612" i="9" s="1"/>
  <c r="H5613" i="9" s="1"/>
  <c r="H5614" i="9" s="1"/>
  <c r="H5615" i="9" s="1"/>
  <c r="H5616" i="9" s="1"/>
  <c r="H5617" i="9" s="1"/>
  <c r="H5618" i="9" s="1"/>
  <c r="H5619" i="9" s="1"/>
  <c r="H5620" i="9" s="1"/>
  <c r="H5621" i="9" s="1"/>
  <c r="H5622" i="9" s="1"/>
  <c r="H5623" i="9" s="1"/>
  <c r="H5624" i="9" s="1"/>
  <c r="H5625" i="9" s="1"/>
  <c r="H5626" i="9" s="1"/>
  <c r="H5627" i="9" s="1"/>
  <c r="H5628" i="9" s="1"/>
  <c r="H5629" i="9" s="1"/>
  <c r="H5630" i="9" s="1"/>
  <c r="H5631" i="9" s="1"/>
  <c r="H5632" i="9" s="1"/>
  <c r="H5633" i="9" s="1"/>
  <c r="H5634" i="9" s="1"/>
  <c r="H5635" i="9" s="1"/>
  <c r="H5636" i="9" s="1"/>
  <c r="H5637" i="9" s="1"/>
  <c r="H5638" i="9" s="1"/>
  <c r="H5639" i="9" s="1"/>
  <c r="H5640" i="9" s="1"/>
  <c r="H5641" i="9" s="1"/>
  <c r="H5642" i="9" s="1"/>
  <c r="H5643" i="9" s="1"/>
  <c r="H5644" i="9" s="1"/>
  <c r="H5645" i="9" s="1"/>
  <c r="H5646" i="9" s="1"/>
  <c r="H5647" i="9" s="1"/>
  <c r="H5648" i="9" s="1"/>
  <c r="H5649" i="9" s="1"/>
  <c r="H5650" i="9" s="1"/>
  <c r="H5651" i="9" s="1"/>
  <c r="H5652" i="9" s="1"/>
  <c r="H5653" i="9" s="1"/>
  <c r="H5654" i="9" s="1"/>
  <c r="H5655" i="9" s="1"/>
  <c r="H5656" i="9" s="1"/>
  <c r="H5657" i="9" s="1"/>
  <c r="H5658" i="9" s="1"/>
  <c r="H5659" i="9" s="1"/>
  <c r="H5660" i="9" s="1"/>
  <c r="H5661" i="9" s="1"/>
  <c r="H5662" i="9" s="1"/>
  <c r="H5663" i="9" s="1"/>
  <c r="H5664" i="9" s="1"/>
  <c r="H5665" i="9" s="1"/>
  <c r="H5666" i="9" s="1"/>
  <c r="H5667" i="9" s="1"/>
  <c r="H5668" i="9" s="1"/>
  <c r="H5669" i="9" s="1"/>
  <c r="H5670" i="9" s="1"/>
  <c r="H5671" i="9" s="1"/>
  <c r="H5672" i="9" s="1"/>
  <c r="H5673" i="9" s="1"/>
  <c r="H5674" i="9" s="1"/>
  <c r="H5675" i="9" s="1"/>
  <c r="H5676" i="9" s="1"/>
  <c r="H5677" i="9" s="1"/>
  <c r="H5678" i="9" s="1"/>
  <c r="H5679" i="9" s="1"/>
  <c r="H5680" i="9" s="1"/>
  <c r="H5681" i="9" s="1"/>
  <c r="H5682" i="9" s="1"/>
  <c r="H5683" i="9" s="1"/>
  <c r="H5684" i="9" s="1"/>
  <c r="H5685" i="9" s="1"/>
  <c r="H5686" i="9" s="1"/>
  <c r="H5687" i="9" s="1"/>
  <c r="H5688" i="9" s="1"/>
  <c r="H5689" i="9" s="1"/>
  <c r="H5690" i="9" s="1"/>
  <c r="H5691" i="9" s="1"/>
  <c r="H5692" i="9" s="1"/>
  <c r="H5693" i="9" s="1"/>
  <c r="H5694" i="9" s="1"/>
  <c r="H5695" i="9" s="1"/>
  <c r="H5696" i="9" s="1"/>
  <c r="H5697" i="9" s="1"/>
  <c r="H5698" i="9" s="1"/>
  <c r="H5699" i="9" s="1"/>
  <c r="H5700" i="9" s="1"/>
  <c r="H5701" i="9" s="1"/>
  <c r="H5702" i="9" s="1"/>
  <c r="H5703" i="9" s="1"/>
  <c r="H5704" i="9" s="1"/>
  <c r="H5705" i="9" s="1"/>
  <c r="H5706" i="9" s="1"/>
  <c r="H5707" i="9" s="1"/>
  <c r="H5708" i="9" s="1"/>
  <c r="H5709" i="9" s="1"/>
  <c r="H5710" i="9" s="1"/>
  <c r="H5711" i="9" s="1"/>
  <c r="H5712" i="9" s="1"/>
  <c r="H5713" i="9" s="1"/>
  <c r="H5714" i="9" s="1"/>
  <c r="H5715" i="9" s="1"/>
  <c r="H5716" i="9" s="1"/>
  <c r="H5717" i="9" s="1"/>
  <c r="H5718" i="9" s="1"/>
  <c r="H5719" i="9" s="1"/>
  <c r="H5720" i="9" s="1"/>
  <c r="H5721" i="9" s="1"/>
  <c r="H5722" i="9" s="1"/>
  <c r="H5723" i="9" s="1"/>
  <c r="H5724" i="9" s="1"/>
  <c r="H5725" i="9" s="1"/>
  <c r="H5726" i="9" s="1"/>
  <c r="H5727" i="9" s="1"/>
  <c r="H5728" i="9" s="1"/>
  <c r="H5729" i="9" s="1"/>
  <c r="H5730" i="9" s="1"/>
  <c r="H5731" i="9" s="1"/>
  <c r="H5732" i="9" s="1"/>
  <c r="H5733" i="9" s="1"/>
  <c r="H5734" i="9" s="1"/>
  <c r="H5735" i="9" s="1"/>
  <c r="H5736" i="9" s="1"/>
  <c r="H5737" i="9" s="1"/>
  <c r="H5738" i="9" s="1"/>
  <c r="H5739" i="9" s="1"/>
  <c r="H5740" i="9" s="1"/>
  <c r="H5741" i="9" s="1"/>
  <c r="H5742" i="9" s="1"/>
  <c r="H5743" i="9" s="1"/>
  <c r="H5744" i="9" s="1"/>
  <c r="H5745" i="9" s="1"/>
  <c r="H5746" i="9" s="1"/>
  <c r="H5747" i="9" s="1"/>
  <c r="H5748" i="9" s="1"/>
  <c r="H5749" i="9" s="1"/>
  <c r="H5750" i="9" s="1"/>
  <c r="H5751" i="9" s="1"/>
  <c r="H5752" i="9" s="1"/>
  <c r="H5753" i="9" s="1"/>
  <c r="H5754" i="9" s="1"/>
  <c r="H5755" i="9" s="1"/>
  <c r="H5756" i="9" s="1"/>
  <c r="H5757" i="9" s="1"/>
  <c r="H5758" i="9" s="1"/>
  <c r="H5759" i="9" s="1"/>
  <c r="H5760" i="9" s="1"/>
  <c r="H5761" i="9" s="1"/>
  <c r="H5762" i="9" s="1"/>
  <c r="H5763" i="9" s="1"/>
  <c r="H5764" i="9" s="1"/>
  <c r="H5765" i="9" s="1"/>
  <c r="H5766" i="9" s="1"/>
  <c r="H5767" i="9" s="1"/>
  <c r="H5768" i="9" s="1"/>
  <c r="H5769" i="9" s="1"/>
  <c r="H5770" i="9" s="1"/>
  <c r="H5771" i="9" s="1"/>
  <c r="H5772" i="9" s="1"/>
  <c r="H5773" i="9" s="1"/>
  <c r="H5774" i="9" s="1"/>
  <c r="H5775" i="9" s="1"/>
  <c r="H5776" i="9" s="1"/>
  <c r="H5777" i="9" s="1"/>
  <c r="H5778" i="9" s="1"/>
  <c r="H5779" i="9" s="1"/>
  <c r="H5780" i="9" s="1"/>
  <c r="H5781" i="9" s="1"/>
  <c r="H5782" i="9" s="1"/>
  <c r="H5783" i="9" s="1"/>
  <c r="H5784" i="9" s="1"/>
  <c r="H5785" i="9" s="1"/>
  <c r="H5786" i="9" s="1"/>
  <c r="H5787" i="9" s="1"/>
  <c r="H5788" i="9" s="1"/>
  <c r="H5789" i="9" s="1"/>
  <c r="H5790" i="9" s="1"/>
  <c r="H5791" i="9" s="1"/>
  <c r="H5792" i="9" s="1"/>
  <c r="H5793" i="9" s="1"/>
  <c r="H5794" i="9" s="1"/>
  <c r="H5795" i="9" s="1"/>
  <c r="H5796" i="9" s="1"/>
  <c r="H5797" i="9" s="1"/>
  <c r="H5798" i="9" s="1"/>
  <c r="H5799" i="9" s="1"/>
  <c r="H5800" i="9" s="1"/>
  <c r="H5801" i="9" s="1"/>
  <c r="H5802" i="9" s="1"/>
  <c r="H5803" i="9" s="1"/>
  <c r="H5804" i="9" s="1"/>
  <c r="H5805" i="9" s="1"/>
  <c r="H5806" i="9" s="1"/>
  <c r="H5807" i="9" s="1"/>
  <c r="H5808" i="9" s="1"/>
  <c r="H5809" i="9" s="1"/>
  <c r="H5810" i="9" s="1"/>
  <c r="H5811" i="9" s="1"/>
  <c r="H5812" i="9" s="1"/>
  <c r="H5813" i="9" s="1"/>
  <c r="H5814" i="9" s="1"/>
  <c r="H5815" i="9" s="1"/>
  <c r="H5816" i="9" s="1"/>
  <c r="H5817" i="9" s="1"/>
  <c r="H5818" i="9" s="1"/>
  <c r="H5819" i="9" s="1"/>
  <c r="H5820" i="9" s="1"/>
  <c r="H5821" i="9" s="1"/>
  <c r="H5822" i="9" s="1"/>
  <c r="H5823" i="9" s="1"/>
  <c r="H5824" i="9" s="1"/>
  <c r="H5825" i="9" s="1"/>
  <c r="H5826" i="9" s="1"/>
  <c r="H5827" i="9" s="1"/>
  <c r="H5828" i="9" s="1"/>
  <c r="H5829" i="9" s="1"/>
  <c r="H5830" i="9" s="1"/>
  <c r="H5831" i="9" s="1"/>
  <c r="H5832" i="9" s="1"/>
  <c r="H5833" i="9" s="1"/>
  <c r="H5834" i="9" s="1"/>
  <c r="H5835" i="9" s="1"/>
  <c r="H5836" i="9" s="1"/>
  <c r="H5837" i="9" s="1"/>
  <c r="H5838" i="9" s="1"/>
  <c r="H5839" i="9" s="1"/>
  <c r="H5840" i="9" s="1"/>
  <c r="H5841" i="9" s="1"/>
  <c r="H5842" i="9" s="1"/>
  <c r="H5843" i="9" s="1"/>
  <c r="H5844" i="9" s="1"/>
  <c r="H5845" i="9" s="1"/>
  <c r="H5846" i="9" s="1"/>
  <c r="H5847" i="9" s="1"/>
  <c r="H5848" i="9" s="1"/>
  <c r="H5849" i="9" s="1"/>
  <c r="H5850" i="9" s="1"/>
  <c r="H5851" i="9" s="1"/>
  <c r="H5852" i="9" s="1"/>
  <c r="H5853" i="9" s="1"/>
  <c r="H5854" i="9" s="1"/>
  <c r="H5855" i="9" s="1"/>
  <c r="H5856" i="9" s="1"/>
  <c r="H5857" i="9" s="1"/>
  <c r="H5858" i="9" s="1"/>
  <c r="H5859" i="9" s="1"/>
  <c r="H5860" i="9" s="1"/>
  <c r="H5861" i="9" s="1"/>
  <c r="H5862" i="9" s="1"/>
  <c r="H5863" i="9" s="1"/>
  <c r="H5864" i="9" s="1"/>
  <c r="H5865" i="9" s="1"/>
  <c r="H5866" i="9" s="1"/>
  <c r="H5867" i="9" s="1"/>
  <c r="H5868" i="9" s="1"/>
  <c r="H5869" i="9" s="1"/>
  <c r="H5870" i="9" s="1"/>
  <c r="H5871" i="9" s="1"/>
  <c r="H5872" i="9" s="1"/>
  <c r="H5873" i="9" s="1"/>
  <c r="H5874" i="9" s="1"/>
  <c r="H5875" i="9" s="1"/>
  <c r="H5876" i="9" s="1"/>
  <c r="H5877" i="9" s="1"/>
  <c r="H5878" i="9" s="1"/>
  <c r="H5879" i="9" s="1"/>
  <c r="H5880" i="9" s="1"/>
  <c r="H5881" i="9" s="1"/>
  <c r="H5882" i="9" s="1"/>
  <c r="H5883" i="9" s="1"/>
  <c r="H5884" i="9" s="1"/>
  <c r="H5885" i="9" s="1"/>
  <c r="H5886" i="9" s="1"/>
  <c r="H5887" i="9" s="1"/>
  <c r="H5888" i="9" s="1"/>
  <c r="H5889" i="9" s="1"/>
  <c r="H5890" i="9" s="1"/>
  <c r="H5891" i="9" s="1"/>
  <c r="H5892" i="9" s="1"/>
  <c r="H5893" i="9" s="1"/>
  <c r="H5894" i="9" s="1"/>
  <c r="H5895" i="9" s="1"/>
  <c r="H5896" i="9" s="1"/>
  <c r="H5897" i="9" s="1"/>
  <c r="H5898" i="9" s="1"/>
  <c r="H5899" i="9" s="1"/>
  <c r="H5900" i="9" s="1"/>
  <c r="H5901" i="9" s="1"/>
  <c r="H5902" i="9" s="1"/>
  <c r="H5903" i="9" s="1"/>
  <c r="H5904" i="9" s="1"/>
  <c r="H5905" i="9" s="1"/>
  <c r="H5906" i="9" s="1"/>
  <c r="H5907" i="9" s="1"/>
  <c r="H5908" i="9" s="1"/>
  <c r="H5909" i="9" s="1"/>
  <c r="H5910" i="9" s="1"/>
  <c r="H5911" i="9" s="1"/>
  <c r="H5912" i="9" s="1"/>
  <c r="H5913" i="9" s="1"/>
  <c r="H5914" i="9" s="1"/>
  <c r="H5915" i="9" s="1"/>
  <c r="H5916" i="9" s="1"/>
  <c r="H5917" i="9" s="1"/>
  <c r="H5918" i="9" s="1"/>
  <c r="H5919" i="9" s="1"/>
  <c r="H5920" i="9" s="1"/>
  <c r="H5921" i="9" s="1"/>
  <c r="H5922" i="9" s="1"/>
  <c r="H5923" i="9" s="1"/>
  <c r="H5924" i="9" s="1"/>
  <c r="H5925" i="9" s="1"/>
  <c r="H5926" i="9" s="1"/>
  <c r="H5927" i="9" s="1"/>
  <c r="H5928" i="9" s="1"/>
  <c r="H5929" i="9" s="1"/>
  <c r="H5930" i="9" s="1"/>
  <c r="H5931" i="9" s="1"/>
  <c r="H5932" i="9" s="1"/>
  <c r="H5933" i="9" s="1"/>
  <c r="H5934" i="9" s="1"/>
  <c r="H5935" i="9" s="1"/>
  <c r="H5936" i="9" s="1"/>
  <c r="H5937" i="9" s="1"/>
  <c r="H5938" i="9" s="1"/>
  <c r="H5939" i="9" s="1"/>
  <c r="H5940" i="9" s="1"/>
  <c r="H5941" i="9" s="1"/>
  <c r="H5942" i="9" s="1"/>
  <c r="H5943" i="9" s="1"/>
  <c r="H5944" i="9" s="1"/>
  <c r="H5945" i="9" s="1"/>
  <c r="H5946" i="9" s="1"/>
  <c r="H5947" i="9" s="1"/>
  <c r="H5948" i="9" s="1"/>
  <c r="H5949" i="9" s="1"/>
  <c r="H5950" i="9" s="1"/>
  <c r="H5951" i="9" s="1"/>
  <c r="H5952" i="9" s="1"/>
  <c r="H5953" i="9" s="1"/>
  <c r="H5954" i="9" s="1"/>
  <c r="H5955" i="9" s="1"/>
  <c r="H5956" i="9" s="1"/>
  <c r="H5957" i="9" s="1"/>
  <c r="H5958" i="9" s="1"/>
  <c r="H5959" i="9" s="1"/>
  <c r="H5960" i="9" s="1"/>
  <c r="H5961" i="9" s="1"/>
  <c r="H5962" i="9" s="1"/>
  <c r="H5963" i="9" s="1"/>
  <c r="H5964" i="9" s="1"/>
  <c r="H5965" i="9" s="1"/>
  <c r="H5966" i="9" s="1"/>
  <c r="H5967" i="9" s="1"/>
  <c r="H5968" i="9" s="1"/>
  <c r="H5969" i="9" s="1"/>
  <c r="H5970" i="9" s="1"/>
  <c r="H5971" i="9" s="1"/>
  <c r="H5972" i="9" s="1"/>
  <c r="H5973" i="9" s="1"/>
  <c r="H5974" i="9" s="1"/>
  <c r="H5975" i="9" s="1"/>
  <c r="H5976" i="9" s="1"/>
  <c r="H5977" i="9" s="1"/>
  <c r="H5978" i="9" s="1"/>
  <c r="H5979" i="9" s="1"/>
  <c r="H5980" i="9" s="1"/>
  <c r="H5981" i="9" s="1"/>
  <c r="H5982" i="9" s="1"/>
  <c r="H5983" i="9" s="1"/>
  <c r="H5984" i="9" s="1"/>
  <c r="H5985" i="9" s="1"/>
  <c r="H5986" i="9" s="1"/>
  <c r="H5987" i="9" s="1"/>
  <c r="H5988" i="9" s="1"/>
  <c r="H5989" i="9" s="1"/>
  <c r="H5990" i="9" s="1"/>
  <c r="H5991" i="9" s="1"/>
  <c r="H5992" i="9" s="1"/>
  <c r="H5993" i="9" s="1"/>
  <c r="H5994" i="9" s="1"/>
  <c r="H5995" i="9" s="1"/>
  <c r="H5996" i="9" s="1"/>
  <c r="H5997" i="9" s="1"/>
  <c r="H5998" i="9" s="1"/>
  <c r="H5999" i="9" s="1"/>
  <c r="H6000" i="9" s="1"/>
  <c r="H6001" i="9" s="1"/>
  <c r="H6002" i="9" s="1"/>
  <c r="H6003" i="9" s="1"/>
  <c r="H6004" i="9" s="1"/>
  <c r="H6005" i="9" s="1"/>
  <c r="H6006" i="9" s="1"/>
  <c r="H6007" i="9" s="1"/>
  <c r="H6008" i="9" s="1"/>
  <c r="H6009" i="9" s="1"/>
  <c r="H6010" i="9" s="1"/>
  <c r="H6011" i="9" s="1"/>
  <c r="H6012" i="9" s="1"/>
  <c r="H6013" i="9" s="1"/>
  <c r="H6014" i="9" s="1"/>
  <c r="H6015" i="9" s="1"/>
  <c r="H6016" i="9" s="1"/>
  <c r="H6017" i="9" s="1"/>
  <c r="H6018" i="9" s="1"/>
  <c r="H6019" i="9" s="1"/>
  <c r="H6020" i="9" s="1"/>
  <c r="H6021" i="9" s="1"/>
  <c r="H6022" i="9" s="1"/>
  <c r="H6023" i="9" s="1"/>
  <c r="H6024" i="9" s="1"/>
  <c r="H6025" i="9" s="1"/>
  <c r="H6026" i="9" s="1"/>
  <c r="H6027" i="9" s="1"/>
  <c r="H6028" i="9" s="1"/>
  <c r="H6029" i="9" s="1"/>
  <c r="H6030" i="9" s="1"/>
  <c r="H6031" i="9" s="1"/>
  <c r="H6032" i="9" s="1"/>
  <c r="H6033" i="9" s="1"/>
  <c r="H6034" i="9" s="1"/>
  <c r="H6035" i="9" s="1"/>
  <c r="H6036" i="9" s="1"/>
  <c r="H6037" i="9" s="1"/>
  <c r="H6038" i="9" s="1"/>
  <c r="H6039" i="9" s="1"/>
  <c r="H6040" i="9" s="1"/>
  <c r="H6041" i="9" s="1"/>
  <c r="H6042" i="9" s="1"/>
  <c r="H6043" i="9" s="1"/>
  <c r="H6044" i="9" s="1"/>
  <c r="H6045" i="9" s="1"/>
  <c r="H6046" i="9" s="1"/>
  <c r="H6047" i="9" s="1"/>
  <c r="H6048" i="9" s="1"/>
  <c r="H6049" i="9" s="1"/>
  <c r="H6050" i="9" s="1"/>
  <c r="H6051" i="9" s="1"/>
  <c r="H6052" i="9" s="1"/>
  <c r="H6053" i="9" s="1"/>
  <c r="H6054" i="9" s="1"/>
  <c r="H6055" i="9" s="1"/>
  <c r="H6056" i="9" s="1"/>
  <c r="H6057" i="9" s="1"/>
  <c r="H6058" i="9" s="1"/>
  <c r="H6059" i="9" s="1"/>
  <c r="H6060" i="9" s="1"/>
  <c r="H6061" i="9" s="1"/>
  <c r="H6062" i="9" s="1"/>
  <c r="H6063" i="9" s="1"/>
  <c r="H6064" i="9" s="1"/>
  <c r="H6065" i="9" s="1"/>
  <c r="H6066" i="9" s="1"/>
  <c r="H6067" i="9" s="1"/>
  <c r="H6068" i="9" s="1"/>
  <c r="H6069" i="9" s="1"/>
  <c r="H6070" i="9" s="1"/>
  <c r="H6071" i="9" s="1"/>
  <c r="H6072" i="9" s="1"/>
  <c r="H6073" i="9" s="1"/>
  <c r="H6074" i="9" s="1"/>
  <c r="H6075" i="9" s="1"/>
  <c r="H6076" i="9" s="1"/>
  <c r="H6077" i="9" s="1"/>
  <c r="H6078" i="9" s="1"/>
  <c r="H6079" i="9" s="1"/>
  <c r="H6080" i="9" s="1"/>
  <c r="H6081" i="9" s="1"/>
  <c r="H6082" i="9" s="1"/>
  <c r="H6083" i="9" s="1"/>
  <c r="H6084" i="9" s="1"/>
  <c r="H6085" i="9" s="1"/>
  <c r="H6086" i="9" s="1"/>
  <c r="H6087" i="9" s="1"/>
  <c r="H6088" i="9" s="1"/>
  <c r="H6089" i="9" s="1"/>
  <c r="H6090" i="9" s="1"/>
  <c r="H6091" i="9" s="1"/>
  <c r="H6092" i="9" s="1"/>
  <c r="H6093" i="9" s="1"/>
  <c r="H6094" i="9" s="1"/>
  <c r="H6095" i="9" s="1"/>
  <c r="H6096" i="9" s="1"/>
  <c r="H6097" i="9" s="1"/>
  <c r="H6098" i="9" s="1"/>
  <c r="H6099" i="9" s="1"/>
  <c r="H6100" i="9" s="1"/>
  <c r="H6101" i="9" s="1"/>
  <c r="H6102" i="9" s="1"/>
  <c r="H6103" i="9" s="1"/>
  <c r="H6104" i="9" s="1"/>
  <c r="H6105" i="9" s="1"/>
  <c r="H6106" i="9" s="1"/>
  <c r="H6107" i="9" s="1"/>
  <c r="H6108" i="9" s="1"/>
  <c r="H6109" i="9" s="1"/>
  <c r="H6110" i="9" s="1"/>
  <c r="H6111" i="9" s="1"/>
  <c r="H6112" i="9" s="1"/>
  <c r="H6113" i="9" s="1"/>
  <c r="H6114" i="9" s="1"/>
  <c r="H6115" i="9" s="1"/>
  <c r="H6116" i="9" s="1"/>
  <c r="H6117" i="9" s="1"/>
  <c r="H6118" i="9" s="1"/>
  <c r="H6119" i="9" s="1"/>
  <c r="H6120" i="9" s="1"/>
  <c r="H6121" i="9" s="1"/>
  <c r="H6122" i="9" s="1"/>
  <c r="H6123" i="9" s="1"/>
  <c r="H6124" i="9" s="1"/>
  <c r="H6125" i="9" s="1"/>
  <c r="H6126" i="9" s="1"/>
  <c r="H6127" i="9" s="1"/>
  <c r="H6128" i="9" s="1"/>
  <c r="H6129" i="9" s="1"/>
  <c r="H6130" i="9" s="1"/>
  <c r="H6131" i="9" s="1"/>
  <c r="H6132" i="9" s="1"/>
  <c r="H6133" i="9" s="1"/>
  <c r="H6134" i="9" s="1"/>
  <c r="H6135" i="9" s="1"/>
  <c r="H6136" i="9" s="1"/>
  <c r="H6137" i="9" s="1"/>
  <c r="H6138" i="9" s="1"/>
  <c r="H6139" i="9" s="1"/>
  <c r="H6140" i="9" s="1"/>
  <c r="H6141" i="9" s="1"/>
  <c r="H6142" i="9" s="1"/>
  <c r="H6143" i="9" s="1"/>
  <c r="H6144" i="9" s="1"/>
  <c r="H6145" i="9" s="1"/>
  <c r="H6146" i="9" s="1"/>
  <c r="H6147" i="9" s="1"/>
  <c r="H6148" i="9" s="1"/>
  <c r="H6149" i="9" s="1"/>
  <c r="H6150" i="9" s="1"/>
  <c r="H6151" i="9" s="1"/>
  <c r="H6152" i="9" s="1"/>
  <c r="H6153" i="9" s="1"/>
  <c r="H6154" i="9" s="1"/>
  <c r="H6155" i="9" s="1"/>
  <c r="H6156" i="9" s="1"/>
  <c r="H6157" i="9" s="1"/>
  <c r="H6158" i="9" s="1"/>
  <c r="H6159" i="9" s="1"/>
  <c r="H6160" i="9" s="1"/>
  <c r="H6161" i="9" s="1"/>
  <c r="H6162" i="9" s="1"/>
  <c r="H6163" i="9" s="1"/>
  <c r="H6164" i="9" s="1"/>
  <c r="H6165" i="9" s="1"/>
  <c r="H6166" i="9" s="1"/>
  <c r="H6167" i="9" s="1"/>
  <c r="H6168" i="9" s="1"/>
  <c r="H6169" i="9" s="1"/>
  <c r="H6170" i="9" s="1"/>
  <c r="H6171" i="9" s="1"/>
  <c r="H6172" i="9" s="1"/>
  <c r="H6173" i="9" s="1"/>
  <c r="H6174" i="9" s="1"/>
  <c r="H6175" i="9" s="1"/>
  <c r="H6176" i="9" s="1"/>
  <c r="H6177" i="9" s="1"/>
  <c r="H6178" i="9" s="1"/>
  <c r="H6179" i="9" s="1"/>
  <c r="H6180" i="9" s="1"/>
  <c r="H6181" i="9" s="1"/>
  <c r="H6182" i="9" s="1"/>
  <c r="H6183" i="9" s="1"/>
  <c r="H6184" i="9" s="1"/>
  <c r="H6185" i="9" s="1"/>
  <c r="H6186" i="9" s="1"/>
  <c r="H6187" i="9" s="1"/>
  <c r="H6188" i="9" s="1"/>
  <c r="H6189" i="9" s="1"/>
  <c r="H6190" i="9" s="1"/>
  <c r="H6191" i="9" s="1"/>
  <c r="H6192" i="9" s="1"/>
  <c r="H6193" i="9" s="1"/>
  <c r="H6194" i="9" s="1"/>
  <c r="H6195" i="9" s="1"/>
  <c r="H6196" i="9" s="1"/>
  <c r="H6197" i="9" s="1"/>
  <c r="H6198" i="9" s="1"/>
  <c r="H6199" i="9" s="1"/>
  <c r="H6200" i="9" s="1"/>
  <c r="H6201" i="9" s="1"/>
  <c r="H6202" i="9" s="1"/>
  <c r="H6203" i="9" s="1"/>
  <c r="H6204" i="9" s="1"/>
  <c r="H6205" i="9" s="1"/>
  <c r="H6206" i="9" s="1"/>
  <c r="H6207" i="9" s="1"/>
  <c r="H6208" i="9" s="1"/>
  <c r="H6209" i="9" s="1"/>
  <c r="H6210" i="9" s="1"/>
  <c r="H6211" i="9" s="1"/>
  <c r="H6212" i="9" s="1"/>
  <c r="H6213" i="9" s="1"/>
  <c r="H6214" i="9" s="1"/>
  <c r="H6215" i="9" s="1"/>
  <c r="H6216" i="9" s="1"/>
  <c r="H6217" i="9" s="1"/>
  <c r="H6218" i="9" s="1"/>
  <c r="H6219" i="9" s="1"/>
  <c r="H6220" i="9" s="1"/>
  <c r="H6221" i="9" s="1"/>
  <c r="H6222" i="9" s="1"/>
  <c r="H6223" i="9" s="1"/>
  <c r="H6224" i="9" s="1"/>
  <c r="H6225" i="9" s="1"/>
  <c r="H6226" i="9" s="1"/>
  <c r="H6227" i="9" s="1"/>
  <c r="H6228" i="9" s="1"/>
  <c r="H6229" i="9" s="1"/>
  <c r="H6230" i="9" s="1"/>
  <c r="H6231" i="9" s="1"/>
  <c r="H6232" i="9" s="1"/>
  <c r="H6233" i="9" s="1"/>
  <c r="H6234" i="9" s="1"/>
  <c r="H6235" i="9" s="1"/>
  <c r="H6236" i="9" s="1"/>
  <c r="H6237" i="9" s="1"/>
  <c r="H6238" i="9" s="1"/>
  <c r="H6239" i="9" s="1"/>
  <c r="H6240" i="9" s="1"/>
  <c r="H6241" i="9" s="1"/>
  <c r="H6242" i="9" s="1"/>
  <c r="H6243" i="9" s="1"/>
  <c r="H6244" i="9" s="1"/>
  <c r="H6245" i="9" s="1"/>
  <c r="H6246" i="9" s="1"/>
  <c r="H6247" i="9" s="1"/>
  <c r="H6248" i="9" s="1"/>
  <c r="H6249" i="9" s="1"/>
  <c r="H6250" i="9" s="1"/>
  <c r="H6251" i="9" s="1"/>
  <c r="H6252" i="9" s="1"/>
  <c r="H6253" i="9" s="1"/>
  <c r="H6254" i="9" s="1"/>
  <c r="H6255" i="9" s="1"/>
  <c r="H6256" i="9" s="1"/>
  <c r="H6257" i="9" s="1"/>
  <c r="H6258" i="9" s="1"/>
  <c r="H6259" i="9" s="1"/>
  <c r="H6260" i="9" s="1"/>
  <c r="H6261" i="9" s="1"/>
  <c r="H6262" i="9" s="1"/>
  <c r="H6263" i="9" s="1"/>
  <c r="H6264" i="9" s="1"/>
  <c r="H6265" i="9" s="1"/>
  <c r="H6266" i="9" s="1"/>
  <c r="H6267" i="9" s="1"/>
  <c r="H6268" i="9" s="1"/>
  <c r="H6269" i="9" s="1"/>
  <c r="H6270" i="9" s="1"/>
  <c r="H6271" i="9" s="1"/>
  <c r="H6272" i="9" s="1"/>
  <c r="H6273" i="9" s="1"/>
  <c r="H6274" i="9" s="1"/>
  <c r="H6275" i="9" s="1"/>
  <c r="H6276" i="9" s="1"/>
  <c r="H6277" i="9" s="1"/>
  <c r="H6278" i="9" s="1"/>
  <c r="H6279" i="9" s="1"/>
  <c r="H6280" i="9" s="1"/>
  <c r="H6281" i="9" s="1"/>
  <c r="H6282" i="9" s="1"/>
  <c r="H6283" i="9" s="1"/>
  <c r="H6284" i="9" s="1"/>
  <c r="H6285" i="9" s="1"/>
  <c r="H6286" i="9" s="1"/>
  <c r="H6287" i="9" s="1"/>
  <c r="H6288" i="9" s="1"/>
  <c r="H6289" i="9" s="1"/>
  <c r="H6290" i="9" s="1"/>
  <c r="H6291" i="9" s="1"/>
  <c r="H6292" i="9" s="1"/>
  <c r="H6293" i="9" s="1"/>
  <c r="H6294" i="9" s="1"/>
  <c r="H6295" i="9" s="1"/>
  <c r="H6296" i="9" s="1"/>
  <c r="H6297" i="9" s="1"/>
  <c r="H6298" i="9" s="1"/>
  <c r="H6299" i="9" s="1"/>
  <c r="H6300" i="9" s="1"/>
  <c r="H6301" i="9" s="1"/>
  <c r="H6302" i="9" s="1"/>
  <c r="H6303" i="9" s="1"/>
  <c r="H6304" i="9" s="1"/>
  <c r="H6305" i="9" s="1"/>
  <c r="H6306" i="9" s="1"/>
  <c r="H6307" i="9" s="1"/>
  <c r="H6308" i="9" s="1"/>
  <c r="H6309" i="9" s="1"/>
  <c r="H6310" i="9" s="1"/>
  <c r="H6311" i="9" s="1"/>
  <c r="H6312" i="9" s="1"/>
  <c r="H6313" i="9" s="1"/>
  <c r="H6314" i="9" s="1"/>
  <c r="H6315" i="9" s="1"/>
  <c r="H6316" i="9" s="1"/>
  <c r="H6317" i="9" s="1"/>
  <c r="H6318" i="9" s="1"/>
  <c r="H6319" i="9" s="1"/>
  <c r="H6320" i="9" s="1"/>
  <c r="H6321" i="9" s="1"/>
  <c r="H6322" i="9" s="1"/>
  <c r="H6323" i="9" s="1"/>
  <c r="H6324" i="9" s="1"/>
  <c r="H6325" i="9" s="1"/>
  <c r="H6326" i="9" s="1"/>
  <c r="H6327" i="9" s="1"/>
  <c r="H6328" i="9" s="1"/>
  <c r="H6329" i="9" s="1"/>
  <c r="H6330" i="9" s="1"/>
  <c r="H6331" i="9" s="1"/>
  <c r="H6332" i="9" s="1"/>
  <c r="H6333" i="9" s="1"/>
  <c r="H6334" i="9" s="1"/>
  <c r="H6335" i="9" s="1"/>
  <c r="H6336" i="9" s="1"/>
  <c r="H6337" i="9" s="1"/>
  <c r="H6338" i="9" s="1"/>
  <c r="H6339" i="9" s="1"/>
  <c r="H6340" i="9" s="1"/>
  <c r="H6341" i="9" s="1"/>
  <c r="H6342" i="9" s="1"/>
  <c r="H6343" i="9" s="1"/>
  <c r="H6344" i="9" s="1"/>
  <c r="H6345" i="9" s="1"/>
  <c r="H6346" i="9" s="1"/>
  <c r="H6347" i="9" s="1"/>
  <c r="H6348" i="9" s="1"/>
  <c r="H6349" i="9" s="1"/>
  <c r="H6350" i="9" s="1"/>
  <c r="H6351" i="9" s="1"/>
  <c r="H6352" i="9" s="1"/>
  <c r="H6353" i="9" s="1"/>
  <c r="H6354" i="9" s="1"/>
  <c r="H6355" i="9" s="1"/>
  <c r="H6356" i="9" s="1"/>
  <c r="H6357" i="9" s="1"/>
  <c r="H6358" i="9" s="1"/>
  <c r="H6359" i="9" s="1"/>
  <c r="H6360" i="9" s="1"/>
  <c r="H6361" i="9" s="1"/>
  <c r="H6362" i="9" s="1"/>
  <c r="H6363" i="9" s="1"/>
  <c r="H6364" i="9" s="1"/>
  <c r="H6365" i="9" s="1"/>
  <c r="H6366" i="9" s="1"/>
  <c r="H6367" i="9" s="1"/>
  <c r="H6368" i="9" s="1"/>
  <c r="H6369" i="9" s="1"/>
  <c r="H6370" i="9" s="1"/>
  <c r="H6371" i="9" s="1"/>
  <c r="H6372" i="9" s="1"/>
  <c r="H6373" i="9" s="1"/>
  <c r="H6374" i="9" s="1"/>
  <c r="H6375" i="9" s="1"/>
  <c r="H6376" i="9" s="1"/>
  <c r="H6377" i="9" s="1"/>
  <c r="H6378" i="9" s="1"/>
  <c r="H6379" i="9" s="1"/>
  <c r="H6380" i="9" s="1"/>
  <c r="H6381" i="9" s="1"/>
  <c r="H6382" i="9" s="1"/>
  <c r="H6383" i="9" s="1"/>
  <c r="H6384" i="9" s="1"/>
  <c r="H6385" i="9" s="1"/>
  <c r="H6386" i="9" s="1"/>
  <c r="H6387" i="9" s="1"/>
  <c r="H6388" i="9" s="1"/>
  <c r="H6389" i="9" s="1"/>
  <c r="H6390" i="9" s="1"/>
  <c r="H6391" i="9" s="1"/>
  <c r="H6392" i="9" s="1"/>
  <c r="H6393" i="9" s="1"/>
  <c r="H6394" i="9" s="1"/>
  <c r="H6395" i="9" s="1"/>
  <c r="H6396" i="9" s="1"/>
  <c r="H6397" i="9" s="1"/>
  <c r="H6398" i="9" s="1"/>
  <c r="H6399" i="9" s="1"/>
  <c r="H6400" i="9" s="1"/>
  <c r="H6401" i="9" s="1"/>
  <c r="H6402" i="9" s="1"/>
  <c r="H6403" i="9" s="1"/>
  <c r="H6404" i="9" s="1"/>
  <c r="H6405" i="9" s="1"/>
  <c r="H6406" i="9" s="1"/>
  <c r="H6407" i="9" s="1"/>
  <c r="H6408" i="9" s="1"/>
  <c r="H6409" i="9" s="1"/>
  <c r="H6410" i="9" s="1"/>
  <c r="H6411" i="9" s="1"/>
  <c r="H6412" i="9" s="1"/>
  <c r="H6413" i="9" s="1"/>
  <c r="H6414" i="9" s="1"/>
  <c r="H6415" i="9" s="1"/>
  <c r="H6416" i="9" s="1"/>
  <c r="H6417" i="9" s="1"/>
  <c r="H6418" i="9" s="1"/>
  <c r="H6419" i="9" s="1"/>
  <c r="H6420" i="9" s="1"/>
  <c r="H6421" i="9" s="1"/>
  <c r="H6422" i="9" s="1"/>
  <c r="H6423" i="9" s="1"/>
  <c r="H6424" i="9" s="1"/>
  <c r="H6425" i="9" s="1"/>
  <c r="H6426" i="9" s="1"/>
  <c r="H6427" i="9" s="1"/>
  <c r="H6428" i="9" s="1"/>
  <c r="H6429" i="9" s="1"/>
  <c r="H6430" i="9" s="1"/>
  <c r="H6431" i="9" s="1"/>
  <c r="H6432" i="9" s="1"/>
  <c r="H6433" i="9" s="1"/>
  <c r="H6434" i="9" s="1"/>
  <c r="H6435" i="9" s="1"/>
  <c r="H6436" i="9" s="1"/>
  <c r="H6437" i="9" s="1"/>
  <c r="H6438" i="9" s="1"/>
  <c r="H6439" i="9" s="1"/>
  <c r="H6440" i="9" s="1"/>
  <c r="H6441" i="9" s="1"/>
  <c r="H6442" i="9" s="1"/>
  <c r="H6443" i="9" s="1"/>
  <c r="H6444" i="9" s="1"/>
  <c r="H6445" i="9" s="1"/>
  <c r="H6446" i="9" s="1"/>
  <c r="H6447" i="9" s="1"/>
  <c r="H6448" i="9" s="1"/>
  <c r="H6449" i="9" s="1"/>
  <c r="H6450" i="9" s="1"/>
  <c r="H6451" i="9" s="1"/>
  <c r="H6452" i="9" s="1"/>
  <c r="H6453" i="9" s="1"/>
  <c r="H6454" i="9" s="1"/>
  <c r="H6455" i="9" s="1"/>
  <c r="H6456" i="9" s="1"/>
  <c r="H6457" i="9" s="1"/>
  <c r="H6458" i="9" s="1"/>
  <c r="H6459" i="9" s="1"/>
  <c r="H6460" i="9" s="1"/>
  <c r="H6461" i="9" s="1"/>
  <c r="H6462" i="9" s="1"/>
  <c r="H6463" i="9" s="1"/>
  <c r="H6464" i="9" s="1"/>
  <c r="H6465" i="9" s="1"/>
  <c r="H6466" i="9" s="1"/>
  <c r="H6467" i="9" s="1"/>
  <c r="H6468" i="9" s="1"/>
  <c r="H6469" i="9" s="1"/>
  <c r="H6470" i="9" s="1"/>
  <c r="H6471" i="9" s="1"/>
  <c r="H6472" i="9" s="1"/>
  <c r="H6473" i="9" s="1"/>
  <c r="H6474" i="9" s="1"/>
  <c r="H6475" i="9" s="1"/>
  <c r="H6476" i="9" s="1"/>
  <c r="H6477" i="9" s="1"/>
  <c r="H6478" i="9" s="1"/>
  <c r="H6479" i="9" s="1"/>
  <c r="H6480" i="9" s="1"/>
  <c r="H6481" i="9" s="1"/>
  <c r="H6482" i="9" s="1"/>
  <c r="H6483" i="9" s="1"/>
  <c r="H6484" i="9" s="1"/>
  <c r="H6485" i="9" s="1"/>
  <c r="H6486" i="9" s="1"/>
  <c r="H6487" i="9" s="1"/>
  <c r="H6488" i="9" s="1"/>
  <c r="H6489" i="9" s="1"/>
  <c r="H6490" i="9" s="1"/>
  <c r="H6491" i="9" s="1"/>
  <c r="H6492" i="9" s="1"/>
  <c r="H6493" i="9" s="1"/>
  <c r="H6494" i="9" s="1"/>
  <c r="H6495" i="9" s="1"/>
  <c r="H6496" i="9" s="1"/>
  <c r="H6497" i="9" s="1"/>
  <c r="H6498" i="9" s="1"/>
  <c r="H6499" i="9" s="1"/>
  <c r="H6500" i="9" s="1"/>
  <c r="H6501" i="9" s="1"/>
  <c r="H6502" i="9" s="1"/>
  <c r="H6503" i="9" s="1"/>
  <c r="H6504" i="9" s="1"/>
  <c r="H6505" i="9" s="1"/>
  <c r="H6506" i="9" s="1"/>
  <c r="H6507" i="9" s="1"/>
  <c r="H6508" i="9" s="1"/>
  <c r="H6509" i="9" s="1"/>
  <c r="H6510" i="9" s="1"/>
  <c r="H6511" i="9" s="1"/>
  <c r="H6512" i="9" s="1"/>
  <c r="H6513" i="9" s="1"/>
  <c r="H6514" i="9" s="1"/>
  <c r="H6515" i="9" s="1"/>
  <c r="H6516" i="9" s="1"/>
  <c r="H6517" i="9" s="1"/>
  <c r="H6518" i="9" s="1"/>
  <c r="H6519" i="9" s="1"/>
  <c r="H6520" i="9" s="1"/>
  <c r="H6521" i="9" s="1"/>
  <c r="H6522" i="9" s="1"/>
  <c r="H6523" i="9" s="1"/>
  <c r="H6524" i="9" s="1"/>
  <c r="H6525" i="9" s="1"/>
  <c r="H6526" i="9" s="1"/>
  <c r="H6527" i="9" s="1"/>
  <c r="H6528" i="9" s="1"/>
  <c r="H6529" i="9" s="1"/>
  <c r="H6530" i="9" s="1"/>
  <c r="H6531" i="9" s="1"/>
  <c r="H6532" i="9" s="1"/>
  <c r="H6533" i="9" s="1"/>
  <c r="H6534" i="9" s="1"/>
  <c r="H6535" i="9" s="1"/>
  <c r="H6536" i="9" s="1"/>
  <c r="H6537" i="9" s="1"/>
  <c r="H6538" i="9" s="1"/>
  <c r="H6539" i="9" s="1"/>
  <c r="H6540" i="9" s="1"/>
  <c r="H6541" i="9" s="1"/>
  <c r="H6542" i="9" s="1"/>
  <c r="H6543" i="9" s="1"/>
  <c r="H6544" i="9" s="1"/>
  <c r="H6545" i="9" s="1"/>
  <c r="H6546" i="9" s="1"/>
  <c r="H6547" i="9" s="1"/>
  <c r="H6548" i="9" s="1"/>
  <c r="H6549" i="9" s="1"/>
  <c r="H6550" i="9" s="1"/>
  <c r="H6551" i="9" s="1"/>
  <c r="H6552" i="9" s="1"/>
  <c r="H6553" i="9" s="1"/>
  <c r="H6554" i="9" s="1"/>
  <c r="H6555" i="9" s="1"/>
  <c r="H6556" i="9" s="1"/>
  <c r="H6557" i="9" s="1"/>
  <c r="H6558" i="9" s="1"/>
  <c r="H6559" i="9" s="1"/>
  <c r="H6560" i="9" s="1"/>
  <c r="H6561" i="9" s="1"/>
  <c r="H6562" i="9" s="1"/>
  <c r="H6563" i="9" s="1"/>
  <c r="H6564" i="9" s="1"/>
  <c r="H6565" i="9" s="1"/>
  <c r="H6566" i="9" s="1"/>
  <c r="H6567" i="9" s="1"/>
  <c r="H6568" i="9" s="1"/>
  <c r="H6569" i="9" s="1"/>
  <c r="H6570" i="9" s="1"/>
  <c r="H6571" i="9" s="1"/>
  <c r="H6572" i="9" s="1"/>
  <c r="H6573" i="9" s="1"/>
  <c r="H6574" i="9" s="1"/>
  <c r="H6575" i="9" s="1"/>
  <c r="H6576" i="9" s="1"/>
  <c r="H6577" i="9" s="1"/>
  <c r="H6578" i="9" s="1"/>
  <c r="H6579" i="9" s="1"/>
  <c r="H6580" i="9" s="1"/>
  <c r="H6581" i="9" s="1"/>
  <c r="H6582" i="9" s="1"/>
  <c r="H6583" i="9" s="1"/>
  <c r="H6584" i="9" s="1"/>
  <c r="H6585" i="9" s="1"/>
  <c r="H6586" i="9" s="1"/>
  <c r="H6587" i="9" s="1"/>
  <c r="H6588" i="9" s="1"/>
  <c r="H6589" i="9" s="1"/>
  <c r="H6590" i="9" s="1"/>
  <c r="H6591" i="9" s="1"/>
  <c r="H6592" i="9" s="1"/>
  <c r="H6593" i="9" s="1"/>
  <c r="H6594" i="9" s="1"/>
  <c r="H6595" i="9" s="1"/>
  <c r="H6596" i="9" s="1"/>
  <c r="H6597" i="9" s="1"/>
  <c r="H6598" i="9" s="1"/>
  <c r="H6599" i="9" s="1"/>
  <c r="H6600" i="9" s="1"/>
  <c r="H6601" i="9" s="1"/>
  <c r="H6602" i="9" s="1"/>
  <c r="H6603" i="9" s="1"/>
  <c r="H6604" i="9" s="1"/>
  <c r="H6605" i="9" s="1"/>
  <c r="H6606" i="9" s="1"/>
  <c r="H6607" i="9" s="1"/>
  <c r="H6608" i="9" s="1"/>
  <c r="H6609" i="9" s="1"/>
  <c r="H6610" i="9" s="1"/>
  <c r="H6611" i="9" s="1"/>
  <c r="H6612" i="9" s="1"/>
  <c r="H6613" i="9" s="1"/>
  <c r="H6614" i="9" s="1"/>
  <c r="H6615" i="9" s="1"/>
  <c r="H6616" i="9" s="1"/>
  <c r="H6617" i="9" s="1"/>
  <c r="H6618" i="9" s="1"/>
  <c r="H6619" i="9" s="1"/>
  <c r="H6620" i="9" s="1"/>
  <c r="H6621" i="9" s="1"/>
  <c r="H6622" i="9" s="1"/>
  <c r="H6623" i="9" s="1"/>
  <c r="H6624" i="9" s="1"/>
  <c r="H6625" i="9" s="1"/>
  <c r="H6626" i="9" s="1"/>
  <c r="H6627" i="9" s="1"/>
  <c r="H6628" i="9" s="1"/>
  <c r="H6629" i="9" s="1"/>
  <c r="H6630" i="9" s="1"/>
  <c r="H6631" i="9" s="1"/>
  <c r="H6632" i="9" s="1"/>
  <c r="H6633" i="9" s="1"/>
  <c r="H6634" i="9" s="1"/>
  <c r="H6635" i="9" s="1"/>
  <c r="H6636" i="9" s="1"/>
  <c r="H6637" i="9" s="1"/>
  <c r="H6638" i="9" s="1"/>
  <c r="H6639" i="9" s="1"/>
  <c r="H6640" i="9" s="1"/>
  <c r="H6641" i="9" s="1"/>
  <c r="H6642" i="9" s="1"/>
  <c r="H6643" i="9" s="1"/>
  <c r="H6644" i="9" s="1"/>
  <c r="H6645" i="9" s="1"/>
  <c r="H6646" i="9" s="1"/>
  <c r="H6647" i="9" s="1"/>
  <c r="H6648" i="9" s="1"/>
  <c r="H6649" i="9" s="1"/>
  <c r="H6650" i="9" s="1"/>
  <c r="H6651" i="9" s="1"/>
  <c r="H6652" i="9" s="1"/>
  <c r="H6653" i="9" s="1"/>
  <c r="H6654" i="9" s="1"/>
  <c r="H6655" i="9" s="1"/>
  <c r="H6656" i="9" s="1"/>
  <c r="H6657" i="9" s="1"/>
  <c r="H6658" i="9" s="1"/>
  <c r="H6659" i="9" s="1"/>
  <c r="H6660" i="9" s="1"/>
  <c r="H6661" i="9" s="1"/>
  <c r="H6662" i="9" s="1"/>
  <c r="H6663" i="9" s="1"/>
  <c r="H6664" i="9" s="1"/>
  <c r="H6665" i="9" s="1"/>
  <c r="H6666" i="9" s="1"/>
  <c r="H6667" i="9" s="1"/>
  <c r="H6668" i="9" s="1"/>
  <c r="H6669" i="9" s="1"/>
  <c r="H6670" i="9" s="1"/>
  <c r="H6671" i="9" s="1"/>
  <c r="H6672" i="9" s="1"/>
  <c r="H6673" i="9" s="1"/>
  <c r="H6674" i="9" s="1"/>
  <c r="H6675" i="9" s="1"/>
  <c r="H6676" i="9" s="1"/>
  <c r="H6677" i="9" s="1"/>
  <c r="H6678" i="9" s="1"/>
  <c r="H6679" i="9" s="1"/>
  <c r="H6680" i="9" s="1"/>
  <c r="H6681" i="9" s="1"/>
  <c r="H6682" i="9" s="1"/>
  <c r="H6683" i="9" s="1"/>
  <c r="H6684" i="9" s="1"/>
  <c r="H6685" i="9" s="1"/>
  <c r="H6686" i="9" s="1"/>
  <c r="H6687" i="9" s="1"/>
  <c r="H6688" i="9" s="1"/>
  <c r="H6689" i="9" s="1"/>
  <c r="H6690" i="9" s="1"/>
  <c r="H6691" i="9" s="1"/>
  <c r="H6692" i="9" s="1"/>
  <c r="H6693" i="9" s="1"/>
  <c r="H6694" i="9" s="1"/>
  <c r="H6695" i="9" s="1"/>
  <c r="H6696" i="9" s="1"/>
  <c r="H6697" i="9" s="1"/>
  <c r="H6698" i="9" s="1"/>
  <c r="H6699" i="9" s="1"/>
  <c r="H6700" i="9" s="1"/>
  <c r="H6701" i="9" s="1"/>
  <c r="H6702" i="9" s="1"/>
  <c r="H6703" i="9" s="1"/>
  <c r="H6704" i="9" s="1"/>
  <c r="H6705" i="9" s="1"/>
  <c r="H6706" i="9" s="1"/>
  <c r="H6707" i="9" s="1"/>
  <c r="H6708" i="9" s="1"/>
  <c r="H6709" i="9" s="1"/>
  <c r="H6710" i="9" s="1"/>
  <c r="H6711" i="9" s="1"/>
  <c r="H6712" i="9" s="1"/>
  <c r="H6713" i="9" s="1"/>
  <c r="H6714" i="9" s="1"/>
  <c r="H6715" i="9" s="1"/>
  <c r="H6716" i="9" s="1"/>
  <c r="H6717" i="9" s="1"/>
  <c r="H6718" i="9" s="1"/>
  <c r="H6719" i="9" s="1"/>
  <c r="H6720" i="9" s="1"/>
  <c r="H6721" i="9" s="1"/>
  <c r="H6722" i="9" s="1"/>
  <c r="H6723" i="9" s="1"/>
  <c r="H6724" i="9" s="1"/>
  <c r="H6725" i="9" s="1"/>
  <c r="H6726" i="9" s="1"/>
  <c r="H6727" i="9" s="1"/>
  <c r="H6728" i="9" s="1"/>
  <c r="H6729" i="9" s="1"/>
  <c r="H6730" i="9" s="1"/>
  <c r="H6731" i="9" s="1"/>
  <c r="H6732" i="9" s="1"/>
  <c r="H6733" i="9" s="1"/>
  <c r="H6734" i="9" s="1"/>
  <c r="H6735" i="9" s="1"/>
  <c r="H6736" i="9" s="1"/>
  <c r="H6737" i="9" s="1"/>
  <c r="H6738" i="9" s="1"/>
  <c r="H6739" i="9" s="1"/>
  <c r="H6740" i="9" s="1"/>
  <c r="H6741" i="9" s="1"/>
  <c r="H6742" i="9" s="1"/>
  <c r="H6743" i="9" s="1"/>
  <c r="H6744" i="9" s="1"/>
  <c r="H6745" i="9" s="1"/>
  <c r="H6746" i="9" s="1"/>
  <c r="H6747" i="9" s="1"/>
  <c r="H6748" i="9" s="1"/>
  <c r="H6749" i="9" s="1"/>
  <c r="H6750" i="9" s="1"/>
  <c r="H6751" i="9" s="1"/>
  <c r="H6752" i="9" s="1"/>
  <c r="H6753" i="9" s="1"/>
  <c r="H6754" i="9" s="1"/>
  <c r="H6755" i="9" s="1"/>
  <c r="H6756" i="9" s="1"/>
  <c r="H6757" i="9" s="1"/>
  <c r="H6758" i="9" s="1"/>
  <c r="H6759" i="9" s="1"/>
  <c r="H6760" i="9" s="1"/>
  <c r="H6761" i="9" s="1"/>
  <c r="H6762" i="9" s="1"/>
  <c r="H6763" i="9" s="1"/>
  <c r="H6764" i="9" s="1"/>
  <c r="H6765" i="9" s="1"/>
  <c r="H6766" i="9" s="1"/>
  <c r="H6767" i="9" s="1"/>
  <c r="H6768" i="9" s="1"/>
  <c r="H6769" i="9" s="1"/>
  <c r="H6770" i="9" s="1"/>
  <c r="H6771" i="9" s="1"/>
  <c r="H6772" i="9" s="1"/>
  <c r="H6773" i="9" s="1"/>
  <c r="H6774" i="9" s="1"/>
  <c r="H6775" i="9" s="1"/>
  <c r="H6776" i="9" s="1"/>
  <c r="H6777" i="9" s="1"/>
  <c r="H6778" i="9" s="1"/>
  <c r="H6779" i="9" s="1"/>
  <c r="H6780" i="9" s="1"/>
  <c r="H6781" i="9" s="1"/>
  <c r="H6782" i="9" s="1"/>
  <c r="H6783" i="9" s="1"/>
  <c r="H6784" i="9" s="1"/>
  <c r="H6785" i="9" s="1"/>
  <c r="H6786" i="9" s="1"/>
  <c r="H6787" i="9" s="1"/>
  <c r="H6788" i="9" s="1"/>
  <c r="H6789" i="9" s="1"/>
  <c r="H6790" i="9" s="1"/>
  <c r="H6791" i="9" s="1"/>
  <c r="H6792" i="9" s="1"/>
  <c r="H6793" i="9" s="1"/>
  <c r="H6794" i="9" s="1"/>
  <c r="H6795" i="9" s="1"/>
  <c r="H6796" i="9" s="1"/>
  <c r="H6797" i="9" s="1"/>
  <c r="H6798" i="9" s="1"/>
  <c r="H6799" i="9" s="1"/>
  <c r="H6800" i="9" s="1"/>
  <c r="H6801" i="9" s="1"/>
  <c r="H6802" i="9" s="1"/>
  <c r="H6803" i="9" s="1"/>
  <c r="H6804" i="9" s="1"/>
  <c r="H6805" i="9" s="1"/>
  <c r="H6806" i="9" s="1"/>
  <c r="H6807" i="9" s="1"/>
  <c r="H6808" i="9" s="1"/>
  <c r="H6809" i="9" s="1"/>
  <c r="H6810" i="9" s="1"/>
  <c r="H6811" i="9" s="1"/>
  <c r="H6812" i="9" s="1"/>
  <c r="H6813" i="9" s="1"/>
  <c r="H6814" i="9" s="1"/>
  <c r="H6815" i="9" s="1"/>
  <c r="H6816" i="9" s="1"/>
  <c r="H6817" i="9" s="1"/>
  <c r="H6818" i="9" s="1"/>
  <c r="H6819" i="9" s="1"/>
  <c r="H6820" i="9" s="1"/>
  <c r="H6821" i="9" s="1"/>
  <c r="H6822" i="9" s="1"/>
  <c r="H6823" i="9" s="1"/>
  <c r="H6824" i="9" s="1"/>
  <c r="H6825" i="9" s="1"/>
  <c r="H6826" i="9" s="1"/>
  <c r="H6827" i="9" s="1"/>
  <c r="H6828" i="9" s="1"/>
  <c r="H6829" i="9" s="1"/>
  <c r="H6830" i="9" s="1"/>
  <c r="H6831" i="9" s="1"/>
  <c r="H6832" i="9" s="1"/>
  <c r="H6833" i="9" s="1"/>
  <c r="H6834" i="9" s="1"/>
  <c r="H6835" i="9" s="1"/>
  <c r="H6836" i="9" s="1"/>
  <c r="H6837" i="9" s="1"/>
  <c r="H6838" i="9" s="1"/>
  <c r="H6839" i="9" s="1"/>
  <c r="H6840" i="9" s="1"/>
  <c r="H6841" i="9" s="1"/>
  <c r="H6842" i="9" s="1"/>
  <c r="H6843" i="9" s="1"/>
  <c r="H6844" i="9" s="1"/>
  <c r="H6845" i="9" s="1"/>
  <c r="H6846" i="9" s="1"/>
  <c r="H6847" i="9" s="1"/>
  <c r="H6848" i="9" s="1"/>
  <c r="H6849" i="9" s="1"/>
  <c r="H6850" i="9" s="1"/>
  <c r="H6851" i="9" s="1"/>
  <c r="H6852" i="9" s="1"/>
  <c r="H6853" i="9" s="1"/>
  <c r="H6854" i="9" s="1"/>
  <c r="H6855" i="9" s="1"/>
  <c r="H6856" i="9" s="1"/>
  <c r="H6857" i="9" s="1"/>
  <c r="H6858" i="9" s="1"/>
  <c r="H6859" i="9" s="1"/>
  <c r="H6860" i="9" s="1"/>
  <c r="H6861" i="9" s="1"/>
  <c r="H6862" i="9" s="1"/>
  <c r="H6863" i="9" s="1"/>
  <c r="H6864" i="9" s="1"/>
  <c r="H6865" i="9" s="1"/>
  <c r="H6866" i="9" s="1"/>
  <c r="H6867" i="9" s="1"/>
  <c r="H6868" i="9" s="1"/>
  <c r="H6869" i="9" s="1"/>
  <c r="H6870" i="9" s="1"/>
  <c r="H6871" i="9" s="1"/>
  <c r="H6872" i="9" s="1"/>
  <c r="H6873" i="9" s="1"/>
  <c r="H6874" i="9" s="1"/>
  <c r="H6875" i="9" s="1"/>
  <c r="H6876" i="9" s="1"/>
  <c r="H6877" i="9" s="1"/>
  <c r="H6878" i="9" s="1"/>
  <c r="H6879" i="9" s="1"/>
  <c r="H6880" i="9" s="1"/>
  <c r="H6881" i="9" s="1"/>
  <c r="H6882" i="9" s="1"/>
  <c r="H6883" i="9" s="1"/>
  <c r="H6884" i="9" s="1"/>
  <c r="H6885" i="9" s="1"/>
  <c r="H6886" i="9" s="1"/>
  <c r="H6887" i="9" s="1"/>
  <c r="H6888" i="9" s="1"/>
  <c r="H6889" i="9" s="1"/>
  <c r="H6890" i="9" s="1"/>
  <c r="H6891" i="9" s="1"/>
  <c r="H6892" i="9" s="1"/>
  <c r="H6893" i="9" s="1"/>
  <c r="H6894" i="9" s="1"/>
  <c r="H6895" i="9" s="1"/>
  <c r="H6896" i="9" s="1"/>
  <c r="H6897" i="9" s="1"/>
  <c r="H6898" i="9" s="1"/>
  <c r="H6899" i="9" s="1"/>
  <c r="H6900" i="9" s="1"/>
  <c r="H6901" i="9" s="1"/>
  <c r="H6902" i="9" s="1"/>
  <c r="H6903" i="9" s="1"/>
  <c r="H6904" i="9" s="1"/>
  <c r="H6905" i="9" s="1"/>
  <c r="H6906" i="9" s="1"/>
  <c r="H6907" i="9" s="1"/>
  <c r="H6908" i="9" s="1"/>
  <c r="H6909" i="9" s="1"/>
  <c r="H6910" i="9" s="1"/>
  <c r="H6911" i="9" s="1"/>
  <c r="H6912" i="9" s="1"/>
  <c r="H6913" i="9" s="1"/>
  <c r="H6914" i="9" s="1"/>
  <c r="H6915" i="9" s="1"/>
  <c r="H6916" i="9" s="1"/>
  <c r="H6917" i="9" s="1"/>
  <c r="H6918" i="9" s="1"/>
  <c r="H6919" i="9" s="1"/>
  <c r="H6920" i="9" s="1"/>
  <c r="H6921" i="9" s="1"/>
  <c r="H6922" i="9" s="1"/>
  <c r="H6923" i="9" s="1"/>
  <c r="H6924" i="9" s="1"/>
  <c r="H6925" i="9" s="1"/>
  <c r="H6926" i="9" s="1"/>
  <c r="H6927" i="9" s="1"/>
  <c r="H6928" i="9" s="1"/>
  <c r="H6929" i="9" s="1"/>
  <c r="H6930" i="9" s="1"/>
  <c r="H6931" i="9" s="1"/>
  <c r="H6932" i="9" s="1"/>
  <c r="H6933" i="9" s="1"/>
  <c r="H6934" i="9" s="1"/>
  <c r="H6935" i="9" s="1"/>
  <c r="H6936" i="9" s="1"/>
  <c r="H6937" i="9" s="1"/>
  <c r="H6938" i="9" s="1"/>
  <c r="H6939" i="9" s="1"/>
  <c r="H6940" i="9" s="1"/>
  <c r="H6941" i="9" s="1"/>
  <c r="H6942" i="9" s="1"/>
  <c r="H6943" i="9" s="1"/>
  <c r="H6944" i="9" s="1"/>
  <c r="H6945" i="9" s="1"/>
  <c r="H6946" i="9" s="1"/>
  <c r="H6947" i="9" s="1"/>
  <c r="H6948" i="9" s="1"/>
  <c r="H6949" i="9" s="1"/>
  <c r="H6950" i="9" s="1"/>
  <c r="H6951" i="9" s="1"/>
  <c r="H6952" i="9" s="1"/>
  <c r="H6953" i="9" s="1"/>
  <c r="H6954" i="9" s="1"/>
  <c r="H6955" i="9" s="1"/>
  <c r="H6956" i="9" s="1"/>
  <c r="H6957" i="9" s="1"/>
  <c r="H6958" i="9" s="1"/>
  <c r="H6959" i="9" s="1"/>
  <c r="H6960" i="9" s="1"/>
  <c r="H6961" i="9" s="1"/>
  <c r="H6962" i="9" s="1"/>
  <c r="H6963" i="9" s="1"/>
  <c r="H6964" i="9" s="1"/>
  <c r="H6965" i="9" s="1"/>
  <c r="H6966" i="9" s="1"/>
  <c r="H6967" i="9" s="1"/>
  <c r="H6968" i="9" s="1"/>
  <c r="H6969" i="9" s="1"/>
  <c r="H6970" i="9" s="1"/>
  <c r="H6971" i="9" s="1"/>
  <c r="H6972" i="9" s="1"/>
  <c r="H6973" i="9" s="1"/>
  <c r="H6974" i="9" s="1"/>
  <c r="H6975" i="9" s="1"/>
  <c r="H6976" i="9" s="1"/>
  <c r="H6977" i="9" s="1"/>
  <c r="H6978" i="9" s="1"/>
  <c r="H6979" i="9" s="1"/>
  <c r="H6980" i="9" s="1"/>
  <c r="H6981" i="9" s="1"/>
  <c r="H6982" i="9" s="1"/>
  <c r="H6983" i="9" s="1"/>
  <c r="H6984" i="9" s="1"/>
  <c r="H6985" i="9" s="1"/>
  <c r="H6986" i="9" s="1"/>
  <c r="H6987" i="9" s="1"/>
  <c r="H6988" i="9" s="1"/>
  <c r="H6989" i="9" s="1"/>
  <c r="H6990" i="9" s="1"/>
  <c r="H6991" i="9" s="1"/>
  <c r="H6992" i="9" s="1"/>
  <c r="H6993" i="9" s="1"/>
  <c r="H6994" i="9" s="1"/>
  <c r="H6995" i="9" s="1"/>
  <c r="H6996" i="9" s="1"/>
  <c r="H6997" i="9" s="1"/>
  <c r="H6998" i="9" s="1"/>
  <c r="H6999" i="9" s="1"/>
  <c r="H7000" i="9" s="1"/>
  <c r="H7001" i="9" s="1"/>
  <c r="H7002" i="9" s="1"/>
  <c r="H7003" i="9" s="1"/>
  <c r="H7004" i="9" s="1"/>
  <c r="H7005" i="9" s="1"/>
  <c r="H7006" i="9" s="1"/>
  <c r="H7007" i="9" s="1"/>
  <c r="H7008" i="9" s="1"/>
  <c r="H7009" i="9" s="1"/>
  <c r="H7010" i="9" s="1"/>
  <c r="H7011" i="9" s="1"/>
  <c r="H7012" i="9" s="1"/>
  <c r="H7013" i="9" s="1"/>
  <c r="H7014" i="9" s="1"/>
  <c r="H7015" i="9" s="1"/>
  <c r="H7016" i="9" s="1"/>
  <c r="H7017" i="9" s="1"/>
  <c r="H7018" i="9" s="1"/>
  <c r="H7019" i="9" s="1"/>
  <c r="H7020" i="9" s="1"/>
  <c r="H7021" i="9" s="1"/>
  <c r="H7022" i="9" s="1"/>
  <c r="H7023" i="9" s="1"/>
  <c r="H7024" i="9" s="1"/>
  <c r="H7025" i="9" s="1"/>
  <c r="H7026" i="9" s="1"/>
  <c r="H7027" i="9" s="1"/>
  <c r="H7028" i="9" s="1"/>
  <c r="H7029" i="9" s="1"/>
  <c r="H7030" i="9" s="1"/>
  <c r="H7031" i="9" s="1"/>
  <c r="H7032" i="9" s="1"/>
  <c r="H7033" i="9" s="1"/>
  <c r="H7034" i="9" s="1"/>
  <c r="H7035" i="9" s="1"/>
  <c r="H7036" i="9" s="1"/>
  <c r="H7037" i="9" s="1"/>
  <c r="H7038" i="9" s="1"/>
  <c r="H7039" i="9" s="1"/>
  <c r="H7040" i="9" s="1"/>
  <c r="H7041" i="9" s="1"/>
  <c r="H7042" i="9" s="1"/>
  <c r="H7043" i="9" s="1"/>
  <c r="H7044" i="9" s="1"/>
  <c r="H7045" i="9" s="1"/>
  <c r="H7046" i="9" s="1"/>
  <c r="H7047" i="9" s="1"/>
  <c r="H7048" i="9" s="1"/>
  <c r="H7049" i="9" s="1"/>
  <c r="H7050" i="9" s="1"/>
  <c r="H7051" i="9" s="1"/>
  <c r="H7052" i="9" s="1"/>
  <c r="H7053" i="9" s="1"/>
  <c r="H7054" i="9" s="1"/>
  <c r="H7055" i="9" s="1"/>
  <c r="H7056" i="9" s="1"/>
  <c r="H7057" i="9" s="1"/>
  <c r="H7058" i="9" s="1"/>
  <c r="H7059" i="9" s="1"/>
  <c r="H7060" i="9" s="1"/>
  <c r="H7061" i="9" s="1"/>
  <c r="H7062" i="9" s="1"/>
  <c r="H7063" i="9" s="1"/>
  <c r="H7064" i="9" s="1"/>
  <c r="H7065" i="9" s="1"/>
  <c r="H7066" i="9" s="1"/>
  <c r="H7067" i="9" s="1"/>
  <c r="H7068" i="9" s="1"/>
  <c r="H7069" i="9" s="1"/>
  <c r="H7070" i="9" s="1"/>
  <c r="H7071" i="9" s="1"/>
  <c r="H7072" i="9" s="1"/>
  <c r="H7073" i="9" s="1"/>
  <c r="H7074" i="9" s="1"/>
  <c r="H7075" i="9" s="1"/>
  <c r="H7076" i="9" s="1"/>
  <c r="H7077" i="9" s="1"/>
  <c r="H7078" i="9" s="1"/>
  <c r="H7079" i="9" s="1"/>
  <c r="H7080" i="9" s="1"/>
  <c r="H7081" i="9" s="1"/>
  <c r="H7082" i="9" s="1"/>
  <c r="H7083" i="9" s="1"/>
  <c r="H7084" i="9" s="1"/>
  <c r="H7085" i="9" s="1"/>
  <c r="H7086" i="9" s="1"/>
  <c r="H7087" i="9" s="1"/>
  <c r="H7088" i="9" s="1"/>
  <c r="H7089" i="9" s="1"/>
  <c r="H7090" i="9" s="1"/>
  <c r="H7091" i="9" s="1"/>
  <c r="H7092" i="9" s="1"/>
  <c r="H7093" i="9" s="1"/>
  <c r="H7094" i="9" s="1"/>
  <c r="H7095" i="9" s="1"/>
  <c r="H7096" i="9" s="1"/>
  <c r="H7097" i="9" s="1"/>
  <c r="H7098" i="9" s="1"/>
  <c r="H7099" i="9" s="1"/>
  <c r="H7100" i="9" s="1"/>
  <c r="H7101" i="9" s="1"/>
  <c r="H7102" i="9" s="1"/>
  <c r="H7103" i="9" s="1"/>
  <c r="H7104" i="9" s="1"/>
  <c r="H7105" i="9" s="1"/>
  <c r="H7106" i="9" s="1"/>
  <c r="H7107" i="9" s="1"/>
  <c r="H7108" i="9" s="1"/>
  <c r="H7109" i="9" s="1"/>
  <c r="H7110" i="9" s="1"/>
  <c r="H7111" i="9" s="1"/>
  <c r="H7112" i="9" s="1"/>
  <c r="H7113" i="9" s="1"/>
  <c r="H7114" i="9" s="1"/>
  <c r="H7115" i="9" s="1"/>
  <c r="H7116" i="9" s="1"/>
  <c r="H7117" i="9" s="1"/>
  <c r="H7118" i="9" s="1"/>
  <c r="H7119" i="9" s="1"/>
  <c r="H7120" i="9" s="1"/>
  <c r="H7121" i="9" s="1"/>
  <c r="H7122" i="9" s="1"/>
  <c r="H7123" i="9" s="1"/>
  <c r="H7124" i="9" s="1"/>
  <c r="H7125" i="9" s="1"/>
  <c r="H7126" i="9" s="1"/>
  <c r="H7127" i="9" s="1"/>
  <c r="H7128" i="9" s="1"/>
  <c r="H7129" i="9" s="1"/>
  <c r="H7130" i="9" s="1"/>
  <c r="H7131" i="9" s="1"/>
  <c r="H7132" i="9" s="1"/>
  <c r="H7133" i="9" s="1"/>
  <c r="H7134" i="9" s="1"/>
  <c r="H7135" i="9" s="1"/>
  <c r="H7136" i="9" s="1"/>
  <c r="H7137" i="9" s="1"/>
  <c r="H7138" i="9" s="1"/>
  <c r="H7139" i="9" s="1"/>
  <c r="H7140" i="9" s="1"/>
  <c r="H7141" i="9" s="1"/>
  <c r="H7142" i="9" s="1"/>
  <c r="H7143" i="9" s="1"/>
  <c r="H7144" i="9" s="1"/>
  <c r="H7145" i="9" s="1"/>
  <c r="H7146" i="9" s="1"/>
  <c r="H7147" i="9" s="1"/>
  <c r="H7148" i="9" s="1"/>
  <c r="H7149" i="9" s="1"/>
  <c r="H7150" i="9" s="1"/>
  <c r="H7151" i="9" s="1"/>
  <c r="H7152" i="9" s="1"/>
  <c r="H7153" i="9" s="1"/>
  <c r="H7154" i="9" s="1"/>
  <c r="H7155" i="9" s="1"/>
  <c r="H7156" i="9" s="1"/>
  <c r="H7157" i="9" s="1"/>
  <c r="H7158" i="9" s="1"/>
  <c r="H7159" i="9" s="1"/>
  <c r="H7160" i="9" s="1"/>
  <c r="H7161" i="9" s="1"/>
  <c r="H7162" i="9" s="1"/>
  <c r="H7163" i="9" s="1"/>
  <c r="H7164" i="9" s="1"/>
  <c r="H7165" i="9" s="1"/>
  <c r="H7166" i="9" s="1"/>
  <c r="H7167" i="9" s="1"/>
  <c r="H7168" i="9" s="1"/>
  <c r="H7169" i="9" s="1"/>
  <c r="H7170" i="9" s="1"/>
  <c r="H7171" i="9" s="1"/>
  <c r="H7172" i="9" s="1"/>
  <c r="H7173" i="9" s="1"/>
  <c r="H7174" i="9" s="1"/>
  <c r="H7175" i="9" s="1"/>
  <c r="H7176" i="9" s="1"/>
  <c r="H7177" i="9" s="1"/>
  <c r="H7178" i="9" s="1"/>
  <c r="H7179" i="9" s="1"/>
  <c r="H7180" i="9" s="1"/>
  <c r="H7181" i="9" s="1"/>
  <c r="H7182" i="9" s="1"/>
  <c r="H7183" i="9" s="1"/>
  <c r="H7184" i="9" s="1"/>
  <c r="H7185" i="9" s="1"/>
  <c r="H7186" i="9" s="1"/>
  <c r="H7187" i="9" s="1"/>
  <c r="H7188" i="9" s="1"/>
  <c r="H7189" i="9" s="1"/>
  <c r="H7190" i="9" s="1"/>
  <c r="H7191" i="9" s="1"/>
  <c r="H7192" i="9" s="1"/>
  <c r="H7193" i="9" s="1"/>
  <c r="H7194" i="9" s="1"/>
  <c r="H7195" i="9" s="1"/>
  <c r="H7196" i="9" s="1"/>
  <c r="H7197" i="9" s="1"/>
  <c r="H7198" i="9" s="1"/>
  <c r="H7199" i="9" s="1"/>
  <c r="H7200" i="9" s="1"/>
  <c r="H7201" i="9" s="1"/>
  <c r="H7202" i="9" s="1"/>
  <c r="H7203" i="9" s="1"/>
  <c r="H7204" i="9" s="1"/>
  <c r="H7205" i="9" s="1"/>
  <c r="H7206" i="9" s="1"/>
  <c r="H7207" i="9" s="1"/>
  <c r="H7208" i="9" s="1"/>
  <c r="H7209" i="9" s="1"/>
  <c r="H7210" i="9" s="1"/>
  <c r="H7211" i="9" s="1"/>
  <c r="H7212" i="9" s="1"/>
  <c r="H7213" i="9" s="1"/>
  <c r="H7214" i="9" s="1"/>
  <c r="H7215" i="9" s="1"/>
  <c r="H7216" i="9" s="1"/>
  <c r="H7217" i="9" s="1"/>
  <c r="H7218" i="9" s="1"/>
  <c r="H7219" i="9" s="1"/>
  <c r="H7220" i="9" s="1"/>
  <c r="H7221" i="9" s="1"/>
  <c r="H7222" i="9" s="1"/>
  <c r="H7223" i="9" s="1"/>
  <c r="H7224" i="9" s="1"/>
  <c r="H7225" i="9" s="1"/>
  <c r="H7226" i="9" s="1"/>
  <c r="H7227" i="9" s="1"/>
  <c r="H7228" i="9" s="1"/>
  <c r="H7229" i="9" s="1"/>
  <c r="H7230" i="9" s="1"/>
  <c r="H7231" i="9" s="1"/>
  <c r="H7232" i="9" s="1"/>
  <c r="H7233" i="9" s="1"/>
  <c r="H7234" i="9" s="1"/>
  <c r="H7235" i="9" s="1"/>
  <c r="H7236" i="9" s="1"/>
  <c r="H7237" i="9" s="1"/>
  <c r="H7238" i="9" s="1"/>
  <c r="H7239" i="9" s="1"/>
  <c r="H7240" i="9" s="1"/>
  <c r="H7241" i="9" s="1"/>
  <c r="H7242" i="9" s="1"/>
  <c r="H7243" i="9" s="1"/>
  <c r="H7244" i="9" s="1"/>
  <c r="H7245" i="9" s="1"/>
  <c r="H7246" i="9" s="1"/>
  <c r="H7247" i="9" s="1"/>
  <c r="H7248" i="9" s="1"/>
  <c r="H7249" i="9" s="1"/>
  <c r="H7250" i="9" s="1"/>
  <c r="H7251" i="9" s="1"/>
  <c r="H7252" i="9" s="1"/>
  <c r="H7253" i="9" s="1"/>
  <c r="H7254" i="9" s="1"/>
  <c r="H7255" i="9" s="1"/>
  <c r="H7256" i="9" s="1"/>
  <c r="H7257" i="9" s="1"/>
  <c r="H7258" i="9" s="1"/>
  <c r="H7259" i="9" s="1"/>
  <c r="H7260" i="9" s="1"/>
  <c r="H7261" i="9" s="1"/>
  <c r="H7262" i="9" s="1"/>
  <c r="H7263" i="9" s="1"/>
  <c r="H7264" i="9" s="1"/>
  <c r="H7265" i="9" s="1"/>
  <c r="H7266" i="9" s="1"/>
  <c r="H7267" i="9" s="1"/>
  <c r="H7268" i="9" s="1"/>
  <c r="H7269" i="9" s="1"/>
  <c r="H7270" i="9" s="1"/>
  <c r="H7271" i="9" s="1"/>
  <c r="H7272" i="9" s="1"/>
  <c r="H7273" i="9" s="1"/>
  <c r="H7274" i="9" s="1"/>
  <c r="H7275" i="9" s="1"/>
  <c r="H7276" i="9" s="1"/>
  <c r="H7277" i="9" s="1"/>
  <c r="H7278" i="9" s="1"/>
  <c r="H7279" i="9" s="1"/>
  <c r="H7280" i="9" s="1"/>
  <c r="H7281" i="9" s="1"/>
  <c r="H7282" i="9" s="1"/>
  <c r="H7283" i="9" s="1"/>
  <c r="H7284" i="9" s="1"/>
  <c r="H7285" i="9" s="1"/>
  <c r="H7286" i="9" s="1"/>
  <c r="H7287" i="9" s="1"/>
  <c r="H7288" i="9" s="1"/>
  <c r="H7289" i="9" s="1"/>
  <c r="H7290" i="9" s="1"/>
  <c r="H7291" i="9" s="1"/>
  <c r="H7292" i="9" s="1"/>
  <c r="H7293" i="9" s="1"/>
  <c r="H7294" i="9" s="1"/>
  <c r="H7295" i="9" s="1"/>
  <c r="H7296" i="9" s="1"/>
  <c r="H7297" i="9" s="1"/>
  <c r="H7298" i="9" s="1"/>
  <c r="H7299" i="9" s="1"/>
  <c r="H7300" i="9" s="1"/>
  <c r="H7301" i="9" s="1"/>
  <c r="H7302" i="9" s="1"/>
  <c r="H7303" i="9" s="1"/>
  <c r="H7304" i="9" s="1"/>
  <c r="H7305" i="9" s="1"/>
  <c r="H7306" i="9" s="1"/>
  <c r="H7307" i="9" s="1"/>
  <c r="H7308" i="9" s="1"/>
  <c r="H7309" i="9" s="1"/>
  <c r="H7310" i="9" s="1"/>
  <c r="H7311" i="9" s="1"/>
  <c r="H7312" i="9" s="1"/>
  <c r="H7313" i="9" s="1"/>
  <c r="H7314" i="9" s="1"/>
  <c r="H7315" i="9" s="1"/>
  <c r="H7316" i="9" s="1"/>
  <c r="H7317" i="9" s="1"/>
  <c r="H7318" i="9" s="1"/>
  <c r="H7319" i="9" s="1"/>
  <c r="H7320" i="9" s="1"/>
  <c r="H7321" i="9" s="1"/>
  <c r="H7322" i="9" s="1"/>
  <c r="H7323" i="9" s="1"/>
  <c r="H7324" i="9" s="1"/>
  <c r="H7325" i="9" s="1"/>
  <c r="H7326" i="9" s="1"/>
  <c r="H7327" i="9" s="1"/>
  <c r="H7328" i="9" s="1"/>
  <c r="H7329" i="9" s="1"/>
  <c r="H7330" i="9" s="1"/>
  <c r="H7331" i="9" s="1"/>
  <c r="H7332" i="9" s="1"/>
  <c r="H7333" i="9" s="1"/>
  <c r="H7334" i="9" s="1"/>
  <c r="H7335" i="9" s="1"/>
  <c r="H7336" i="9" s="1"/>
  <c r="H7337" i="9" s="1"/>
  <c r="H7338" i="9" s="1"/>
  <c r="H7339" i="9" s="1"/>
  <c r="H7340" i="9" s="1"/>
  <c r="H7341" i="9" s="1"/>
  <c r="H7342" i="9" s="1"/>
  <c r="H7343" i="9" s="1"/>
  <c r="H7344" i="9" s="1"/>
  <c r="H7345" i="9" s="1"/>
  <c r="H7346" i="9" s="1"/>
  <c r="H7347" i="9" s="1"/>
  <c r="H7348" i="9" s="1"/>
  <c r="H7349" i="9" s="1"/>
  <c r="H7350" i="9" s="1"/>
  <c r="H7351" i="9" s="1"/>
  <c r="H7352" i="9" s="1"/>
  <c r="H7353" i="9" s="1"/>
  <c r="H7354" i="9" s="1"/>
  <c r="H7355" i="9" s="1"/>
  <c r="H7356" i="9" s="1"/>
  <c r="H7357" i="9" s="1"/>
  <c r="H7358" i="9" s="1"/>
  <c r="H7359" i="9" s="1"/>
  <c r="H7360" i="9" s="1"/>
  <c r="H7361" i="9" s="1"/>
  <c r="H7362" i="9" s="1"/>
  <c r="H7363" i="9" s="1"/>
  <c r="H7364" i="9" s="1"/>
  <c r="H7365" i="9" s="1"/>
  <c r="H7366" i="9" s="1"/>
  <c r="H7367" i="9" s="1"/>
  <c r="H7368" i="9" s="1"/>
  <c r="H7369" i="9" s="1"/>
  <c r="H7370" i="9" s="1"/>
  <c r="H7371" i="9" s="1"/>
  <c r="H7372" i="9" s="1"/>
  <c r="H7373" i="9" s="1"/>
  <c r="H7374" i="9" s="1"/>
  <c r="H7375" i="9" s="1"/>
  <c r="H7376" i="9" s="1"/>
  <c r="H7377" i="9" s="1"/>
  <c r="H7378" i="9" s="1"/>
  <c r="H7379" i="9" s="1"/>
  <c r="H7380" i="9" s="1"/>
  <c r="H7381" i="9" s="1"/>
  <c r="H7382" i="9" s="1"/>
  <c r="H7383" i="9" s="1"/>
  <c r="H7384" i="9" s="1"/>
  <c r="H7385" i="9" s="1"/>
  <c r="H7386" i="9" s="1"/>
  <c r="H7387" i="9" s="1"/>
  <c r="H7388" i="9" s="1"/>
  <c r="H7389" i="9" s="1"/>
  <c r="H7390" i="9" s="1"/>
  <c r="H7391" i="9" s="1"/>
  <c r="H7392" i="9" s="1"/>
  <c r="H7393" i="9" s="1"/>
  <c r="H7394" i="9" s="1"/>
  <c r="H7395" i="9" s="1"/>
  <c r="H7396" i="9" s="1"/>
  <c r="H7397" i="9" s="1"/>
  <c r="H7398" i="9" s="1"/>
  <c r="H7399" i="9" s="1"/>
  <c r="H7400" i="9" s="1"/>
  <c r="H7401" i="9" s="1"/>
  <c r="H7402" i="9" s="1"/>
  <c r="H7403" i="9" s="1"/>
  <c r="H7404" i="9" s="1"/>
  <c r="H7405" i="9" s="1"/>
  <c r="H7406" i="9" s="1"/>
  <c r="H7407" i="9" s="1"/>
  <c r="H7408" i="9" s="1"/>
  <c r="H7409" i="9" s="1"/>
  <c r="H7410" i="9" s="1"/>
  <c r="H7411" i="9" s="1"/>
  <c r="H7412" i="9" s="1"/>
  <c r="H7413" i="9" s="1"/>
  <c r="H7414" i="9" s="1"/>
  <c r="H7415" i="9" s="1"/>
  <c r="H7416" i="9" s="1"/>
  <c r="H7417" i="9" s="1"/>
  <c r="H7418" i="9" s="1"/>
  <c r="H7419" i="9" s="1"/>
  <c r="H7420" i="9" s="1"/>
  <c r="H7421" i="9" s="1"/>
  <c r="H7422" i="9" s="1"/>
  <c r="H7423" i="9" s="1"/>
  <c r="H7424" i="9" s="1"/>
  <c r="H7425" i="9" s="1"/>
  <c r="H7426" i="9" s="1"/>
  <c r="H7427" i="9" s="1"/>
  <c r="H7428" i="9" s="1"/>
  <c r="H7429" i="9" s="1"/>
  <c r="H7430" i="9" s="1"/>
  <c r="H7431" i="9" s="1"/>
  <c r="H7432" i="9" s="1"/>
  <c r="H7433" i="9" s="1"/>
  <c r="H7434" i="9" s="1"/>
  <c r="H7435" i="9" s="1"/>
  <c r="H7436" i="9" s="1"/>
  <c r="H7437" i="9" s="1"/>
  <c r="H7438" i="9" s="1"/>
  <c r="H7439" i="9" s="1"/>
  <c r="H7440" i="9" s="1"/>
  <c r="H7441" i="9" s="1"/>
  <c r="H7442" i="9" s="1"/>
  <c r="H7443" i="9" s="1"/>
  <c r="H7444" i="9" s="1"/>
  <c r="H7445" i="9" s="1"/>
  <c r="H7446" i="9" s="1"/>
  <c r="H7447" i="9" s="1"/>
  <c r="H7448" i="9" s="1"/>
  <c r="H7449" i="9" s="1"/>
  <c r="H7450" i="9" s="1"/>
  <c r="H7451" i="9" s="1"/>
  <c r="H7452" i="9" s="1"/>
  <c r="H7453" i="9" s="1"/>
  <c r="H7454" i="9" s="1"/>
  <c r="H7455" i="9" s="1"/>
  <c r="H7456" i="9" s="1"/>
  <c r="H7457" i="9" s="1"/>
  <c r="H7458" i="9" s="1"/>
  <c r="H7459" i="9" s="1"/>
  <c r="H7460" i="9" s="1"/>
  <c r="H7461" i="9" s="1"/>
  <c r="H7462" i="9" s="1"/>
  <c r="H7463" i="9" s="1"/>
  <c r="H7464" i="9" s="1"/>
  <c r="H7465" i="9" s="1"/>
  <c r="H7466" i="9" s="1"/>
  <c r="H7467" i="9" s="1"/>
  <c r="H7468" i="9" s="1"/>
  <c r="H7469" i="9" s="1"/>
  <c r="H7470" i="9" s="1"/>
  <c r="H7471" i="9" s="1"/>
  <c r="H7472" i="9" s="1"/>
  <c r="H7473" i="9" s="1"/>
  <c r="H7474" i="9" s="1"/>
  <c r="H7475" i="9" s="1"/>
  <c r="H7476" i="9" s="1"/>
  <c r="H7477" i="9" s="1"/>
  <c r="H7478" i="9" s="1"/>
  <c r="H7479" i="9" s="1"/>
  <c r="H7480" i="9" s="1"/>
  <c r="H7481" i="9" s="1"/>
  <c r="H7482" i="9" s="1"/>
  <c r="H7483" i="9" s="1"/>
  <c r="H7484" i="9" s="1"/>
  <c r="H7485" i="9" s="1"/>
  <c r="H7486" i="9" s="1"/>
  <c r="H7487" i="9" s="1"/>
  <c r="H7488" i="9" s="1"/>
  <c r="H7489" i="9" s="1"/>
  <c r="H7490" i="9" s="1"/>
  <c r="H7491" i="9" s="1"/>
  <c r="H7492" i="9" s="1"/>
  <c r="H7493" i="9" s="1"/>
  <c r="H7494" i="9" s="1"/>
  <c r="H7495" i="9" s="1"/>
  <c r="H7496" i="9" s="1"/>
  <c r="H7497" i="9" s="1"/>
  <c r="H7498" i="9" s="1"/>
  <c r="H7499" i="9" s="1"/>
  <c r="H7500" i="9" s="1"/>
  <c r="H7501" i="9" s="1"/>
  <c r="H7502" i="9" s="1"/>
  <c r="H7503" i="9" s="1"/>
  <c r="H7504" i="9" s="1"/>
  <c r="H7505" i="9" s="1"/>
  <c r="H7506" i="9" s="1"/>
  <c r="H7507" i="9" s="1"/>
  <c r="H7508" i="9" s="1"/>
  <c r="H7509" i="9" s="1"/>
  <c r="H7510" i="9" s="1"/>
  <c r="H7511" i="9" s="1"/>
  <c r="H7512" i="9" s="1"/>
  <c r="H7513" i="9" s="1"/>
  <c r="H7514" i="9" s="1"/>
  <c r="H7515" i="9" s="1"/>
  <c r="H7516" i="9" s="1"/>
  <c r="H7517" i="9" s="1"/>
  <c r="H7518" i="9" s="1"/>
  <c r="H7519" i="9" s="1"/>
  <c r="H7520" i="9" s="1"/>
  <c r="H7521" i="9" s="1"/>
  <c r="H7522" i="9" s="1"/>
  <c r="H7523" i="9" s="1"/>
  <c r="H7524" i="9" s="1"/>
  <c r="H7525" i="9" s="1"/>
  <c r="H7526" i="9" s="1"/>
  <c r="H7527" i="9" s="1"/>
  <c r="H7528" i="9" s="1"/>
  <c r="H7529" i="9" s="1"/>
  <c r="H7530" i="9" s="1"/>
  <c r="H7531" i="9" s="1"/>
  <c r="H7532" i="9" s="1"/>
  <c r="H7533" i="9" s="1"/>
  <c r="H7534" i="9" s="1"/>
  <c r="H7535" i="9" s="1"/>
  <c r="H7536" i="9" s="1"/>
  <c r="H7537" i="9" s="1"/>
  <c r="H7538" i="9" s="1"/>
  <c r="H7539" i="9" s="1"/>
  <c r="H7540" i="9" s="1"/>
  <c r="H7541" i="9" s="1"/>
  <c r="H7542" i="9" s="1"/>
  <c r="H7543" i="9" s="1"/>
  <c r="H7544" i="9" s="1"/>
  <c r="H7545" i="9" s="1"/>
  <c r="H7546" i="9" s="1"/>
  <c r="H7547" i="9" s="1"/>
  <c r="H7548" i="9" s="1"/>
  <c r="H7549" i="9" s="1"/>
  <c r="H7550" i="9" s="1"/>
  <c r="H7551" i="9" s="1"/>
  <c r="H7552" i="9" s="1"/>
  <c r="H7553" i="9" s="1"/>
  <c r="H7554" i="9" s="1"/>
  <c r="H7555" i="9" s="1"/>
  <c r="H7556" i="9" s="1"/>
  <c r="H7557" i="9" s="1"/>
  <c r="H7558" i="9" s="1"/>
  <c r="H7559" i="9" s="1"/>
  <c r="H7560" i="9" s="1"/>
  <c r="H7561" i="9" s="1"/>
  <c r="H7562" i="9" s="1"/>
  <c r="H7563" i="9" s="1"/>
  <c r="H7564" i="9" s="1"/>
  <c r="H7565" i="9" s="1"/>
  <c r="H7566" i="9" s="1"/>
  <c r="H7567" i="9" s="1"/>
  <c r="H7568" i="9" s="1"/>
  <c r="H7569" i="9" s="1"/>
  <c r="H7570" i="9" s="1"/>
  <c r="H7571" i="9" s="1"/>
  <c r="H7572" i="9" s="1"/>
  <c r="H7573" i="9" s="1"/>
  <c r="H7574" i="9" s="1"/>
  <c r="H7575" i="9" s="1"/>
  <c r="H7576" i="9" s="1"/>
  <c r="H7577" i="9" s="1"/>
  <c r="H7578" i="9" s="1"/>
  <c r="H7579" i="9" s="1"/>
  <c r="H7580" i="9" s="1"/>
  <c r="H7581" i="9" s="1"/>
  <c r="H7582" i="9" s="1"/>
  <c r="H7583" i="9" s="1"/>
  <c r="H7584" i="9" s="1"/>
  <c r="H7585" i="9" s="1"/>
  <c r="H7586" i="9" s="1"/>
  <c r="H7587" i="9" s="1"/>
  <c r="H7588" i="9" s="1"/>
  <c r="H7589" i="9" s="1"/>
  <c r="H7590" i="9" s="1"/>
  <c r="H7591" i="9" s="1"/>
  <c r="H7592" i="9" s="1"/>
  <c r="H7593" i="9" s="1"/>
  <c r="H7594" i="9" s="1"/>
  <c r="H7595" i="9" s="1"/>
  <c r="H7596" i="9" s="1"/>
  <c r="H7597" i="9" s="1"/>
  <c r="H7598" i="9" s="1"/>
  <c r="H7599" i="9" s="1"/>
  <c r="H7600" i="9" s="1"/>
  <c r="H7601" i="9" s="1"/>
  <c r="H7602" i="9" s="1"/>
  <c r="H7603" i="9" s="1"/>
  <c r="H7604" i="9" s="1"/>
  <c r="H7605" i="9" s="1"/>
  <c r="H7606" i="9" s="1"/>
  <c r="H7607" i="9" s="1"/>
  <c r="H7608" i="9" s="1"/>
  <c r="H7609" i="9" s="1"/>
  <c r="H7610" i="9" s="1"/>
  <c r="H7611" i="9" s="1"/>
  <c r="H7612" i="9" s="1"/>
  <c r="H7613" i="9" s="1"/>
  <c r="H7614" i="9" s="1"/>
  <c r="H7615" i="9" s="1"/>
  <c r="H7616" i="9" s="1"/>
  <c r="H7617" i="9" s="1"/>
  <c r="H7618" i="9" s="1"/>
  <c r="H7619" i="9" s="1"/>
  <c r="H7620" i="9" s="1"/>
  <c r="H7621" i="9" s="1"/>
  <c r="H7622" i="9" s="1"/>
  <c r="H7623" i="9" s="1"/>
  <c r="H7624" i="9" s="1"/>
  <c r="H7625" i="9" s="1"/>
  <c r="H7626" i="9" s="1"/>
  <c r="H7627" i="9" s="1"/>
  <c r="H7628" i="9" s="1"/>
  <c r="H7629" i="9" s="1"/>
  <c r="H7630" i="9" s="1"/>
  <c r="H7631" i="9" s="1"/>
  <c r="H7632" i="9" s="1"/>
  <c r="H7633" i="9" s="1"/>
  <c r="H7634" i="9" s="1"/>
  <c r="H7635" i="9" s="1"/>
  <c r="H7636" i="9" s="1"/>
  <c r="H7637" i="9" s="1"/>
  <c r="H7638" i="9" s="1"/>
  <c r="H7639" i="9" s="1"/>
  <c r="H7640" i="9" s="1"/>
  <c r="H7641" i="9" s="1"/>
  <c r="H7642" i="9" s="1"/>
  <c r="H7643" i="9" s="1"/>
  <c r="H7644" i="9" s="1"/>
  <c r="H7645" i="9" s="1"/>
  <c r="H7646" i="9" s="1"/>
  <c r="H7647" i="9" s="1"/>
  <c r="H7648" i="9" s="1"/>
  <c r="H7649" i="9" s="1"/>
  <c r="H7650" i="9" s="1"/>
  <c r="H7651" i="9" s="1"/>
  <c r="H7652" i="9" s="1"/>
  <c r="H7653" i="9" s="1"/>
  <c r="H7654" i="9" s="1"/>
  <c r="H7655" i="9" s="1"/>
  <c r="H7656" i="9" s="1"/>
  <c r="H7657" i="9" s="1"/>
  <c r="H7658" i="9" s="1"/>
  <c r="H7659" i="9" s="1"/>
  <c r="H7660" i="9" s="1"/>
  <c r="H7661" i="9" s="1"/>
  <c r="H7662" i="9" s="1"/>
  <c r="H7663" i="9" s="1"/>
  <c r="H7664" i="9" s="1"/>
  <c r="H7665" i="9" s="1"/>
  <c r="H7666" i="9" s="1"/>
  <c r="H7667" i="9" s="1"/>
  <c r="H7668" i="9" s="1"/>
  <c r="H7669" i="9" s="1"/>
  <c r="H7670" i="9" s="1"/>
  <c r="H7671" i="9" s="1"/>
  <c r="H7672" i="9" s="1"/>
  <c r="H7673" i="9" s="1"/>
  <c r="H7674" i="9" s="1"/>
  <c r="H7675" i="9" s="1"/>
  <c r="H7676" i="9" s="1"/>
  <c r="H7677" i="9" s="1"/>
  <c r="H7678" i="9" s="1"/>
  <c r="H7679" i="9" s="1"/>
  <c r="H7680" i="9" s="1"/>
  <c r="H7681" i="9" s="1"/>
  <c r="H7682" i="9" s="1"/>
  <c r="H7683" i="9" s="1"/>
  <c r="H7684" i="9" s="1"/>
  <c r="H7685" i="9" s="1"/>
  <c r="H7686" i="9" s="1"/>
  <c r="H7687" i="9" s="1"/>
  <c r="H7688" i="9" s="1"/>
  <c r="H7689" i="9" s="1"/>
  <c r="H7690" i="9" s="1"/>
  <c r="H7691" i="9" s="1"/>
  <c r="H7692" i="9" s="1"/>
  <c r="H7693" i="9" s="1"/>
  <c r="H7694" i="9" s="1"/>
  <c r="H7695" i="9" s="1"/>
  <c r="H7696" i="9" s="1"/>
  <c r="H7697" i="9" s="1"/>
  <c r="H7698" i="9" s="1"/>
  <c r="H7699" i="9" s="1"/>
  <c r="H7700" i="9" s="1"/>
  <c r="H7701" i="9" s="1"/>
  <c r="H7702" i="9" s="1"/>
  <c r="H7703" i="9" s="1"/>
  <c r="H7704" i="9" s="1"/>
  <c r="H7705" i="9" s="1"/>
  <c r="H7706" i="9" s="1"/>
  <c r="H7707" i="9" s="1"/>
  <c r="H7708" i="9" s="1"/>
  <c r="H7709" i="9" s="1"/>
  <c r="H7710" i="9" s="1"/>
  <c r="H7711" i="9" s="1"/>
  <c r="H7712" i="9" s="1"/>
  <c r="H7713" i="9" s="1"/>
  <c r="H7714" i="9" s="1"/>
  <c r="H7715" i="9" s="1"/>
  <c r="H7716" i="9" s="1"/>
  <c r="H7717" i="9" s="1"/>
  <c r="H7718" i="9" s="1"/>
  <c r="H7719" i="9" s="1"/>
  <c r="H7720" i="9" s="1"/>
  <c r="H7721" i="9" s="1"/>
  <c r="H7722" i="9" s="1"/>
  <c r="H7723" i="9" s="1"/>
  <c r="H7724" i="9" s="1"/>
  <c r="H7725" i="9" s="1"/>
  <c r="H7726" i="9" s="1"/>
  <c r="H7727" i="9" s="1"/>
  <c r="H7728" i="9" s="1"/>
  <c r="H7729" i="9" s="1"/>
  <c r="H7730" i="9" s="1"/>
  <c r="H7731" i="9" s="1"/>
  <c r="H7732" i="9" s="1"/>
  <c r="H7733" i="9" s="1"/>
  <c r="H7734" i="9" s="1"/>
  <c r="H7735" i="9" s="1"/>
  <c r="H7736" i="9" s="1"/>
  <c r="H7737" i="9" s="1"/>
  <c r="H7738" i="9" s="1"/>
  <c r="H7739" i="9" s="1"/>
  <c r="H7740" i="9" s="1"/>
  <c r="H7741" i="9" s="1"/>
  <c r="H7742" i="9" s="1"/>
  <c r="H7743" i="9" s="1"/>
  <c r="H7744" i="9" s="1"/>
  <c r="H7745" i="9" s="1"/>
  <c r="H7746" i="9" s="1"/>
  <c r="H7747" i="9" s="1"/>
  <c r="H7748" i="9" s="1"/>
  <c r="H7749" i="9" s="1"/>
  <c r="H7750" i="9" s="1"/>
  <c r="H7751" i="9" s="1"/>
  <c r="H7752" i="9" s="1"/>
  <c r="H7753" i="9" s="1"/>
  <c r="H7754" i="9" s="1"/>
  <c r="H7755" i="9" s="1"/>
  <c r="H7756" i="9" s="1"/>
  <c r="H7757" i="9" s="1"/>
  <c r="H7758" i="9" s="1"/>
  <c r="H7759" i="9" s="1"/>
  <c r="H7760" i="9" s="1"/>
  <c r="H7761" i="9" s="1"/>
  <c r="H7762" i="9" s="1"/>
  <c r="H7763" i="9" s="1"/>
  <c r="H7764" i="9" s="1"/>
  <c r="H7765" i="9" s="1"/>
  <c r="H7766" i="9" s="1"/>
  <c r="H7767" i="9" s="1"/>
  <c r="H7768" i="9" s="1"/>
  <c r="H7769" i="9" s="1"/>
  <c r="H7770" i="9" s="1"/>
  <c r="H7771" i="9" s="1"/>
  <c r="H7772" i="9" s="1"/>
  <c r="H7773" i="9" s="1"/>
  <c r="H7774" i="9" s="1"/>
  <c r="H7775" i="9" s="1"/>
  <c r="H7776" i="9" s="1"/>
  <c r="H7777" i="9" s="1"/>
  <c r="H7778" i="9" s="1"/>
  <c r="H7779" i="9" s="1"/>
  <c r="H7780" i="9" s="1"/>
  <c r="H7781" i="9" s="1"/>
  <c r="H7782" i="9" s="1"/>
  <c r="H7783" i="9" s="1"/>
  <c r="H7784" i="9" s="1"/>
  <c r="H7785" i="9" s="1"/>
  <c r="H7786" i="9" s="1"/>
  <c r="H7787" i="9" s="1"/>
  <c r="H7788" i="9" s="1"/>
  <c r="H7789" i="9" s="1"/>
  <c r="H7790" i="9" s="1"/>
  <c r="H7791" i="9" s="1"/>
  <c r="H7792" i="9" s="1"/>
  <c r="H7793" i="9" s="1"/>
  <c r="H7794" i="9" s="1"/>
  <c r="H7795" i="9" s="1"/>
  <c r="H7796" i="9" s="1"/>
  <c r="H7797" i="9" s="1"/>
  <c r="H7798" i="9" s="1"/>
  <c r="H7799" i="9" s="1"/>
  <c r="H7800" i="9" s="1"/>
  <c r="H7801" i="9" s="1"/>
  <c r="H7802" i="9" s="1"/>
  <c r="H7803" i="9" s="1"/>
  <c r="H7804" i="9" s="1"/>
  <c r="H7805" i="9" s="1"/>
  <c r="H7806" i="9" s="1"/>
  <c r="H7807" i="9" s="1"/>
  <c r="H7808" i="9" s="1"/>
  <c r="H7809" i="9" s="1"/>
  <c r="H7810" i="9" s="1"/>
  <c r="H7811" i="9" s="1"/>
  <c r="H7812" i="9" s="1"/>
  <c r="H7813" i="9" s="1"/>
  <c r="H7814" i="9" s="1"/>
  <c r="H7815" i="9" s="1"/>
  <c r="H7816" i="9" s="1"/>
  <c r="H7817" i="9" s="1"/>
  <c r="H7818" i="9" s="1"/>
  <c r="H7819" i="9" s="1"/>
  <c r="H7820" i="9" s="1"/>
  <c r="H7821" i="9" s="1"/>
  <c r="H7822" i="9" s="1"/>
  <c r="H7823" i="9" s="1"/>
  <c r="H7824" i="9" s="1"/>
  <c r="H7825" i="9" s="1"/>
  <c r="H7826" i="9" s="1"/>
  <c r="H7827" i="9" s="1"/>
  <c r="H7828" i="9" s="1"/>
  <c r="H7829" i="9" s="1"/>
  <c r="H7830" i="9" s="1"/>
  <c r="H7831" i="9" s="1"/>
  <c r="H7832" i="9" s="1"/>
  <c r="H7833" i="9" s="1"/>
  <c r="H7834" i="9" s="1"/>
  <c r="H7835" i="9" s="1"/>
  <c r="H7836" i="9" s="1"/>
  <c r="H7837" i="9" s="1"/>
  <c r="H7838" i="9" s="1"/>
  <c r="H7839" i="9" s="1"/>
  <c r="H7840" i="9" s="1"/>
  <c r="H7841" i="9" s="1"/>
  <c r="H7842" i="9" s="1"/>
  <c r="H7843" i="9" s="1"/>
  <c r="H7844" i="9" s="1"/>
  <c r="H7845" i="9" s="1"/>
  <c r="H7846" i="9" s="1"/>
  <c r="H7847" i="9" s="1"/>
  <c r="H7848" i="9" s="1"/>
  <c r="H7849" i="9" s="1"/>
  <c r="H7850" i="9" s="1"/>
  <c r="H7851" i="9" s="1"/>
  <c r="H7852" i="9" s="1"/>
  <c r="H7853" i="9" s="1"/>
  <c r="H7854" i="9" s="1"/>
  <c r="H7855" i="9" s="1"/>
  <c r="H7856" i="9" s="1"/>
  <c r="H7857" i="9" s="1"/>
  <c r="H7858" i="9" s="1"/>
  <c r="H7859" i="9" s="1"/>
  <c r="H7860" i="9" s="1"/>
  <c r="H7861" i="9" s="1"/>
  <c r="H7862" i="9" s="1"/>
  <c r="H7863" i="9" s="1"/>
  <c r="H7864" i="9" s="1"/>
  <c r="H7865" i="9" s="1"/>
  <c r="H7866" i="9" s="1"/>
  <c r="H7867" i="9" s="1"/>
  <c r="H7868" i="9" s="1"/>
  <c r="H7869" i="9" s="1"/>
  <c r="H7870" i="9" s="1"/>
  <c r="H7871" i="9" s="1"/>
  <c r="H7872" i="9" s="1"/>
  <c r="H7873" i="9" s="1"/>
  <c r="H7874" i="9" s="1"/>
  <c r="H7875" i="9" s="1"/>
  <c r="H7876" i="9" s="1"/>
  <c r="H7877" i="9" s="1"/>
  <c r="H7878" i="9" s="1"/>
  <c r="H7879" i="9" s="1"/>
  <c r="H7880" i="9" s="1"/>
  <c r="H7881" i="9" s="1"/>
  <c r="H7882" i="9" s="1"/>
  <c r="H7883" i="9" s="1"/>
  <c r="H7884" i="9" s="1"/>
  <c r="H7885" i="9" s="1"/>
  <c r="H7886" i="9" s="1"/>
  <c r="H7887" i="9" s="1"/>
  <c r="H7888" i="9" s="1"/>
  <c r="H7889" i="9" s="1"/>
  <c r="H7890" i="9" s="1"/>
  <c r="H7891" i="9" s="1"/>
  <c r="H7892" i="9" s="1"/>
  <c r="H7893" i="9" s="1"/>
  <c r="H7894" i="9" s="1"/>
  <c r="H7895" i="9" s="1"/>
  <c r="H7896" i="9" s="1"/>
  <c r="H7897" i="9" s="1"/>
  <c r="H7898" i="9" s="1"/>
  <c r="H7899" i="9" s="1"/>
  <c r="H7900" i="9" s="1"/>
  <c r="H7901" i="9" s="1"/>
  <c r="H7902" i="9" s="1"/>
  <c r="H7903" i="9" s="1"/>
  <c r="H7904" i="9" s="1"/>
  <c r="H7905" i="9" s="1"/>
  <c r="H7906" i="9" s="1"/>
  <c r="H7907" i="9" s="1"/>
  <c r="H7908" i="9" s="1"/>
  <c r="H7909" i="9" s="1"/>
  <c r="H7910" i="9" s="1"/>
  <c r="H7911" i="9" s="1"/>
  <c r="H7912" i="9" s="1"/>
  <c r="H7913" i="9" s="1"/>
  <c r="H7914" i="9" s="1"/>
  <c r="H7915" i="9" s="1"/>
  <c r="H7916" i="9" s="1"/>
  <c r="H7917" i="9" s="1"/>
  <c r="H7918" i="9" s="1"/>
  <c r="H7919" i="9" s="1"/>
  <c r="H7920" i="9" s="1"/>
  <c r="H7921" i="9" s="1"/>
  <c r="H7922" i="9" s="1"/>
  <c r="H7923" i="9" s="1"/>
  <c r="H7924" i="9" s="1"/>
  <c r="H7925" i="9" s="1"/>
  <c r="H7926" i="9" s="1"/>
  <c r="H7927" i="9" s="1"/>
  <c r="H7928" i="9" s="1"/>
  <c r="H7929" i="9" s="1"/>
  <c r="H7930" i="9" s="1"/>
  <c r="H7931" i="9" s="1"/>
  <c r="H7932" i="9" s="1"/>
  <c r="H7933" i="9" s="1"/>
  <c r="H7934" i="9" s="1"/>
  <c r="H7935" i="9" s="1"/>
  <c r="H7936" i="9" s="1"/>
  <c r="H7937" i="9" s="1"/>
  <c r="H7938" i="9" s="1"/>
  <c r="H7939" i="9" s="1"/>
  <c r="H7940" i="9" s="1"/>
  <c r="H7941" i="9" s="1"/>
  <c r="H7942" i="9" s="1"/>
  <c r="H7943" i="9" s="1"/>
  <c r="H7944" i="9" s="1"/>
  <c r="H7945" i="9" s="1"/>
  <c r="H7946" i="9" s="1"/>
  <c r="H7947" i="9" s="1"/>
  <c r="H7948" i="9" s="1"/>
  <c r="H7949" i="9" s="1"/>
  <c r="H7950" i="9" s="1"/>
  <c r="H7951" i="9" s="1"/>
  <c r="H7952" i="9" s="1"/>
  <c r="H7953" i="9" s="1"/>
  <c r="H7954" i="9" s="1"/>
  <c r="H7955" i="9" s="1"/>
  <c r="H7956" i="9" s="1"/>
  <c r="H7957" i="9" s="1"/>
  <c r="H7958" i="9" s="1"/>
  <c r="H7959" i="9" s="1"/>
  <c r="H7960" i="9" s="1"/>
  <c r="H7961" i="9" s="1"/>
  <c r="H7962" i="9" s="1"/>
  <c r="H7963" i="9" s="1"/>
  <c r="H7964" i="9" s="1"/>
  <c r="H7965" i="9" s="1"/>
  <c r="H7966" i="9" s="1"/>
  <c r="H7967" i="9" s="1"/>
  <c r="H7968" i="9" s="1"/>
  <c r="H7969" i="9" s="1"/>
  <c r="H7970" i="9" s="1"/>
  <c r="H7971" i="9" s="1"/>
  <c r="H7972" i="9" s="1"/>
  <c r="H7973" i="9" s="1"/>
  <c r="H7974" i="9" s="1"/>
  <c r="H7975" i="9" s="1"/>
  <c r="H7976" i="9" s="1"/>
  <c r="H7977" i="9" s="1"/>
  <c r="H7978" i="9" s="1"/>
  <c r="H7979" i="9" s="1"/>
  <c r="H7980" i="9" s="1"/>
  <c r="H7981" i="9" s="1"/>
  <c r="H7982" i="9" s="1"/>
  <c r="H7983" i="9" s="1"/>
  <c r="H7984" i="9" s="1"/>
  <c r="H7985" i="9" s="1"/>
  <c r="H7986" i="9" s="1"/>
  <c r="H7987" i="9" s="1"/>
  <c r="H7988" i="9" s="1"/>
  <c r="H7989" i="9" s="1"/>
  <c r="H7990" i="9" s="1"/>
  <c r="H7991" i="9" s="1"/>
  <c r="H7992" i="9" s="1"/>
  <c r="H7993" i="9" s="1"/>
  <c r="H7994" i="9" s="1"/>
  <c r="H7995" i="9" s="1"/>
  <c r="H7996" i="9" s="1"/>
  <c r="H7997" i="9" s="1"/>
  <c r="H7998" i="9" s="1"/>
  <c r="H7999" i="9" s="1"/>
  <c r="H8000" i="9" s="1"/>
  <c r="H8001" i="9" s="1"/>
  <c r="H8002" i="9" s="1"/>
  <c r="H8003" i="9" s="1"/>
  <c r="H8004" i="9" s="1"/>
  <c r="H8005" i="9" s="1"/>
  <c r="H8006" i="9" s="1"/>
  <c r="H8007" i="9" s="1"/>
  <c r="H8008" i="9" s="1"/>
  <c r="H8009" i="9" s="1"/>
  <c r="H8010" i="9" s="1"/>
  <c r="H8011" i="9" s="1"/>
  <c r="H8012" i="9" s="1"/>
  <c r="H8013" i="9" s="1"/>
  <c r="H8014" i="9" s="1"/>
  <c r="H8015" i="9" s="1"/>
  <c r="H8016" i="9" s="1"/>
  <c r="H8017" i="9" s="1"/>
  <c r="H8018" i="9" s="1"/>
  <c r="H8019" i="9" s="1"/>
  <c r="H8020" i="9" s="1"/>
  <c r="H8021" i="9" s="1"/>
  <c r="H8022" i="9" s="1"/>
  <c r="H8023" i="9" s="1"/>
  <c r="H8024" i="9" s="1"/>
  <c r="H8025" i="9" s="1"/>
  <c r="H8026" i="9" s="1"/>
  <c r="H8027" i="9" s="1"/>
  <c r="H8028" i="9" s="1"/>
  <c r="H8029" i="9" s="1"/>
  <c r="H8030" i="9" s="1"/>
  <c r="H8031" i="9" s="1"/>
  <c r="H8032" i="9" s="1"/>
  <c r="H8033" i="9" s="1"/>
  <c r="H8034" i="9" s="1"/>
  <c r="H8035" i="9" s="1"/>
  <c r="H8036" i="9" s="1"/>
  <c r="H8037" i="9" s="1"/>
  <c r="H8038" i="9" s="1"/>
  <c r="H8039" i="9" s="1"/>
  <c r="H8040" i="9" s="1"/>
  <c r="H8041" i="9" s="1"/>
  <c r="H8042" i="9" s="1"/>
  <c r="H8043" i="9" s="1"/>
  <c r="H8044" i="9" s="1"/>
  <c r="H8045" i="9" s="1"/>
  <c r="H8046" i="9" s="1"/>
  <c r="H8047" i="9" s="1"/>
  <c r="H8048" i="9" s="1"/>
  <c r="H8049" i="9" s="1"/>
  <c r="H8050" i="9" s="1"/>
  <c r="H8051" i="9" s="1"/>
  <c r="H8052" i="9" s="1"/>
  <c r="H8053" i="9" s="1"/>
  <c r="H8054" i="9" s="1"/>
  <c r="H8055" i="9" s="1"/>
  <c r="H8056" i="9" s="1"/>
  <c r="H8057" i="9" s="1"/>
  <c r="H8058" i="9" s="1"/>
  <c r="H8059" i="9" s="1"/>
  <c r="H8060" i="9" s="1"/>
  <c r="H8061" i="9" s="1"/>
  <c r="H8062" i="9" s="1"/>
  <c r="H8063" i="9" s="1"/>
  <c r="H8064" i="9" s="1"/>
  <c r="H8065" i="9" s="1"/>
  <c r="H8066" i="9" s="1"/>
  <c r="H8067" i="9" s="1"/>
  <c r="H8068" i="9" s="1"/>
  <c r="H8069" i="9" s="1"/>
  <c r="H8070" i="9" s="1"/>
  <c r="H8071" i="9" s="1"/>
  <c r="H8072" i="9" s="1"/>
  <c r="H8073" i="9" s="1"/>
  <c r="H8074" i="9" s="1"/>
  <c r="H8075" i="9" s="1"/>
  <c r="H8076" i="9" s="1"/>
  <c r="H8077" i="9" s="1"/>
  <c r="H8078" i="9" s="1"/>
  <c r="H8079" i="9" s="1"/>
  <c r="H8080" i="9" s="1"/>
  <c r="H8081" i="9" s="1"/>
  <c r="H8082" i="9" s="1"/>
  <c r="H8083" i="9" s="1"/>
  <c r="H8084" i="9" s="1"/>
  <c r="H8085" i="9" s="1"/>
  <c r="H8086" i="9" s="1"/>
  <c r="H8087" i="9" s="1"/>
  <c r="H8088" i="9" s="1"/>
  <c r="H8089" i="9" s="1"/>
  <c r="H8090" i="9" s="1"/>
  <c r="H8091" i="9" s="1"/>
  <c r="H8092" i="9" s="1"/>
  <c r="H8093" i="9" s="1"/>
  <c r="H8094" i="9" s="1"/>
  <c r="H8095" i="9" s="1"/>
  <c r="H8096" i="9" s="1"/>
  <c r="H8097" i="9" s="1"/>
  <c r="H8098" i="9" s="1"/>
  <c r="H8099" i="9" s="1"/>
  <c r="H8100" i="9" s="1"/>
  <c r="H8101" i="9" s="1"/>
  <c r="H8102" i="9" s="1"/>
  <c r="H8103" i="9" s="1"/>
  <c r="H8104" i="9" s="1"/>
  <c r="H8105" i="9" s="1"/>
  <c r="H8106" i="9" s="1"/>
  <c r="H8107" i="9" s="1"/>
  <c r="H8108" i="9" s="1"/>
  <c r="H8109" i="9" s="1"/>
  <c r="H8110" i="9" s="1"/>
  <c r="H8111" i="9" s="1"/>
  <c r="H8112" i="9" s="1"/>
  <c r="H8113" i="9" s="1"/>
  <c r="H8114" i="9" s="1"/>
  <c r="H8115" i="9" s="1"/>
  <c r="H8116" i="9" s="1"/>
  <c r="H8117" i="9" s="1"/>
  <c r="H8118" i="9" s="1"/>
  <c r="H8119" i="9" s="1"/>
  <c r="H8120" i="9" s="1"/>
  <c r="H8121" i="9" s="1"/>
  <c r="H8122" i="9" s="1"/>
  <c r="H8123" i="9" s="1"/>
  <c r="H8124" i="9" s="1"/>
  <c r="H8125" i="9" s="1"/>
  <c r="H8126" i="9" s="1"/>
  <c r="H8127" i="9" s="1"/>
  <c r="H8128" i="9" s="1"/>
  <c r="H8129" i="9" s="1"/>
  <c r="H8130" i="9" s="1"/>
  <c r="H8131" i="9" s="1"/>
  <c r="H8132" i="9" s="1"/>
  <c r="H8133" i="9" s="1"/>
  <c r="H8134" i="9" s="1"/>
  <c r="H8135" i="9" s="1"/>
  <c r="H8136" i="9" s="1"/>
  <c r="H8137" i="9" s="1"/>
  <c r="H8138" i="9" s="1"/>
  <c r="H8139" i="9" s="1"/>
  <c r="H8140" i="9" s="1"/>
  <c r="H8141" i="9" s="1"/>
  <c r="H8142" i="9" s="1"/>
  <c r="H8143" i="9" s="1"/>
  <c r="H8144" i="9" s="1"/>
  <c r="H8145" i="9" s="1"/>
  <c r="H8146" i="9" s="1"/>
  <c r="H8147" i="9" s="1"/>
  <c r="H8148" i="9" s="1"/>
  <c r="H8149" i="9" s="1"/>
  <c r="H8150" i="9" s="1"/>
  <c r="H8151" i="9" s="1"/>
  <c r="H8152" i="9" s="1"/>
  <c r="H8153" i="9" s="1"/>
  <c r="H8154" i="9" s="1"/>
  <c r="H8155" i="9" s="1"/>
  <c r="H8156" i="9" s="1"/>
  <c r="H8157" i="9" s="1"/>
  <c r="H8158" i="9" s="1"/>
  <c r="H8159" i="9" s="1"/>
  <c r="H8160" i="9" s="1"/>
  <c r="H8161" i="9" s="1"/>
  <c r="H8162" i="9" s="1"/>
  <c r="H8163" i="9" s="1"/>
  <c r="H8164" i="9" s="1"/>
  <c r="H8165" i="9" s="1"/>
  <c r="H8166" i="9" s="1"/>
  <c r="H8167" i="9" s="1"/>
  <c r="H8168" i="9" s="1"/>
  <c r="H8169" i="9" s="1"/>
  <c r="H8170" i="9" s="1"/>
  <c r="H8171" i="9" s="1"/>
  <c r="H8172" i="9" s="1"/>
  <c r="H8173" i="9" s="1"/>
  <c r="H8174" i="9" s="1"/>
  <c r="H8175" i="9" s="1"/>
  <c r="H8176" i="9" s="1"/>
  <c r="H8177" i="9" s="1"/>
  <c r="H8178" i="9" s="1"/>
  <c r="H8179" i="9" s="1"/>
  <c r="H8180" i="9" s="1"/>
  <c r="H8181" i="9" s="1"/>
  <c r="H8182" i="9" s="1"/>
  <c r="H8183" i="9" s="1"/>
  <c r="H8184" i="9" s="1"/>
  <c r="H8185" i="9" s="1"/>
  <c r="H8186" i="9" s="1"/>
  <c r="H8187" i="9" s="1"/>
  <c r="H8188" i="9" s="1"/>
  <c r="H8189" i="9" s="1"/>
  <c r="H8190" i="9" s="1"/>
  <c r="H8191" i="9" s="1"/>
  <c r="H8192" i="9" s="1"/>
  <c r="H8193" i="9" s="1"/>
  <c r="H8194" i="9" s="1"/>
  <c r="H8195" i="9" s="1"/>
  <c r="H8196" i="9" s="1"/>
  <c r="H8197" i="9" s="1"/>
  <c r="H8198" i="9" s="1"/>
  <c r="H8199" i="9" s="1"/>
  <c r="H8200" i="9" s="1"/>
  <c r="H8201" i="9" s="1"/>
  <c r="H8202" i="9" s="1"/>
  <c r="H8203" i="9" s="1"/>
  <c r="H8204" i="9" s="1"/>
  <c r="H8205" i="9" s="1"/>
  <c r="H8206" i="9" s="1"/>
  <c r="Q77" i="2" l="1"/>
  <c r="Y77" i="2" s="1"/>
  <c r="BW77" i="2"/>
  <c r="CE77" i="2" s="1"/>
  <c r="CD77" i="2"/>
  <c r="W78" i="2"/>
  <c r="U78" i="2"/>
  <c r="BY78" i="2"/>
  <c r="BO78" i="2"/>
  <c r="BX78" i="2"/>
  <c r="CA78" i="2"/>
  <c r="CC78" i="2"/>
  <c r="R78" i="2"/>
  <c r="V78" i="2"/>
  <c r="X78" i="2" s="1"/>
  <c r="CB78" i="2"/>
  <c r="F19" i="13"/>
  <c r="G19" i="13"/>
  <c r="H19" i="13" s="1"/>
  <c r="D19" i="13"/>
  <c r="C20" i="13"/>
  <c r="E20" i="13"/>
  <c r="B21" i="13"/>
  <c r="C21" i="12"/>
  <c r="E21" i="12"/>
  <c r="B22" i="12"/>
  <c r="G20" i="12"/>
  <c r="H20" i="12" s="1"/>
  <c r="F20" i="12"/>
  <c r="D20" i="12"/>
  <c r="E19" i="11"/>
  <c r="B20" i="11"/>
  <c r="C19" i="11"/>
  <c r="D18" i="11"/>
  <c r="F18" i="11"/>
  <c r="G18" i="11"/>
  <c r="H18" i="11" s="1"/>
  <c r="I28" i="9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Q78" i="2" l="1"/>
  <c r="Y78" i="2" s="1"/>
  <c r="BW78" i="2"/>
  <c r="CE78" i="2" s="1"/>
  <c r="CD78" i="2"/>
  <c r="V79" i="2"/>
  <c r="X79" i="2" s="1"/>
  <c r="BX79" i="2"/>
  <c r="U79" i="2"/>
  <c r="BY79" i="2"/>
  <c r="CA79" i="2"/>
  <c r="CB79" i="2"/>
  <c r="CC79" i="2"/>
  <c r="R79" i="2"/>
  <c r="BO79" i="2"/>
  <c r="W79" i="2"/>
  <c r="C21" i="13"/>
  <c r="B22" i="13"/>
  <c r="E21" i="13"/>
  <c r="G20" i="13"/>
  <c r="H20" i="13" s="1"/>
  <c r="F20" i="13"/>
  <c r="D20" i="13"/>
  <c r="B23" i="12"/>
  <c r="E22" i="12"/>
  <c r="C22" i="12"/>
  <c r="D21" i="12"/>
  <c r="G21" i="12"/>
  <c r="H21" i="12" s="1"/>
  <c r="F21" i="12"/>
  <c r="F19" i="11"/>
  <c r="D19" i="11"/>
  <c r="G19" i="11"/>
  <c r="H19" i="11" s="1"/>
  <c r="E20" i="11"/>
  <c r="B21" i="11"/>
  <c r="C20" i="11"/>
  <c r="BG28" i="2"/>
  <c r="BG27" i="2"/>
  <c r="BW79" i="2" l="1"/>
  <c r="CE79" i="2" s="1"/>
  <c r="Q79" i="2"/>
  <c r="Y79" i="2" s="1"/>
  <c r="CD79" i="2"/>
  <c r="BO80" i="2"/>
  <c r="BY80" i="2"/>
  <c r="U80" i="2"/>
  <c r="CC80" i="2"/>
  <c r="BX80" i="2"/>
  <c r="V80" i="2"/>
  <c r="CA80" i="2"/>
  <c r="CB80" i="2"/>
  <c r="R80" i="2"/>
  <c r="W80" i="2"/>
  <c r="B23" i="13"/>
  <c r="E22" i="13"/>
  <c r="C22" i="13"/>
  <c r="G21" i="13"/>
  <c r="H21" i="13" s="1"/>
  <c r="F21" i="13"/>
  <c r="D21" i="13"/>
  <c r="D22" i="12"/>
  <c r="F22" i="12"/>
  <c r="G22" i="12"/>
  <c r="H22" i="12" s="1"/>
  <c r="B24" i="12"/>
  <c r="E23" i="12"/>
  <c r="C23" i="12"/>
  <c r="F20" i="11"/>
  <c r="G20" i="11"/>
  <c r="H20" i="11" s="1"/>
  <c r="D20" i="11"/>
  <c r="C21" i="11"/>
  <c r="E21" i="11"/>
  <c r="B22" i="11"/>
  <c r="AB28" i="2"/>
  <c r="AB29" i="2"/>
  <c r="X80" i="2" l="1"/>
  <c r="Q80" i="2"/>
  <c r="Y80" i="2" s="1"/>
  <c r="BW80" i="2"/>
  <c r="CE80" i="2" s="1"/>
  <c r="CD80" i="2"/>
  <c r="CB81" i="2"/>
  <c r="CC81" i="2"/>
  <c r="BO81" i="2"/>
  <c r="W81" i="2"/>
  <c r="CA81" i="2"/>
  <c r="V81" i="2"/>
  <c r="BX81" i="2"/>
  <c r="R81" i="2"/>
  <c r="U81" i="2"/>
  <c r="BY81" i="2"/>
  <c r="G22" i="13"/>
  <c r="H22" i="13" s="1"/>
  <c r="F22" i="13"/>
  <c r="D22" i="13"/>
  <c r="B24" i="13"/>
  <c r="E23" i="13"/>
  <c r="C23" i="13"/>
  <c r="C24" i="12"/>
  <c r="B25" i="12"/>
  <c r="E24" i="12"/>
  <c r="F23" i="12"/>
  <c r="G23" i="12"/>
  <c r="H23" i="12" s="1"/>
  <c r="D23" i="12"/>
  <c r="B23" i="11"/>
  <c r="C22" i="11"/>
  <c r="E22" i="11"/>
  <c r="G21" i="11"/>
  <c r="H21" i="11" s="1"/>
  <c r="F21" i="11"/>
  <c r="D21" i="11"/>
  <c r="AV26" i="2"/>
  <c r="CD81" i="2" l="1"/>
  <c r="X81" i="2"/>
  <c r="Q81" i="2"/>
  <c r="Y81" i="2" s="1"/>
  <c r="BW81" i="2"/>
  <c r="CE81" i="2" s="1"/>
  <c r="CA82" i="2"/>
  <c r="U82" i="2"/>
  <c r="BX82" i="2"/>
  <c r="BY82" i="2"/>
  <c r="CC82" i="2"/>
  <c r="CB82" i="2"/>
  <c r="W82" i="2"/>
  <c r="BO82" i="2"/>
  <c r="R82" i="2"/>
  <c r="V82" i="2"/>
  <c r="C24" i="13"/>
  <c r="B25" i="13"/>
  <c r="E24" i="13"/>
  <c r="F23" i="13"/>
  <c r="G23" i="13"/>
  <c r="H23" i="13" s="1"/>
  <c r="D23" i="13"/>
  <c r="C25" i="12"/>
  <c r="E25" i="12"/>
  <c r="B26" i="12"/>
  <c r="G24" i="12"/>
  <c r="H24" i="12" s="1"/>
  <c r="F24" i="12"/>
  <c r="D24" i="12"/>
  <c r="D22" i="11"/>
  <c r="F22" i="11"/>
  <c r="G22" i="11"/>
  <c r="H22" i="11" s="1"/>
  <c r="E23" i="11"/>
  <c r="B24" i="11"/>
  <c r="C23" i="11"/>
  <c r="AB27" i="2"/>
  <c r="Y28" i="2"/>
  <c r="X82" i="2" l="1"/>
  <c r="Q82" i="2"/>
  <c r="Y82" i="2" s="1"/>
  <c r="CD82" i="2"/>
  <c r="BW82" i="2"/>
  <c r="CE82" i="2" s="1"/>
  <c r="V83" i="2"/>
  <c r="BO83" i="2"/>
  <c r="BX83" i="2"/>
  <c r="U83" i="2"/>
  <c r="R83" i="2"/>
  <c r="W83" i="2"/>
  <c r="CB83" i="2"/>
  <c r="CA83" i="2"/>
  <c r="BY83" i="2"/>
  <c r="CC83" i="2"/>
  <c r="C25" i="13"/>
  <c r="B26" i="13"/>
  <c r="E25" i="13"/>
  <c r="G24" i="13"/>
  <c r="H24" i="13" s="1"/>
  <c r="F24" i="13"/>
  <c r="D24" i="13"/>
  <c r="D25" i="12"/>
  <c r="G25" i="12"/>
  <c r="H25" i="12" s="1"/>
  <c r="BN83" i="2" s="1"/>
  <c r="F25" i="12"/>
  <c r="B27" i="12"/>
  <c r="E26" i="12"/>
  <c r="C26" i="12"/>
  <c r="G23" i="11"/>
  <c r="H23" i="11" s="1"/>
  <c r="D23" i="11"/>
  <c r="F23" i="11"/>
  <c r="C24" i="11"/>
  <c r="E24" i="11"/>
  <c r="B25" i="11"/>
  <c r="AI27" i="2"/>
  <c r="AI28" i="2"/>
  <c r="R46" i="2"/>
  <c r="R42" i="2"/>
  <c r="R35" i="2"/>
  <c r="R36" i="2"/>
  <c r="R47" i="2"/>
  <c r="R40" i="2"/>
  <c r="R32" i="2"/>
  <c r="R38" i="2"/>
  <c r="R43" i="2"/>
  <c r="R56" i="2"/>
  <c r="R34" i="2"/>
  <c r="R39" i="2"/>
  <c r="R44" i="2"/>
  <c r="R33" i="2"/>
  <c r="R37" i="2"/>
  <c r="R41" i="2"/>
  <c r="R45" i="2"/>
  <c r="R58" i="2"/>
  <c r="R60" i="2"/>
  <c r="R48" i="2"/>
  <c r="R57" i="2"/>
  <c r="U33" i="2"/>
  <c r="Q33" i="2" s="1"/>
  <c r="Y33" i="2" s="1"/>
  <c r="U35" i="2"/>
  <c r="U37" i="2"/>
  <c r="U39" i="2"/>
  <c r="U41" i="2"/>
  <c r="U43" i="2"/>
  <c r="U45" i="2"/>
  <c r="Q45" i="2" s="1"/>
  <c r="Y45" i="2" s="1"/>
  <c r="U47" i="2"/>
  <c r="U56" i="2"/>
  <c r="Q56" i="2" s="1"/>
  <c r="Y56" i="2" s="1"/>
  <c r="U58" i="2"/>
  <c r="U60" i="2"/>
  <c r="R59" i="2"/>
  <c r="U32" i="2"/>
  <c r="U34" i="2"/>
  <c r="U36" i="2"/>
  <c r="U38" i="2"/>
  <c r="U40" i="2"/>
  <c r="Q40" i="2" s="1"/>
  <c r="Y40" i="2" s="1"/>
  <c r="U42" i="2"/>
  <c r="U44" i="2"/>
  <c r="U46" i="2"/>
  <c r="U48" i="2"/>
  <c r="U57" i="2"/>
  <c r="Q57" i="2" s="1"/>
  <c r="Y57" i="2" s="1"/>
  <c r="U59" i="2"/>
  <c r="B8" i="8"/>
  <c r="C8" i="8"/>
  <c r="E8" i="8" s="1"/>
  <c r="E2" i="8"/>
  <c r="B7" i="8"/>
  <c r="C7" i="8" s="1"/>
  <c r="E7" i="8" s="1"/>
  <c r="B6" i="8"/>
  <c r="C6" i="8" s="1"/>
  <c r="E6" i="8" s="1"/>
  <c r="B5" i="8"/>
  <c r="C5" i="8" s="1"/>
  <c r="E5" i="8" s="1"/>
  <c r="Q38" i="2" l="1"/>
  <c r="Y38" i="2" s="1"/>
  <c r="Q42" i="2"/>
  <c r="Y42" i="2" s="1"/>
  <c r="Q83" i="2"/>
  <c r="Y83" i="2" s="1"/>
  <c r="X83" i="2"/>
  <c r="BW83" i="2"/>
  <c r="CE83" i="2" s="1"/>
  <c r="CD83" i="2"/>
  <c r="BQ83" i="2"/>
  <c r="BM83" i="2" s="1"/>
  <c r="BU83" i="2" s="1"/>
  <c r="U84" i="2"/>
  <c r="BY84" i="2"/>
  <c r="BX84" i="2"/>
  <c r="CB84" i="2"/>
  <c r="V84" i="2"/>
  <c r="X84" i="2" s="1"/>
  <c r="BO84" i="2"/>
  <c r="CA84" i="2"/>
  <c r="CC84" i="2"/>
  <c r="CD84" i="2" s="1"/>
  <c r="R84" i="2"/>
  <c r="BQ84" i="2"/>
  <c r="W84" i="2"/>
  <c r="BN84" i="2"/>
  <c r="BR62" i="2"/>
  <c r="BS62" i="2"/>
  <c r="BS63" i="2"/>
  <c r="BR61" i="2"/>
  <c r="BS61" i="2"/>
  <c r="BR63" i="2"/>
  <c r="BQ61" i="2"/>
  <c r="BS64" i="2"/>
  <c r="BR64" i="2"/>
  <c r="BQ62" i="2"/>
  <c r="BS65" i="2"/>
  <c r="BR65" i="2"/>
  <c r="BQ63" i="2"/>
  <c r="BR66" i="2"/>
  <c r="BS66" i="2"/>
  <c r="BQ64" i="2"/>
  <c r="BQ65" i="2"/>
  <c r="BS67" i="2"/>
  <c r="BR67" i="2"/>
  <c r="BS68" i="2"/>
  <c r="BR68" i="2"/>
  <c r="BQ66" i="2"/>
  <c r="BQ67" i="2"/>
  <c r="BR69" i="2"/>
  <c r="BS69" i="2"/>
  <c r="BN62" i="2"/>
  <c r="BM62" i="2" s="1"/>
  <c r="BU62" i="2" s="1"/>
  <c r="BN65" i="2"/>
  <c r="BN61" i="2"/>
  <c r="BN66" i="2"/>
  <c r="BQ68" i="2"/>
  <c r="BN63" i="2"/>
  <c r="BN67" i="2"/>
  <c r="BN64" i="2"/>
  <c r="BN68" i="2"/>
  <c r="BM68" i="2" s="1"/>
  <c r="BU68" i="2" s="1"/>
  <c r="BS70" i="2"/>
  <c r="BR70" i="2"/>
  <c r="BQ69" i="2"/>
  <c r="BR71" i="2"/>
  <c r="BS71" i="2"/>
  <c r="BN69" i="2"/>
  <c r="BN70" i="2"/>
  <c r="BS72" i="2"/>
  <c r="BR72" i="2"/>
  <c r="BQ70" i="2"/>
  <c r="BQ71" i="2"/>
  <c r="BN71" i="2"/>
  <c r="BS73" i="2"/>
  <c r="BR73" i="2"/>
  <c r="BQ72" i="2"/>
  <c r="BS74" i="2"/>
  <c r="BR74" i="2"/>
  <c r="BN72" i="2"/>
  <c r="BN73" i="2"/>
  <c r="BS75" i="2"/>
  <c r="BQ73" i="2"/>
  <c r="BR75" i="2"/>
  <c r="BS76" i="2"/>
  <c r="BR76" i="2"/>
  <c r="BN74" i="2"/>
  <c r="BQ74" i="2"/>
  <c r="BN75" i="2"/>
  <c r="BQ75" i="2"/>
  <c r="BS77" i="2"/>
  <c r="BR77" i="2"/>
  <c r="BN76" i="2"/>
  <c r="BQ76" i="2"/>
  <c r="BR78" i="2"/>
  <c r="BS78" i="2"/>
  <c r="BS79" i="2"/>
  <c r="BN77" i="2"/>
  <c r="BQ77" i="2"/>
  <c r="BR79" i="2"/>
  <c r="BN78" i="2"/>
  <c r="BS80" i="2"/>
  <c r="BR80" i="2"/>
  <c r="BQ78" i="2"/>
  <c r="BN79" i="2"/>
  <c r="BR81" i="2"/>
  <c r="BS81" i="2"/>
  <c r="BQ79" i="2"/>
  <c r="BN80" i="2"/>
  <c r="BQ80" i="2"/>
  <c r="BS82" i="2"/>
  <c r="BR82" i="2"/>
  <c r="BN81" i="2"/>
  <c r="BS83" i="2"/>
  <c r="BR83" i="2"/>
  <c r="BQ81" i="2"/>
  <c r="BN82" i="2"/>
  <c r="BR84" i="2"/>
  <c r="BS84" i="2"/>
  <c r="BQ82" i="2"/>
  <c r="B27" i="13"/>
  <c r="E26" i="13"/>
  <c r="C26" i="13"/>
  <c r="G25" i="13"/>
  <c r="H25" i="13" s="1"/>
  <c r="F25" i="13"/>
  <c r="D25" i="13"/>
  <c r="B28" i="12"/>
  <c r="E27" i="12"/>
  <c r="C27" i="12"/>
  <c r="D26" i="12"/>
  <c r="G26" i="12"/>
  <c r="H26" i="12" s="1"/>
  <c r="F26" i="12"/>
  <c r="C25" i="11"/>
  <c r="B26" i="11"/>
  <c r="E25" i="11"/>
  <c r="F24" i="11"/>
  <c r="G24" i="11"/>
  <c r="H24" i="11" s="1"/>
  <c r="D24" i="11"/>
  <c r="Q36" i="2"/>
  <c r="Y36" i="2" s="1"/>
  <c r="Q39" i="2"/>
  <c r="Y39" i="2" s="1"/>
  <c r="Q41" i="2"/>
  <c r="Y41" i="2" s="1"/>
  <c r="Q48" i="2"/>
  <c r="Y48" i="2" s="1"/>
  <c r="Q59" i="2"/>
  <c r="Y59" i="2" s="1"/>
  <c r="Q34" i="2"/>
  <c r="Y34" i="2" s="1"/>
  <c r="Q32" i="2"/>
  <c r="Y32" i="2" s="1"/>
  <c r="Q60" i="2"/>
  <c r="Y60" i="2" s="1"/>
  <c r="Q37" i="2"/>
  <c r="Y37" i="2" s="1"/>
  <c r="Q58" i="2"/>
  <c r="Y58" i="2" s="1"/>
  <c r="Q35" i="2"/>
  <c r="Y35" i="2" s="1"/>
  <c r="Q46" i="2"/>
  <c r="Y46" i="2" s="1"/>
  <c r="Q47" i="2"/>
  <c r="Y47" i="2" s="1"/>
  <c r="Q43" i="2"/>
  <c r="Y43" i="2" s="1"/>
  <c r="Q44" i="2"/>
  <c r="Y44" i="2" s="1"/>
  <c r="F5" i="4"/>
  <c r="Q84" i="2" l="1"/>
  <c r="Y84" i="2" s="1"/>
  <c r="BW84" i="2"/>
  <c r="CE84" i="2" s="1"/>
  <c r="BM67" i="2"/>
  <c r="BU67" i="2" s="1"/>
  <c r="BM61" i="2"/>
  <c r="BU61" i="2" s="1"/>
  <c r="BT80" i="2"/>
  <c r="BT75" i="2"/>
  <c r="BT74" i="2"/>
  <c r="BT72" i="2"/>
  <c r="BM73" i="2"/>
  <c r="BU73" i="2" s="1"/>
  <c r="BM82" i="2"/>
  <c r="BU82" i="2" s="1"/>
  <c r="BM81" i="2"/>
  <c r="BU81" i="2" s="1"/>
  <c r="BM80" i="2"/>
  <c r="BU80" i="2" s="1"/>
  <c r="BM79" i="2"/>
  <c r="BU79" i="2" s="1"/>
  <c r="BM78" i="2"/>
  <c r="BU78" i="2" s="1"/>
  <c r="BT79" i="2"/>
  <c r="BM76" i="2"/>
  <c r="BU76" i="2" s="1"/>
  <c r="BM75" i="2"/>
  <c r="BU75" i="2" s="1"/>
  <c r="BT76" i="2"/>
  <c r="BM70" i="2"/>
  <c r="BU70" i="2" s="1"/>
  <c r="BM64" i="2"/>
  <c r="BU64" i="2" s="1"/>
  <c r="BM66" i="2"/>
  <c r="BU66" i="2" s="1"/>
  <c r="BT69" i="2"/>
  <c r="BT61" i="2"/>
  <c r="BT84" i="2"/>
  <c r="BT82" i="2"/>
  <c r="BT81" i="2"/>
  <c r="BT77" i="2"/>
  <c r="BM74" i="2"/>
  <c r="BU74" i="2" s="1"/>
  <c r="BT73" i="2"/>
  <c r="BT71" i="2"/>
  <c r="BT66" i="2"/>
  <c r="BT65" i="2"/>
  <c r="BT78" i="2"/>
  <c r="BM72" i="2"/>
  <c r="BU72" i="2" s="1"/>
  <c r="BM69" i="2"/>
  <c r="BU69" i="2" s="1"/>
  <c r="BT68" i="2"/>
  <c r="BT64" i="2"/>
  <c r="BT70" i="2"/>
  <c r="BM63" i="2"/>
  <c r="BU63" i="2" s="1"/>
  <c r="BM65" i="2"/>
  <c r="BU65" i="2" s="1"/>
  <c r="BT63" i="2"/>
  <c r="BM84" i="2"/>
  <c r="BU84" i="2" s="1"/>
  <c r="BT83" i="2"/>
  <c r="BM77" i="2"/>
  <c r="BU77" i="2" s="1"/>
  <c r="BM71" i="2"/>
  <c r="BU71" i="2" s="1"/>
  <c r="BT67" i="2"/>
  <c r="BT62" i="2"/>
  <c r="V85" i="2"/>
  <c r="BQ85" i="2"/>
  <c r="BO85" i="2"/>
  <c r="CA85" i="2"/>
  <c r="BR85" i="2"/>
  <c r="W85" i="2"/>
  <c r="BX85" i="2"/>
  <c r="U85" i="2"/>
  <c r="Q85" i="2" s="1"/>
  <c r="Y85" i="2" s="1"/>
  <c r="BY85" i="2"/>
  <c r="BN85" i="2"/>
  <c r="R85" i="2"/>
  <c r="CB85" i="2"/>
  <c r="CC85" i="2"/>
  <c r="BS85" i="2"/>
  <c r="G26" i="13"/>
  <c r="H26" i="13" s="1"/>
  <c r="F26" i="13"/>
  <c r="D26" i="13"/>
  <c r="B28" i="13"/>
  <c r="E27" i="13"/>
  <c r="C27" i="13"/>
  <c r="F27" i="12"/>
  <c r="D27" i="12"/>
  <c r="G27" i="12"/>
  <c r="H27" i="12" s="1"/>
  <c r="C28" i="12"/>
  <c r="B29" i="12"/>
  <c r="E28" i="12"/>
  <c r="E26" i="11"/>
  <c r="C26" i="11"/>
  <c r="B27" i="11"/>
  <c r="G25" i="11"/>
  <c r="H25" i="11" s="1"/>
  <c r="D25" i="11"/>
  <c r="F25" i="11"/>
  <c r="B9" i="4"/>
  <c r="C9" i="4" s="1"/>
  <c r="E9" i="4" s="1"/>
  <c r="B8" i="4"/>
  <c r="C8" i="4" s="1"/>
  <c r="E8" i="4" s="1"/>
  <c r="B7" i="4"/>
  <c r="C7" i="4" s="1"/>
  <c r="E7" i="4" s="1"/>
  <c r="B6" i="4"/>
  <c r="C6" i="4" s="1"/>
  <c r="E6" i="4" s="1"/>
  <c r="X85" i="2" l="1"/>
  <c r="BW85" i="2"/>
  <c r="CE85" i="2" s="1"/>
  <c r="CD85" i="2"/>
  <c r="BT85" i="2"/>
  <c r="BM85" i="2"/>
  <c r="BU85" i="2" s="1"/>
  <c r="BO86" i="2"/>
  <c r="V86" i="2"/>
  <c r="BQ86" i="2"/>
  <c r="BX86" i="2"/>
  <c r="U86" i="2"/>
  <c r="BY86" i="2"/>
  <c r="W86" i="2"/>
  <c r="BN86" i="2"/>
  <c r="BS86" i="2"/>
  <c r="CC86" i="2"/>
  <c r="R86" i="2"/>
  <c r="BR86" i="2"/>
  <c r="CA86" i="2"/>
  <c r="CB86" i="2"/>
  <c r="C28" i="13"/>
  <c r="B29" i="13"/>
  <c r="E28" i="13"/>
  <c r="F27" i="13"/>
  <c r="G27" i="13"/>
  <c r="H27" i="13" s="1"/>
  <c r="D27" i="13"/>
  <c r="G28" i="12"/>
  <c r="H28" i="12" s="1"/>
  <c r="F28" i="12"/>
  <c r="D28" i="12"/>
  <c r="C29" i="12"/>
  <c r="E29" i="12"/>
  <c r="E27" i="11"/>
  <c r="B28" i="11"/>
  <c r="C27" i="11"/>
  <c r="D26" i="11"/>
  <c r="G26" i="11"/>
  <c r="H26" i="11" s="1"/>
  <c r="F26" i="11"/>
  <c r="BP60" i="2"/>
  <c r="BO60" i="2" s="1"/>
  <c r="BP59" i="2"/>
  <c r="BO59" i="2" s="1"/>
  <c r="BP58" i="2"/>
  <c r="BO58" i="2" s="1"/>
  <c r="BP57" i="2"/>
  <c r="BO57" i="2" s="1"/>
  <c r="BP56" i="2"/>
  <c r="BO56" i="2" s="1"/>
  <c r="BP55" i="2"/>
  <c r="BP54" i="2"/>
  <c r="BP53" i="2"/>
  <c r="BP52" i="2"/>
  <c r="BP51" i="2"/>
  <c r="BP50" i="2"/>
  <c r="BP49" i="2"/>
  <c r="BP48" i="2"/>
  <c r="BO48" i="2" s="1"/>
  <c r="BP47" i="2"/>
  <c r="BO47" i="2" s="1"/>
  <c r="BP46" i="2"/>
  <c r="BO46" i="2" s="1"/>
  <c r="BP45" i="2"/>
  <c r="BO45" i="2" s="1"/>
  <c r="BP44" i="2"/>
  <c r="BO44" i="2" s="1"/>
  <c r="BP43" i="2"/>
  <c r="BO43" i="2" s="1"/>
  <c r="BP42" i="2"/>
  <c r="BO42" i="2" s="1"/>
  <c r="BP41" i="2"/>
  <c r="BO41" i="2" s="1"/>
  <c r="BP40" i="2"/>
  <c r="BO40" i="2" s="1"/>
  <c r="BP39" i="2"/>
  <c r="BO39" i="2" s="1"/>
  <c r="BP38" i="2"/>
  <c r="BO38" i="2" s="1"/>
  <c r="BP37" i="2"/>
  <c r="BO37" i="2" s="1"/>
  <c r="BP36" i="2"/>
  <c r="BO36" i="2" s="1"/>
  <c r="BP35" i="2"/>
  <c r="BO35" i="2" s="1"/>
  <c r="BP34" i="2"/>
  <c r="BO34" i="2" s="1"/>
  <c r="X86" i="2" l="1"/>
  <c r="Q86" i="2"/>
  <c r="Y86" i="2" s="1"/>
  <c r="CD86" i="2"/>
  <c r="BW86" i="2"/>
  <c r="CE86" i="2" s="1"/>
  <c r="BT86" i="2"/>
  <c r="BM86" i="2"/>
  <c r="BU86" i="2" s="1"/>
  <c r="BS87" i="2"/>
  <c r="W87" i="2"/>
  <c r="BN87" i="2"/>
  <c r="BX87" i="2"/>
  <c r="R87" i="2"/>
  <c r="BR87" i="2"/>
  <c r="CC87" i="2"/>
  <c r="BY87" i="2"/>
  <c r="CA87" i="2"/>
  <c r="BO87" i="2"/>
  <c r="CB87" i="2"/>
  <c r="V87" i="2"/>
  <c r="BQ87" i="2"/>
  <c r="U87" i="2"/>
  <c r="Q87" i="2" s="1"/>
  <c r="Y87" i="2" s="1"/>
  <c r="C29" i="13"/>
  <c r="E29" i="13"/>
  <c r="G28" i="13"/>
  <c r="H28" i="13" s="1"/>
  <c r="F28" i="13"/>
  <c r="D28" i="13"/>
  <c r="BN40" i="2"/>
  <c r="BQ42" i="2"/>
  <c r="BQ34" i="2"/>
  <c r="BQ35" i="2"/>
  <c r="BN37" i="2"/>
  <c r="BN44" i="2"/>
  <c r="BQ46" i="2"/>
  <c r="BN48" i="2"/>
  <c r="BQ56" i="2"/>
  <c r="BN58" i="2"/>
  <c r="BQ60" i="2"/>
  <c r="BN36" i="2"/>
  <c r="BQ38" i="2"/>
  <c r="BQ41" i="2"/>
  <c r="BQ45" i="2"/>
  <c r="BN57" i="2"/>
  <c r="BQ59" i="2"/>
  <c r="BN35" i="2"/>
  <c r="BQ37" i="2"/>
  <c r="BQ40" i="2"/>
  <c r="BN42" i="2"/>
  <c r="BQ44" i="2"/>
  <c r="BN46" i="2"/>
  <c r="BQ48" i="2"/>
  <c r="BN56" i="2"/>
  <c r="BQ58" i="2"/>
  <c r="BN60" i="2"/>
  <c r="BS44" i="2"/>
  <c r="BS41" i="2"/>
  <c r="BR40" i="2"/>
  <c r="BR56" i="2"/>
  <c r="BS32" i="2"/>
  <c r="BS58" i="2"/>
  <c r="BR48" i="2"/>
  <c r="BR60" i="2"/>
  <c r="BR57" i="2"/>
  <c r="BR34" i="2"/>
  <c r="BS36" i="2"/>
  <c r="BS59" i="2"/>
  <c r="BR32" i="2"/>
  <c r="BS47" i="2"/>
  <c r="BS43" i="2"/>
  <c r="BR58" i="2"/>
  <c r="BS34" i="2"/>
  <c r="BS40" i="2"/>
  <c r="BN33" i="2"/>
  <c r="BS38" i="2"/>
  <c r="BS60" i="2"/>
  <c r="BS39" i="2"/>
  <c r="BR47" i="2"/>
  <c r="BQ33" i="2"/>
  <c r="BS42" i="2"/>
  <c r="BR46" i="2"/>
  <c r="BS56" i="2"/>
  <c r="BS46" i="2"/>
  <c r="BR36" i="2"/>
  <c r="BS48" i="2"/>
  <c r="BR37" i="2"/>
  <c r="BR44" i="2"/>
  <c r="BN39" i="2"/>
  <c r="BR35" i="2"/>
  <c r="BR42" i="2"/>
  <c r="BR59" i="2"/>
  <c r="BR38" i="2"/>
  <c r="BR39" i="2"/>
  <c r="BQ32" i="2"/>
  <c r="BN32" i="2"/>
  <c r="BR43" i="2"/>
  <c r="BR33" i="2"/>
  <c r="BS45" i="2"/>
  <c r="BR41" i="2"/>
  <c r="BS57" i="2"/>
  <c r="BT57" i="2" s="1"/>
  <c r="BS33" i="2"/>
  <c r="BT33" i="2" s="1"/>
  <c r="BS37" i="2"/>
  <c r="BS35" i="2"/>
  <c r="BR45" i="2"/>
  <c r="BN43" i="2"/>
  <c r="BN47" i="2"/>
  <c r="BN34" i="2"/>
  <c r="BQ36" i="2"/>
  <c r="BN38" i="2"/>
  <c r="BQ39" i="2"/>
  <c r="BN41" i="2"/>
  <c r="BQ43" i="2"/>
  <c r="BN45" i="2"/>
  <c r="BQ47" i="2"/>
  <c r="BQ57" i="2"/>
  <c r="BN59" i="2"/>
  <c r="D29" i="12"/>
  <c r="G29" i="12"/>
  <c r="H29" i="12" s="1"/>
  <c r="F29" i="12"/>
  <c r="F27" i="11"/>
  <c r="D27" i="11"/>
  <c r="G27" i="11"/>
  <c r="H27" i="11" s="1"/>
  <c r="E28" i="11"/>
  <c r="B29" i="11"/>
  <c r="C28" i="11"/>
  <c r="X87" i="2" l="1"/>
  <c r="BW87" i="2"/>
  <c r="CE87" i="2" s="1"/>
  <c r="CD87" i="2"/>
  <c r="BM59" i="2"/>
  <c r="BU59" i="2" s="1"/>
  <c r="BM87" i="2"/>
  <c r="BU87" i="2" s="1"/>
  <c r="BM42" i="2"/>
  <c r="BU42" i="2" s="1"/>
  <c r="BT87" i="2"/>
  <c r="V88" i="2"/>
  <c r="BO88" i="2"/>
  <c r="CC88" i="2"/>
  <c r="W88" i="2"/>
  <c r="BN88" i="2"/>
  <c r="CA88" i="2"/>
  <c r="BS88" i="2"/>
  <c r="BR88" i="2"/>
  <c r="U88" i="2"/>
  <c r="BY88" i="2"/>
  <c r="BQ88" i="2"/>
  <c r="BX88" i="2"/>
  <c r="CB88" i="2"/>
  <c r="R88" i="2"/>
  <c r="BM45" i="2"/>
  <c r="BU45" i="2" s="1"/>
  <c r="BT60" i="2"/>
  <c r="BM35" i="2"/>
  <c r="BU35" i="2" s="1"/>
  <c r="BM56" i="2"/>
  <c r="BU56" i="2" s="1"/>
  <c r="BM36" i="2"/>
  <c r="BU36" i="2" s="1"/>
  <c r="BT46" i="2"/>
  <c r="BT56" i="2"/>
  <c r="BM47" i="2"/>
  <c r="BU47" i="2" s="1"/>
  <c r="BM38" i="2"/>
  <c r="BU38" i="2" s="1"/>
  <c r="BT37" i="2"/>
  <c r="BT45" i="2"/>
  <c r="BT42" i="2"/>
  <c r="BT34" i="2"/>
  <c r="BM43" i="2"/>
  <c r="BU43" i="2" s="1"/>
  <c r="BT43" i="2"/>
  <c r="BT38" i="2"/>
  <c r="BT58" i="2"/>
  <c r="BT41" i="2"/>
  <c r="BM58" i="2"/>
  <c r="BU58" i="2" s="1"/>
  <c r="BM44" i="2"/>
  <c r="BU44" i="2" s="1"/>
  <c r="BT59" i="2"/>
  <c r="BT32" i="2"/>
  <c r="BT44" i="2"/>
  <c r="BM57" i="2"/>
  <c r="BU57" i="2" s="1"/>
  <c r="BM37" i="2"/>
  <c r="BU37" i="2" s="1"/>
  <c r="BM40" i="2"/>
  <c r="BU40" i="2" s="1"/>
  <c r="BT36" i="2"/>
  <c r="BM41" i="2"/>
  <c r="BU41" i="2" s="1"/>
  <c r="BM34" i="2"/>
  <c r="BU34" i="2" s="1"/>
  <c r="BM33" i="2"/>
  <c r="BU33" i="2" s="1"/>
  <c r="BT35" i="2"/>
  <c r="BM32" i="2"/>
  <c r="BU32" i="2" s="1"/>
  <c r="BM39" i="2"/>
  <c r="BU39" i="2" s="1"/>
  <c r="BT48" i="2"/>
  <c r="BT39" i="2"/>
  <c r="BT40" i="2"/>
  <c r="BT47" i="2"/>
  <c r="BM60" i="2"/>
  <c r="BU60" i="2" s="1"/>
  <c r="BM46" i="2"/>
  <c r="BU46" i="2" s="1"/>
  <c r="BM48" i="2"/>
  <c r="BU48" i="2" s="1"/>
  <c r="G29" i="13"/>
  <c r="H29" i="13" s="1"/>
  <c r="AZ26" i="2" s="1"/>
  <c r="AT29" i="2" s="1"/>
  <c r="F29" i="13"/>
  <c r="D29" i="13"/>
  <c r="F28" i="11"/>
  <c r="G28" i="11"/>
  <c r="H28" i="11" s="1"/>
  <c r="D28" i="11"/>
  <c r="C29" i="11"/>
  <c r="E29" i="11"/>
  <c r="J30" i="2"/>
  <c r="AX27" i="2" l="1"/>
  <c r="AR27" i="2"/>
  <c r="Q88" i="2"/>
  <c r="Y88" i="2" s="1"/>
  <c r="X88" i="2"/>
  <c r="BW88" i="2"/>
  <c r="CE88" i="2" s="1"/>
  <c r="CD88" i="2"/>
  <c r="BT88" i="2"/>
  <c r="BM88" i="2"/>
  <c r="BU88" i="2" s="1"/>
  <c r="V89" i="2"/>
  <c r="BS89" i="2"/>
  <c r="BR89" i="2"/>
  <c r="BN89" i="2"/>
  <c r="BX89" i="2"/>
  <c r="W89" i="2"/>
  <c r="CC89" i="2"/>
  <c r="BQ89" i="2"/>
  <c r="CB89" i="2"/>
  <c r="CA89" i="2"/>
  <c r="R89" i="2"/>
  <c r="BO89" i="2"/>
  <c r="U89" i="2"/>
  <c r="Q89" i="2" s="1"/>
  <c r="Y89" i="2" s="1"/>
  <c r="BY89" i="2"/>
  <c r="G29" i="11"/>
  <c r="H29" i="11" s="1"/>
  <c r="G29" i="2" s="1"/>
  <c r="F29" i="11"/>
  <c r="D29" i="11"/>
  <c r="BZ34" i="2"/>
  <c r="BY34" i="2" s="1"/>
  <c r="BZ35" i="2"/>
  <c r="BY35" i="2" s="1"/>
  <c r="BZ36" i="2"/>
  <c r="BY36" i="2" s="1"/>
  <c r="BZ37" i="2"/>
  <c r="BY37" i="2" s="1"/>
  <c r="BZ38" i="2"/>
  <c r="BY38" i="2" s="1"/>
  <c r="BZ39" i="2"/>
  <c r="BY39" i="2" s="1"/>
  <c r="BZ40" i="2"/>
  <c r="BY40" i="2" s="1"/>
  <c r="BZ41" i="2"/>
  <c r="BY41" i="2" s="1"/>
  <c r="BZ42" i="2"/>
  <c r="BY42" i="2" s="1"/>
  <c r="BZ43" i="2"/>
  <c r="BY43" i="2" s="1"/>
  <c r="BZ44" i="2"/>
  <c r="BY44" i="2" s="1"/>
  <c r="BZ45" i="2"/>
  <c r="BY45" i="2" s="1"/>
  <c r="BZ46" i="2"/>
  <c r="BY46" i="2" s="1"/>
  <c r="BZ47" i="2"/>
  <c r="BY47" i="2" s="1"/>
  <c r="BZ48" i="2"/>
  <c r="BY48" i="2" s="1"/>
  <c r="BZ49" i="2"/>
  <c r="BZ50" i="2"/>
  <c r="BZ51" i="2"/>
  <c r="BZ52" i="2"/>
  <c r="BZ53" i="2"/>
  <c r="BZ54" i="2"/>
  <c r="BZ55" i="2"/>
  <c r="BZ56" i="2"/>
  <c r="BY56" i="2" s="1"/>
  <c r="BZ57" i="2"/>
  <c r="BY57" i="2" s="1"/>
  <c r="BZ58" i="2"/>
  <c r="BY58" i="2" s="1"/>
  <c r="BZ59" i="2"/>
  <c r="BY59" i="2" s="1"/>
  <c r="BZ60" i="2"/>
  <c r="BY60" i="2" s="1"/>
  <c r="L52" i="2" l="1"/>
  <c r="L141" i="2"/>
  <c r="L104" i="2"/>
  <c r="L193" i="2"/>
  <c r="L196" i="2"/>
  <c r="L162" i="2"/>
  <c r="L81" i="2"/>
  <c r="L212" i="2"/>
  <c r="L198" i="2"/>
  <c r="L101" i="2"/>
  <c r="L38" i="2"/>
  <c r="L164" i="2"/>
  <c r="L105" i="2"/>
  <c r="L181" i="2"/>
  <c r="L226" i="2"/>
  <c r="L169" i="2"/>
  <c r="L102" i="2"/>
  <c r="L51" i="2"/>
  <c r="L236" i="2"/>
  <c r="L230" i="2"/>
  <c r="L43" i="2"/>
  <c r="L190" i="2"/>
  <c r="L93" i="2"/>
  <c r="L215" i="2"/>
  <c r="L129" i="2"/>
  <c r="L58" i="2"/>
  <c r="L114" i="2"/>
  <c r="L67" i="2"/>
  <c r="L184" i="2"/>
  <c r="L150" i="2"/>
  <c r="L117" i="2"/>
  <c r="L54" i="2"/>
  <c r="L197" i="2"/>
  <c r="L75" i="2"/>
  <c r="L78" i="2"/>
  <c r="L61" i="2"/>
  <c r="L237" i="2"/>
  <c r="L144" i="2"/>
  <c r="L187" i="2"/>
  <c r="L154" i="2"/>
  <c r="L119" i="2"/>
  <c r="L80" i="2"/>
  <c r="L189" i="2"/>
  <c r="L210" i="2"/>
  <c r="L149" i="2"/>
  <c r="L218" i="2"/>
  <c r="L85" i="2"/>
  <c r="L186" i="2"/>
  <c r="L219" i="2"/>
  <c r="L228" i="2"/>
  <c r="L116" i="2"/>
  <c r="L68" i="2"/>
  <c r="L146" i="2"/>
  <c r="L110" i="2"/>
  <c r="L34" i="2"/>
  <c r="L49" i="2"/>
  <c r="L44" i="2"/>
  <c r="L70" i="2"/>
  <c r="L55" i="2"/>
  <c r="L32" i="2"/>
  <c r="L94" i="2"/>
  <c r="L221" i="2"/>
  <c r="L122" i="2"/>
  <c r="L202" i="2"/>
  <c r="L171" i="2"/>
  <c r="L137" i="2"/>
  <c r="L109" i="2"/>
  <c r="L160" i="2"/>
  <c r="L108" i="2"/>
  <c r="L64" i="2"/>
  <c r="L140" i="2"/>
  <c r="L232" i="2"/>
  <c r="L199" i="2"/>
  <c r="L205" i="2"/>
  <c r="L188" i="2"/>
  <c r="M40" i="2"/>
  <c r="L90" i="2"/>
  <c r="L238" i="2"/>
  <c r="L242" i="2"/>
  <c r="L170" i="2"/>
  <c r="L123" i="2"/>
  <c r="L165" i="2"/>
  <c r="L120" i="2"/>
  <c r="L192" i="2"/>
  <c r="L239" i="2"/>
  <c r="L35" i="2"/>
  <c r="L207" i="2"/>
  <c r="L200" i="2"/>
  <c r="L36" i="2"/>
  <c r="L222" i="2"/>
  <c r="L128" i="2"/>
  <c r="L92" i="2"/>
  <c r="L143" i="2"/>
  <c r="L115" i="2"/>
  <c r="L157" i="2"/>
  <c r="L152" i="2"/>
  <c r="L209" i="2"/>
  <c r="L220" i="2"/>
  <c r="L178" i="2"/>
  <c r="L113" i="2"/>
  <c r="L74" i="2"/>
  <c r="L214" i="2"/>
  <c r="L111" i="2"/>
  <c r="L156" i="2"/>
  <c r="L231" i="2"/>
  <c r="L233" i="2"/>
  <c r="L142" i="2"/>
  <c r="L95" i="2"/>
  <c r="L56" i="2"/>
  <c r="L50" i="2"/>
  <c r="L168" i="2"/>
  <c r="L66" i="2"/>
  <c r="L33" i="2"/>
  <c r="L106" i="2"/>
  <c r="L124" i="2"/>
  <c r="L241" i="2"/>
  <c r="L191" i="2"/>
  <c r="L84" i="2"/>
  <c r="L136" i="2"/>
  <c r="L139" i="2"/>
  <c r="L213" i="2"/>
  <c r="L172" i="2"/>
  <c r="L65" i="2"/>
  <c r="L57" i="2"/>
  <c r="L182" i="2"/>
  <c r="L63" i="2"/>
  <c r="L132" i="2"/>
  <c r="L229" i="2"/>
  <c r="L185" i="2"/>
  <c r="L195" i="2"/>
  <c r="L96" i="2"/>
  <c r="L62" i="2"/>
  <c r="L42" i="2"/>
  <c r="L60" i="2"/>
  <c r="L151" i="2"/>
  <c r="L166" i="2"/>
  <c r="L206" i="2"/>
  <c r="L145" i="2"/>
  <c r="L83" i="2"/>
  <c r="L138" i="2"/>
  <c r="L208" i="2"/>
  <c r="L161" i="2"/>
  <c r="L91" i="2"/>
  <c r="L174" i="2"/>
  <c r="L77" i="2"/>
  <c r="L179" i="2"/>
  <c r="L97" i="2"/>
  <c r="L204" i="2"/>
  <c r="L98" i="2"/>
  <c r="L100" i="2"/>
  <c r="L88" i="2"/>
  <c r="L134" i="2"/>
  <c r="L87" i="2"/>
  <c r="L40" i="2"/>
  <c r="L46" i="2"/>
  <c r="L121" i="2"/>
  <c r="L147" i="2"/>
  <c r="L73" i="2"/>
  <c r="L39" i="2"/>
  <c r="L107" i="2"/>
  <c r="L133" i="2"/>
  <c r="L135" i="2"/>
  <c r="L158" i="2"/>
  <c r="L125" i="2"/>
  <c r="L126" i="2"/>
  <c r="L79" i="2"/>
  <c r="L234" i="2"/>
  <c r="L180" i="2"/>
  <c r="L112" i="2"/>
  <c r="L127" i="2"/>
  <c r="L211" i="2"/>
  <c r="L163" i="2"/>
  <c r="L86" i="2"/>
  <c r="L76" i="2"/>
  <c r="L227" i="2"/>
  <c r="L69" i="2"/>
  <c r="L203" i="2"/>
  <c r="L72" i="2"/>
  <c r="L131" i="2"/>
  <c r="L173" i="2"/>
  <c r="L216" i="2"/>
  <c r="L225" i="2"/>
  <c r="L240" i="2"/>
  <c r="L194" i="2"/>
  <c r="L177" i="2"/>
  <c r="L53" i="2"/>
  <c r="L148" i="2"/>
  <c r="L103" i="2"/>
  <c r="L48" i="2"/>
  <c r="L176" i="2"/>
  <c r="L223" i="2"/>
  <c r="L159" i="2"/>
  <c r="L89" i="2"/>
  <c r="L99" i="2"/>
  <c r="L82" i="2"/>
  <c r="L71" i="2"/>
  <c r="L59" i="2"/>
  <c r="L175" i="2"/>
  <c r="L45" i="2"/>
  <c r="L153" i="2"/>
  <c r="L217" i="2"/>
  <c r="L183" i="2"/>
  <c r="L37" i="2"/>
  <c r="L235" i="2"/>
  <c r="L155" i="2"/>
  <c r="M32" i="2"/>
  <c r="L167" i="2"/>
  <c r="L41" i="2"/>
  <c r="L130" i="2"/>
  <c r="L47" i="2"/>
  <c r="L224" i="2"/>
  <c r="L201" i="2"/>
  <c r="L118" i="2"/>
  <c r="X89" i="2"/>
  <c r="CD89" i="2"/>
  <c r="BW89" i="2"/>
  <c r="CE89" i="2" s="1"/>
  <c r="BM89" i="2"/>
  <c r="BU89" i="2" s="1"/>
  <c r="BT89" i="2"/>
  <c r="M33" i="2"/>
  <c r="M37" i="2"/>
  <c r="M41" i="2"/>
  <c r="M45" i="2"/>
  <c r="M57" i="2"/>
  <c r="M61" i="2"/>
  <c r="M65" i="2"/>
  <c r="M69" i="2"/>
  <c r="M73" i="2"/>
  <c r="M77" i="2"/>
  <c r="M81" i="2"/>
  <c r="M85" i="2"/>
  <c r="M89" i="2"/>
  <c r="M34" i="2"/>
  <c r="M38" i="2"/>
  <c r="M42" i="2"/>
  <c r="M46" i="2"/>
  <c r="M58" i="2"/>
  <c r="M62" i="2"/>
  <c r="M66" i="2"/>
  <c r="M70" i="2"/>
  <c r="M74" i="2"/>
  <c r="N74" i="2" s="1"/>
  <c r="M78" i="2"/>
  <c r="M82" i="2"/>
  <c r="M86" i="2"/>
  <c r="M90" i="2"/>
  <c r="N90" i="2" s="1"/>
  <c r="M35" i="2"/>
  <c r="M39" i="2"/>
  <c r="M43" i="2"/>
  <c r="N43" i="2" s="1"/>
  <c r="M47" i="2"/>
  <c r="M59" i="2"/>
  <c r="M63" i="2"/>
  <c r="M67" i="2"/>
  <c r="M71" i="2"/>
  <c r="N71" i="2" s="1"/>
  <c r="M75" i="2"/>
  <c r="M79" i="2"/>
  <c r="M83" i="2"/>
  <c r="M87" i="2"/>
  <c r="N87" i="2" s="1"/>
  <c r="M44" i="2"/>
  <c r="M60" i="2"/>
  <c r="M76" i="2"/>
  <c r="M48" i="2"/>
  <c r="M64" i="2"/>
  <c r="M80" i="2"/>
  <c r="M36" i="2"/>
  <c r="M68" i="2"/>
  <c r="N68" i="2" s="1"/>
  <c r="M84" i="2"/>
  <c r="M88" i="2"/>
  <c r="M56" i="2"/>
  <c r="M72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H64" i="2"/>
  <c r="H68" i="2"/>
  <c r="H72" i="2"/>
  <c r="H76" i="2"/>
  <c r="H62" i="2"/>
  <c r="H65" i="2"/>
  <c r="H69" i="2"/>
  <c r="H73" i="2"/>
  <c r="H77" i="2"/>
  <c r="H61" i="2"/>
  <c r="H66" i="2"/>
  <c r="H70" i="2"/>
  <c r="H74" i="2"/>
  <c r="K77" i="2"/>
  <c r="H63" i="2"/>
  <c r="H67" i="2"/>
  <c r="H71" i="2"/>
  <c r="H75" i="2"/>
  <c r="K78" i="2"/>
  <c r="H78" i="2"/>
  <c r="K79" i="2"/>
  <c r="H79" i="2"/>
  <c r="K80" i="2"/>
  <c r="H80" i="2"/>
  <c r="H81" i="2"/>
  <c r="K81" i="2"/>
  <c r="H82" i="2"/>
  <c r="K82" i="2"/>
  <c r="K83" i="2"/>
  <c r="H83" i="2"/>
  <c r="K84" i="2"/>
  <c r="H84" i="2"/>
  <c r="H85" i="2"/>
  <c r="K85" i="2"/>
  <c r="K86" i="2"/>
  <c r="H86" i="2"/>
  <c r="K87" i="2"/>
  <c r="H87" i="2"/>
  <c r="K88" i="2"/>
  <c r="H88" i="2"/>
  <c r="K89" i="2"/>
  <c r="H89" i="2"/>
  <c r="U90" i="2"/>
  <c r="Q90" i="2" s="1"/>
  <c r="Y90" i="2" s="1"/>
  <c r="BY90" i="2"/>
  <c r="W90" i="2"/>
  <c r="CB90" i="2"/>
  <c r="CC90" i="2"/>
  <c r="V90" i="2"/>
  <c r="X90" i="2" s="1"/>
  <c r="CA90" i="2"/>
  <c r="R90" i="2"/>
  <c r="BR90" i="2"/>
  <c r="H90" i="2"/>
  <c r="BO90" i="2"/>
  <c r="BX90" i="2"/>
  <c r="K90" i="2"/>
  <c r="BS90" i="2"/>
  <c r="BQ90" i="2"/>
  <c r="BN90" i="2"/>
  <c r="H32" i="2"/>
  <c r="CU5" i="2"/>
  <c r="B27" i="2" s="1"/>
  <c r="B30" i="2" s="1"/>
  <c r="E29" i="2"/>
  <c r="E30" i="2"/>
  <c r="C3" i="5"/>
  <c r="D3" i="5" s="1"/>
  <c r="C8" i="5"/>
  <c r="D8" i="5" s="1"/>
  <c r="G8" i="5" s="1"/>
  <c r="B9" i="5"/>
  <c r="B10" i="5" s="1"/>
  <c r="B11" i="5" s="1"/>
  <c r="BW90" i="2" l="1"/>
  <c r="CE90" i="2" s="1"/>
  <c r="N84" i="2"/>
  <c r="N75" i="2"/>
  <c r="N69" i="2"/>
  <c r="N62" i="2"/>
  <c r="N88" i="2"/>
  <c r="N82" i="2"/>
  <c r="N85" i="2"/>
  <c r="N81" i="2"/>
  <c r="N65" i="2"/>
  <c r="N72" i="2"/>
  <c r="N66" i="2"/>
  <c r="N89" i="2"/>
  <c r="N78" i="2"/>
  <c r="N83" i="2"/>
  <c r="N67" i="2"/>
  <c r="N80" i="2"/>
  <c r="N76" i="2"/>
  <c r="N73" i="2"/>
  <c r="N64" i="2"/>
  <c r="N86" i="2"/>
  <c r="N79" i="2"/>
  <c r="N63" i="2"/>
  <c r="N77" i="2"/>
  <c r="N61" i="2"/>
  <c r="N70" i="2"/>
  <c r="CD90" i="2"/>
  <c r="BT90" i="2"/>
  <c r="BM90" i="2"/>
  <c r="BU90" i="2" s="1"/>
  <c r="M91" i="2"/>
  <c r="N91" i="2" s="1"/>
  <c r="G76" i="2"/>
  <c r="O76" i="2" s="1"/>
  <c r="G65" i="2"/>
  <c r="O65" i="2" s="1"/>
  <c r="G72" i="2"/>
  <c r="O72" i="2" s="1"/>
  <c r="G67" i="2"/>
  <c r="O67" i="2" s="1"/>
  <c r="G90" i="2"/>
  <c r="O90" i="2" s="1"/>
  <c r="B60" i="10" s="1"/>
  <c r="G88" i="2"/>
  <c r="O88" i="2" s="1"/>
  <c r="G84" i="2"/>
  <c r="O84" i="2" s="1"/>
  <c r="G83" i="2"/>
  <c r="O83" i="2" s="1"/>
  <c r="G82" i="2"/>
  <c r="O82" i="2" s="1"/>
  <c r="B52" i="10" s="1"/>
  <c r="G63" i="2"/>
  <c r="O63" i="2" s="1"/>
  <c r="G70" i="2"/>
  <c r="O70" i="2" s="1"/>
  <c r="G73" i="2"/>
  <c r="O73" i="2" s="1"/>
  <c r="G80" i="2"/>
  <c r="O80" i="2" s="1"/>
  <c r="G75" i="2"/>
  <c r="O75" i="2" s="1"/>
  <c r="G69" i="2"/>
  <c r="O69" i="2" s="1"/>
  <c r="G71" i="2"/>
  <c r="O71" i="2" s="1"/>
  <c r="B41" i="10" s="1"/>
  <c r="G87" i="2"/>
  <c r="O87" i="2" s="1"/>
  <c r="B57" i="10" s="1"/>
  <c r="G86" i="2"/>
  <c r="O86" i="2" s="1"/>
  <c r="G81" i="2"/>
  <c r="O81" i="2" s="1"/>
  <c r="B51" i="10" s="1"/>
  <c r="G79" i="2"/>
  <c r="O79" i="2" s="1"/>
  <c r="G78" i="2"/>
  <c r="O78" i="2" s="1"/>
  <c r="G74" i="2"/>
  <c r="O74" i="2" s="1"/>
  <c r="B44" i="10" s="1"/>
  <c r="G77" i="2"/>
  <c r="O77" i="2" s="1"/>
  <c r="G62" i="2"/>
  <c r="O62" i="2" s="1"/>
  <c r="G64" i="2"/>
  <c r="O64" i="2" s="1"/>
  <c r="G66" i="2"/>
  <c r="O66" i="2" s="1"/>
  <c r="G89" i="2"/>
  <c r="O89" i="2" s="1"/>
  <c r="G85" i="2"/>
  <c r="O85" i="2" s="1"/>
  <c r="G61" i="2"/>
  <c r="O61" i="2" s="1"/>
  <c r="G68" i="2"/>
  <c r="O68" i="2" s="1"/>
  <c r="B38" i="10" s="1"/>
  <c r="N45" i="2"/>
  <c r="J64" i="2"/>
  <c r="I64" i="2" s="1"/>
  <c r="J68" i="2"/>
  <c r="I68" i="2" s="1"/>
  <c r="J72" i="2"/>
  <c r="I72" i="2" s="1"/>
  <c r="J76" i="2"/>
  <c r="I76" i="2" s="1"/>
  <c r="J80" i="2"/>
  <c r="I80" i="2" s="1"/>
  <c r="J84" i="2"/>
  <c r="I84" i="2" s="1"/>
  <c r="J88" i="2"/>
  <c r="I88" i="2" s="1"/>
  <c r="J92" i="2"/>
  <c r="J96" i="2"/>
  <c r="J100" i="2"/>
  <c r="J104" i="2"/>
  <c r="J108" i="2"/>
  <c r="J112" i="2"/>
  <c r="J116" i="2"/>
  <c r="J120" i="2"/>
  <c r="J124" i="2"/>
  <c r="J128" i="2"/>
  <c r="J132" i="2"/>
  <c r="J136" i="2"/>
  <c r="T67" i="2"/>
  <c r="S67" i="2" s="1"/>
  <c r="T83" i="2"/>
  <c r="S83" i="2" s="1"/>
  <c r="T99" i="2"/>
  <c r="T115" i="2"/>
  <c r="T131" i="2"/>
  <c r="T73" i="2"/>
  <c r="S73" i="2" s="1"/>
  <c r="T89" i="2"/>
  <c r="S89" i="2" s="1"/>
  <c r="T105" i="2"/>
  <c r="T121" i="2"/>
  <c r="J137" i="2"/>
  <c r="J141" i="2"/>
  <c r="J145" i="2"/>
  <c r="J149" i="2"/>
  <c r="J153" i="2"/>
  <c r="J157" i="2"/>
  <c r="J161" i="2"/>
  <c r="J165" i="2"/>
  <c r="J169" i="2"/>
  <c r="J173" i="2"/>
  <c r="J177" i="2"/>
  <c r="J181" i="2"/>
  <c r="T64" i="2"/>
  <c r="S64" i="2" s="1"/>
  <c r="T80" i="2"/>
  <c r="S80" i="2" s="1"/>
  <c r="T96" i="2"/>
  <c r="T112" i="2"/>
  <c r="T128" i="2"/>
  <c r="T138" i="2"/>
  <c r="T142" i="2"/>
  <c r="T146" i="2"/>
  <c r="T150" i="2"/>
  <c r="T154" i="2"/>
  <c r="T158" i="2"/>
  <c r="T162" i="2"/>
  <c r="T166" i="2"/>
  <c r="T170" i="2"/>
  <c r="T174" i="2"/>
  <c r="T178" i="2"/>
  <c r="T182" i="2"/>
  <c r="T186" i="2"/>
  <c r="T190" i="2"/>
  <c r="T194" i="2"/>
  <c r="T198" i="2"/>
  <c r="T106" i="2"/>
  <c r="J195" i="2"/>
  <c r="T202" i="2"/>
  <c r="T206" i="2"/>
  <c r="T210" i="2"/>
  <c r="T214" i="2"/>
  <c r="T218" i="2"/>
  <c r="T222" i="2"/>
  <c r="T226" i="2"/>
  <c r="T230" i="2"/>
  <c r="T234" i="2"/>
  <c r="T238" i="2"/>
  <c r="T242" i="2"/>
  <c r="J65" i="2"/>
  <c r="I65" i="2" s="1"/>
  <c r="J69" i="2"/>
  <c r="I69" i="2" s="1"/>
  <c r="J73" i="2"/>
  <c r="I73" i="2" s="1"/>
  <c r="J77" i="2"/>
  <c r="I77" i="2" s="1"/>
  <c r="J81" i="2"/>
  <c r="I81" i="2" s="1"/>
  <c r="J85" i="2"/>
  <c r="I85" i="2" s="1"/>
  <c r="J89" i="2"/>
  <c r="I89" i="2" s="1"/>
  <c r="J93" i="2"/>
  <c r="J97" i="2"/>
  <c r="J101" i="2"/>
  <c r="J105" i="2"/>
  <c r="J109" i="2"/>
  <c r="J113" i="2"/>
  <c r="J117" i="2"/>
  <c r="J121" i="2"/>
  <c r="J125" i="2"/>
  <c r="J129" i="2"/>
  <c r="J133" i="2"/>
  <c r="J62" i="2"/>
  <c r="I62" i="2" s="1"/>
  <c r="T71" i="2"/>
  <c r="S71" i="2" s="1"/>
  <c r="T87" i="2"/>
  <c r="S87" i="2" s="1"/>
  <c r="T103" i="2"/>
  <c r="T119" i="2"/>
  <c r="T135" i="2"/>
  <c r="T77" i="2"/>
  <c r="S77" i="2" s="1"/>
  <c r="T93" i="2"/>
  <c r="T109" i="2"/>
  <c r="T125" i="2"/>
  <c r="J138" i="2"/>
  <c r="J142" i="2"/>
  <c r="J146" i="2"/>
  <c r="J150" i="2"/>
  <c r="J154" i="2"/>
  <c r="J158" i="2"/>
  <c r="J162" i="2"/>
  <c r="J166" i="2"/>
  <c r="J170" i="2"/>
  <c r="J174" i="2"/>
  <c r="J178" i="2"/>
  <c r="J182" i="2"/>
  <c r="T68" i="2"/>
  <c r="S68" i="2" s="1"/>
  <c r="T84" i="2"/>
  <c r="S84" i="2" s="1"/>
  <c r="T100" i="2"/>
  <c r="T116" i="2"/>
  <c r="T132" i="2"/>
  <c r="T139" i="2"/>
  <c r="T143" i="2"/>
  <c r="T147" i="2"/>
  <c r="T151" i="2"/>
  <c r="T155" i="2"/>
  <c r="T159" i="2"/>
  <c r="T163" i="2"/>
  <c r="T167" i="2"/>
  <c r="T171" i="2"/>
  <c r="T175" i="2"/>
  <c r="T179" i="2"/>
  <c r="T183" i="2"/>
  <c r="T187" i="2"/>
  <c r="T191" i="2"/>
  <c r="T195" i="2"/>
  <c r="T199" i="2"/>
  <c r="T122" i="2"/>
  <c r="J199" i="2"/>
  <c r="T203" i="2"/>
  <c r="T207" i="2"/>
  <c r="T211" i="2"/>
  <c r="T215" i="2"/>
  <c r="T219" i="2"/>
  <c r="T223" i="2"/>
  <c r="T227" i="2"/>
  <c r="T231" i="2"/>
  <c r="T235" i="2"/>
  <c r="T239" i="2"/>
  <c r="J66" i="2"/>
  <c r="I66" i="2" s="1"/>
  <c r="J70" i="2"/>
  <c r="I70" i="2" s="1"/>
  <c r="J74" i="2"/>
  <c r="I74" i="2" s="1"/>
  <c r="J78" i="2"/>
  <c r="I78" i="2" s="1"/>
  <c r="J82" i="2"/>
  <c r="I82" i="2" s="1"/>
  <c r="J86" i="2"/>
  <c r="I86" i="2" s="1"/>
  <c r="J90" i="2"/>
  <c r="I90" i="2" s="1"/>
  <c r="J94" i="2"/>
  <c r="J98" i="2"/>
  <c r="J102" i="2"/>
  <c r="J106" i="2"/>
  <c r="J110" i="2"/>
  <c r="J114" i="2"/>
  <c r="J118" i="2"/>
  <c r="J122" i="2"/>
  <c r="J126" i="2"/>
  <c r="J130" i="2"/>
  <c r="J134" i="2"/>
  <c r="T63" i="2"/>
  <c r="S63" i="2" s="1"/>
  <c r="T75" i="2"/>
  <c r="S75" i="2" s="1"/>
  <c r="T91" i="2"/>
  <c r="S91" i="2" s="1"/>
  <c r="J63" i="2"/>
  <c r="I63" i="2" s="1"/>
  <c r="J79" i="2"/>
  <c r="I79" i="2" s="1"/>
  <c r="J95" i="2"/>
  <c r="J111" i="2"/>
  <c r="J127" i="2"/>
  <c r="T79" i="2"/>
  <c r="S79" i="2" s="1"/>
  <c r="T123" i="2"/>
  <c r="T81" i="2"/>
  <c r="S81" i="2" s="1"/>
  <c r="T113" i="2"/>
  <c r="J139" i="2"/>
  <c r="J147" i="2"/>
  <c r="J155" i="2"/>
  <c r="J163" i="2"/>
  <c r="J171" i="2"/>
  <c r="J179" i="2"/>
  <c r="T72" i="2"/>
  <c r="S72" i="2" s="1"/>
  <c r="T104" i="2"/>
  <c r="T136" i="2"/>
  <c r="T144" i="2"/>
  <c r="T152" i="2"/>
  <c r="T160" i="2"/>
  <c r="T168" i="2"/>
  <c r="T176" i="2"/>
  <c r="T184" i="2"/>
  <c r="T192" i="2"/>
  <c r="T74" i="2"/>
  <c r="S74" i="2" s="1"/>
  <c r="T200" i="2"/>
  <c r="T208" i="2"/>
  <c r="T216" i="2"/>
  <c r="T224" i="2"/>
  <c r="T232" i="2"/>
  <c r="T240" i="2"/>
  <c r="T114" i="2"/>
  <c r="J193" i="2"/>
  <c r="T102" i="2"/>
  <c r="J192" i="2"/>
  <c r="J202" i="2"/>
  <c r="J206" i="2"/>
  <c r="J210" i="2"/>
  <c r="J214" i="2"/>
  <c r="J218" i="2"/>
  <c r="J222" i="2"/>
  <c r="J226" i="2"/>
  <c r="J230" i="2"/>
  <c r="J234" i="2"/>
  <c r="J238" i="2"/>
  <c r="J242" i="2"/>
  <c r="J186" i="2"/>
  <c r="J67" i="2"/>
  <c r="I67" i="2" s="1"/>
  <c r="J83" i="2"/>
  <c r="I83" i="2" s="1"/>
  <c r="J99" i="2"/>
  <c r="J115" i="2"/>
  <c r="J131" i="2"/>
  <c r="T95" i="2"/>
  <c r="T127" i="2"/>
  <c r="T85" i="2"/>
  <c r="S85" i="2" s="1"/>
  <c r="T117" i="2"/>
  <c r="J140" i="2"/>
  <c r="J148" i="2"/>
  <c r="J156" i="2"/>
  <c r="J164" i="2"/>
  <c r="J172" i="2"/>
  <c r="J180" i="2"/>
  <c r="T76" i="2"/>
  <c r="S76" i="2" s="1"/>
  <c r="T108" i="2"/>
  <c r="T137" i="2"/>
  <c r="T145" i="2"/>
  <c r="T153" i="2"/>
  <c r="T161" i="2"/>
  <c r="T169" i="2"/>
  <c r="T177" i="2"/>
  <c r="T185" i="2"/>
  <c r="T193" i="2"/>
  <c r="T90" i="2"/>
  <c r="S90" i="2" s="1"/>
  <c r="T201" i="2"/>
  <c r="T209" i="2"/>
  <c r="T217" i="2"/>
  <c r="T225" i="2"/>
  <c r="T233" i="2"/>
  <c r="T241" i="2"/>
  <c r="T66" i="2"/>
  <c r="S66" i="2" s="1"/>
  <c r="T130" i="2"/>
  <c r="J197" i="2"/>
  <c r="T118" i="2"/>
  <c r="J196" i="2"/>
  <c r="J203" i="2"/>
  <c r="J207" i="2"/>
  <c r="J211" i="2"/>
  <c r="J215" i="2"/>
  <c r="J219" i="2"/>
  <c r="J223" i="2"/>
  <c r="J227" i="2"/>
  <c r="J231" i="2"/>
  <c r="J235" i="2"/>
  <c r="J239" i="2"/>
  <c r="T94" i="2"/>
  <c r="J71" i="2"/>
  <c r="I71" i="2" s="1"/>
  <c r="J87" i="2"/>
  <c r="I87" i="2" s="1"/>
  <c r="J103" i="2"/>
  <c r="J119" i="2"/>
  <c r="J135" i="2"/>
  <c r="T107" i="2"/>
  <c r="T65" i="2"/>
  <c r="S65" i="2" s="1"/>
  <c r="T97" i="2"/>
  <c r="T129" i="2"/>
  <c r="J143" i="2"/>
  <c r="J151" i="2"/>
  <c r="J159" i="2"/>
  <c r="J167" i="2"/>
  <c r="J175" i="2"/>
  <c r="J183" i="2"/>
  <c r="T88" i="2"/>
  <c r="S88" i="2" s="1"/>
  <c r="T120" i="2"/>
  <c r="T140" i="2"/>
  <c r="T148" i="2"/>
  <c r="T156" i="2"/>
  <c r="T164" i="2"/>
  <c r="T172" i="2"/>
  <c r="T180" i="2"/>
  <c r="T188" i="2"/>
  <c r="T196" i="2"/>
  <c r="J187" i="2"/>
  <c r="T204" i="2"/>
  <c r="T212" i="2"/>
  <c r="T220" i="2"/>
  <c r="T228" i="2"/>
  <c r="T236" i="2"/>
  <c r="T82" i="2"/>
  <c r="S82" i="2" s="1"/>
  <c r="J185" i="2"/>
  <c r="T70" i="2"/>
  <c r="S70" i="2" s="1"/>
  <c r="T134" i="2"/>
  <c r="J200" i="2"/>
  <c r="J204" i="2"/>
  <c r="J208" i="2"/>
  <c r="J212" i="2"/>
  <c r="J216" i="2"/>
  <c r="J220" i="2"/>
  <c r="J224" i="2"/>
  <c r="J228" i="2"/>
  <c r="J232" i="2"/>
  <c r="J236" i="2"/>
  <c r="J240" i="2"/>
  <c r="J190" i="2"/>
  <c r="T110" i="2"/>
  <c r="J75" i="2"/>
  <c r="I75" i="2" s="1"/>
  <c r="J91" i="2"/>
  <c r="I91" i="2" s="1"/>
  <c r="J107" i="2"/>
  <c r="J123" i="2"/>
  <c r="T62" i="2"/>
  <c r="S62" i="2" s="1"/>
  <c r="T111" i="2"/>
  <c r="T69" i="2"/>
  <c r="S69" i="2" s="1"/>
  <c r="T101" i="2"/>
  <c r="T133" i="2"/>
  <c r="J144" i="2"/>
  <c r="J152" i="2"/>
  <c r="J160" i="2"/>
  <c r="J168" i="2"/>
  <c r="J176" i="2"/>
  <c r="J184" i="2"/>
  <c r="T92" i="2"/>
  <c r="T124" i="2"/>
  <c r="T141" i="2"/>
  <c r="T149" i="2"/>
  <c r="T157" i="2"/>
  <c r="T165" i="2"/>
  <c r="T173" i="2"/>
  <c r="T181" i="2"/>
  <c r="T189" i="2"/>
  <c r="T197" i="2"/>
  <c r="J191" i="2"/>
  <c r="T205" i="2"/>
  <c r="T213" i="2"/>
  <c r="T221" i="2"/>
  <c r="T229" i="2"/>
  <c r="T237" i="2"/>
  <c r="T98" i="2"/>
  <c r="J189" i="2"/>
  <c r="T86" i="2"/>
  <c r="S86" i="2" s="1"/>
  <c r="J188" i="2"/>
  <c r="J201" i="2"/>
  <c r="J205" i="2"/>
  <c r="J209" i="2"/>
  <c r="J213" i="2"/>
  <c r="J217" i="2"/>
  <c r="J221" i="2"/>
  <c r="J225" i="2"/>
  <c r="J229" i="2"/>
  <c r="J233" i="2"/>
  <c r="J237" i="2"/>
  <c r="J241" i="2"/>
  <c r="T78" i="2"/>
  <c r="S78" i="2" s="1"/>
  <c r="J194" i="2"/>
  <c r="T126" i="2"/>
  <c r="J198" i="2"/>
  <c r="T61" i="2"/>
  <c r="S61" i="2" s="1"/>
  <c r="J61" i="2"/>
  <c r="I61" i="2" s="1"/>
  <c r="BS91" i="2"/>
  <c r="BX91" i="2"/>
  <c r="BR91" i="2"/>
  <c r="V91" i="2"/>
  <c r="X91" i="2" s="1"/>
  <c r="BO91" i="2"/>
  <c r="U91" i="2"/>
  <c r="R91" i="2"/>
  <c r="CA91" i="2"/>
  <c r="CB91" i="2"/>
  <c r="W91" i="2"/>
  <c r="BY91" i="2"/>
  <c r="BN91" i="2"/>
  <c r="CC91" i="2"/>
  <c r="CD91" i="2" s="1"/>
  <c r="H91" i="2"/>
  <c r="BQ91" i="2"/>
  <c r="K91" i="2"/>
  <c r="N32" i="2"/>
  <c r="N41" i="2"/>
  <c r="N48" i="2"/>
  <c r="N37" i="2"/>
  <c r="N35" i="2"/>
  <c r="N39" i="2"/>
  <c r="N58" i="2"/>
  <c r="N36" i="2"/>
  <c r="N42" i="2"/>
  <c r="N34" i="2"/>
  <c r="N38" i="2"/>
  <c r="N46" i="2"/>
  <c r="N60" i="2"/>
  <c r="N47" i="2"/>
  <c r="N44" i="2"/>
  <c r="N56" i="2"/>
  <c r="N59" i="2"/>
  <c r="N40" i="2"/>
  <c r="N57" i="2"/>
  <c r="N33" i="2"/>
  <c r="T59" i="2"/>
  <c r="S59" i="2" s="1"/>
  <c r="T57" i="2"/>
  <c r="S57" i="2" s="1"/>
  <c r="T55" i="2"/>
  <c r="T53" i="2"/>
  <c r="T51" i="2"/>
  <c r="T36" i="2"/>
  <c r="S36" i="2" s="1"/>
  <c r="T34" i="2"/>
  <c r="S34" i="2" s="1"/>
  <c r="T32" i="2"/>
  <c r="S32" i="2" s="1"/>
  <c r="T49" i="2"/>
  <c r="T47" i="2"/>
  <c r="S47" i="2" s="1"/>
  <c r="T45" i="2"/>
  <c r="S45" i="2" s="1"/>
  <c r="T43" i="2"/>
  <c r="S43" i="2" s="1"/>
  <c r="T41" i="2"/>
  <c r="S41" i="2" s="1"/>
  <c r="T39" i="2"/>
  <c r="S39" i="2" s="1"/>
  <c r="T60" i="2"/>
  <c r="S60" i="2" s="1"/>
  <c r="T58" i="2"/>
  <c r="S58" i="2" s="1"/>
  <c r="T56" i="2"/>
  <c r="S56" i="2" s="1"/>
  <c r="T54" i="2"/>
  <c r="T52" i="2"/>
  <c r="T50" i="2"/>
  <c r="T48" i="2"/>
  <c r="S48" i="2" s="1"/>
  <c r="T46" i="2"/>
  <c r="S46" i="2" s="1"/>
  <c r="T44" i="2"/>
  <c r="S44" i="2" s="1"/>
  <c r="T42" i="2"/>
  <c r="S42" i="2" s="1"/>
  <c r="T35" i="2"/>
  <c r="S35" i="2" s="1"/>
  <c r="T40" i="2"/>
  <c r="S40" i="2" s="1"/>
  <c r="T38" i="2"/>
  <c r="S38" i="2" s="1"/>
  <c r="T37" i="2"/>
  <c r="S37" i="2" s="1"/>
  <c r="T33" i="2"/>
  <c r="S33" i="2" s="1"/>
  <c r="J33" i="2"/>
  <c r="I33" i="2" s="1"/>
  <c r="J52" i="2"/>
  <c r="J36" i="2"/>
  <c r="I36" i="2" s="1"/>
  <c r="J59" i="2"/>
  <c r="I59" i="2" s="1"/>
  <c r="J32" i="2"/>
  <c r="I32" i="2" s="1"/>
  <c r="J46" i="2"/>
  <c r="I46" i="2" s="1"/>
  <c r="J55" i="2"/>
  <c r="J57" i="2"/>
  <c r="I57" i="2" s="1"/>
  <c r="J41" i="2"/>
  <c r="I41" i="2" s="1"/>
  <c r="J48" i="2"/>
  <c r="I48" i="2" s="1"/>
  <c r="J51" i="2"/>
  <c r="J58" i="2"/>
  <c r="I58" i="2" s="1"/>
  <c r="J42" i="2"/>
  <c r="I42" i="2" s="1"/>
  <c r="J47" i="2"/>
  <c r="I47" i="2" s="1"/>
  <c r="J53" i="2"/>
  <c r="J37" i="2"/>
  <c r="I37" i="2" s="1"/>
  <c r="J40" i="2"/>
  <c r="I40" i="2" s="1"/>
  <c r="J60" i="2"/>
  <c r="I60" i="2" s="1"/>
  <c r="J35" i="2"/>
  <c r="I35" i="2" s="1"/>
  <c r="J50" i="2"/>
  <c r="J44" i="2"/>
  <c r="I44" i="2" s="1"/>
  <c r="J43" i="2"/>
  <c r="I43" i="2" s="1"/>
  <c r="J54" i="2"/>
  <c r="J38" i="2"/>
  <c r="I38" i="2" s="1"/>
  <c r="J39" i="2"/>
  <c r="I39" i="2" s="1"/>
  <c r="J49" i="2"/>
  <c r="J56" i="2"/>
  <c r="I56" i="2" s="1"/>
  <c r="J34" i="2"/>
  <c r="I34" i="2" s="1"/>
  <c r="J45" i="2"/>
  <c r="I45" i="2" s="1"/>
  <c r="E3" i="5"/>
  <c r="H3" i="5"/>
  <c r="G3" i="5"/>
  <c r="F3" i="5"/>
  <c r="C9" i="5"/>
  <c r="D9" i="5" s="1"/>
  <c r="H9" i="5"/>
  <c r="E9" i="5"/>
  <c r="F9" i="5"/>
  <c r="G9" i="5"/>
  <c r="C11" i="5"/>
  <c r="D11" i="5" s="1"/>
  <c r="B12" i="5"/>
  <c r="F8" i="5"/>
  <c r="C10" i="5"/>
  <c r="D10" i="5" s="1"/>
  <c r="E8" i="5"/>
  <c r="H8" i="5"/>
  <c r="B54" i="10" l="1"/>
  <c r="B39" i="10"/>
  <c r="B55" i="10"/>
  <c r="B45" i="10"/>
  <c r="B32" i="10"/>
  <c r="B58" i="10"/>
  <c r="B35" i="10"/>
  <c r="B47" i="10"/>
  <c r="B34" i="10"/>
  <c r="B37" i="10"/>
  <c r="B42" i="10"/>
  <c r="B40" i="10"/>
  <c r="B36" i="10"/>
  <c r="B33" i="10"/>
  <c r="B43" i="10"/>
  <c r="B53" i="10"/>
  <c r="B49" i="10"/>
  <c r="B46" i="10"/>
  <c r="B48" i="10"/>
  <c r="B31" i="10"/>
  <c r="B56" i="10"/>
  <c r="B50" i="10"/>
  <c r="B59" i="10"/>
  <c r="Q91" i="2"/>
  <c r="Y91" i="2" s="1"/>
  <c r="BW91" i="2"/>
  <c r="CE91" i="2" s="1"/>
  <c r="BM91" i="2"/>
  <c r="BU91" i="2" s="1"/>
  <c r="BT91" i="2"/>
  <c r="M92" i="2"/>
  <c r="G91" i="2"/>
  <c r="O91" i="2" s="1"/>
  <c r="B61" i="10" s="1"/>
  <c r="R92" i="2"/>
  <c r="U92" i="2"/>
  <c r="Q92" i="2" s="1"/>
  <c r="Y92" i="2" s="1"/>
  <c r="BR92" i="2"/>
  <c r="BX92" i="2"/>
  <c r="BY92" i="2"/>
  <c r="BN92" i="2"/>
  <c r="S92" i="2"/>
  <c r="K92" i="2"/>
  <c r="H92" i="2"/>
  <c r="CB92" i="2"/>
  <c r="CC92" i="2"/>
  <c r="BS92" i="2"/>
  <c r="BO92" i="2"/>
  <c r="W92" i="2"/>
  <c r="V92" i="2"/>
  <c r="BQ92" i="2"/>
  <c r="I92" i="2"/>
  <c r="CA92" i="2"/>
  <c r="E10" i="5"/>
  <c r="F10" i="5"/>
  <c r="G10" i="5"/>
  <c r="H10" i="5"/>
  <c r="C12" i="5"/>
  <c r="D12" i="5" s="1"/>
  <c r="B13" i="5"/>
  <c r="F11" i="5"/>
  <c r="G11" i="5"/>
  <c r="H11" i="5"/>
  <c r="E11" i="5"/>
  <c r="X92" i="2" l="1"/>
  <c r="N92" i="2"/>
  <c r="BW92" i="2"/>
  <c r="CE92" i="2" s="1"/>
  <c r="CD92" i="2"/>
  <c r="BT92" i="2"/>
  <c r="BM92" i="2"/>
  <c r="BU92" i="2" s="1"/>
  <c r="M93" i="2"/>
  <c r="G92" i="2"/>
  <c r="O92" i="2" s="1"/>
  <c r="H93" i="2"/>
  <c r="BS93" i="2"/>
  <c r="BQ93" i="2"/>
  <c r="U93" i="2"/>
  <c r="BN93" i="2"/>
  <c r="BO93" i="2"/>
  <c r="W93" i="2"/>
  <c r="I93" i="2"/>
  <c r="V93" i="2"/>
  <c r="K93" i="2"/>
  <c r="S93" i="2"/>
  <c r="CB93" i="2"/>
  <c r="BX93" i="2"/>
  <c r="BY93" i="2"/>
  <c r="R93" i="2"/>
  <c r="BR93" i="2"/>
  <c r="CC93" i="2"/>
  <c r="CA93" i="2"/>
  <c r="B14" i="5"/>
  <c r="C13" i="5"/>
  <c r="D13" i="5" s="1"/>
  <c r="G12" i="5"/>
  <c r="H12" i="5"/>
  <c r="E12" i="5"/>
  <c r="F12" i="5"/>
  <c r="X93" i="2" l="1"/>
  <c r="B62" i="10"/>
  <c r="Q93" i="2"/>
  <c r="Y93" i="2" s="1"/>
  <c r="CD93" i="2"/>
  <c r="N93" i="2"/>
  <c r="BM93" i="2"/>
  <c r="BU93" i="2" s="1"/>
  <c r="BW93" i="2"/>
  <c r="CE93" i="2" s="1"/>
  <c r="BT93" i="2"/>
  <c r="M94" i="2"/>
  <c r="G93" i="2"/>
  <c r="O93" i="2" s="1"/>
  <c r="S94" i="2"/>
  <c r="I94" i="2"/>
  <c r="BS94" i="2"/>
  <c r="CC94" i="2"/>
  <c r="BQ94" i="2"/>
  <c r="BX94" i="2"/>
  <c r="K94" i="2"/>
  <c r="W94" i="2"/>
  <c r="BN94" i="2"/>
  <c r="H94" i="2"/>
  <c r="BR94" i="2"/>
  <c r="CB94" i="2"/>
  <c r="R94" i="2"/>
  <c r="V94" i="2"/>
  <c r="CA94" i="2"/>
  <c r="BO94" i="2"/>
  <c r="BY94" i="2"/>
  <c r="U94" i="2"/>
  <c r="H13" i="5"/>
  <c r="E13" i="5"/>
  <c r="F13" i="5"/>
  <c r="G13" i="5"/>
  <c r="B15" i="5"/>
  <c r="C14" i="5"/>
  <c r="D14" i="5" s="1"/>
  <c r="O28" i="2"/>
  <c r="B32" i="2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63" i="10" l="1"/>
  <c r="Q94" i="2"/>
  <c r="Y94" i="2" s="1"/>
  <c r="X94" i="2"/>
  <c r="N94" i="2"/>
  <c r="CD94" i="2"/>
  <c r="BW94" i="2"/>
  <c r="CE94" i="2" s="1"/>
  <c r="BT94" i="2"/>
  <c r="BM94" i="2"/>
  <c r="BU94" i="2" s="1"/>
  <c r="M95" i="2"/>
  <c r="G94" i="2"/>
  <c r="O94" i="2" s="1"/>
  <c r="BQ95" i="2"/>
  <c r="CA95" i="2"/>
  <c r="CB95" i="2"/>
  <c r="U95" i="2"/>
  <c r="CC95" i="2"/>
  <c r="R95" i="2"/>
  <c r="S95" i="2"/>
  <c r="K95" i="2"/>
  <c r="BO95" i="2"/>
  <c r="H95" i="2"/>
  <c r="V95" i="2"/>
  <c r="X95" i="2" s="1"/>
  <c r="W95" i="2"/>
  <c r="BN95" i="2"/>
  <c r="BS95" i="2"/>
  <c r="BY95" i="2"/>
  <c r="I95" i="2"/>
  <c r="BX95" i="2"/>
  <c r="BR95" i="2"/>
  <c r="B97" i="2"/>
  <c r="E14" i="5"/>
  <c r="F14" i="5"/>
  <c r="G14" i="5"/>
  <c r="H14" i="5"/>
  <c r="C15" i="5"/>
  <c r="D15" i="5" s="1"/>
  <c r="B16" i="5"/>
  <c r="BW95" i="2" l="1"/>
  <c r="CE95" i="2" s="1"/>
  <c r="B64" i="10"/>
  <c r="Q95" i="2"/>
  <c r="Y95" i="2" s="1"/>
  <c r="CD95" i="2"/>
  <c r="N95" i="2"/>
  <c r="BT95" i="2"/>
  <c r="BM95" i="2"/>
  <c r="BU95" i="2" s="1"/>
  <c r="M96" i="2"/>
  <c r="N96" i="2" s="1"/>
  <c r="G95" i="2"/>
  <c r="O95" i="2" s="1"/>
  <c r="CC96" i="2"/>
  <c r="S96" i="2"/>
  <c r="BS96" i="2"/>
  <c r="H96" i="2"/>
  <c r="V96" i="2"/>
  <c r="X96" i="2" s="1"/>
  <c r="W96" i="2"/>
  <c r="BN96" i="2"/>
  <c r="BO96" i="2"/>
  <c r="K96" i="2"/>
  <c r="BQ96" i="2"/>
  <c r="CB96" i="2"/>
  <c r="R96" i="2"/>
  <c r="I96" i="2"/>
  <c r="BR96" i="2"/>
  <c r="U96" i="2"/>
  <c r="BY96" i="2"/>
  <c r="CA96" i="2"/>
  <c r="BX96" i="2"/>
  <c r="B98" i="2"/>
  <c r="C16" i="5"/>
  <c r="D16" i="5" s="1"/>
  <c r="B17" i="5"/>
  <c r="F15" i="5"/>
  <c r="H15" i="5"/>
  <c r="E15" i="5"/>
  <c r="G15" i="5"/>
  <c r="BX34" i="2"/>
  <c r="CA34" i="2"/>
  <c r="BX35" i="2"/>
  <c r="CA35" i="2"/>
  <c r="BX36" i="2"/>
  <c r="CA36" i="2"/>
  <c r="BX37" i="2"/>
  <c r="CA37" i="2"/>
  <c r="BX38" i="2"/>
  <c r="CA38" i="2"/>
  <c r="BX39" i="2"/>
  <c r="CA39" i="2"/>
  <c r="BX40" i="2"/>
  <c r="CA40" i="2"/>
  <c r="BX41" i="2"/>
  <c r="CA41" i="2"/>
  <c r="BX42" i="2"/>
  <c r="CA42" i="2"/>
  <c r="BX43" i="2"/>
  <c r="CA43" i="2"/>
  <c r="BX44" i="2"/>
  <c r="CA44" i="2"/>
  <c r="BX45" i="2"/>
  <c r="CA45" i="2"/>
  <c r="BX46" i="2"/>
  <c r="CA46" i="2"/>
  <c r="BX47" i="2"/>
  <c r="CA47" i="2"/>
  <c r="BX48" i="2"/>
  <c r="CA48" i="2"/>
  <c r="BX56" i="2"/>
  <c r="CA56" i="2"/>
  <c r="BX57" i="2"/>
  <c r="CA57" i="2"/>
  <c r="BX58" i="2"/>
  <c r="CA58" i="2"/>
  <c r="BX59" i="2"/>
  <c r="CA59" i="2"/>
  <c r="BX60" i="2"/>
  <c r="CA60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56" i="2"/>
  <c r="K57" i="2"/>
  <c r="K58" i="2"/>
  <c r="K59" i="2"/>
  <c r="K60" i="2"/>
  <c r="K32" i="2"/>
  <c r="BF29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56" i="2"/>
  <c r="H57" i="2"/>
  <c r="H58" i="2"/>
  <c r="H59" i="2"/>
  <c r="H60" i="2"/>
  <c r="E32" i="2"/>
  <c r="D32" i="2" s="1"/>
  <c r="B65" i="10" l="1"/>
  <c r="Q96" i="2"/>
  <c r="Y96" i="2" s="1"/>
  <c r="BW96" i="2"/>
  <c r="CE96" i="2" s="1"/>
  <c r="CD96" i="2"/>
  <c r="BT96" i="2"/>
  <c r="BM96" i="2"/>
  <c r="BU96" i="2" s="1"/>
  <c r="M97" i="2"/>
  <c r="G96" i="2"/>
  <c r="O96" i="2" s="1"/>
  <c r="B66" i="10" s="1"/>
  <c r="BO97" i="2"/>
  <c r="H97" i="2"/>
  <c r="V97" i="2"/>
  <c r="BQ97" i="2"/>
  <c r="BR97" i="2"/>
  <c r="K97" i="2"/>
  <c r="BS97" i="2"/>
  <c r="I97" i="2"/>
  <c r="CA97" i="2"/>
  <c r="BX97" i="2"/>
  <c r="U97" i="2"/>
  <c r="BY97" i="2"/>
  <c r="W97" i="2"/>
  <c r="S97" i="2"/>
  <c r="CB97" i="2"/>
  <c r="CC97" i="2"/>
  <c r="R97" i="2"/>
  <c r="BN97" i="2"/>
  <c r="B99" i="2"/>
  <c r="G58" i="2"/>
  <c r="G47" i="2"/>
  <c r="G43" i="2"/>
  <c r="G39" i="2"/>
  <c r="G35" i="2"/>
  <c r="G57" i="2"/>
  <c r="G46" i="2"/>
  <c r="G42" i="2"/>
  <c r="G38" i="2"/>
  <c r="G34" i="2"/>
  <c r="G32" i="2"/>
  <c r="O32" i="2" s="1"/>
  <c r="B2" i="10" s="1"/>
  <c r="G59" i="2"/>
  <c r="G48" i="2"/>
  <c r="G44" i="2"/>
  <c r="G40" i="2"/>
  <c r="G36" i="2"/>
  <c r="G60" i="2"/>
  <c r="G56" i="2"/>
  <c r="G45" i="2"/>
  <c r="G41" i="2"/>
  <c r="G37" i="2"/>
  <c r="G33" i="2"/>
  <c r="C17" i="5"/>
  <c r="D17" i="5" s="1"/>
  <c r="B18" i="5"/>
  <c r="G16" i="5"/>
  <c r="E16" i="5"/>
  <c r="F16" i="5"/>
  <c r="H16" i="5"/>
  <c r="BW60" i="2"/>
  <c r="CE60" i="2" s="1"/>
  <c r="BW58" i="2"/>
  <c r="CE58" i="2" s="1"/>
  <c r="BW56" i="2"/>
  <c r="CE56" i="2" s="1"/>
  <c r="BW47" i="2"/>
  <c r="CE47" i="2" s="1"/>
  <c r="BW45" i="2"/>
  <c r="CE45" i="2" s="1"/>
  <c r="BW43" i="2"/>
  <c r="CE43" i="2" s="1"/>
  <c r="BW41" i="2"/>
  <c r="CE41" i="2" s="1"/>
  <c r="BW39" i="2"/>
  <c r="CE39" i="2" s="1"/>
  <c r="BW37" i="2"/>
  <c r="CE37" i="2" s="1"/>
  <c r="BW35" i="2"/>
  <c r="CE35" i="2" s="1"/>
  <c r="BG29" i="2"/>
  <c r="BW59" i="2"/>
  <c r="CE59" i="2" s="1"/>
  <c r="BW57" i="2"/>
  <c r="CE57" i="2" s="1"/>
  <c r="BW48" i="2"/>
  <c r="CE48" i="2" s="1"/>
  <c r="BW46" i="2"/>
  <c r="CE46" i="2" s="1"/>
  <c r="BW44" i="2"/>
  <c r="CE44" i="2" s="1"/>
  <c r="BW42" i="2"/>
  <c r="CE42" i="2" s="1"/>
  <c r="BW40" i="2"/>
  <c r="CE40" i="2" s="1"/>
  <c r="BW38" i="2"/>
  <c r="CE38" i="2" s="1"/>
  <c r="BW36" i="2"/>
  <c r="CE36" i="2" s="1"/>
  <c r="BW34" i="2"/>
  <c r="CE34" i="2" s="1"/>
  <c r="Q97" i="2" l="1"/>
  <c r="Y97" i="2" s="1"/>
  <c r="X97" i="2"/>
  <c r="BI32" i="2"/>
  <c r="BJ32" i="2" s="1"/>
  <c r="CL32" i="2" s="1"/>
  <c r="BI33" i="2"/>
  <c r="BI37" i="2"/>
  <c r="BI41" i="2"/>
  <c r="BJ41" i="2" s="1"/>
  <c r="CL41" i="2" s="1"/>
  <c r="BI45" i="2"/>
  <c r="BI49" i="2"/>
  <c r="BI53" i="2"/>
  <c r="BI57" i="2"/>
  <c r="BJ57" i="2" s="1"/>
  <c r="CL57" i="2" s="1"/>
  <c r="BI61" i="2"/>
  <c r="BI65" i="2"/>
  <c r="BI69" i="2"/>
  <c r="BI73" i="2"/>
  <c r="BJ73" i="2" s="1"/>
  <c r="CL73" i="2" s="1"/>
  <c r="BI77" i="2"/>
  <c r="BI81" i="2"/>
  <c r="BI85" i="2"/>
  <c r="BI89" i="2"/>
  <c r="BJ89" i="2" s="1"/>
  <c r="CL89" i="2" s="1"/>
  <c r="BI93" i="2"/>
  <c r="BI97" i="2"/>
  <c r="BI101" i="2"/>
  <c r="BI105" i="2"/>
  <c r="BI109" i="2"/>
  <c r="BI113" i="2"/>
  <c r="BI117" i="2"/>
  <c r="BI121" i="2"/>
  <c r="BI125" i="2"/>
  <c r="BI129" i="2"/>
  <c r="BI133" i="2"/>
  <c r="BI137" i="2"/>
  <c r="BI141" i="2"/>
  <c r="BI145" i="2"/>
  <c r="BI149" i="2"/>
  <c r="BI153" i="2"/>
  <c r="BI157" i="2"/>
  <c r="BI161" i="2"/>
  <c r="BI165" i="2"/>
  <c r="BI169" i="2"/>
  <c r="BI173" i="2"/>
  <c r="BI177" i="2"/>
  <c r="BI181" i="2"/>
  <c r="BI185" i="2"/>
  <c r="BI189" i="2"/>
  <c r="BI193" i="2"/>
  <c r="BI197" i="2"/>
  <c r="BI201" i="2"/>
  <c r="BI205" i="2"/>
  <c r="BI209" i="2"/>
  <c r="BI213" i="2"/>
  <c r="BI217" i="2"/>
  <c r="BI221" i="2"/>
  <c r="BI225" i="2"/>
  <c r="BI229" i="2"/>
  <c r="BI233" i="2"/>
  <c r="BI237" i="2"/>
  <c r="BI241" i="2"/>
  <c r="BI38" i="2"/>
  <c r="BI42" i="2"/>
  <c r="BJ42" i="2" s="1"/>
  <c r="CL42" i="2" s="1"/>
  <c r="BI50" i="2"/>
  <c r="BI54" i="2"/>
  <c r="BI62" i="2"/>
  <c r="BI70" i="2"/>
  <c r="BJ70" i="2" s="1"/>
  <c r="CL70" i="2" s="1"/>
  <c r="BI82" i="2"/>
  <c r="BI90" i="2"/>
  <c r="BI98" i="2"/>
  <c r="BI106" i="2"/>
  <c r="BI118" i="2"/>
  <c r="BI126" i="2"/>
  <c r="BI130" i="2"/>
  <c r="BI35" i="2"/>
  <c r="BJ35" i="2" s="1"/>
  <c r="CL35" i="2" s="1"/>
  <c r="BI39" i="2"/>
  <c r="BI43" i="2"/>
  <c r="BI47" i="2"/>
  <c r="BI51" i="2"/>
  <c r="BI55" i="2"/>
  <c r="BI59" i="2"/>
  <c r="BI63" i="2"/>
  <c r="BI67" i="2"/>
  <c r="BJ67" i="2" s="1"/>
  <c r="CL67" i="2" s="1"/>
  <c r="BI71" i="2"/>
  <c r="BI75" i="2"/>
  <c r="BI79" i="2"/>
  <c r="BI83" i="2"/>
  <c r="BJ83" i="2" s="1"/>
  <c r="CL83" i="2" s="1"/>
  <c r="BI87" i="2"/>
  <c r="BI91" i="2"/>
  <c r="BI95" i="2"/>
  <c r="BI99" i="2"/>
  <c r="BI103" i="2"/>
  <c r="BI107" i="2"/>
  <c r="BI111" i="2"/>
  <c r="BI115" i="2"/>
  <c r="BI119" i="2"/>
  <c r="BI123" i="2"/>
  <c r="BI127" i="2"/>
  <c r="BI131" i="2"/>
  <c r="BI135" i="2"/>
  <c r="BI139" i="2"/>
  <c r="BI143" i="2"/>
  <c r="BI147" i="2"/>
  <c r="BI151" i="2"/>
  <c r="BI155" i="2"/>
  <c r="BI159" i="2"/>
  <c r="BI163" i="2"/>
  <c r="BI167" i="2"/>
  <c r="BI171" i="2"/>
  <c r="BI175" i="2"/>
  <c r="BI179" i="2"/>
  <c r="BI183" i="2"/>
  <c r="BI187" i="2"/>
  <c r="BI191" i="2"/>
  <c r="BI195" i="2"/>
  <c r="BI199" i="2"/>
  <c r="BI203" i="2"/>
  <c r="BI207" i="2"/>
  <c r="BI211" i="2"/>
  <c r="BI215" i="2"/>
  <c r="BI219" i="2"/>
  <c r="BI223" i="2"/>
  <c r="BI227" i="2"/>
  <c r="BI231" i="2"/>
  <c r="BI235" i="2"/>
  <c r="BI239" i="2"/>
  <c r="BI122" i="2"/>
  <c r="BI134" i="2"/>
  <c r="BI36" i="2"/>
  <c r="BI40" i="2"/>
  <c r="BI44" i="2"/>
  <c r="BJ44" i="2" s="1"/>
  <c r="CL44" i="2" s="1"/>
  <c r="BI48" i="2"/>
  <c r="BI52" i="2"/>
  <c r="BI56" i="2"/>
  <c r="BI60" i="2"/>
  <c r="BJ60" i="2" s="1"/>
  <c r="CL60" i="2" s="1"/>
  <c r="BI64" i="2"/>
  <c r="BI68" i="2"/>
  <c r="BI72" i="2"/>
  <c r="BI76" i="2"/>
  <c r="BJ76" i="2" s="1"/>
  <c r="CL76" i="2" s="1"/>
  <c r="BI80" i="2"/>
  <c r="BI84" i="2"/>
  <c r="BI88" i="2"/>
  <c r="BI92" i="2"/>
  <c r="BJ92" i="2" s="1"/>
  <c r="CL92" i="2" s="1"/>
  <c r="BI96" i="2"/>
  <c r="BI100" i="2"/>
  <c r="BI104" i="2"/>
  <c r="BI108" i="2"/>
  <c r="BI112" i="2"/>
  <c r="BI116" i="2"/>
  <c r="BI120" i="2"/>
  <c r="BI124" i="2"/>
  <c r="BI128" i="2"/>
  <c r="BI132" i="2"/>
  <c r="BI136" i="2"/>
  <c r="BI140" i="2"/>
  <c r="BI144" i="2"/>
  <c r="BI148" i="2"/>
  <c r="BI152" i="2"/>
  <c r="BI156" i="2"/>
  <c r="BI160" i="2"/>
  <c r="BI164" i="2"/>
  <c r="BI168" i="2"/>
  <c r="BI172" i="2"/>
  <c r="BI176" i="2"/>
  <c r="BI180" i="2"/>
  <c r="BI184" i="2"/>
  <c r="BI188" i="2"/>
  <c r="BI192" i="2"/>
  <c r="BI196" i="2"/>
  <c r="BI200" i="2"/>
  <c r="BI204" i="2"/>
  <c r="BI208" i="2"/>
  <c r="BI212" i="2"/>
  <c r="BI216" i="2"/>
  <c r="BI220" i="2"/>
  <c r="BI224" i="2"/>
  <c r="BI228" i="2"/>
  <c r="BI232" i="2"/>
  <c r="BI236" i="2"/>
  <c r="BI240" i="2"/>
  <c r="BI34" i="2"/>
  <c r="BI46" i="2"/>
  <c r="BI58" i="2"/>
  <c r="BJ58" i="2" s="1"/>
  <c r="CL58" i="2" s="1"/>
  <c r="BI66" i="2"/>
  <c r="BI74" i="2"/>
  <c r="BI78" i="2"/>
  <c r="BI86" i="2"/>
  <c r="BJ86" i="2" s="1"/>
  <c r="CL86" i="2" s="1"/>
  <c r="BI94" i="2"/>
  <c r="BI102" i="2"/>
  <c r="BI110" i="2"/>
  <c r="BI114" i="2"/>
  <c r="BI138" i="2"/>
  <c r="BI142" i="2"/>
  <c r="BI146" i="2"/>
  <c r="BI150" i="2"/>
  <c r="BI154" i="2"/>
  <c r="BI158" i="2"/>
  <c r="BI162" i="2"/>
  <c r="BI166" i="2"/>
  <c r="BI170" i="2"/>
  <c r="BI174" i="2"/>
  <c r="BI178" i="2"/>
  <c r="BI182" i="2"/>
  <c r="BI186" i="2"/>
  <c r="BI190" i="2"/>
  <c r="BI194" i="2"/>
  <c r="BI198" i="2"/>
  <c r="BI202" i="2"/>
  <c r="BI206" i="2"/>
  <c r="BI210" i="2"/>
  <c r="BI214" i="2"/>
  <c r="BI218" i="2"/>
  <c r="BI222" i="2"/>
  <c r="BI230" i="2"/>
  <c r="BI226" i="2"/>
  <c r="BI234" i="2"/>
  <c r="BI238" i="2"/>
  <c r="BI242" i="2"/>
  <c r="CD97" i="2"/>
  <c r="N97" i="2"/>
  <c r="BW97" i="2"/>
  <c r="CE97" i="2" s="1"/>
  <c r="BT97" i="2"/>
  <c r="BM97" i="2"/>
  <c r="BU97" i="2" s="1"/>
  <c r="M98" i="2"/>
  <c r="G97" i="2"/>
  <c r="O97" i="2" s="1"/>
  <c r="BF62" i="2"/>
  <c r="BH62" i="2" s="1"/>
  <c r="BK62" i="2" s="1"/>
  <c r="CG62" i="2" s="1"/>
  <c r="BF63" i="2"/>
  <c r="BH63" i="2" s="1"/>
  <c r="BK63" i="2" s="1"/>
  <c r="CG63" i="2" s="1"/>
  <c r="BG62" i="2"/>
  <c r="BF61" i="2"/>
  <c r="BH61" i="2" s="1"/>
  <c r="BK61" i="2" s="1"/>
  <c r="CG61" i="2" s="1"/>
  <c r="BJ61" i="2"/>
  <c r="CL61" i="2" s="1"/>
  <c r="BG61" i="2"/>
  <c r="BG63" i="2"/>
  <c r="BG64" i="2"/>
  <c r="BJ62" i="2"/>
  <c r="CL62" i="2" s="1"/>
  <c r="BF64" i="2"/>
  <c r="BH64" i="2" s="1"/>
  <c r="BK64" i="2" s="1"/>
  <c r="CG64" i="2" s="1"/>
  <c r="BG65" i="2"/>
  <c r="BF65" i="2"/>
  <c r="BH65" i="2" s="1"/>
  <c r="BK65" i="2" s="1"/>
  <c r="CG65" i="2" s="1"/>
  <c r="BJ63" i="2"/>
  <c r="CL63" i="2" s="1"/>
  <c r="BF66" i="2"/>
  <c r="BH66" i="2" s="1"/>
  <c r="BK66" i="2" s="1"/>
  <c r="CG66" i="2" s="1"/>
  <c r="BG66" i="2"/>
  <c r="BJ64" i="2"/>
  <c r="CL64" i="2" s="1"/>
  <c r="BJ65" i="2"/>
  <c r="CL65" i="2" s="1"/>
  <c r="BF67" i="2"/>
  <c r="BH67" i="2" s="1"/>
  <c r="BK67" i="2" s="1"/>
  <c r="CG67" i="2" s="1"/>
  <c r="BG67" i="2"/>
  <c r="BG68" i="2"/>
  <c r="BF68" i="2"/>
  <c r="BH68" i="2" s="1"/>
  <c r="BK68" i="2" s="1"/>
  <c r="CG68" i="2" s="1"/>
  <c r="BJ66" i="2"/>
  <c r="CL66" i="2" s="1"/>
  <c r="BF69" i="2"/>
  <c r="BH69" i="2" s="1"/>
  <c r="BK69" i="2" s="1"/>
  <c r="CG69" i="2" s="1"/>
  <c r="BG69" i="2"/>
  <c r="BJ68" i="2"/>
  <c r="CL68" i="2" s="1"/>
  <c r="BF70" i="2"/>
  <c r="BH70" i="2" s="1"/>
  <c r="BK70" i="2" s="1"/>
  <c r="CG70" i="2" s="1"/>
  <c r="BG70" i="2"/>
  <c r="BG71" i="2"/>
  <c r="BJ69" i="2"/>
  <c r="CL69" i="2" s="1"/>
  <c r="BF71" i="2"/>
  <c r="BH71" i="2" s="1"/>
  <c r="BK71" i="2" s="1"/>
  <c r="CG71" i="2" s="1"/>
  <c r="BG72" i="2"/>
  <c r="BF72" i="2"/>
  <c r="BH72" i="2" s="1"/>
  <c r="BK72" i="2" s="1"/>
  <c r="CG72" i="2" s="1"/>
  <c r="BG73" i="2"/>
  <c r="BJ71" i="2"/>
  <c r="CL71" i="2" s="1"/>
  <c r="BF73" i="2"/>
  <c r="BH73" i="2" s="1"/>
  <c r="BK73" i="2" s="1"/>
  <c r="CG73" i="2" s="1"/>
  <c r="BJ72" i="2"/>
  <c r="CL72" i="2" s="1"/>
  <c r="BF74" i="2"/>
  <c r="BH74" i="2" s="1"/>
  <c r="BK74" i="2" s="1"/>
  <c r="CG74" i="2" s="1"/>
  <c r="BG74" i="2"/>
  <c r="BG75" i="2"/>
  <c r="BF75" i="2"/>
  <c r="BH75" i="2" s="1"/>
  <c r="BK75" i="2" s="1"/>
  <c r="CG75" i="2" s="1"/>
  <c r="BJ74" i="2"/>
  <c r="CL74" i="2" s="1"/>
  <c r="BG76" i="2"/>
  <c r="BF76" i="2"/>
  <c r="BH76" i="2" s="1"/>
  <c r="BK76" i="2" s="1"/>
  <c r="CG76" i="2" s="1"/>
  <c r="BJ75" i="2"/>
  <c r="CL75" i="2" s="1"/>
  <c r="BF77" i="2"/>
  <c r="BH77" i="2" s="1"/>
  <c r="BK77" i="2" s="1"/>
  <c r="CG77" i="2" s="1"/>
  <c r="BG77" i="2"/>
  <c r="BG78" i="2"/>
  <c r="BF78" i="2"/>
  <c r="BH78" i="2" s="1"/>
  <c r="BK78" i="2" s="1"/>
  <c r="CG78" i="2" s="1"/>
  <c r="BJ77" i="2"/>
  <c r="CL77" i="2" s="1"/>
  <c r="BG79" i="2"/>
  <c r="BF79" i="2"/>
  <c r="BH79" i="2" s="1"/>
  <c r="BK79" i="2" s="1"/>
  <c r="CG79" i="2" s="1"/>
  <c r="BG80" i="2"/>
  <c r="BJ78" i="2"/>
  <c r="CL78" i="2" s="1"/>
  <c r="BF80" i="2"/>
  <c r="BH80" i="2" s="1"/>
  <c r="BK80" i="2" s="1"/>
  <c r="CG80" i="2" s="1"/>
  <c r="BF81" i="2"/>
  <c r="BG81" i="2"/>
  <c r="BJ79" i="2"/>
  <c r="CL79" i="2" s="1"/>
  <c r="BJ80" i="2"/>
  <c r="CL80" i="2" s="1"/>
  <c r="BF82" i="2"/>
  <c r="BG82" i="2"/>
  <c r="BG83" i="2"/>
  <c r="BJ81" i="2"/>
  <c r="CL81" i="2" s="1"/>
  <c r="BF83" i="2"/>
  <c r="BF84" i="2"/>
  <c r="BJ82" i="2"/>
  <c r="CL82" i="2" s="1"/>
  <c r="BG84" i="2"/>
  <c r="BF85" i="2"/>
  <c r="BG85" i="2"/>
  <c r="BG86" i="2"/>
  <c r="BF86" i="2"/>
  <c r="BJ84" i="2"/>
  <c r="CL84" i="2" s="1"/>
  <c r="BJ85" i="2"/>
  <c r="CL85" i="2" s="1"/>
  <c r="BG87" i="2"/>
  <c r="BF87" i="2"/>
  <c r="BG88" i="2"/>
  <c r="BF88" i="2"/>
  <c r="BJ87" i="2"/>
  <c r="CL87" i="2" s="1"/>
  <c r="BF89" i="2"/>
  <c r="BG89" i="2"/>
  <c r="BF90" i="2"/>
  <c r="BJ88" i="2"/>
  <c r="CL88" i="2" s="1"/>
  <c r="BG90" i="2"/>
  <c r="BF91" i="2"/>
  <c r="BG91" i="2"/>
  <c r="BJ90" i="2"/>
  <c r="CL90" i="2" s="1"/>
  <c r="BF92" i="2"/>
  <c r="BG92" i="2"/>
  <c r="BJ91" i="2"/>
  <c r="CL91" i="2" s="1"/>
  <c r="BF93" i="2"/>
  <c r="BG93" i="2"/>
  <c r="BF94" i="2"/>
  <c r="BG94" i="2"/>
  <c r="BJ93" i="2"/>
  <c r="CL93" i="2" s="1"/>
  <c r="BF95" i="2"/>
  <c r="BG95" i="2"/>
  <c r="BJ94" i="2"/>
  <c r="CL94" i="2" s="1"/>
  <c r="BG96" i="2"/>
  <c r="BF96" i="2"/>
  <c r="BJ95" i="2"/>
  <c r="CL95" i="2" s="1"/>
  <c r="BG97" i="2"/>
  <c r="BF97" i="2"/>
  <c r="BJ96" i="2"/>
  <c r="CL96" i="2" s="1"/>
  <c r="BG98" i="2"/>
  <c r="BF98" i="2"/>
  <c r="S98" i="2"/>
  <c r="BJ98" i="2"/>
  <c r="K98" i="2"/>
  <c r="BS98" i="2"/>
  <c r="BQ98" i="2"/>
  <c r="W98" i="2"/>
  <c r="BN98" i="2"/>
  <c r="BX98" i="2"/>
  <c r="U98" i="2"/>
  <c r="BY98" i="2"/>
  <c r="BH98" i="2"/>
  <c r="BK98" i="2" s="1"/>
  <c r="I98" i="2"/>
  <c r="BR98" i="2"/>
  <c r="CB98" i="2"/>
  <c r="CC98" i="2"/>
  <c r="R98" i="2"/>
  <c r="CA98" i="2"/>
  <c r="BO98" i="2"/>
  <c r="H98" i="2"/>
  <c r="V98" i="2"/>
  <c r="BJ97" i="2"/>
  <c r="BF99" i="2"/>
  <c r="B100" i="2"/>
  <c r="BG32" i="2"/>
  <c r="BJ36" i="2"/>
  <c r="CL36" i="2" s="1"/>
  <c r="BJ59" i="2"/>
  <c r="CL59" i="2" s="1"/>
  <c r="BJ34" i="2"/>
  <c r="CL34" i="2" s="1"/>
  <c r="BF33" i="2"/>
  <c r="BH33" i="2" s="1"/>
  <c r="BK33" i="2" s="1"/>
  <c r="CG33" i="2" s="1"/>
  <c r="BJ43" i="2"/>
  <c r="CL43" i="2" s="1"/>
  <c r="BJ37" i="2"/>
  <c r="CL37" i="2" s="1"/>
  <c r="BJ48" i="2"/>
  <c r="CL48" i="2" s="1"/>
  <c r="BJ47" i="2"/>
  <c r="CL47" i="2" s="1"/>
  <c r="BJ39" i="2"/>
  <c r="CL39" i="2" s="1"/>
  <c r="BJ46" i="2"/>
  <c r="CL46" i="2" s="1"/>
  <c r="BG33" i="2"/>
  <c r="BJ56" i="2"/>
  <c r="CL56" i="2" s="1"/>
  <c r="BJ45" i="2"/>
  <c r="CL45" i="2" s="1"/>
  <c r="BF32" i="2"/>
  <c r="BH32" i="2" s="1"/>
  <c r="BK32" i="2" s="1"/>
  <c r="CG32" i="2" s="1"/>
  <c r="BJ40" i="2"/>
  <c r="CL40" i="2" s="1"/>
  <c r="BJ33" i="2"/>
  <c r="CL33" i="2" s="1"/>
  <c r="BJ38" i="2"/>
  <c r="CL38" i="2" s="1"/>
  <c r="BG59" i="2"/>
  <c r="B19" i="5"/>
  <c r="C18" i="5"/>
  <c r="D18" i="5" s="1"/>
  <c r="H17" i="5"/>
  <c r="F17" i="5"/>
  <c r="G17" i="5"/>
  <c r="E17" i="5"/>
  <c r="BG37" i="2"/>
  <c r="BG44" i="2"/>
  <c r="BG39" i="2"/>
  <c r="BG48" i="2"/>
  <c r="BG56" i="2"/>
  <c r="BG47" i="2"/>
  <c r="BG40" i="2"/>
  <c r="BG41" i="2"/>
  <c r="BG60" i="2"/>
  <c r="BG43" i="2"/>
  <c r="BG34" i="2"/>
  <c r="BG38" i="2"/>
  <c r="BG58" i="2"/>
  <c r="BF37" i="2"/>
  <c r="BH37" i="2" s="1"/>
  <c r="BK37" i="2" s="1"/>
  <c r="BF41" i="2"/>
  <c r="BH41" i="2" s="1"/>
  <c r="BK41" i="2" s="1"/>
  <c r="CG41" i="2" s="1"/>
  <c r="BF45" i="2"/>
  <c r="BH45" i="2" s="1"/>
  <c r="BK45" i="2" s="1"/>
  <c r="CG45" i="2" s="1"/>
  <c r="BF57" i="2"/>
  <c r="BH57" i="2" s="1"/>
  <c r="BK57" i="2" s="1"/>
  <c r="CG57" i="2" s="1"/>
  <c r="BF34" i="2"/>
  <c r="BH34" i="2" s="1"/>
  <c r="BK34" i="2" s="1"/>
  <c r="CG34" i="2" s="1"/>
  <c r="BF38" i="2"/>
  <c r="BH38" i="2" s="1"/>
  <c r="BK38" i="2" s="1"/>
  <c r="CG38" i="2" s="1"/>
  <c r="BF42" i="2"/>
  <c r="BH42" i="2" s="1"/>
  <c r="BK42" i="2" s="1"/>
  <c r="CG42" i="2" s="1"/>
  <c r="BF46" i="2"/>
  <c r="BH46" i="2" s="1"/>
  <c r="BK46" i="2" s="1"/>
  <c r="CG46" i="2" s="1"/>
  <c r="BF58" i="2"/>
  <c r="BH58" i="2" s="1"/>
  <c r="BK58" i="2" s="1"/>
  <c r="CG58" i="2" s="1"/>
  <c r="BF35" i="2"/>
  <c r="BH35" i="2" s="1"/>
  <c r="BK35" i="2" s="1"/>
  <c r="CG35" i="2" s="1"/>
  <c r="BF43" i="2"/>
  <c r="BH43" i="2" s="1"/>
  <c r="BK43" i="2" s="1"/>
  <c r="CG43" i="2" s="1"/>
  <c r="BF59" i="2"/>
  <c r="BH59" i="2" s="1"/>
  <c r="BK59" i="2" s="1"/>
  <c r="CG59" i="2" s="1"/>
  <c r="BF36" i="2"/>
  <c r="BH36" i="2" s="1"/>
  <c r="BK36" i="2" s="1"/>
  <c r="CG36" i="2" s="1"/>
  <c r="BF44" i="2"/>
  <c r="BH44" i="2" s="1"/>
  <c r="BK44" i="2" s="1"/>
  <c r="CG44" i="2" s="1"/>
  <c r="BF60" i="2"/>
  <c r="BH60" i="2" s="1"/>
  <c r="BK60" i="2" s="1"/>
  <c r="CG60" i="2" s="1"/>
  <c r="BG36" i="2"/>
  <c r="BF40" i="2"/>
  <c r="BH40" i="2" s="1"/>
  <c r="BK40" i="2" s="1"/>
  <c r="CG40" i="2" s="1"/>
  <c r="BF48" i="2"/>
  <c r="BH48" i="2" s="1"/>
  <c r="BK48" i="2" s="1"/>
  <c r="CG48" i="2" s="1"/>
  <c r="BG46" i="2"/>
  <c r="BF39" i="2"/>
  <c r="BH39" i="2" s="1"/>
  <c r="BK39" i="2" s="1"/>
  <c r="CG39" i="2" s="1"/>
  <c r="BF47" i="2"/>
  <c r="BH47" i="2" s="1"/>
  <c r="BK47" i="2" s="1"/>
  <c r="CG47" i="2" s="1"/>
  <c r="BG35" i="2"/>
  <c r="BF56" i="2"/>
  <c r="BH56" i="2" s="1"/>
  <c r="BK56" i="2" s="1"/>
  <c r="CG56" i="2" s="1"/>
  <c r="B67" i="10" l="1"/>
  <c r="X98" i="2"/>
  <c r="Q98" i="2"/>
  <c r="Y98" i="2" s="1"/>
  <c r="BH95" i="2"/>
  <c r="BK95" i="2" s="1"/>
  <c r="CG95" i="2" s="1"/>
  <c r="BH91" i="2"/>
  <c r="BK91" i="2" s="1"/>
  <c r="CG91" i="2" s="1"/>
  <c r="BH90" i="2"/>
  <c r="BK90" i="2" s="1"/>
  <c r="CG90" i="2" s="1"/>
  <c r="BH97" i="2"/>
  <c r="BK97" i="2" s="1"/>
  <c r="CG97" i="2" s="1"/>
  <c r="BH82" i="2"/>
  <c r="BK82" i="2" s="1"/>
  <c r="CG82" i="2" s="1"/>
  <c r="BH96" i="2"/>
  <c r="BK96" i="2" s="1"/>
  <c r="CG96" i="2" s="1"/>
  <c r="BH88" i="2"/>
  <c r="BK88" i="2" s="1"/>
  <c r="CG88" i="2" s="1"/>
  <c r="BH94" i="2"/>
  <c r="BK94" i="2" s="1"/>
  <c r="CG94" i="2" s="1"/>
  <c r="BH87" i="2"/>
  <c r="BK87" i="2" s="1"/>
  <c r="CG87" i="2" s="1"/>
  <c r="BH86" i="2"/>
  <c r="BK86" i="2" s="1"/>
  <c r="CG86" i="2" s="1"/>
  <c r="BH83" i="2"/>
  <c r="BK83" i="2" s="1"/>
  <c r="CG83" i="2" s="1"/>
  <c r="BH81" i="2"/>
  <c r="BK81" i="2" s="1"/>
  <c r="CG81" i="2" s="1"/>
  <c r="BH92" i="2"/>
  <c r="BK92" i="2" s="1"/>
  <c r="CG92" i="2" s="1"/>
  <c r="BH93" i="2"/>
  <c r="BK93" i="2" s="1"/>
  <c r="CG93" i="2" s="1"/>
  <c r="BH89" i="2"/>
  <c r="BK89" i="2" s="1"/>
  <c r="CG89" i="2" s="1"/>
  <c r="BH85" i="2"/>
  <c r="BK85" i="2" s="1"/>
  <c r="CG85" i="2" s="1"/>
  <c r="BH84" i="2"/>
  <c r="BK84" i="2" s="1"/>
  <c r="CG84" i="2" s="1"/>
  <c r="CL97" i="2"/>
  <c r="N98" i="2"/>
  <c r="CD98" i="2"/>
  <c r="BW98" i="2"/>
  <c r="CE98" i="2" s="1"/>
  <c r="BM98" i="2"/>
  <c r="BU98" i="2" s="1"/>
  <c r="BT98" i="2"/>
  <c r="M99" i="2"/>
  <c r="G98" i="2"/>
  <c r="O98" i="2" s="1"/>
  <c r="I99" i="2"/>
  <c r="BR99" i="2"/>
  <c r="BX99" i="2"/>
  <c r="H99" i="2"/>
  <c r="BQ99" i="2"/>
  <c r="CA99" i="2"/>
  <c r="CB99" i="2"/>
  <c r="BY99" i="2"/>
  <c r="R99" i="2"/>
  <c r="S99" i="2"/>
  <c r="BJ99" i="2"/>
  <c r="K99" i="2"/>
  <c r="BO99" i="2"/>
  <c r="U99" i="2"/>
  <c r="Q99" i="2" s="1"/>
  <c r="Y99" i="2" s="1"/>
  <c r="CC99" i="2"/>
  <c r="CD99" i="2" s="1"/>
  <c r="V99" i="2"/>
  <c r="W99" i="2"/>
  <c r="BN99" i="2"/>
  <c r="BS99" i="2"/>
  <c r="BG99" i="2"/>
  <c r="BH99" i="2" s="1"/>
  <c r="BK99" i="2" s="1"/>
  <c r="B101" i="2"/>
  <c r="BG57" i="2"/>
  <c r="BG42" i="2"/>
  <c r="BG45" i="2"/>
  <c r="CG37" i="2"/>
  <c r="E18" i="5"/>
  <c r="G18" i="5"/>
  <c r="H18" i="5"/>
  <c r="F18" i="5"/>
  <c r="B20" i="5"/>
  <c r="C19" i="5"/>
  <c r="D19" i="5" s="1"/>
  <c r="AA29" i="2"/>
  <c r="AB30" i="2" s="1"/>
  <c r="B68" i="10" l="1"/>
  <c r="X99" i="2"/>
  <c r="AD33" i="2"/>
  <c r="AD37" i="2"/>
  <c r="AD41" i="2"/>
  <c r="AD45" i="2"/>
  <c r="AD49" i="2"/>
  <c r="AD53" i="2"/>
  <c r="AD57" i="2"/>
  <c r="AD61" i="2"/>
  <c r="AD65" i="2"/>
  <c r="AD69" i="2"/>
  <c r="AD73" i="2"/>
  <c r="AE73" i="2" s="1"/>
  <c r="AD77" i="2"/>
  <c r="AE77" i="2" s="1"/>
  <c r="AD81" i="2"/>
  <c r="AD85" i="2"/>
  <c r="AD89" i="2"/>
  <c r="AD93" i="2"/>
  <c r="AE93" i="2" s="1"/>
  <c r="AD97" i="2"/>
  <c r="AD101" i="2"/>
  <c r="AD105" i="2"/>
  <c r="AD109" i="2"/>
  <c r="AD113" i="2"/>
  <c r="AD117" i="2"/>
  <c r="AD121" i="2"/>
  <c r="AD125" i="2"/>
  <c r="AD129" i="2"/>
  <c r="AD133" i="2"/>
  <c r="AD137" i="2"/>
  <c r="AD141" i="2"/>
  <c r="AD145" i="2"/>
  <c r="AD149" i="2"/>
  <c r="AD153" i="2"/>
  <c r="AD157" i="2"/>
  <c r="AD161" i="2"/>
  <c r="AD165" i="2"/>
  <c r="AD169" i="2"/>
  <c r="AD173" i="2"/>
  <c r="AD177" i="2"/>
  <c r="AD181" i="2"/>
  <c r="AD185" i="2"/>
  <c r="AD189" i="2"/>
  <c r="AD193" i="2"/>
  <c r="AD197" i="2"/>
  <c r="AD201" i="2"/>
  <c r="AD205" i="2"/>
  <c r="AD209" i="2"/>
  <c r="AD213" i="2"/>
  <c r="AD217" i="2"/>
  <c r="AD221" i="2"/>
  <c r="AD225" i="2"/>
  <c r="AD229" i="2"/>
  <c r="AD233" i="2"/>
  <c r="AD237" i="2"/>
  <c r="AD241" i="2"/>
  <c r="AD132" i="2"/>
  <c r="AD156" i="2"/>
  <c r="AD168" i="2"/>
  <c r="AD180" i="2"/>
  <c r="AD192" i="2"/>
  <c r="AD204" i="2"/>
  <c r="AD216" i="2"/>
  <c r="AD228" i="2"/>
  <c r="AD240" i="2"/>
  <c r="AD34" i="2"/>
  <c r="AD38" i="2"/>
  <c r="AD42" i="2"/>
  <c r="AD46" i="2"/>
  <c r="AD50" i="2"/>
  <c r="AD54" i="2"/>
  <c r="AD58" i="2"/>
  <c r="AD62" i="2"/>
  <c r="AD66" i="2"/>
  <c r="AD70" i="2"/>
  <c r="AE70" i="2" s="1"/>
  <c r="AD74" i="2"/>
  <c r="AD78" i="2"/>
  <c r="AE78" i="2" s="1"/>
  <c r="AD82" i="2"/>
  <c r="AD86" i="2"/>
  <c r="AE86" i="2" s="1"/>
  <c r="AD90" i="2"/>
  <c r="AD94" i="2"/>
  <c r="AD98" i="2"/>
  <c r="AD102" i="2"/>
  <c r="AD106" i="2"/>
  <c r="AD110" i="2"/>
  <c r="AD114" i="2"/>
  <c r="AD118" i="2"/>
  <c r="AD122" i="2"/>
  <c r="AD126" i="2"/>
  <c r="AD130" i="2"/>
  <c r="AD134" i="2"/>
  <c r="AD138" i="2"/>
  <c r="AD142" i="2"/>
  <c r="AD146" i="2"/>
  <c r="AD150" i="2"/>
  <c r="AD154" i="2"/>
  <c r="AD158" i="2"/>
  <c r="AD162" i="2"/>
  <c r="AD166" i="2"/>
  <c r="AD170" i="2"/>
  <c r="AD174" i="2"/>
  <c r="AD178" i="2"/>
  <c r="AD182" i="2"/>
  <c r="AD186" i="2"/>
  <c r="AD190" i="2"/>
  <c r="AD194" i="2"/>
  <c r="AD198" i="2"/>
  <c r="AD202" i="2"/>
  <c r="AD206" i="2"/>
  <c r="AD210" i="2"/>
  <c r="AD214" i="2"/>
  <c r="AD218" i="2"/>
  <c r="AD222" i="2"/>
  <c r="AD226" i="2"/>
  <c r="AD230" i="2"/>
  <c r="AD234" i="2"/>
  <c r="AD238" i="2"/>
  <c r="AD242" i="2"/>
  <c r="AD40" i="2"/>
  <c r="AE40" i="2" s="1"/>
  <c r="AD48" i="2"/>
  <c r="AD56" i="2"/>
  <c r="AD64" i="2"/>
  <c r="AE64" i="2" s="1"/>
  <c r="AD72" i="2"/>
  <c r="AE72" i="2" s="1"/>
  <c r="AD80" i="2"/>
  <c r="AD88" i="2"/>
  <c r="AE88" i="2" s="1"/>
  <c r="AD96" i="2"/>
  <c r="AD104" i="2"/>
  <c r="AD112" i="2"/>
  <c r="AD120" i="2"/>
  <c r="AD128" i="2"/>
  <c r="AD140" i="2"/>
  <c r="AD148" i="2"/>
  <c r="AD160" i="2"/>
  <c r="AD172" i="2"/>
  <c r="AD188" i="2"/>
  <c r="AD200" i="2"/>
  <c r="AD212" i="2"/>
  <c r="AD224" i="2"/>
  <c r="AD236" i="2"/>
  <c r="AD35" i="2"/>
  <c r="AD39" i="2"/>
  <c r="AD43" i="2"/>
  <c r="AD47" i="2"/>
  <c r="AD51" i="2"/>
  <c r="AD55" i="2"/>
  <c r="AD59" i="2"/>
  <c r="AE59" i="2" s="1"/>
  <c r="AD63" i="2"/>
  <c r="AE63" i="2" s="1"/>
  <c r="AD67" i="2"/>
  <c r="AD71" i="2"/>
  <c r="AE71" i="2" s="1"/>
  <c r="AD75" i="2"/>
  <c r="AE75" i="2" s="1"/>
  <c r="AD79" i="2"/>
  <c r="AE79" i="2" s="1"/>
  <c r="AD83" i="2"/>
  <c r="AD87" i="2"/>
  <c r="AD91" i="2"/>
  <c r="AD95" i="2"/>
  <c r="AE95" i="2" s="1"/>
  <c r="AD99" i="2"/>
  <c r="AD103" i="2"/>
  <c r="AD107" i="2"/>
  <c r="AD111" i="2"/>
  <c r="AD115" i="2"/>
  <c r="AD119" i="2"/>
  <c r="AD123" i="2"/>
  <c r="AD127" i="2"/>
  <c r="AD131" i="2"/>
  <c r="AD135" i="2"/>
  <c r="AD139" i="2"/>
  <c r="AD143" i="2"/>
  <c r="AD147" i="2"/>
  <c r="AD151" i="2"/>
  <c r="AD155" i="2"/>
  <c r="AD159" i="2"/>
  <c r="AD163" i="2"/>
  <c r="AD167" i="2"/>
  <c r="AD171" i="2"/>
  <c r="AD175" i="2"/>
  <c r="AD179" i="2"/>
  <c r="AD183" i="2"/>
  <c r="AD187" i="2"/>
  <c r="AD191" i="2"/>
  <c r="AD195" i="2"/>
  <c r="AD199" i="2"/>
  <c r="AD203" i="2"/>
  <c r="AD207" i="2"/>
  <c r="AD211" i="2"/>
  <c r="AD215" i="2"/>
  <c r="AD219" i="2"/>
  <c r="AD223" i="2"/>
  <c r="AD227" i="2"/>
  <c r="AD231" i="2"/>
  <c r="AD235" i="2"/>
  <c r="AD239" i="2"/>
  <c r="AD32" i="2"/>
  <c r="AD36" i="2"/>
  <c r="AE36" i="2" s="1"/>
  <c r="AD44" i="2"/>
  <c r="AD52" i="2"/>
  <c r="AD60" i="2"/>
  <c r="AD68" i="2"/>
  <c r="AE68" i="2" s="1"/>
  <c r="AD76" i="2"/>
  <c r="AE76" i="2" s="1"/>
  <c r="AD84" i="2"/>
  <c r="AE84" i="2" s="1"/>
  <c r="AD92" i="2"/>
  <c r="AD100" i="2"/>
  <c r="AD108" i="2"/>
  <c r="AD116" i="2"/>
  <c r="AD124" i="2"/>
  <c r="AD136" i="2"/>
  <c r="AD144" i="2"/>
  <c r="AD152" i="2"/>
  <c r="AD164" i="2"/>
  <c r="AD176" i="2"/>
  <c r="AD184" i="2"/>
  <c r="AD196" i="2"/>
  <c r="AD208" i="2"/>
  <c r="AD220" i="2"/>
  <c r="AD232" i="2"/>
  <c r="CL98" i="2"/>
  <c r="N99" i="2"/>
  <c r="CG98" i="2"/>
  <c r="BW99" i="2"/>
  <c r="CE99" i="2" s="1"/>
  <c r="BT99" i="2"/>
  <c r="CL99" i="2" s="1"/>
  <c r="BM99" i="2"/>
  <c r="BU99" i="2" s="1"/>
  <c r="M100" i="2"/>
  <c r="G99" i="2"/>
  <c r="O99" i="2" s="1"/>
  <c r="BG100" i="2"/>
  <c r="I100" i="2"/>
  <c r="BR100" i="2"/>
  <c r="BX100" i="2"/>
  <c r="CB100" i="2"/>
  <c r="U100" i="2"/>
  <c r="BY100" i="2"/>
  <c r="BQ100" i="2"/>
  <c r="CA100" i="2"/>
  <c r="BS100" i="2"/>
  <c r="AE100" i="2"/>
  <c r="CC100" i="2"/>
  <c r="R100" i="2"/>
  <c r="S100" i="2"/>
  <c r="BJ100" i="2"/>
  <c r="K100" i="2"/>
  <c r="BO100" i="2"/>
  <c r="H100" i="2"/>
  <c r="V100" i="2"/>
  <c r="W100" i="2"/>
  <c r="BN100" i="2"/>
  <c r="BF100" i="2"/>
  <c r="AB62" i="2"/>
  <c r="AA62" i="2"/>
  <c r="AA61" i="2"/>
  <c r="AC61" i="2" s="1"/>
  <c r="AF61" i="2" s="1"/>
  <c r="AB61" i="2"/>
  <c r="AB63" i="2"/>
  <c r="AA63" i="2"/>
  <c r="AE61" i="2"/>
  <c r="AB64" i="2"/>
  <c r="AE62" i="2"/>
  <c r="AA64" i="2"/>
  <c r="AC64" i="2" s="1"/>
  <c r="AF64" i="2" s="1"/>
  <c r="AB65" i="2"/>
  <c r="AA65" i="2"/>
  <c r="AA66" i="2"/>
  <c r="AB66" i="2"/>
  <c r="AA67" i="2"/>
  <c r="AE65" i="2"/>
  <c r="AB67" i="2"/>
  <c r="AE66" i="2"/>
  <c r="AB68" i="2"/>
  <c r="AA68" i="2"/>
  <c r="AC68" i="2" s="1"/>
  <c r="AF68" i="2" s="1"/>
  <c r="AE67" i="2"/>
  <c r="AA69" i="2"/>
  <c r="AC69" i="2" s="1"/>
  <c r="AF69" i="2" s="1"/>
  <c r="AB69" i="2"/>
  <c r="AB70" i="2"/>
  <c r="AA70" i="2"/>
  <c r="AC70" i="2" s="1"/>
  <c r="AF70" i="2" s="1"/>
  <c r="AB71" i="2"/>
  <c r="AA71" i="2"/>
  <c r="AC71" i="2" s="1"/>
  <c r="AF71" i="2" s="1"/>
  <c r="AE69" i="2"/>
  <c r="AB72" i="2"/>
  <c r="AA72" i="2"/>
  <c r="AA73" i="2"/>
  <c r="AB73" i="2"/>
  <c r="AB74" i="2"/>
  <c r="AA74" i="2"/>
  <c r="AA75" i="2"/>
  <c r="AB75" i="2"/>
  <c r="AA76" i="2"/>
  <c r="AE74" i="2"/>
  <c r="AB76" i="2"/>
  <c r="AA77" i="2"/>
  <c r="AB77" i="2"/>
  <c r="AA78" i="2"/>
  <c r="AB78" i="2"/>
  <c r="AA79" i="2"/>
  <c r="AB79" i="2"/>
  <c r="AA80" i="2"/>
  <c r="AC80" i="2" s="1"/>
  <c r="AF80" i="2" s="1"/>
  <c r="AB80" i="2"/>
  <c r="AA81" i="2"/>
  <c r="AB81" i="2"/>
  <c r="AA82" i="2"/>
  <c r="AE80" i="2"/>
  <c r="AB82" i="2"/>
  <c r="AA83" i="2"/>
  <c r="AC83" i="2" s="1"/>
  <c r="AF83" i="2" s="1"/>
  <c r="AE81" i="2"/>
  <c r="AB83" i="2"/>
  <c r="AB84" i="2"/>
  <c r="AE82" i="2"/>
  <c r="AA84" i="2"/>
  <c r="AB85" i="2"/>
  <c r="AA85" i="2"/>
  <c r="AE83" i="2"/>
  <c r="AB86" i="2"/>
  <c r="AA86" i="2"/>
  <c r="AE85" i="2"/>
  <c r="AB87" i="2"/>
  <c r="AA87" i="2"/>
  <c r="AA88" i="2"/>
  <c r="AB88" i="2"/>
  <c r="AB89" i="2"/>
  <c r="AE87" i="2"/>
  <c r="AA89" i="2"/>
  <c r="AA90" i="2"/>
  <c r="AB90" i="2"/>
  <c r="AE89" i="2"/>
  <c r="AA91" i="2"/>
  <c r="AB91" i="2"/>
  <c r="AB92" i="2"/>
  <c r="AE90" i="2"/>
  <c r="AA92" i="2"/>
  <c r="AB93" i="2"/>
  <c r="AA93" i="2"/>
  <c r="AE91" i="2"/>
  <c r="AA94" i="2"/>
  <c r="AE92" i="2"/>
  <c r="AB94" i="2"/>
  <c r="AA95" i="2"/>
  <c r="AB95" i="2"/>
  <c r="AE94" i="2"/>
  <c r="AA96" i="2"/>
  <c r="AB96" i="2"/>
  <c r="AA97" i="2"/>
  <c r="AB97" i="2"/>
  <c r="AE96" i="2"/>
  <c r="AB98" i="2"/>
  <c r="AA98" i="2"/>
  <c r="AA99" i="2"/>
  <c r="AB99" i="2"/>
  <c r="AE97" i="2"/>
  <c r="AA100" i="2"/>
  <c r="AB100" i="2"/>
  <c r="AE98" i="2"/>
  <c r="AA101" i="2"/>
  <c r="AE99" i="2"/>
  <c r="B102" i="2"/>
  <c r="AE33" i="2"/>
  <c r="AE46" i="2"/>
  <c r="F19" i="5"/>
  <c r="H19" i="5"/>
  <c r="E19" i="5"/>
  <c r="G19" i="5"/>
  <c r="C20" i="5"/>
  <c r="D20" i="5" s="1"/>
  <c r="B21" i="5"/>
  <c r="O33" i="2"/>
  <c r="B3" i="10" s="1"/>
  <c r="O34" i="2"/>
  <c r="B4" i="10" s="1"/>
  <c r="O35" i="2"/>
  <c r="B5" i="10" s="1"/>
  <c r="O36" i="2"/>
  <c r="B6" i="10" s="1"/>
  <c r="O37" i="2"/>
  <c r="B7" i="10" s="1"/>
  <c r="O38" i="2"/>
  <c r="B8" i="10" s="1"/>
  <c r="O39" i="2"/>
  <c r="B9" i="10" s="1"/>
  <c r="O40" i="2"/>
  <c r="B10" i="10" s="1"/>
  <c r="O41" i="2"/>
  <c r="B11" i="10" s="1"/>
  <c r="O42" i="2"/>
  <c r="B12" i="10" s="1"/>
  <c r="O43" i="2"/>
  <c r="B13" i="10" s="1"/>
  <c r="O44" i="2"/>
  <c r="B14" i="10" s="1"/>
  <c r="O45" i="2"/>
  <c r="B15" i="10" s="1"/>
  <c r="O46" i="2"/>
  <c r="B16" i="10" s="1"/>
  <c r="O47" i="2"/>
  <c r="B17" i="10" s="1"/>
  <c r="O48" i="2"/>
  <c r="B18" i="10" s="1"/>
  <c r="O56" i="2"/>
  <c r="B26" i="10" s="1"/>
  <c r="O57" i="2"/>
  <c r="B27" i="10" s="1"/>
  <c r="O58" i="2"/>
  <c r="B28" i="10" s="1"/>
  <c r="O59" i="2"/>
  <c r="B29" i="10" s="1"/>
  <c r="O60" i="2"/>
  <c r="B30" i="10" s="1"/>
  <c r="CD100" i="2" l="1"/>
  <c r="B69" i="10"/>
  <c r="X100" i="2"/>
  <c r="Q100" i="2"/>
  <c r="Y100" i="2" s="1"/>
  <c r="BH100" i="2"/>
  <c r="BK100" i="2" s="1"/>
  <c r="AC84" i="2"/>
  <c r="AF84" i="2" s="1"/>
  <c r="AC82" i="2"/>
  <c r="AF82" i="2" s="1"/>
  <c r="AC78" i="2"/>
  <c r="AF78" i="2" s="1"/>
  <c r="AC75" i="2"/>
  <c r="AF75" i="2" s="1"/>
  <c r="AC98" i="2"/>
  <c r="AF98" i="2" s="1"/>
  <c r="AC91" i="2"/>
  <c r="AF91" i="2" s="1"/>
  <c r="AC76" i="2"/>
  <c r="AF76" i="2" s="1"/>
  <c r="AC74" i="2"/>
  <c r="AF74" i="2" s="1"/>
  <c r="AC94" i="2"/>
  <c r="AF94" i="2" s="1"/>
  <c r="AC92" i="2"/>
  <c r="AF92" i="2" s="1"/>
  <c r="AC90" i="2"/>
  <c r="AF90" i="2" s="1"/>
  <c r="AC95" i="2"/>
  <c r="AF95" i="2" s="1"/>
  <c r="AC89" i="2"/>
  <c r="AF89" i="2" s="1"/>
  <c r="AC79" i="2"/>
  <c r="AF79" i="2" s="1"/>
  <c r="AC66" i="2"/>
  <c r="AF66" i="2" s="1"/>
  <c r="AC63" i="2"/>
  <c r="AF63" i="2" s="1"/>
  <c r="AC62" i="2"/>
  <c r="AF62" i="2" s="1"/>
  <c r="AC73" i="2"/>
  <c r="AF73" i="2" s="1"/>
  <c r="AC77" i="2"/>
  <c r="AF77" i="2" s="1"/>
  <c r="AC72" i="2"/>
  <c r="AF72" i="2" s="1"/>
  <c r="AC67" i="2"/>
  <c r="AF67" i="2" s="1"/>
  <c r="AC65" i="2"/>
  <c r="AF65" i="2" s="1"/>
  <c r="AC96" i="2"/>
  <c r="AF96" i="2" s="1"/>
  <c r="AC87" i="2"/>
  <c r="AF87" i="2" s="1"/>
  <c r="AC86" i="2"/>
  <c r="AF86" i="2" s="1"/>
  <c r="AC81" i="2"/>
  <c r="AF81" i="2" s="1"/>
  <c r="AC88" i="2"/>
  <c r="AF88" i="2" s="1"/>
  <c r="AC99" i="2"/>
  <c r="AF99" i="2" s="1"/>
  <c r="AC100" i="2"/>
  <c r="AF100" i="2" s="1"/>
  <c r="AC97" i="2"/>
  <c r="AF97" i="2" s="1"/>
  <c r="AC93" i="2"/>
  <c r="AF93" i="2" s="1"/>
  <c r="AC85" i="2"/>
  <c r="AF85" i="2" s="1"/>
  <c r="BT100" i="2"/>
  <c r="N100" i="2"/>
  <c r="CG99" i="2"/>
  <c r="BM100" i="2"/>
  <c r="BU100" i="2" s="1"/>
  <c r="BW100" i="2"/>
  <c r="CE100" i="2" s="1"/>
  <c r="M101" i="2"/>
  <c r="N101" i="2" s="1"/>
  <c r="G100" i="2"/>
  <c r="O100" i="2" s="1"/>
  <c r="H101" i="2"/>
  <c r="I101" i="2"/>
  <c r="BN101" i="2"/>
  <c r="W101" i="2"/>
  <c r="BR101" i="2"/>
  <c r="BF101" i="2"/>
  <c r="BX101" i="2"/>
  <c r="BG101" i="2"/>
  <c r="BQ101" i="2"/>
  <c r="BS101" i="2"/>
  <c r="BJ101" i="2"/>
  <c r="U101" i="2"/>
  <c r="BY101" i="2"/>
  <c r="R101" i="2"/>
  <c r="S101" i="2"/>
  <c r="CA101" i="2"/>
  <c r="BO101" i="2"/>
  <c r="K101" i="2"/>
  <c r="AE101" i="2"/>
  <c r="CC101" i="2"/>
  <c r="V101" i="2"/>
  <c r="X101" i="2" s="1"/>
  <c r="AB101" i="2"/>
  <c r="AC101" i="2" s="1"/>
  <c r="AF101" i="2" s="1"/>
  <c r="CB101" i="2"/>
  <c r="B103" i="2"/>
  <c r="AE56" i="2"/>
  <c r="AE43" i="2"/>
  <c r="AE34" i="2"/>
  <c r="AE48" i="2"/>
  <c r="AE35" i="2"/>
  <c r="AE47" i="2"/>
  <c r="AE32" i="2"/>
  <c r="AE45" i="2"/>
  <c r="AE37" i="2"/>
  <c r="AE60" i="2"/>
  <c r="AE44" i="2"/>
  <c r="AE39" i="2"/>
  <c r="AE58" i="2"/>
  <c r="AE42" i="2"/>
  <c r="AE38" i="2"/>
  <c r="AE57" i="2"/>
  <c r="AE41" i="2"/>
  <c r="AA33" i="2"/>
  <c r="AC33" i="2" s="1"/>
  <c r="AF33" i="2" s="1"/>
  <c r="AB33" i="2"/>
  <c r="AB32" i="2"/>
  <c r="AA32" i="2"/>
  <c r="AC32" i="2" s="1"/>
  <c r="AF32" i="2" s="1"/>
  <c r="AA48" i="2"/>
  <c r="C21" i="5"/>
  <c r="D21" i="5" s="1"/>
  <c r="B22" i="5"/>
  <c r="G20" i="5"/>
  <c r="E20" i="5"/>
  <c r="F20" i="5"/>
  <c r="H20" i="5"/>
  <c r="AA37" i="2"/>
  <c r="AC37" i="2" s="1"/>
  <c r="AA41" i="2"/>
  <c r="AC41" i="2" s="1"/>
  <c r="AA45" i="2"/>
  <c r="AC45" i="2" s="1"/>
  <c r="AA57" i="2"/>
  <c r="AA34" i="2"/>
  <c r="AC34" i="2" s="1"/>
  <c r="AA42" i="2"/>
  <c r="AC42" i="2" s="1"/>
  <c r="AA39" i="2"/>
  <c r="AC39" i="2" s="1"/>
  <c r="AA43" i="2"/>
  <c r="AC43" i="2" s="1"/>
  <c r="AA59" i="2"/>
  <c r="AA36" i="2"/>
  <c r="AC36" i="2" s="1"/>
  <c r="AA40" i="2"/>
  <c r="AC40" i="2" s="1"/>
  <c r="AA44" i="2"/>
  <c r="AC44" i="2" s="1"/>
  <c r="AA56" i="2"/>
  <c r="AA60" i="2"/>
  <c r="AA38" i="2"/>
  <c r="AC38" i="2" s="1"/>
  <c r="AA46" i="2"/>
  <c r="AC46" i="2" s="1"/>
  <c r="AA58" i="2"/>
  <c r="AA35" i="2"/>
  <c r="AC35" i="2" s="1"/>
  <c r="AA47" i="2"/>
  <c r="AB60" i="2"/>
  <c r="AB57" i="2"/>
  <c r="AB58" i="2"/>
  <c r="AB48" i="2"/>
  <c r="AB45" i="2"/>
  <c r="AB43" i="2"/>
  <c r="AB40" i="2"/>
  <c r="AB37" i="2"/>
  <c r="AB35" i="2"/>
  <c r="AB59" i="2"/>
  <c r="AB56" i="2"/>
  <c r="AB47" i="2"/>
  <c r="AB44" i="2"/>
  <c r="AB41" i="2"/>
  <c r="AB39" i="2"/>
  <c r="AB36" i="2"/>
  <c r="AB42" i="2"/>
  <c r="AB34" i="2"/>
  <c r="AB46" i="2"/>
  <c r="AB38" i="2"/>
  <c r="AI29" i="2"/>
  <c r="AH29" i="2"/>
  <c r="CL100" i="2" l="1"/>
  <c r="CD101" i="2"/>
  <c r="B70" i="10"/>
  <c r="Q101" i="2"/>
  <c r="Y101" i="2" s="1"/>
  <c r="BH101" i="2"/>
  <c r="BK101" i="2" s="1"/>
  <c r="CG100" i="2"/>
  <c r="BW101" i="2"/>
  <c r="CE101" i="2" s="1"/>
  <c r="BT101" i="2"/>
  <c r="CL101" i="2" s="1"/>
  <c r="BM101" i="2"/>
  <c r="BU101" i="2" s="1"/>
  <c r="M102" i="2"/>
  <c r="G101" i="2"/>
  <c r="O101" i="2" s="1"/>
  <c r="B71" i="10" s="1"/>
  <c r="BO102" i="2"/>
  <c r="W102" i="2"/>
  <c r="BX102" i="2"/>
  <c r="BG102" i="2"/>
  <c r="CB102" i="2"/>
  <c r="H102" i="2"/>
  <c r="BS102" i="2"/>
  <c r="AB102" i="2"/>
  <c r="BQ102" i="2"/>
  <c r="BJ102" i="2"/>
  <c r="V102" i="2"/>
  <c r="X102" i="2" s="1"/>
  <c r="S102" i="2"/>
  <c r="BN102" i="2"/>
  <c r="U102" i="2"/>
  <c r="BY102" i="2"/>
  <c r="AA102" i="2"/>
  <c r="AC102" i="2" s="1"/>
  <c r="AF102" i="2" s="1"/>
  <c r="R102" i="2"/>
  <c r="BF102" i="2"/>
  <c r="I102" i="2"/>
  <c r="BR102" i="2"/>
  <c r="AE102" i="2"/>
  <c r="CC102" i="2"/>
  <c r="CA102" i="2"/>
  <c r="K102" i="2"/>
  <c r="B104" i="2"/>
  <c r="AH32" i="2"/>
  <c r="AJ32" i="2" s="1"/>
  <c r="AM32" i="2" s="1"/>
  <c r="AH33" i="2"/>
  <c r="AJ33" i="2" s="1"/>
  <c r="AM33" i="2" s="1"/>
  <c r="AI33" i="2"/>
  <c r="AC58" i="2"/>
  <c r="AC56" i="2"/>
  <c r="AC57" i="2"/>
  <c r="AC47" i="2"/>
  <c r="AC48" i="2"/>
  <c r="AC59" i="2"/>
  <c r="AC60" i="2"/>
  <c r="B23" i="5"/>
  <c r="C22" i="5"/>
  <c r="D22" i="5" s="1"/>
  <c r="H21" i="5"/>
  <c r="F21" i="5"/>
  <c r="G21" i="5"/>
  <c r="E21" i="5"/>
  <c r="AH36" i="2"/>
  <c r="C32" i="2"/>
  <c r="Q102" i="2" l="1"/>
  <c r="Y102" i="2" s="1"/>
  <c r="BH102" i="2"/>
  <c r="BK102" i="2" s="1"/>
  <c r="AL46" i="2"/>
  <c r="AL58" i="2"/>
  <c r="AL74" i="2"/>
  <c r="AL94" i="2"/>
  <c r="AL43" i="2"/>
  <c r="AL47" i="2"/>
  <c r="AL75" i="2"/>
  <c r="AL83" i="2"/>
  <c r="AL36" i="2"/>
  <c r="AL40" i="2"/>
  <c r="AL44" i="2"/>
  <c r="AL56" i="2"/>
  <c r="AL68" i="2"/>
  <c r="AL84" i="2"/>
  <c r="AL88" i="2"/>
  <c r="AL100" i="2"/>
  <c r="AL41" i="2"/>
  <c r="AL45" i="2"/>
  <c r="AL61" i="2"/>
  <c r="AL73" i="2"/>
  <c r="AL77" i="2"/>
  <c r="AL89" i="2"/>
  <c r="AL93" i="2"/>
  <c r="AL35" i="2"/>
  <c r="AL59" i="2"/>
  <c r="AL79" i="2"/>
  <c r="AL87" i="2"/>
  <c r="AL32" i="2"/>
  <c r="AL33" i="2"/>
  <c r="AL37" i="2"/>
  <c r="AL39" i="2"/>
  <c r="AL38" i="2"/>
  <c r="AI32" i="2"/>
  <c r="AL34" i="2"/>
  <c r="AL60" i="2"/>
  <c r="AL48" i="2"/>
  <c r="AL57" i="2"/>
  <c r="N102" i="2"/>
  <c r="CG101" i="2"/>
  <c r="CD102" i="2"/>
  <c r="BW102" i="2"/>
  <c r="CE102" i="2" s="1"/>
  <c r="BM102" i="2"/>
  <c r="BU102" i="2" s="1"/>
  <c r="BT102" i="2"/>
  <c r="M103" i="2"/>
  <c r="G102" i="2"/>
  <c r="O102" i="2" s="1"/>
  <c r="H103" i="2"/>
  <c r="AB103" i="2"/>
  <c r="AE103" i="2"/>
  <c r="BR103" i="2"/>
  <c r="BF103" i="2"/>
  <c r="CB103" i="2"/>
  <c r="AA103" i="2"/>
  <c r="AC103" i="2" s="1"/>
  <c r="AF103" i="2" s="1"/>
  <c r="CA103" i="2"/>
  <c r="BO103" i="2"/>
  <c r="BG103" i="2"/>
  <c r="K103" i="2"/>
  <c r="S103" i="2"/>
  <c r="BQ103" i="2"/>
  <c r="BJ103" i="2"/>
  <c r="U103" i="2"/>
  <c r="BS103" i="2"/>
  <c r="R103" i="2"/>
  <c r="BY103" i="2"/>
  <c r="W103" i="2"/>
  <c r="I103" i="2"/>
  <c r="BN103" i="2"/>
  <c r="BM103" i="2" s="1"/>
  <c r="BU103" i="2" s="1"/>
  <c r="AL103" i="2"/>
  <c r="BX103" i="2"/>
  <c r="V103" i="2"/>
  <c r="CC103" i="2"/>
  <c r="AH62" i="2"/>
  <c r="AJ62" i="2" s="1"/>
  <c r="AM62" i="2" s="1"/>
  <c r="AI62" i="2"/>
  <c r="AH63" i="2"/>
  <c r="AJ63" i="2" s="1"/>
  <c r="AM63" i="2" s="1"/>
  <c r="AI61" i="2"/>
  <c r="AH61" i="2"/>
  <c r="AJ61" i="2" s="1"/>
  <c r="AM61" i="2" s="1"/>
  <c r="AI63" i="2"/>
  <c r="AL62" i="2"/>
  <c r="AH64" i="2"/>
  <c r="AJ64" i="2" s="1"/>
  <c r="AM64" i="2" s="1"/>
  <c r="AI64" i="2"/>
  <c r="AH65" i="2"/>
  <c r="AJ65" i="2" s="1"/>
  <c r="AM65" i="2" s="1"/>
  <c r="AL63" i="2"/>
  <c r="AI65" i="2"/>
  <c r="AI66" i="2"/>
  <c r="AL64" i="2"/>
  <c r="AH66" i="2"/>
  <c r="AJ66" i="2" s="1"/>
  <c r="AM66" i="2" s="1"/>
  <c r="AH67" i="2"/>
  <c r="AJ67" i="2" s="1"/>
  <c r="AM67" i="2" s="1"/>
  <c r="AI67" i="2"/>
  <c r="AL65" i="2"/>
  <c r="AL66" i="2"/>
  <c r="AH68" i="2"/>
  <c r="AJ68" i="2" s="1"/>
  <c r="AM68" i="2" s="1"/>
  <c r="AI68" i="2"/>
  <c r="AI69" i="2"/>
  <c r="AL67" i="2"/>
  <c r="AH69" i="2"/>
  <c r="AJ69" i="2" s="1"/>
  <c r="AM69" i="2" s="1"/>
  <c r="AH70" i="2"/>
  <c r="AJ70" i="2" s="1"/>
  <c r="AM70" i="2" s="1"/>
  <c r="AI70" i="2"/>
  <c r="AL69" i="2"/>
  <c r="AH71" i="2"/>
  <c r="AJ71" i="2" s="1"/>
  <c r="AM71" i="2" s="1"/>
  <c r="AI71" i="2"/>
  <c r="AL70" i="2"/>
  <c r="AI72" i="2"/>
  <c r="AH72" i="2"/>
  <c r="AJ72" i="2" s="1"/>
  <c r="AM72" i="2" s="1"/>
  <c r="AI73" i="2"/>
  <c r="AH73" i="2"/>
  <c r="AJ73" i="2" s="1"/>
  <c r="AM73" i="2" s="1"/>
  <c r="AL71" i="2"/>
  <c r="AH74" i="2"/>
  <c r="AJ74" i="2" s="1"/>
  <c r="AM74" i="2" s="1"/>
  <c r="AI74" i="2"/>
  <c r="AL72" i="2"/>
  <c r="AI75" i="2"/>
  <c r="AH75" i="2"/>
  <c r="AJ75" i="2" s="1"/>
  <c r="AM75" i="2" s="1"/>
  <c r="AH76" i="2"/>
  <c r="AJ76" i="2" s="1"/>
  <c r="AM76" i="2" s="1"/>
  <c r="AI76" i="2"/>
  <c r="AH77" i="2"/>
  <c r="AJ77" i="2" s="1"/>
  <c r="AM77" i="2" s="1"/>
  <c r="AI77" i="2"/>
  <c r="AL76" i="2"/>
  <c r="AH78" i="2"/>
  <c r="AJ78" i="2" s="1"/>
  <c r="AM78" i="2" s="1"/>
  <c r="AI78" i="2"/>
  <c r="AH79" i="2"/>
  <c r="AJ79" i="2" s="1"/>
  <c r="AM79" i="2" s="1"/>
  <c r="AI79" i="2"/>
  <c r="AL78" i="2"/>
  <c r="AH80" i="2"/>
  <c r="AJ80" i="2" s="1"/>
  <c r="AM80" i="2" s="1"/>
  <c r="AI80" i="2"/>
  <c r="AI81" i="2"/>
  <c r="AH81" i="2"/>
  <c r="AL80" i="2"/>
  <c r="AI82" i="2"/>
  <c r="AH82" i="2"/>
  <c r="AL81" i="2"/>
  <c r="AH83" i="2"/>
  <c r="AI83" i="2"/>
  <c r="AL82" i="2"/>
  <c r="AI84" i="2"/>
  <c r="AH84" i="2"/>
  <c r="AI85" i="2"/>
  <c r="AH85" i="2"/>
  <c r="AH86" i="2"/>
  <c r="AI86" i="2"/>
  <c r="AH87" i="2"/>
  <c r="AI87" i="2"/>
  <c r="AL85" i="2"/>
  <c r="AI88" i="2"/>
  <c r="AL86" i="2"/>
  <c r="AH88" i="2"/>
  <c r="AH89" i="2"/>
  <c r="AI89" i="2"/>
  <c r="AH90" i="2"/>
  <c r="AI90" i="2"/>
  <c r="AH91" i="2"/>
  <c r="AI91" i="2"/>
  <c r="AH92" i="2"/>
  <c r="AL90" i="2"/>
  <c r="AI92" i="2"/>
  <c r="AI93" i="2"/>
  <c r="AH93" i="2"/>
  <c r="AL91" i="2"/>
  <c r="AL92" i="2"/>
  <c r="AH94" i="2"/>
  <c r="AI94" i="2"/>
  <c r="AI95" i="2"/>
  <c r="AH95" i="2"/>
  <c r="AI96" i="2"/>
  <c r="AH96" i="2"/>
  <c r="AI97" i="2"/>
  <c r="AH97" i="2"/>
  <c r="AL95" i="2"/>
  <c r="AL96" i="2"/>
  <c r="AH98" i="2"/>
  <c r="AI98" i="2"/>
  <c r="AH99" i="2"/>
  <c r="AL97" i="2"/>
  <c r="AI99" i="2"/>
  <c r="AL98" i="2"/>
  <c r="AI100" i="2"/>
  <c r="AH100" i="2"/>
  <c r="AL99" i="2"/>
  <c r="AI101" i="2"/>
  <c r="AH101" i="2"/>
  <c r="AH102" i="2"/>
  <c r="AI102" i="2"/>
  <c r="AL101" i="2"/>
  <c r="AI103" i="2"/>
  <c r="AH103" i="2"/>
  <c r="AI104" i="2"/>
  <c r="AL102" i="2"/>
  <c r="B105" i="2"/>
  <c r="AL42" i="2"/>
  <c r="AH38" i="2"/>
  <c r="AJ38" i="2" s="1"/>
  <c r="E22" i="5"/>
  <c r="G22" i="5"/>
  <c r="H22" i="5"/>
  <c r="F22" i="5"/>
  <c r="B24" i="5"/>
  <c r="C23" i="5"/>
  <c r="D23" i="5" s="1"/>
  <c r="AH35" i="2"/>
  <c r="AJ35" i="2" s="1"/>
  <c r="AH34" i="2"/>
  <c r="AJ34" i="2" s="1"/>
  <c r="AH43" i="2"/>
  <c r="AJ43" i="2" s="1"/>
  <c r="AH41" i="2"/>
  <c r="AJ41" i="2" s="1"/>
  <c r="AH40" i="2"/>
  <c r="AJ40" i="2" s="1"/>
  <c r="AH42" i="2"/>
  <c r="AJ42" i="2" s="1"/>
  <c r="AH37" i="2"/>
  <c r="AJ37" i="2" s="1"/>
  <c r="AH39" i="2"/>
  <c r="AJ39" i="2" s="1"/>
  <c r="AJ36" i="2"/>
  <c r="AH44" i="2"/>
  <c r="AJ44" i="2" s="1"/>
  <c r="AH48" i="2"/>
  <c r="AH56" i="2"/>
  <c r="AH60" i="2"/>
  <c r="AH45" i="2"/>
  <c r="AJ45" i="2" s="1"/>
  <c r="AH57" i="2"/>
  <c r="AH46" i="2"/>
  <c r="AJ46" i="2" s="1"/>
  <c r="AH47" i="2"/>
  <c r="AH59" i="2"/>
  <c r="AH58" i="2"/>
  <c r="AI41" i="2"/>
  <c r="AI34" i="2"/>
  <c r="AI38" i="2"/>
  <c r="AI42" i="2"/>
  <c r="AI46" i="2"/>
  <c r="AI58" i="2"/>
  <c r="AI39" i="2"/>
  <c r="AI47" i="2"/>
  <c r="AI36" i="2"/>
  <c r="AI40" i="2"/>
  <c r="AI44" i="2"/>
  <c r="AI48" i="2"/>
  <c r="AI56" i="2"/>
  <c r="AI60" i="2"/>
  <c r="AI37" i="2"/>
  <c r="AI45" i="2"/>
  <c r="AI57" i="2"/>
  <c r="AI35" i="2"/>
  <c r="AI43" i="2"/>
  <c r="AI59" i="2"/>
  <c r="B72" i="10" l="1"/>
  <c r="X103" i="2"/>
  <c r="Q103" i="2"/>
  <c r="Y103" i="2" s="1"/>
  <c r="BH103" i="2"/>
  <c r="BK103" i="2" s="1"/>
  <c r="AJ83" i="2"/>
  <c r="AM83" i="2" s="1"/>
  <c r="AJ81" i="2"/>
  <c r="AM81" i="2" s="1"/>
  <c r="AJ87" i="2"/>
  <c r="AM87" i="2" s="1"/>
  <c r="AJ82" i="2"/>
  <c r="AM82" i="2" s="1"/>
  <c r="AJ85" i="2"/>
  <c r="AM85" i="2" s="1"/>
  <c r="AJ92" i="2"/>
  <c r="AM92" i="2" s="1"/>
  <c r="AJ103" i="2"/>
  <c r="AM103" i="2" s="1"/>
  <c r="AJ98" i="2"/>
  <c r="AM98" i="2" s="1"/>
  <c r="AJ95" i="2"/>
  <c r="AM95" i="2" s="1"/>
  <c r="AJ94" i="2"/>
  <c r="AM94" i="2" s="1"/>
  <c r="AJ90" i="2"/>
  <c r="AM90" i="2" s="1"/>
  <c r="AJ89" i="2"/>
  <c r="AM89" i="2" s="1"/>
  <c r="AJ84" i="2"/>
  <c r="AM84" i="2" s="1"/>
  <c r="CL102" i="2"/>
  <c r="CD103" i="2"/>
  <c r="AJ101" i="2"/>
  <c r="AM101" i="2" s="1"/>
  <c r="AJ99" i="2"/>
  <c r="AM99" i="2" s="1"/>
  <c r="AJ97" i="2"/>
  <c r="AM97" i="2" s="1"/>
  <c r="AJ93" i="2"/>
  <c r="AM93" i="2" s="1"/>
  <c r="AJ102" i="2"/>
  <c r="AM102" i="2" s="1"/>
  <c r="AJ100" i="2"/>
  <c r="AM100" i="2" s="1"/>
  <c r="AJ96" i="2"/>
  <c r="AM96" i="2" s="1"/>
  <c r="AJ91" i="2"/>
  <c r="AM91" i="2" s="1"/>
  <c r="AJ88" i="2"/>
  <c r="AM88" i="2" s="1"/>
  <c r="AJ86" i="2"/>
  <c r="AM86" i="2" s="1"/>
  <c r="N103" i="2"/>
  <c r="BW103" i="2"/>
  <c r="CE103" i="2" s="1"/>
  <c r="CG102" i="2"/>
  <c r="BT103" i="2"/>
  <c r="M104" i="2"/>
  <c r="G103" i="2"/>
  <c r="O103" i="2" s="1"/>
  <c r="H104" i="2"/>
  <c r="V104" i="2"/>
  <c r="S104" i="2"/>
  <c r="BJ104" i="2"/>
  <c r="K104" i="2"/>
  <c r="BO104" i="2"/>
  <c r="BG104" i="2"/>
  <c r="I104" i="2"/>
  <c r="AA104" i="2"/>
  <c r="AC104" i="2" s="1"/>
  <c r="AF104" i="2" s="1"/>
  <c r="W104" i="2"/>
  <c r="BN104" i="2"/>
  <c r="BS104" i="2"/>
  <c r="U104" i="2"/>
  <c r="Q104" i="2" s="1"/>
  <c r="Y104" i="2" s="1"/>
  <c r="BY104" i="2"/>
  <c r="AB104" i="2"/>
  <c r="BR104" i="2"/>
  <c r="BX104" i="2"/>
  <c r="AE104" i="2"/>
  <c r="CC104" i="2"/>
  <c r="R104" i="2"/>
  <c r="BQ104" i="2"/>
  <c r="AL104" i="2"/>
  <c r="CA104" i="2"/>
  <c r="BF104" i="2"/>
  <c r="BH104" i="2" s="1"/>
  <c r="BK104" i="2" s="1"/>
  <c r="CB104" i="2"/>
  <c r="AH104" i="2"/>
  <c r="AJ104" i="2" s="1"/>
  <c r="AM104" i="2" s="1"/>
  <c r="B106" i="2"/>
  <c r="AJ59" i="2"/>
  <c r="AM59" i="2" s="1"/>
  <c r="AJ47" i="2"/>
  <c r="AM47" i="2" s="1"/>
  <c r="AJ57" i="2"/>
  <c r="AM57" i="2" s="1"/>
  <c r="AJ56" i="2"/>
  <c r="AM56" i="2" s="1"/>
  <c r="AJ58" i="2"/>
  <c r="AJ48" i="2"/>
  <c r="AM48" i="2" s="1"/>
  <c r="F23" i="5"/>
  <c r="H23" i="5"/>
  <c r="E23" i="5"/>
  <c r="G23" i="5"/>
  <c r="C24" i="5"/>
  <c r="D24" i="5" s="1"/>
  <c r="B25" i="5"/>
  <c r="AJ60" i="2"/>
  <c r="AM60" i="2" s="1"/>
  <c r="AF58" i="2"/>
  <c r="AF48" i="2"/>
  <c r="AF42" i="2"/>
  <c r="AF60" i="2"/>
  <c r="AF40" i="2"/>
  <c r="AF56" i="2"/>
  <c r="AF43" i="2"/>
  <c r="AF46" i="2"/>
  <c r="AF38" i="2"/>
  <c r="AF36" i="2"/>
  <c r="AF34" i="2"/>
  <c r="AF47" i="2"/>
  <c r="AF35" i="2"/>
  <c r="AF41" i="2"/>
  <c r="AF39" i="2"/>
  <c r="AF44" i="2"/>
  <c r="AF59" i="2"/>
  <c r="AF37" i="2"/>
  <c r="AF45" i="2"/>
  <c r="AF57" i="2"/>
  <c r="AM37" i="2"/>
  <c r="AM46" i="2"/>
  <c r="AM38" i="2"/>
  <c r="AM44" i="2"/>
  <c r="AM34" i="2"/>
  <c r="AM42" i="2"/>
  <c r="AM40" i="2"/>
  <c r="AM41" i="2"/>
  <c r="AM45" i="2"/>
  <c r="B73" i="10" l="1"/>
  <c r="X104" i="2"/>
  <c r="CG103" i="2"/>
  <c r="CL103" i="2"/>
  <c r="N104" i="2"/>
  <c r="CD104" i="2"/>
  <c r="BW104" i="2"/>
  <c r="CE104" i="2" s="1"/>
  <c r="BM104" i="2"/>
  <c r="BU104" i="2" s="1"/>
  <c r="BT104" i="2"/>
  <c r="M105" i="2"/>
  <c r="G104" i="2"/>
  <c r="O104" i="2" s="1"/>
  <c r="K105" i="2"/>
  <c r="BS105" i="2"/>
  <c r="BG105" i="2"/>
  <c r="I105" i="2"/>
  <c r="AA105" i="2"/>
  <c r="S105" i="2"/>
  <c r="BJ105" i="2"/>
  <c r="AH105" i="2"/>
  <c r="BX105" i="2"/>
  <c r="U105" i="2"/>
  <c r="BY105" i="2"/>
  <c r="W105" i="2"/>
  <c r="BN105" i="2"/>
  <c r="BF105" i="2"/>
  <c r="CB105" i="2"/>
  <c r="AE105" i="2"/>
  <c r="CC105" i="2"/>
  <c r="R105" i="2"/>
  <c r="AB105" i="2"/>
  <c r="BR105" i="2"/>
  <c r="BO105" i="2"/>
  <c r="H105" i="2"/>
  <c r="AI105" i="2"/>
  <c r="AJ105" i="2" s="1"/>
  <c r="AM105" i="2" s="1"/>
  <c r="V105" i="2"/>
  <c r="X105" i="2" s="1"/>
  <c r="BQ105" i="2"/>
  <c r="AL105" i="2"/>
  <c r="CA105" i="2"/>
  <c r="B107" i="2"/>
  <c r="C25" i="5"/>
  <c r="D25" i="5" s="1"/>
  <c r="B26" i="5"/>
  <c r="G24" i="5"/>
  <c r="E24" i="5"/>
  <c r="F24" i="5"/>
  <c r="H24" i="5"/>
  <c r="AM36" i="2"/>
  <c r="AM39" i="2"/>
  <c r="AM43" i="2"/>
  <c r="AM35" i="2"/>
  <c r="AM58" i="2"/>
  <c r="B74" i="10" l="1"/>
  <c r="Q105" i="2"/>
  <c r="Y105" i="2" s="1"/>
  <c r="BH105" i="2"/>
  <c r="BK105" i="2" s="1"/>
  <c r="AC105" i="2"/>
  <c r="AF105" i="2" s="1"/>
  <c r="CL104" i="2"/>
  <c r="G105" i="2"/>
  <c r="O105" i="2" s="1"/>
  <c r="N105" i="2"/>
  <c r="CG104" i="2"/>
  <c r="CD105" i="2"/>
  <c r="BW105" i="2"/>
  <c r="CE105" i="2" s="1"/>
  <c r="BM105" i="2"/>
  <c r="BU105" i="2" s="1"/>
  <c r="BT105" i="2"/>
  <c r="M106" i="2"/>
  <c r="W106" i="2"/>
  <c r="BN106" i="2"/>
  <c r="AH106" i="2"/>
  <c r="BX106" i="2"/>
  <c r="U106" i="2"/>
  <c r="BY106" i="2"/>
  <c r="AB106" i="2"/>
  <c r="BR106" i="2"/>
  <c r="BF106" i="2"/>
  <c r="CB106" i="2"/>
  <c r="AE106" i="2"/>
  <c r="CC106" i="2"/>
  <c r="R106" i="2"/>
  <c r="AL106" i="2"/>
  <c r="CA106" i="2"/>
  <c r="BO106" i="2"/>
  <c r="H106" i="2"/>
  <c r="AI106" i="2"/>
  <c r="V106" i="2"/>
  <c r="X106" i="2" s="1"/>
  <c r="BQ106" i="2"/>
  <c r="S106" i="2"/>
  <c r="BJ106" i="2"/>
  <c r="K106" i="2"/>
  <c r="BS106" i="2"/>
  <c r="BG106" i="2"/>
  <c r="I106" i="2"/>
  <c r="AA106" i="2"/>
  <c r="AC106" i="2" s="1"/>
  <c r="AF106" i="2" s="1"/>
  <c r="B108" i="2"/>
  <c r="B27" i="5"/>
  <c r="C26" i="5"/>
  <c r="D26" i="5" s="1"/>
  <c r="H25" i="5"/>
  <c r="F25" i="5"/>
  <c r="G25" i="5"/>
  <c r="E25" i="5"/>
  <c r="B75" i="10" l="1"/>
  <c r="Q106" i="2"/>
  <c r="Y106" i="2" s="1"/>
  <c r="BH106" i="2"/>
  <c r="BK106" i="2" s="1"/>
  <c r="CD106" i="2"/>
  <c r="BW106" i="2"/>
  <c r="CE106" i="2" s="1"/>
  <c r="CL105" i="2"/>
  <c r="AJ106" i="2"/>
  <c r="AM106" i="2" s="1"/>
  <c r="N106" i="2"/>
  <c r="BT106" i="2"/>
  <c r="CG105" i="2"/>
  <c r="BM106" i="2"/>
  <c r="BU106" i="2" s="1"/>
  <c r="M107" i="2"/>
  <c r="G106" i="2"/>
  <c r="O106" i="2" s="1"/>
  <c r="V107" i="2"/>
  <c r="W107" i="2"/>
  <c r="BN107" i="2"/>
  <c r="BS107" i="2"/>
  <c r="BG107" i="2"/>
  <c r="BR107" i="2"/>
  <c r="BX107" i="2"/>
  <c r="BY107" i="2"/>
  <c r="I107" i="2"/>
  <c r="AA107" i="2"/>
  <c r="AC107" i="2" s="1"/>
  <c r="AF107" i="2" s="1"/>
  <c r="AB107" i="2"/>
  <c r="AH107" i="2"/>
  <c r="U107" i="2"/>
  <c r="BQ107" i="2"/>
  <c r="AL107" i="2"/>
  <c r="CA107" i="2"/>
  <c r="BF107" i="2"/>
  <c r="BH107" i="2" s="1"/>
  <c r="BK107" i="2" s="1"/>
  <c r="CB107" i="2"/>
  <c r="AE107" i="2"/>
  <c r="CC107" i="2"/>
  <c r="R107" i="2"/>
  <c r="S107" i="2"/>
  <c r="BJ107" i="2"/>
  <c r="K107" i="2"/>
  <c r="BO107" i="2"/>
  <c r="H107" i="2"/>
  <c r="AI107" i="2"/>
  <c r="B109" i="2"/>
  <c r="E26" i="5"/>
  <c r="G26" i="5"/>
  <c r="H26" i="5"/>
  <c r="F26" i="5"/>
  <c r="B28" i="5"/>
  <c r="C27" i="5"/>
  <c r="D27" i="5" s="1"/>
  <c r="B76" i="10" l="1"/>
  <c r="Q107" i="2"/>
  <c r="Y107" i="2" s="1"/>
  <c r="X107" i="2"/>
  <c r="CG106" i="2"/>
  <c r="CL106" i="2"/>
  <c r="BW107" i="2"/>
  <c r="CE107" i="2" s="1"/>
  <c r="AJ107" i="2"/>
  <c r="AM107" i="2" s="1"/>
  <c r="N107" i="2"/>
  <c r="CD107" i="2"/>
  <c r="BT107" i="2"/>
  <c r="BM107" i="2"/>
  <c r="BU107" i="2" s="1"/>
  <c r="M108" i="2"/>
  <c r="G107" i="2"/>
  <c r="O107" i="2" s="1"/>
  <c r="U108" i="2"/>
  <c r="BY108" i="2"/>
  <c r="BQ108" i="2"/>
  <c r="AL108" i="2"/>
  <c r="CA108" i="2"/>
  <c r="BF108" i="2"/>
  <c r="BH108" i="2" s="1"/>
  <c r="BK108" i="2" s="1"/>
  <c r="CB108" i="2"/>
  <c r="S108" i="2"/>
  <c r="BJ108" i="2"/>
  <c r="BO108" i="2"/>
  <c r="BS108" i="2"/>
  <c r="I108" i="2"/>
  <c r="BX108" i="2"/>
  <c r="BW108" i="2" s="1"/>
  <c r="CE108" i="2" s="1"/>
  <c r="AE108" i="2"/>
  <c r="CC108" i="2"/>
  <c r="CD108" i="2" s="1"/>
  <c r="R108" i="2"/>
  <c r="K108" i="2"/>
  <c r="AA108" i="2"/>
  <c r="BR108" i="2"/>
  <c r="H108" i="2"/>
  <c r="AI108" i="2"/>
  <c r="V108" i="2"/>
  <c r="W108" i="2"/>
  <c r="BN108" i="2"/>
  <c r="BG108" i="2"/>
  <c r="AB108" i="2"/>
  <c r="AH108" i="2"/>
  <c r="B110" i="2"/>
  <c r="F27" i="5"/>
  <c r="H27" i="5"/>
  <c r="E27" i="5"/>
  <c r="G27" i="5"/>
  <c r="C28" i="5"/>
  <c r="D28" i="5" s="1"/>
  <c r="B29" i="5"/>
  <c r="B77" i="10" l="1"/>
  <c r="X108" i="2"/>
  <c r="Q108" i="2"/>
  <c r="Y108" i="2" s="1"/>
  <c r="AC108" i="2"/>
  <c r="AF108" i="2" s="1"/>
  <c r="AJ108" i="2"/>
  <c r="AM108" i="2" s="1"/>
  <c r="CL107" i="2"/>
  <c r="CG107" i="2"/>
  <c r="N108" i="2"/>
  <c r="BT108" i="2"/>
  <c r="CL108" i="2" s="1"/>
  <c r="BM108" i="2"/>
  <c r="BU108" i="2" s="1"/>
  <c r="CG108" i="2" s="1"/>
  <c r="M109" i="2"/>
  <c r="G108" i="2"/>
  <c r="O108" i="2" s="1"/>
  <c r="K109" i="2"/>
  <c r="BG109" i="2"/>
  <c r="I109" i="2"/>
  <c r="S109" i="2"/>
  <c r="BJ109" i="2"/>
  <c r="AH109" i="2"/>
  <c r="BX109" i="2"/>
  <c r="U109" i="2"/>
  <c r="BY109" i="2"/>
  <c r="W109" i="2"/>
  <c r="BN109" i="2"/>
  <c r="BR109" i="2"/>
  <c r="BF109" i="2"/>
  <c r="CB109" i="2"/>
  <c r="AE109" i="2"/>
  <c r="CC109" i="2"/>
  <c r="R109" i="2"/>
  <c r="AB109" i="2"/>
  <c r="BO109" i="2"/>
  <c r="H109" i="2"/>
  <c r="AI109" i="2"/>
  <c r="AJ109" i="2" s="1"/>
  <c r="AM109" i="2" s="1"/>
  <c r="V109" i="2"/>
  <c r="X109" i="2" s="1"/>
  <c r="BQ109" i="2"/>
  <c r="AL109" i="2"/>
  <c r="CA109" i="2"/>
  <c r="BS109" i="2"/>
  <c r="AA109" i="2"/>
  <c r="AC109" i="2" s="1"/>
  <c r="AF109" i="2" s="1"/>
  <c r="B111" i="2"/>
  <c r="C29" i="5"/>
  <c r="D29" i="5" s="1"/>
  <c r="B30" i="5"/>
  <c r="G28" i="5"/>
  <c r="E28" i="5"/>
  <c r="F28" i="5"/>
  <c r="H28" i="5"/>
  <c r="B78" i="10" l="1"/>
  <c r="Q109" i="2"/>
  <c r="Y109" i="2" s="1"/>
  <c r="BH109" i="2"/>
  <c r="BK109" i="2" s="1"/>
  <c r="G109" i="2"/>
  <c r="O109" i="2" s="1"/>
  <c r="N109" i="2"/>
  <c r="CD109" i="2"/>
  <c r="BW109" i="2"/>
  <c r="CE109" i="2" s="1"/>
  <c r="BT109" i="2"/>
  <c r="BM109" i="2"/>
  <c r="BU109" i="2" s="1"/>
  <c r="M110" i="2"/>
  <c r="AL110" i="2"/>
  <c r="CA110" i="2"/>
  <c r="BO110" i="2"/>
  <c r="H110" i="2"/>
  <c r="AI110" i="2"/>
  <c r="R110" i="2"/>
  <c r="V110" i="2"/>
  <c r="W110" i="2"/>
  <c r="AH110" i="2"/>
  <c r="BX110" i="2"/>
  <c r="BY110" i="2"/>
  <c r="BQ110" i="2"/>
  <c r="AA110" i="2"/>
  <c r="AC110" i="2" s="1"/>
  <c r="AF110" i="2" s="1"/>
  <c r="S110" i="2"/>
  <c r="BJ110" i="2"/>
  <c r="K110" i="2"/>
  <c r="BS110" i="2"/>
  <c r="BG110" i="2"/>
  <c r="I110" i="2"/>
  <c r="BN110" i="2"/>
  <c r="BM110" i="2" s="1"/>
  <c r="BU110" i="2" s="1"/>
  <c r="U110" i="2"/>
  <c r="AB110" i="2"/>
  <c r="BR110" i="2"/>
  <c r="BF110" i="2"/>
  <c r="BH110" i="2" s="1"/>
  <c r="BK110" i="2" s="1"/>
  <c r="CB110" i="2"/>
  <c r="AE110" i="2"/>
  <c r="CC110" i="2"/>
  <c r="B112" i="2"/>
  <c r="B31" i="5"/>
  <c r="C30" i="5"/>
  <c r="D30" i="5" s="1"/>
  <c r="H29" i="5"/>
  <c r="F29" i="5"/>
  <c r="G29" i="5"/>
  <c r="E29" i="5"/>
  <c r="X110" i="2" l="1"/>
  <c r="B79" i="10"/>
  <c r="Q110" i="2"/>
  <c r="Y110" i="2" s="1"/>
  <c r="CL109" i="2"/>
  <c r="AJ110" i="2"/>
  <c r="AM110" i="2" s="1"/>
  <c r="N110" i="2"/>
  <c r="CG109" i="2"/>
  <c r="BW110" i="2"/>
  <c r="CE110" i="2" s="1"/>
  <c r="CG110" i="2" s="1"/>
  <c r="CD110" i="2"/>
  <c r="BT110" i="2"/>
  <c r="M111" i="2"/>
  <c r="G110" i="2"/>
  <c r="O110" i="2" s="1"/>
  <c r="I111" i="2"/>
  <c r="AA111" i="2"/>
  <c r="AL111" i="2"/>
  <c r="CA111" i="2"/>
  <c r="BF111" i="2"/>
  <c r="CB111" i="2"/>
  <c r="H111" i="2"/>
  <c r="BN111" i="2"/>
  <c r="BS111" i="2"/>
  <c r="AH111" i="2"/>
  <c r="AI111" i="2"/>
  <c r="S111" i="2"/>
  <c r="BJ111" i="2"/>
  <c r="K111" i="2"/>
  <c r="BO111" i="2"/>
  <c r="U111" i="2"/>
  <c r="CC111" i="2"/>
  <c r="AE111" i="2"/>
  <c r="R111" i="2"/>
  <c r="BG111" i="2"/>
  <c r="BY111" i="2"/>
  <c r="BR111" i="2"/>
  <c r="W111" i="2"/>
  <c r="BQ111" i="2"/>
  <c r="V111" i="2"/>
  <c r="AB111" i="2"/>
  <c r="BX111" i="2"/>
  <c r="B113" i="2"/>
  <c r="E30" i="5"/>
  <c r="G30" i="5"/>
  <c r="H30" i="5"/>
  <c r="F30" i="5"/>
  <c r="B32" i="5"/>
  <c r="C31" i="5"/>
  <c r="D31" i="5" s="1"/>
  <c r="B80" i="10" l="1"/>
  <c r="X111" i="2"/>
  <c r="Q111" i="2"/>
  <c r="Y111" i="2" s="1"/>
  <c r="BH111" i="2"/>
  <c r="BK111" i="2" s="1"/>
  <c r="AC111" i="2"/>
  <c r="AF111" i="2" s="1"/>
  <c r="AJ111" i="2"/>
  <c r="AM111" i="2" s="1"/>
  <c r="CD111" i="2"/>
  <c r="CL110" i="2"/>
  <c r="N111" i="2"/>
  <c r="BW111" i="2"/>
  <c r="CE111" i="2" s="1"/>
  <c r="BM111" i="2"/>
  <c r="BU111" i="2" s="1"/>
  <c r="BT111" i="2"/>
  <c r="M112" i="2"/>
  <c r="G111" i="2"/>
  <c r="O111" i="2" s="1"/>
  <c r="I112" i="2"/>
  <c r="AA112" i="2"/>
  <c r="AC112" i="2" s="1"/>
  <c r="AF112" i="2" s="1"/>
  <c r="AB112" i="2"/>
  <c r="CB112" i="2"/>
  <c r="BG112" i="2"/>
  <c r="CC112" i="2"/>
  <c r="AI112" i="2"/>
  <c r="BQ112" i="2"/>
  <c r="AL112" i="2"/>
  <c r="BF112" i="2"/>
  <c r="K112" i="2"/>
  <c r="R112" i="2"/>
  <c r="S112" i="2"/>
  <c r="H112" i="2"/>
  <c r="BR112" i="2"/>
  <c r="BS112" i="2"/>
  <c r="U112" i="2"/>
  <c r="Q112" i="2" s="1"/>
  <c r="Y112" i="2" s="1"/>
  <c r="V112" i="2"/>
  <c r="W112" i="2"/>
  <c r="CA112" i="2"/>
  <c r="BX112" i="2"/>
  <c r="AH112" i="2"/>
  <c r="BY112" i="2"/>
  <c r="AE112" i="2"/>
  <c r="BN112" i="2"/>
  <c r="BJ112" i="2"/>
  <c r="BO112" i="2"/>
  <c r="B114" i="2"/>
  <c r="F31" i="5"/>
  <c r="H31" i="5"/>
  <c r="E31" i="5"/>
  <c r="G31" i="5"/>
  <c r="C32" i="5"/>
  <c r="D32" i="5" s="1"/>
  <c r="B33" i="5"/>
  <c r="B81" i="10" l="1"/>
  <c r="X112" i="2"/>
  <c r="BH112" i="2"/>
  <c r="BK112" i="2" s="1"/>
  <c r="AJ112" i="2"/>
  <c r="AM112" i="2" s="1"/>
  <c r="CL111" i="2"/>
  <c r="N112" i="2"/>
  <c r="CG111" i="2"/>
  <c r="CD112" i="2"/>
  <c r="BW112" i="2"/>
  <c r="CE112" i="2" s="1"/>
  <c r="BM112" i="2"/>
  <c r="BU112" i="2" s="1"/>
  <c r="BT112" i="2"/>
  <c r="M113" i="2"/>
  <c r="G112" i="2"/>
  <c r="O112" i="2" s="1"/>
  <c r="I113" i="2"/>
  <c r="AA113" i="2"/>
  <c r="AC113" i="2" s="1"/>
  <c r="AF113" i="2" s="1"/>
  <c r="AB113" i="2"/>
  <c r="BR113" i="2"/>
  <c r="AH113" i="2"/>
  <c r="BX113" i="2"/>
  <c r="AE113" i="2"/>
  <c r="CC113" i="2"/>
  <c r="K113" i="2"/>
  <c r="BQ113" i="2"/>
  <c r="AL113" i="2"/>
  <c r="CA113" i="2"/>
  <c r="BF113" i="2"/>
  <c r="BH113" i="2" s="1"/>
  <c r="BK113" i="2" s="1"/>
  <c r="CB113" i="2"/>
  <c r="AI113" i="2"/>
  <c r="R113" i="2"/>
  <c r="S113" i="2"/>
  <c r="BJ113" i="2"/>
  <c r="BG113" i="2"/>
  <c r="H113" i="2"/>
  <c r="V113" i="2"/>
  <c r="W113" i="2"/>
  <c r="BN113" i="2"/>
  <c r="BS113" i="2"/>
  <c r="U113" i="2"/>
  <c r="BY113" i="2"/>
  <c r="BO113" i="2"/>
  <c r="B115" i="2"/>
  <c r="C33" i="5"/>
  <c r="D33" i="5" s="1"/>
  <c r="B34" i="5"/>
  <c r="G32" i="5"/>
  <c r="E32" i="5"/>
  <c r="F32" i="5"/>
  <c r="H32" i="5"/>
  <c r="B82" i="10" l="1"/>
  <c r="Q113" i="2"/>
  <c r="Y113" i="2" s="1"/>
  <c r="X113" i="2"/>
  <c r="CL112" i="2"/>
  <c r="AJ113" i="2"/>
  <c r="AM113" i="2" s="1"/>
  <c r="G113" i="2"/>
  <c r="O113" i="2" s="1"/>
  <c r="N113" i="2"/>
  <c r="CG112" i="2"/>
  <c r="BW113" i="2"/>
  <c r="CE113" i="2" s="1"/>
  <c r="CD113" i="2"/>
  <c r="BM113" i="2"/>
  <c r="BU113" i="2" s="1"/>
  <c r="BT113" i="2"/>
  <c r="M114" i="2"/>
  <c r="AE114" i="2"/>
  <c r="CC114" i="2"/>
  <c r="R114" i="2"/>
  <c r="S114" i="2"/>
  <c r="BJ114" i="2"/>
  <c r="K114" i="2"/>
  <c r="BO114" i="2"/>
  <c r="BN114" i="2"/>
  <c r="BS114" i="2"/>
  <c r="BG114" i="2"/>
  <c r="AA114" i="2"/>
  <c r="BR114" i="2"/>
  <c r="BX114" i="2"/>
  <c r="CB114" i="2"/>
  <c r="H114" i="2"/>
  <c r="AI114" i="2"/>
  <c r="V114" i="2"/>
  <c r="W114" i="2"/>
  <c r="I114" i="2"/>
  <c r="AB114" i="2"/>
  <c r="AH114" i="2"/>
  <c r="U114" i="2"/>
  <c r="BY114" i="2"/>
  <c r="BQ114" i="2"/>
  <c r="AL114" i="2"/>
  <c r="CA114" i="2"/>
  <c r="BF114" i="2"/>
  <c r="B116" i="2"/>
  <c r="B35" i="5"/>
  <c r="C34" i="5"/>
  <c r="D34" i="5" s="1"/>
  <c r="H33" i="5"/>
  <c r="F33" i="5"/>
  <c r="G33" i="5"/>
  <c r="E33" i="5"/>
  <c r="B83" i="10" l="1"/>
  <c r="Q114" i="2"/>
  <c r="Y114" i="2" s="1"/>
  <c r="X114" i="2"/>
  <c r="BH114" i="2"/>
  <c r="BK114" i="2" s="1"/>
  <c r="AC114" i="2"/>
  <c r="AF114" i="2" s="1"/>
  <c r="CL113" i="2"/>
  <c r="AJ114" i="2"/>
  <c r="AM114" i="2" s="1"/>
  <c r="N114" i="2"/>
  <c r="CG113" i="2"/>
  <c r="BW114" i="2"/>
  <c r="CE114" i="2" s="1"/>
  <c r="CD114" i="2"/>
  <c r="BM114" i="2"/>
  <c r="BU114" i="2" s="1"/>
  <c r="BT114" i="2"/>
  <c r="M115" i="2"/>
  <c r="G114" i="2"/>
  <c r="O114" i="2" s="1"/>
  <c r="AH115" i="2"/>
  <c r="BX115" i="2"/>
  <c r="U115" i="2"/>
  <c r="BY115" i="2"/>
  <c r="BN115" i="2"/>
  <c r="BF115" i="2"/>
  <c r="CB115" i="2"/>
  <c r="AE115" i="2"/>
  <c r="CC115" i="2"/>
  <c r="R115" i="2"/>
  <c r="AB115" i="2"/>
  <c r="BR115" i="2"/>
  <c r="BO115" i="2"/>
  <c r="H115" i="2"/>
  <c r="AI115" i="2"/>
  <c r="AJ115" i="2" s="1"/>
  <c r="AM115" i="2" s="1"/>
  <c r="V115" i="2"/>
  <c r="BQ115" i="2"/>
  <c r="AL115" i="2"/>
  <c r="CA115" i="2"/>
  <c r="K115" i="2"/>
  <c r="BS115" i="2"/>
  <c r="BG115" i="2"/>
  <c r="I115" i="2"/>
  <c r="AA115" i="2"/>
  <c r="AC115" i="2" s="1"/>
  <c r="AF115" i="2" s="1"/>
  <c r="S115" i="2"/>
  <c r="BJ115" i="2"/>
  <c r="W115" i="2"/>
  <c r="B117" i="2"/>
  <c r="E34" i="5"/>
  <c r="G34" i="5"/>
  <c r="H34" i="5"/>
  <c r="F34" i="5"/>
  <c r="B36" i="5"/>
  <c r="C35" i="5"/>
  <c r="D35" i="5" s="1"/>
  <c r="B84" i="10" l="1"/>
  <c r="X115" i="2"/>
  <c r="Q115" i="2"/>
  <c r="Y115" i="2" s="1"/>
  <c r="BH115" i="2"/>
  <c r="BK115" i="2" s="1"/>
  <c r="CL114" i="2"/>
  <c r="N115" i="2"/>
  <c r="CD115" i="2"/>
  <c r="CG114" i="2"/>
  <c r="BW115" i="2"/>
  <c r="CE115" i="2" s="1"/>
  <c r="BT115" i="2"/>
  <c r="BM115" i="2"/>
  <c r="BU115" i="2" s="1"/>
  <c r="M116" i="2"/>
  <c r="G115" i="2"/>
  <c r="O115" i="2" s="1"/>
  <c r="AL116" i="2"/>
  <c r="CA116" i="2"/>
  <c r="BO116" i="2"/>
  <c r="H116" i="2"/>
  <c r="AI116" i="2"/>
  <c r="V116" i="2"/>
  <c r="BQ116" i="2"/>
  <c r="AH116" i="2"/>
  <c r="U116" i="2"/>
  <c r="R116" i="2"/>
  <c r="S116" i="2"/>
  <c r="BJ116" i="2"/>
  <c r="K116" i="2"/>
  <c r="BS116" i="2"/>
  <c r="BG116" i="2"/>
  <c r="I116" i="2"/>
  <c r="AA116" i="2"/>
  <c r="W116" i="2"/>
  <c r="BX116" i="2"/>
  <c r="BN116" i="2"/>
  <c r="BY116" i="2"/>
  <c r="AB116" i="2"/>
  <c r="BR116" i="2"/>
  <c r="BF116" i="2"/>
  <c r="BH116" i="2" s="1"/>
  <c r="BK116" i="2" s="1"/>
  <c r="CB116" i="2"/>
  <c r="AE116" i="2"/>
  <c r="CC116" i="2"/>
  <c r="CD116" i="2" s="1"/>
  <c r="B118" i="2"/>
  <c r="F35" i="5"/>
  <c r="H35" i="5"/>
  <c r="E35" i="5"/>
  <c r="G35" i="5"/>
  <c r="C36" i="5"/>
  <c r="D36" i="5" s="1"/>
  <c r="B37" i="5"/>
  <c r="B85" i="10" l="1"/>
  <c r="X116" i="2"/>
  <c r="Q116" i="2"/>
  <c r="Y116" i="2" s="1"/>
  <c r="AC116" i="2"/>
  <c r="AF116" i="2" s="1"/>
  <c r="AJ116" i="2"/>
  <c r="AM116" i="2" s="1"/>
  <c r="CL115" i="2"/>
  <c r="N116" i="2"/>
  <c r="CG115" i="2"/>
  <c r="BW116" i="2"/>
  <c r="CE116" i="2" s="1"/>
  <c r="BT116" i="2"/>
  <c r="CL116" i="2" s="1"/>
  <c r="BM116" i="2"/>
  <c r="BU116" i="2" s="1"/>
  <c r="M117" i="2"/>
  <c r="G116" i="2"/>
  <c r="O116" i="2" s="1"/>
  <c r="V117" i="2"/>
  <c r="W117" i="2"/>
  <c r="BN117" i="2"/>
  <c r="BS117" i="2"/>
  <c r="BG117" i="2"/>
  <c r="U117" i="2"/>
  <c r="R117" i="2"/>
  <c r="K117" i="2"/>
  <c r="I117" i="2"/>
  <c r="AA117" i="2"/>
  <c r="AC117" i="2" s="1"/>
  <c r="AF117" i="2" s="1"/>
  <c r="AB117" i="2"/>
  <c r="BR117" i="2"/>
  <c r="AH117" i="2"/>
  <c r="BX117" i="2"/>
  <c r="BY117" i="2"/>
  <c r="BJ117" i="2"/>
  <c r="AI117" i="2"/>
  <c r="BQ117" i="2"/>
  <c r="AL117" i="2"/>
  <c r="CA117" i="2"/>
  <c r="BF117" i="2"/>
  <c r="BH117" i="2" s="1"/>
  <c r="BK117" i="2" s="1"/>
  <c r="CB117" i="2"/>
  <c r="AE117" i="2"/>
  <c r="CC117" i="2"/>
  <c r="BO117" i="2"/>
  <c r="S117" i="2"/>
  <c r="H117" i="2"/>
  <c r="B119" i="2"/>
  <c r="B38" i="5"/>
  <c r="C37" i="5"/>
  <c r="D37" i="5" s="1"/>
  <c r="G36" i="5"/>
  <c r="E36" i="5"/>
  <c r="F36" i="5"/>
  <c r="H36" i="5"/>
  <c r="B86" i="10" l="1"/>
  <c r="Q117" i="2"/>
  <c r="Y117" i="2" s="1"/>
  <c r="X117" i="2"/>
  <c r="AJ117" i="2"/>
  <c r="AM117" i="2" s="1"/>
  <c r="N117" i="2"/>
  <c r="CG116" i="2"/>
  <c r="CD117" i="2"/>
  <c r="BW117" i="2"/>
  <c r="CE117" i="2" s="1"/>
  <c r="BT117" i="2"/>
  <c r="BM117" i="2"/>
  <c r="BU117" i="2" s="1"/>
  <c r="M118" i="2"/>
  <c r="N118" i="2" s="1"/>
  <c r="G117" i="2"/>
  <c r="O117" i="2" s="1"/>
  <c r="U118" i="2"/>
  <c r="BY118" i="2"/>
  <c r="BQ118" i="2"/>
  <c r="AL118" i="2"/>
  <c r="CA118" i="2"/>
  <c r="BF118" i="2"/>
  <c r="CB118" i="2"/>
  <c r="AE118" i="2"/>
  <c r="R118" i="2"/>
  <c r="S118" i="2"/>
  <c r="BJ118" i="2"/>
  <c r="K118" i="2"/>
  <c r="BN118" i="2"/>
  <c r="BS118" i="2"/>
  <c r="BG118" i="2"/>
  <c r="I118" i="2"/>
  <c r="AB118" i="2"/>
  <c r="AH118" i="2"/>
  <c r="CC118" i="2"/>
  <c r="CD118" i="2" s="1"/>
  <c r="BO118" i="2"/>
  <c r="H118" i="2"/>
  <c r="AI118" i="2"/>
  <c r="V118" i="2"/>
  <c r="W118" i="2"/>
  <c r="AA118" i="2"/>
  <c r="AC118" i="2" s="1"/>
  <c r="AF118" i="2" s="1"/>
  <c r="BR118" i="2"/>
  <c r="BX118" i="2"/>
  <c r="B120" i="2"/>
  <c r="H37" i="5"/>
  <c r="F37" i="5"/>
  <c r="G37" i="5"/>
  <c r="E37" i="5"/>
  <c r="B39" i="5"/>
  <c r="C39" i="5" s="1"/>
  <c r="D39" i="5" s="1"/>
  <c r="C38" i="5"/>
  <c r="D38" i="5" s="1"/>
  <c r="A49" i="2"/>
  <c r="B87" i="10" l="1"/>
  <c r="Q118" i="2"/>
  <c r="Y118" i="2" s="1"/>
  <c r="X118" i="2"/>
  <c r="BH118" i="2"/>
  <c r="BK118" i="2" s="1"/>
  <c r="CL117" i="2"/>
  <c r="AJ118" i="2"/>
  <c r="AM118" i="2" s="1"/>
  <c r="BM118" i="2"/>
  <c r="BU118" i="2" s="1"/>
  <c r="CG117" i="2"/>
  <c r="BW118" i="2"/>
  <c r="CE118" i="2" s="1"/>
  <c r="BT118" i="2"/>
  <c r="CL118" i="2" s="1"/>
  <c r="M119" i="2"/>
  <c r="M49" i="2"/>
  <c r="G118" i="2"/>
  <c r="O118" i="2" s="1"/>
  <c r="B88" i="10" s="1"/>
  <c r="AH119" i="2"/>
  <c r="BX119" i="2"/>
  <c r="U119" i="2"/>
  <c r="BY119" i="2"/>
  <c r="W119" i="2"/>
  <c r="BN119" i="2"/>
  <c r="BF119" i="2"/>
  <c r="CB119" i="2"/>
  <c r="AE119" i="2"/>
  <c r="CC119" i="2"/>
  <c r="R119" i="2"/>
  <c r="AB119" i="2"/>
  <c r="BR119" i="2"/>
  <c r="BJ119" i="2"/>
  <c r="BO119" i="2"/>
  <c r="H119" i="2"/>
  <c r="AI119" i="2"/>
  <c r="AJ119" i="2" s="1"/>
  <c r="AM119" i="2" s="1"/>
  <c r="V119" i="2"/>
  <c r="X119" i="2" s="1"/>
  <c r="BQ119" i="2"/>
  <c r="AL119" i="2"/>
  <c r="CA119" i="2"/>
  <c r="K119" i="2"/>
  <c r="BS119" i="2"/>
  <c r="BG119" i="2"/>
  <c r="BH119" i="2" s="1"/>
  <c r="BK119" i="2" s="1"/>
  <c r="I119" i="2"/>
  <c r="AA119" i="2"/>
  <c r="AC119" i="2" s="1"/>
  <c r="AF119" i="2" s="1"/>
  <c r="S119" i="2"/>
  <c r="B121" i="2"/>
  <c r="A19" i="10"/>
  <c r="CC49" i="2"/>
  <c r="CB49" i="2"/>
  <c r="W49" i="2"/>
  <c r="V49" i="2"/>
  <c r="BS49" i="2"/>
  <c r="BR49" i="2"/>
  <c r="BJ49" i="2"/>
  <c r="AE49" i="2"/>
  <c r="AL49" i="2"/>
  <c r="AB49" i="2"/>
  <c r="AA49" i="2"/>
  <c r="AC49" i="2" s="1"/>
  <c r="AF49" i="2" s="1"/>
  <c r="U49" i="2"/>
  <c r="R49" i="2"/>
  <c r="BQ49" i="2"/>
  <c r="BN49" i="2"/>
  <c r="BO49" i="2"/>
  <c r="BY49" i="2"/>
  <c r="S49" i="2"/>
  <c r="I49" i="2"/>
  <c r="E38" i="5"/>
  <c r="G38" i="5"/>
  <c r="H38" i="5"/>
  <c r="F38" i="5"/>
  <c r="F39" i="5"/>
  <c r="H39" i="5"/>
  <c r="E39" i="5"/>
  <c r="G39" i="5"/>
  <c r="BX49" i="2"/>
  <c r="K49" i="2"/>
  <c r="CA49" i="2"/>
  <c r="BG49" i="2"/>
  <c r="BF49" i="2"/>
  <c r="BH49" i="2" s="1"/>
  <c r="BK49" i="2" s="1"/>
  <c r="BL37" i="2" s="1"/>
  <c r="AH49" i="2"/>
  <c r="H49" i="2"/>
  <c r="AI49" i="2"/>
  <c r="A50" i="2"/>
  <c r="CD119" i="2" l="1"/>
  <c r="Q119" i="2"/>
  <c r="Y119" i="2" s="1"/>
  <c r="X49" i="2"/>
  <c r="N119" i="2"/>
  <c r="CG118" i="2"/>
  <c r="BW119" i="2"/>
  <c r="CE119" i="2" s="1"/>
  <c r="BM119" i="2"/>
  <c r="BU119" i="2" s="1"/>
  <c r="BT119" i="2"/>
  <c r="M50" i="2"/>
  <c r="M120" i="2"/>
  <c r="G119" i="2"/>
  <c r="O119" i="2" s="1"/>
  <c r="AB120" i="2"/>
  <c r="BR120" i="2"/>
  <c r="BF120" i="2"/>
  <c r="CB120" i="2"/>
  <c r="AE120" i="2"/>
  <c r="CC120" i="2"/>
  <c r="R120" i="2"/>
  <c r="AL120" i="2"/>
  <c r="CA120" i="2"/>
  <c r="BO120" i="2"/>
  <c r="H120" i="2"/>
  <c r="AI120" i="2"/>
  <c r="V120" i="2"/>
  <c r="BQ120" i="2"/>
  <c r="S120" i="2"/>
  <c r="K120" i="2"/>
  <c r="BG120" i="2"/>
  <c r="I120" i="2"/>
  <c r="BJ120" i="2"/>
  <c r="AA120" i="2"/>
  <c r="AC120" i="2" s="1"/>
  <c r="AF120" i="2" s="1"/>
  <c r="W120" i="2"/>
  <c r="BN120" i="2"/>
  <c r="BM120" i="2" s="1"/>
  <c r="BU120" i="2" s="1"/>
  <c r="AH120" i="2"/>
  <c r="BX120" i="2"/>
  <c r="U120" i="2"/>
  <c r="Q120" i="2" s="1"/>
  <c r="Y120" i="2" s="1"/>
  <c r="BY120" i="2"/>
  <c r="BS120" i="2"/>
  <c r="B122" i="2"/>
  <c r="N49" i="2"/>
  <c r="CD49" i="2"/>
  <c r="BT49" i="2"/>
  <c r="A20" i="10"/>
  <c r="CB50" i="2"/>
  <c r="CC50" i="2"/>
  <c r="W50" i="2"/>
  <c r="V50" i="2"/>
  <c r="BR50" i="2"/>
  <c r="BS50" i="2"/>
  <c r="BJ50" i="2"/>
  <c r="AE50" i="2"/>
  <c r="AL50" i="2"/>
  <c r="Q49" i="2"/>
  <c r="Y49" i="2" s="1"/>
  <c r="Z37" i="2" s="1"/>
  <c r="AA50" i="2"/>
  <c r="BM49" i="2"/>
  <c r="BU49" i="2" s="1"/>
  <c r="BV37" i="2" s="1"/>
  <c r="AJ49" i="2"/>
  <c r="AM49" i="2" s="1"/>
  <c r="U50" i="2"/>
  <c r="R50" i="2"/>
  <c r="BN50" i="2"/>
  <c r="BQ50" i="2"/>
  <c r="BO50" i="2"/>
  <c r="BY50" i="2"/>
  <c r="I50" i="2"/>
  <c r="S50" i="2"/>
  <c r="G49" i="2"/>
  <c r="O49" i="2" s="1"/>
  <c r="BW49" i="2"/>
  <c r="CE49" i="2" s="1"/>
  <c r="BX50" i="2"/>
  <c r="CA50" i="2"/>
  <c r="K50" i="2"/>
  <c r="BG50" i="2"/>
  <c r="BF50" i="2"/>
  <c r="BH50" i="2" s="1"/>
  <c r="BK50" i="2" s="1"/>
  <c r="AH50" i="2"/>
  <c r="AJ50" i="2" s="1"/>
  <c r="AM50" i="2" s="1"/>
  <c r="H50" i="2"/>
  <c r="AB50" i="2"/>
  <c r="AI50" i="2"/>
  <c r="AG37" i="2"/>
  <c r="A51" i="2"/>
  <c r="CL119" i="2" l="1"/>
  <c r="BW120" i="2"/>
  <c r="CE120" i="2" s="1"/>
  <c r="CG120" i="2" s="1"/>
  <c r="B89" i="10"/>
  <c r="X120" i="2"/>
  <c r="X50" i="2"/>
  <c r="BT120" i="2"/>
  <c r="BH120" i="2"/>
  <c r="BK120" i="2" s="1"/>
  <c r="AJ120" i="2"/>
  <c r="AM120" i="2" s="1"/>
  <c r="CL49" i="2"/>
  <c r="N120" i="2"/>
  <c r="CG119" i="2"/>
  <c r="CD120" i="2"/>
  <c r="M51" i="2"/>
  <c r="M121" i="2"/>
  <c r="G120" i="2"/>
  <c r="O120" i="2" s="1"/>
  <c r="V121" i="2"/>
  <c r="S121" i="2"/>
  <c r="BJ121" i="2"/>
  <c r="K121" i="2"/>
  <c r="BO121" i="2"/>
  <c r="H121" i="2"/>
  <c r="AI121" i="2"/>
  <c r="I121" i="2"/>
  <c r="AA121" i="2"/>
  <c r="W121" i="2"/>
  <c r="BN121" i="2"/>
  <c r="BS121" i="2"/>
  <c r="BG121" i="2"/>
  <c r="AB121" i="2"/>
  <c r="BR121" i="2"/>
  <c r="AH121" i="2"/>
  <c r="BX121" i="2"/>
  <c r="U121" i="2"/>
  <c r="BY121" i="2"/>
  <c r="R121" i="2"/>
  <c r="BQ121" i="2"/>
  <c r="AL121" i="2"/>
  <c r="CA121" i="2"/>
  <c r="BF121" i="2"/>
  <c r="CB121" i="2"/>
  <c r="AE121" i="2"/>
  <c r="CC121" i="2"/>
  <c r="B123" i="2"/>
  <c r="CD50" i="2"/>
  <c r="B19" i="10"/>
  <c r="N50" i="2"/>
  <c r="BT50" i="2"/>
  <c r="A21" i="10"/>
  <c r="CC51" i="2"/>
  <c r="CB51" i="2"/>
  <c r="W51" i="2"/>
  <c r="V51" i="2"/>
  <c r="X51" i="2" s="1"/>
  <c r="BR51" i="2"/>
  <c r="BS51" i="2"/>
  <c r="BJ51" i="2"/>
  <c r="AE51" i="2"/>
  <c r="AL51" i="2"/>
  <c r="Q50" i="2"/>
  <c r="Y50" i="2" s="1"/>
  <c r="AC50" i="2"/>
  <c r="AF50" i="2" s="1"/>
  <c r="BM50" i="2"/>
  <c r="BU50" i="2" s="1"/>
  <c r="U51" i="2"/>
  <c r="R51" i="2"/>
  <c r="BN51" i="2"/>
  <c r="BQ51" i="2"/>
  <c r="BO51" i="2"/>
  <c r="BY51" i="2"/>
  <c r="I51" i="2"/>
  <c r="S51" i="2"/>
  <c r="P37" i="2"/>
  <c r="G50" i="2"/>
  <c r="O50" i="2" s="1"/>
  <c r="CF37" i="2"/>
  <c r="CG49" i="2"/>
  <c r="AA51" i="2"/>
  <c r="BW50" i="2"/>
  <c r="CE50" i="2" s="1"/>
  <c r="BX51" i="2"/>
  <c r="CA51" i="2"/>
  <c r="K51" i="2"/>
  <c r="BG51" i="2"/>
  <c r="BF51" i="2"/>
  <c r="BH51" i="2" s="1"/>
  <c r="BK51" i="2" s="1"/>
  <c r="AH51" i="2"/>
  <c r="AJ51" i="2" s="1"/>
  <c r="H51" i="2"/>
  <c r="AB51" i="2"/>
  <c r="AI51" i="2"/>
  <c r="AN37" i="2"/>
  <c r="A52" i="2"/>
  <c r="B90" i="10" l="1"/>
  <c r="Q121" i="2"/>
  <c r="Y121" i="2" s="1"/>
  <c r="X121" i="2"/>
  <c r="CL120" i="2"/>
  <c r="BH121" i="2"/>
  <c r="BK121" i="2" s="1"/>
  <c r="CL50" i="2"/>
  <c r="AC121" i="2"/>
  <c r="AF121" i="2" s="1"/>
  <c r="AJ121" i="2"/>
  <c r="AM121" i="2" s="1"/>
  <c r="N121" i="2"/>
  <c r="BW121" i="2"/>
  <c r="CE121" i="2" s="1"/>
  <c r="CD121" i="2"/>
  <c r="BT121" i="2"/>
  <c r="BM121" i="2"/>
  <c r="BU121" i="2" s="1"/>
  <c r="M122" i="2"/>
  <c r="M52" i="2"/>
  <c r="G121" i="2"/>
  <c r="O121" i="2" s="1"/>
  <c r="BG122" i="2"/>
  <c r="I122" i="2"/>
  <c r="AA122" i="2"/>
  <c r="AB122" i="2"/>
  <c r="BR122" i="2"/>
  <c r="AH122" i="2"/>
  <c r="BX122" i="2"/>
  <c r="U122" i="2"/>
  <c r="BY122" i="2"/>
  <c r="BQ122" i="2"/>
  <c r="AL122" i="2"/>
  <c r="CA122" i="2"/>
  <c r="BF122" i="2"/>
  <c r="BH122" i="2" s="1"/>
  <c r="BK122" i="2" s="1"/>
  <c r="CB122" i="2"/>
  <c r="AE122" i="2"/>
  <c r="CC122" i="2"/>
  <c r="R122" i="2"/>
  <c r="S122" i="2"/>
  <c r="BJ122" i="2"/>
  <c r="K122" i="2"/>
  <c r="BO122" i="2"/>
  <c r="H122" i="2"/>
  <c r="AI122" i="2"/>
  <c r="V122" i="2"/>
  <c r="W122" i="2"/>
  <c r="BN122" i="2"/>
  <c r="BS122" i="2"/>
  <c r="B124" i="2"/>
  <c r="B20" i="10"/>
  <c r="N51" i="2"/>
  <c r="CD51" i="2"/>
  <c r="BT51" i="2"/>
  <c r="A22" i="10"/>
  <c r="CB52" i="2"/>
  <c r="CC52" i="2"/>
  <c r="V52" i="2"/>
  <c r="W52" i="2"/>
  <c r="BS52" i="2"/>
  <c r="BR52" i="2"/>
  <c r="BJ52" i="2"/>
  <c r="AE52" i="2"/>
  <c r="AL52" i="2"/>
  <c r="Q51" i="2"/>
  <c r="Y51" i="2" s="1"/>
  <c r="CG50" i="2"/>
  <c r="BM51" i="2"/>
  <c r="BU51" i="2" s="1"/>
  <c r="AC51" i="2"/>
  <c r="AF51" i="2" s="1"/>
  <c r="R52" i="2"/>
  <c r="U52" i="2"/>
  <c r="BQ52" i="2"/>
  <c r="BN52" i="2"/>
  <c r="BO52" i="2"/>
  <c r="BY52" i="2"/>
  <c r="S52" i="2"/>
  <c r="I52" i="2"/>
  <c r="G51" i="2"/>
  <c r="O51" i="2" s="1"/>
  <c r="AA52" i="2"/>
  <c r="BW51" i="2"/>
  <c r="CE51" i="2" s="1"/>
  <c r="BX52" i="2"/>
  <c r="CA52" i="2"/>
  <c r="K52" i="2"/>
  <c r="BF52" i="2"/>
  <c r="BH52" i="2" s="1"/>
  <c r="BK52" i="2" s="1"/>
  <c r="BG52" i="2"/>
  <c r="AH52" i="2"/>
  <c r="AM51" i="2"/>
  <c r="H52" i="2"/>
  <c r="AB52" i="2"/>
  <c r="AI52" i="2"/>
  <c r="A53" i="2"/>
  <c r="B91" i="10" l="1"/>
  <c r="X122" i="2"/>
  <c r="X52" i="2"/>
  <c r="Q122" i="2"/>
  <c r="Y122" i="2" s="1"/>
  <c r="AC122" i="2"/>
  <c r="AF122" i="2" s="1"/>
  <c r="CL51" i="2"/>
  <c r="CL121" i="2"/>
  <c r="BT122" i="2"/>
  <c r="CG121" i="2"/>
  <c r="AJ122" i="2"/>
  <c r="AM122" i="2" s="1"/>
  <c r="N122" i="2"/>
  <c r="BW122" i="2"/>
  <c r="CE122" i="2" s="1"/>
  <c r="CD122" i="2"/>
  <c r="BM122" i="2"/>
  <c r="BU122" i="2" s="1"/>
  <c r="M53" i="2"/>
  <c r="M123" i="2"/>
  <c r="G122" i="2"/>
  <c r="O122" i="2" s="1"/>
  <c r="BF123" i="2"/>
  <c r="CB123" i="2"/>
  <c r="AE123" i="2"/>
  <c r="CC123" i="2"/>
  <c r="R123" i="2"/>
  <c r="AB123" i="2"/>
  <c r="BR123" i="2"/>
  <c r="BO123" i="2"/>
  <c r="H123" i="2"/>
  <c r="AI123" i="2"/>
  <c r="AJ123" i="2" s="1"/>
  <c r="AM123" i="2" s="1"/>
  <c r="V123" i="2"/>
  <c r="X123" i="2" s="1"/>
  <c r="BQ123" i="2"/>
  <c r="AL123" i="2"/>
  <c r="CA123" i="2"/>
  <c r="K123" i="2"/>
  <c r="BS123" i="2"/>
  <c r="BG123" i="2"/>
  <c r="BH123" i="2" s="1"/>
  <c r="BK123" i="2" s="1"/>
  <c r="I123" i="2"/>
  <c r="AA123" i="2"/>
  <c r="S123" i="2"/>
  <c r="BJ123" i="2"/>
  <c r="AH123" i="2"/>
  <c r="BX123" i="2"/>
  <c r="U123" i="2"/>
  <c r="BY123" i="2"/>
  <c r="W123" i="2"/>
  <c r="BN123" i="2"/>
  <c r="B125" i="2"/>
  <c r="B21" i="10"/>
  <c r="N52" i="2"/>
  <c r="CD52" i="2"/>
  <c r="BT52" i="2"/>
  <c r="A23" i="10"/>
  <c r="CC53" i="2"/>
  <c r="CB53" i="2"/>
  <c r="W53" i="2"/>
  <c r="V53" i="2"/>
  <c r="BR53" i="2"/>
  <c r="BS53" i="2"/>
  <c r="BJ53" i="2"/>
  <c r="AE53" i="2"/>
  <c r="AL53" i="2"/>
  <c r="Q52" i="2"/>
  <c r="Y52" i="2" s="1"/>
  <c r="CG51" i="2"/>
  <c r="BM52" i="2"/>
  <c r="BU52" i="2" s="1"/>
  <c r="AC52" i="2"/>
  <c r="AF52" i="2" s="1"/>
  <c r="AJ52" i="2"/>
  <c r="AM52" i="2" s="1"/>
  <c r="U53" i="2"/>
  <c r="R53" i="2"/>
  <c r="BQ53" i="2"/>
  <c r="BN53" i="2"/>
  <c r="BO53" i="2"/>
  <c r="BY53" i="2"/>
  <c r="I53" i="2"/>
  <c r="S53" i="2"/>
  <c r="G52" i="2"/>
  <c r="O52" i="2" s="1"/>
  <c r="AA53" i="2"/>
  <c r="BW52" i="2"/>
  <c r="CE52" i="2" s="1"/>
  <c r="BX53" i="2"/>
  <c r="K53" i="2"/>
  <c r="CA53" i="2"/>
  <c r="BG53" i="2"/>
  <c r="BF53" i="2"/>
  <c r="BH53" i="2" s="1"/>
  <c r="BK53" i="2" s="1"/>
  <c r="AH53" i="2"/>
  <c r="H53" i="2"/>
  <c r="AB53" i="2"/>
  <c r="AI53" i="2"/>
  <c r="A54" i="2"/>
  <c r="X53" i="2" l="1"/>
  <c r="B92" i="10"/>
  <c r="Q123" i="2"/>
  <c r="Y123" i="2" s="1"/>
  <c r="CL122" i="2"/>
  <c r="CL52" i="2"/>
  <c r="AC123" i="2"/>
  <c r="AF123" i="2" s="1"/>
  <c r="N123" i="2"/>
  <c r="CG122" i="2"/>
  <c r="BW123" i="2"/>
  <c r="CE123" i="2" s="1"/>
  <c r="CD123" i="2"/>
  <c r="BT123" i="2"/>
  <c r="BM123" i="2"/>
  <c r="BU123" i="2" s="1"/>
  <c r="M54" i="2"/>
  <c r="M124" i="2"/>
  <c r="G123" i="2"/>
  <c r="O123" i="2" s="1"/>
  <c r="S124" i="2"/>
  <c r="BJ124" i="2"/>
  <c r="K124" i="2"/>
  <c r="BS124" i="2"/>
  <c r="BG124" i="2"/>
  <c r="I124" i="2"/>
  <c r="AA124" i="2"/>
  <c r="W124" i="2"/>
  <c r="BN124" i="2"/>
  <c r="AH124" i="2"/>
  <c r="BX124" i="2"/>
  <c r="U124" i="2"/>
  <c r="BY124" i="2"/>
  <c r="AB124" i="2"/>
  <c r="BR124" i="2"/>
  <c r="BF124" i="2"/>
  <c r="BH124" i="2" s="1"/>
  <c r="BK124" i="2" s="1"/>
  <c r="CB124" i="2"/>
  <c r="AE124" i="2"/>
  <c r="CC124" i="2"/>
  <c r="R124" i="2"/>
  <c r="AL124" i="2"/>
  <c r="CA124" i="2"/>
  <c r="BO124" i="2"/>
  <c r="H124" i="2"/>
  <c r="AI124" i="2"/>
  <c r="V124" i="2"/>
  <c r="BQ124" i="2"/>
  <c r="B126" i="2"/>
  <c r="B22" i="10"/>
  <c r="N53" i="2"/>
  <c r="CD53" i="2"/>
  <c r="BT53" i="2"/>
  <c r="A24" i="10"/>
  <c r="CB54" i="2"/>
  <c r="CC54" i="2"/>
  <c r="V54" i="2"/>
  <c r="X54" i="2" s="1"/>
  <c r="W54" i="2"/>
  <c r="BR54" i="2"/>
  <c r="BS54" i="2"/>
  <c r="BJ54" i="2"/>
  <c r="AE54" i="2"/>
  <c r="AL54" i="2"/>
  <c r="Q53" i="2"/>
  <c r="Y53" i="2" s="1"/>
  <c r="BM53" i="2"/>
  <c r="BU53" i="2" s="1"/>
  <c r="CG52" i="2"/>
  <c r="AJ53" i="2"/>
  <c r="AM53" i="2" s="1"/>
  <c r="AC53" i="2"/>
  <c r="AF53" i="2" s="1"/>
  <c r="R54" i="2"/>
  <c r="U54" i="2"/>
  <c r="BN54" i="2"/>
  <c r="BQ54" i="2"/>
  <c r="BO54" i="2"/>
  <c r="BY54" i="2"/>
  <c r="I54" i="2"/>
  <c r="S54" i="2"/>
  <c r="G53" i="2"/>
  <c r="O53" i="2" s="1"/>
  <c r="AA54" i="2"/>
  <c r="BX54" i="2"/>
  <c r="CA54" i="2"/>
  <c r="K54" i="2"/>
  <c r="BG54" i="2"/>
  <c r="BF54" i="2"/>
  <c r="BH54" i="2" s="1"/>
  <c r="BK54" i="2" s="1"/>
  <c r="AH54" i="2"/>
  <c r="BW53" i="2"/>
  <c r="CE53" i="2" s="1"/>
  <c r="H54" i="2"/>
  <c r="AB54" i="2"/>
  <c r="AI54" i="2"/>
  <c r="A55" i="2"/>
  <c r="B93" i="10" l="1"/>
  <c r="X124" i="2"/>
  <c r="Q124" i="2"/>
  <c r="Y124" i="2" s="1"/>
  <c r="CL53" i="2"/>
  <c r="CL123" i="2"/>
  <c r="AC124" i="2"/>
  <c r="AF124" i="2" s="1"/>
  <c r="AJ124" i="2"/>
  <c r="AM124" i="2" s="1"/>
  <c r="N124" i="2"/>
  <c r="CD124" i="2"/>
  <c r="G124" i="2"/>
  <c r="O124" i="2" s="1"/>
  <c r="CG123" i="2"/>
  <c r="BW124" i="2"/>
  <c r="CE124" i="2" s="1"/>
  <c r="BT124" i="2"/>
  <c r="BM124" i="2"/>
  <c r="BU124" i="2" s="1"/>
  <c r="M55" i="2"/>
  <c r="M125" i="2"/>
  <c r="I125" i="2"/>
  <c r="AA125" i="2"/>
  <c r="AB125" i="2"/>
  <c r="BR125" i="2"/>
  <c r="AH125" i="2"/>
  <c r="BX125" i="2"/>
  <c r="U125" i="2"/>
  <c r="BY125" i="2"/>
  <c r="BQ125" i="2"/>
  <c r="AL125" i="2"/>
  <c r="CA125" i="2"/>
  <c r="BF125" i="2"/>
  <c r="CB125" i="2"/>
  <c r="AE125" i="2"/>
  <c r="CC125" i="2"/>
  <c r="R125" i="2"/>
  <c r="S125" i="2"/>
  <c r="BJ125" i="2"/>
  <c r="K125" i="2"/>
  <c r="BO125" i="2"/>
  <c r="H125" i="2"/>
  <c r="AI125" i="2"/>
  <c r="V125" i="2"/>
  <c r="W125" i="2"/>
  <c r="BN125" i="2"/>
  <c r="BS125" i="2"/>
  <c r="BG125" i="2"/>
  <c r="B127" i="2"/>
  <c r="B23" i="10"/>
  <c r="N54" i="2"/>
  <c r="CD54" i="2"/>
  <c r="BT54" i="2"/>
  <c r="A25" i="10"/>
  <c r="CC55" i="2"/>
  <c r="CB55" i="2"/>
  <c r="W55" i="2"/>
  <c r="V55" i="2"/>
  <c r="BS55" i="2"/>
  <c r="BR55" i="2"/>
  <c r="BJ55" i="2"/>
  <c r="AE55" i="2"/>
  <c r="AL55" i="2"/>
  <c r="Q54" i="2"/>
  <c r="Y54" i="2" s="1"/>
  <c r="BM54" i="2"/>
  <c r="BU54" i="2" s="1"/>
  <c r="CG53" i="2"/>
  <c r="AC54" i="2"/>
  <c r="AF54" i="2" s="1"/>
  <c r="AJ54" i="2"/>
  <c r="AM54" i="2" s="1"/>
  <c r="U55" i="2"/>
  <c r="R55" i="2"/>
  <c r="BN55" i="2"/>
  <c r="BQ55" i="2"/>
  <c r="BO55" i="2"/>
  <c r="BY55" i="2"/>
  <c r="S55" i="2"/>
  <c r="I55" i="2"/>
  <c r="G54" i="2"/>
  <c r="O54" i="2" s="1"/>
  <c r="AA55" i="2"/>
  <c r="BX55" i="2"/>
  <c r="CA55" i="2"/>
  <c r="K55" i="2"/>
  <c r="BG55" i="2"/>
  <c r="BF55" i="2"/>
  <c r="BH55" i="2" s="1"/>
  <c r="BK55" i="2" s="1"/>
  <c r="BL50" i="2" s="1"/>
  <c r="AH55" i="2"/>
  <c r="BW54" i="2"/>
  <c r="CE54" i="2" s="1"/>
  <c r="H55" i="2"/>
  <c r="AB55" i="2"/>
  <c r="AI55" i="2"/>
  <c r="B94" i="10" l="1"/>
  <c r="X55" i="2"/>
  <c r="Q125" i="2"/>
  <c r="Y125" i="2" s="1"/>
  <c r="X125" i="2"/>
  <c r="BT125" i="2"/>
  <c r="BH125" i="2"/>
  <c r="BK125" i="2" s="1"/>
  <c r="CL54" i="2"/>
  <c r="CL124" i="2"/>
  <c r="AJ125" i="2"/>
  <c r="AM125" i="2" s="1"/>
  <c r="AC125" i="2"/>
  <c r="AF125" i="2" s="1"/>
  <c r="N125" i="2"/>
  <c r="CG124" i="2"/>
  <c r="BW125" i="2"/>
  <c r="CE125" i="2" s="1"/>
  <c r="CD125" i="2"/>
  <c r="BM125" i="2"/>
  <c r="BU125" i="2" s="1"/>
  <c r="M126" i="2"/>
  <c r="G125" i="2"/>
  <c r="O125" i="2" s="1"/>
  <c r="BG126" i="2"/>
  <c r="I126" i="2"/>
  <c r="AA126" i="2"/>
  <c r="W126" i="2"/>
  <c r="BN126" i="2"/>
  <c r="BS126" i="2"/>
  <c r="U126" i="2"/>
  <c r="BY126" i="2"/>
  <c r="AB126" i="2"/>
  <c r="BR126" i="2"/>
  <c r="AH126" i="2"/>
  <c r="BX126" i="2"/>
  <c r="AE126" i="2"/>
  <c r="CC126" i="2"/>
  <c r="R126" i="2"/>
  <c r="BQ126" i="2"/>
  <c r="AL126" i="2"/>
  <c r="CA126" i="2"/>
  <c r="BF126" i="2"/>
  <c r="CB126" i="2"/>
  <c r="H126" i="2"/>
  <c r="AI126" i="2"/>
  <c r="V126" i="2"/>
  <c r="S126" i="2"/>
  <c r="BJ126" i="2"/>
  <c r="K126" i="2"/>
  <c r="BO126" i="2"/>
  <c r="B128" i="2"/>
  <c r="N55" i="2"/>
  <c r="B24" i="10"/>
  <c r="CD55" i="2"/>
  <c r="BT55" i="2"/>
  <c r="CG54" i="2"/>
  <c r="Q55" i="2"/>
  <c r="Y55" i="2" s="1"/>
  <c r="Z50" i="2" s="1"/>
  <c r="BM55" i="2"/>
  <c r="BU55" i="2" s="1"/>
  <c r="BV50" i="2" s="1"/>
  <c r="AJ55" i="2"/>
  <c r="AM55" i="2" s="1"/>
  <c r="AN50" i="2" s="1"/>
  <c r="AC55" i="2"/>
  <c r="AF55" i="2" s="1"/>
  <c r="AG50" i="2" s="1"/>
  <c r="G55" i="2"/>
  <c r="O55" i="2" s="1"/>
  <c r="BW55" i="2"/>
  <c r="CE55" i="2" s="1"/>
  <c r="B95" i="10" l="1"/>
  <c r="X126" i="2"/>
  <c r="Q126" i="2"/>
  <c r="Y126" i="2" s="1"/>
  <c r="CL125" i="2"/>
  <c r="BH126" i="2"/>
  <c r="BK126" i="2" s="1"/>
  <c r="AC126" i="2"/>
  <c r="AF126" i="2" s="1"/>
  <c r="CL55" i="2"/>
  <c r="AJ126" i="2"/>
  <c r="AM126" i="2" s="1"/>
  <c r="N126" i="2"/>
  <c r="BW126" i="2"/>
  <c r="CE126" i="2" s="1"/>
  <c r="CG125" i="2"/>
  <c r="CD126" i="2"/>
  <c r="BT126" i="2"/>
  <c r="BM126" i="2"/>
  <c r="BU126" i="2" s="1"/>
  <c r="M127" i="2"/>
  <c r="G126" i="2"/>
  <c r="O126" i="2" s="1"/>
  <c r="BO127" i="2"/>
  <c r="H127" i="2"/>
  <c r="AI127" i="2"/>
  <c r="V127" i="2"/>
  <c r="BQ127" i="2"/>
  <c r="AL127" i="2"/>
  <c r="CA127" i="2"/>
  <c r="K127" i="2"/>
  <c r="BS127" i="2"/>
  <c r="BG127" i="2"/>
  <c r="I127" i="2"/>
  <c r="AA127" i="2"/>
  <c r="S127" i="2"/>
  <c r="BJ127" i="2"/>
  <c r="AH127" i="2"/>
  <c r="BX127" i="2"/>
  <c r="U127" i="2"/>
  <c r="BY127" i="2"/>
  <c r="AJ127" i="2"/>
  <c r="AM127" i="2" s="1"/>
  <c r="W127" i="2"/>
  <c r="BN127" i="2"/>
  <c r="BF127" i="2"/>
  <c r="BH127" i="2" s="1"/>
  <c r="BK127" i="2" s="1"/>
  <c r="CB127" i="2"/>
  <c r="AE127" i="2"/>
  <c r="CC127" i="2"/>
  <c r="R127" i="2"/>
  <c r="AB127" i="2"/>
  <c r="BR127" i="2"/>
  <c r="B129" i="2"/>
  <c r="B25" i="10"/>
  <c r="P50" i="2"/>
  <c r="CF50" i="2"/>
  <c r="CG55" i="2"/>
  <c r="Q127" i="2" l="1"/>
  <c r="Y127" i="2" s="1"/>
  <c r="B96" i="10"/>
  <c r="X127" i="2"/>
  <c r="CL126" i="2"/>
  <c r="BW127" i="2"/>
  <c r="CE127" i="2" s="1"/>
  <c r="AC127" i="2"/>
  <c r="AF127" i="2" s="1"/>
  <c r="CG126" i="2"/>
  <c r="N127" i="2"/>
  <c r="CD127" i="2"/>
  <c r="BM127" i="2"/>
  <c r="BU127" i="2" s="1"/>
  <c r="BT127" i="2"/>
  <c r="M128" i="2"/>
  <c r="G127" i="2"/>
  <c r="O127" i="2" s="1"/>
  <c r="S128" i="2"/>
  <c r="BJ128" i="2"/>
  <c r="K128" i="2"/>
  <c r="BS128" i="2"/>
  <c r="BG128" i="2"/>
  <c r="I128" i="2"/>
  <c r="AA128" i="2"/>
  <c r="W128" i="2"/>
  <c r="BN128" i="2"/>
  <c r="AH128" i="2"/>
  <c r="BX128" i="2"/>
  <c r="U128" i="2"/>
  <c r="BY128" i="2"/>
  <c r="AB128" i="2"/>
  <c r="BR128" i="2"/>
  <c r="BF128" i="2"/>
  <c r="CB128" i="2"/>
  <c r="AE128" i="2"/>
  <c r="CC128" i="2"/>
  <c r="R128" i="2"/>
  <c r="AL128" i="2"/>
  <c r="CA128" i="2"/>
  <c r="BO128" i="2"/>
  <c r="H128" i="2"/>
  <c r="AI128" i="2"/>
  <c r="AJ128" i="2" s="1"/>
  <c r="AM128" i="2" s="1"/>
  <c r="V128" i="2"/>
  <c r="BQ128" i="2"/>
  <c r="B130" i="2"/>
  <c r="E33" i="2"/>
  <c r="B97" i="10" l="1"/>
  <c r="Q128" i="2"/>
  <c r="Y128" i="2" s="1"/>
  <c r="X128" i="2"/>
  <c r="BH128" i="2"/>
  <c r="BK128" i="2" s="1"/>
  <c r="CG127" i="2"/>
  <c r="CL127" i="2"/>
  <c r="AC128" i="2"/>
  <c r="AF128" i="2" s="1"/>
  <c r="N128" i="2"/>
  <c r="CD128" i="2"/>
  <c r="BW128" i="2"/>
  <c r="CE128" i="2" s="1"/>
  <c r="BM128" i="2"/>
  <c r="BU128" i="2" s="1"/>
  <c r="BT128" i="2"/>
  <c r="M129" i="2"/>
  <c r="G128" i="2"/>
  <c r="O128" i="2" s="1"/>
  <c r="I129" i="2"/>
  <c r="AA129" i="2"/>
  <c r="AB129" i="2"/>
  <c r="BR129" i="2"/>
  <c r="AH129" i="2"/>
  <c r="BX129" i="2"/>
  <c r="CC129" i="2"/>
  <c r="S129" i="2"/>
  <c r="BJ129" i="2"/>
  <c r="K129" i="2"/>
  <c r="H129" i="2"/>
  <c r="BG129" i="2"/>
  <c r="BQ129" i="2"/>
  <c r="AL129" i="2"/>
  <c r="CA129" i="2"/>
  <c r="BF129" i="2"/>
  <c r="CB129" i="2"/>
  <c r="AI129" i="2"/>
  <c r="U129" i="2"/>
  <c r="R129" i="2"/>
  <c r="BO129" i="2"/>
  <c r="V129" i="2"/>
  <c r="W129" i="2"/>
  <c r="BN129" i="2"/>
  <c r="BS129" i="2"/>
  <c r="BY129" i="2"/>
  <c r="AE129" i="2"/>
  <c r="B131" i="2"/>
  <c r="D33" i="2"/>
  <c r="E34" i="2"/>
  <c r="B98" i="10" l="1"/>
  <c r="X129" i="2"/>
  <c r="Q129" i="2"/>
  <c r="Y129" i="2" s="1"/>
  <c r="BH129" i="2"/>
  <c r="BK129" i="2" s="1"/>
  <c r="AC129" i="2"/>
  <c r="AF129" i="2" s="1"/>
  <c r="CL128" i="2"/>
  <c r="AJ129" i="2"/>
  <c r="AM129" i="2" s="1"/>
  <c r="N129" i="2"/>
  <c r="CG128" i="2"/>
  <c r="CD129" i="2"/>
  <c r="BW129" i="2"/>
  <c r="CE129" i="2" s="1"/>
  <c r="BT129" i="2"/>
  <c r="BM129" i="2"/>
  <c r="BU129" i="2" s="1"/>
  <c r="M130" i="2"/>
  <c r="G129" i="2"/>
  <c r="O129" i="2" s="1"/>
  <c r="BG130" i="2"/>
  <c r="I130" i="2"/>
  <c r="AA130" i="2"/>
  <c r="AB130" i="2"/>
  <c r="BR130" i="2"/>
  <c r="BF130" i="2"/>
  <c r="AH130" i="2"/>
  <c r="U130" i="2"/>
  <c r="BY130" i="2"/>
  <c r="BQ130" i="2"/>
  <c r="AL130" i="2"/>
  <c r="CA130" i="2"/>
  <c r="CB130" i="2"/>
  <c r="BX130" i="2"/>
  <c r="CC130" i="2"/>
  <c r="BJ130" i="2"/>
  <c r="BS130" i="2"/>
  <c r="BT130" i="2" s="1"/>
  <c r="BO130" i="2"/>
  <c r="AE130" i="2"/>
  <c r="R130" i="2"/>
  <c r="S130" i="2"/>
  <c r="K130" i="2"/>
  <c r="H130" i="2"/>
  <c r="AI130" i="2"/>
  <c r="V130" i="2"/>
  <c r="W130" i="2"/>
  <c r="BN130" i="2"/>
  <c r="B132" i="2"/>
  <c r="D34" i="2"/>
  <c r="E35" i="2"/>
  <c r="B99" i="10" l="1"/>
  <c r="X130" i="2"/>
  <c r="Q130" i="2"/>
  <c r="Y130" i="2" s="1"/>
  <c r="BH130" i="2"/>
  <c r="BK130" i="2" s="1"/>
  <c r="CL129" i="2"/>
  <c r="AJ130" i="2"/>
  <c r="AM130" i="2" s="1"/>
  <c r="AC130" i="2"/>
  <c r="AF130" i="2" s="1"/>
  <c r="N130" i="2"/>
  <c r="CD130" i="2"/>
  <c r="CL130" i="2" s="1"/>
  <c r="CG129" i="2"/>
  <c r="BW130" i="2"/>
  <c r="CE130" i="2" s="1"/>
  <c r="BM130" i="2"/>
  <c r="BU130" i="2" s="1"/>
  <c r="M131" i="2"/>
  <c r="G130" i="2"/>
  <c r="O130" i="2" s="1"/>
  <c r="BQ131" i="2"/>
  <c r="H131" i="2"/>
  <c r="AI131" i="2"/>
  <c r="V131" i="2"/>
  <c r="AB131" i="2"/>
  <c r="BN131" i="2"/>
  <c r="BO131" i="2"/>
  <c r="BX131" i="2"/>
  <c r="BR131" i="2"/>
  <c r="CB131" i="2"/>
  <c r="BF131" i="2"/>
  <c r="BG131" i="2"/>
  <c r="BH131" i="2" s="1"/>
  <c r="BK131" i="2" s="1"/>
  <c r="I131" i="2"/>
  <c r="AA131" i="2"/>
  <c r="AC131" i="2" s="1"/>
  <c r="AF131" i="2" s="1"/>
  <c r="BS131" i="2"/>
  <c r="BJ131" i="2"/>
  <c r="K131" i="2"/>
  <c r="U131" i="2"/>
  <c r="BY131" i="2"/>
  <c r="W131" i="2"/>
  <c r="CA131" i="2"/>
  <c r="S131" i="2"/>
  <c r="AH131" i="2"/>
  <c r="AJ131" i="2" s="1"/>
  <c r="AM131" i="2" s="1"/>
  <c r="AE131" i="2"/>
  <c r="CC131" i="2"/>
  <c r="R131" i="2"/>
  <c r="AL131" i="2"/>
  <c r="B133" i="2"/>
  <c r="D35" i="2"/>
  <c r="E36" i="2"/>
  <c r="CD131" i="2" l="1"/>
  <c r="B100" i="10"/>
  <c r="X131" i="2"/>
  <c r="Q131" i="2"/>
  <c r="Y131" i="2" s="1"/>
  <c r="N131" i="2"/>
  <c r="BM131" i="2"/>
  <c r="BU131" i="2" s="1"/>
  <c r="BW131" i="2"/>
  <c r="CE131" i="2" s="1"/>
  <c r="CG130" i="2"/>
  <c r="BT131" i="2"/>
  <c r="M132" i="2"/>
  <c r="G131" i="2"/>
  <c r="O131" i="2" s="1"/>
  <c r="H132" i="2"/>
  <c r="AI132" i="2"/>
  <c r="BJ132" i="2"/>
  <c r="I132" i="2"/>
  <c r="AL132" i="2"/>
  <c r="BX132" i="2"/>
  <c r="BY132" i="2"/>
  <c r="BQ132" i="2"/>
  <c r="BN132" i="2"/>
  <c r="R132" i="2"/>
  <c r="CB132" i="2"/>
  <c r="BR132" i="2"/>
  <c r="W132" i="2"/>
  <c r="V132" i="2"/>
  <c r="X132" i="2" s="1"/>
  <c r="BF132" i="2"/>
  <c r="CC132" i="2"/>
  <c r="S132" i="2"/>
  <c r="AH132" i="2"/>
  <c r="AJ132" i="2" s="1"/>
  <c r="AM132" i="2" s="1"/>
  <c r="AE132" i="2"/>
  <c r="CA132" i="2"/>
  <c r="AB132" i="2"/>
  <c r="BS132" i="2"/>
  <c r="BG132" i="2"/>
  <c r="K132" i="2"/>
  <c r="U132" i="2"/>
  <c r="AA132" i="2"/>
  <c r="BO132" i="2"/>
  <c r="B134" i="2"/>
  <c r="D36" i="2"/>
  <c r="E37" i="2"/>
  <c r="CL131" i="2" l="1"/>
  <c r="B101" i="10"/>
  <c r="Q132" i="2"/>
  <c r="Y132" i="2" s="1"/>
  <c r="BH132" i="2"/>
  <c r="BK132" i="2" s="1"/>
  <c r="AC132" i="2"/>
  <c r="AF132" i="2" s="1"/>
  <c r="N132" i="2"/>
  <c r="CD132" i="2"/>
  <c r="CG131" i="2"/>
  <c r="BW132" i="2"/>
  <c r="CE132" i="2" s="1"/>
  <c r="BT132" i="2"/>
  <c r="BM132" i="2"/>
  <c r="BU132" i="2" s="1"/>
  <c r="M133" i="2"/>
  <c r="G132" i="2"/>
  <c r="O132" i="2" s="1"/>
  <c r="AB133" i="2"/>
  <c r="BR133" i="2"/>
  <c r="AH133" i="2"/>
  <c r="BX133" i="2"/>
  <c r="U133" i="2"/>
  <c r="Q133" i="2" s="1"/>
  <c r="Y133" i="2" s="1"/>
  <c r="BY133" i="2"/>
  <c r="R133" i="2"/>
  <c r="AL133" i="2"/>
  <c r="CA133" i="2"/>
  <c r="BF133" i="2"/>
  <c r="CB133" i="2"/>
  <c r="BQ133" i="2"/>
  <c r="CC133" i="2"/>
  <c r="V133" i="2"/>
  <c r="S133" i="2"/>
  <c r="BJ133" i="2"/>
  <c r="K133" i="2"/>
  <c r="H133" i="2"/>
  <c r="I133" i="2"/>
  <c r="AA133" i="2"/>
  <c r="W133" i="2"/>
  <c r="BN133" i="2"/>
  <c r="BS133" i="2"/>
  <c r="BG133" i="2"/>
  <c r="AE133" i="2"/>
  <c r="BO133" i="2"/>
  <c r="AI133" i="2"/>
  <c r="B135" i="2"/>
  <c r="D37" i="2"/>
  <c r="E38" i="2"/>
  <c r="B102" i="10" l="1"/>
  <c r="X133" i="2"/>
  <c r="BH133" i="2"/>
  <c r="BK133" i="2" s="1"/>
  <c r="AC133" i="2"/>
  <c r="AF133" i="2" s="1"/>
  <c r="CL132" i="2"/>
  <c r="AJ133" i="2"/>
  <c r="AM133" i="2" s="1"/>
  <c r="N133" i="2"/>
  <c r="CD133" i="2"/>
  <c r="BW133" i="2"/>
  <c r="CE133" i="2" s="1"/>
  <c r="CG132" i="2"/>
  <c r="BT133" i="2"/>
  <c r="BM133" i="2"/>
  <c r="BU133" i="2" s="1"/>
  <c r="M134" i="2"/>
  <c r="G133" i="2"/>
  <c r="O133" i="2" s="1"/>
  <c r="AE134" i="2"/>
  <c r="R134" i="2"/>
  <c r="BJ134" i="2"/>
  <c r="H134" i="2"/>
  <c r="AI134" i="2"/>
  <c r="V134" i="2"/>
  <c r="W134" i="2"/>
  <c r="BN134" i="2"/>
  <c r="BS134" i="2"/>
  <c r="S134" i="2"/>
  <c r="BG134" i="2"/>
  <c r="I134" i="2"/>
  <c r="AA134" i="2"/>
  <c r="AB134" i="2"/>
  <c r="BR134" i="2"/>
  <c r="AH134" i="2"/>
  <c r="BX134" i="2"/>
  <c r="BQ134" i="2"/>
  <c r="AL134" i="2"/>
  <c r="BF134" i="2"/>
  <c r="CC134" i="2"/>
  <c r="K134" i="2"/>
  <c r="U134" i="2"/>
  <c r="Q134" i="2" s="1"/>
  <c r="Y134" i="2" s="1"/>
  <c r="BY134" i="2"/>
  <c r="CA134" i="2"/>
  <c r="CB134" i="2"/>
  <c r="BO134" i="2"/>
  <c r="B136" i="2"/>
  <c r="D38" i="2"/>
  <c r="E39" i="2"/>
  <c r="B103" i="10" l="1"/>
  <c r="X134" i="2"/>
  <c r="BH134" i="2"/>
  <c r="BK134" i="2" s="1"/>
  <c r="AC134" i="2"/>
  <c r="AF134" i="2" s="1"/>
  <c r="AJ134" i="2"/>
  <c r="AM134" i="2" s="1"/>
  <c r="CL133" i="2"/>
  <c r="N134" i="2"/>
  <c r="BW134" i="2"/>
  <c r="CE134" i="2" s="1"/>
  <c r="CG133" i="2"/>
  <c r="CD134" i="2"/>
  <c r="BT134" i="2"/>
  <c r="BM134" i="2"/>
  <c r="BU134" i="2" s="1"/>
  <c r="M135" i="2"/>
  <c r="G134" i="2"/>
  <c r="O134" i="2" s="1"/>
  <c r="BS135" i="2"/>
  <c r="AH135" i="2"/>
  <c r="BX135" i="2"/>
  <c r="U135" i="2"/>
  <c r="BY135" i="2"/>
  <c r="W135" i="2"/>
  <c r="BN135" i="2"/>
  <c r="AE135" i="2"/>
  <c r="R135" i="2"/>
  <c r="AB135" i="2"/>
  <c r="BO135" i="2"/>
  <c r="BQ135" i="2"/>
  <c r="AL135" i="2"/>
  <c r="S135" i="2"/>
  <c r="BF135" i="2"/>
  <c r="CB135" i="2"/>
  <c r="CC135" i="2"/>
  <c r="BR135" i="2"/>
  <c r="H135" i="2"/>
  <c r="V135" i="2"/>
  <c r="CA135" i="2"/>
  <c r="K135" i="2"/>
  <c r="I135" i="2"/>
  <c r="BJ135" i="2"/>
  <c r="AI135" i="2"/>
  <c r="AJ135" i="2" s="1"/>
  <c r="AM135" i="2" s="1"/>
  <c r="BG135" i="2"/>
  <c r="AA135" i="2"/>
  <c r="B137" i="2"/>
  <c r="D39" i="2"/>
  <c r="E40" i="2"/>
  <c r="B104" i="10" l="1"/>
  <c r="X135" i="2"/>
  <c r="Q135" i="2"/>
  <c r="Y135" i="2" s="1"/>
  <c r="BH135" i="2"/>
  <c r="BK135" i="2" s="1"/>
  <c r="AC135" i="2"/>
  <c r="AF135" i="2" s="1"/>
  <c r="CL134" i="2"/>
  <c r="CG134" i="2"/>
  <c r="N135" i="2"/>
  <c r="CD135" i="2"/>
  <c r="BW135" i="2"/>
  <c r="CE135" i="2" s="1"/>
  <c r="BM135" i="2"/>
  <c r="BU135" i="2" s="1"/>
  <c r="BT135" i="2"/>
  <c r="M136" i="2"/>
  <c r="G135" i="2"/>
  <c r="O135" i="2" s="1"/>
  <c r="AL136" i="2"/>
  <c r="CA136" i="2"/>
  <c r="BO136" i="2"/>
  <c r="H136" i="2"/>
  <c r="AI136" i="2"/>
  <c r="AJ136" i="2" s="1"/>
  <c r="AM136" i="2" s="1"/>
  <c r="V136" i="2"/>
  <c r="X136" i="2" s="1"/>
  <c r="BQ136" i="2"/>
  <c r="AH136" i="2"/>
  <c r="BY136" i="2"/>
  <c r="BF136" i="2"/>
  <c r="AE136" i="2"/>
  <c r="R136" i="2"/>
  <c r="S136" i="2"/>
  <c r="BJ136" i="2"/>
  <c r="K136" i="2"/>
  <c r="BS136" i="2"/>
  <c r="BG136" i="2"/>
  <c r="I136" i="2"/>
  <c r="AA136" i="2"/>
  <c r="BN136" i="2"/>
  <c r="U136" i="2"/>
  <c r="Q136" i="2" s="1"/>
  <c r="Y136" i="2" s="1"/>
  <c r="BR136" i="2"/>
  <c r="CC136" i="2"/>
  <c r="W136" i="2"/>
  <c r="BX136" i="2"/>
  <c r="AB136" i="2"/>
  <c r="CB136" i="2"/>
  <c r="B138" i="2"/>
  <c r="D40" i="2"/>
  <c r="E41" i="2"/>
  <c r="B105" i="10" l="1"/>
  <c r="BH136" i="2"/>
  <c r="BK136" i="2" s="1"/>
  <c r="CL135" i="2"/>
  <c r="AC136" i="2"/>
  <c r="AF136" i="2" s="1"/>
  <c r="N136" i="2"/>
  <c r="BM136" i="2"/>
  <c r="BU136" i="2" s="1"/>
  <c r="CG135" i="2"/>
  <c r="CD136" i="2"/>
  <c r="BW136" i="2"/>
  <c r="CE136" i="2" s="1"/>
  <c r="BT136" i="2"/>
  <c r="M137" i="2"/>
  <c r="G136" i="2"/>
  <c r="O136" i="2" s="1"/>
  <c r="V137" i="2"/>
  <c r="W137" i="2"/>
  <c r="BN137" i="2"/>
  <c r="BS137" i="2"/>
  <c r="BG137" i="2"/>
  <c r="I137" i="2"/>
  <c r="AA137" i="2"/>
  <c r="AB137" i="2"/>
  <c r="BR137" i="2"/>
  <c r="AH137" i="2"/>
  <c r="BX137" i="2"/>
  <c r="U137" i="2"/>
  <c r="BY137" i="2"/>
  <c r="BJ137" i="2"/>
  <c r="BO137" i="2"/>
  <c r="BQ137" i="2"/>
  <c r="AL137" i="2"/>
  <c r="CA137" i="2"/>
  <c r="BF137" i="2"/>
  <c r="CB137" i="2"/>
  <c r="AE137" i="2"/>
  <c r="CC137" i="2"/>
  <c r="S137" i="2"/>
  <c r="K137" i="2"/>
  <c r="AI137" i="2"/>
  <c r="R137" i="2"/>
  <c r="H137" i="2"/>
  <c r="B139" i="2"/>
  <c r="D41" i="2"/>
  <c r="E42" i="2"/>
  <c r="CD137" i="2" l="1"/>
  <c r="X137" i="2"/>
  <c r="B106" i="10"/>
  <c r="Q137" i="2"/>
  <c r="Y137" i="2" s="1"/>
  <c r="BH137" i="2"/>
  <c r="BK137" i="2" s="1"/>
  <c r="CL136" i="2"/>
  <c r="AC137" i="2"/>
  <c r="AF137" i="2" s="1"/>
  <c r="AJ137" i="2"/>
  <c r="AM137" i="2" s="1"/>
  <c r="N137" i="2"/>
  <c r="CG136" i="2"/>
  <c r="BW137" i="2"/>
  <c r="CE137" i="2" s="1"/>
  <c r="BM137" i="2"/>
  <c r="BU137" i="2" s="1"/>
  <c r="BT137" i="2"/>
  <c r="M138" i="2"/>
  <c r="G137" i="2"/>
  <c r="O137" i="2" s="1"/>
  <c r="U138" i="2"/>
  <c r="BY138" i="2"/>
  <c r="BQ138" i="2"/>
  <c r="AL138" i="2"/>
  <c r="CA138" i="2"/>
  <c r="CB138" i="2"/>
  <c r="AE138" i="2"/>
  <c r="CC138" i="2"/>
  <c r="R138" i="2"/>
  <c r="S138" i="2"/>
  <c r="BJ138" i="2"/>
  <c r="K138" i="2"/>
  <c r="BO138" i="2"/>
  <c r="I138" i="2"/>
  <c r="AB138" i="2"/>
  <c r="BX138" i="2"/>
  <c r="H138" i="2"/>
  <c r="AI138" i="2"/>
  <c r="V138" i="2"/>
  <c r="W138" i="2"/>
  <c r="BN138" i="2"/>
  <c r="BS138" i="2"/>
  <c r="BG138" i="2"/>
  <c r="AA138" i="2"/>
  <c r="AH138" i="2"/>
  <c r="BF138" i="2"/>
  <c r="BR138" i="2"/>
  <c r="B140" i="2"/>
  <c r="D42" i="2"/>
  <c r="E43" i="2"/>
  <c r="BW138" i="2" l="1"/>
  <c r="CE138" i="2" s="1"/>
  <c r="CL137" i="2"/>
  <c r="B107" i="10"/>
  <c r="X138" i="2"/>
  <c r="Q138" i="2"/>
  <c r="Y138" i="2" s="1"/>
  <c r="BH138" i="2"/>
  <c r="BK138" i="2" s="1"/>
  <c r="AJ138" i="2"/>
  <c r="AM138" i="2" s="1"/>
  <c r="AC138" i="2"/>
  <c r="AF138" i="2" s="1"/>
  <c r="N138" i="2"/>
  <c r="CD138" i="2"/>
  <c r="CG137" i="2"/>
  <c r="G138" i="2"/>
  <c r="O138" i="2" s="1"/>
  <c r="BT138" i="2"/>
  <c r="BM138" i="2"/>
  <c r="BU138" i="2" s="1"/>
  <c r="M139" i="2"/>
  <c r="K139" i="2"/>
  <c r="BS139" i="2"/>
  <c r="BG139" i="2"/>
  <c r="I139" i="2"/>
  <c r="AA139" i="2"/>
  <c r="S139" i="2"/>
  <c r="BJ139" i="2"/>
  <c r="W139" i="2"/>
  <c r="BO139" i="2"/>
  <c r="V139" i="2"/>
  <c r="AH139" i="2"/>
  <c r="BX139" i="2"/>
  <c r="U139" i="2"/>
  <c r="BY139" i="2"/>
  <c r="BN139" i="2"/>
  <c r="AI139" i="2"/>
  <c r="AL139" i="2"/>
  <c r="BF139" i="2"/>
  <c r="CB139" i="2"/>
  <c r="AE139" i="2"/>
  <c r="CC139" i="2"/>
  <c r="R139" i="2"/>
  <c r="AB139" i="2"/>
  <c r="BR139" i="2"/>
  <c r="H139" i="2"/>
  <c r="BQ139" i="2"/>
  <c r="CA139" i="2"/>
  <c r="B141" i="2"/>
  <c r="D43" i="2"/>
  <c r="E44" i="2"/>
  <c r="B108" i="10" l="1"/>
  <c r="X139" i="2"/>
  <c r="Q139" i="2"/>
  <c r="Y139" i="2" s="1"/>
  <c r="CG138" i="2"/>
  <c r="BH139" i="2"/>
  <c r="BK139" i="2" s="1"/>
  <c r="AJ139" i="2"/>
  <c r="AM139" i="2" s="1"/>
  <c r="CL138" i="2"/>
  <c r="AC139" i="2"/>
  <c r="AF139" i="2" s="1"/>
  <c r="G139" i="2"/>
  <c r="O139" i="2" s="1"/>
  <c r="N139" i="2"/>
  <c r="BW139" i="2"/>
  <c r="CE139" i="2" s="1"/>
  <c r="CD139" i="2"/>
  <c r="BM139" i="2"/>
  <c r="BU139" i="2" s="1"/>
  <c r="BT139" i="2"/>
  <c r="M140" i="2"/>
  <c r="N140" i="2" s="1"/>
  <c r="AB140" i="2"/>
  <c r="BR140" i="2"/>
  <c r="BF140" i="2"/>
  <c r="CB140" i="2"/>
  <c r="AE140" i="2"/>
  <c r="CC140" i="2"/>
  <c r="R140" i="2"/>
  <c r="AL140" i="2"/>
  <c r="BO140" i="2"/>
  <c r="AI140" i="2"/>
  <c r="V140" i="2"/>
  <c r="BX140" i="2"/>
  <c r="CA140" i="2"/>
  <c r="H140" i="2"/>
  <c r="BQ140" i="2"/>
  <c r="BY140" i="2"/>
  <c r="S140" i="2"/>
  <c r="BJ140" i="2"/>
  <c r="K140" i="2"/>
  <c r="BS140" i="2"/>
  <c r="BG140" i="2"/>
  <c r="BH140" i="2" s="1"/>
  <c r="BK140" i="2" s="1"/>
  <c r="I140" i="2"/>
  <c r="AA140" i="2"/>
  <c r="BN140" i="2"/>
  <c r="BM140" i="2" s="1"/>
  <c r="BU140" i="2" s="1"/>
  <c r="U140" i="2"/>
  <c r="Q140" i="2" s="1"/>
  <c r="Y140" i="2" s="1"/>
  <c r="W140" i="2"/>
  <c r="AH140" i="2"/>
  <c r="B142" i="2"/>
  <c r="D44" i="2"/>
  <c r="E45" i="2"/>
  <c r="B109" i="10" l="1"/>
  <c r="X140" i="2"/>
  <c r="AC140" i="2"/>
  <c r="AF140" i="2" s="1"/>
  <c r="AJ140" i="2"/>
  <c r="AM140" i="2" s="1"/>
  <c r="CL139" i="2"/>
  <c r="CD140" i="2"/>
  <c r="BT140" i="2"/>
  <c r="CG139" i="2"/>
  <c r="BW140" i="2"/>
  <c r="CE140" i="2" s="1"/>
  <c r="CG140" i="2" s="1"/>
  <c r="M141" i="2"/>
  <c r="G140" i="2"/>
  <c r="O140" i="2" s="1"/>
  <c r="B110" i="10" s="1"/>
  <c r="I141" i="2"/>
  <c r="AA141" i="2"/>
  <c r="AB141" i="2"/>
  <c r="BR141" i="2"/>
  <c r="AH141" i="2"/>
  <c r="BX141" i="2"/>
  <c r="U141" i="2"/>
  <c r="BY141" i="2"/>
  <c r="CC141" i="2"/>
  <c r="BQ141" i="2"/>
  <c r="BF141" i="2"/>
  <c r="R141" i="2"/>
  <c r="S141" i="2"/>
  <c r="BJ141" i="2"/>
  <c r="K141" i="2"/>
  <c r="BO141" i="2"/>
  <c r="H141" i="2"/>
  <c r="AI141" i="2"/>
  <c r="BN141" i="2"/>
  <c r="BG141" i="2"/>
  <c r="AL141" i="2"/>
  <c r="CB141" i="2"/>
  <c r="V141" i="2"/>
  <c r="W141" i="2"/>
  <c r="BS141" i="2"/>
  <c r="CA141" i="2"/>
  <c r="AE141" i="2"/>
  <c r="B143" i="2"/>
  <c r="D45" i="2"/>
  <c r="E46" i="2"/>
  <c r="X141" i="2" l="1"/>
  <c r="Q141" i="2"/>
  <c r="Y141" i="2" s="1"/>
  <c r="CL140" i="2"/>
  <c r="AJ141" i="2"/>
  <c r="AM141" i="2" s="1"/>
  <c r="BH141" i="2"/>
  <c r="BK141" i="2" s="1"/>
  <c r="AC141" i="2"/>
  <c r="AF141" i="2" s="1"/>
  <c r="N141" i="2"/>
  <c r="CD141" i="2"/>
  <c r="BW141" i="2"/>
  <c r="CE141" i="2" s="1"/>
  <c r="BT141" i="2"/>
  <c r="BM141" i="2"/>
  <c r="BU141" i="2" s="1"/>
  <c r="M142" i="2"/>
  <c r="G141" i="2"/>
  <c r="O141" i="2" s="1"/>
  <c r="U142" i="2"/>
  <c r="BY142" i="2"/>
  <c r="BQ142" i="2"/>
  <c r="AL142" i="2"/>
  <c r="CA142" i="2"/>
  <c r="BF142" i="2"/>
  <c r="CB142" i="2"/>
  <c r="W142" i="2"/>
  <c r="AE142" i="2"/>
  <c r="CC142" i="2"/>
  <c r="R142" i="2"/>
  <c r="S142" i="2"/>
  <c r="BJ142" i="2"/>
  <c r="K142" i="2"/>
  <c r="BO142" i="2"/>
  <c r="H142" i="2"/>
  <c r="BN142" i="2"/>
  <c r="AI142" i="2"/>
  <c r="BG142" i="2"/>
  <c r="I142" i="2"/>
  <c r="AA142" i="2"/>
  <c r="AB142" i="2"/>
  <c r="BR142" i="2"/>
  <c r="AH142" i="2"/>
  <c r="AJ142" i="2" s="1"/>
  <c r="AM142" i="2" s="1"/>
  <c r="BX142" i="2"/>
  <c r="BW142" i="2" s="1"/>
  <c r="CE142" i="2" s="1"/>
  <c r="V142" i="2"/>
  <c r="X142" i="2" s="1"/>
  <c r="BS142" i="2"/>
  <c r="BT142" i="2" s="1"/>
  <c r="B144" i="2"/>
  <c r="D46" i="2"/>
  <c r="E47" i="2"/>
  <c r="B111" i="10" l="1"/>
  <c r="Q142" i="2"/>
  <c r="Y142" i="2" s="1"/>
  <c r="CL141" i="2"/>
  <c r="AC142" i="2"/>
  <c r="AF142" i="2" s="1"/>
  <c r="BH142" i="2"/>
  <c r="BK142" i="2" s="1"/>
  <c r="N142" i="2"/>
  <c r="CD142" i="2"/>
  <c r="CL142" i="2" s="1"/>
  <c r="CG141" i="2"/>
  <c r="BM142" i="2"/>
  <c r="BU142" i="2" s="1"/>
  <c r="M143" i="2"/>
  <c r="G142" i="2"/>
  <c r="O142" i="2" s="1"/>
  <c r="AH143" i="2"/>
  <c r="BX143" i="2"/>
  <c r="U143" i="2"/>
  <c r="BY143" i="2"/>
  <c r="W143" i="2"/>
  <c r="BF143" i="2"/>
  <c r="CB143" i="2"/>
  <c r="AE143" i="2"/>
  <c r="CC143" i="2"/>
  <c r="R143" i="2"/>
  <c r="AB143" i="2"/>
  <c r="BR143" i="2"/>
  <c r="BO143" i="2"/>
  <c r="H143" i="2"/>
  <c r="AI143" i="2"/>
  <c r="AJ143" i="2" s="1"/>
  <c r="AM143" i="2" s="1"/>
  <c r="V143" i="2"/>
  <c r="BQ143" i="2"/>
  <c r="AL143" i="2"/>
  <c r="CA143" i="2"/>
  <c r="BN143" i="2"/>
  <c r="K143" i="2"/>
  <c r="BS143" i="2"/>
  <c r="BG143" i="2"/>
  <c r="I143" i="2"/>
  <c r="AA143" i="2"/>
  <c r="S143" i="2"/>
  <c r="BJ143" i="2"/>
  <c r="B145" i="2"/>
  <c r="D47" i="2"/>
  <c r="E48" i="2"/>
  <c r="B112" i="10" l="1"/>
  <c r="X143" i="2"/>
  <c r="Q143" i="2"/>
  <c r="Y143" i="2" s="1"/>
  <c r="CG142" i="2"/>
  <c r="BH143" i="2"/>
  <c r="BK143" i="2" s="1"/>
  <c r="AC143" i="2"/>
  <c r="AF143" i="2" s="1"/>
  <c r="N143" i="2"/>
  <c r="CD143" i="2"/>
  <c r="BW143" i="2"/>
  <c r="CE143" i="2" s="1"/>
  <c r="BT143" i="2"/>
  <c r="BM143" i="2"/>
  <c r="BU143" i="2" s="1"/>
  <c r="M144" i="2"/>
  <c r="N144" i="2" s="1"/>
  <c r="G143" i="2"/>
  <c r="O143" i="2" s="1"/>
  <c r="AL144" i="2"/>
  <c r="CA144" i="2"/>
  <c r="BO144" i="2"/>
  <c r="H144" i="2"/>
  <c r="AI144" i="2"/>
  <c r="V144" i="2"/>
  <c r="BQ144" i="2"/>
  <c r="U144" i="2"/>
  <c r="S144" i="2"/>
  <c r="BJ144" i="2"/>
  <c r="K144" i="2"/>
  <c r="BS144" i="2"/>
  <c r="BG144" i="2"/>
  <c r="I144" i="2"/>
  <c r="AA144" i="2"/>
  <c r="W144" i="2"/>
  <c r="BN144" i="2"/>
  <c r="AH144" i="2"/>
  <c r="BY144" i="2"/>
  <c r="AB144" i="2"/>
  <c r="BR144" i="2"/>
  <c r="BF144" i="2"/>
  <c r="BH144" i="2" s="1"/>
  <c r="BK144" i="2" s="1"/>
  <c r="CB144" i="2"/>
  <c r="AE144" i="2"/>
  <c r="CC144" i="2"/>
  <c r="R144" i="2"/>
  <c r="BX144" i="2"/>
  <c r="B146" i="2"/>
  <c r="D48" i="2"/>
  <c r="E49" i="2"/>
  <c r="BW144" i="2" l="1"/>
  <c r="CE144" i="2" s="1"/>
  <c r="B113" i="10"/>
  <c r="Q144" i="2"/>
  <c r="Y144" i="2" s="1"/>
  <c r="X144" i="2"/>
  <c r="AJ144" i="2"/>
  <c r="AM144" i="2" s="1"/>
  <c r="CL143" i="2"/>
  <c r="AC144" i="2"/>
  <c r="AF144" i="2" s="1"/>
  <c r="CG143" i="2"/>
  <c r="CD144" i="2"/>
  <c r="BT144" i="2"/>
  <c r="BM144" i="2"/>
  <c r="BU144" i="2" s="1"/>
  <c r="M145" i="2"/>
  <c r="G144" i="2"/>
  <c r="O144" i="2" s="1"/>
  <c r="B114" i="10" s="1"/>
  <c r="I145" i="2"/>
  <c r="AA145" i="2"/>
  <c r="AB145" i="2"/>
  <c r="BR145" i="2"/>
  <c r="BX145" i="2"/>
  <c r="BQ145" i="2"/>
  <c r="AL145" i="2"/>
  <c r="CA145" i="2"/>
  <c r="BF145" i="2"/>
  <c r="CB145" i="2"/>
  <c r="AI145" i="2"/>
  <c r="U145" i="2"/>
  <c r="BG145" i="2"/>
  <c r="R145" i="2"/>
  <c r="S145" i="2"/>
  <c r="BJ145" i="2"/>
  <c r="K145" i="2"/>
  <c r="BO145" i="2"/>
  <c r="H145" i="2"/>
  <c r="V145" i="2"/>
  <c r="W145" i="2"/>
  <c r="BN145" i="2"/>
  <c r="BM145" i="2" s="1"/>
  <c r="BU145" i="2" s="1"/>
  <c r="BS145" i="2"/>
  <c r="BY145" i="2"/>
  <c r="AE145" i="2"/>
  <c r="AH145" i="2"/>
  <c r="CC145" i="2"/>
  <c r="B147" i="2"/>
  <c r="D49" i="2"/>
  <c r="E50" i="2"/>
  <c r="F37" i="2"/>
  <c r="CG144" i="2" l="1"/>
  <c r="CD145" i="2"/>
  <c r="X145" i="2"/>
  <c r="Q145" i="2"/>
  <c r="Y145" i="2" s="1"/>
  <c r="BH145" i="2"/>
  <c r="BK145" i="2" s="1"/>
  <c r="AC145" i="2"/>
  <c r="AF145" i="2" s="1"/>
  <c r="AJ145" i="2"/>
  <c r="AM145" i="2" s="1"/>
  <c r="CL144" i="2"/>
  <c r="N145" i="2"/>
  <c r="BW145" i="2"/>
  <c r="CE145" i="2" s="1"/>
  <c r="BT145" i="2"/>
  <c r="M146" i="2"/>
  <c r="G145" i="2"/>
  <c r="O145" i="2" s="1"/>
  <c r="U146" i="2"/>
  <c r="Q146" i="2" s="1"/>
  <c r="Y146" i="2" s="1"/>
  <c r="BY146" i="2"/>
  <c r="R146" i="2"/>
  <c r="S146" i="2"/>
  <c r="BJ146" i="2"/>
  <c r="BX146" i="2"/>
  <c r="AI146" i="2"/>
  <c r="AB146" i="2"/>
  <c r="K146" i="2"/>
  <c r="AE146" i="2"/>
  <c r="CC146" i="2"/>
  <c r="V146" i="2"/>
  <c r="W146" i="2"/>
  <c r="BN146" i="2"/>
  <c r="BO146" i="2"/>
  <c r="BS146" i="2"/>
  <c r="BR146" i="2"/>
  <c r="H146" i="2"/>
  <c r="I146" i="2"/>
  <c r="AA146" i="2"/>
  <c r="AC146" i="2" s="1"/>
  <c r="AF146" i="2" s="1"/>
  <c r="BF146" i="2"/>
  <c r="BG146" i="2"/>
  <c r="CA146" i="2"/>
  <c r="AH146" i="2"/>
  <c r="BQ146" i="2"/>
  <c r="AL146" i="2"/>
  <c r="CB146" i="2"/>
  <c r="B148" i="2"/>
  <c r="D50" i="2"/>
  <c r="E51" i="2"/>
  <c r="CL145" i="2" l="1"/>
  <c r="B115" i="10"/>
  <c r="X146" i="2"/>
  <c r="CG145" i="2"/>
  <c r="AJ146" i="2"/>
  <c r="AM146" i="2" s="1"/>
  <c r="BH146" i="2"/>
  <c r="BK146" i="2" s="1"/>
  <c r="N146" i="2"/>
  <c r="CD146" i="2"/>
  <c r="BW146" i="2"/>
  <c r="CE146" i="2" s="1"/>
  <c r="BM146" i="2"/>
  <c r="BU146" i="2" s="1"/>
  <c r="BT146" i="2"/>
  <c r="M147" i="2"/>
  <c r="G146" i="2"/>
  <c r="O146" i="2" s="1"/>
  <c r="BG147" i="2"/>
  <c r="I147" i="2"/>
  <c r="AA147" i="2"/>
  <c r="BN147" i="2"/>
  <c r="AB147" i="2"/>
  <c r="CB147" i="2"/>
  <c r="R147" i="2"/>
  <c r="CA147" i="2"/>
  <c r="BJ147" i="2"/>
  <c r="U147" i="2"/>
  <c r="BY147" i="2"/>
  <c r="BQ147" i="2"/>
  <c r="BS147" i="2"/>
  <c r="AH147" i="2"/>
  <c r="W147" i="2"/>
  <c r="BR147" i="2"/>
  <c r="AE147" i="2"/>
  <c r="CC147" i="2"/>
  <c r="S147" i="2"/>
  <c r="H147" i="2"/>
  <c r="AI147" i="2"/>
  <c r="V147" i="2"/>
  <c r="BF147" i="2"/>
  <c r="K147" i="2"/>
  <c r="BO147" i="2"/>
  <c r="AL147" i="2"/>
  <c r="BX147" i="2"/>
  <c r="B149" i="2"/>
  <c r="D51" i="2"/>
  <c r="E52" i="2"/>
  <c r="B116" i="10" l="1"/>
  <c r="X147" i="2"/>
  <c r="Q147" i="2"/>
  <c r="Y147" i="2" s="1"/>
  <c r="BH147" i="2"/>
  <c r="BK147" i="2" s="1"/>
  <c r="AC147" i="2"/>
  <c r="AF147" i="2" s="1"/>
  <c r="CL146" i="2"/>
  <c r="BW147" i="2"/>
  <c r="CE147" i="2" s="1"/>
  <c r="AJ147" i="2"/>
  <c r="AM147" i="2" s="1"/>
  <c r="N147" i="2"/>
  <c r="CG146" i="2"/>
  <c r="CD147" i="2"/>
  <c r="BT147" i="2"/>
  <c r="BM147" i="2"/>
  <c r="BU147" i="2" s="1"/>
  <c r="M148" i="2"/>
  <c r="G147" i="2"/>
  <c r="O147" i="2" s="1"/>
  <c r="BO148" i="2"/>
  <c r="H148" i="2"/>
  <c r="AI148" i="2"/>
  <c r="AB148" i="2"/>
  <c r="S148" i="2"/>
  <c r="AA148" i="2"/>
  <c r="CA148" i="2"/>
  <c r="I148" i="2"/>
  <c r="AL148" i="2"/>
  <c r="U148" i="2"/>
  <c r="BY148" i="2"/>
  <c r="BQ148" i="2"/>
  <c r="CB148" i="2"/>
  <c r="W148" i="2"/>
  <c r="K148" i="2"/>
  <c r="BS148" i="2"/>
  <c r="BG148" i="2"/>
  <c r="BJ148" i="2"/>
  <c r="AE148" i="2"/>
  <c r="BN148" i="2"/>
  <c r="BR148" i="2"/>
  <c r="AH148" i="2"/>
  <c r="AJ148" i="2" s="1"/>
  <c r="AM148" i="2" s="1"/>
  <c r="BX148" i="2"/>
  <c r="BW148" i="2" s="1"/>
  <c r="CE148" i="2" s="1"/>
  <c r="R148" i="2"/>
  <c r="BF148" i="2"/>
  <c r="BH148" i="2" s="1"/>
  <c r="BK148" i="2" s="1"/>
  <c r="CC148" i="2"/>
  <c r="V148" i="2"/>
  <c r="B150" i="2"/>
  <c r="D52" i="2"/>
  <c r="E53" i="2"/>
  <c r="CD148" i="2" l="1"/>
  <c r="Q148" i="2"/>
  <c r="Y148" i="2" s="1"/>
  <c r="B117" i="10"/>
  <c r="X148" i="2"/>
  <c r="CG147" i="2"/>
  <c r="CL147" i="2"/>
  <c r="AC148" i="2"/>
  <c r="AF148" i="2" s="1"/>
  <c r="N148" i="2"/>
  <c r="BT148" i="2"/>
  <c r="BM148" i="2"/>
  <c r="BU148" i="2" s="1"/>
  <c r="CG148" i="2" s="1"/>
  <c r="M149" i="2"/>
  <c r="G148" i="2"/>
  <c r="O148" i="2" s="1"/>
  <c r="S149" i="2"/>
  <c r="BJ149" i="2"/>
  <c r="K149" i="2"/>
  <c r="BS149" i="2"/>
  <c r="CC149" i="2"/>
  <c r="H149" i="2"/>
  <c r="AI149" i="2"/>
  <c r="V149" i="2"/>
  <c r="BY149" i="2"/>
  <c r="I149" i="2"/>
  <c r="W149" i="2"/>
  <c r="BN149" i="2"/>
  <c r="AH149" i="2"/>
  <c r="BX149" i="2"/>
  <c r="AE149" i="2"/>
  <c r="BQ149" i="2"/>
  <c r="AB149" i="2"/>
  <c r="BR149" i="2"/>
  <c r="BF149" i="2"/>
  <c r="CB149" i="2"/>
  <c r="U149" i="2"/>
  <c r="AL149" i="2"/>
  <c r="CA149" i="2"/>
  <c r="BO149" i="2"/>
  <c r="R149" i="2"/>
  <c r="BG149" i="2"/>
  <c r="AA149" i="2"/>
  <c r="AC149" i="2" s="1"/>
  <c r="AF149" i="2" s="1"/>
  <c r="B151" i="2"/>
  <c r="D53" i="2"/>
  <c r="E54" i="2"/>
  <c r="CL148" i="2" l="1"/>
  <c r="B118" i="10"/>
  <c r="Q149" i="2"/>
  <c r="Y149" i="2" s="1"/>
  <c r="X149" i="2"/>
  <c r="BH149" i="2"/>
  <c r="BK149" i="2" s="1"/>
  <c r="AJ149" i="2"/>
  <c r="AM149" i="2" s="1"/>
  <c r="N149" i="2"/>
  <c r="CD149" i="2"/>
  <c r="BW149" i="2"/>
  <c r="CE149" i="2" s="1"/>
  <c r="BM149" i="2"/>
  <c r="BU149" i="2" s="1"/>
  <c r="BT149" i="2"/>
  <c r="M150" i="2"/>
  <c r="G149" i="2"/>
  <c r="O149" i="2" s="1"/>
  <c r="I150" i="2"/>
  <c r="AA150" i="2"/>
  <c r="AB150" i="2"/>
  <c r="BR150" i="2"/>
  <c r="K150" i="2"/>
  <c r="CB150" i="2"/>
  <c r="BX150" i="2"/>
  <c r="BS150" i="2"/>
  <c r="BT150" i="2" s="1"/>
  <c r="BQ150" i="2"/>
  <c r="AL150" i="2"/>
  <c r="CA150" i="2"/>
  <c r="U150" i="2"/>
  <c r="H150" i="2"/>
  <c r="G150" i="2" s="1"/>
  <c r="O150" i="2" s="1"/>
  <c r="CC150" i="2"/>
  <c r="CD150" i="2" s="1"/>
  <c r="S150" i="2"/>
  <c r="AH150" i="2"/>
  <c r="V150" i="2"/>
  <c r="BN150" i="2"/>
  <c r="AI150" i="2"/>
  <c r="R150" i="2"/>
  <c r="BJ150" i="2"/>
  <c r="BG150" i="2"/>
  <c r="AE150" i="2"/>
  <c r="BF150" i="2"/>
  <c r="W150" i="2"/>
  <c r="BY150" i="2"/>
  <c r="BO150" i="2"/>
  <c r="B152" i="2"/>
  <c r="D54" i="2"/>
  <c r="E55" i="2"/>
  <c r="B119" i="10" l="1"/>
  <c r="X150" i="2"/>
  <c r="Q150" i="2"/>
  <c r="Y150" i="2" s="1"/>
  <c r="AC150" i="2"/>
  <c r="AF150" i="2" s="1"/>
  <c r="CL149" i="2"/>
  <c r="CL150" i="2"/>
  <c r="BH150" i="2"/>
  <c r="BK150" i="2" s="1"/>
  <c r="AJ150" i="2"/>
  <c r="AM150" i="2" s="1"/>
  <c r="N150" i="2"/>
  <c r="B120" i="10" s="1"/>
  <c r="CG149" i="2"/>
  <c r="BW150" i="2"/>
  <c r="CE150" i="2" s="1"/>
  <c r="BM150" i="2"/>
  <c r="BU150" i="2" s="1"/>
  <c r="M151" i="2"/>
  <c r="H151" i="2"/>
  <c r="AI151" i="2"/>
  <c r="I151" i="2"/>
  <c r="AA151" i="2"/>
  <c r="AL151" i="2"/>
  <c r="BF151" i="2"/>
  <c r="BH151" i="2" s="1"/>
  <c r="BK151" i="2" s="1"/>
  <c r="K151" i="2"/>
  <c r="BO151" i="2"/>
  <c r="BG151" i="2"/>
  <c r="BX151" i="2"/>
  <c r="BN151" i="2"/>
  <c r="CB151" i="2"/>
  <c r="AH151" i="2"/>
  <c r="CA151" i="2"/>
  <c r="AB151" i="2"/>
  <c r="W151" i="2"/>
  <c r="U151" i="2"/>
  <c r="BY151" i="2"/>
  <c r="R151" i="2"/>
  <c r="BQ151" i="2"/>
  <c r="BR151" i="2"/>
  <c r="BS151" i="2"/>
  <c r="AE151" i="2"/>
  <c r="CC151" i="2"/>
  <c r="CD151" i="2" s="1"/>
  <c r="V151" i="2"/>
  <c r="S151" i="2"/>
  <c r="BJ151" i="2"/>
  <c r="B153" i="2"/>
  <c r="D55" i="2"/>
  <c r="E56" i="2"/>
  <c r="X151" i="2" l="1"/>
  <c r="Q151" i="2"/>
  <c r="Y151" i="2" s="1"/>
  <c r="AJ151" i="2"/>
  <c r="AM151" i="2" s="1"/>
  <c r="BW151" i="2"/>
  <c r="CE151" i="2" s="1"/>
  <c r="AC151" i="2"/>
  <c r="AF151" i="2" s="1"/>
  <c r="N151" i="2"/>
  <c r="CG150" i="2"/>
  <c r="BM151" i="2"/>
  <c r="BU151" i="2" s="1"/>
  <c r="BT151" i="2"/>
  <c r="CL151" i="2" s="1"/>
  <c r="M152" i="2"/>
  <c r="G151" i="2"/>
  <c r="O151" i="2" s="1"/>
  <c r="H152" i="2"/>
  <c r="AI152" i="2"/>
  <c r="V152" i="2"/>
  <c r="W152" i="2"/>
  <c r="BN152" i="2"/>
  <c r="BS152" i="2"/>
  <c r="BG152" i="2"/>
  <c r="I152" i="2"/>
  <c r="AA152" i="2"/>
  <c r="AB152" i="2"/>
  <c r="BR152" i="2"/>
  <c r="AH152" i="2"/>
  <c r="BX152" i="2"/>
  <c r="BQ152" i="2"/>
  <c r="AL152" i="2"/>
  <c r="BF152" i="2"/>
  <c r="U152" i="2"/>
  <c r="Q152" i="2" s="1"/>
  <c r="Y152" i="2" s="1"/>
  <c r="BY152" i="2"/>
  <c r="CA152" i="2"/>
  <c r="CB152" i="2"/>
  <c r="AE152" i="2"/>
  <c r="CC152" i="2"/>
  <c r="R152" i="2"/>
  <c r="S152" i="2"/>
  <c r="BJ152" i="2"/>
  <c r="K152" i="2"/>
  <c r="BO152" i="2"/>
  <c r="B154" i="2"/>
  <c r="D56" i="2"/>
  <c r="E57" i="2"/>
  <c r="B121" i="10" l="1"/>
  <c r="X152" i="2"/>
  <c r="CG151" i="2"/>
  <c r="AC152" i="2"/>
  <c r="AF152" i="2" s="1"/>
  <c r="BH152" i="2"/>
  <c r="BK152" i="2" s="1"/>
  <c r="AJ152" i="2"/>
  <c r="AM152" i="2" s="1"/>
  <c r="N152" i="2"/>
  <c r="BW152" i="2"/>
  <c r="CE152" i="2" s="1"/>
  <c r="CD152" i="2"/>
  <c r="BT152" i="2"/>
  <c r="BM152" i="2"/>
  <c r="BU152" i="2" s="1"/>
  <c r="M153" i="2"/>
  <c r="G152" i="2"/>
  <c r="O152" i="2" s="1"/>
  <c r="K153" i="2"/>
  <c r="BS153" i="2"/>
  <c r="BG153" i="2"/>
  <c r="I153" i="2"/>
  <c r="AA153" i="2"/>
  <c r="S153" i="2"/>
  <c r="BJ153" i="2"/>
  <c r="CA153" i="2"/>
  <c r="AH153" i="2"/>
  <c r="BX153" i="2"/>
  <c r="U153" i="2"/>
  <c r="BY153" i="2"/>
  <c r="W153" i="2"/>
  <c r="BN153" i="2"/>
  <c r="BF153" i="2"/>
  <c r="BH153" i="2" s="1"/>
  <c r="BK153" i="2" s="1"/>
  <c r="CB153" i="2"/>
  <c r="CC153" i="2"/>
  <c r="BR153" i="2"/>
  <c r="V153" i="2"/>
  <c r="X153" i="2" s="1"/>
  <c r="AE153" i="2"/>
  <c r="R153" i="2"/>
  <c r="AB153" i="2"/>
  <c r="BQ153" i="2"/>
  <c r="BO153" i="2"/>
  <c r="H153" i="2"/>
  <c r="AI153" i="2"/>
  <c r="AL153" i="2"/>
  <c r="B155" i="2"/>
  <c r="D57" i="2"/>
  <c r="E58" i="2"/>
  <c r="B122" i="10" l="1"/>
  <c r="Q153" i="2"/>
  <c r="Y153" i="2" s="1"/>
  <c r="CL152" i="2"/>
  <c r="AJ153" i="2"/>
  <c r="AM153" i="2" s="1"/>
  <c r="AC153" i="2"/>
  <c r="AF153" i="2" s="1"/>
  <c r="N153" i="2"/>
  <c r="BW153" i="2"/>
  <c r="CE153" i="2" s="1"/>
  <c r="CG152" i="2"/>
  <c r="CD153" i="2"/>
  <c r="BM153" i="2"/>
  <c r="BU153" i="2" s="1"/>
  <c r="BT153" i="2"/>
  <c r="M154" i="2"/>
  <c r="G153" i="2"/>
  <c r="O153" i="2" s="1"/>
  <c r="AB154" i="2"/>
  <c r="BR154" i="2"/>
  <c r="BF154" i="2"/>
  <c r="CB154" i="2"/>
  <c r="AE154" i="2"/>
  <c r="CC154" i="2"/>
  <c r="R154" i="2"/>
  <c r="AL154" i="2"/>
  <c r="CA154" i="2"/>
  <c r="H154" i="2"/>
  <c r="AI154" i="2"/>
  <c r="V154" i="2"/>
  <c r="X154" i="2" s="1"/>
  <c r="BO154" i="2"/>
  <c r="BQ154" i="2"/>
  <c r="S154" i="2"/>
  <c r="BJ154" i="2"/>
  <c r="K154" i="2"/>
  <c r="BS154" i="2"/>
  <c r="BG154" i="2"/>
  <c r="I154" i="2"/>
  <c r="AA154" i="2"/>
  <c r="AC154" i="2" s="1"/>
  <c r="AF154" i="2" s="1"/>
  <c r="W154" i="2"/>
  <c r="AH154" i="2"/>
  <c r="AJ154" i="2" s="1"/>
  <c r="AM154" i="2" s="1"/>
  <c r="U154" i="2"/>
  <c r="Q154" i="2" s="1"/>
  <c r="Y154" i="2" s="1"/>
  <c r="BN154" i="2"/>
  <c r="BX154" i="2"/>
  <c r="BY154" i="2"/>
  <c r="B156" i="2"/>
  <c r="D58" i="2"/>
  <c r="E59" i="2"/>
  <c r="B123" i="10" l="1"/>
  <c r="BM154" i="2"/>
  <c r="BU154" i="2" s="1"/>
  <c r="CL153" i="2"/>
  <c r="BH154" i="2"/>
  <c r="BK154" i="2" s="1"/>
  <c r="CG153" i="2"/>
  <c r="N154" i="2"/>
  <c r="BT154" i="2"/>
  <c r="BW154" i="2"/>
  <c r="CE154" i="2" s="1"/>
  <c r="CD154" i="2"/>
  <c r="M155" i="2"/>
  <c r="G154" i="2"/>
  <c r="O154" i="2" s="1"/>
  <c r="V155" i="2"/>
  <c r="S155" i="2"/>
  <c r="BJ155" i="2"/>
  <c r="K155" i="2"/>
  <c r="BS155" i="2"/>
  <c r="BG155" i="2"/>
  <c r="BY155" i="2"/>
  <c r="AB155" i="2"/>
  <c r="BR155" i="2"/>
  <c r="BF155" i="2"/>
  <c r="BH155" i="2" s="1"/>
  <c r="BK155" i="2" s="1"/>
  <c r="CB155" i="2"/>
  <c r="AE155" i="2"/>
  <c r="CC155" i="2"/>
  <c r="BO155" i="2"/>
  <c r="AI155" i="2"/>
  <c r="I155" i="2"/>
  <c r="AA155" i="2"/>
  <c r="W155" i="2"/>
  <c r="AH155" i="2"/>
  <c r="AJ155" i="2" s="1"/>
  <c r="AM155" i="2" s="1"/>
  <c r="U155" i="2"/>
  <c r="R155" i="2"/>
  <c r="BQ155" i="2"/>
  <c r="AL155" i="2"/>
  <c r="CA155" i="2"/>
  <c r="H155" i="2"/>
  <c r="BN155" i="2"/>
  <c r="BX155" i="2"/>
  <c r="B157" i="2"/>
  <c r="F50" i="2"/>
  <c r="D59" i="2"/>
  <c r="E60" i="2"/>
  <c r="E61" i="2" s="1"/>
  <c r="B124" i="10" l="1"/>
  <c r="X155" i="2"/>
  <c r="Q155" i="2"/>
  <c r="Y155" i="2" s="1"/>
  <c r="CG154" i="2"/>
  <c r="AC155" i="2"/>
  <c r="AF155" i="2" s="1"/>
  <c r="CL154" i="2"/>
  <c r="BW155" i="2"/>
  <c r="CE155" i="2" s="1"/>
  <c r="N155" i="2"/>
  <c r="CD155" i="2"/>
  <c r="BM155" i="2"/>
  <c r="BU155" i="2" s="1"/>
  <c r="BT155" i="2"/>
  <c r="M156" i="2"/>
  <c r="G155" i="2"/>
  <c r="O155" i="2" s="1"/>
  <c r="E62" i="2"/>
  <c r="D61" i="2"/>
  <c r="AE156" i="2"/>
  <c r="CC156" i="2"/>
  <c r="R156" i="2"/>
  <c r="BQ156" i="2"/>
  <c r="AL156" i="2"/>
  <c r="CA156" i="2"/>
  <c r="BF156" i="2"/>
  <c r="CB156" i="2"/>
  <c r="AH156" i="2"/>
  <c r="H156" i="2"/>
  <c r="AI156" i="2"/>
  <c r="AJ156" i="2" s="1"/>
  <c r="AM156" i="2" s="1"/>
  <c r="V156" i="2"/>
  <c r="S156" i="2"/>
  <c r="BJ156" i="2"/>
  <c r="K156" i="2"/>
  <c r="BO156" i="2"/>
  <c r="AB156" i="2"/>
  <c r="BG156" i="2"/>
  <c r="I156" i="2"/>
  <c r="AA156" i="2"/>
  <c r="W156" i="2"/>
  <c r="BN156" i="2"/>
  <c r="BS156" i="2"/>
  <c r="BX156" i="2"/>
  <c r="U156" i="2"/>
  <c r="Q156" i="2" s="1"/>
  <c r="Y156" i="2" s="1"/>
  <c r="BY156" i="2"/>
  <c r="BR156" i="2"/>
  <c r="B158" i="2"/>
  <c r="D60" i="2"/>
  <c r="B125" i="10" l="1"/>
  <c r="X156" i="2"/>
  <c r="AC156" i="2"/>
  <c r="AF156" i="2" s="1"/>
  <c r="CL155" i="2"/>
  <c r="BW156" i="2"/>
  <c r="CE156" i="2" s="1"/>
  <c r="CG155" i="2"/>
  <c r="BH156" i="2"/>
  <c r="BK156" i="2" s="1"/>
  <c r="N156" i="2"/>
  <c r="CD156" i="2"/>
  <c r="BM156" i="2"/>
  <c r="BU156" i="2" s="1"/>
  <c r="BT156" i="2"/>
  <c r="M157" i="2"/>
  <c r="G156" i="2"/>
  <c r="O156" i="2" s="1"/>
  <c r="K157" i="2"/>
  <c r="BS157" i="2"/>
  <c r="BG157" i="2"/>
  <c r="I157" i="2"/>
  <c r="AA157" i="2"/>
  <c r="S157" i="2"/>
  <c r="BJ157" i="2"/>
  <c r="BN157" i="2"/>
  <c r="BQ157" i="2"/>
  <c r="AL157" i="2"/>
  <c r="AH157" i="2"/>
  <c r="BX157" i="2"/>
  <c r="U157" i="2"/>
  <c r="BY157" i="2"/>
  <c r="W157" i="2"/>
  <c r="BF157" i="2"/>
  <c r="CB157" i="2"/>
  <c r="AE157" i="2"/>
  <c r="CC157" i="2"/>
  <c r="R157" i="2"/>
  <c r="AB157" i="2"/>
  <c r="BR157" i="2"/>
  <c r="BO157" i="2"/>
  <c r="H157" i="2"/>
  <c r="AI157" i="2"/>
  <c r="V157" i="2"/>
  <c r="CA157" i="2"/>
  <c r="D62" i="2"/>
  <c r="E63" i="2"/>
  <c r="B159" i="2"/>
  <c r="CK3" i="2"/>
  <c r="CK4" i="2"/>
  <c r="B126" i="10" l="1"/>
  <c r="X157" i="2"/>
  <c r="Q157" i="2"/>
  <c r="Y157" i="2" s="1"/>
  <c r="BH157" i="2"/>
  <c r="BK157" i="2" s="1"/>
  <c r="CG156" i="2"/>
  <c r="CL156" i="2"/>
  <c r="CD157" i="2"/>
  <c r="AC157" i="2"/>
  <c r="AF157" i="2" s="1"/>
  <c r="AJ157" i="2"/>
  <c r="AM157" i="2" s="1"/>
  <c r="N157" i="2"/>
  <c r="BW157" i="2"/>
  <c r="CE157" i="2" s="1"/>
  <c r="BT157" i="2"/>
  <c r="BM157" i="2"/>
  <c r="BU157" i="2" s="1"/>
  <c r="M158" i="2"/>
  <c r="G157" i="2"/>
  <c r="O157" i="2" s="1"/>
  <c r="AB158" i="2"/>
  <c r="BR158" i="2"/>
  <c r="BF158" i="2"/>
  <c r="CB158" i="2"/>
  <c r="AE158" i="2"/>
  <c r="CC158" i="2"/>
  <c r="R158" i="2"/>
  <c r="CA158" i="2"/>
  <c r="BO158" i="2"/>
  <c r="H158" i="2"/>
  <c r="V158" i="2"/>
  <c r="BJ158" i="2"/>
  <c r="BG158" i="2"/>
  <c r="AH158" i="2"/>
  <c r="AL158" i="2"/>
  <c r="AI158" i="2"/>
  <c r="AJ158" i="2" s="1"/>
  <c r="AM158" i="2" s="1"/>
  <c r="BQ158" i="2"/>
  <c r="S158" i="2"/>
  <c r="BS158" i="2"/>
  <c r="AA158" i="2"/>
  <c r="BX158" i="2"/>
  <c r="K158" i="2"/>
  <c r="I158" i="2"/>
  <c r="U158" i="2"/>
  <c r="Q158" i="2" s="1"/>
  <c r="Y158" i="2" s="1"/>
  <c r="W158" i="2"/>
  <c r="BN158" i="2"/>
  <c r="BY158" i="2"/>
  <c r="E64" i="2"/>
  <c r="D63" i="2"/>
  <c r="B160" i="2"/>
  <c r="B127" i="10" l="1"/>
  <c r="X158" i="2"/>
  <c r="AC158" i="2"/>
  <c r="AF158" i="2" s="1"/>
  <c r="CL157" i="2"/>
  <c r="BH158" i="2"/>
  <c r="BK158" i="2" s="1"/>
  <c r="N158" i="2"/>
  <c r="BW158" i="2"/>
  <c r="CE158" i="2" s="1"/>
  <c r="CD158" i="2"/>
  <c r="BM158" i="2"/>
  <c r="BU158" i="2" s="1"/>
  <c r="CG157" i="2"/>
  <c r="BT158" i="2"/>
  <c r="M159" i="2"/>
  <c r="G158" i="2"/>
  <c r="O158" i="2" s="1"/>
  <c r="BQ159" i="2"/>
  <c r="AL159" i="2"/>
  <c r="CA159" i="2"/>
  <c r="BF159" i="2"/>
  <c r="CB159" i="2"/>
  <c r="AE159" i="2"/>
  <c r="CC159" i="2"/>
  <c r="W159" i="2"/>
  <c r="R159" i="2"/>
  <c r="S159" i="2"/>
  <c r="BJ159" i="2"/>
  <c r="K159" i="2"/>
  <c r="BO159" i="2"/>
  <c r="H159" i="2"/>
  <c r="AI159" i="2"/>
  <c r="BG159" i="2"/>
  <c r="BN159" i="2"/>
  <c r="I159" i="2"/>
  <c r="AA159" i="2"/>
  <c r="AB159" i="2"/>
  <c r="BR159" i="2"/>
  <c r="AH159" i="2"/>
  <c r="AJ159" i="2" s="1"/>
  <c r="AM159" i="2" s="1"/>
  <c r="BX159" i="2"/>
  <c r="U159" i="2"/>
  <c r="BY159" i="2"/>
  <c r="V159" i="2"/>
  <c r="BS159" i="2"/>
  <c r="D64" i="2"/>
  <c r="E65" i="2"/>
  <c r="B161" i="2"/>
  <c r="CD159" i="2" l="1"/>
  <c r="B128" i="10"/>
  <c r="Q159" i="2"/>
  <c r="Y159" i="2" s="1"/>
  <c r="X159" i="2"/>
  <c r="AC159" i="2"/>
  <c r="AF159" i="2" s="1"/>
  <c r="CL158" i="2"/>
  <c r="BH159" i="2"/>
  <c r="BK159" i="2" s="1"/>
  <c r="N159" i="2"/>
  <c r="CG158" i="2"/>
  <c r="BW159" i="2"/>
  <c r="CE159" i="2" s="1"/>
  <c r="BT159" i="2"/>
  <c r="BM159" i="2"/>
  <c r="BU159" i="2" s="1"/>
  <c r="M160" i="2"/>
  <c r="G159" i="2"/>
  <c r="O159" i="2" s="1"/>
  <c r="H160" i="2"/>
  <c r="AI160" i="2"/>
  <c r="V160" i="2"/>
  <c r="W160" i="2"/>
  <c r="BN160" i="2"/>
  <c r="BS160" i="2"/>
  <c r="U160" i="2"/>
  <c r="CB160" i="2"/>
  <c r="BG160" i="2"/>
  <c r="I160" i="2"/>
  <c r="AA160" i="2"/>
  <c r="AB160" i="2"/>
  <c r="BR160" i="2"/>
  <c r="AH160" i="2"/>
  <c r="BX160" i="2"/>
  <c r="BQ160" i="2"/>
  <c r="BF160" i="2"/>
  <c r="BH160" i="2" s="1"/>
  <c r="BK160" i="2" s="1"/>
  <c r="AE160" i="2"/>
  <c r="CC160" i="2"/>
  <c r="R160" i="2"/>
  <c r="S160" i="2"/>
  <c r="BJ160" i="2"/>
  <c r="K160" i="2"/>
  <c r="BO160" i="2"/>
  <c r="BY160" i="2"/>
  <c r="AL160" i="2"/>
  <c r="CA160" i="2"/>
  <c r="E66" i="2"/>
  <c r="D65" i="2"/>
  <c r="B162" i="2"/>
  <c r="CL159" i="2" l="1"/>
  <c r="B129" i="10"/>
  <c r="Q160" i="2"/>
  <c r="Y160" i="2" s="1"/>
  <c r="X160" i="2"/>
  <c r="AC160" i="2"/>
  <c r="AF160" i="2" s="1"/>
  <c r="AJ160" i="2"/>
  <c r="AM160" i="2" s="1"/>
  <c r="N160" i="2"/>
  <c r="CG159" i="2"/>
  <c r="CD160" i="2"/>
  <c r="BW160" i="2"/>
  <c r="CE160" i="2" s="1"/>
  <c r="BT160" i="2"/>
  <c r="BM160" i="2"/>
  <c r="BU160" i="2" s="1"/>
  <c r="M161" i="2"/>
  <c r="G160" i="2"/>
  <c r="O160" i="2" s="1"/>
  <c r="D66" i="2"/>
  <c r="E67" i="2"/>
  <c r="BO161" i="2"/>
  <c r="H161" i="2"/>
  <c r="AI161" i="2"/>
  <c r="AJ161" i="2" s="1"/>
  <c r="AM161" i="2" s="1"/>
  <c r="V161" i="2"/>
  <c r="BQ161" i="2"/>
  <c r="AL161" i="2"/>
  <c r="CA161" i="2"/>
  <c r="K161" i="2"/>
  <c r="BS161" i="2"/>
  <c r="BG161" i="2"/>
  <c r="I161" i="2"/>
  <c r="AA161" i="2"/>
  <c r="S161" i="2"/>
  <c r="BJ161" i="2"/>
  <c r="AH161" i="2"/>
  <c r="BX161" i="2"/>
  <c r="BW161" i="2" s="1"/>
  <c r="CE161" i="2" s="1"/>
  <c r="U161" i="2"/>
  <c r="W161" i="2"/>
  <c r="CB161" i="2"/>
  <c r="CC161" i="2"/>
  <c r="BR161" i="2"/>
  <c r="BY161" i="2"/>
  <c r="BN161" i="2"/>
  <c r="BF161" i="2"/>
  <c r="AE161" i="2"/>
  <c r="R161" i="2"/>
  <c r="AB161" i="2"/>
  <c r="BH161" i="2"/>
  <c r="BK161" i="2" s="1"/>
  <c r="B163" i="2"/>
  <c r="B130" i="10" l="1"/>
  <c r="Q161" i="2"/>
  <c r="Y161" i="2" s="1"/>
  <c r="X161" i="2"/>
  <c r="CL160" i="2"/>
  <c r="AC161" i="2"/>
  <c r="AF161" i="2" s="1"/>
  <c r="N161" i="2"/>
  <c r="CG160" i="2"/>
  <c r="CD161" i="2"/>
  <c r="BT161" i="2"/>
  <c r="BM161" i="2"/>
  <c r="BU161" i="2" s="1"/>
  <c r="CG161" i="2" s="1"/>
  <c r="M162" i="2"/>
  <c r="G161" i="2"/>
  <c r="O161" i="2" s="1"/>
  <c r="W162" i="2"/>
  <c r="BN162" i="2"/>
  <c r="AH162" i="2"/>
  <c r="BX162" i="2"/>
  <c r="U162" i="2"/>
  <c r="Q162" i="2" s="1"/>
  <c r="Y162" i="2" s="1"/>
  <c r="BY162" i="2"/>
  <c r="BF162" i="2"/>
  <c r="AB162" i="2"/>
  <c r="BR162" i="2"/>
  <c r="AE162" i="2"/>
  <c r="AL162" i="2"/>
  <c r="CA162" i="2"/>
  <c r="BO162" i="2"/>
  <c r="H162" i="2"/>
  <c r="AI162" i="2"/>
  <c r="AJ162" i="2" s="1"/>
  <c r="AM162" i="2" s="1"/>
  <c r="V162" i="2"/>
  <c r="BQ162" i="2"/>
  <c r="I162" i="2"/>
  <c r="AA162" i="2"/>
  <c r="AC162" i="2" s="1"/>
  <c r="AF162" i="2" s="1"/>
  <c r="CC162" i="2"/>
  <c r="S162" i="2"/>
  <c r="BJ162" i="2"/>
  <c r="K162" i="2"/>
  <c r="BS162" i="2"/>
  <c r="BG162" i="2"/>
  <c r="CB162" i="2"/>
  <c r="R162" i="2"/>
  <c r="E68" i="2"/>
  <c r="D67" i="2"/>
  <c r="B164" i="2"/>
  <c r="B131" i="10" l="1"/>
  <c r="X162" i="2"/>
  <c r="CL161" i="2"/>
  <c r="BT162" i="2"/>
  <c r="BH162" i="2"/>
  <c r="BK162" i="2" s="1"/>
  <c r="N162" i="2"/>
  <c r="BW162" i="2"/>
  <c r="CE162" i="2" s="1"/>
  <c r="CD162" i="2"/>
  <c r="BM162" i="2"/>
  <c r="BU162" i="2" s="1"/>
  <c r="M163" i="2"/>
  <c r="G162" i="2"/>
  <c r="O162" i="2" s="1"/>
  <c r="BQ163" i="2"/>
  <c r="AL163" i="2"/>
  <c r="CA163" i="2"/>
  <c r="BF163" i="2"/>
  <c r="CB163" i="2"/>
  <c r="AE163" i="2"/>
  <c r="CC163" i="2"/>
  <c r="R163" i="2"/>
  <c r="S163" i="2"/>
  <c r="BJ163" i="2"/>
  <c r="K163" i="2"/>
  <c r="BO163" i="2"/>
  <c r="H163" i="2"/>
  <c r="AI163" i="2"/>
  <c r="U163" i="2"/>
  <c r="V163" i="2"/>
  <c r="W163" i="2"/>
  <c r="BN163" i="2"/>
  <c r="BS163" i="2"/>
  <c r="BG163" i="2"/>
  <c r="I163" i="2"/>
  <c r="AA163" i="2"/>
  <c r="BR163" i="2"/>
  <c r="AH163" i="2"/>
  <c r="BY163" i="2"/>
  <c r="AB163" i="2"/>
  <c r="BX163" i="2"/>
  <c r="BW163" i="2" s="1"/>
  <c r="CE163" i="2" s="1"/>
  <c r="E69" i="2"/>
  <c r="D68" i="2"/>
  <c r="B165" i="2"/>
  <c r="X163" i="2" l="1"/>
  <c r="B132" i="10"/>
  <c r="Q163" i="2"/>
  <c r="Y163" i="2" s="1"/>
  <c r="AJ163" i="2"/>
  <c r="AM163" i="2" s="1"/>
  <c r="CL162" i="2"/>
  <c r="AC163" i="2"/>
  <c r="AF163" i="2" s="1"/>
  <c r="BH163" i="2"/>
  <c r="BK163" i="2" s="1"/>
  <c r="N163" i="2"/>
  <c r="CG162" i="2"/>
  <c r="CD163" i="2"/>
  <c r="BM163" i="2"/>
  <c r="BU163" i="2" s="1"/>
  <c r="BT163" i="2"/>
  <c r="M164" i="2"/>
  <c r="G163" i="2"/>
  <c r="O163" i="2" s="1"/>
  <c r="AE164" i="2"/>
  <c r="CC164" i="2"/>
  <c r="R164" i="2"/>
  <c r="BQ164" i="2"/>
  <c r="AL164" i="2"/>
  <c r="CA164" i="2"/>
  <c r="BO164" i="2"/>
  <c r="V164" i="2"/>
  <c r="BJ164" i="2"/>
  <c r="K164" i="2"/>
  <c r="I164" i="2"/>
  <c r="AA164" i="2"/>
  <c r="AH164" i="2"/>
  <c r="BY164" i="2"/>
  <c r="BF164" i="2"/>
  <c r="H164" i="2"/>
  <c r="AI164" i="2"/>
  <c r="S164" i="2"/>
  <c r="BS164" i="2"/>
  <c r="W164" i="2"/>
  <c r="BX164" i="2"/>
  <c r="AB164" i="2"/>
  <c r="CB164" i="2"/>
  <c r="BG164" i="2"/>
  <c r="BH164" i="2" s="1"/>
  <c r="BK164" i="2" s="1"/>
  <c r="BN164" i="2"/>
  <c r="BR164" i="2"/>
  <c r="U164" i="2"/>
  <c r="E70" i="2"/>
  <c r="D69" i="2"/>
  <c r="B166" i="2"/>
  <c r="B133" i="10" l="1"/>
  <c r="X164" i="2"/>
  <c r="Q164" i="2"/>
  <c r="Y164" i="2" s="1"/>
  <c r="CG163" i="2"/>
  <c r="AC164" i="2"/>
  <c r="AF164" i="2" s="1"/>
  <c r="CL163" i="2"/>
  <c r="BW164" i="2"/>
  <c r="CE164" i="2" s="1"/>
  <c r="AJ164" i="2"/>
  <c r="AM164" i="2" s="1"/>
  <c r="N164" i="2"/>
  <c r="CD164" i="2"/>
  <c r="BT164" i="2"/>
  <c r="BM164" i="2"/>
  <c r="BU164" i="2" s="1"/>
  <c r="M165" i="2"/>
  <c r="G164" i="2"/>
  <c r="O164" i="2" s="1"/>
  <c r="BF165" i="2"/>
  <c r="CB165" i="2"/>
  <c r="AE165" i="2"/>
  <c r="CC165" i="2"/>
  <c r="R165" i="2"/>
  <c r="AB165" i="2"/>
  <c r="BR165" i="2"/>
  <c r="BO165" i="2"/>
  <c r="H165" i="2"/>
  <c r="AI165" i="2"/>
  <c r="AJ165" i="2" s="1"/>
  <c r="AM165" i="2" s="1"/>
  <c r="V165" i="2"/>
  <c r="BQ165" i="2"/>
  <c r="AL165" i="2"/>
  <c r="I165" i="2"/>
  <c r="AA165" i="2"/>
  <c r="CA165" i="2"/>
  <c r="BG165" i="2"/>
  <c r="BH165" i="2" s="1"/>
  <c r="BK165" i="2" s="1"/>
  <c r="S165" i="2"/>
  <c r="BX165" i="2"/>
  <c r="BN165" i="2"/>
  <c r="K165" i="2"/>
  <c r="BS165" i="2"/>
  <c r="BJ165" i="2"/>
  <c r="BY165" i="2"/>
  <c r="W165" i="2"/>
  <c r="AH165" i="2"/>
  <c r="U165" i="2"/>
  <c r="Q165" i="2" s="1"/>
  <c r="Y165" i="2" s="1"/>
  <c r="D70" i="2"/>
  <c r="E71" i="2"/>
  <c r="B167" i="2"/>
  <c r="B134" i="10" l="1"/>
  <c r="X165" i="2"/>
  <c r="CL164" i="2"/>
  <c r="CG164" i="2"/>
  <c r="AC165" i="2"/>
  <c r="AF165" i="2" s="1"/>
  <c r="N165" i="2"/>
  <c r="BW165" i="2"/>
  <c r="CE165" i="2" s="1"/>
  <c r="CD165" i="2"/>
  <c r="BM165" i="2"/>
  <c r="BU165" i="2" s="1"/>
  <c r="BT165" i="2"/>
  <c r="M166" i="2"/>
  <c r="G165" i="2"/>
  <c r="O165" i="2" s="1"/>
  <c r="S166" i="2"/>
  <c r="BJ166" i="2"/>
  <c r="K166" i="2"/>
  <c r="BS166" i="2"/>
  <c r="BG166" i="2"/>
  <c r="I166" i="2"/>
  <c r="AA166" i="2"/>
  <c r="W166" i="2"/>
  <c r="AH166" i="2"/>
  <c r="BX166" i="2"/>
  <c r="U166" i="2"/>
  <c r="BY166" i="2"/>
  <c r="BR166" i="2"/>
  <c r="AE166" i="2"/>
  <c r="R166" i="2"/>
  <c r="BO166" i="2"/>
  <c r="AI166" i="2"/>
  <c r="AJ166" i="2" s="1"/>
  <c r="AM166" i="2" s="1"/>
  <c r="BQ166" i="2"/>
  <c r="BN166" i="2"/>
  <c r="CB166" i="2"/>
  <c r="CC166" i="2"/>
  <c r="AB166" i="2"/>
  <c r="BF166" i="2"/>
  <c r="V166" i="2"/>
  <c r="AL166" i="2"/>
  <c r="CA166" i="2"/>
  <c r="H166" i="2"/>
  <c r="E72" i="2"/>
  <c r="D71" i="2"/>
  <c r="B168" i="2"/>
  <c r="Q166" i="2" l="1"/>
  <c r="Y166" i="2" s="1"/>
  <c r="X166" i="2"/>
  <c r="B135" i="10"/>
  <c r="BH166" i="2"/>
  <c r="BK166" i="2" s="1"/>
  <c r="CL165" i="2"/>
  <c r="AC166" i="2"/>
  <c r="AF166" i="2" s="1"/>
  <c r="N166" i="2"/>
  <c r="CG165" i="2"/>
  <c r="BM166" i="2"/>
  <c r="BU166" i="2" s="1"/>
  <c r="BW166" i="2"/>
  <c r="CE166" i="2" s="1"/>
  <c r="CD166" i="2"/>
  <c r="BT166" i="2"/>
  <c r="M167" i="2"/>
  <c r="G166" i="2"/>
  <c r="O166" i="2" s="1"/>
  <c r="E73" i="2"/>
  <c r="D72" i="2"/>
  <c r="BQ167" i="2"/>
  <c r="AL167" i="2"/>
  <c r="CA167" i="2"/>
  <c r="BF167" i="2"/>
  <c r="CB167" i="2"/>
  <c r="AE167" i="2"/>
  <c r="CC167" i="2"/>
  <c r="S167" i="2"/>
  <c r="BJ167" i="2"/>
  <c r="BO167" i="2"/>
  <c r="H167" i="2"/>
  <c r="BN167" i="2"/>
  <c r="BG167" i="2"/>
  <c r="R167" i="2"/>
  <c r="K167" i="2"/>
  <c r="AI167" i="2"/>
  <c r="V167" i="2"/>
  <c r="W167" i="2"/>
  <c r="I167" i="2"/>
  <c r="AA167" i="2"/>
  <c r="AC167" i="2" s="1"/>
  <c r="AF167" i="2" s="1"/>
  <c r="AB167" i="2"/>
  <c r="BR167" i="2"/>
  <c r="AH167" i="2"/>
  <c r="BX167" i="2"/>
  <c r="U167" i="2"/>
  <c r="BY167" i="2"/>
  <c r="BS167" i="2"/>
  <c r="B169" i="2"/>
  <c r="B136" i="10" l="1"/>
  <c r="Q167" i="2"/>
  <c r="Y167" i="2" s="1"/>
  <c r="X167" i="2"/>
  <c r="BM167" i="2"/>
  <c r="BU167" i="2" s="1"/>
  <c r="CL166" i="2"/>
  <c r="AJ167" i="2"/>
  <c r="AM167" i="2" s="1"/>
  <c r="BH167" i="2"/>
  <c r="BK167" i="2" s="1"/>
  <c r="N167" i="2"/>
  <c r="CG166" i="2"/>
  <c r="CD167" i="2"/>
  <c r="BT167" i="2"/>
  <c r="BW167" i="2"/>
  <c r="CE167" i="2" s="1"/>
  <c r="M168" i="2"/>
  <c r="G167" i="2"/>
  <c r="O167" i="2" s="1"/>
  <c r="AE168" i="2"/>
  <c r="CC168" i="2"/>
  <c r="R168" i="2"/>
  <c r="BQ168" i="2"/>
  <c r="AL168" i="2"/>
  <c r="CA168" i="2"/>
  <c r="BF168" i="2"/>
  <c r="H168" i="2"/>
  <c r="AI168" i="2"/>
  <c r="V168" i="2"/>
  <c r="X168" i="2" s="1"/>
  <c r="S168" i="2"/>
  <c r="BJ168" i="2"/>
  <c r="K168" i="2"/>
  <c r="CB168" i="2"/>
  <c r="I168" i="2"/>
  <c r="W168" i="2"/>
  <c r="AH168" i="2"/>
  <c r="BR168" i="2"/>
  <c r="BG168" i="2"/>
  <c r="BH168" i="2" s="1"/>
  <c r="BK168" i="2" s="1"/>
  <c r="AA168" i="2"/>
  <c r="BN168" i="2"/>
  <c r="BS168" i="2"/>
  <c r="BT168" i="2" s="1"/>
  <c r="BO168" i="2"/>
  <c r="U168" i="2"/>
  <c r="Q168" i="2" s="1"/>
  <c r="Y168" i="2" s="1"/>
  <c r="BY168" i="2"/>
  <c r="AB168" i="2"/>
  <c r="BX168" i="2"/>
  <c r="E74" i="2"/>
  <c r="D73" i="2"/>
  <c r="B170" i="2"/>
  <c r="B137" i="10" l="1"/>
  <c r="CG167" i="2"/>
  <c r="AC168" i="2"/>
  <c r="AF168" i="2" s="1"/>
  <c r="CL167" i="2"/>
  <c r="BW168" i="2"/>
  <c r="CE168" i="2" s="1"/>
  <c r="AJ168" i="2"/>
  <c r="AM168" i="2" s="1"/>
  <c r="N168" i="2"/>
  <c r="CD168" i="2"/>
  <c r="CL168" i="2" s="1"/>
  <c r="BM168" i="2"/>
  <c r="BU168" i="2" s="1"/>
  <c r="M169" i="2"/>
  <c r="G168" i="2"/>
  <c r="O168" i="2" s="1"/>
  <c r="BO169" i="2"/>
  <c r="H169" i="2"/>
  <c r="AI169" i="2"/>
  <c r="AJ169" i="2" s="1"/>
  <c r="AM169" i="2" s="1"/>
  <c r="V169" i="2"/>
  <c r="BQ169" i="2"/>
  <c r="BJ169" i="2"/>
  <c r="BR169" i="2"/>
  <c r="K169" i="2"/>
  <c r="BS169" i="2"/>
  <c r="I169" i="2"/>
  <c r="AA169" i="2"/>
  <c r="CA169" i="2"/>
  <c r="BG169" i="2"/>
  <c r="AB169" i="2"/>
  <c r="AL169" i="2"/>
  <c r="AH169" i="2"/>
  <c r="BX169" i="2"/>
  <c r="U169" i="2"/>
  <c r="BY169" i="2"/>
  <c r="W169" i="2"/>
  <c r="S169" i="2"/>
  <c r="BF169" i="2"/>
  <c r="BH169" i="2" s="1"/>
  <c r="BK169" i="2" s="1"/>
  <c r="CB169" i="2"/>
  <c r="AE169" i="2"/>
  <c r="CC169" i="2"/>
  <c r="R169" i="2"/>
  <c r="BN169" i="2"/>
  <c r="E75" i="2"/>
  <c r="D74" i="2"/>
  <c r="B171" i="2"/>
  <c r="B138" i="10" l="1"/>
  <c r="Q169" i="2"/>
  <c r="Y169" i="2" s="1"/>
  <c r="X169" i="2"/>
  <c r="CG168" i="2"/>
  <c r="AC169" i="2"/>
  <c r="AF169" i="2" s="1"/>
  <c r="N169" i="2"/>
  <c r="BM169" i="2"/>
  <c r="BU169" i="2" s="1"/>
  <c r="BW169" i="2"/>
  <c r="CE169" i="2" s="1"/>
  <c r="CD169" i="2"/>
  <c r="BT169" i="2"/>
  <c r="M170" i="2"/>
  <c r="G169" i="2"/>
  <c r="O169" i="2" s="1"/>
  <c r="E76" i="2"/>
  <c r="D75" i="2"/>
  <c r="AH170" i="2"/>
  <c r="BX170" i="2"/>
  <c r="U170" i="2"/>
  <c r="BY170" i="2"/>
  <c r="R170" i="2"/>
  <c r="BJ170" i="2"/>
  <c r="BQ170" i="2"/>
  <c r="BR170" i="2"/>
  <c r="BO170" i="2"/>
  <c r="AI170" i="2"/>
  <c r="S170" i="2"/>
  <c r="K170" i="2"/>
  <c r="BG170" i="2"/>
  <c r="BH170" i="2" s="1"/>
  <c r="BK170" i="2" s="1"/>
  <c r="BF170" i="2"/>
  <c r="CB170" i="2"/>
  <c r="AE170" i="2"/>
  <c r="CC170" i="2"/>
  <c r="W170" i="2"/>
  <c r="BN170" i="2"/>
  <c r="V170" i="2"/>
  <c r="CA170" i="2"/>
  <c r="H170" i="2"/>
  <c r="AB170" i="2"/>
  <c r="I170" i="2"/>
  <c r="AA170" i="2"/>
  <c r="BS170" i="2"/>
  <c r="AL170" i="2"/>
  <c r="B172" i="2"/>
  <c r="B139" i="10" l="1"/>
  <c r="Q170" i="2"/>
  <c r="Y170" i="2" s="1"/>
  <c r="X170" i="2"/>
  <c r="AC170" i="2"/>
  <c r="AF170" i="2" s="1"/>
  <c r="AJ170" i="2"/>
  <c r="AM170" i="2" s="1"/>
  <c r="CL169" i="2"/>
  <c r="N170" i="2"/>
  <c r="CG169" i="2"/>
  <c r="CD170" i="2"/>
  <c r="BW170" i="2"/>
  <c r="CE170" i="2" s="1"/>
  <c r="BM170" i="2"/>
  <c r="BU170" i="2" s="1"/>
  <c r="BT170" i="2"/>
  <c r="M171" i="2"/>
  <c r="G170" i="2"/>
  <c r="O170" i="2" s="1"/>
  <c r="W171" i="2"/>
  <c r="BN171" i="2"/>
  <c r="BS171" i="2"/>
  <c r="CC171" i="2"/>
  <c r="H171" i="2"/>
  <c r="AI171" i="2"/>
  <c r="AE171" i="2"/>
  <c r="CB171" i="2"/>
  <c r="I171" i="2"/>
  <c r="AB171" i="2"/>
  <c r="BR171" i="2"/>
  <c r="AH171" i="2"/>
  <c r="BX171" i="2"/>
  <c r="BY171" i="2"/>
  <c r="BQ171" i="2"/>
  <c r="AL171" i="2"/>
  <c r="CA171" i="2"/>
  <c r="BF171" i="2"/>
  <c r="U171" i="2"/>
  <c r="S171" i="2"/>
  <c r="BJ171" i="2"/>
  <c r="K171" i="2"/>
  <c r="BO171" i="2"/>
  <c r="R171" i="2"/>
  <c r="BG171" i="2"/>
  <c r="AA171" i="2"/>
  <c r="V171" i="2"/>
  <c r="E77" i="2"/>
  <c r="D76" i="2"/>
  <c r="B173" i="2"/>
  <c r="B140" i="10" l="1"/>
  <c r="Q171" i="2"/>
  <c r="Y171" i="2" s="1"/>
  <c r="X171" i="2"/>
  <c r="AC171" i="2"/>
  <c r="AF171" i="2" s="1"/>
  <c r="CL170" i="2"/>
  <c r="AJ171" i="2"/>
  <c r="AM171" i="2" s="1"/>
  <c r="BH171" i="2"/>
  <c r="BK171" i="2" s="1"/>
  <c r="N171" i="2"/>
  <c r="BW171" i="2"/>
  <c r="CE171" i="2" s="1"/>
  <c r="CD171" i="2"/>
  <c r="CG170" i="2"/>
  <c r="BT171" i="2"/>
  <c r="BM171" i="2"/>
  <c r="BU171" i="2" s="1"/>
  <c r="M172" i="2"/>
  <c r="G171" i="2"/>
  <c r="O171" i="2" s="1"/>
  <c r="E78" i="2"/>
  <c r="D77" i="2"/>
  <c r="S172" i="2"/>
  <c r="BJ172" i="2"/>
  <c r="K172" i="2"/>
  <c r="BO172" i="2"/>
  <c r="BG172" i="2"/>
  <c r="H172" i="2"/>
  <c r="AI172" i="2"/>
  <c r="R172" i="2"/>
  <c r="W172" i="2"/>
  <c r="BN172" i="2"/>
  <c r="BS172" i="2"/>
  <c r="U172" i="2"/>
  <c r="BY172" i="2"/>
  <c r="AB172" i="2"/>
  <c r="BR172" i="2"/>
  <c r="BX172" i="2"/>
  <c r="CC172" i="2"/>
  <c r="I172" i="2"/>
  <c r="AA172" i="2"/>
  <c r="AL172" i="2"/>
  <c r="CA172" i="2"/>
  <c r="CB172" i="2"/>
  <c r="V172" i="2"/>
  <c r="AH172" i="2"/>
  <c r="AE172" i="2"/>
  <c r="BQ172" i="2"/>
  <c r="BF172" i="2"/>
  <c r="B174" i="2"/>
  <c r="B141" i="10" l="1"/>
  <c r="Q172" i="2"/>
  <c r="Y172" i="2" s="1"/>
  <c r="X172" i="2"/>
  <c r="BH172" i="2"/>
  <c r="BK172" i="2" s="1"/>
  <c r="AJ172" i="2"/>
  <c r="AM172" i="2" s="1"/>
  <c r="CL171" i="2"/>
  <c r="AC172" i="2"/>
  <c r="AF172" i="2" s="1"/>
  <c r="N172" i="2"/>
  <c r="CG171" i="2"/>
  <c r="CD172" i="2"/>
  <c r="BW172" i="2"/>
  <c r="CE172" i="2" s="1"/>
  <c r="BM172" i="2"/>
  <c r="BU172" i="2" s="1"/>
  <c r="BT172" i="2"/>
  <c r="M173" i="2"/>
  <c r="G172" i="2"/>
  <c r="O172" i="2" s="1"/>
  <c r="V173" i="2"/>
  <c r="S173" i="2"/>
  <c r="BJ173" i="2"/>
  <c r="K173" i="2"/>
  <c r="BS173" i="2"/>
  <c r="BG173" i="2"/>
  <c r="I173" i="2"/>
  <c r="AA173" i="2"/>
  <c r="W173" i="2"/>
  <c r="AH173" i="2"/>
  <c r="BY173" i="2"/>
  <c r="BN173" i="2"/>
  <c r="U173" i="2"/>
  <c r="Q173" i="2" s="1"/>
  <c r="Y173" i="2" s="1"/>
  <c r="AB173" i="2"/>
  <c r="BR173" i="2"/>
  <c r="BF173" i="2"/>
  <c r="BH173" i="2" s="1"/>
  <c r="BK173" i="2" s="1"/>
  <c r="CB173" i="2"/>
  <c r="AE173" i="2"/>
  <c r="CC173" i="2"/>
  <c r="CA173" i="2"/>
  <c r="H173" i="2"/>
  <c r="BX173" i="2"/>
  <c r="R173" i="2"/>
  <c r="BQ173" i="2"/>
  <c r="AL173" i="2"/>
  <c r="BO173" i="2"/>
  <c r="AI173" i="2"/>
  <c r="D78" i="2"/>
  <c r="E79" i="2"/>
  <c r="B175" i="2"/>
  <c r="CD173" i="2" l="1"/>
  <c r="B142" i="10"/>
  <c r="X173" i="2"/>
  <c r="AC173" i="2"/>
  <c r="AF173" i="2" s="1"/>
  <c r="CL172" i="2"/>
  <c r="AJ173" i="2"/>
  <c r="AM173" i="2" s="1"/>
  <c r="N173" i="2"/>
  <c r="CG172" i="2"/>
  <c r="BW173" i="2"/>
  <c r="CE173" i="2" s="1"/>
  <c r="BT173" i="2"/>
  <c r="BM173" i="2"/>
  <c r="BU173" i="2" s="1"/>
  <c r="M174" i="2"/>
  <c r="G173" i="2"/>
  <c r="O173" i="2" s="1"/>
  <c r="E80" i="2"/>
  <c r="D79" i="2"/>
  <c r="H174" i="2"/>
  <c r="AI174" i="2"/>
  <c r="V174" i="2"/>
  <c r="W174" i="2"/>
  <c r="BN174" i="2"/>
  <c r="BS174" i="2"/>
  <c r="BG174" i="2"/>
  <c r="I174" i="2"/>
  <c r="AA174" i="2"/>
  <c r="AB174" i="2"/>
  <c r="BR174" i="2"/>
  <c r="BX174" i="2"/>
  <c r="BQ174" i="2"/>
  <c r="AL174" i="2"/>
  <c r="BF174" i="2"/>
  <c r="BH174" i="2" s="1"/>
  <c r="BK174" i="2" s="1"/>
  <c r="AH174" i="2"/>
  <c r="AJ174" i="2" s="1"/>
  <c r="AM174" i="2" s="1"/>
  <c r="U174" i="2"/>
  <c r="BY174" i="2"/>
  <c r="CA174" i="2"/>
  <c r="CB174" i="2"/>
  <c r="AE174" i="2"/>
  <c r="CC174" i="2"/>
  <c r="R174" i="2"/>
  <c r="S174" i="2"/>
  <c r="BJ174" i="2"/>
  <c r="K174" i="2"/>
  <c r="BO174" i="2"/>
  <c r="B176" i="2"/>
  <c r="CL173" i="2" l="1"/>
  <c r="Q174" i="2"/>
  <c r="Y174" i="2" s="1"/>
  <c r="B143" i="10"/>
  <c r="X174" i="2"/>
  <c r="AC174" i="2"/>
  <c r="AF174" i="2" s="1"/>
  <c r="N174" i="2"/>
  <c r="CD174" i="2"/>
  <c r="CG173" i="2"/>
  <c r="BW174" i="2"/>
  <c r="CE174" i="2" s="1"/>
  <c r="BT174" i="2"/>
  <c r="BM174" i="2"/>
  <c r="BU174" i="2" s="1"/>
  <c r="M175" i="2"/>
  <c r="G174" i="2"/>
  <c r="O174" i="2" s="1"/>
  <c r="BO175" i="2"/>
  <c r="H175" i="2"/>
  <c r="AI175" i="2"/>
  <c r="V175" i="2"/>
  <c r="BQ175" i="2"/>
  <c r="AL175" i="2"/>
  <c r="CA175" i="2"/>
  <c r="BN175" i="2"/>
  <c r="BF175" i="2"/>
  <c r="CB175" i="2"/>
  <c r="CC175" i="2"/>
  <c r="BR175" i="2"/>
  <c r="K175" i="2"/>
  <c r="BS175" i="2"/>
  <c r="BG175" i="2"/>
  <c r="I175" i="2"/>
  <c r="AA175" i="2"/>
  <c r="S175" i="2"/>
  <c r="BJ175" i="2"/>
  <c r="AH175" i="2"/>
  <c r="AJ175" i="2" s="1"/>
  <c r="AM175" i="2" s="1"/>
  <c r="BX175" i="2"/>
  <c r="U175" i="2"/>
  <c r="BY175" i="2"/>
  <c r="W175" i="2"/>
  <c r="AE175" i="2"/>
  <c r="R175" i="2"/>
  <c r="AB175" i="2"/>
  <c r="E81" i="2"/>
  <c r="D80" i="2"/>
  <c r="B177" i="2"/>
  <c r="B144" i="10" l="1"/>
  <c r="Q175" i="2"/>
  <c r="Y175" i="2" s="1"/>
  <c r="X175" i="2"/>
  <c r="BM175" i="2"/>
  <c r="BU175" i="2" s="1"/>
  <c r="BH175" i="2"/>
  <c r="BK175" i="2" s="1"/>
  <c r="AC175" i="2"/>
  <c r="AF175" i="2" s="1"/>
  <c r="CL174" i="2"/>
  <c r="N175" i="2"/>
  <c r="BW175" i="2"/>
  <c r="CE175" i="2" s="1"/>
  <c r="CD175" i="2"/>
  <c r="CG174" i="2"/>
  <c r="BT175" i="2"/>
  <c r="M176" i="2"/>
  <c r="G175" i="2"/>
  <c r="O175" i="2" s="1"/>
  <c r="E82" i="2"/>
  <c r="D81" i="2"/>
  <c r="BR176" i="2"/>
  <c r="AE176" i="2"/>
  <c r="CA176" i="2"/>
  <c r="AI176" i="2"/>
  <c r="BQ176" i="2"/>
  <c r="S176" i="2"/>
  <c r="BJ176" i="2"/>
  <c r="K176" i="2"/>
  <c r="BS176" i="2"/>
  <c r="BT176" i="2" s="1"/>
  <c r="BG176" i="2"/>
  <c r="I176" i="2"/>
  <c r="AA176" i="2"/>
  <c r="BX176" i="2"/>
  <c r="U176" i="2"/>
  <c r="AB176" i="2"/>
  <c r="BF176" i="2"/>
  <c r="BH176" i="2" s="1"/>
  <c r="BK176" i="2" s="1"/>
  <c r="CB176" i="2"/>
  <c r="R176" i="2"/>
  <c r="H176" i="2"/>
  <c r="V176" i="2"/>
  <c r="W176" i="2"/>
  <c r="BN176" i="2"/>
  <c r="AH176" i="2"/>
  <c r="BY176" i="2"/>
  <c r="CC176" i="2"/>
  <c r="AL176" i="2"/>
  <c r="BO176" i="2"/>
  <c r="B178" i="2"/>
  <c r="B145" i="10" l="1"/>
  <c r="X176" i="2"/>
  <c r="Q176" i="2"/>
  <c r="Y176" i="2" s="1"/>
  <c r="CL175" i="2"/>
  <c r="CG175" i="2"/>
  <c r="AC176" i="2"/>
  <c r="AF176" i="2" s="1"/>
  <c r="BW176" i="2"/>
  <c r="CE176" i="2" s="1"/>
  <c r="AJ176" i="2"/>
  <c r="AM176" i="2" s="1"/>
  <c r="N176" i="2"/>
  <c r="CD176" i="2"/>
  <c r="CL176" i="2" s="1"/>
  <c r="BM176" i="2"/>
  <c r="BU176" i="2" s="1"/>
  <c r="M177" i="2"/>
  <c r="G176" i="2"/>
  <c r="O176" i="2" s="1"/>
  <c r="I177" i="2"/>
  <c r="AA177" i="2"/>
  <c r="W177" i="2"/>
  <c r="BN177" i="2"/>
  <c r="AH177" i="2"/>
  <c r="BX177" i="2"/>
  <c r="U177" i="2"/>
  <c r="Q177" i="2" s="1"/>
  <c r="Y177" i="2" s="1"/>
  <c r="BY177" i="2"/>
  <c r="CC177" i="2"/>
  <c r="R177" i="2"/>
  <c r="BQ177" i="2"/>
  <c r="AL177" i="2"/>
  <c r="CA177" i="2"/>
  <c r="BO177" i="2"/>
  <c r="H177" i="2"/>
  <c r="AI177" i="2"/>
  <c r="BR177" i="2"/>
  <c r="AE177" i="2"/>
  <c r="V177" i="2"/>
  <c r="X177" i="2" s="1"/>
  <c r="S177" i="2"/>
  <c r="BJ177" i="2"/>
  <c r="K177" i="2"/>
  <c r="BS177" i="2"/>
  <c r="BG177" i="2"/>
  <c r="AB177" i="2"/>
  <c r="BF177" i="2"/>
  <c r="CB177" i="2"/>
  <c r="E83" i="2"/>
  <c r="D82" i="2"/>
  <c r="B179" i="2"/>
  <c r="B146" i="10" l="1"/>
  <c r="CG176" i="2"/>
  <c r="BH177" i="2"/>
  <c r="BK177" i="2" s="1"/>
  <c r="AC177" i="2"/>
  <c r="AF177" i="2" s="1"/>
  <c r="AJ177" i="2"/>
  <c r="AM177" i="2" s="1"/>
  <c r="N177" i="2"/>
  <c r="BW177" i="2"/>
  <c r="CE177" i="2" s="1"/>
  <c r="CD177" i="2"/>
  <c r="BM177" i="2"/>
  <c r="BU177" i="2" s="1"/>
  <c r="BT177" i="2"/>
  <c r="M178" i="2"/>
  <c r="G177" i="2"/>
  <c r="O177" i="2" s="1"/>
  <c r="D83" i="2"/>
  <c r="E84" i="2"/>
  <c r="U178" i="2"/>
  <c r="BY178" i="2"/>
  <c r="BQ178" i="2"/>
  <c r="AL178" i="2"/>
  <c r="CA178" i="2"/>
  <c r="BF178" i="2"/>
  <c r="CB178" i="2"/>
  <c r="AE178" i="2"/>
  <c r="R178" i="2"/>
  <c r="BJ178" i="2"/>
  <c r="BO178" i="2"/>
  <c r="H178" i="2"/>
  <c r="AI178" i="2"/>
  <c r="V178" i="2"/>
  <c r="W178" i="2"/>
  <c r="BN178" i="2"/>
  <c r="BS178" i="2"/>
  <c r="BG178" i="2"/>
  <c r="I178" i="2"/>
  <c r="AA178" i="2"/>
  <c r="AB178" i="2"/>
  <c r="BR178" i="2"/>
  <c r="AH178" i="2"/>
  <c r="BX178" i="2"/>
  <c r="CC178" i="2"/>
  <c r="S178" i="2"/>
  <c r="K178" i="2"/>
  <c r="B180" i="2"/>
  <c r="BW178" i="2" l="1"/>
  <c r="CE178" i="2" s="1"/>
  <c r="B147" i="10"/>
  <c r="X178" i="2"/>
  <c r="Q178" i="2"/>
  <c r="Y178" i="2" s="1"/>
  <c r="AJ178" i="2"/>
  <c r="AM178" i="2" s="1"/>
  <c r="CL177" i="2"/>
  <c r="BH178" i="2"/>
  <c r="BK178" i="2" s="1"/>
  <c r="AC178" i="2"/>
  <c r="AF178" i="2" s="1"/>
  <c r="N178" i="2"/>
  <c r="CG177" i="2"/>
  <c r="CD178" i="2"/>
  <c r="BT178" i="2"/>
  <c r="BM178" i="2"/>
  <c r="BU178" i="2" s="1"/>
  <c r="M179" i="2"/>
  <c r="G178" i="2"/>
  <c r="O178" i="2" s="1"/>
  <c r="BF179" i="2"/>
  <c r="CB179" i="2"/>
  <c r="AE179" i="2"/>
  <c r="CC179" i="2"/>
  <c r="R179" i="2"/>
  <c r="AB179" i="2"/>
  <c r="BR179" i="2"/>
  <c r="H179" i="2"/>
  <c r="V179" i="2"/>
  <c r="X179" i="2" s="1"/>
  <c r="AL179" i="2"/>
  <c r="K179" i="2"/>
  <c r="BS179" i="2"/>
  <c r="BG179" i="2"/>
  <c r="I179" i="2"/>
  <c r="AA179" i="2"/>
  <c r="AC179" i="2" s="1"/>
  <c r="AF179" i="2" s="1"/>
  <c r="S179" i="2"/>
  <c r="BJ179" i="2"/>
  <c r="BO179" i="2"/>
  <c r="CA179" i="2"/>
  <c r="AH179" i="2"/>
  <c r="BX179" i="2"/>
  <c r="U179" i="2"/>
  <c r="Q179" i="2" s="1"/>
  <c r="Y179" i="2" s="1"/>
  <c r="BY179" i="2"/>
  <c r="W179" i="2"/>
  <c r="BN179" i="2"/>
  <c r="AI179" i="2"/>
  <c r="BQ179" i="2"/>
  <c r="E85" i="2"/>
  <c r="D84" i="2"/>
  <c r="B181" i="2"/>
  <c r="B148" i="10" l="1"/>
  <c r="BM179" i="2"/>
  <c r="BU179" i="2" s="1"/>
  <c r="CG178" i="2"/>
  <c r="CL178" i="2"/>
  <c r="AJ179" i="2"/>
  <c r="AM179" i="2" s="1"/>
  <c r="BH179" i="2"/>
  <c r="BK179" i="2" s="1"/>
  <c r="N179" i="2"/>
  <c r="BW179" i="2"/>
  <c r="CE179" i="2" s="1"/>
  <c r="CD179" i="2"/>
  <c r="BT179" i="2"/>
  <c r="M180" i="2"/>
  <c r="G179" i="2"/>
  <c r="O179" i="2" s="1"/>
  <c r="E86" i="2"/>
  <c r="D85" i="2"/>
  <c r="AB180" i="2"/>
  <c r="BR180" i="2"/>
  <c r="BF180" i="2"/>
  <c r="CB180" i="2"/>
  <c r="AE180" i="2"/>
  <c r="CC180" i="2"/>
  <c r="R180" i="2"/>
  <c r="S180" i="2"/>
  <c r="BJ180" i="2"/>
  <c r="K180" i="2"/>
  <c r="BS180" i="2"/>
  <c r="BG180" i="2"/>
  <c r="I180" i="2"/>
  <c r="AA180" i="2"/>
  <c r="U180" i="2"/>
  <c r="Q180" i="2" s="1"/>
  <c r="Y180" i="2" s="1"/>
  <c r="AL180" i="2"/>
  <c r="CA180" i="2"/>
  <c r="H180" i="2"/>
  <c r="AI180" i="2"/>
  <c r="V180" i="2"/>
  <c r="W180" i="2"/>
  <c r="BN180" i="2"/>
  <c r="AH180" i="2"/>
  <c r="BX180" i="2"/>
  <c r="BY180" i="2"/>
  <c r="BO180" i="2"/>
  <c r="BQ180" i="2"/>
  <c r="B182" i="2"/>
  <c r="B149" i="10" l="1"/>
  <c r="X180" i="2"/>
  <c r="BH180" i="2"/>
  <c r="BK180" i="2" s="1"/>
  <c r="CG179" i="2"/>
  <c r="AC180" i="2"/>
  <c r="AF180" i="2" s="1"/>
  <c r="AJ180" i="2"/>
  <c r="AM180" i="2" s="1"/>
  <c r="CL179" i="2"/>
  <c r="N180" i="2"/>
  <c r="CD180" i="2"/>
  <c r="BM180" i="2"/>
  <c r="BU180" i="2" s="1"/>
  <c r="BW180" i="2"/>
  <c r="CE180" i="2" s="1"/>
  <c r="BT180" i="2"/>
  <c r="M181" i="2"/>
  <c r="G180" i="2"/>
  <c r="O180" i="2" s="1"/>
  <c r="AB181" i="2"/>
  <c r="BR181" i="2"/>
  <c r="BF181" i="2"/>
  <c r="AE181" i="2"/>
  <c r="CC181" i="2"/>
  <c r="V181" i="2"/>
  <c r="S181" i="2"/>
  <c r="BJ181" i="2"/>
  <c r="K181" i="2"/>
  <c r="BS181" i="2"/>
  <c r="BT181" i="2" s="1"/>
  <c r="BG181" i="2"/>
  <c r="CA181" i="2"/>
  <c r="H181" i="2"/>
  <c r="I181" i="2"/>
  <c r="AA181" i="2"/>
  <c r="W181" i="2"/>
  <c r="BN181" i="2"/>
  <c r="AH181" i="2"/>
  <c r="BX181" i="2"/>
  <c r="U181" i="2"/>
  <c r="Q181" i="2" s="1"/>
  <c r="Y181" i="2" s="1"/>
  <c r="BY181" i="2"/>
  <c r="CB181" i="2"/>
  <c r="R181" i="2"/>
  <c r="BQ181" i="2"/>
  <c r="AL181" i="2"/>
  <c r="BO181" i="2"/>
  <c r="AI181" i="2"/>
  <c r="E87" i="2"/>
  <c r="D86" i="2"/>
  <c r="B183" i="2"/>
  <c r="B150" i="10" l="1"/>
  <c r="X181" i="2"/>
  <c r="G181" i="2"/>
  <c r="O181" i="2" s="1"/>
  <c r="AC181" i="2"/>
  <c r="AF181" i="2" s="1"/>
  <c r="BW181" i="2"/>
  <c r="CE181" i="2" s="1"/>
  <c r="CL180" i="2"/>
  <c r="AJ181" i="2"/>
  <c r="AM181" i="2" s="1"/>
  <c r="BH181" i="2"/>
  <c r="BK181" i="2" s="1"/>
  <c r="N181" i="2"/>
  <c r="CG180" i="2"/>
  <c r="CD181" i="2"/>
  <c r="CL181" i="2" s="1"/>
  <c r="BM181" i="2"/>
  <c r="BU181" i="2" s="1"/>
  <c r="M182" i="2"/>
  <c r="AE182" i="2"/>
  <c r="CC182" i="2"/>
  <c r="R182" i="2"/>
  <c r="BQ182" i="2"/>
  <c r="AL182" i="2"/>
  <c r="CA182" i="2"/>
  <c r="BF182" i="2"/>
  <c r="CB182" i="2"/>
  <c r="AI182" i="2"/>
  <c r="V182" i="2"/>
  <c r="K182" i="2"/>
  <c r="BG182" i="2"/>
  <c r="I182" i="2"/>
  <c r="AA182" i="2"/>
  <c r="W182" i="2"/>
  <c r="BN182" i="2"/>
  <c r="BS182" i="2"/>
  <c r="BY182" i="2"/>
  <c r="BR182" i="2"/>
  <c r="BX182" i="2"/>
  <c r="H182" i="2"/>
  <c r="S182" i="2"/>
  <c r="BJ182" i="2"/>
  <c r="BO182" i="2"/>
  <c r="U182" i="2"/>
  <c r="AB182" i="2"/>
  <c r="AH182" i="2"/>
  <c r="AJ182" i="2" s="1"/>
  <c r="AM182" i="2" s="1"/>
  <c r="E88" i="2"/>
  <c r="D87" i="2"/>
  <c r="B184" i="2"/>
  <c r="B151" i="10" l="1"/>
  <c r="X182" i="2"/>
  <c r="Q182" i="2"/>
  <c r="Y182" i="2" s="1"/>
  <c r="BH182" i="2"/>
  <c r="BK182" i="2" s="1"/>
  <c r="CG181" i="2"/>
  <c r="CD182" i="2"/>
  <c r="AC182" i="2"/>
  <c r="AF182" i="2" s="1"/>
  <c r="N182" i="2"/>
  <c r="BW182" i="2"/>
  <c r="CE182" i="2" s="1"/>
  <c r="BM182" i="2"/>
  <c r="BU182" i="2" s="1"/>
  <c r="BT182" i="2"/>
  <c r="M183" i="2"/>
  <c r="G182" i="2"/>
  <c r="O182" i="2" s="1"/>
  <c r="BF183" i="2"/>
  <c r="CB183" i="2"/>
  <c r="AE183" i="2"/>
  <c r="CC183" i="2"/>
  <c r="R183" i="2"/>
  <c r="AB183" i="2"/>
  <c r="BR183" i="2"/>
  <c r="BO183" i="2"/>
  <c r="H183" i="2"/>
  <c r="AI183" i="2"/>
  <c r="V183" i="2"/>
  <c r="AL183" i="2"/>
  <c r="K183" i="2"/>
  <c r="BS183" i="2"/>
  <c r="BG183" i="2"/>
  <c r="BH183" i="2" s="1"/>
  <c r="BK183" i="2" s="1"/>
  <c r="I183" i="2"/>
  <c r="AA183" i="2"/>
  <c r="S183" i="2"/>
  <c r="BJ183" i="2"/>
  <c r="BY183" i="2"/>
  <c r="BN183" i="2"/>
  <c r="AH183" i="2"/>
  <c r="AJ183" i="2" s="1"/>
  <c r="AM183" i="2" s="1"/>
  <c r="BX183" i="2"/>
  <c r="U183" i="2"/>
  <c r="Q183" i="2" s="1"/>
  <c r="Y183" i="2" s="1"/>
  <c r="W183" i="2"/>
  <c r="BQ183" i="2"/>
  <c r="CA183" i="2"/>
  <c r="D88" i="2"/>
  <c r="E89" i="2"/>
  <c r="B185" i="2"/>
  <c r="B152" i="10" l="1"/>
  <c r="X183" i="2"/>
  <c r="AC183" i="2"/>
  <c r="AF183" i="2" s="1"/>
  <c r="CL182" i="2"/>
  <c r="BT183" i="2"/>
  <c r="N183" i="2"/>
  <c r="CG182" i="2"/>
  <c r="CD183" i="2"/>
  <c r="BW183" i="2"/>
  <c r="CE183" i="2" s="1"/>
  <c r="BM183" i="2"/>
  <c r="BU183" i="2" s="1"/>
  <c r="M184" i="2"/>
  <c r="G183" i="2"/>
  <c r="O183" i="2" s="1"/>
  <c r="E90" i="2"/>
  <c r="D89" i="2"/>
  <c r="AB184" i="2"/>
  <c r="BR184" i="2"/>
  <c r="BF184" i="2"/>
  <c r="CB184" i="2"/>
  <c r="AE184" i="2"/>
  <c r="CC184" i="2"/>
  <c r="R184" i="2"/>
  <c r="CA184" i="2"/>
  <c r="H184" i="2"/>
  <c r="V184" i="2"/>
  <c r="S184" i="2"/>
  <c r="BJ184" i="2"/>
  <c r="K184" i="2"/>
  <c r="BS184" i="2"/>
  <c r="BG184" i="2"/>
  <c r="BH184" i="2" s="1"/>
  <c r="BK184" i="2" s="1"/>
  <c r="I184" i="2"/>
  <c r="AA184" i="2"/>
  <c r="AC184" i="2" s="1"/>
  <c r="AF184" i="2" s="1"/>
  <c r="AH184" i="2"/>
  <c r="BX184" i="2"/>
  <c r="BY184" i="2"/>
  <c r="AL184" i="2"/>
  <c r="BO184" i="2"/>
  <c r="AI184" i="2"/>
  <c r="BQ184" i="2"/>
  <c r="W184" i="2"/>
  <c r="BN184" i="2"/>
  <c r="U184" i="2"/>
  <c r="Q184" i="2" s="1"/>
  <c r="Y184" i="2" s="1"/>
  <c r="B186" i="2"/>
  <c r="X184" i="2" l="1"/>
  <c r="B153" i="10"/>
  <c r="CL183" i="2"/>
  <c r="BW184" i="2"/>
  <c r="CE184" i="2" s="1"/>
  <c r="AJ184" i="2"/>
  <c r="AM184" i="2" s="1"/>
  <c r="N184" i="2"/>
  <c r="CG183" i="2"/>
  <c r="CD184" i="2"/>
  <c r="BM184" i="2"/>
  <c r="BU184" i="2" s="1"/>
  <c r="BT184" i="2"/>
  <c r="M185" i="2"/>
  <c r="G184" i="2"/>
  <c r="O184" i="2" s="1"/>
  <c r="R185" i="2"/>
  <c r="BQ185" i="2"/>
  <c r="AL185" i="2"/>
  <c r="CA185" i="2"/>
  <c r="BO185" i="2"/>
  <c r="H185" i="2"/>
  <c r="AI185" i="2"/>
  <c r="K185" i="2"/>
  <c r="BG185" i="2"/>
  <c r="I185" i="2"/>
  <c r="AA185" i="2"/>
  <c r="W185" i="2"/>
  <c r="BN185" i="2"/>
  <c r="AH185" i="2"/>
  <c r="AJ185" i="2" s="1"/>
  <c r="AM185" i="2" s="1"/>
  <c r="BX185" i="2"/>
  <c r="U185" i="2"/>
  <c r="BY185" i="2"/>
  <c r="AB185" i="2"/>
  <c r="BF185" i="2"/>
  <c r="CB185" i="2"/>
  <c r="CC185" i="2"/>
  <c r="BS185" i="2"/>
  <c r="BR185" i="2"/>
  <c r="AE185" i="2"/>
  <c r="V185" i="2"/>
  <c r="S185" i="2"/>
  <c r="BJ185" i="2"/>
  <c r="D90" i="2"/>
  <c r="E91" i="2"/>
  <c r="B187" i="2"/>
  <c r="X185" i="2" l="1"/>
  <c r="B154" i="10"/>
  <c r="Q185" i="2"/>
  <c r="Y185" i="2" s="1"/>
  <c r="BH185" i="2"/>
  <c r="BK185" i="2" s="1"/>
  <c r="CG184" i="2"/>
  <c r="CL184" i="2"/>
  <c r="BM185" i="2"/>
  <c r="BU185" i="2" s="1"/>
  <c r="AC185" i="2"/>
  <c r="AF185" i="2" s="1"/>
  <c r="N185" i="2"/>
  <c r="CD185" i="2"/>
  <c r="BW185" i="2"/>
  <c r="CE185" i="2" s="1"/>
  <c r="BT185" i="2"/>
  <c r="M186" i="2"/>
  <c r="G185" i="2"/>
  <c r="O185" i="2" s="1"/>
  <c r="BG186" i="2"/>
  <c r="I186" i="2"/>
  <c r="AA186" i="2"/>
  <c r="AB186" i="2"/>
  <c r="BR186" i="2"/>
  <c r="AH186" i="2"/>
  <c r="BX186" i="2"/>
  <c r="U186" i="2"/>
  <c r="BY186" i="2"/>
  <c r="CB186" i="2"/>
  <c r="AE186" i="2"/>
  <c r="CC186" i="2"/>
  <c r="R186" i="2"/>
  <c r="S186" i="2"/>
  <c r="BJ186" i="2"/>
  <c r="K186" i="2"/>
  <c r="BO186" i="2"/>
  <c r="BQ186" i="2"/>
  <c r="AL186" i="2"/>
  <c r="BF186" i="2"/>
  <c r="H186" i="2"/>
  <c r="AI186" i="2"/>
  <c r="AJ186" i="2" s="1"/>
  <c r="AM186" i="2" s="1"/>
  <c r="V186" i="2"/>
  <c r="W186" i="2"/>
  <c r="BN186" i="2"/>
  <c r="BS186" i="2"/>
  <c r="CA186" i="2"/>
  <c r="E92" i="2"/>
  <c r="D91" i="2"/>
  <c r="B188" i="2"/>
  <c r="B155" i="10" l="1"/>
  <c r="Q186" i="2"/>
  <c r="Y186" i="2" s="1"/>
  <c r="X186" i="2"/>
  <c r="BH186" i="2"/>
  <c r="BK186" i="2" s="1"/>
  <c r="AC186" i="2"/>
  <c r="AF186" i="2" s="1"/>
  <c r="CG185" i="2"/>
  <c r="CL185" i="2"/>
  <c r="BM186" i="2"/>
  <c r="BU186" i="2" s="1"/>
  <c r="N186" i="2"/>
  <c r="BW186" i="2"/>
  <c r="CE186" i="2" s="1"/>
  <c r="CD186" i="2"/>
  <c r="BT186" i="2"/>
  <c r="M187" i="2"/>
  <c r="G186" i="2"/>
  <c r="O186" i="2" s="1"/>
  <c r="E93" i="2"/>
  <c r="D92" i="2"/>
  <c r="BO187" i="2"/>
  <c r="H187" i="2"/>
  <c r="AI187" i="2"/>
  <c r="AJ187" i="2" s="1"/>
  <c r="AM187" i="2" s="1"/>
  <c r="V187" i="2"/>
  <c r="BQ187" i="2"/>
  <c r="AL187" i="2"/>
  <c r="CA187" i="2"/>
  <c r="BS187" i="2"/>
  <c r="BJ187" i="2"/>
  <c r="AH187" i="2"/>
  <c r="BX187" i="2"/>
  <c r="BW187" i="2" s="1"/>
  <c r="CE187" i="2" s="1"/>
  <c r="U187" i="2"/>
  <c r="Q187" i="2" s="1"/>
  <c r="Y187" i="2" s="1"/>
  <c r="BY187" i="2"/>
  <c r="W187" i="2"/>
  <c r="BN187" i="2"/>
  <c r="BM187" i="2" s="1"/>
  <c r="BU187" i="2" s="1"/>
  <c r="K187" i="2"/>
  <c r="I187" i="2"/>
  <c r="S187" i="2"/>
  <c r="BF187" i="2"/>
  <c r="BH187" i="2" s="1"/>
  <c r="BK187" i="2" s="1"/>
  <c r="CB187" i="2"/>
  <c r="AE187" i="2"/>
  <c r="CC187" i="2"/>
  <c r="R187" i="2"/>
  <c r="AB187" i="2"/>
  <c r="BR187" i="2"/>
  <c r="BG187" i="2"/>
  <c r="AA187" i="2"/>
  <c r="B189" i="2"/>
  <c r="B156" i="10" l="1"/>
  <c r="X187" i="2"/>
  <c r="AC187" i="2"/>
  <c r="AF187" i="2" s="1"/>
  <c r="CL186" i="2"/>
  <c r="CG186" i="2"/>
  <c r="N187" i="2"/>
  <c r="BT187" i="2"/>
  <c r="CD187" i="2"/>
  <c r="M188" i="2"/>
  <c r="G187" i="2"/>
  <c r="O187" i="2" s="1"/>
  <c r="CG187" i="2"/>
  <c r="AB188" i="2"/>
  <c r="BR188" i="2"/>
  <c r="BF188" i="2"/>
  <c r="CB188" i="2"/>
  <c r="AE188" i="2"/>
  <c r="CC188" i="2"/>
  <c r="R188" i="2"/>
  <c r="CA188" i="2"/>
  <c r="BO188" i="2"/>
  <c r="AI188" i="2"/>
  <c r="AJ188" i="2" s="1"/>
  <c r="AM188" i="2" s="1"/>
  <c r="V188" i="2"/>
  <c r="S188" i="2"/>
  <c r="BJ188" i="2"/>
  <c r="K188" i="2"/>
  <c r="BS188" i="2"/>
  <c r="BG188" i="2"/>
  <c r="I188" i="2"/>
  <c r="AA188" i="2"/>
  <c r="BX188" i="2"/>
  <c r="BY188" i="2"/>
  <c r="W188" i="2"/>
  <c r="BN188" i="2"/>
  <c r="AH188" i="2"/>
  <c r="U188" i="2"/>
  <c r="Q188" i="2" s="1"/>
  <c r="Y188" i="2" s="1"/>
  <c r="AL188" i="2"/>
  <c r="H188" i="2"/>
  <c r="BQ188" i="2"/>
  <c r="E94" i="2"/>
  <c r="D93" i="2"/>
  <c r="B190" i="2"/>
  <c r="B157" i="10" l="1"/>
  <c r="X188" i="2"/>
  <c r="AC188" i="2"/>
  <c r="AF188" i="2" s="1"/>
  <c r="CL187" i="2"/>
  <c r="CD188" i="2"/>
  <c r="BH188" i="2"/>
  <c r="BK188" i="2" s="1"/>
  <c r="N188" i="2"/>
  <c r="BW188" i="2"/>
  <c r="CE188" i="2" s="1"/>
  <c r="BM188" i="2"/>
  <c r="BU188" i="2" s="1"/>
  <c r="BT188" i="2"/>
  <c r="M189" i="2"/>
  <c r="G188" i="2"/>
  <c r="O188" i="2" s="1"/>
  <c r="V189" i="2"/>
  <c r="W189" i="2"/>
  <c r="BN189" i="2"/>
  <c r="BS189" i="2"/>
  <c r="BG189" i="2"/>
  <c r="BQ189" i="2"/>
  <c r="AL189" i="2"/>
  <c r="CA189" i="2"/>
  <c r="BF189" i="2"/>
  <c r="BH189" i="2" s="1"/>
  <c r="BK189" i="2" s="1"/>
  <c r="CB189" i="2"/>
  <c r="AE189" i="2"/>
  <c r="CC189" i="2"/>
  <c r="R189" i="2"/>
  <c r="BJ189" i="2"/>
  <c r="BO189" i="2"/>
  <c r="AI189" i="2"/>
  <c r="AJ189" i="2" s="1"/>
  <c r="AM189" i="2" s="1"/>
  <c r="AB189" i="2"/>
  <c r="AH189" i="2"/>
  <c r="U189" i="2"/>
  <c r="BY189" i="2"/>
  <c r="S189" i="2"/>
  <c r="K189" i="2"/>
  <c r="H189" i="2"/>
  <c r="I189" i="2"/>
  <c r="AA189" i="2"/>
  <c r="BR189" i="2"/>
  <c r="BX189" i="2"/>
  <c r="E95" i="2"/>
  <c r="D94" i="2"/>
  <c r="B191" i="2"/>
  <c r="X189" i="2" l="1"/>
  <c r="B158" i="10"/>
  <c r="Q189" i="2"/>
  <c r="Y189" i="2" s="1"/>
  <c r="AC189" i="2"/>
  <c r="AF189" i="2" s="1"/>
  <c r="CL188" i="2"/>
  <c r="BW189" i="2"/>
  <c r="CE189" i="2" s="1"/>
  <c r="N189" i="2"/>
  <c r="CD189" i="2"/>
  <c r="CG188" i="2"/>
  <c r="BM189" i="2"/>
  <c r="BU189" i="2" s="1"/>
  <c r="BT189" i="2"/>
  <c r="M190" i="2"/>
  <c r="G189" i="2"/>
  <c r="O189" i="2" s="1"/>
  <c r="D95" i="2"/>
  <c r="E96" i="2"/>
  <c r="H190" i="2"/>
  <c r="AI190" i="2"/>
  <c r="AJ190" i="2" s="1"/>
  <c r="AM190" i="2" s="1"/>
  <c r="V190" i="2"/>
  <c r="BJ190" i="2"/>
  <c r="BN190" i="2"/>
  <c r="U190" i="2"/>
  <c r="BY190" i="2"/>
  <c r="AB190" i="2"/>
  <c r="BR190" i="2"/>
  <c r="AH190" i="2"/>
  <c r="BX190" i="2"/>
  <c r="I190" i="2"/>
  <c r="W190" i="2"/>
  <c r="AE190" i="2"/>
  <c r="CC190" i="2"/>
  <c r="R190" i="2"/>
  <c r="BQ190" i="2"/>
  <c r="AL190" i="2"/>
  <c r="CA190" i="2"/>
  <c r="BF190" i="2"/>
  <c r="CB190" i="2"/>
  <c r="S190" i="2"/>
  <c r="K190" i="2"/>
  <c r="BO190" i="2"/>
  <c r="BG190" i="2"/>
  <c r="AA190" i="2"/>
  <c r="BS190" i="2"/>
  <c r="B192" i="2"/>
  <c r="X190" i="2" l="1"/>
  <c r="Q190" i="2"/>
  <c r="Y190" i="2" s="1"/>
  <c r="B159" i="10"/>
  <c r="BH190" i="2"/>
  <c r="BK190" i="2" s="1"/>
  <c r="AC190" i="2"/>
  <c r="AF190" i="2" s="1"/>
  <c r="CG189" i="2"/>
  <c r="CL189" i="2"/>
  <c r="N190" i="2"/>
  <c r="CD190" i="2"/>
  <c r="BW190" i="2"/>
  <c r="CE190" i="2" s="1"/>
  <c r="BM190" i="2"/>
  <c r="BU190" i="2" s="1"/>
  <c r="BT190" i="2"/>
  <c r="M191" i="2"/>
  <c r="G190" i="2"/>
  <c r="O190" i="2" s="1"/>
  <c r="BF191" i="2"/>
  <c r="CB191" i="2"/>
  <c r="AE191" i="2"/>
  <c r="CC191" i="2"/>
  <c r="R191" i="2"/>
  <c r="AB191" i="2"/>
  <c r="CA191" i="2"/>
  <c r="BO191" i="2"/>
  <c r="H191" i="2"/>
  <c r="V191" i="2"/>
  <c r="BR191" i="2"/>
  <c r="BS191" i="2"/>
  <c r="I191" i="2"/>
  <c r="BJ191" i="2"/>
  <c r="AA191" i="2"/>
  <c r="AH191" i="2"/>
  <c r="BX191" i="2"/>
  <c r="U191" i="2"/>
  <c r="BY191" i="2"/>
  <c r="W191" i="2"/>
  <c r="BN191" i="2"/>
  <c r="AI191" i="2"/>
  <c r="AJ191" i="2" s="1"/>
  <c r="AM191" i="2" s="1"/>
  <c r="BQ191" i="2"/>
  <c r="AL191" i="2"/>
  <c r="K191" i="2"/>
  <c r="BG191" i="2"/>
  <c r="S191" i="2"/>
  <c r="E97" i="2"/>
  <c r="D96" i="2"/>
  <c r="B193" i="2"/>
  <c r="B160" i="10" l="1"/>
  <c r="Q191" i="2"/>
  <c r="Y191" i="2" s="1"/>
  <c r="X191" i="2"/>
  <c r="CL190" i="2"/>
  <c r="BH191" i="2"/>
  <c r="BK191" i="2" s="1"/>
  <c r="AC191" i="2"/>
  <c r="AF191" i="2" s="1"/>
  <c r="N191" i="2"/>
  <c r="CD191" i="2"/>
  <c r="BW191" i="2"/>
  <c r="CE191" i="2" s="1"/>
  <c r="CG190" i="2"/>
  <c r="BM191" i="2"/>
  <c r="BU191" i="2" s="1"/>
  <c r="BT191" i="2"/>
  <c r="M192" i="2"/>
  <c r="G191" i="2"/>
  <c r="O191" i="2" s="1"/>
  <c r="S192" i="2"/>
  <c r="BJ192" i="2"/>
  <c r="K192" i="2"/>
  <c r="BO192" i="2"/>
  <c r="H192" i="2"/>
  <c r="AI192" i="2"/>
  <c r="AJ192" i="2" s="1"/>
  <c r="AM192" i="2" s="1"/>
  <c r="I192" i="2"/>
  <c r="W192" i="2"/>
  <c r="AB192" i="2"/>
  <c r="BR192" i="2"/>
  <c r="AH192" i="2"/>
  <c r="BX192" i="2"/>
  <c r="U192" i="2"/>
  <c r="BY192" i="2"/>
  <c r="R192" i="2"/>
  <c r="V192" i="2"/>
  <c r="BF192" i="2"/>
  <c r="AE192" i="2"/>
  <c r="BQ192" i="2"/>
  <c r="BN192" i="2"/>
  <c r="BS192" i="2"/>
  <c r="AL192" i="2"/>
  <c r="CA192" i="2"/>
  <c r="CB192" i="2"/>
  <c r="CC192" i="2"/>
  <c r="BG192" i="2"/>
  <c r="AA192" i="2"/>
  <c r="E98" i="2"/>
  <c r="D97" i="2"/>
  <c r="B194" i="2"/>
  <c r="B161" i="10" l="1"/>
  <c r="X192" i="2"/>
  <c r="Q192" i="2"/>
  <c r="Y192" i="2" s="1"/>
  <c r="BH192" i="2"/>
  <c r="BK192" i="2" s="1"/>
  <c r="AC192" i="2"/>
  <c r="AF192" i="2" s="1"/>
  <c r="CL191" i="2"/>
  <c r="N192" i="2"/>
  <c r="CG191" i="2"/>
  <c r="BW192" i="2"/>
  <c r="CE192" i="2" s="1"/>
  <c r="CD192" i="2"/>
  <c r="BM192" i="2"/>
  <c r="BU192" i="2" s="1"/>
  <c r="BT192" i="2"/>
  <c r="M193" i="2"/>
  <c r="G192" i="2"/>
  <c r="O192" i="2" s="1"/>
  <c r="I193" i="2"/>
  <c r="AA193" i="2"/>
  <c r="W193" i="2"/>
  <c r="BN193" i="2"/>
  <c r="BS193" i="2"/>
  <c r="BG193" i="2"/>
  <c r="BR193" i="2"/>
  <c r="R193" i="2"/>
  <c r="BQ193" i="2"/>
  <c r="AL193" i="2"/>
  <c r="CA193" i="2"/>
  <c r="BF193" i="2"/>
  <c r="CB193" i="2"/>
  <c r="BY193" i="2"/>
  <c r="AE193" i="2"/>
  <c r="AB193" i="2"/>
  <c r="BX193" i="2"/>
  <c r="V193" i="2"/>
  <c r="S193" i="2"/>
  <c r="BJ193" i="2"/>
  <c r="K193" i="2"/>
  <c r="BO193" i="2"/>
  <c r="U193" i="2"/>
  <c r="AI193" i="2"/>
  <c r="AJ193" i="2" s="1"/>
  <c r="AM193" i="2" s="1"/>
  <c r="CC193" i="2"/>
  <c r="CD193" i="2" s="1"/>
  <c r="AH193" i="2"/>
  <c r="H193" i="2"/>
  <c r="E99" i="2"/>
  <c r="D98" i="2"/>
  <c r="B195" i="2"/>
  <c r="B162" i="10" l="1"/>
  <c r="Q193" i="2"/>
  <c r="Y193" i="2" s="1"/>
  <c r="X193" i="2"/>
  <c r="CL192" i="2"/>
  <c r="AC193" i="2"/>
  <c r="AF193" i="2" s="1"/>
  <c r="BH193" i="2"/>
  <c r="BK193" i="2" s="1"/>
  <c r="N193" i="2"/>
  <c r="BW193" i="2"/>
  <c r="CE193" i="2" s="1"/>
  <c r="CG192" i="2"/>
  <c r="BM193" i="2"/>
  <c r="BU193" i="2" s="1"/>
  <c r="BT193" i="2"/>
  <c r="CL193" i="2" s="1"/>
  <c r="M194" i="2"/>
  <c r="G193" i="2"/>
  <c r="O193" i="2" s="1"/>
  <c r="I194" i="2"/>
  <c r="AA194" i="2"/>
  <c r="AB194" i="2"/>
  <c r="BR194" i="2"/>
  <c r="AE194" i="2"/>
  <c r="BF194" i="2"/>
  <c r="AL194" i="2"/>
  <c r="AI194" i="2"/>
  <c r="AJ194" i="2" s="1"/>
  <c r="AM194" i="2" s="1"/>
  <c r="BG194" i="2"/>
  <c r="R194" i="2"/>
  <c r="S194" i="2"/>
  <c r="BJ194" i="2"/>
  <c r="CB194" i="2"/>
  <c r="BX194" i="2"/>
  <c r="BY194" i="2"/>
  <c r="BS194" i="2"/>
  <c r="BN194" i="2"/>
  <c r="H194" i="2"/>
  <c r="K194" i="2"/>
  <c r="AH194" i="2"/>
  <c r="V194" i="2"/>
  <c r="W194" i="2"/>
  <c r="U194" i="2"/>
  <c r="Q194" i="2" s="1"/>
  <c r="Y194" i="2" s="1"/>
  <c r="CC194" i="2"/>
  <c r="BQ194" i="2"/>
  <c r="CA194" i="2"/>
  <c r="BO194" i="2"/>
  <c r="E100" i="2"/>
  <c r="D99" i="2"/>
  <c r="B196" i="2"/>
  <c r="BW194" i="2" l="1"/>
  <c r="CE194" i="2" s="1"/>
  <c r="CD194" i="2"/>
  <c r="B163" i="10"/>
  <c r="X194" i="2"/>
  <c r="BH194" i="2"/>
  <c r="BK194" i="2" s="1"/>
  <c r="AC194" i="2"/>
  <c r="AF194" i="2" s="1"/>
  <c r="N194" i="2"/>
  <c r="BT194" i="2"/>
  <c r="CG193" i="2"/>
  <c r="BM194" i="2"/>
  <c r="BU194" i="2" s="1"/>
  <c r="M195" i="2"/>
  <c r="G194" i="2"/>
  <c r="O194" i="2" s="1"/>
  <c r="D100" i="2"/>
  <c r="E101" i="2"/>
  <c r="H195" i="2"/>
  <c r="AI195" i="2"/>
  <c r="AJ195" i="2" s="1"/>
  <c r="AM195" i="2" s="1"/>
  <c r="V195" i="2"/>
  <c r="BF195" i="2"/>
  <c r="CB195" i="2"/>
  <c r="BG195" i="2"/>
  <c r="W195" i="2"/>
  <c r="BN195" i="2"/>
  <c r="I195" i="2"/>
  <c r="AA195" i="2"/>
  <c r="BO195" i="2"/>
  <c r="BY195" i="2"/>
  <c r="BR195" i="2"/>
  <c r="U195" i="2"/>
  <c r="BS195" i="2"/>
  <c r="AB195" i="2"/>
  <c r="CC195" i="2"/>
  <c r="BQ195" i="2"/>
  <c r="CA195" i="2"/>
  <c r="AE195" i="2"/>
  <c r="R195" i="2"/>
  <c r="S195" i="2"/>
  <c r="BX195" i="2"/>
  <c r="BW195" i="2" s="1"/>
  <c r="CE195" i="2" s="1"/>
  <c r="AH195" i="2"/>
  <c r="BJ195" i="2"/>
  <c r="K195" i="2"/>
  <c r="AL195" i="2"/>
  <c r="B197" i="2"/>
  <c r="CL194" i="2" l="1"/>
  <c r="B164" i="10"/>
  <c r="X195" i="2"/>
  <c r="Q195" i="2"/>
  <c r="Y195" i="2" s="1"/>
  <c r="BH195" i="2"/>
  <c r="BK195" i="2" s="1"/>
  <c r="CG194" i="2"/>
  <c r="AC195" i="2"/>
  <c r="AF195" i="2" s="1"/>
  <c r="N195" i="2"/>
  <c r="CD195" i="2"/>
  <c r="BT195" i="2"/>
  <c r="BM195" i="2"/>
  <c r="BU195" i="2" s="1"/>
  <c r="M196" i="2"/>
  <c r="G195" i="2"/>
  <c r="O195" i="2" s="1"/>
  <c r="AL196" i="2"/>
  <c r="CA196" i="2"/>
  <c r="BO196" i="2"/>
  <c r="H196" i="2"/>
  <c r="AI196" i="2"/>
  <c r="AJ196" i="2" s="1"/>
  <c r="AM196" i="2" s="1"/>
  <c r="V196" i="2"/>
  <c r="BQ196" i="2"/>
  <c r="S196" i="2"/>
  <c r="BJ196" i="2"/>
  <c r="BS196" i="2"/>
  <c r="I196" i="2"/>
  <c r="W196" i="2"/>
  <c r="BN196" i="2"/>
  <c r="AH196" i="2"/>
  <c r="BX196" i="2"/>
  <c r="U196" i="2"/>
  <c r="BY196" i="2"/>
  <c r="AB196" i="2"/>
  <c r="BR196" i="2"/>
  <c r="BF196" i="2"/>
  <c r="CB196" i="2"/>
  <c r="AE196" i="2"/>
  <c r="CC196" i="2"/>
  <c r="R196" i="2"/>
  <c r="K196" i="2"/>
  <c r="BG196" i="2"/>
  <c r="AA196" i="2"/>
  <c r="E102" i="2"/>
  <c r="D101" i="2"/>
  <c r="B198" i="2"/>
  <c r="B165" i="10" l="1"/>
  <c r="Q196" i="2"/>
  <c r="Y196" i="2" s="1"/>
  <c r="X196" i="2"/>
  <c r="CG195" i="2"/>
  <c r="CL195" i="2"/>
  <c r="AC196" i="2"/>
  <c r="AF196" i="2" s="1"/>
  <c r="BH196" i="2"/>
  <c r="BK196" i="2" s="1"/>
  <c r="N196" i="2"/>
  <c r="BW196" i="2"/>
  <c r="CE196" i="2" s="1"/>
  <c r="CD196" i="2"/>
  <c r="BT196" i="2"/>
  <c r="BM196" i="2"/>
  <c r="BU196" i="2" s="1"/>
  <c r="M197" i="2"/>
  <c r="G196" i="2"/>
  <c r="O196" i="2" s="1"/>
  <c r="E103" i="2"/>
  <c r="D102" i="2"/>
  <c r="I197" i="2"/>
  <c r="AA197" i="2"/>
  <c r="AB197" i="2"/>
  <c r="BR197" i="2"/>
  <c r="AH197" i="2"/>
  <c r="BX197" i="2"/>
  <c r="U197" i="2"/>
  <c r="BY197" i="2"/>
  <c r="BQ197" i="2"/>
  <c r="AL197" i="2"/>
  <c r="BF197" i="2"/>
  <c r="CA197" i="2"/>
  <c r="CB197" i="2"/>
  <c r="R197" i="2"/>
  <c r="S197" i="2"/>
  <c r="BJ197" i="2"/>
  <c r="K197" i="2"/>
  <c r="BO197" i="2"/>
  <c r="H197" i="2"/>
  <c r="AI197" i="2"/>
  <c r="AJ197" i="2" s="1"/>
  <c r="AM197" i="2" s="1"/>
  <c r="V197" i="2"/>
  <c r="BN197" i="2"/>
  <c r="BG197" i="2"/>
  <c r="CC197" i="2"/>
  <c r="W197" i="2"/>
  <c r="BS197" i="2"/>
  <c r="AE197" i="2"/>
  <c r="B199" i="2"/>
  <c r="CD197" i="2" l="1"/>
  <c r="B166" i="10"/>
  <c r="Q197" i="2"/>
  <c r="Y197" i="2" s="1"/>
  <c r="X197" i="2"/>
  <c r="BH197" i="2"/>
  <c r="BK197" i="2" s="1"/>
  <c r="CL196" i="2"/>
  <c r="BT197" i="2"/>
  <c r="AC197" i="2"/>
  <c r="AF197" i="2" s="1"/>
  <c r="N197" i="2"/>
  <c r="G197" i="2"/>
  <c r="O197" i="2" s="1"/>
  <c r="CG196" i="2"/>
  <c r="BW197" i="2"/>
  <c r="CE197" i="2" s="1"/>
  <c r="BM197" i="2"/>
  <c r="BU197" i="2" s="1"/>
  <c r="M198" i="2"/>
  <c r="AE198" i="2"/>
  <c r="CC198" i="2"/>
  <c r="R198" i="2"/>
  <c r="BQ198" i="2"/>
  <c r="AL198" i="2"/>
  <c r="CA198" i="2"/>
  <c r="BF198" i="2"/>
  <c r="CB198" i="2"/>
  <c r="AI198" i="2"/>
  <c r="AJ198" i="2" s="1"/>
  <c r="AM198" i="2" s="1"/>
  <c r="S198" i="2"/>
  <c r="K198" i="2"/>
  <c r="BG198" i="2"/>
  <c r="I198" i="2"/>
  <c r="AA198" i="2"/>
  <c r="W198" i="2"/>
  <c r="BN198" i="2"/>
  <c r="BM198" i="2" s="1"/>
  <c r="BU198" i="2" s="1"/>
  <c r="BS198" i="2"/>
  <c r="BY198" i="2"/>
  <c r="AB198" i="2"/>
  <c r="BR198" i="2"/>
  <c r="AH198" i="2"/>
  <c r="H198" i="2"/>
  <c r="V198" i="2"/>
  <c r="X198" i="2" s="1"/>
  <c r="BO198" i="2"/>
  <c r="U198" i="2"/>
  <c r="BX198" i="2"/>
  <c r="BJ198" i="2"/>
  <c r="E104" i="2"/>
  <c r="D103" i="2"/>
  <c r="B200" i="2"/>
  <c r="CL197" i="2" l="1"/>
  <c r="B167" i="10"/>
  <c r="Q198" i="2"/>
  <c r="Y198" i="2" s="1"/>
  <c r="BH198" i="2"/>
  <c r="BK198" i="2" s="1"/>
  <c r="AC198" i="2"/>
  <c r="AF198" i="2" s="1"/>
  <c r="N198" i="2"/>
  <c r="CG197" i="2"/>
  <c r="BW198" i="2"/>
  <c r="CE198" i="2" s="1"/>
  <c r="CD198" i="2"/>
  <c r="BT198" i="2"/>
  <c r="M199" i="2"/>
  <c r="G198" i="2"/>
  <c r="O198" i="2" s="1"/>
  <c r="BF199" i="2"/>
  <c r="CB199" i="2"/>
  <c r="AE199" i="2"/>
  <c r="CC199" i="2"/>
  <c r="R199" i="2"/>
  <c r="AB199" i="2"/>
  <c r="BR199" i="2"/>
  <c r="BO199" i="2"/>
  <c r="H199" i="2"/>
  <c r="AL199" i="2"/>
  <c r="K199" i="2"/>
  <c r="BS199" i="2"/>
  <c r="BG199" i="2"/>
  <c r="I199" i="2"/>
  <c r="AA199" i="2"/>
  <c r="AC199" i="2" s="1"/>
  <c r="AF199" i="2" s="1"/>
  <c r="S199" i="2"/>
  <c r="BJ199" i="2"/>
  <c r="BQ199" i="2"/>
  <c r="AH199" i="2"/>
  <c r="BX199" i="2"/>
  <c r="U199" i="2"/>
  <c r="Q199" i="2" s="1"/>
  <c r="Y199" i="2" s="1"/>
  <c r="BY199" i="2"/>
  <c r="W199" i="2"/>
  <c r="BN199" i="2"/>
  <c r="AI199" i="2"/>
  <c r="AJ199" i="2" s="1"/>
  <c r="AM199" i="2" s="1"/>
  <c r="V199" i="2"/>
  <c r="CA199" i="2"/>
  <c r="E105" i="2"/>
  <c r="D104" i="2"/>
  <c r="B201" i="2"/>
  <c r="X199" i="2" l="1"/>
  <c r="B168" i="10"/>
  <c r="CG198" i="2"/>
  <c r="CL198" i="2"/>
  <c r="BH199" i="2"/>
  <c r="BK199" i="2" s="1"/>
  <c r="N199" i="2"/>
  <c r="BW199" i="2"/>
  <c r="CE199" i="2" s="1"/>
  <c r="CD199" i="2"/>
  <c r="BM199" i="2"/>
  <c r="BU199" i="2" s="1"/>
  <c r="BT199" i="2"/>
  <c r="M200" i="2"/>
  <c r="G199" i="2"/>
  <c r="O199" i="2" s="1"/>
  <c r="CB200" i="2"/>
  <c r="AL200" i="2"/>
  <c r="CA200" i="2"/>
  <c r="BO200" i="2"/>
  <c r="H200" i="2"/>
  <c r="AI200" i="2"/>
  <c r="AJ200" i="2" s="1"/>
  <c r="AM200" i="2" s="1"/>
  <c r="V200" i="2"/>
  <c r="BQ200" i="2"/>
  <c r="BS200" i="2"/>
  <c r="I200" i="2"/>
  <c r="BR200" i="2"/>
  <c r="AE200" i="2"/>
  <c r="S200" i="2"/>
  <c r="BJ200" i="2"/>
  <c r="K200" i="2"/>
  <c r="BG200" i="2"/>
  <c r="AA200" i="2"/>
  <c r="AB200" i="2"/>
  <c r="BF200" i="2"/>
  <c r="R200" i="2"/>
  <c r="W200" i="2"/>
  <c r="BN200" i="2"/>
  <c r="AH200" i="2"/>
  <c r="BX200" i="2"/>
  <c r="U200" i="2"/>
  <c r="BY200" i="2"/>
  <c r="CC200" i="2"/>
  <c r="E106" i="2"/>
  <c r="D105" i="2"/>
  <c r="B202" i="2"/>
  <c r="CD200" i="2" l="1"/>
  <c r="Q200" i="2"/>
  <c r="Y200" i="2" s="1"/>
  <c r="B169" i="10"/>
  <c r="X200" i="2"/>
  <c r="AC200" i="2"/>
  <c r="AF200" i="2" s="1"/>
  <c r="CL199" i="2"/>
  <c r="BH200" i="2"/>
  <c r="BK200" i="2" s="1"/>
  <c r="N200" i="2"/>
  <c r="BW200" i="2"/>
  <c r="CE200" i="2" s="1"/>
  <c r="CG199" i="2"/>
  <c r="BT200" i="2"/>
  <c r="BM200" i="2"/>
  <c r="BU200" i="2" s="1"/>
  <c r="M201" i="2"/>
  <c r="G200" i="2"/>
  <c r="O200" i="2" s="1"/>
  <c r="BQ201" i="2"/>
  <c r="AL201" i="2"/>
  <c r="CA201" i="2"/>
  <c r="BF201" i="2"/>
  <c r="CB201" i="2"/>
  <c r="AE201" i="2"/>
  <c r="CC201" i="2"/>
  <c r="BJ201" i="2"/>
  <c r="BO201" i="2"/>
  <c r="AI201" i="2"/>
  <c r="AJ201" i="2" s="1"/>
  <c r="AM201" i="2" s="1"/>
  <c r="BX201" i="2"/>
  <c r="BW201" i="2" s="1"/>
  <c r="CE201" i="2" s="1"/>
  <c r="R201" i="2"/>
  <c r="S201" i="2"/>
  <c r="K201" i="2"/>
  <c r="H201" i="2"/>
  <c r="BY201" i="2"/>
  <c r="V201" i="2"/>
  <c r="W201" i="2"/>
  <c r="BN201" i="2"/>
  <c r="BS201" i="2"/>
  <c r="BG201" i="2"/>
  <c r="I201" i="2"/>
  <c r="AA201" i="2"/>
  <c r="AB201" i="2"/>
  <c r="BR201" i="2"/>
  <c r="AH201" i="2"/>
  <c r="U201" i="2"/>
  <c r="E107" i="2"/>
  <c r="D106" i="2"/>
  <c r="B203" i="2"/>
  <c r="CL200" i="2" l="1"/>
  <c r="X201" i="2"/>
  <c r="B170" i="10"/>
  <c r="Q201" i="2"/>
  <c r="Y201" i="2" s="1"/>
  <c r="BT201" i="2"/>
  <c r="CG200" i="2"/>
  <c r="AC201" i="2"/>
  <c r="AF201" i="2" s="1"/>
  <c r="BH201" i="2"/>
  <c r="BK201" i="2" s="1"/>
  <c r="N201" i="2"/>
  <c r="CD201" i="2"/>
  <c r="BM201" i="2"/>
  <c r="BU201" i="2" s="1"/>
  <c r="M202" i="2"/>
  <c r="G201" i="2"/>
  <c r="O201" i="2" s="1"/>
  <c r="U202" i="2"/>
  <c r="BR202" i="2"/>
  <c r="AE202" i="2"/>
  <c r="CC202" i="2"/>
  <c r="R202" i="2"/>
  <c r="BQ202" i="2"/>
  <c r="AL202" i="2"/>
  <c r="CA202" i="2"/>
  <c r="BF202" i="2"/>
  <c r="CB202" i="2"/>
  <c r="BN202" i="2"/>
  <c r="BS202" i="2"/>
  <c r="BY202" i="2"/>
  <c r="AB202" i="2"/>
  <c r="H202" i="2"/>
  <c r="AI202" i="2"/>
  <c r="AJ202" i="2" s="1"/>
  <c r="AM202" i="2" s="1"/>
  <c r="V202" i="2"/>
  <c r="S202" i="2"/>
  <c r="BJ202" i="2"/>
  <c r="K202" i="2"/>
  <c r="BO202" i="2"/>
  <c r="BG202" i="2"/>
  <c r="I202" i="2"/>
  <c r="AA202" i="2"/>
  <c r="W202" i="2"/>
  <c r="AH202" i="2"/>
  <c r="BX202" i="2"/>
  <c r="D107" i="2"/>
  <c r="E108" i="2"/>
  <c r="B204" i="2"/>
  <c r="B171" i="10" l="1"/>
  <c r="X202" i="2"/>
  <c r="Q202" i="2"/>
  <c r="Y202" i="2" s="1"/>
  <c r="CG201" i="2"/>
  <c r="AC202" i="2"/>
  <c r="AF202" i="2" s="1"/>
  <c r="CL201" i="2"/>
  <c r="BH202" i="2"/>
  <c r="BK202" i="2" s="1"/>
  <c r="N202" i="2"/>
  <c r="BM202" i="2"/>
  <c r="BU202" i="2" s="1"/>
  <c r="BW202" i="2"/>
  <c r="CE202" i="2" s="1"/>
  <c r="CD202" i="2"/>
  <c r="BT202" i="2"/>
  <c r="M203" i="2"/>
  <c r="G202" i="2"/>
  <c r="O202" i="2" s="1"/>
  <c r="E109" i="2"/>
  <c r="D108" i="2"/>
  <c r="BO203" i="2"/>
  <c r="H203" i="2"/>
  <c r="AI203" i="2"/>
  <c r="AJ203" i="2" s="1"/>
  <c r="AM203" i="2" s="1"/>
  <c r="V203" i="2"/>
  <c r="BQ203" i="2"/>
  <c r="AL203" i="2"/>
  <c r="CA203" i="2"/>
  <c r="BS203" i="2"/>
  <c r="AA203" i="2"/>
  <c r="BJ203" i="2"/>
  <c r="BX203" i="2"/>
  <c r="BW203" i="2" s="1"/>
  <c r="CE203" i="2" s="1"/>
  <c r="BY203" i="2"/>
  <c r="W203" i="2"/>
  <c r="BR203" i="2"/>
  <c r="K203" i="2"/>
  <c r="BG203" i="2"/>
  <c r="I203" i="2"/>
  <c r="S203" i="2"/>
  <c r="U203" i="2"/>
  <c r="BN203" i="2"/>
  <c r="BF203" i="2"/>
  <c r="AE203" i="2"/>
  <c r="CC203" i="2"/>
  <c r="AB203" i="2"/>
  <c r="AH203" i="2"/>
  <c r="CB203" i="2"/>
  <c r="R203" i="2"/>
  <c r="B205" i="2"/>
  <c r="B172" i="10" l="1"/>
  <c r="X203" i="2"/>
  <c r="Q203" i="2"/>
  <c r="Y203" i="2" s="1"/>
  <c r="BM203" i="2"/>
  <c r="BU203" i="2" s="1"/>
  <c r="BH203" i="2"/>
  <c r="BK203" i="2" s="1"/>
  <c r="CL202" i="2"/>
  <c r="AC203" i="2"/>
  <c r="AF203" i="2" s="1"/>
  <c r="N203" i="2"/>
  <c r="CG202" i="2"/>
  <c r="CD203" i="2"/>
  <c r="BT203" i="2"/>
  <c r="M204" i="2"/>
  <c r="G203" i="2"/>
  <c r="O203" i="2" s="1"/>
  <c r="S204" i="2"/>
  <c r="BJ204" i="2"/>
  <c r="K204" i="2"/>
  <c r="BS204" i="2"/>
  <c r="BG204" i="2"/>
  <c r="I204" i="2"/>
  <c r="AA204" i="2"/>
  <c r="CB204" i="2"/>
  <c r="R204" i="2"/>
  <c r="AL204" i="2"/>
  <c r="AI204" i="2"/>
  <c r="AJ204" i="2" s="1"/>
  <c r="AM204" i="2" s="1"/>
  <c r="W204" i="2"/>
  <c r="BN204" i="2"/>
  <c r="AH204" i="2"/>
  <c r="BX204" i="2"/>
  <c r="U204" i="2"/>
  <c r="Q204" i="2" s="1"/>
  <c r="Y204" i="2" s="1"/>
  <c r="BY204" i="2"/>
  <c r="BR204" i="2"/>
  <c r="AE204" i="2"/>
  <c r="CA204" i="2"/>
  <c r="BQ204" i="2"/>
  <c r="AB204" i="2"/>
  <c r="BF204" i="2"/>
  <c r="CC204" i="2"/>
  <c r="BO204" i="2"/>
  <c r="H204" i="2"/>
  <c r="V204" i="2"/>
  <c r="X204" i="2" s="1"/>
  <c r="E110" i="2"/>
  <c r="D109" i="2"/>
  <c r="B206" i="2"/>
  <c r="B173" i="10" l="1"/>
  <c r="CG203" i="2"/>
  <c r="BH204" i="2"/>
  <c r="BK204" i="2" s="1"/>
  <c r="CL203" i="2"/>
  <c r="BW204" i="2"/>
  <c r="CE204" i="2" s="1"/>
  <c r="AC204" i="2"/>
  <c r="AF204" i="2" s="1"/>
  <c r="N204" i="2"/>
  <c r="CD204" i="2"/>
  <c r="BT204" i="2"/>
  <c r="BM204" i="2"/>
  <c r="BU204" i="2" s="1"/>
  <c r="M205" i="2"/>
  <c r="G204" i="2"/>
  <c r="O204" i="2" s="1"/>
  <c r="D110" i="2"/>
  <c r="E111" i="2"/>
  <c r="V205" i="2"/>
  <c r="W205" i="2"/>
  <c r="BN205" i="2"/>
  <c r="BS205" i="2"/>
  <c r="BG205" i="2"/>
  <c r="I205" i="2"/>
  <c r="AA205" i="2"/>
  <c r="AB205" i="2"/>
  <c r="AH205" i="2"/>
  <c r="BX205" i="2"/>
  <c r="U205" i="2"/>
  <c r="BY205" i="2"/>
  <c r="AE205" i="2"/>
  <c r="K205" i="2"/>
  <c r="BR205" i="2"/>
  <c r="S205" i="2"/>
  <c r="BO205" i="2"/>
  <c r="AI205" i="2"/>
  <c r="AJ205" i="2" s="1"/>
  <c r="AM205" i="2" s="1"/>
  <c r="BQ205" i="2"/>
  <c r="AL205" i="2"/>
  <c r="CA205" i="2"/>
  <c r="BF205" i="2"/>
  <c r="CB205" i="2"/>
  <c r="CC205" i="2"/>
  <c r="H205" i="2"/>
  <c r="R205" i="2"/>
  <c r="BJ205" i="2"/>
  <c r="B207" i="2"/>
  <c r="CD205" i="2" l="1"/>
  <c r="B174" i="10"/>
  <c r="X205" i="2"/>
  <c r="Q205" i="2"/>
  <c r="Y205" i="2" s="1"/>
  <c r="BH205" i="2"/>
  <c r="BK205" i="2" s="1"/>
  <c r="CL204" i="2"/>
  <c r="CG204" i="2"/>
  <c r="AC205" i="2"/>
  <c r="AF205" i="2" s="1"/>
  <c r="N205" i="2"/>
  <c r="BW205" i="2"/>
  <c r="CE205" i="2" s="1"/>
  <c r="BM205" i="2"/>
  <c r="BU205" i="2" s="1"/>
  <c r="BT205" i="2"/>
  <c r="M206" i="2"/>
  <c r="G205" i="2"/>
  <c r="O205" i="2" s="1"/>
  <c r="E112" i="2"/>
  <c r="D111" i="2"/>
  <c r="U206" i="2"/>
  <c r="BY206" i="2"/>
  <c r="AB206" i="2"/>
  <c r="BR206" i="2"/>
  <c r="AH206" i="2"/>
  <c r="BX206" i="2"/>
  <c r="AE206" i="2"/>
  <c r="R206" i="2"/>
  <c r="BQ206" i="2"/>
  <c r="AL206" i="2"/>
  <c r="CA206" i="2"/>
  <c r="BF206" i="2"/>
  <c r="H206" i="2"/>
  <c r="AI206" i="2"/>
  <c r="AJ206" i="2" s="1"/>
  <c r="AM206" i="2" s="1"/>
  <c r="V206" i="2"/>
  <c r="K206" i="2"/>
  <c r="BG206" i="2"/>
  <c r="W206" i="2"/>
  <c r="CC206" i="2"/>
  <c r="CB206" i="2"/>
  <c r="BJ206" i="2"/>
  <c r="BO206" i="2"/>
  <c r="BS206" i="2"/>
  <c r="S206" i="2"/>
  <c r="I206" i="2"/>
  <c r="BN206" i="2"/>
  <c r="AA206" i="2"/>
  <c r="AC206" i="2" s="1"/>
  <c r="AF206" i="2" s="1"/>
  <c r="B208" i="2"/>
  <c r="CL205" i="2" l="1"/>
  <c r="B175" i="10"/>
  <c r="Q206" i="2"/>
  <c r="Y206" i="2" s="1"/>
  <c r="X206" i="2"/>
  <c r="BH206" i="2"/>
  <c r="BK206" i="2" s="1"/>
  <c r="BT206" i="2"/>
  <c r="N206" i="2"/>
  <c r="CG205" i="2"/>
  <c r="BW206" i="2"/>
  <c r="CE206" i="2" s="1"/>
  <c r="CD206" i="2"/>
  <c r="BM206" i="2"/>
  <c r="BU206" i="2" s="1"/>
  <c r="M207" i="2"/>
  <c r="G206" i="2"/>
  <c r="O206" i="2" s="1"/>
  <c r="AH207" i="2"/>
  <c r="BX207" i="2"/>
  <c r="U207" i="2"/>
  <c r="BY207" i="2"/>
  <c r="W207" i="2"/>
  <c r="BQ207" i="2"/>
  <c r="CA207" i="2"/>
  <c r="BF207" i="2"/>
  <c r="CB207" i="2"/>
  <c r="AE207" i="2"/>
  <c r="CC207" i="2"/>
  <c r="R207" i="2"/>
  <c r="AB207" i="2"/>
  <c r="BO207" i="2"/>
  <c r="H207" i="2"/>
  <c r="AI207" i="2"/>
  <c r="AJ207" i="2" s="1"/>
  <c r="AM207" i="2" s="1"/>
  <c r="V207" i="2"/>
  <c r="X207" i="2" s="1"/>
  <c r="K207" i="2"/>
  <c r="BS207" i="2"/>
  <c r="BG207" i="2"/>
  <c r="I207" i="2"/>
  <c r="AA207" i="2"/>
  <c r="AC207" i="2" s="1"/>
  <c r="AF207" i="2" s="1"/>
  <c r="S207" i="2"/>
  <c r="BJ207" i="2"/>
  <c r="BN207" i="2"/>
  <c r="BR207" i="2"/>
  <c r="AL207" i="2"/>
  <c r="D112" i="2"/>
  <c r="E113" i="2"/>
  <c r="B209" i="2"/>
  <c r="B176" i="10" l="1"/>
  <c r="Q207" i="2"/>
  <c r="Y207" i="2" s="1"/>
  <c r="CL206" i="2"/>
  <c r="BH207" i="2"/>
  <c r="BK207" i="2" s="1"/>
  <c r="N207" i="2"/>
  <c r="CD207" i="2"/>
  <c r="CG206" i="2"/>
  <c r="BW207" i="2"/>
  <c r="CE207" i="2" s="1"/>
  <c r="BM207" i="2"/>
  <c r="BU207" i="2" s="1"/>
  <c r="BT207" i="2"/>
  <c r="M208" i="2"/>
  <c r="G207" i="2"/>
  <c r="O207" i="2" s="1"/>
  <c r="E114" i="2"/>
  <c r="D113" i="2"/>
  <c r="AB208" i="2"/>
  <c r="BR208" i="2"/>
  <c r="BF208" i="2"/>
  <c r="CB208" i="2"/>
  <c r="AE208" i="2"/>
  <c r="CC208" i="2"/>
  <c r="R208" i="2"/>
  <c r="AL208" i="2"/>
  <c r="CA208" i="2"/>
  <c r="BO208" i="2"/>
  <c r="H208" i="2"/>
  <c r="AI208" i="2"/>
  <c r="AJ208" i="2" s="1"/>
  <c r="AM208" i="2" s="1"/>
  <c r="V208" i="2"/>
  <c r="BQ208" i="2"/>
  <c r="S208" i="2"/>
  <c r="BJ208" i="2"/>
  <c r="BS208" i="2"/>
  <c r="AA208" i="2"/>
  <c r="AC208" i="2" s="1"/>
  <c r="AF208" i="2" s="1"/>
  <c r="K208" i="2"/>
  <c r="BG208" i="2"/>
  <c r="BH208" i="2" s="1"/>
  <c r="BK208" i="2" s="1"/>
  <c r="I208" i="2"/>
  <c r="W208" i="2"/>
  <c r="BN208" i="2"/>
  <c r="AH208" i="2"/>
  <c r="BX208" i="2"/>
  <c r="U208" i="2"/>
  <c r="BY208" i="2"/>
  <c r="B210" i="2"/>
  <c r="B177" i="10" l="1"/>
  <c r="Q208" i="2"/>
  <c r="Y208" i="2" s="1"/>
  <c r="X208" i="2"/>
  <c r="CL207" i="2"/>
  <c r="CD208" i="2"/>
  <c r="N208" i="2"/>
  <c r="BT208" i="2"/>
  <c r="CG207" i="2"/>
  <c r="BW208" i="2"/>
  <c r="CE208" i="2" s="1"/>
  <c r="BM208" i="2"/>
  <c r="BU208" i="2" s="1"/>
  <c r="M209" i="2"/>
  <c r="G208" i="2"/>
  <c r="O208" i="2" s="1"/>
  <c r="R209" i="2"/>
  <c r="BQ209" i="2"/>
  <c r="AL209" i="2"/>
  <c r="CA209" i="2"/>
  <c r="BO209" i="2"/>
  <c r="H209" i="2"/>
  <c r="AI209" i="2"/>
  <c r="AJ209" i="2" s="1"/>
  <c r="AM209" i="2" s="1"/>
  <c r="V209" i="2"/>
  <c r="BJ209" i="2"/>
  <c r="BS209" i="2"/>
  <c r="BX209" i="2"/>
  <c r="S209" i="2"/>
  <c r="I209" i="2"/>
  <c r="AA209" i="2"/>
  <c r="W209" i="2"/>
  <c r="BN209" i="2"/>
  <c r="U209" i="2"/>
  <c r="Q209" i="2" s="1"/>
  <c r="Y209" i="2" s="1"/>
  <c r="AB209" i="2"/>
  <c r="BR209" i="2"/>
  <c r="BF209" i="2"/>
  <c r="CB209" i="2"/>
  <c r="AE209" i="2"/>
  <c r="CC209" i="2"/>
  <c r="K209" i="2"/>
  <c r="BG209" i="2"/>
  <c r="AH209" i="2"/>
  <c r="BY209" i="2"/>
  <c r="D114" i="2"/>
  <c r="E115" i="2"/>
  <c r="B211" i="2"/>
  <c r="B178" i="10" l="1"/>
  <c r="X209" i="2"/>
  <c r="CL208" i="2"/>
  <c r="BW209" i="2"/>
  <c r="CE209" i="2" s="1"/>
  <c r="AC209" i="2"/>
  <c r="AF209" i="2" s="1"/>
  <c r="BH209" i="2"/>
  <c r="BK209" i="2" s="1"/>
  <c r="N209" i="2"/>
  <c r="CD209" i="2"/>
  <c r="CG208" i="2"/>
  <c r="BT209" i="2"/>
  <c r="BM209" i="2"/>
  <c r="BU209" i="2" s="1"/>
  <c r="M210" i="2"/>
  <c r="G209" i="2"/>
  <c r="O209" i="2" s="1"/>
  <c r="U210" i="2"/>
  <c r="BY210" i="2"/>
  <c r="AL210" i="2"/>
  <c r="AE210" i="2"/>
  <c r="CC210" i="2"/>
  <c r="R210" i="2"/>
  <c r="S210" i="2"/>
  <c r="BJ210" i="2"/>
  <c r="K210" i="2"/>
  <c r="BO210" i="2"/>
  <c r="BG210" i="2"/>
  <c r="AB210" i="2"/>
  <c r="AH210" i="2"/>
  <c r="BQ210" i="2"/>
  <c r="BF210" i="2"/>
  <c r="H210" i="2"/>
  <c r="AI210" i="2"/>
  <c r="AJ210" i="2" s="1"/>
  <c r="AM210" i="2" s="1"/>
  <c r="V210" i="2"/>
  <c r="W210" i="2"/>
  <c r="BN210" i="2"/>
  <c r="BS210" i="2"/>
  <c r="AA210" i="2"/>
  <c r="BR210" i="2"/>
  <c r="CA210" i="2"/>
  <c r="CB210" i="2"/>
  <c r="I210" i="2"/>
  <c r="BX210" i="2"/>
  <c r="E116" i="2"/>
  <c r="D115" i="2"/>
  <c r="B212" i="2"/>
  <c r="B179" i="10" l="1"/>
  <c r="X210" i="2"/>
  <c r="Q210" i="2"/>
  <c r="Y210" i="2" s="1"/>
  <c r="BH210" i="2"/>
  <c r="BK210" i="2" s="1"/>
  <c r="AC210" i="2"/>
  <c r="AF210" i="2" s="1"/>
  <c r="CG209" i="2"/>
  <c r="CL209" i="2"/>
  <c r="N210" i="2"/>
  <c r="CD210" i="2"/>
  <c r="BW210" i="2"/>
  <c r="CE210" i="2" s="1"/>
  <c r="BT210" i="2"/>
  <c r="BM210" i="2"/>
  <c r="BU210" i="2" s="1"/>
  <c r="M211" i="2"/>
  <c r="G210" i="2"/>
  <c r="O210" i="2" s="1"/>
  <c r="E117" i="2"/>
  <c r="D116" i="2"/>
  <c r="BO211" i="2"/>
  <c r="H211" i="2"/>
  <c r="AI211" i="2"/>
  <c r="AJ211" i="2" s="1"/>
  <c r="AM211" i="2" s="1"/>
  <c r="V211" i="2"/>
  <c r="BQ211" i="2"/>
  <c r="AL211" i="2"/>
  <c r="CA211" i="2"/>
  <c r="AH211" i="2"/>
  <c r="K211" i="2"/>
  <c r="BS211" i="2"/>
  <c r="BG211" i="2"/>
  <c r="I211" i="2"/>
  <c r="AA211" i="2"/>
  <c r="S211" i="2"/>
  <c r="BJ211" i="2"/>
  <c r="BY211" i="2"/>
  <c r="BN211" i="2"/>
  <c r="BX211" i="2"/>
  <c r="BF211" i="2"/>
  <c r="BH211" i="2" s="1"/>
  <c r="BK211" i="2" s="1"/>
  <c r="CB211" i="2"/>
  <c r="AE211" i="2"/>
  <c r="CC211" i="2"/>
  <c r="R211" i="2"/>
  <c r="AB211" i="2"/>
  <c r="BR211" i="2"/>
  <c r="U211" i="2"/>
  <c r="W211" i="2"/>
  <c r="B213" i="2"/>
  <c r="BW211" i="2" l="1"/>
  <c r="CE211" i="2" s="1"/>
  <c r="B180" i="10"/>
  <c r="X211" i="2"/>
  <c r="Q211" i="2"/>
  <c r="Y211" i="2" s="1"/>
  <c r="CL210" i="2"/>
  <c r="AC211" i="2"/>
  <c r="AF211" i="2" s="1"/>
  <c r="N211" i="2"/>
  <c r="CG210" i="2"/>
  <c r="CD211" i="2"/>
  <c r="BM211" i="2"/>
  <c r="BU211" i="2" s="1"/>
  <c r="BT211" i="2"/>
  <c r="M212" i="2"/>
  <c r="G211" i="2"/>
  <c r="O211" i="2" s="1"/>
  <c r="W212" i="2"/>
  <c r="BN212" i="2"/>
  <c r="AH212" i="2"/>
  <c r="BX212" i="2"/>
  <c r="U212" i="2"/>
  <c r="BY212" i="2"/>
  <c r="AB212" i="2"/>
  <c r="BR212" i="2"/>
  <c r="BF212" i="2"/>
  <c r="CB212" i="2"/>
  <c r="AE212" i="2"/>
  <c r="CC212" i="2"/>
  <c r="R212" i="2"/>
  <c r="AL212" i="2"/>
  <c r="CA212" i="2"/>
  <c r="BO212" i="2"/>
  <c r="H212" i="2"/>
  <c r="AI212" i="2"/>
  <c r="AJ212" i="2" s="1"/>
  <c r="AM212" i="2" s="1"/>
  <c r="V212" i="2"/>
  <c r="BQ212" i="2"/>
  <c r="BG212" i="2"/>
  <c r="AA212" i="2"/>
  <c r="S212" i="2"/>
  <c r="BJ212" i="2"/>
  <c r="K212" i="2"/>
  <c r="BS212" i="2"/>
  <c r="I212" i="2"/>
  <c r="E118" i="2"/>
  <c r="D117" i="2"/>
  <c r="B214" i="2"/>
  <c r="CG211" i="2" l="1"/>
  <c r="B181" i="10"/>
  <c r="Q212" i="2"/>
  <c r="Y212" i="2" s="1"/>
  <c r="X212" i="2"/>
  <c r="AC212" i="2"/>
  <c r="AF212" i="2" s="1"/>
  <c r="CD212" i="2"/>
  <c r="CL211" i="2"/>
  <c r="BH212" i="2"/>
  <c r="BK212" i="2" s="1"/>
  <c r="N212" i="2"/>
  <c r="BW212" i="2"/>
  <c r="CE212" i="2" s="1"/>
  <c r="BT212" i="2"/>
  <c r="BM212" i="2"/>
  <c r="BU212" i="2" s="1"/>
  <c r="M213" i="2"/>
  <c r="G212" i="2"/>
  <c r="O212" i="2" s="1"/>
  <c r="AB213" i="2"/>
  <c r="BR213" i="2"/>
  <c r="BF213" i="2"/>
  <c r="CB213" i="2"/>
  <c r="AE213" i="2"/>
  <c r="CC213" i="2"/>
  <c r="R213" i="2"/>
  <c r="AL213" i="2"/>
  <c r="BO213" i="2"/>
  <c r="AI213" i="2"/>
  <c r="AJ213" i="2" s="1"/>
  <c r="AM213" i="2" s="1"/>
  <c r="I213" i="2"/>
  <c r="BN213" i="2"/>
  <c r="BY213" i="2"/>
  <c r="BQ213" i="2"/>
  <c r="CA213" i="2"/>
  <c r="H213" i="2"/>
  <c r="AA213" i="2"/>
  <c r="AC213" i="2" s="1"/>
  <c r="AF213" i="2" s="1"/>
  <c r="AH213" i="2"/>
  <c r="U213" i="2"/>
  <c r="Q213" i="2" s="1"/>
  <c r="Y213" i="2" s="1"/>
  <c r="V213" i="2"/>
  <c r="X213" i="2" s="1"/>
  <c r="S213" i="2"/>
  <c r="BJ213" i="2"/>
  <c r="K213" i="2"/>
  <c r="BS213" i="2"/>
  <c r="BG213" i="2"/>
  <c r="W213" i="2"/>
  <c r="BX213" i="2"/>
  <c r="BW213" i="2" s="1"/>
  <c r="CE213" i="2" s="1"/>
  <c r="E119" i="2"/>
  <c r="D118" i="2"/>
  <c r="B215" i="2"/>
  <c r="B182" i="10" l="1"/>
  <c r="BH213" i="2"/>
  <c r="BK213" i="2" s="1"/>
  <c r="CL212" i="2"/>
  <c r="N213" i="2"/>
  <c r="G213" i="2"/>
  <c r="O213" i="2" s="1"/>
  <c r="BM213" i="2"/>
  <c r="BU213" i="2" s="1"/>
  <c r="CG212" i="2"/>
  <c r="CD213" i="2"/>
  <c r="BT213" i="2"/>
  <c r="M214" i="2"/>
  <c r="E120" i="2"/>
  <c r="D119" i="2"/>
  <c r="BG214" i="2"/>
  <c r="I214" i="2"/>
  <c r="AA214" i="2"/>
  <c r="W214" i="2"/>
  <c r="BN214" i="2"/>
  <c r="BS214" i="2"/>
  <c r="U214" i="2"/>
  <c r="BY214" i="2"/>
  <c r="BR214" i="2"/>
  <c r="AH214" i="2"/>
  <c r="BX214" i="2"/>
  <c r="S214" i="2"/>
  <c r="BO214" i="2"/>
  <c r="AB214" i="2"/>
  <c r="BJ214" i="2"/>
  <c r="AE214" i="2"/>
  <c r="CC214" i="2"/>
  <c r="R214" i="2"/>
  <c r="BQ214" i="2"/>
  <c r="AL214" i="2"/>
  <c r="CA214" i="2"/>
  <c r="BF214" i="2"/>
  <c r="CB214" i="2"/>
  <c r="H214" i="2"/>
  <c r="AI214" i="2"/>
  <c r="AJ214" i="2" s="1"/>
  <c r="AM214" i="2" s="1"/>
  <c r="V214" i="2"/>
  <c r="K214" i="2"/>
  <c r="B216" i="2"/>
  <c r="B183" i="10" l="1"/>
  <c r="Q214" i="2"/>
  <c r="Y214" i="2" s="1"/>
  <c r="X214" i="2"/>
  <c r="CG213" i="2"/>
  <c r="CL213" i="2"/>
  <c r="G214" i="2"/>
  <c r="O214" i="2" s="1"/>
  <c r="BH214" i="2"/>
  <c r="BK214" i="2" s="1"/>
  <c r="AC214" i="2"/>
  <c r="AF214" i="2" s="1"/>
  <c r="N214" i="2"/>
  <c r="BW214" i="2"/>
  <c r="CE214" i="2" s="1"/>
  <c r="CD214" i="2"/>
  <c r="BT214" i="2"/>
  <c r="BM214" i="2"/>
  <c r="BU214" i="2" s="1"/>
  <c r="M215" i="2"/>
  <c r="CB215" i="2"/>
  <c r="AB215" i="2"/>
  <c r="BO215" i="2"/>
  <c r="H215" i="2"/>
  <c r="AI215" i="2"/>
  <c r="AJ215" i="2" s="1"/>
  <c r="AM215" i="2" s="1"/>
  <c r="V215" i="2"/>
  <c r="BQ215" i="2"/>
  <c r="AL215" i="2"/>
  <c r="CA215" i="2"/>
  <c r="BN215" i="2"/>
  <c r="BF215" i="2"/>
  <c r="R215" i="2"/>
  <c r="K215" i="2"/>
  <c r="BS215" i="2"/>
  <c r="BG215" i="2"/>
  <c r="I215" i="2"/>
  <c r="AA215" i="2"/>
  <c r="S215" i="2"/>
  <c r="BJ215" i="2"/>
  <c r="W215" i="2"/>
  <c r="AE215" i="2"/>
  <c r="BR215" i="2"/>
  <c r="AH215" i="2"/>
  <c r="BX215" i="2"/>
  <c r="U215" i="2"/>
  <c r="BY215" i="2"/>
  <c r="CC215" i="2"/>
  <c r="E121" i="2"/>
  <c r="D120" i="2"/>
  <c r="B217" i="2"/>
  <c r="B184" i="10" l="1"/>
  <c r="X215" i="2"/>
  <c r="Q215" i="2"/>
  <c r="Y215" i="2" s="1"/>
  <c r="AC215" i="2"/>
  <c r="AF215" i="2" s="1"/>
  <c r="CD215" i="2"/>
  <c r="CL214" i="2"/>
  <c r="BH215" i="2"/>
  <c r="BK215" i="2" s="1"/>
  <c r="N215" i="2"/>
  <c r="BW215" i="2"/>
  <c r="CE215" i="2" s="1"/>
  <c r="CG214" i="2"/>
  <c r="BM215" i="2"/>
  <c r="BU215" i="2" s="1"/>
  <c r="BT215" i="2"/>
  <c r="M216" i="2"/>
  <c r="G215" i="2"/>
  <c r="O215" i="2" s="1"/>
  <c r="AL216" i="2"/>
  <c r="CA216" i="2"/>
  <c r="BO216" i="2"/>
  <c r="H216" i="2"/>
  <c r="AI216" i="2"/>
  <c r="AJ216" i="2" s="1"/>
  <c r="AM216" i="2" s="1"/>
  <c r="V216" i="2"/>
  <c r="S216" i="2"/>
  <c r="BJ216" i="2"/>
  <c r="K216" i="2"/>
  <c r="BS216" i="2"/>
  <c r="BG216" i="2"/>
  <c r="I216" i="2"/>
  <c r="AA216" i="2"/>
  <c r="BN216" i="2"/>
  <c r="AH216" i="2"/>
  <c r="U216" i="2"/>
  <c r="BY216" i="2"/>
  <c r="BR216" i="2"/>
  <c r="AE216" i="2"/>
  <c r="R216" i="2"/>
  <c r="BQ216" i="2"/>
  <c r="W216" i="2"/>
  <c r="BX216" i="2"/>
  <c r="AB216" i="2"/>
  <c r="BF216" i="2"/>
  <c r="BH216" i="2" s="1"/>
  <c r="BK216" i="2" s="1"/>
  <c r="CB216" i="2"/>
  <c r="CC216" i="2"/>
  <c r="E122" i="2"/>
  <c r="D121" i="2"/>
  <c r="B218" i="2"/>
  <c r="B185" i="10" l="1"/>
  <c r="X216" i="2"/>
  <c r="Q216" i="2"/>
  <c r="Y216" i="2" s="1"/>
  <c r="CL215" i="2"/>
  <c r="AC216" i="2"/>
  <c r="AF216" i="2" s="1"/>
  <c r="N216" i="2"/>
  <c r="CD216" i="2"/>
  <c r="BW216" i="2"/>
  <c r="CE216" i="2" s="1"/>
  <c r="CG215" i="2"/>
  <c r="BT216" i="2"/>
  <c r="BM216" i="2"/>
  <c r="BU216" i="2" s="1"/>
  <c r="M217" i="2"/>
  <c r="G216" i="2"/>
  <c r="O216" i="2" s="1"/>
  <c r="R217" i="2"/>
  <c r="BQ217" i="2"/>
  <c r="AL217" i="2"/>
  <c r="CA217" i="2"/>
  <c r="BO217" i="2"/>
  <c r="H217" i="2"/>
  <c r="AI217" i="2"/>
  <c r="AJ217" i="2" s="1"/>
  <c r="AM217" i="2" s="1"/>
  <c r="BG217" i="2"/>
  <c r="BN217" i="2"/>
  <c r="BX217" i="2"/>
  <c r="AB217" i="2"/>
  <c r="CB217" i="2"/>
  <c r="V217" i="2"/>
  <c r="S217" i="2"/>
  <c r="BJ217" i="2"/>
  <c r="K217" i="2"/>
  <c r="BS217" i="2"/>
  <c r="U217" i="2"/>
  <c r="Q217" i="2" s="1"/>
  <c r="Y217" i="2" s="1"/>
  <c r="I217" i="2"/>
  <c r="AA217" i="2"/>
  <c r="W217" i="2"/>
  <c r="AH217" i="2"/>
  <c r="BY217" i="2"/>
  <c r="BF217" i="2"/>
  <c r="BH217" i="2" s="1"/>
  <c r="BK217" i="2" s="1"/>
  <c r="CC217" i="2"/>
  <c r="BR217" i="2"/>
  <c r="AE217" i="2"/>
  <c r="E123" i="2"/>
  <c r="D122" i="2"/>
  <c r="B219" i="2"/>
  <c r="B186" i="10" l="1"/>
  <c r="X217" i="2"/>
  <c r="AC217" i="2"/>
  <c r="AF217" i="2" s="1"/>
  <c r="CL216" i="2"/>
  <c r="BW217" i="2"/>
  <c r="CE217" i="2" s="1"/>
  <c r="BM217" i="2"/>
  <c r="BU217" i="2" s="1"/>
  <c r="N217" i="2"/>
  <c r="CG216" i="2"/>
  <c r="CD217" i="2"/>
  <c r="BT217" i="2"/>
  <c r="M218" i="2"/>
  <c r="G217" i="2"/>
  <c r="O217" i="2" s="1"/>
  <c r="E124" i="2"/>
  <c r="D123" i="2"/>
  <c r="BG218" i="2"/>
  <c r="I218" i="2"/>
  <c r="AA218" i="2"/>
  <c r="AB218" i="2"/>
  <c r="BR218" i="2"/>
  <c r="AH218" i="2"/>
  <c r="BX218" i="2"/>
  <c r="AI218" i="2"/>
  <c r="AJ218" i="2" s="1"/>
  <c r="AM218" i="2" s="1"/>
  <c r="U218" i="2"/>
  <c r="BY218" i="2"/>
  <c r="BQ218" i="2"/>
  <c r="AL218" i="2"/>
  <c r="CA218" i="2"/>
  <c r="BF218" i="2"/>
  <c r="BH218" i="2" s="1"/>
  <c r="BK218" i="2" s="1"/>
  <c r="CB218" i="2"/>
  <c r="V218" i="2"/>
  <c r="BS218" i="2"/>
  <c r="AE218" i="2"/>
  <c r="CC218" i="2"/>
  <c r="R218" i="2"/>
  <c r="S218" i="2"/>
  <c r="BJ218" i="2"/>
  <c r="K218" i="2"/>
  <c r="BO218" i="2"/>
  <c r="W218" i="2"/>
  <c r="H218" i="2"/>
  <c r="BN218" i="2"/>
  <c r="B220" i="2"/>
  <c r="B187" i="10" l="1"/>
  <c r="Q218" i="2"/>
  <c r="Y218" i="2" s="1"/>
  <c r="X218" i="2"/>
  <c r="CG217" i="2"/>
  <c r="CD218" i="2"/>
  <c r="CL217" i="2"/>
  <c r="AC218" i="2"/>
  <c r="AF218" i="2" s="1"/>
  <c r="N218" i="2"/>
  <c r="BT218" i="2"/>
  <c r="BM218" i="2"/>
  <c r="BU218" i="2" s="1"/>
  <c r="BW218" i="2"/>
  <c r="CE218" i="2" s="1"/>
  <c r="M219" i="2"/>
  <c r="G218" i="2"/>
  <c r="O218" i="2" s="1"/>
  <c r="BF219" i="2"/>
  <c r="CB219" i="2"/>
  <c r="AE219" i="2"/>
  <c r="CC219" i="2"/>
  <c r="R219" i="2"/>
  <c r="AB219" i="2"/>
  <c r="BR219" i="2"/>
  <c r="K219" i="2"/>
  <c r="BS219" i="2"/>
  <c r="I219" i="2"/>
  <c r="S219" i="2"/>
  <c r="BO219" i="2"/>
  <c r="H219" i="2"/>
  <c r="AI219" i="2"/>
  <c r="AJ219" i="2" s="1"/>
  <c r="AM219" i="2" s="1"/>
  <c r="V219" i="2"/>
  <c r="BQ219" i="2"/>
  <c r="AL219" i="2"/>
  <c r="CA219" i="2"/>
  <c r="AH219" i="2"/>
  <c r="BX219" i="2"/>
  <c r="U219" i="2"/>
  <c r="BY219" i="2"/>
  <c r="W219" i="2"/>
  <c r="BN219" i="2"/>
  <c r="BG219" i="2"/>
  <c r="AA219" i="2"/>
  <c r="AC219" i="2" s="1"/>
  <c r="AF219" i="2" s="1"/>
  <c r="BJ219" i="2"/>
  <c r="D124" i="2"/>
  <c r="E125" i="2"/>
  <c r="B221" i="2"/>
  <c r="B188" i="10" l="1"/>
  <c r="Q219" i="2"/>
  <c r="Y219" i="2" s="1"/>
  <c r="X219" i="2"/>
  <c r="CL218" i="2"/>
  <c r="BH219" i="2"/>
  <c r="BK219" i="2" s="1"/>
  <c r="N219" i="2"/>
  <c r="CG218" i="2"/>
  <c r="CD219" i="2"/>
  <c r="BW219" i="2"/>
  <c r="CE219" i="2" s="1"/>
  <c r="BM219" i="2"/>
  <c r="BU219" i="2" s="1"/>
  <c r="BT219" i="2"/>
  <c r="M220" i="2"/>
  <c r="G219" i="2"/>
  <c r="O219" i="2" s="1"/>
  <c r="W220" i="2"/>
  <c r="BN220" i="2"/>
  <c r="AH220" i="2"/>
  <c r="BX220" i="2"/>
  <c r="U220" i="2"/>
  <c r="BY220" i="2"/>
  <c r="CA220" i="2"/>
  <c r="AI220" i="2"/>
  <c r="AJ220" i="2" s="1"/>
  <c r="AM220" i="2" s="1"/>
  <c r="BQ220" i="2"/>
  <c r="AB220" i="2"/>
  <c r="BR220" i="2"/>
  <c r="BF220" i="2"/>
  <c r="CB220" i="2"/>
  <c r="AE220" i="2"/>
  <c r="CC220" i="2"/>
  <c r="R220" i="2"/>
  <c r="AL220" i="2"/>
  <c r="H220" i="2"/>
  <c r="V220" i="2"/>
  <c r="S220" i="2"/>
  <c r="BJ220" i="2"/>
  <c r="K220" i="2"/>
  <c r="BS220" i="2"/>
  <c r="BG220" i="2"/>
  <c r="I220" i="2"/>
  <c r="AA220" i="2"/>
  <c r="BO220" i="2"/>
  <c r="E126" i="2"/>
  <c r="D125" i="2"/>
  <c r="B222" i="2"/>
  <c r="BT220" i="2" l="1"/>
  <c r="CD220" i="2"/>
  <c r="B189" i="10"/>
  <c r="Q220" i="2"/>
  <c r="Y220" i="2" s="1"/>
  <c r="X220" i="2"/>
  <c r="AC220" i="2"/>
  <c r="AF220" i="2" s="1"/>
  <c r="CL219" i="2"/>
  <c r="BH220" i="2"/>
  <c r="BK220" i="2" s="1"/>
  <c r="N220" i="2"/>
  <c r="CG219" i="2"/>
  <c r="BW220" i="2"/>
  <c r="CE220" i="2" s="1"/>
  <c r="BM220" i="2"/>
  <c r="BU220" i="2" s="1"/>
  <c r="M221" i="2"/>
  <c r="G220" i="2"/>
  <c r="O220" i="2" s="1"/>
  <c r="AB221" i="2"/>
  <c r="BR221" i="2"/>
  <c r="AH221" i="2"/>
  <c r="BX221" i="2"/>
  <c r="U221" i="2"/>
  <c r="BY221" i="2"/>
  <c r="AL221" i="2"/>
  <c r="BF221" i="2"/>
  <c r="AE221" i="2"/>
  <c r="CC221" i="2"/>
  <c r="R221" i="2"/>
  <c r="BQ221" i="2"/>
  <c r="CA221" i="2"/>
  <c r="CB221" i="2"/>
  <c r="H221" i="2"/>
  <c r="BG221" i="2"/>
  <c r="V221" i="2"/>
  <c r="S221" i="2"/>
  <c r="BJ221" i="2"/>
  <c r="K221" i="2"/>
  <c r="BO221" i="2"/>
  <c r="AI221" i="2"/>
  <c r="AJ221" i="2" s="1"/>
  <c r="AM221" i="2" s="1"/>
  <c r="I221" i="2"/>
  <c r="AA221" i="2"/>
  <c r="W221" i="2"/>
  <c r="BN221" i="2"/>
  <c r="BS221" i="2"/>
  <c r="D126" i="2"/>
  <c r="E127" i="2"/>
  <c r="B223" i="2"/>
  <c r="CL220" i="2" l="1"/>
  <c r="Q221" i="2"/>
  <c r="Y221" i="2" s="1"/>
  <c r="B190" i="10"/>
  <c r="X221" i="2"/>
  <c r="AC221" i="2"/>
  <c r="AF221" i="2" s="1"/>
  <c r="BH221" i="2"/>
  <c r="BK221" i="2" s="1"/>
  <c r="N221" i="2"/>
  <c r="CD221" i="2"/>
  <c r="CG220" i="2"/>
  <c r="BW221" i="2"/>
  <c r="CE221" i="2" s="1"/>
  <c r="BT221" i="2"/>
  <c r="BM221" i="2"/>
  <c r="BU221" i="2" s="1"/>
  <c r="M222" i="2"/>
  <c r="G221" i="2"/>
  <c r="O221" i="2" s="1"/>
  <c r="E128" i="2"/>
  <c r="D127" i="2"/>
  <c r="BG222" i="2"/>
  <c r="I222" i="2"/>
  <c r="AA222" i="2"/>
  <c r="W222" i="2"/>
  <c r="BN222" i="2"/>
  <c r="BS222" i="2"/>
  <c r="U222" i="2"/>
  <c r="Q222" i="2" s="1"/>
  <c r="Y222" i="2" s="1"/>
  <c r="AB222" i="2"/>
  <c r="AH222" i="2"/>
  <c r="BY222" i="2"/>
  <c r="BR222" i="2"/>
  <c r="AE222" i="2"/>
  <c r="CC222" i="2"/>
  <c r="R222" i="2"/>
  <c r="BQ222" i="2"/>
  <c r="AL222" i="2"/>
  <c r="CA222" i="2"/>
  <c r="BF222" i="2"/>
  <c r="CB222" i="2"/>
  <c r="AI222" i="2"/>
  <c r="AJ222" i="2" s="1"/>
  <c r="AM222" i="2" s="1"/>
  <c r="S222" i="2"/>
  <c r="BJ222" i="2"/>
  <c r="K222" i="2"/>
  <c r="BX222" i="2"/>
  <c r="H222" i="2"/>
  <c r="V222" i="2"/>
  <c r="BO222" i="2"/>
  <c r="B224" i="2"/>
  <c r="X222" i="2" l="1"/>
  <c r="B191" i="10"/>
  <c r="BH222" i="2"/>
  <c r="BK222" i="2" s="1"/>
  <c r="CL221" i="2"/>
  <c r="BW222" i="2"/>
  <c r="CE222" i="2" s="1"/>
  <c r="AC222" i="2"/>
  <c r="AF222" i="2" s="1"/>
  <c r="N222" i="2"/>
  <c r="CG221" i="2"/>
  <c r="CD222" i="2"/>
  <c r="BM222" i="2"/>
  <c r="BU222" i="2" s="1"/>
  <c r="BT222" i="2"/>
  <c r="M223" i="2"/>
  <c r="G222" i="2"/>
  <c r="O222" i="2" s="1"/>
  <c r="AH223" i="2"/>
  <c r="BX223" i="2"/>
  <c r="U223" i="2"/>
  <c r="BY223" i="2"/>
  <c r="W223" i="2"/>
  <c r="BN223" i="2"/>
  <c r="CB223" i="2"/>
  <c r="CC223" i="2"/>
  <c r="BR223" i="2"/>
  <c r="CA223" i="2"/>
  <c r="S223" i="2"/>
  <c r="BJ223" i="2"/>
  <c r="BF223" i="2"/>
  <c r="AE223" i="2"/>
  <c r="R223" i="2"/>
  <c r="AB223" i="2"/>
  <c r="BO223" i="2"/>
  <c r="H223" i="2"/>
  <c r="AI223" i="2"/>
  <c r="AJ223" i="2" s="1"/>
  <c r="AM223" i="2" s="1"/>
  <c r="V223" i="2"/>
  <c r="BQ223" i="2"/>
  <c r="AL223" i="2"/>
  <c r="K223" i="2"/>
  <c r="BS223" i="2"/>
  <c r="BG223" i="2"/>
  <c r="I223" i="2"/>
  <c r="AA223" i="2"/>
  <c r="E129" i="2"/>
  <c r="D128" i="2"/>
  <c r="B225" i="2"/>
  <c r="X223" i="2" l="1"/>
  <c r="B192" i="10"/>
  <c r="Q223" i="2"/>
  <c r="Y223" i="2" s="1"/>
  <c r="AC223" i="2"/>
  <c r="AF223" i="2" s="1"/>
  <c r="CL222" i="2"/>
  <c r="CD223" i="2"/>
  <c r="CG222" i="2"/>
  <c r="BT223" i="2"/>
  <c r="BH223" i="2"/>
  <c r="BK223" i="2" s="1"/>
  <c r="N223" i="2"/>
  <c r="BW223" i="2"/>
  <c r="CE223" i="2" s="1"/>
  <c r="BM223" i="2"/>
  <c r="BU223" i="2" s="1"/>
  <c r="M224" i="2"/>
  <c r="G223" i="2"/>
  <c r="O223" i="2" s="1"/>
  <c r="W224" i="2"/>
  <c r="BN224" i="2"/>
  <c r="AH224" i="2"/>
  <c r="BX224" i="2"/>
  <c r="U224" i="2"/>
  <c r="BY224" i="2"/>
  <c r="BR224" i="2"/>
  <c r="BF224" i="2"/>
  <c r="AE224" i="2"/>
  <c r="CC224" i="2"/>
  <c r="AI224" i="2"/>
  <c r="AJ224" i="2" s="1"/>
  <c r="AM224" i="2" s="1"/>
  <c r="BQ224" i="2"/>
  <c r="S224" i="2"/>
  <c r="K224" i="2"/>
  <c r="BG224" i="2"/>
  <c r="AA224" i="2"/>
  <c r="AB224" i="2"/>
  <c r="CB224" i="2"/>
  <c r="R224" i="2"/>
  <c r="V224" i="2"/>
  <c r="AL224" i="2"/>
  <c r="CA224" i="2"/>
  <c r="BO224" i="2"/>
  <c r="H224" i="2"/>
  <c r="BJ224" i="2"/>
  <c r="BS224" i="2"/>
  <c r="I224" i="2"/>
  <c r="E130" i="2"/>
  <c r="D129" i="2"/>
  <c r="B226" i="2"/>
  <c r="X224" i="2" l="1"/>
  <c r="B193" i="10"/>
  <c r="Q224" i="2"/>
  <c r="Y224" i="2" s="1"/>
  <c r="BH224" i="2"/>
  <c r="BK224" i="2" s="1"/>
  <c r="AC224" i="2"/>
  <c r="AF224" i="2" s="1"/>
  <c r="CL223" i="2"/>
  <c r="BT224" i="2"/>
  <c r="N224" i="2"/>
  <c r="CG223" i="2"/>
  <c r="CD224" i="2"/>
  <c r="BW224" i="2"/>
  <c r="CE224" i="2" s="1"/>
  <c r="BM224" i="2"/>
  <c r="BU224" i="2" s="1"/>
  <c r="M225" i="2"/>
  <c r="G224" i="2"/>
  <c r="O224" i="2" s="1"/>
  <c r="E131" i="2"/>
  <c r="D130" i="2"/>
  <c r="V225" i="2"/>
  <c r="W225" i="2"/>
  <c r="BS225" i="2"/>
  <c r="CA225" i="2"/>
  <c r="AE225" i="2"/>
  <c r="I225" i="2"/>
  <c r="AA225" i="2"/>
  <c r="AB225" i="2"/>
  <c r="BR225" i="2"/>
  <c r="AH225" i="2"/>
  <c r="BX225" i="2"/>
  <c r="U225" i="2"/>
  <c r="CC225" i="2"/>
  <c r="BQ225" i="2"/>
  <c r="CB225" i="2"/>
  <c r="R225" i="2"/>
  <c r="S225" i="2"/>
  <c r="BJ225" i="2"/>
  <c r="K225" i="2"/>
  <c r="BO225" i="2"/>
  <c r="H225" i="2"/>
  <c r="AI225" i="2"/>
  <c r="AJ225" i="2" s="1"/>
  <c r="AM225" i="2" s="1"/>
  <c r="BN225" i="2"/>
  <c r="BG225" i="2"/>
  <c r="AL225" i="2"/>
  <c r="BF225" i="2"/>
  <c r="BY225" i="2"/>
  <c r="B227" i="2"/>
  <c r="B194" i="10" l="1"/>
  <c r="X225" i="2"/>
  <c r="Q225" i="2"/>
  <c r="Y225" i="2" s="1"/>
  <c r="CL224" i="2"/>
  <c r="BH225" i="2"/>
  <c r="BK225" i="2" s="1"/>
  <c r="AC225" i="2"/>
  <c r="AF225" i="2" s="1"/>
  <c r="N225" i="2"/>
  <c r="CD225" i="2"/>
  <c r="BW225" i="2"/>
  <c r="CE225" i="2" s="1"/>
  <c r="CG224" i="2"/>
  <c r="BM225" i="2"/>
  <c r="BU225" i="2" s="1"/>
  <c r="BT225" i="2"/>
  <c r="M226" i="2"/>
  <c r="G225" i="2"/>
  <c r="O225" i="2" s="1"/>
  <c r="U226" i="2"/>
  <c r="BY226" i="2"/>
  <c r="AB226" i="2"/>
  <c r="BR226" i="2"/>
  <c r="BS226" i="2"/>
  <c r="AE226" i="2"/>
  <c r="CC226" i="2"/>
  <c r="BQ226" i="2"/>
  <c r="AL226" i="2"/>
  <c r="CA226" i="2"/>
  <c r="K226" i="2"/>
  <c r="BO226" i="2"/>
  <c r="S226" i="2"/>
  <c r="AH226" i="2"/>
  <c r="BG226" i="2"/>
  <c r="BN226" i="2"/>
  <c r="BM226" i="2" s="1"/>
  <c r="BU226" i="2" s="1"/>
  <c r="R226" i="2"/>
  <c r="H226" i="2"/>
  <c r="V226" i="2"/>
  <c r="BF226" i="2"/>
  <c r="CB226" i="2"/>
  <c r="AI226" i="2"/>
  <c r="AJ226" i="2" s="1"/>
  <c r="AM226" i="2" s="1"/>
  <c r="BJ226" i="2"/>
  <c r="I226" i="2"/>
  <c r="W226" i="2"/>
  <c r="BX226" i="2"/>
  <c r="BW226" i="2" s="1"/>
  <c r="CE226" i="2" s="1"/>
  <c r="AA226" i="2"/>
  <c r="E132" i="2"/>
  <c r="D131" i="2"/>
  <c r="B228" i="2"/>
  <c r="B195" i="10" l="1"/>
  <c r="X226" i="2"/>
  <c r="Q226" i="2"/>
  <c r="Y226" i="2" s="1"/>
  <c r="BH226" i="2"/>
  <c r="BK226" i="2" s="1"/>
  <c r="CG226" i="2" s="1"/>
  <c r="AC226" i="2"/>
  <c r="AF226" i="2" s="1"/>
  <c r="CL225" i="2"/>
  <c r="N226" i="2"/>
  <c r="CG225" i="2"/>
  <c r="CD226" i="2"/>
  <c r="BT226" i="2"/>
  <c r="M227" i="2"/>
  <c r="G226" i="2"/>
  <c r="O226" i="2" s="1"/>
  <c r="AH227" i="2"/>
  <c r="BX227" i="2"/>
  <c r="U227" i="2"/>
  <c r="BY227" i="2"/>
  <c r="BN227" i="2"/>
  <c r="AL227" i="2"/>
  <c r="CB227" i="2"/>
  <c r="R227" i="2"/>
  <c r="BR227" i="2"/>
  <c r="S227" i="2"/>
  <c r="BF227" i="2"/>
  <c r="AE227" i="2"/>
  <c r="CC227" i="2"/>
  <c r="BJ227" i="2"/>
  <c r="BO227" i="2"/>
  <c r="H227" i="2"/>
  <c r="AI227" i="2"/>
  <c r="AJ227" i="2" s="1"/>
  <c r="AM227" i="2" s="1"/>
  <c r="V227" i="2"/>
  <c r="BQ227" i="2"/>
  <c r="CA227" i="2"/>
  <c r="AB227" i="2"/>
  <c r="K227" i="2"/>
  <c r="BS227" i="2"/>
  <c r="BG227" i="2"/>
  <c r="I227" i="2"/>
  <c r="W227" i="2"/>
  <c r="AA227" i="2"/>
  <c r="D132" i="2"/>
  <c r="E133" i="2"/>
  <c r="B229" i="2"/>
  <c r="B196" i="10" l="1"/>
  <c r="Q227" i="2"/>
  <c r="Y227" i="2" s="1"/>
  <c r="X227" i="2"/>
  <c r="CD227" i="2"/>
  <c r="CL226" i="2"/>
  <c r="BH227" i="2"/>
  <c r="BK227" i="2" s="1"/>
  <c r="AC227" i="2"/>
  <c r="AF227" i="2" s="1"/>
  <c r="N227" i="2"/>
  <c r="BW227" i="2"/>
  <c r="CE227" i="2" s="1"/>
  <c r="BM227" i="2"/>
  <c r="BU227" i="2" s="1"/>
  <c r="BT227" i="2"/>
  <c r="M228" i="2"/>
  <c r="G227" i="2"/>
  <c r="O227" i="2" s="1"/>
  <c r="E134" i="2"/>
  <c r="D133" i="2"/>
  <c r="W228" i="2"/>
  <c r="BN228" i="2"/>
  <c r="AH228" i="2"/>
  <c r="BX228" i="2"/>
  <c r="U228" i="2"/>
  <c r="BY228" i="2"/>
  <c r="V228" i="2"/>
  <c r="BR228" i="2"/>
  <c r="CB228" i="2"/>
  <c r="CC228" i="2"/>
  <c r="K228" i="2"/>
  <c r="BS228" i="2"/>
  <c r="AA228" i="2"/>
  <c r="AB228" i="2"/>
  <c r="BF228" i="2"/>
  <c r="AE228" i="2"/>
  <c r="BQ228" i="2"/>
  <c r="R228" i="2"/>
  <c r="AL228" i="2"/>
  <c r="CA228" i="2"/>
  <c r="BO228" i="2"/>
  <c r="H228" i="2"/>
  <c r="AI228" i="2"/>
  <c r="AJ228" i="2" s="1"/>
  <c r="AM228" i="2" s="1"/>
  <c r="I228" i="2"/>
  <c r="S228" i="2"/>
  <c r="BJ228" i="2"/>
  <c r="BG228" i="2"/>
  <c r="BH228" i="2" s="1"/>
  <c r="BK228" i="2" s="1"/>
  <c r="B230" i="2"/>
  <c r="B197" i="10" l="1"/>
  <c r="Q228" i="2"/>
  <c r="Y228" i="2" s="1"/>
  <c r="X228" i="2"/>
  <c r="CL227" i="2"/>
  <c r="BT228" i="2"/>
  <c r="AC228" i="2"/>
  <c r="AF228" i="2" s="1"/>
  <c r="N228" i="2"/>
  <c r="G228" i="2"/>
  <c r="O228" i="2" s="1"/>
  <c r="CG227" i="2"/>
  <c r="BW228" i="2"/>
  <c r="CE228" i="2" s="1"/>
  <c r="CD228" i="2"/>
  <c r="BM228" i="2"/>
  <c r="BU228" i="2" s="1"/>
  <c r="M229" i="2"/>
  <c r="V229" i="2"/>
  <c r="W229" i="2"/>
  <c r="BN229" i="2"/>
  <c r="BS229" i="2"/>
  <c r="AE229" i="2"/>
  <c r="I229" i="2"/>
  <c r="AA229" i="2"/>
  <c r="AB229" i="2"/>
  <c r="BR229" i="2"/>
  <c r="AH229" i="2"/>
  <c r="BX229" i="2"/>
  <c r="CC229" i="2"/>
  <c r="BO229" i="2"/>
  <c r="H229" i="2"/>
  <c r="BQ229" i="2"/>
  <c r="AL229" i="2"/>
  <c r="CA229" i="2"/>
  <c r="BF229" i="2"/>
  <c r="CB229" i="2"/>
  <c r="AI229" i="2"/>
  <c r="AJ229" i="2" s="1"/>
  <c r="AM229" i="2" s="1"/>
  <c r="U229" i="2"/>
  <c r="S229" i="2"/>
  <c r="K229" i="2"/>
  <c r="BG229" i="2"/>
  <c r="BY229" i="2"/>
  <c r="R229" i="2"/>
  <c r="BJ229" i="2"/>
  <c r="E135" i="2"/>
  <c r="D134" i="2"/>
  <c r="B231" i="2"/>
  <c r="B198" i="10" l="1"/>
  <c r="Q229" i="2"/>
  <c r="Y229" i="2" s="1"/>
  <c r="X229" i="2"/>
  <c r="BH229" i="2"/>
  <c r="BK229" i="2" s="1"/>
  <c r="AC229" i="2"/>
  <c r="AF229" i="2" s="1"/>
  <c r="CL228" i="2"/>
  <c r="N229" i="2"/>
  <c r="CG228" i="2"/>
  <c r="CD229" i="2"/>
  <c r="BW229" i="2"/>
  <c r="CE229" i="2" s="1"/>
  <c r="BT229" i="2"/>
  <c r="BM229" i="2"/>
  <c r="BU229" i="2" s="1"/>
  <c r="M230" i="2"/>
  <c r="G229" i="2"/>
  <c r="O229" i="2" s="1"/>
  <c r="E136" i="2"/>
  <c r="D135" i="2"/>
  <c r="BG230" i="2"/>
  <c r="V230" i="2"/>
  <c r="S230" i="2"/>
  <c r="BJ230" i="2"/>
  <c r="BS230" i="2"/>
  <c r="BX230" i="2"/>
  <c r="I230" i="2"/>
  <c r="AA230" i="2"/>
  <c r="BN230" i="2"/>
  <c r="BO230" i="2"/>
  <c r="CB230" i="2"/>
  <c r="BR230" i="2"/>
  <c r="K230" i="2"/>
  <c r="U230" i="2"/>
  <c r="W230" i="2"/>
  <c r="CC230" i="2"/>
  <c r="AE230" i="2"/>
  <c r="AB230" i="2"/>
  <c r="BY230" i="2"/>
  <c r="H230" i="2"/>
  <c r="AI230" i="2"/>
  <c r="AJ230" i="2" s="1"/>
  <c r="AM230" i="2" s="1"/>
  <c r="R230" i="2"/>
  <c r="BQ230" i="2"/>
  <c r="AL230" i="2"/>
  <c r="CA230" i="2"/>
  <c r="BF230" i="2"/>
  <c r="AH230" i="2"/>
  <c r="B232" i="2"/>
  <c r="B199" i="10" l="1"/>
  <c r="Q230" i="2"/>
  <c r="Y230" i="2" s="1"/>
  <c r="X230" i="2"/>
  <c r="BH230" i="2"/>
  <c r="BK230" i="2" s="1"/>
  <c r="AC230" i="2"/>
  <c r="AF230" i="2" s="1"/>
  <c r="CL229" i="2"/>
  <c r="N230" i="2"/>
  <c r="BW230" i="2"/>
  <c r="CE230" i="2" s="1"/>
  <c r="CG229" i="2"/>
  <c r="CD230" i="2"/>
  <c r="BM230" i="2"/>
  <c r="BU230" i="2" s="1"/>
  <c r="BT230" i="2"/>
  <c r="M231" i="2"/>
  <c r="G230" i="2"/>
  <c r="O230" i="2" s="1"/>
  <c r="H231" i="2"/>
  <c r="AI231" i="2"/>
  <c r="AJ231" i="2" s="1"/>
  <c r="AM231" i="2" s="1"/>
  <c r="V231" i="2"/>
  <c r="X231" i="2" s="1"/>
  <c r="W231" i="2"/>
  <c r="S231" i="2"/>
  <c r="CA231" i="2"/>
  <c r="BJ231" i="2"/>
  <c r="U231" i="2"/>
  <c r="BY231" i="2"/>
  <c r="BN231" i="2"/>
  <c r="AB231" i="2"/>
  <c r="AH231" i="2"/>
  <c r="BG231" i="2"/>
  <c r="I231" i="2"/>
  <c r="AA231" i="2"/>
  <c r="AC231" i="2" s="1"/>
  <c r="AF231" i="2" s="1"/>
  <c r="AL231" i="2"/>
  <c r="BF231" i="2"/>
  <c r="K231" i="2"/>
  <c r="BO231" i="2"/>
  <c r="BX231" i="2"/>
  <c r="BS231" i="2"/>
  <c r="CB231" i="2"/>
  <c r="AE231" i="2"/>
  <c r="CC231" i="2"/>
  <c r="R231" i="2"/>
  <c r="BQ231" i="2"/>
  <c r="BR231" i="2"/>
  <c r="E137" i="2"/>
  <c r="D136" i="2"/>
  <c r="B233" i="2"/>
  <c r="B200" i="10" l="1"/>
  <c r="Q231" i="2"/>
  <c r="Y231" i="2" s="1"/>
  <c r="CL230" i="2"/>
  <c r="BH231" i="2"/>
  <c r="BK231" i="2" s="1"/>
  <c r="N231" i="2"/>
  <c r="BT231" i="2"/>
  <c r="CG230" i="2"/>
  <c r="BW231" i="2"/>
  <c r="CE231" i="2" s="1"/>
  <c r="CD231" i="2"/>
  <c r="BM231" i="2"/>
  <c r="BU231" i="2" s="1"/>
  <c r="M232" i="2"/>
  <c r="G231" i="2"/>
  <c r="O231" i="2" s="1"/>
  <c r="K232" i="2"/>
  <c r="BS232" i="2"/>
  <c r="BG232" i="2"/>
  <c r="I232" i="2"/>
  <c r="AL232" i="2"/>
  <c r="AH232" i="2"/>
  <c r="BX232" i="2"/>
  <c r="U232" i="2"/>
  <c r="BY232" i="2"/>
  <c r="BQ232" i="2"/>
  <c r="BJ232" i="2"/>
  <c r="BF232" i="2"/>
  <c r="CB232" i="2"/>
  <c r="AE232" i="2"/>
  <c r="CC232" i="2"/>
  <c r="V232" i="2"/>
  <c r="BR232" i="2"/>
  <c r="W232" i="2"/>
  <c r="BN232" i="2"/>
  <c r="BO232" i="2"/>
  <c r="H232" i="2"/>
  <c r="AI232" i="2"/>
  <c r="AJ232" i="2" s="1"/>
  <c r="AM232" i="2" s="1"/>
  <c r="AA232" i="2"/>
  <c r="AB232" i="2"/>
  <c r="R232" i="2"/>
  <c r="CA232" i="2"/>
  <c r="S232" i="2"/>
  <c r="E138" i="2"/>
  <c r="D137" i="2"/>
  <c r="B234" i="2"/>
  <c r="CD232" i="2" l="1"/>
  <c r="B201" i="10"/>
  <c r="X232" i="2"/>
  <c r="Q232" i="2"/>
  <c r="Y232" i="2" s="1"/>
  <c r="BH232" i="2"/>
  <c r="BK232" i="2" s="1"/>
  <c r="AC232" i="2"/>
  <c r="AF232" i="2" s="1"/>
  <c r="CL231" i="2"/>
  <c r="N232" i="2"/>
  <c r="CG231" i="2"/>
  <c r="BW232" i="2"/>
  <c r="CE232" i="2" s="1"/>
  <c r="BM232" i="2"/>
  <c r="BU232" i="2" s="1"/>
  <c r="BT232" i="2"/>
  <c r="M233" i="2"/>
  <c r="G232" i="2"/>
  <c r="O232" i="2" s="1"/>
  <c r="AB233" i="2"/>
  <c r="BR233" i="2"/>
  <c r="BF233" i="2"/>
  <c r="CB233" i="2"/>
  <c r="AA233" i="2"/>
  <c r="AC233" i="2" s="1"/>
  <c r="AF233" i="2" s="1"/>
  <c r="I233" i="2"/>
  <c r="BQ233" i="2"/>
  <c r="AE233" i="2"/>
  <c r="CC233" i="2"/>
  <c r="AH233" i="2"/>
  <c r="BY233" i="2"/>
  <c r="AL233" i="2"/>
  <c r="CA233" i="2"/>
  <c r="BO233" i="2"/>
  <c r="H233" i="2"/>
  <c r="AI233" i="2"/>
  <c r="AJ233" i="2" s="1"/>
  <c r="AM233" i="2" s="1"/>
  <c r="V233" i="2"/>
  <c r="R233" i="2"/>
  <c r="BG233" i="2"/>
  <c r="BJ233" i="2"/>
  <c r="BS233" i="2"/>
  <c r="BN233" i="2"/>
  <c r="BX233" i="2"/>
  <c r="S233" i="2"/>
  <c r="K233" i="2"/>
  <c r="W233" i="2"/>
  <c r="U233" i="2"/>
  <c r="Q233" i="2" s="1"/>
  <c r="Y233" i="2" s="1"/>
  <c r="D138" i="2"/>
  <c r="E139" i="2"/>
  <c r="B235" i="2"/>
  <c r="CL232" i="2" l="1"/>
  <c r="B202" i="10"/>
  <c r="X233" i="2"/>
  <c r="BH233" i="2"/>
  <c r="BK233" i="2" s="1"/>
  <c r="N233" i="2"/>
  <c r="CD233" i="2"/>
  <c r="CG232" i="2"/>
  <c r="BW233" i="2"/>
  <c r="CE233" i="2" s="1"/>
  <c r="BT233" i="2"/>
  <c r="BM233" i="2"/>
  <c r="BU233" i="2" s="1"/>
  <c r="M234" i="2"/>
  <c r="G233" i="2"/>
  <c r="O233" i="2" s="1"/>
  <c r="E140" i="2"/>
  <c r="D139" i="2"/>
  <c r="BQ234" i="2"/>
  <c r="AL234" i="2"/>
  <c r="CA234" i="2"/>
  <c r="AI234" i="2"/>
  <c r="AJ234" i="2" s="1"/>
  <c r="AM234" i="2" s="1"/>
  <c r="BO234" i="2"/>
  <c r="BG234" i="2"/>
  <c r="AH234" i="2"/>
  <c r="R234" i="2"/>
  <c r="S234" i="2"/>
  <c r="BJ234" i="2"/>
  <c r="CB234" i="2"/>
  <c r="BX234" i="2"/>
  <c r="BY234" i="2"/>
  <c r="BS234" i="2"/>
  <c r="W234" i="2"/>
  <c r="U234" i="2"/>
  <c r="Q234" i="2" s="1"/>
  <c r="Y234" i="2" s="1"/>
  <c r="H234" i="2"/>
  <c r="K234" i="2"/>
  <c r="BR234" i="2"/>
  <c r="V234" i="2"/>
  <c r="BN234" i="2"/>
  <c r="CC234" i="2"/>
  <c r="AB234" i="2"/>
  <c r="BF234" i="2"/>
  <c r="I234" i="2"/>
  <c r="AA234" i="2"/>
  <c r="AE234" i="2"/>
  <c r="B236" i="2"/>
  <c r="B203" i="10" l="1"/>
  <c r="X234" i="2"/>
  <c r="BH234" i="2"/>
  <c r="BK234" i="2" s="1"/>
  <c r="CL233" i="2"/>
  <c r="AC234" i="2"/>
  <c r="AF234" i="2" s="1"/>
  <c r="N234" i="2"/>
  <c r="CD234" i="2"/>
  <c r="CG233" i="2"/>
  <c r="BW234" i="2"/>
  <c r="CE234" i="2" s="1"/>
  <c r="BM234" i="2"/>
  <c r="BU234" i="2" s="1"/>
  <c r="BT234" i="2"/>
  <c r="M235" i="2"/>
  <c r="G234" i="2"/>
  <c r="O234" i="2" s="1"/>
  <c r="H235" i="2"/>
  <c r="AI235" i="2"/>
  <c r="AJ235" i="2" s="1"/>
  <c r="AM235" i="2" s="1"/>
  <c r="S235" i="2"/>
  <c r="BG235" i="2"/>
  <c r="BH235" i="2" s="1"/>
  <c r="BK235" i="2" s="1"/>
  <c r="R235" i="2"/>
  <c r="BF235" i="2"/>
  <c r="AL235" i="2"/>
  <c r="BX235" i="2"/>
  <c r="AA235" i="2"/>
  <c r="BY235" i="2"/>
  <c r="CA235" i="2"/>
  <c r="BJ235" i="2"/>
  <c r="BO235" i="2"/>
  <c r="AE235" i="2"/>
  <c r="K235" i="2"/>
  <c r="CB235" i="2"/>
  <c r="U235" i="2"/>
  <c r="W235" i="2"/>
  <c r="CC235" i="2"/>
  <c r="I235" i="2"/>
  <c r="BQ235" i="2"/>
  <c r="BN235" i="2"/>
  <c r="BS235" i="2"/>
  <c r="AH235" i="2"/>
  <c r="V235" i="2"/>
  <c r="AB235" i="2"/>
  <c r="BR235" i="2"/>
  <c r="E141" i="2"/>
  <c r="D140" i="2"/>
  <c r="B237" i="2"/>
  <c r="B204" i="10" l="1"/>
  <c r="X235" i="2"/>
  <c r="Q235" i="2"/>
  <c r="Y235" i="2" s="1"/>
  <c r="CL234" i="2"/>
  <c r="BW235" i="2"/>
  <c r="CE235" i="2" s="1"/>
  <c r="AC235" i="2"/>
  <c r="AF235" i="2" s="1"/>
  <c r="N235" i="2"/>
  <c r="CD235" i="2"/>
  <c r="CG234" i="2"/>
  <c r="BT235" i="2"/>
  <c r="BM235" i="2"/>
  <c r="BU235" i="2" s="1"/>
  <c r="M236" i="2"/>
  <c r="G235" i="2"/>
  <c r="O235" i="2" s="1"/>
  <c r="BQ236" i="2"/>
  <c r="AL236" i="2"/>
  <c r="CA236" i="2"/>
  <c r="BF236" i="2"/>
  <c r="CB236" i="2"/>
  <c r="AE236" i="2"/>
  <c r="CC236" i="2"/>
  <c r="BO236" i="2"/>
  <c r="AI236" i="2"/>
  <c r="AJ236" i="2" s="1"/>
  <c r="AM236" i="2" s="1"/>
  <c r="I236" i="2"/>
  <c r="BR236" i="2"/>
  <c r="R236" i="2"/>
  <c r="S236" i="2"/>
  <c r="BJ236" i="2"/>
  <c r="K236" i="2"/>
  <c r="H236" i="2"/>
  <c r="BS236" i="2"/>
  <c r="AA236" i="2"/>
  <c r="AH236" i="2"/>
  <c r="V236" i="2"/>
  <c r="W236" i="2"/>
  <c r="BN236" i="2"/>
  <c r="BG236" i="2"/>
  <c r="AB236" i="2"/>
  <c r="BX236" i="2"/>
  <c r="BY236" i="2"/>
  <c r="U236" i="2"/>
  <c r="E142" i="2"/>
  <c r="D141" i="2"/>
  <c r="B238" i="2"/>
  <c r="BW236" i="2" l="1"/>
  <c r="CE236" i="2" s="1"/>
  <c r="B205" i="10"/>
  <c r="X236" i="2"/>
  <c r="Q236" i="2"/>
  <c r="Y236" i="2" s="1"/>
  <c r="CG235" i="2"/>
  <c r="CL235" i="2"/>
  <c r="BH236" i="2"/>
  <c r="BK236" i="2" s="1"/>
  <c r="AC236" i="2"/>
  <c r="AF236" i="2" s="1"/>
  <c r="N236" i="2"/>
  <c r="CD236" i="2"/>
  <c r="BM236" i="2"/>
  <c r="BU236" i="2" s="1"/>
  <c r="BT236" i="2"/>
  <c r="M237" i="2"/>
  <c r="N237" i="2" s="1"/>
  <c r="G236" i="2"/>
  <c r="O236" i="2" s="1"/>
  <c r="D142" i="2"/>
  <c r="E143" i="2"/>
  <c r="H237" i="2"/>
  <c r="AI237" i="2"/>
  <c r="AJ237" i="2" s="1"/>
  <c r="AM237" i="2" s="1"/>
  <c r="V237" i="2"/>
  <c r="S237" i="2"/>
  <c r="BJ237" i="2"/>
  <c r="K237" i="2"/>
  <c r="BO237" i="2"/>
  <c r="BN237" i="2"/>
  <c r="BR237" i="2"/>
  <c r="AH237" i="2"/>
  <c r="AE237" i="2"/>
  <c r="R237" i="2"/>
  <c r="AL237" i="2"/>
  <c r="BF237" i="2"/>
  <c r="BG237" i="2"/>
  <c r="I237" i="2"/>
  <c r="AA237" i="2"/>
  <c r="W237" i="2"/>
  <c r="BS237" i="2"/>
  <c r="CB237" i="2"/>
  <c r="U237" i="2"/>
  <c r="BY237" i="2"/>
  <c r="AB237" i="2"/>
  <c r="BX237" i="2"/>
  <c r="CC237" i="2"/>
  <c r="CA237" i="2"/>
  <c r="BQ237" i="2"/>
  <c r="B239" i="2"/>
  <c r="B206" i="10" l="1"/>
  <c r="Q237" i="2"/>
  <c r="Y237" i="2" s="1"/>
  <c r="X237" i="2"/>
  <c r="CG236" i="2"/>
  <c r="AC237" i="2"/>
  <c r="AF237" i="2" s="1"/>
  <c r="CL236" i="2"/>
  <c r="BH237" i="2"/>
  <c r="BK237" i="2" s="1"/>
  <c r="CD237" i="2"/>
  <c r="BW237" i="2"/>
  <c r="CE237" i="2" s="1"/>
  <c r="BM237" i="2"/>
  <c r="BU237" i="2" s="1"/>
  <c r="BT237" i="2"/>
  <c r="M238" i="2"/>
  <c r="G237" i="2"/>
  <c r="O237" i="2" s="1"/>
  <c r="B207" i="10" s="1"/>
  <c r="E144" i="2"/>
  <c r="D143" i="2"/>
  <c r="AH238" i="2"/>
  <c r="BX238" i="2"/>
  <c r="U238" i="2"/>
  <c r="BY238" i="2"/>
  <c r="W238" i="2"/>
  <c r="BN238" i="2"/>
  <c r="BF238" i="2"/>
  <c r="CB238" i="2"/>
  <c r="AE238" i="2"/>
  <c r="CC238" i="2"/>
  <c r="R238" i="2"/>
  <c r="AB238" i="2"/>
  <c r="BR238" i="2"/>
  <c r="AA238" i="2"/>
  <c r="BJ238" i="2"/>
  <c r="BO238" i="2"/>
  <c r="H238" i="2"/>
  <c r="AI238" i="2"/>
  <c r="AJ238" i="2" s="1"/>
  <c r="AM238" i="2" s="1"/>
  <c r="V238" i="2"/>
  <c r="BQ238" i="2"/>
  <c r="AL238" i="2"/>
  <c r="CA238" i="2"/>
  <c r="BS238" i="2"/>
  <c r="BG238" i="2"/>
  <c r="S238" i="2"/>
  <c r="K238" i="2"/>
  <c r="I238" i="2"/>
  <c r="B240" i="2"/>
  <c r="X238" i="2" l="1"/>
  <c r="Q238" i="2"/>
  <c r="Y238" i="2" s="1"/>
  <c r="CL237" i="2"/>
  <c r="BH238" i="2"/>
  <c r="BK238" i="2" s="1"/>
  <c r="AC238" i="2"/>
  <c r="AF238" i="2" s="1"/>
  <c r="N238" i="2"/>
  <c r="CD238" i="2"/>
  <c r="CG237" i="2"/>
  <c r="BW238" i="2"/>
  <c r="CE238" i="2" s="1"/>
  <c r="BT238" i="2"/>
  <c r="BM238" i="2"/>
  <c r="BU238" i="2" s="1"/>
  <c r="M239" i="2"/>
  <c r="G238" i="2"/>
  <c r="O238" i="2" s="1"/>
  <c r="E145" i="2"/>
  <c r="D144" i="2"/>
  <c r="S239" i="2"/>
  <c r="BJ239" i="2"/>
  <c r="K239" i="2"/>
  <c r="BS239" i="2"/>
  <c r="BG239" i="2"/>
  <c r="I239" i="2"/>
  <c r="AA239" i="2"/>
  <c r="AB239" i="2"/>
  <c r="BR239" i="2"/>
  <c r="BF239" i="2"/>
  <c r="AE239" i="2"/>
  <c r="CC239" i="2"/>
  <c r="CA239" i="2"/>
  <c r="AI239" i="2"/>
  <c r="AJ239" i="2" s="1"/>
  <c r="AM239" i="2" s="1"/>
  <c r="BQ239" i="2"/>
  <c r="W239" i="2"/>
  <c r="BN239" i="2"/>
  <c r="AH239" i="2"/>
  <c r="BX239" i="2"/>
  <c r="U239" i="2"/>
  <c r="Q239" i="2" s="1"/>
  <c r="Y239" i="2" s="1"/>
  <c r="BY239" i="2"/>
  <c r="CB239" i="2"/>
  <c r="R239" i="2"/>
  <c r="BO239" i="2"/>
  <c r="V239" i="2"/>
  <c r="AL239" i="2"/>
  <c r="H239" i="2"/>
  <c r="B241" i="2"/>
  <c r="X239" i="2" l="1"/>
  <c r="B208" i="10"/>
  <c r="BH239" i="2"/>
  <c r="BK239" i="2" s="1"/>
  <c r="CL238" i="2"/>
  <c r="AC239" i="2"/>
  <c r="AF239" i="2" s="1"/>
  <c r="N239" i="2"/>
  <c r="BW239" i="2"/>
  <c r="CE239" i="2" s="1"/>
  <c r="CG238" i="2"/>
  <c r="CD239" i="2"/>
  <c r="BM239" i="2"/>
  <c r="BU239" i="2" s="1"/>
  <c r="BT239" i="2"/>
  <c r="M240" i="2"/>
  <c r="G239" i="2"/>
  <c r="O239" i="2" s="1"/>
  <c r="I240" i="2"/>
  <c r="AA240" i="2"/>
  <c r="AC240" i="2" s="1"/>
  <c r="AF240" i="2" s="1"/>
  <c r="AB240" i="2"/>
  <c r="BR240" i="2"/>
  <c r="AH240" i="2"/>
  <c r="BX240" i="2"/>
  <c r="U240" i="2"/>
  <c r="Q240" i="2" s="1"/>
  <c r="Y240" i="2" s="1"/>
  <c r="BY240" i="2"/>
  <c r="BQ240" i="2"/>
  <c r="CA240" i="2"/>
  <c r="BF240" i="2"/>
  <c r="AE240" i="2"/>
  <c r="CC240" i="2"/>
  <c r="R240" i="2"/>
  <c r="BJ240" i="2"/>
  <c r="BO240" i="2"/>
  <c r="AI240" i="2"/>
  <c r="AJ240" i="2" s="1"/>
  <c r="AM240" i="2" s="1"/>
  <c r="V240" i="2"/>
  <c r="BN240" i="2"/>
  <c r="BG240" i="2"/>
  <c r="AL240" i="2"/>
  <c r="CB240" i="2"/>
  <c r="S240" i="2"/>
  <c r="K240" i="2"/>
  <c r="H240" i="2"/>
  <c r="W240" i="2"/>
  <c r="BS240" i="2"/>
  <c r="E146" i="2"/>
  <c r="D145" i="2"/>
  <c r="B242" i="2"/>
  <c r="B209" i="10" l="1"/>
  <c r="X240" i="2"/>
  <c r="CL239" i="2"/>
  <c r="BH240" i="2"/>
  <c r="BK240" i="2" s="1"/>
  <c r="N240" i="2"/>
  <c r="CG239" i="2"/>
  <c r="BW240" i="2"/>
  <c r="CE240" i="2" s="1"/>
  <c r="CD240" i="2"/>
  <c r="BM240" i="2"/>
  <c r="BU240" i="2" s="1"/>
  <c r="BT240" i="2"/>
  <c r="M241" i="2"/>
  <c r="G240" i="2"/>
  <c r="O240" i="2" s="1"/>
  <c r="E147" i="2"/>
  <c r="D146" i="2"/>
  <c r="BG241" i="2"/>
  <c r="I241" i="2"/>
  <c r="AA241" i="2"/>
  <c r="W241" i="2"/>
  <c r="BN241" i="2"/>
  <c r="BS241" i="2"/>
  <c r="AB241" i="2"/>
  <c r="BR241" i="2"/>
  <c r="AH241" i="2"/>
  <c r="U241" i="2"/>
  <c r="BY241" i="2"/>
  <c r="BX241" i="2"/>
  <c r="AE241" i="2"/>
  <c r="CC241" i="2"/>
  <c r="R241" i="2"/>
  <c r="BQ241" i="2"/>
  <c r="AL241" i="2"/>
  <c r="CA241" i="2"/>
  <c r="BF241" i="2"/>
  <c r="CB241" i="2"/>
  <c r="AI241" i="2"/>
  <c r="AJ241" i="2" s="1"/>
  <c r="AM241" i="2" s="1"/>
  <c r="S241" i="2"/>
  <c r="BJ241" i="2"/>
  <c r="BO241" i="2"/>
  <c r="H241" i="2"/>
  <c r="V241" i="2"/>
  <c r="X241" i="2" s="1"/>
  <c r="K241" i="2"/>
  <c r="B210" i="10" l="1"/>
  <c r="Q241" i="2"/>
  <c r="Y241" i="2" s="1"/>
  <c r="BH241" i="2"/>
  <c r="BK241" i="2" s="1"/>
  <c r="CL240" i="2"/>
  <c r="AC241" i="2"/>
  <c r="AF241" i="2" s="1"/>
  <c r="N241" i="2"/>
  <c r="CG240" i="2"/>
  <c r="CD241" i="2"/>
  <c r="BW241" i="2"/>
  <c r="CE241" i="2" s="1"/>
  <c r="BM241" i="2"/>
  <c r="BU241" i="2" s="1"/>
  <c r="BT241" i="2"/>
  <c r="M242" i="2"/>
  <c r="N242" i="2" s="1"/>
  <c r="G241" i="2"/>
  <c r="O241" i="2" s="1"/>
  <c r="BF242" i="2"/>
  <c r="CB242" i="2"/>
  <c r="AE242" i="2"/>
  <c r="CC242" i="2"/>
  <c r="R242" i="2"/>
  <c r="AB242" i="2"/>
  <c r="BR242" i="2"/>
  <c r="AI242" i="2"/>
  <c r="AJ242" i="2" s="1"/>
  <c r="AM242" i="2" s="1"/>
  <c r="BQ242" i="2"/>
  <c r="CA242" i="2"/>
  <c r="BS242" i="2"/>
  <c r="I242" i="2"/>
  <c r="AA242" i="2"/>
  <c r="BO242" i="2"/>
  <c r="S242" i="2"/>
  <c r="K242" i="2"/>
  <c r="BG242" i="2"/>
  <c r="BJ242" i="2"/>
  <c r="AH242" i="2"/>
  <c r="BX242" i="2"/>
  <c r="U242" i="2"/>
  <c r="Q242" i="2" s="1"/>
  <c r="Y242" i="2" s="1"/>
  <c r="BY242" i="2"/>
  <c r="W242" i="2"/>
  <c r="BN242" i="2"/>
  <c r="H242" i="2"/>
  <c r="V242" i="2"/>
  <c r="AL242" i="2"/>
  <c r="E148" i="2"/>
  <c r="D147" i="2"/>
  <c r="B211" i="10" l="1"/>
  <c r="X242" i="2"/>
  <c r="AC242" i="2"/>
  <c r="AF242" i="2" s="1"/>
  <c r="CL241" i="2"/>
  <c r="BH242" i="2"/>
  <c r="BK242" i="2" s="1"/>
  <c r="CG241" i="2"/>
  <c r="BW242" i="2"/>
  <c r="CE242" i="2" s="1"/>
  <c r="CD242" i="2"/>
  <c r="BM242" i="2"/>
  <c r="BU242" i="2" s="1"/>
  <c r="BT242" i="2"/>
  <c r="G242" i="2"/>
  <c r="O242" i="2" s="1"/>
  <c r="B212" i="10" s="1"/>
  <c r="E149" i="2"/>
  <c r="D148" i="2"/>
  <c r="CL242" i="2" l="1"/>
  <c r="CG242" i="2"/>
  <c r="E150" i="2"/>
  <c r="D149" i="2"/>
  <c r="D150" i="2" l="1"/>
  <c r="E151" i="2"/>
  <c r="E152" i="2" l="1"/>
  <c r="D151" i="2"/>
  <c r="D152" i="2" l="1"/>
  <c r="E153" i="2"/>
  <c r="D153" i="2" l="1"/>
  <c r="E154" i="2"/>
  <c r="E155" i="2" l="1"/>
  <c r="D154" i="2"/>
  <c r="E156" i="2" l="1"/>
  <c r="D155" i="2"/>
  <c r="E157" i="2" l="1"/>
  <c r="D156" i="2"/>
  <c r="D157" i="2" l="1"/>
  <c r="E158" i="2"/>
  <c r="E159" i="2" l="1"/>
  <c r="D158" i="2"/>
  <c r="E160" i="2" l="1"/>
  <c r="D159" i="2"/>
  <c r="D160" i="2" l="1"/>
  <c r="E161" i="2"/>
  <c r="E162" i="2" l="1"/>
  <c r="D161" i="2"/>
  <c r="D162" i="2" l="1"/>
  <c r="E163" i="2"/>
  <c r="E164" i="2" l="1"/>
  <c r="D163" i="2"/>
  <c r="D164" i="2" l="1"/>
  <c r="E165" i="2"/>
  <c r="E166" i="2" l="1"/>
  <c r="D165" i="2"/>
  <c r="E167" i="2" l="1"/>
  <c r="D166" i="2"/>
  <c r="E168" i="2" l="1"/>
  <c r="D167" i="2"/>
  <c r="E169" i="2" l="1"/>
  <c r="D168" i="2"/>
  <c r="E170" i="2" l="1"/>
  <c r="D169" i="2"/>
  <c r="E171" i="2" l="1"/>
  <c r="D170" i="2"/>
  <c r="E172" i="2" l="1"/>
  <c r="D171" i="2"/>
  <c r="D172" i="2" l="1"/>
  <c r="E173" i="2"/>
  <c r="E174" i="2" l="1"/>
  <c r="D173" i="2"/>
  <c r="E175" i="2" l="1"/>
  <c r="D174" i="2"/>
  <c r="E176" i="2" l="1"/>
  <c r="D175" i="2"/>
  <c r="E177" i="2" l="1"/>
  <c r="D176" i="2"/>
  <c r="E178" i="2" l="1"/>
  <c r="D177" i="2"/>
  <c r="D178" i="2" l="1"/>
  <c r="E179" i="2"/>
  <c r="E180" i="2" l="1"/>
  <c r="D179" i="2"/>
  <c r="E181" i="2" l="1"/>
  <c r="D180" i="2"/>
  <c r="D181" i="2" l="1"/>
  <c r="E182" i="2"/>
  <c r="E183" i="2" l="1"/>
  <c r="D182" i="2"/>
  <c r="E184" i="2" l="1"/>
  <c r="D183" i="2"/>
  <c r="E185" i="2" l="1"/>
  <c r="D184" i="2"/>
  <c r="D185" i="2" l="1"/>
  <c r="E186" i="2"/>
  <c r="D186" i="2" l="1"/>
  <c r="E187" i="2"/>
  <c r="D187" i="2" l="1"/>
  <c r="E188" i="2"/>
  <c r="D188" i="2" l="1"/>
  <c r="E189" i="2"/>
  <c r="E190" i="2" l="1"/>
  <c r="D189" i="2"/>
  <c r="E191" i="2" l="1"/>
  <c r="D190" i="2"/>
  <c r="E192" i="2" l="1"/>
  <c r="D191" i="2"/>
  <c r="E193" i="2" l="1"/>
  <c r="D192" i="2"/>
  <c r="E194" i="2" l="1"/>
  <c r="D193" i="2"/>
  <c r="E195" i="2" l="1"/>
  <c r="D194" i="2"/>
  <c r="E196" i="2" l="1"/>
  <c r="D195" i="2"/>
  <c r="E197" i="2" l="1"/>
  <c r="D196" i="2"/>
  <c r="E198" i="2" l="1"/>
  <c r="D197" i="2"/>
  <c r="D198" i="2" l="1"/>
  <c r="E199" i="2"/>
  <c r="E200" i="2" l="1"/>
  <c r="D199" i="2"/>
  <c r="D200" i="2" l="1"/>
  <c r="E201" i="2"/>
  <c r="D201" i="2" l="1"/>
  <c r="E202" i="2"/>
  <c r="E203" i="2" l="1"/>
  <c r="D202" i="2"/>
  <c r="E204" i="2" l="1"/>
  <c r="D203" i="2"/>
  <c r="E205" i="2" l="1"/>
  <c r="D204" i="2"/>
  <c r="E206" i="2" l="1"/>
  <c r="D205" i="2"/>
  <c r="D206" i="2" l="1"/>
  <c r="E207" i="2"/>
  <c r="E208" i="2" l="1"/>
  <c r="D207" i="2"/>
  <c r="E209" i="2" l="1"/>
  <c r="D208" i="2"/>
  <c r="E210" i="2" l="1"/>
  <c r="D209" i="2"/>
  <c r="E211" i="2" l="1"/>
  <c r="D210" i="2"/>
  <c r="E212" i="2" l="1"/>
  <c r="D211" i="2"/>
  <c r="E213" i="2" l="1"/>
  <c r="D212" i="2"/>
  <c r="E214" i="2" l="1"/>
  <c r="D213" i="2"/>
  <c r="E215" i="2" l="1"/>
  <c r="D214" i="2"/>
  <c r="E216" i="2" l="1"/>
  <c r="D215" i="2"/>
  <c r="D216" i="2" l="1"/>
  <c r="E217" i="2"/>
  <c r="E218" i="2" l="1"/>
  <c r="D217" i="2"/>
  <c r="E219" i="2" l="1"/>
  <c r="D218" i="2"/>
  <c r="E220" i="2" l="1"/>
  <c r="D219" i="2"/>
  <c r="D220" i="2" l="1"/>
  <c r="E221" i="2"/>
  <c r="D221" i="2" l="1"/>
  <c r="E222" i="2"/>
  <c r="E223" i="2" l="1"/>
  <c r="D222" i="2"/>
  <c r="E224" i="2" l="1"/>
  <c r="D223" i="2"/>
  <c r="E225" i="2" l="1"/>
  <c r="D224" i="2"/>
  <c r="E226" i="2" l="1"/>
  <c r="D225" i="2"/>
  <c r="E227" i="2" l="1"/>
  <c r="D226" i="2"/>
  <c r="E228" i="2" l="1"/>
  <c r="D227" i="2"/>
  <c r="E229" i="2" l="1"/>
  <c r="D228" i="2"/>
  <c r="D229" i="2" l="1"/>
  <c r="E230" i="2"/>
  <c r="E231" i="2" l="1"/>
  <c r="D230" i="2"/>
  <c r="D231" i="2" l="1"/>
  <c r="E232" i="2"/>
  <c r="E233" i="2" l="1"/>
  <c r="D232" i="2"/>
  <c r="E234" i="2" l="1"/>
  <c r="D233" i="2"/>
  <c r="E235" i="2" l="1"/>
  <c r="D234" i="2"/>
  <c r="E236" i="2" l="1"/>
  <c r="D235" i="2"/>
  <c r="E237" i="2" l="1"/>
  <c r="D236" i="2"/>
  <c r="E238" i="2" l="1"/>
  <c r="D237" i="2"/>
  <c r="E239" i="2" l="1"/>
  <c r="D238" i="2"/>
  <c r="E240" i="2" l="1"/>
  <c r="D239" i="2"/>
  <c r="E241" i="2" l="1"/>
  <c r="D240" i="2"/>
  <c r="E242" i="2" l="1"/>
  <c r="D241" i="2"/>
  <c r="D242" i="2" l="1"/>
  <c r="AQ33" i="2" l="1"/>
  <c r="AQ37" i="2"/>
  <c r="AQ41" i="2"/>
  <c r="AQ45" i="2"/>
  <c r="AQ49" i="2"/>
  <c r="AQ53" i="2"/>
  <c r="AQ57" i="2"/>
  <c r="AQ61" i="2"/>
  <c r="AQ65" i="2"/>
  <c r="AQ69" i="2"/>
  <c r="AQ73" i="2"/>
  <c r="AQ77" i="2"/>
  <c r="AQ81" i="2"/>
  <c r="AQ85" i="2"/>
  <c r="AQ89" i="2"/>
  <c r="AQ93" i="2"/>
  <c r="AQ97" i="2"/>
  <c r="AQ101" i="2"/>
  <c r="AQ105" i="2"/>
  <c r="AQ109" i="2"/>
  <c r="AQ113" i="2"/>
  <c r="AQ117" i="2"/>
  <c r="AQ121" i="2"/>
  <c r="AQ125" i="2"/>
  <c r="AQ129" i="2"/>
  <c r="AQ133" i="2"/>
  <c r="AQ137" i="2"/>
  <c r="AQ141" i="2"/>
  <c r="AQ145" i="2"/>
  <c r="AQ149" i="2"/>
  <c r="AQ153" i="2"/>
  <c r="AQ157" i="2"/>
  <c r="AQ161" i="2"/>
  <c r="AQ165" i="2"/>
  <c r="AQ169" i="2"/>
  <c r="AQ173" i="2"/>
  <c r="AQ177" i="2"/>
  <c r="AQ181" i="2"/>
  <c r="AQ185" i="2"/>
  <c r="AQ189" i="2"/>
  <c r="AQ193" i="2"/>
  <c r="AQ197" i="2"/>
  <c r="AQ201" i="2"/>
  <c r="AQ205" i="2"/>
  <c r="AQ209" i="2"/>
  <c r="AQ213" i="2"/>
  <c r="AQ217" i="2"/>
  <c r="AQ221" i="2"/>
  <c r="AQ225" i="2"/>
  <c r="AQ229" i="2"/>
  <c r="AQ233" i="2"/>
  <c r="AQ237" i="2"/>
  <c r="AQ241" i="2"/>
  <c r="AQ34" i="2"/>
  <c r="AQ38" i="2"/>
  <c r="AQ42" i="2"/>
  <c r="AQ46" i="2"/>
  <c r="AQ50" i="2"/>
  <c r="AQ54" i="2"/>
  <c r="AQ58" i="2"/>
  <c r="AQ62" i="2"/>
  <c r="AQ66" i="2"/>
  <c r="AQ70" i="2"/>
  <c r="AQ74" i="2"/>
  <c r="AQ78" i="2"/>
  <c r="AQ82" i="2"/>
  <c r="AQ86" i="2"/>
  <c r="AQ90" i="2"/>
  <c r="AQ94" i="2"/>
  <c r="AQ98" i="2"/>
  <c r="AQ102" i="2"/>
  <c r="AQ106" i="2"/>
  <c r="AQ110" i="2"/>
  <c r="AQ114" i="2"/>
  <c r="AQ118" i="2"/>
  <c r="AQ122" i="2"/>
  <c r="AQ126" i="2"/>
  <c r="AQ130" i="2"/>
  <c r="AQ134" i="2"/>
  <c r="AQ138" i="2"/>
  <c r="AQ142" i="2"/>
  <c r="AQ146" i="2"/>
  <c r="AQ150" i="2"/>
  <c r="AQ154" i="2"/>
  <c r="AQ158" i="2"/>
  <c r="AQ35" i="2"/>
  <c r="AQ39" i="2"/>
  <c r="AQ43" i="2"/>
  <c r="AQ47" i="2"/>
  <c r="AQ51" i="2"/>
  <c r="AQ55" i="2"/>
  <c r="AQ59" i="2"/>
  <c r="AQ63" i="2"/>
  <c r="AQ67" i="2"/>
  <c r="AQ71" i="2"/>
  <c r="AQ75" i="2"/>
  <c r="AQ79" i="2"/>
  <c r="AQ83" i="2"/>
  <c r="AQ87" i="2"/>
  <c r="AQ91" i="2"/>
  <c r="AQ95" i="2"/>
  <c r="AQ99" i="2"/>
  <c r="AQ103" i="2"/>
  <c r="AQ107" i="2"/>
  <c r="AQ111" i="2"/>
  <c r="AQ115" i="2"/>
  <c r="AQ119" i="2"/>
  <c r="AQ123" i="2"/>
  <c r="AQ127" i="2"/>
  <c r="AQ131" i="2"/>
  <c r="AQ135" i="2"/>
  <c r="AQ139" i="2"/>
  <c r="AQ143" i="2"/>
  <c r="AQ147" i="2"/>
  <c r="AQ151" i="2"/>
  <c r="AQ155" i="2"/>
  <c r="AQ159" i="2"/>
  <c r="AQ163" i="2"/>
  <c r="AQ167" i="2"/>
  <c r="AQ171" i="2"/>
  <c r="AQ175" i="2"/>
  <c r="AQ179" i="2"/>
  <c r="AQ183" i="2"/>
  <c r="AQ187" i="2"/>
  <c r="AQ191" i="2"/>
  <c r="AQ195" i="2"/>
  <c r="AQ199" i="2"/>
  <c r="AQ203" i="2"/>
  <c r="AQ207" i="2"/>
  <c r="AQ211" i="2"/>
  <c r="AQ215" i="2"/>
  <c r="AQ219" i="2"/>
  <c r="AQ223" i="2"/>
  <c r="AQ227" i="2"/>
  <c r="AQ231" i="2"/>
  <c r="AQ235" i="2"/>
  <c r="AQ239" i="2"/>
  <c r="AQ32" i="2"/>
  <c r="AQ36" i="2"/>
  <c r="AQ40" i="2"/>
  <c r="AQ44" i="2"/>
  <c r="AQ48" i="2"/>
  <c r="AQ52" i="2"/>
  <c r="AQ56" i="2"/>
  <c r="AQ60" i="2"/>
  <c r="AQ64" i="2"/>
  <c r="AQ68" i="2"/>
  <c r="AQ72" i="2"/>
  <c r="AQ76" i="2"/>
  <c r="AQ80" i="2"/>
  <c r="AQ84" i="2"/>
  <c r="AQ88" i="2"/>
  <c r="AQ92" i="2"/>
  <c r="AQ96" i="2"/>
  <c r="AQ100" i="2"/>
  <c r="AQ104" i="2"/>
  <c r="AQ108" i="2"/>
  <c r="AQ112" i="2"/>
  <c r="AQ116" i="2"/>
  <c r="AQ120" i="2"/>
  <c r="AQ124" i="2"/>
  <c r="AQ128" i="2"/>
  <c r="AQ132" i="2"/>
  <c r="AQ136" i="2"/>
  <c r="AQ140" i="2"/>
  <c r="AQ144" i="2"/>
  <c r="AQ148" i="2"/>
  <c r="AQ152" i="2"/>
  <c r="AQ156" i="2"/>
  <c r="AQ160" i="2"/>
  <c r="AQ162" i="2"/>
  <c r="AQ170" i="2"/>
  <c r="AQ178" i="2"/>
  <c r="AQ186" i="2"/>
  <c r="AQ194" i="2"/>
  <c r="AQ202" i="2"/>
  <c r="AQ210" i="2"/>
  <c r="AQ218" i="2"/>
  <c r="AQ226" i="2"/>
  <c r="AQ234" i="2"/>
  <c r="AQ242" i="2"/>
  <c r="AQ164" i="2"/>
  <c r="AQ172" i="2"/>
  <c r="AQ180" i="2"/>
  <c r="AQ188" i="2"/>
  <c r="AQ196" i="2"/>
  <c r="AQ204" i="2"/>
  <c r="AQ212" i="2"/>
  <c r="AQ220" i="2"/>
  <c r="AQ228" i="2"/>
  <c r="AQ236" i="2"/>
  <c r="AQ224" i="2"/>
  <c r="AQ240" i="2"/>
  <c r="AQ166" i="2"/>
  <c r="AQ174" i="2"/>
  <c r="AQ182" i="2"/>
  <c r="AQ190" i="2"/>
  <c r="AQ198" i="2"/>
  <c r="AQ206" i="2"/>
  <c r="AQ214" i="2"/>
  <c r="AQ222" i="2"/>
  <c r="AQ230" i="2"/>
  <c r="AQ238" i="2"/>
  <c r="AQ168" i="2"/>
  <c r="AQ176" i="2"/>
  <c r="AQ184" i="2"/>
  <c r="AQ192" i="2"/>
  <c r="AQ200" i="2"/>
  <c r="AQ208" i="2"/>
  <c r="AQ216" i="2"/>
  <c r="AQ232" i="2"/>
  <c r="AW91" i="2"/>
  <c r="AW95" i="2"/>
  <c r="AW99" i="2"/>
  <c r="AW103" i="2"/>
  <c r="AW107" i="2"/>
  <c r="AW111" i="2"/>
  <c r="AW115" i="2"/>
  <c r="AW119" i="2"/>
  <c r="AW123" i="2"/>
  <c r="AW127" i="2"/>
  <c r="AW131" i="2"/>
  <c r="AW135" i="2"/>
  <c r="AW139" i="2"/>
  <c r="AW143" i="2"/>
  <c r="AW147" i="2"/>
  <c r="AW151" i="2"/>
  <c r="AW155" i="2"/>
  <c r="AW159" i="2"/>
  <c r="AW163" i="2"/>
  <c r="AW167" i="2"/>
  <c r="AW171" i="2"/>
  <c r="AW175" i="2"/>
  <c r="AW179" i="2"/>
  <c r="AW183" i="2"/>
  <c r="AW187" i="2"/>
  <c r="AW191" i="2"/>
  <c r="AW195" i="2"/>
  <c r="AW199" i="2"/>
  <c r="AW203" i="2"/>
  <c r="AW207" i="2"/>
  <c r="AW211" i="2"/>
  <c r="AW215" i="2"/>
  <c r="AW219" i="2"/>
  <c r="AW223" i="2"/>
  <c r="AW227" i="2"/>
  <c r="AW231" i="2"/>
  <c r="AW235" i="2"/>
  <c r="AW239" i="2"/>
  <c r="AW33" i="2"/>
  <c r="AW37" i="2"/>
  <c r="AW41" i="2"/>
  <c r="AW45" i="2"/>
  <c r="AW49" i="2"/>
  <c r="AW53" i="2"/>
  <c r="AW57" i="2"/>
  <c r="AW61" i="2"/>
  <c r="AW65" i="2"/>
  <c r="AW69" i="2"/>
  <c r="AW93" i="2"/>
  <c r="AW97" i="2"/>
  <c r="AW101" i="2"/>
  <c r="AW105" i="2"/>
  <c r="AW109" i="2"/>
  <c r="AW113" i="2"/>
  <c r="AW117" i="2"/>
  <c r="AW121" i="2"/>
  <c r="AW125" i="2"/>
  <c r="AW129" i="2"/>
  <c r="AW133" i="2"/>
  <c r="AW137" i="2"/>
  <c r="AW141" i="2"/>
  <c r="AW145" i="2"/>
  <c r="AW149" i="2"/>
  <c r="AW153" i="2"/>
  <c r="AW157" i="2"/>
  <c r="AW161" i="2"/>
  <c r="AW165" i="2"/>
  <c r="AW169" i="2"/>
  <c r="AW173" i="2"/>
  <c r="AW177" i="2"/>
  <c r="AW181" i="2"/>
  <c r="AW185" i="2"/>
  <c r="AW189" i="2"/>
  <c r="AW193" i="2"/>
  <c r="AW197" i="2"/>
  <c r="AW201" i="2"/>
  <c r="AW205" i="2"/>
  <c r="AW209" i="2"/>
  <c r="AW213" i="2"/>
  <c r="AW217" i="2"/>
  <c r="AW221" i="2"/>
  <c r="AW225" i="2"/>
  <c r="AW229" i="2"/>
  <c r="AW233" i="2"/>
  <c r="AW237" i="2"/>
  <c r="AW241" i="2"/>
  <c r="AW35" i="2"/>
  <c r="AW39" i="2"/>
  <c r="AW43" i="2"/>
  <c r="AW47" i="2"/>
  <c r="AW51" i="2"/>
  <c r="AW55" i="2"/>
  <c r="AW59" i="2"/>
  <c r="AW63" i="2"/>
  <c r="AW67" i="2"/>
  <c r="AW71" i="2"/>
  <c r="AW75" i="2"/>
  <c r="AW79" i="2"/>
  <c r="AW83" i="2"/>
  <c r="AW87" i="2"/>
  <c r="AW32" i="2"/>
  <c r="AW94" i="2"/>
  <c r="AW98" i="2"/>
  <c r="AW102" i="2"/>
  <c r="AW106" i="2"/>
  <c r="AW110" i="2"/>
  <c r="AW114" i="2"/>
  <c r="AW118" i="2"/>
  <c r="AW122" i="2"/>
  <c r="AW126" i="2"/>
  <c r="AW130" i="2"/>
  <c r="AW134" i="2"/>
  <c r="AW138" i="2"/>
  <c r="AW142" i="2"/>
  <c r="AW146" i="2"/>
  <c r="AW150" i="2"/>
  <c r="AW154" i="2"/>
  <c r="AW158" i="2"/>
  <c r="AW162" i="2"/>
  <c r="AW166" i="2"/>
  <c r="AW170" i="2"/>
  <c r="AW174" i="2"/>
  <c r="AW178" i="2"/>
  <c r="AW182" i="2"/>
  <c r="AW186" i="2"/>
  <c r="AW190" i="2"/>
  <c r="AW194" i="2"/>
  <c r="AW198" i="2"/>
  <c r="AW202" i="2"/>
  <c r="AW206" i="2"/>
  <c r="AW210" i="2"/>
  <c r="AW214" i="2"/>
  <c r="AW218" i="2"/>
  <c r="AW92" i="2"/>
  <c r="AW108" i="2"/>
  <c r="AW124" i="2"/>
  <c r="AW140" i="2"/>
  <c r="AW156" i="2"/>
  <c r="AW172" i="2"/>
  <c r="AW188" i="2"/>
  <c r="AW204" i="2"/>
  <c r="AW220" i="2"/>
  <c r="AW228" i="2"/>
  <c r="AW236" i="2"/>
  <c r="AW34" i="2"/>
  <c r="AW42" i="2"/>
  <c r="AW50" i="2"/>
  <c r="AW58" i="2"/>
  <c r="AW66" i="2"/>
  <c r="AW73" i="2"/>
  <c r="AW78" i="2"/>
  <c r="AW84" i="2"/>
  <c r="AW89" i="2"/>
  <c r="AW96" i="2"/>
  <c r="AW112" i="2"/>
  <c r="AW128" i="2"/>
  <c r="AW144" i="2"/>
  <c r="AW160" i="2"/>
  <c r="AW176" i="2"/>
  <c r="AW192" i="2"/>
  <c r="AW208" i="2"/>
  <c r="AW222" i="2"/>
  <c r="AW230" i="2"/>
  <c r="AW238" i="2"/>
  <c r="AW36" i="2"/>
  <c r="AW44" i="2"/>
  <c r="AW52" i="2"/>
  <c r="AW60" i="2"/>
  <c r="AW68" i="2"/>
  <c r="AW74" i="2"/>
  <c r="AW80" i="2"/>
  <c r="AW85" i="2"/>
  <c r="AW90" i="2"/>
  <c r="AW48" i="2"/>
  <c r="AW64" i="2"/>
  <c r="AW77" i="2"/>
  <c r="AW88" i="2"/>
  <c r="AW100" i="2"/>
  <c r="AW116" i="2"/>
  <c r="AW132" i="2"/>
  <c r="AW148" i="2"/>
  <c r="AW164" i="2"/>
  <c r="AW180" i="2"/>
  <c r="AW196" i="2"/>
  <c r="AW212" i="2"/>
  <c r="AW224" i="2"/>
  <c r="AW232" i="2"/>
  <c r="AW240" i="2"/>
  <c r="AW38" i="2"/>
  <c r="AW46" i="2"/>
  <c r="AW54" i="2"/>
  <c r="AW62" i="2"/>
  <c r="AW70" i="2"/>
  <c r="AW76" i="2"/>
  <c r="AW81" i="2"/>
  <c r="AW86" i="2"/>
  <c r="AW104" i="2"/>
  <c r="AW120" i="2"/>
  <c r="AW136" i="2"/>
  <c r="AW152" i="2"/>
  <c r="AW168" i="2"/>
  <c r="AW184" i="2"/>
  <c r="AW200" i="2"/>
  <c r="AW216" i="2"/>
  <c r="AW226" i="2"/>
  <c r="AW234" i="2"/>
  <c r="AW242" i="2"/>
  <c r="AW40" i="2"/>
  <c r="AW56" i="2"/>
  <c r="AW72" i="2"/>
  <c r="AW82" i="2"/>
  <c r="AR29" i="2"/>
  <c r="AQ29" i="2" s="1"/>
  <c r="AU62" i="2" l="1"/>
  <c r="AX62" i="2" s="1"/>
  <c r="AZ62" i="2" s="1"/>
  <c r="AY62" i="2"/>
  <c r="AV62" i="2"/>
  <c r="AU63" i="2"/>
  <c r="AY63" i="2"/>
  <c r="AV63" i="2"/>
  <c r="AU64" i="2"/>
  <c r="AV64" i="2"/>
  <c r="AY64" i="2"/>
  <c r="AV65" i="2"/>
  <c r="AY65" i="2"/>
  <c r="AU65" i="2"/>
  <c r="AY66" i="2"/>
  <c r="AU66" i="2"/>
  <c r="AX66" i="2" s="1"/>
  <c r="AZ66" i="2" s="1"/>
  <c r="AV66" i="2"/>
  <c r="AV67" i="2"/>
  <c r="AY67" i="2"/>
  <c r="AU67" i="2"/>
  <c r="AX67" i="2" s="1"/>
  <c r="AZ67" i="2" s="1"/>
  <c r="AV68" i="2"/>
  <c r="AU68" i="2"/>
  <c r="AY68" i="2"/>
  <c r="AV69" i="2"/>
  <c r="AY69" i="2"/>
  <c r="AU69" i="2"/>
  <c r="AY70" i="2"/>
  <c r="AV70" i="2"/>
  <c r="AU70" i="2"/>
  <c r="AV71" i="2"/>
  <c r="AY71" i="2"/>
  <c r="AU71" i="2"/>
  <c r="AX71" i="2" s="1"/>
  <c r="AZ71" i="2" s="1"/>
  <c r="AU72" i="2"/>
  <c r="AV72" i="2"/>
  <c r="AY72" i="2"/>
  <c r="AV73" i="2"/>
  <c r="AY73" i="2"/>
  <c r="AU73" i="2"/>
  <c r="AU74" i="2"/>
  <c r="AV74" i="2"/>
  <c r="AY74" i="2"/>
  <c r="AV75" i="2"/>
  <c r="AY75" i="2"/>
  <c r="AU75" i="2"/>
  <c r="AU76" i="2"/>
  <c r="AY76" i="2"/>
  <c r="AV76" i="2"/>
  <c r="AU77" i="2"/>
  <c r="AY77" i="2"/>
  <c r="AV77" i="2"/>
  <c r="AV78" i="2"/>
  <c r="AY78" i="2"/>
  <c r="AU78" i="2"/>
  <c r="AU79" i="2"/>
  <c r="AV79" i="2"/>
  <c r="AY79" i="2"/>
  <c r="AU80" i="2"/>
  <c r="AY80" i="2"/>
  <c r="AV80" i="2"/>
  <c r="AU81" i="2"/>
  <c r="AY81" i="2"/>
  <c r="AV81" i="2"/>
  <c r="AU82" i="2"/>
  <c r="AY82" i="2"/>
  <c r="AV82" i="2"/>
  <c r="AV83" i="2"/>
  <c r="AU83" i="2"/>
  <c r="AY83" i="2"/>
  <c r="AV84" i="2"/>
  <c r="AY84" i="2"/>
  <c r="AU84" i="2"/>
  <c r="AU85" i="2"/>
  <c r="AV85" i="2"/>
  <c r="AY85" i="2"/>
  <c r="AY86" i="2"/>
  <c r="AU86" i="2"/>
  <c r="AV86" i="2"/>
  <c r="AU87" i="2"/>
  <c r="AV87" i="2"/>
  <c r="AY87" i="2"/>
  <c r="AU88" i="2"/>
  <c r="AV88" i="2"/>
  <c r="AY88" i="2"/>
  <c r="AV89" i="2"/>
  <c r="AU89" i="2"/>
  <c r="AY89" i="2"/>
  <c r="AY90" i="2"/>
  <c r="AU90" i="2"/>
  <c r="AV90" i="2"/>
  <c r="AU91" i="2"/>
  <c r="AY91" i="2"/>
  <c r="AV91" i="2"/>
  <c r="AU92" i="2"/>
  <c r="AY92" i="2"/>
  <c r="AV92" i="2"/>
  <c r="AU93" i="2"/>
  <c r="AV93" i="2"/>
  <c r="AY93" i="2"/>
  <c r="AU94" i="2"/>
  <c r="AV94" i="2"/>
  <c r="AY94" i="2"/>
  <c r="AU95" i="2"/>
  <c r="AY95" i="2"/>
  <c r="AV95" i="2"/>
  <c r="AU96" i="2"/>
  <c r="AV96" i="2"/>
  <c r="AY96" i="2"/>
  <c r="AU97" i="2"/>
  <c r="AV97" i="2"/>
  <c r="AY97" i="2"/>
  <c r="AY98" i="2"/>
  <c r="AU98" i="2"/>
  <c r="AV98" i="2"/>
  <c r="AU99" i="2"/>
  <c r="AV99" i="2"/>
  <c r="AY99" i="2"/>
  <c r="AU100" i="2"/>
  <c r="AV100" i="2"/>
  <c r="AY100" i="2"/>
  <c r="AY101" i="2"/>
  <c r="AU101" i="2"/>
  <c r="AV101" i="2"/>
  <c r="AU102" i="2"/>
  <c r="AV102" i="2"/>
  <c r="AY102" i="2"/>
  <c r="AU103" i="2"/>
  <c r="AY103" i="2"/>
  <c r="AV103" i="2"/>
  <c r="AV104" i="2"/>
  <c r="AY104" i="2"/>
  <c r="AU104" i="2"/>
  <c r="AU105" i="2"/>
  <c r="AV105" i="2"/>
  <c r="AY105" i="2"/>
  <c r="AU106" i="2"/>
  <c r="AV106" i="2"/>
  <c r="AY106" i="2"/>
  <c r="AY107" i="2"/>
  <c r="AV107" i="2"/>
  <c r="AU107" i="2"/>
  <c r="AU108" i="2"/>
  <c r="AV108" i="2"/>
  <c r="AY108" i="2"/>
  <c r="AU109" i="2"/>
  <c r="AV109" i="2"/>
  <c r="AY109" i="2"/>
  <c r="AU110" i="2"/>
  <c r="AV110" i="2"/>
  <c r="AY110" i="2"/>
  <c r="AV111" i="2"/>
  <c r="AY111" i="2"/>
  <c r="AU111" i="2"/>
  <c r="AV112" i="2"/>
  <c r="AU112" i="2"/>
  <c r="AY112" i="2"/>
  <c r="AY113" i="2"/>
  <c r="AV113" i="2"/>
  <c r="AU113" i="2"/>
  <c r="AU114" i="2"/>
  <c r="AV114" i="2"/>
  <c r="AY114" i="2"/>
  <c r="AU115" i="2"/>
  <c r="AV115" i="2"/>
  <c r="AY115" i="2"/>
  <c r="AU116" i="2"/>
  <c r="AV116" i="2"/>
  <c r="AY116" i="2"/>
  <c r="AU117" i="2"/>
  <c r="AV117" i="2"/>
  <c r="AY117" i="2"/>
  <c r="AU118" i="2"/>
  <c r="AV118" i="2"/>
  <c r="AY118" i="2"/>
  <c r="AU119" i="2"/>
  <c r="AV119" i="2"/>
  <c r="AY119" i="2"/>
  <c r="AU120" i="2"/>
  <c r="AV120" i="2"/>
  <c r="AY120" i="2"/>
  <c r="AY121" i="2"/>
  <c r="AV121" i="2"/>
  <c r="AU121" i="2"/>
  <c r="AV122" i="2"/>
  <c r="AY122" i="2"/>
  <c r="AU122" i="2"/>
  <c r="AV123" i="2"/>
  <c r="AU123" i="2"/>
  <c r="AY123" i="2"/>
  <c r="AU124" i="2"/>
  <c r="AY124" i="2"/>
  <c r="AV124" i="2"/>
  <c r="AU125" i="2"/>
  <c r="AV125" i="2"/>
  <c r="AY125" i="2"/>
  <c r="AV126" i="2"/>
  <c r="AY126" i="2"/>
  <c r="AU126" i="2"/>
  <c r="AU127" i="2"/>
  <c r="AV127" i="2"/>
  <c r="AY127" i="2"/>
  <c r="AU128" i="2"/>
  <c r="AY128" i="2"/>
  <c r="AV128" i="2"/>
  <c r="AV129" i="2"/>
  <c r="AY129" i="2"/>
  <c r="AU129" i="2"/>
  <c r="AY130" i="2"/>
  <c r="AU130" i="2"/>
  <c r="AV130" i="2"/>
  <c r="AV131" i="2"/>
  <c r="AY131" i="2"/>
  <c r="AU131" i="2"/>
  <c r="AV132" i="2"/>
  <c r="AU132" i="2"/>
  <c r="AY132" i="2"/>
  <c r="AY133" i="2"/>
  <c r="AV133" i="2"/>
  <c r="AU133" i="2"/>
  <c r="AV134" i="2"/>
  <c r="AY134" i="2"/>
  <c r="AU134" i="2"/>
  <c r="AU135" i="2"/>
  <c r="AV135" i="2"/>
  <c r="AY135" i="2"/>
  <c r="AU136" i="2"/>
  <c r="AV136" i="2"/>
  <c r="AY136" i="2"/>
  <c r="AU137" i="2"/>
  <c r="AV137" i="2"/>
  <c r="AY137" i="2"/>
  <c r="AV138" i="2"/>
  <c r="AY138" i="2"/>
  <c r="AU138" i="2"/>
  <c r="AU139" i="2"/>
  <c r="AV139" i="2"/>
  <c r="AY139" i="2"/>
  <c r="AU140" i="2"/>
  <c r="AV140" i="2"/>
  <c r="AY140" i="2"/>
  <c r="AU141" i="2"/>
  <c r="AV141" i="2"/>
  <c r="AY141" i="2"/>
  <c r="AV142" i="2"/>
  <c r="AY142" i="2"/>
  <c r="AU142" i="2"/>
  <c r="AU143" i="2"/>
  <c r="AV143" i="2"/>
  <c r="AY143" i="2"/>
  <c r="AU144" i="2"/>
  <c r="AV144" i="2"/>
  <c r="AY144" i="2"/>
  <c r="AU145" i="2"/>
  <c r="AY145" i="2"/>
  <c r="AV145" i="2"/>
  <c r="AV146" i="2"/>
  <c r="AU146" i="2"/>
  <c r="AY146" i="2"/>
  <c r="AV147" i="2"/>
  <c r="AY147" i="2"/>
  <c r="AU147" i="2"/>
  <c r="AU148" i="2"/>
  <c r="AY148" i="2"/>
  <c r="AV148" i="2"/>
  <c r="AU149" i="2"/>
  <c r="AV149" i="2"/>
  <c r="AY149" i="2"/>
  <c r="AY150" i="2"/>
  <c r="AU150" i="2"/>
  <c r="AV150" i="2"/>
  <c r="AU151" i="2"/>
  <c r="AY151" i="2"/>
  <c r="AV151" i="2"/>
  <c r="AV152" i="2"/>
  <c r="AY152" i="2"/>
  <c r="AU152" i="2"/>
  <c r="AU153" i="2"/>
  <c r="AV153" i="2"/>
  <c r="AY153" i="2"/>
  <c r="AU154" i="2"/>
  <c r="AV154" i="2"/>
  <c r="AY154" i="2"/>
  <c r="AU155" i="2"/>
  <c r="AV155" i="2"/>
  <c r="AY155" i="2"/>
  <c r="AU156" i="2"/>
  <c r="AV156" i="2"/>
  <c r="AY156" i="2"/>
  <c r="AU157" i="2"/>
  <c r="AV157" i="2"/>
  <c r="AY157" i="2"/>
  <c r="AY158" i="2"/>
  <c r="AU158" i="2"/>
  <c r="AV158" i="2"/>
  <c r="AY159" i="2"/>
  <c r="AU159" i="2"/>
  <c r="AV159" i="2"/>
  <c r="AU160" i="2"/>
  <c r="AV160" i="2"/>
  <c r="AY160" i="2"/>
  <c r="AU161" i="2"/>
  <c r="AV161" i="2"/>
  <c r="AY161" i="2"/>
  <c r="AU162" i="2"/>
  <c r="AV162" i="2"/>
  <c r="AY162" i="2"/>
  <c r="AU163" i="2"/>
  <c r="AV163" i="2"/>
  <c r="AY163" i="2"/>
  <c r="AV164" i="2"/>
  <c r="AY164" i="2"/>
  <c r="AU164" i="2"/>
  <c r="AU165" i="2"/>
  <c r="AV165" i="2"/>
  <c r="AY165" i="2"/>
  <c r="AU166" i="2"/>
  <c r="AV166" i="2"/>
  <c r="AY166" i="2"/>
  <c r="AU167" i="2"/>
  <c r="AV167" i="2"/>
  <c r="AY167" i="2"/>
  <c r="AV168" i="2"/>
  <c r="AY168" i="2"/>
  <c r="AU168" i="2"/>
  <c r="AU169" i="2"/>
  <c r="AV169" i="2"/>
  <c r="AY169" i="2"/>
  <c r="AY170" i="2"/>
  <c r="AU170" i="2"/>
  <c r="AV170" i="2"/>
  <c r="AV171" i="2"/>
  <c r="AU171" i="2"/>
  <c r="AY171" i="2"/>
  <c r="AV172" i="2"/>
  <c r="AY172" i="2"/>
  <c r="AU172" i="2"/>
  <c r="AU173" i="2"/>
  <c r="AV173" i="2"/>
  <c r="AY173" i="2"/>
  <c r="AV174" i="2"/>
  <c r="AU174" i="2"/>
  <c r="AY174" i="2"/>
  <c r="AV175" i="2"/>
  <c r="AU175" i="2"/>
  <c r="AY175" i="2"/>
  <c r="AU176" i="2"/>
  <c r="AV176" i="2"/>
  <c r="AY176" i="2"/>
  <c r="AU177" i="2"/>
  <c r="AV177" i="2"/>
  <c r="AY177" i="2"/>
  <c r="AU178" i="2"/>
  <c r="AY178" i="2"/>
  <c r="AV178" i="2"/>
  <c r="AV179" i="2"/>
  <c r="AU179" i="2"/>
  <c r="AY179" i="2"/>
  <c r="AY180" i="2"/>
  <c r="AU180" i="2"/>
  <c r="AV180" i="2"/>
  <c r="AY181" i="2"/>
  <c r="AU181" i="2"/>
  <c r="AV181" i="2"/>
  <c r="AV182" i="2"/>
  <c r="AY182" i="2"/>
  <c r="AU182" i="2"/>
  <c r="AU183" i="2"/>
  <c r="AV183" i="2"/>
  <c r="AY183" i="2"/>
  <c r="AU184" i="2"/>
  <c r="AV184" i="2"/>
  <c r="AY184" i="2"/>
  <c r="AU185" i="2"/>
  <c r="AY185" i="2"/>
  <c r="AV185" i="2"/>
  <c r="AU186" i="2"/>
  <c r="AV186" i="2"/>
  <c r="AY186" i="2"/>
  <c r="AU187" i="2"/>
  <c r="AV187" i="2"/>
  <c r="AY187" i="2"/>
  <c r="AU188" i="2"/>
  <c r="AV188" i="2"/>
  <c r="AY188" i="2"/>
  <c r="AY189" i="2"/>
  <c r="AV189" i="2"/>
  <c r="AU189" i="2"/>
  <c r="AV190" i="2"/>
  <c r="AY190" i="2"/>
  <c r="AU190" i="2"/>
  <c r="AV191" i="2"/>
  <c r="AY191" i="2"/>
  <c r="AU191" i="2"/>
  <c r="AU192" i="2"/>
  <c r="AV192" i="2"/>
  <c r="AY192" i="2"/>
  <c r="AU193" i="2"/>
  <c r="AV193" i="2"/>
  <c r="AY193" i="2"/>
  <c r="AV194" i="2"/>
  <c r="AY194" i="2"/>
  <c r="AU194" i="2"/>
  <c r="AV195" i="2"/>
  <c r="AU195" i="2"/>
  <c r="AY195" i="2"/>
  <c r="AV41" i="2"/>
  <c r="AU45" i="2"/>
  <c r="AX45" i="2" s="1"/>
  <c r="AZ45" i="2" s="1"/>
  <c r="AU34" i="2"/>
  <c r="AX34" i="2" s="1"/>
  <c r="AZ34" i="2" s="1"/>
  <c r="AU37" i="2"/>
  <c r="AX37" i="2" s="1"/>
  <c r="AZ37" i="2" s="1"/>
  <c r="AO50" i="2"/>
  <c r="AR50" i="2" s="1"/>
  <c r="AT50" i="2" s="1"/>
  <c r="AV58" i="2"/>
  <c r="AY58" i="2"/>
  <c r="AY51" i="2"/>
  <c r="AU42" i="2"/>
  <c r="AX42" i="2" s="1"/>
  <c r="AZ42" i="2" s="1"/>
  <c r="AU52" i="2"/>
  <c r="AV56" i="2"/>
  <c r="AV39" i="2"/>
  <c r="AV52" i="2"/>
  <c r="AY38" i="2"/>
  <c r="AY55" i="2"/>
  <c r="AU38" i="2"/>
  <c r="AX38" i="2" s="1"/>
  <c r="AZ38" i="2" s="1"/>
  <c r="AU49" i="2"/>
  <c r="AU35" i="2"/>
  <c r="AX35" i="2" s="1"/>
  <c r="AZ35" i="2" s="1"/>
  <c r="AU39" i="2"/>
  <c r="AX39" i="2" s="1"/>
  <c r="AZ39" i="2" s="1"/>
  <c r="AV35" i="2"/>
  <c r="AV49" i="2"/>
  <c r="AY54" i="2"/>
  <c r="AU36" i="2"/>
  <c r="AX36" i="2" s="1"/>
  <c r="AZ36" i="2" s="1"/>
  <c r="AY48" i="2"/>
  <c r="AU41" i="2"/>
  <c r="AX41" i="2" s="1"/>
  <c r="AZ41" i="2" s="1"/>
  <c r="AV37" i="2"/>
  <c r="AU57" i="2"/>
  <c r="AY61" i="2"/>
  <c r="AV46" i="2"/>
  <c r="AU44" i="2"/>
  <c r="AX44" i="2" s="1"/>
  <c r="AZ44" i="2" s="1"/>
  <c r="AU60" i="2"/>
  <c r="AV50" i="2"/>
  <c r="AY50" i="2"/>
  <c r="AU53" i="2"/>
  <c r="AX53" i="2" s="1"/>
  <c r="AZ53" i="2" s="1"/>
  <c r="AY40" i="2"/>
  <c r="AY39" i="2"/>
  <c r="AU56" i="2"/>
  <c r="AX56" i="2" s="1"/>
  <c r="AZ56" i="2" s="1"/>
  <c r="AV42" i="2"/>
  <c r="AV48" i="2"/>
  <c r="AY42" i="2"/>
  <c r="AY37" i="2"/>
  <c r="AY44" i="2"/>
  <c r="AV59" i="2"/>
  <c r="AU196" i="2"/>
  <c r="AV196" i="2"/>
  <c r="AY196" i="2"/>
  <c r="AV61" i="2"/>
  <c r="AV45" i="2"/>
  <c r="AV57" i="2"/>
  <c r="AY36" i="2"/>
  <c r="AY53" i="2"/>
  <c r="AY47" i="2"/>
  <c r="AU46" i="2"/>
  <c r="AX46" i="2" s="1"/>
  <c r="AZ46" i="2" s="1"/>
  <c r="AY60" i="2"/>
  <c r="AV53" i="2"/>
  <c r="AV54" i="2"/>
  <c r="AY43" i="2"/>
  <c r="AU32" i="2"/>
  <c r="AX32" i="2" s="1"/>
  <c r="AZ32" i="2" s="1"/>
  <c r="AU58" i="2"/>
  <c r="AX58" i="2" s="1"/>
  <c r="AZ58" i="2" s="1"/>
  <c r="AY45" i="2"/>
  <c r="AV36" i="2"/>
  <c r="AU59" i="2"/>
  <c r="AX59" i="2" s="1"/>
  <c r="AZ59" i="2" s="1"/>
  <c r="AV33" i="2"/>
  <c r="AV44" i="2"/>
  <c r="AY52" i="2"/>
  <c r="AU50" i="2"/>
  <c r="AX50" i="2" s="1"/>
  <c r="AZ50" i="2" s="1"/>
  <c r="AY35" i="2"/>
  <c r="AV38" i="2"/>
  <c r="AV40" i="2"/>
  <c r="AV60" i="2"/>
  <c r="AY49" i="2"/>
  <c r="AU55" i="2"/>
  <c r="AX55" i="2" s="1"/>
  <c r="AZ55" i="2" s="1"/>
  <c r="AU43" i="2"/>
  <c r="AX43" i="2" s="1"/>
  <c r="AZ43" i="2" s="1"/>
  <c r="AV47" i="2"/>
  <c r="AU33" i="2"/>
  <c r="AX33" i="2" s="1"/>
  <c r="AZ33" i="2" s="1"/>
  <c r="AU51" i="2"/>
  <c r="AX51" i="2" s="1"/>
  <c r="AZ51" i="2" s="1"/>
  <c r="AV51" i="2"/>
  <c r="AY59" i="2"/>
  <c r="AY41" i="2"/>
  <c r="AY56" i="2"/>
  <c r="AU61" i="2"/>
  <c r="AX61" i="2" s="1"/>
  <c r="AZ61" i="2" s="1"/>
  <c r="AV55" i="2"/>
  <c r="AY32" i="2"/>
  <c r="AY57" i="2"/>
  <c r="AU54" i="2"/>
  <c r="AX54" i="2" s="1"/>
  <c r="AZ54" i="2" s="1"/>
  <c r="AU40" i="2"/>
  <c r="AX40" i="2" s="1"/>
  <c r="AZ40" i="2" s="1"/>
  <c r="AY33" i="2"/>
  <c r="AY34" i="2"/>
  <c r="AV34" i="2"/>
  <c r="AX29" i="2"/>
  <c r="AY46" i="2"/>
  <c r="AV43" i="2"/>
  <c r="AU48" i="2"/>
  <c r="AX48" i="2" s="1"/>
  <c r="AZ48" i="2" s="1"/>
  <c r="AV32" i="2"/>
  <c r="AU47" i="2"/>
  <c r="AY197" i="2"/>
  <c r="AU197" i="2"/>
  <c r="AV197" i="2"/>
  <c r="AO56" i="2"/>
  <c r="AR56" i="2" s="1"/>
  <c r="AT56" i="2" s="1"/>
  <c r="AV198" i="2"/>
  <c r="AY198" i="2"/>
  <c r="AU198" i="2"/>
  <c r="AU199" i="2"/>
  <c r="AV199" i="2"/>
  <c r="AY199" i="2"/>
  <c r="AU200" i="2"/>
  <c r="AV200" i="2"/>
  <c r="AY200" i="2"/>
  <c r="AU201" i="2"/>
  <c r="AV201" i="2"/>
  <c r="AY201" i="2"/>
  <c r="AV202" i="2"/>
  <c r="AY202" i="2"/>
  <c r="AU202" i="2"/>
  <c r="AO202" i="2"/>
  <c r="AU203" i="2"/>
  <c r="AV203" i="2"/>
  <c r="AY203" i="2"/>
  <c r="AO203" i="2"/>
  <c r="AV204" i="2"/>
  <c r="AU204" i="2"/>
  <c r="AY204" i="2"/>
  <c r="AY205" i="2"/>
  <c r="AU205" i="2"/>
  <c r="AV205" i="2"/>
  <c r="AU206" i="2"/>
  <c r="AV206" i="2"/>
  <c r="AY206" i="2"/>
  <c r="AU207" i="2"/>
  <c r="AV207" i="2"/>
  <c r="AY207" i="2"/>
  <c r="AU208" i="2"/>
  <c r="AY208" i="2"/>
  <c r="AO208" i="2"/>
  <c r="AV208" i="2"/>
  <c r="AV209" i="2"/>
  <c r="AY209" i="2"/>
  <c r="AU209" i="2"/>
  <c r="AU210" i="2"/>
  <c r="AV210" i="2"/>
  <c r="AY210" i="2"/>
  <c r="AU211" i="2"/>
  <c r="AV211" i="2"/>
  <c r="AY211" i="2"/>
  <c r="AY212" i="2"/>
  <c r="AU212" i="2"/>
  <c r="AV212" i="2"/>
  <c r="AU213" i="2"/>
  <c r="AY213" i="2"/>
  <c r="AV213" i="2"/>
  <c r="AU214" i="2"/>
  <c r="AY214" i="2"/>
  <c r="AV214" i="2"/>
  <c r="AU215" i="2"/>
  <c r="AV215" i="2"/>
  <c r="AY215" i="2"/>
  <c r="AU216" i="2"/>
  <c r="AY216" i="2"/>
  <c r="AV216" i="2"/>
  <c r="AU217" i="2"/>
  <c r="AY217" i="2"/>
  <c r="AV217" i="2"/>
  <c r="AV218" i="2"/>
  <c r="AY218" i="2"/>
  <c r="AU218" i="2"/>
  <c r="AU219" i="2"/>
  <c r="AV219" i="2"/>
  <c r="AY219" i="2"/>
  <c r="AU220" i="2"/>
  <c r="AV220" i="2"/>
  <c r="AY220" i="2"/>
  <c r="AU221" i="2"/>
  <c r="AV221" i="2"/>
  <c r="AY221" i="2"/>
  <c r="AV222" i="2"/>
  <c r="AY222" i="2"/>
  <c r="AU222" i="2"/>
  <c r="AU223" i="2"/>
  <c r="AV223" i="2"/>
  <c r="AY223" i="2"/>
  <c r="AU224" i="2"/>
  <c r="AV224" i="2"/>
  <c r="AY224" i="2"/>
  <c r="AU225" i="2"/>
  <c r="AY225" i="2"/>
  <c r="AV225" i="2"/>
  <c r="AV226" i="2"/>
  <c r="AY226" i="2"/>
  <c r="AU226" i="2"/>
  <c r="AU227" i="2"/>
  <c r="AV227" i="2"/>
  <c r="AY227" i="2"/>
  <c r="AY228" i="2"/>
  <c r="AU228" i="2"/>
  <c r="AV228" i="2"/>
  <c r="AY229" i="2"/>
  <c r="AV229" i="2"/>
  <c r="AU229" i="2"/>
  <c r="AU230" i="2"/>
  <c r="AV230" i="2"/>
  <c r="AY230" i="2"/>
  <c r="AV231" i="2"/>
  <c r="AY231" i="2"/>
  <c r="AU231" i="2"/>
  <c r="AY232" i="2"/>
  <c r="AU232" i="2"/>
  <c r="AV232" i="2"/>
  <c r="AU233" i="2"/>
  <c r="AY233" i="2"/>
  <c r="AV233" i="2"/>
  <c r="AY234" i="2"/>
  <c r="AU234" i="2"/>
  <c r="AV234" i="2"/>
  <c r="AU235" i="2"/>
  <c r="AV235" i="2"/>
  <c r="AY235" i="2"/>
  <c r="AV236" i="2"/>
  <c r="AY236" i="2"/>
  <c r="AU236" i="2"/>
  <c r="AV237" i="2"/>
  <c r="AY237" i="2"/>
  <c r="AU237" i="2"/>
  <c r="AU238" i="2"/>
  <c r="AV238" i="2"/>
  <c r="AY238" i="2"/>
  <c r="AU239" i="2"/>
  <c r="AV239" i="2"/>
  <c r="AY239" i="2"/>
  <c r="AV240" i="2"/>
  <c r="AY240" i="2"/>
  <c r="AU240" i="2"/>
  <c r="AV241" i="2"/>
  <c r="AY241" i="2"/>
  <c r="AU241" i="2"/>
  <c r="AU242" i="2"/>
  <c r="AV242" i="2"/>
  <c r="AY242" i="2"/>
  <c r="AX77" i="2" l="1"/>
  <c r="AZ77" i="2" s="1"/>
  <c r="AX75" i="2"/>
  <c r="AZ75" i="2" s="1"/>
  <c r="AX79" i="2"/>
  <c r="AZ79" i="2" s="1"/>
  <c r="AX80" i="2"/>
  <c r="AZ80" i="2" s="1"/>
  <c r="AX78" i="2"/>
  <c r="AZ78" i="2" s="1"/>
  <c r="AX76" i="2"/>
  <c r="AZ76" i="2" s="1"/>
  <c r="AW30" i="2"/>
  <c r="AW28" i="2"/>
  <c r="AX117" i="2"/>
  <c r="AZ117" i="2" s="1"/>
  <c r="AX109" i="2"/>
  <c r="AZ109" i="2" s="1"/>
  <c r="AX193" i="2"/>
  <c r="AZ193" i="2" s="1"/>
  <c r="AX177" i="2"/>
  <c r="AZ177" i="2" s="1"/>
  <c r="AX173" i="2"/>
  <c r="AZ173" i="2" s="1"/>
  <c r="AX158" i="2"/>
  <c r="AZ158" i="2" s="1"/>
  <c r="AX157" i="2"/>
  <c r="AZ157" i="2" s="1"/>
  <c r="AX153" i="2"/>
  <c r="AZ153" i="2" s="1"/>
  <c r="AX150" i="2"/>
  <c r="AZ150" i="2" s="1"/>
  <c r="AX149" i="2"/>
  <c r="AZ149" i="2" s="1"/>
  <c r="AX141" i="2"/>
  <c r="AZ141" i="2" s="1"/>
  <c r="AX137" i="2"/>
  <c r="AZ137" i="2" s="1"/>
  <c r="AX130" i="2"/>
  <c r="AZ130" i="2" s="1"/>
  <c r="AX125" i="2"/>
  <c r="AZ125" i="2" s="1"/>
  <c r="AX105" i="2"/>
  <c r="AZ105" i="2" s="1"/>
  <c r="AX98" i="2"/>
  <c r="AZ98" i="2" s="1"/>
  <c r="AX97" i="2"/>
  <c r="AZ97" i="2" s="1"/>
  <c r="AX93" i="2"/>
  <c r="AZ93" i="2" s="1"/>
  <c r="AX90" i="2"/>
  <c r="AZ90" i="2" s="1"/>
  <c r="AX86" i="2"/>
  <c r="AZ86" i="2" s="1"/>
  <c r="AX85" i="2"/>
  <c r="AZ85" i="2" s="1"/>
  <c r="AX234" i="2"/>
  <c r="AZ234" i="2" s="1"/>
  <c r="AX233" i="2"/>
  <c r="AZ233" i="2" s="1"/>
  <c r="AX231" i="2"/>
  <c r="AZ231" i="2" s="1"/>
  <c r="AX225" i="2"/>
  <c r="AZ225" i="2" s="1"/>
  <c r="AX217" i="2"/>
  <c r="AZ217" i="2" s="1"/>
  <c r="AX213" i="2"/>
  <c r="AZ213" i="2" s="1"/>
  <c r="AX191" i="2"/>
  <c r="AZ191" i="2" s="1"/>
  <c r="AX185" i="2"/>
  <c r="AZ185" i="2" s="1"/>
  <c r="AX147" i="2"/>
  <c r="AZ147" i="2" s="1"/>
  <c r="AX145" i="2"/>
  <c r="AZ145" i="2" s="1"/>
  <c r="AX131" i="2"/>
  <c r="AZ131" i="2" s="1"/>
  <c r="AX111" i="2"/>
  <c r="AZ111" i="2" s="1"/>
  <c r="AX81" i="2"/>
  <c r="AZ81" i="2" s="1"/>
  <c r="AX221" i="2"/>
  <c r="AZ221" i="2" s="1"/>
  <c r="AX133" i="2"/>
  <c r="AZ133" i="2" s="1"/>
  <c r="AX132" i="2"/>
  <c r="AZ132" i="2" s="1"/>
  <c r="AX121" i="2"/>
  <c r="AZ121" i="2" s="1"/>
  <c r="AX113" i="2"/>
  <c r="AZ113" i="2" s="1"/>
  <c r="AX112" i="2"/>
  <c r="AZ112" i="2" s="1"/>
  <c r="AX174" i="2"/>
  <c r="AZ174" i="2" s="1"/>
  <c r="AX146" i="2"/>
  <c r="AZ146" i="2" s="1"/>
  <c r="AX87" i="2"/>
  <c r="AZ87" i="2" s="1"/>
  <c r="AX92" i="2"/>
  <c r="AZ92" i="2" s="1"/>
  <c r="AX205" i="2"/>
  <c r="AZ205" i="2" s="1"/>
  <c r="AX203" i="2"/>
  <c r="AZ203" i="2" s="1"/>
  <c r="AX196" i="2"/>
  <c r="AZ196" i="2" s="1"/>
  <c r="AX170" i="2"/>
  <c r="AZ170" i="2" s="1"/>
  <c r="AX169" i="2"/>
  <c r="AZ169" i="2" s="1"/>
  <c r="AX165" i="2"/>
  <c r="AZ165" i="2" s="1"/>
  <c r="AX161" i="2"/>
  <c r="AZ161" i="2" s="1"/>
  <c r="AX224" i="2"/>
  <c r="AZ224" i="2" s="1"/>
  <c r="AX220" i="2"/>
  <c r="AZ220" i="2" s="1"/>
  <c r="AX207" i="2"/>
  <c r="AZ207" i="2" s="1"/>
  <c r="AX201" i="2"/>
  <c r="AZ201" i="2" s="1"/>
  <c r="AX197" i="2"/>
  <c r="AZ197" i="2" s="1"/>
  <c r="AX192" i="2"/>
  <c r="AZ192" i="2" s="1"/>
  <c r="AX188" i="2"/>
  <c r="AZ188" i="2" s="1"/>
  <c r="AX184" i="2"/>
  <c r="AZ184" i="2" s="1"/>
  <c r="AX181" i="2"/>
  <c r="AZ181" i="2" s="1"/>
  <c r="AX176" i="2"/>
  <c r="AZ176" i="2" s="1"/>
  <c r="AX96" i="2"/>
  <c r="AZ96" i="2" s="1"/>
  <c r="AX88" i="2"/>
  <c r="AZ88" i="2" s="1"/>
  <c r="AX240" i="2"/>
  <c r="AZ240" i="2" s="1"/>
  <c r="AX236" i="2"/>
  <c r="AZ236" i="2" s="1"/>
  <c r="AX214" i="2"/>
  <c r="AZ214" i="2" s="1"/>
  <c r="AX210" i="2"/>
  <c r="AZ210" i="2" s="1"/>
  <c r="AX199" i="2"/>
  <c r="AZ199" i="2" s="1"/>
  <c r="AX47" i="2"/>
  <c r="AZ47" i="2" s="1"/>
  <c r="AX60" i="2"/>
  <c r="AZ60" i="2" s="1"/>
  <c r="AX57" i="2"/>
  <c r="AZ57" i="2" s="1"/>
  <c r="AX195" i="2"/>
  <c r="AZ195" i="2" s="1"/>
  <c r="AX179" i="2"/>
  <c r="AZ179" i="2" s="1"/>
  <c r="AX178" i="2"/>
  <c r="AZ178" i="2" s="1"/>
  <c r="AX175" i="2"/>
  <c r="AZ175" i="2" s="1"/>
  <c r="AX172" i="2"/>
  <c r="AZ172" i="2" s="1"/>
  <c r="AX171" i="2"/>
  <c r="AZ171" i="2" s="1"/>
  <c r="AX168" i="2"/>
  <c r="AZ168" i="2" s="1"/>
  <c r="AX164" i="2"/>
  <c r="AZ164" i="2" s="1"/>
  <c r="AX152" i="2"/>
  <c r="AZ152" i="2" s="1"/>
  <c r="AX123" i="2"/>
  <c r="AZ123" i="2" s="1"/>
  <c r="AX106" i="2"/>
  <c r="AZ106" i="2" s="1"/>
  <c r="AX104" i="2"/>
  <c r="AZ104" i="2" s="1"/>
  <c r="AX94" i="2"/>
  <c r="AZ94" i="2" s="1"/>
  <c r="AX84" i="2"/>
  <c r="AZ84" i="2" s="1"/>
  <c r="AX83" i="2"/>
  <c r="AZ83" i="2" s="1"/>
  <c r="AX82" i="2"/>
  <c r="AZ82" i="2" s="1"/>
  <c r="AX74" i="2"/>
  <c r="AZ74" i="2" s="1"/>
  <c r="AX52" i="2"/>
  <c r="AZ52" i="2" s="1"/>
  <c r="AX95" i="2"/>
  <c r="AZ95" i="2" s="1"/>
  <c r="AX91" i="2"/>
  <c r="AZ91" i="2" s="1"/>
  <c r="AX73" i="2"/>
  <c r="AZ73" i="2" s="1"/>
  <c r="AX69" i="2"/>
  <c r="AZ69" i="2" s="1"/>
  <c r="AX68" i="2"/>
  <c r="AZ68" i="2" s="1"/>
  <c r="AX65" i="2"/>
  <c r="AZ65" i="2" s="1"/>
  <c r="AX63" i="2"/>
  <c r="AZ63" i="2" s="1"/>
  <c r="AX49" i="2"/>
  <c r="AZ49" i="2" s="1"/>
  <c r="AX89" i="2"/>
  <c r="AZ89" i="2" s="1"/>
  <c r="AX72" i="2"/>
  <c r="AZ72" i="2" s="1"/>
  <c r="AX70" i="2"/>
  <c r="AZ70" i="2" s="1"/>
  <c r="AX64" i="2"/>
  <c r="AZ64" i="2" s="1"/>
  <c r="AX208" i="2"/>
  <c r="AZ208" i="2" s="1"/>
  <c r="AX107" i="2"/>
  <c r="AZ107" i="2" s="1"/>
  <c r="AX242" i="2"/>
  <c r="AZ242" i="2" s="1"/>
  <c r="AX238" i="2"/>
  <c r="AZ238" i="2" s="1"/>
  <c r="AX230" i="2"/>
  <c r="AZ230" i="2" s="1"/>
  <c r="AX186" i="2"/>
  <c r="AZ186" i="2" s="1"/>
  <c r="AX166" i="2"/>
  <c r="AZ166" i="2" s="1"/>
  <c r="AX162" i="2"/>
  <c r="AZ162" i="2" s="1"/>
  <c r="AX159" i="2"/>
  <c r="AZ159" i="2" s="1"/>
  <c r="AX154" i="2"/>
  <c r="AZ154" i="2" s="1"/>
  <c r="AX118" i="2"/>
  <c r="AZ118" i="2" s="1"/>
  <c r="AX114" i="2"/>
  <c r="AZ114" i="2" s="1"/>
  <c r="AX110" i="2"/>
  <c r="AZ110" i="2" s="1"/>
  <c r="AX102" i="2"/>
  <c r="AZ102" i="2" s="1"/>
  <c r="AX206" i="2"/>
  <c r="AZ206" i="2" s="1"/>
  <c r="AX202" i="2"/>
  <c r="AZ202" i="2" s="1"/>
  <c r="AX200" i="2"/>
  <c r="AZ200" i="2" s="1"/>
  <c r="AX198" i="2"/>
  <c r="AZ198" i="2" s="1"/>
  <c r="AX189" i="2"/>
  <c r="AZ189" i="2" s="1"/>
  <c r="AX187" i="2"/>
  <c r="AZ187" i="2" s="1"/>
  <c r="AX183" i="2"/>
  <c r="AZ183" i="2" s="1"/>
  <c r="AX180" i="2"/>
  <c r="AZ180" i="2" s="1"/>
  <c r="AX167" i="2"/>
  <c r="AZ167" i="2" s="1"/>
  <c r="AX163" i="2"/>
  <c r="AZ163" i="2" s="1"/>
  <c r="AX155" i="2"/>
  <c r="AZ155" i="2" s="1"/>
  <c r="AX151" i="2"/>
  <c r="AZ151" i="2" s="1"/>
  <c r="AX143" i="2"/>
  <c r="AZ143" i="2" s="1"/>
  <c r="AX139" i="2"/>
  <c r="AZ139" i="2" s="1"/>
  <c r="AX135" i="2"/>
  <c r="AZ135" i="2" s="1"/>
  <c r="AX129" i="2"/>
  <c r="AZ129" i="2" s="1"/>
  <c r="AX127" i="2"/>
  <c r="AZ127" i="2" s="1"/>
  <c r="AX119" i="2"/>
  <c r="AZ119" i="2" s="1"/>
  <c r="AX115" i="2"/>
  <c r="AZ115" i="2" s="1"/>
  <c r="AX103" i="2"/>
  <c r="AZ103" i="2" s="1"/>
  <c r="AX99" i="2"/>
  <c r="AZ99" i="2" s="1"/>
  <c r="AX204" i="2"/>
  <c r="AZ204" i="2" s="1"/>
  <c r="AX194" i="2"/>
  <c r="AZ194" i="2" s="1"/>
  <c r="AX190" i="2"/>
  <c r="AZ190" i="2" s="1"/>
  <c r="AX182" i="2"/>
  <c r="AZ182" i="2" s="1"/>
  <c r="AX160" i="2"/>
  <c r="AZ160" i="2" s="1"/>
  <c r="AX156" i="2"/>
  <c r="AZ156" i="2" s="1"/>
  <c r="AX148" i="2"/>
  <c r="AZ148" i="2" s="1"/>
  <c r="AX144" i="2"/>
  <c r="AZ144" i="2" s="1"/>
  <c r="AX142" i="2"/>
  <c r="AZ142" i="2" s="1"/>
  <c r="AX140" i="2"/>
  <c r="AZ140" i="2" s="1"/>
  <c r="AX138" i="2"/>
  <c r="AZ138" i="2" s="1"/>
  <c r="AX136" i="2"/>
  <c r="AZ136" i="2" s="1"/>
  <c r="AX134" i="2"/>
  <c r="AZ134" i="2" s="1"/>
  <c r="AX128" i="2"/>
  <c r="AZ128" i="2" s="1"/>
  <c r="AX126" i="2"/>
  <c r="AZ126" i="2" s="1"/>
  <c r="AX124" i="2"/>
  <c r="AZ124" i="2" s="1"/>
  <c r="AX122" i="2"/>
  <c r="AZ122" i="2" s="1"/>
  <c r="AX120" i="2"/>
  <c r="AZ120" i="2" s="1"/>
  <c r="AX116" i="2"/>
  <c r="AZ116" i="2" s="1"/>
  <c r="AX108" i="2"/>
  <c r="AZ108" i="2" s="1"/>
  <c r="AX101" i="2"/>
  <c r="AZ101" i="2" s="1"/>
  <c r="AX100" i="2"/>
  <c r="AZ100" i="2" s="1"/>
  <c r="AX241" i="2"/>
  <c r="AZ241" i="2" s="1"/>
  <c r="AX239" i="2"/>
  <c r="AZ239" i="2" s="1"/>
  <c r="AX237" i="2"/>
  <c r="AZ237" i="2" s="1"/>
  <c r="AX235" i="2"/>
  <c r="AZ235" i="2" s="1"/>
  <c r="AX232" i="2"/>
  <c r="AZ232" i="2" s="1"/>
  <c r="AX229" i="2"/>
  <c r="AZ229" i="2" s="1"/>
  <c r="AX228" i="2"/>
  <c r="AZ228" i="2" s="1"/>
  <c r="AX227" i="2"/>
  <c r="AZ227" i="2" s="1"/>
  <c r="AX223" i="2"/>
  <c r="AZ223" i="2" s="1"/>
  <c r="AX219" i="2"/>
  <c r="AZ219" i="2" s="1"/>
  <c r="AX215" i="2"/>
  <c r="AZ215" i="2" s="1"/>
  <c r="AX212" i="2"/>
  <c r="AZ212" i="2" s="1"/>
  <c r="AX211" i="2"/>
  <c r="AZ211" i="2" s="1"/>
  <c r="AX209" i="2"/>
  <c r="AZ209" i="2" s="1"/>
  <c r="AX226" i="2"/>
  <c r="AZ226" i="2" s="1"/>
  <c r="AX222" i="2"/>
  <c r="AZ222" i="2" s="1"/>
  <c r="AX218" i="2"/>
  <c r="AZ218" i="2" s="1"/>
  <c r="AX216" i="2"/>
  <c r="AZ216" i="2" s="1"/>
  <c r="AU29" i="2"/>
  <c r="AV28" i="2"/>
  <c r="BA56" i="2"/>
  <c r="BC56" i="2" s="1"/>
  <c r="CH56" i="2" s="1"/>
  <c r="AV29" i="2"/>
  <c r="AO234" i="2"/>
  <c r="AO227" i="2"/>
  <c r="AO216" i="2"/>
  <c r="AO62" i="2"/>
  <c r="AR62" i="2" s="1"/>
  <c r="AT62" i="2" s="1"/>
  <c r="BA62" i="2" s="1"/>
  <c r="BC62" i="2" s="1"/>
  <c r="CH62" i="2" s="1"/>
  <c r="AO177" i="2"/>
  <c r="AO178" i="2"/>
  <c r="AO197" i="2"/>
  <c r="AO52" i="2"/>
  <c r="AR52" i="2" s="1"/>
  <c r="AT52" i="2" s="1"/>
  <c r="AO58" i="2"/>
  <c r="AR58" i="2" s="1"/>
  <c r="AT58" i="2" s="1"/>
  <c r="BA58" i="2" s="1"/>
  <c r="BC58" i="2" s="1"/>
  <c r="CH58" i="2" s="1"/>
  <c r="AO41" i="2"/>
  <c r="AR41" i="2" s="1"/>
  <c r="AT41" i="2" s="1"/>
  <c r="BA41" i="2" s="1"/>
  <c r="BC41" i="2" s="1"/>
  <c r="CH41" i="2" s="1"/>
  <c r="AO48" i="2"/>
  <c r="AR48" i="2" s="1"/>
  <c r="AT48" i="2" s="1"/>
  <c r="BA48" i="2" s="1"/>
  <c r="BC48" i="2" s="1"/>
  <c r="CH48" i="2" s="1"/>
  <c r="AO42" i="2"/>
  <c r="AR42" i="2" s="1"/>
  <c r="AT42" i="2" s="1"/>
  <c r="BA42" i="2" s="1"/>
  <c r="BC42" i="2" s="1"/>
  <c r="CH42" i="2" s="1"/>
  <c r="AO55" i="2"/>
  <c r="AR55" i="2" s="1"/>
  <c r="AT55" i="2" s="1"/>
  <c r="BA55" i="2" s="1"/>
  <c r="BC55" i="2" s="1"/>
  <c r="CH55" i="2" s="1"/>
  <c r="AT27" i="2"/>
  <c r="AO200" i="2"/>
  <c r="AO205" i="2"/>
  <c r="AO207" i="2"/>
  <c r="AO214" i="2"/>
  <c r="AO217" i="2"/>
  <c r="AO225" i="2"/>
  <c r="AO232" i="2"/>
  <c r="AO233" i="2"/>
  <c r="AO237" i="2"/>
  <c r="AO53" i="2"/>
  <c r="AR53" i="2" s="1"/>
  <c r="AT53" i="2" s="1"/>
  <c r="BA53" i="2" s="1"/>
  <c r="BC53" i="2" s="1"/>
  <c r="CH53" i="2" s="1"/>
  <c r="AO57" i="2"/>
  <c r="AR57" i="2" s="1"/>
  <c r="AT57" i="2" s="1"/>
  <c r="AO46" i="2"/>
  <c r="AR46" i="2" s="1"/>
  <c r="AT46" i="2" s="1"/>
  <c r="BA46" i="2" s="1"/>
  <c r="BC46" i="2" s="1"/>
  <c r="CH46" i="2" s="1"/>
  <c r="AO32" i="2"/>
  <c r="AR32" i="2" s="1"/>
  <c r="AT32" i="2" s="1"/>
  <c r="BA32" i="2" s="1"/>
  <c r="BC32" i="2" s="1"/>
  <c r="CH32" i="2" s="1"/>
  <c r="AO44" i="2"/>
  <c r="AR44" i="2" s="1"/>
  <c r="AT44" i="2" s="1"/>
  <c r="BA44" i="2" s="1"/>
  <c r="BC44" i="2" s="1"/>
  <c r="CH44" i="2" s="1"/>
  <c r="AO37" i="2"/>
  <c r="AR37" i="2" s="1"/>
  <c r="AT37" i="2" s="1"/>
  <c r="BA37" i="2" s="1"/>
  <c r="BC37" i="2" s="1"/>
  <c r="CH37" i="2" s="1"/>
  <c r="AO47" i="2"/>
  <c r="AR47" i="2" s="1"/>
  <c r="AT47" i="2" s="1"/>
  <c r="AO40" i="2"/>
  <c r="AR40" i="2" s="1"/>
  <c r="AT40" i="2" s="1"/>
  <c r="BA40" i="2" s="1"/>
  <c r="BC40" i="2" s="1"/>
  <c r="CH40" i="2" s="1"/>
  <c r="AO201" i="2"/>
  <c r="AO204" i="2"/>
  <c r="AO206" i="2"/>
  <c r="AO210" i="2"/>
  <c r="AO226" i="2"/>
  <c r="AO230" i="2"/>
  <c r="AO236" i="2"/>
  <c r="AO238" i="2"/>
  <c r="AO241" i="2"/>
  <c r="AO43" i="2"/>
  <c r="AR43" i="2" s="1"/>
  <c r="AT43" i="2" s="1"/>
  <c r="BA43" i="2" s="1"/>
  <c r="BC43" i="2" s="1"/>
  <c r="CH43" i="2" s="1"/>
  <c r="AO51" i="2"/>
  <c r="AR51" i="2" s="1"/>
  <c r="AT51" i="2" s="1"/>
  <c r="BA51" i="2" s="1"/>
  <c r="BC51" i="2" s="1"/>
  <c r="CH51" i="2" s="1"/>
  <c r="AO35" i="2"/>
  <c r="AR35" i="2" s="1"/>
  <c r="AT35" i="2" s="1"/>
  <c r="BA35" i="2" s="1"/>
  <c r="BC35" i="2" s="1"/>
  <c r="CH35" i="2" s="1"/>
  <c r="AO39" i="2"/>
  <c r="AR39" i="2" s="1"/>
  <c r="AT39" i="2" s="1"/>
  <c r="BA39" i="2" s="1"/>
  <c r="BC39" i="2" s="1"/>
  <c r="CH39" i="2" s="1"/>
  <c r="AO33" i="2"/>
  <c r="AR33" i="2" s="1"/>
  <c r="AT33" i="2" s="1"/>
  <c r="BA33" i="2" s="1"/>
  <c r="BC33" i="2" s="1"/>
  <c r="CH33" i="2" s="1"/>
  <c r="AO59" i="2"/>
  <c r="AR59" i="2" s="1"/>
  <c r="AT59" i="2" s="1"/>
  <c r="BA59" i="2" s="1"/>
  <c r="BC59" i="2" s="1"/>
  <c r="CH59" i="2" s="1"/>
  <c r="AO38" i="2"/>
  <c r="AR38" i="2" s="1"/>
  <c r="AT38" i="2" s="1"/>
  <c r="BA38" i="2" s="1"/>
  <c r="BC38" i="2" s="1"/>
  <c r="CH38" i="2" s="1"/>
  <c r="AO36" i="2"/>
  <c r="AR36" i="2" s="1"/>
  <c r="AT36" i="2" s="1"/>
  <c r="BA36" i="2" s="1"/>
  <c r="BC36" i="2" s="1"/>
  <c r="CH36" i="2" s="1"/>
  <c r="AO34" i="2"/>
  <c r="AR34" i="2" s="1"/>
  <c r="AT34" i="2" s="1"/>
  <c r="BA34" i="2" s="1"/>
  <c r="BC34" i="2" s="1"/>
  <c r="CH34" i="2" s="1"/>
  <c r="AO198" i="2"/>
  <c r="AO209" i="2"/>
  <c r="AO211" i="2"/>
  <c r="AO215" i="2"/>
  <c r="AO222" i="2"/>
  <c r="AO228" i="2"/>
  <c r="AO235" i="2"/>
  <c r="AO239" i="2"/>
  <c r="AO240" i="2"/>
  <c r="AO242" i="2"/>
  <c r="AO229" i="2"/>
  <c r="AO221" i="2"/>
  <c r="AO220" i="2"/>
  <c r="AO219" i="2"/>
  <c r="AO218" i="2"/>
  <c r="AO199" i="2"/>
  <c r="AO49" i="2"/>
  <c r="AR49" i="2" s="1"/>
  <c r="AT49" i="2" s="1"/>
  <c r="AO61" i="2"/>
  <c r="AR61" i="2" s="1"/>
  <c r="AT61" i="2" s="1"/>
  <c r="BA61" i="2" s="1"/>
  <c r="BC61" i="2" s="1"/>
  <c r="CH61" i="2" s="1"/>
  <c r="AO231" i="2"/>
  <c r="AO224" i="2"/>
  <c r="AO223" i="2"/>
  <c r="AO213" i="2"/>
  <c r="AO212" i="2"/>
  <c r="AO60" i="2"/>
  <c r="AR60" i="2" s="1"/>
  <c r="AT60" i="2" s="1"/>
  <c r="AO45" i="2"/>
  <c r="AR45" i="2" s="1"/>
  <c r="AT45" i="2" s="1"/>
  <c r="BA45" i="2" s="1"/>
  <c r="BC45" i="2" s="1"/>
  <c r="CH45" i="2" s="1"/>
  <c r="AO54" i="2"/>
  <c r="AR54" i="2" s="1"/>
  <c r="AT54" i="2" s="1"/>
  <c r="BA54" i="2" s="1"/>
  <c r="BC54" i="2" s="1"/>
  <c r="CH54" i="2" s="1"/>
  <c r="AV27" i="2"/>
  <c r="AO188" i="2"/>
  <c r="AO183" i="2"/>
  <c r="AO174" i="2"/>
  <c r="AO171" i="2"/>
  <c r="AO168" i="2"/>
  <c r="AO164" i="2"/>
  <c r="AO156" i="2"/>
  <c r="AO152" i="2"/>
  <c r="AO148" i="2"/>
  <c r="AO147" i="2"/>
  <c r="AO144" i="2"/>
  <c r="AO130" i="2"/>
  <c r="AO120" i="2"/>
  <c r="AO111" i="2"/>
  <c r="AO104" i="2"/>
  <c r="AO100" i="2"/>
  <c r="AO96" i="2"/>
  <c r="AO95" i="2"/>
  <c r="AO92" i="2"/>
  <c r="AO87" i="2"/>
  <c r="AO84" i="2"/>
  <c r="AO82" i="2"/>
  <c r="AO81" i="2"/>
  <c r="AO80" i="2"/>
  <c r="AO76" i="2"/>
  <c r="AO74" i="2"/>
  <c r="AO67" i="2"/>
  <c r="BA50" i="2"/>
  <c r="BC50" i="2" s="1"/>
  <c r="CH50" i="2" s="1"/>
  <c r="AO195" i="2"/>
  <c r="AO192" i="2"/>
  <c r="AO187" i="2"/>
  <c r="AO185" i="2"/>
  <c r="AO173" i="2"/>
  <c r="AO169" i="2"/>
  <c r="AO166" i="2"/>
  <c r="AO162" i="2"/>
  <c r="AO159" i="2"/>
  <c r="AO158" i="2"/>
  <c r="AO154" i="2"/>
  <c r="AO143" i="2"/>
  <c r="AO139" i="2"/>
  <c r="AO137" i="2"/>
  <c r="AO135" i="2"/>
  <c r="AO131" i="2"/>
  <c r="AO127" i="2"/>
  <c r="AO125" i="2"/>
  <c r="AO119" i="2"/>
  <c r="AO118" i="2"/>
  <c r="AO117" i="2"/>
  <c r="AO115" i="2"/>
  <c r="AO114" i="2"/>
  <c r="AO110" i="2"/>
  <c r="AO107" i="2"/>
  <c r="AO106" i="2"/>
  <c r="AO102" i="2"/>
  <c r="AO98" i="2"/>
  <c r="AO91" i="2"/>
  <c r="AO89" i="2"/>
  <c r="AO79" i="2"/>
  <c r="AO75" i="2"/>
  <c r="AO73" i="2"/>
  <c r="AS62" i="2"/>
  <c r="CI62" i="2" s="1"/>
  <c r="AP62" i="2"/>
  <c r="AS63" i="2"/>
  <c r="CI63" i="2" s="1"/>
  <c r="AP63" i="2"/>
  <c r="AS64" i="2"/>
  <c r="CI64" i="2" s="1"/>
  <c r="AP64" i="2"/>
  <c r="AS65" i="2"/>
  <c r="CI65" i="2" s="1"/>
  <c r="AP65" i="2"/>
  <c r="AP66" i="2"/>
  <c r="AS66" i="2"/>
  <c r="CI66" i="2" s="1"/>
  <c r="AS67" i="2"/>
  <c r="CI67" i="2" s="1"/>
  <c r="AP67" i="2"/>
  <c r="AS68" i="2"/>
  <c r="CI68" i="2" s="1"/>
  <c r="AP68" i="2"/>
  <c r="AP69" i="2"/>
  <c r="AS69" i="2"/>
  <c r="CI69" i="2" s="1"/>
  <c r="AS70" i="2"/>
  <c r="CI70" i="2" s="1"/>
  <c r="AP70" i="2"/>
  <c r="AS71" i="2"/>
  <c r="CI71" i="2" s="1"/>
  <c r="AP71" i="2"/>
  <c r="AS72" i="2"/>
  <c r="CI72" i="2" s="1"/>
  <c r="AP72" i="2"/>
  <c r="AS73" i="2"/>
  <c r="CI73" i="2" s="1"/>
  <c r="AP73" i="2"/>
  <c r="AS74" i="2"/>
  <c r="CI74" i="2" s="1"/>
  <c r="AP74" i="2"/>
  <c r="AP75" i="2"/>
  <c r="AS75" i="2"/>
  <c r="CI75" i="2" s="1"/>
  <c r="AP76" i="2"/>
  <c r="AS76" i="2"/>
  <c r="CI76" i="2" s="1"/>
  <c r="AS77" i="2"/>
  <c r="CI77" i="2" s="1"/>
  <c r="AP77" i="2"/>
  <c r="AP78" i="2"/>
  <c r="AS78" i="2"/>
  <c r="CI78" i="2" s="1"/>
  <c r="AS79" i="2"/>
  <c r="CI79" i="2" s="1"/>
  <c r="AP79" i="2"/>
  <c r="AP80" i="2"/>
  <c r="AS80" i="2"/>
  <c r="CI80" i="2" s="1"/>
  <c r="AS81" i="2"/>
  <c r="CI81" i="2" s="1"/>
  <c r="AP81" i="2"/>
  <c r="AP82" i="2"/>
  <c r="AS82" i="2"/>
  <c r="CI82" i="2" s="1"/>
  <c r="AS83" i="2"/>
  <c r="CI83" i="2" s="1"/>
  <c r="AP83" i="2"/>
  <c r="AP84" i="2"/>
  <c r="AS84" i="2"/>
  <c r="CI84" i="2" s="1"/>
  <c r="AP85" i="2"/>
  <c r="AS85" i="2"/>
  <c r="CI85" i="2" s="1"/>
  <c r="AP86" i="2"/>
  <c r="AS86" i="2"/>
  <c r="CI86" i="2" s="1"/>
  <c r="AP87" i="2"/>
  <c r="AS87" i="2"/>
  <c r="CI87" i="2" s="1"/>
  <c r="AS88" i="2"/>
  <c r="CI88" i="2" s="1"/>
  <c r="AP88" i="2"/>
  <c r="AS89" i="2"/>
  <c r="CI89" i="2" s="1"/>
  <c r="AP89" i="2"/>
  <c r="AP90" i="2"/>
  <c r="AS90" i="2"/>
  <c r="CI90" i="2" s="1"/>
  <c r="AP91" i="2"/>
  <c r="AS91" i="2"/>
  <c r="CI91" i="2" s="1"/>
  <c r="AS92" i="2"/>
  <c r="CI92" i="2" s="1"/>
  <c r="AP92" i="2"/>
  <c r="AS93" i="2"/>
  <c r="CI93" i="2" s="1"/>
  <c r="AP93" i="2"/>
  <c r="AS94" i="2"/>
  <c r="CI94" i="2" s="1"/>
  <c r="AP94" i="2"/>
  <c r="AP95" i="2"/>
  <c r="AS95" i="2"/>
  <c r="CI95" i="2" s="1"/>
  <c r="AP96" i="2"/>
  <c r="AS96" i="2"/>
  <c r="CI96" i="2" s="1"/>
  <c r="AS97" i="2"/>
  <c r="CI97" i="2" s="1"/>
  <c r="AP97" i="2"/>
  <c r="AP98" i="2"/>
  <c r="AS98" i="2"/>
  <c r="CI98" i="2" s="1"/>
  <c r="AP99" i="2"/>
  <c r="AS99" i="2"/>
  <c r="CI99" i="2" s="1"/>
  <c r="AP100" i="2"/>
  <c r="AS100" i="2"/>
  <c r="CI100" i="2" s="1"/>
  <c r="AP101" i="2"/>
  <c r="AS101" i="2"/>
  <c r="CI101" i="2" s="1"/>
  <c r="AS102" i="2"/>
  <c r="CI102" i="2" s="1"/>
  <c r="AP102" i="2"/>
  <c r="AS103" i="2"/>
  <c r="CI103" i="2" s="1"/>
  <c r="AP103" i="2"/>
  <c r="AS104" i="2"/>
  <c r="CI104" i="2" s="1"/>
  <c r="AP104" i="2"/>
  <c r="AS105" i="2"/>
  <c r="CI105" i="2" s="1"/>
  <c r="AP105" i="2"/>
  <c r="AP106" i="2"/>
  <c r="AS106" i="2"/>
  <c r="CI106" i="2" s="1"/>
  <c r="AS107" i="2"/>
  <c r="CI107" i="2" s="1"/>
  <c r="AP107" i="2"/>
  <c r="AP108" i="2"/>
  <c r="AS108" i="2"/>
  <c r="CI108" i="2" s="1"/>
  <c r="AS109" i="2"/>
  <c r="CI109" i="2" s="1"/>
  <c r="AP109" i="2"/>
  <c r="AP110" i="2"/>
  <c r="AS110" i="2"/>
  <c r="CI110" i="2" s="1"/>
  <c r="AP111" i="2"/>
  <c r="AS111" i="2"/>
  <c r="CI111" i="2" s="1"/>
  <c r="AS112" i="2"/>
  <c r="CI112" i="2" s="1"/>
  <c r="AP112" i="2"/>
  <c r="AS113" i="2"/>
  <c r="CI113" i="2" s="1"/>
  <c r="AP113" i="2"/>
  <c r="AP114" i="2"/>
  <c r="AS114" i="2"/>
  <c r="CI114" i="2" s="1"/>
  <c r="AS115" i="2"/>
  <c r="CI115" i="2" s="1"/>
  <c r="AP115" i="2"/>
  <c r="AP116" i="2"/>
  <c r="AS116" i="2"/>
  <c r="CI116" i="2" s="1"/>
  <c r="AP117" i="2"/>
  <c r="AS117" i="2"/>
  <c r="CI117" i="2" s="1"/>
  <c r="AP118" i="2"/>
  <c r="AS118" i="2"/>
  <c r="CI118" i="2" s="1"/>
  <c r="AS119" i="2"/>
  <c r="CI119" i="2" s="1"/>
  <c r="AP119" i="2"/>
  <c r="AP120" i="2"/>
  <c r="AS120" i="2"/>
  <c r="CI120" i="2" s="1"/>
  <c r="AS121" i="2"/>
  <c r="CI121" i="2" s="1"/>
  <c r="AP121" i="2"/>
  <c r="AP122" i="2"/>
  <c r="AS122" i="2"/>
  <c r="CI122" i="2" s="1"/>
  <c r="AS123" i="2"/>
  <c r="CI123" i="2" s="1"/>
  <c r="AP123" i="2"/>
  <c r="AP124" i="2"/>
  <c r="AS124" i="2"/>
  <c r="CI124" i="2" s="1"/>
  <c r="AP125" i="2"/>
  <c r="AS125" i="2"/>
  <c r="CI125" i="2" s="1"/>
  <c r="AS126" i="2"/>
  <c r="CI126" i="2" s="1"/>
  <c r="AP126" i="2"/>
  <c r="AS127" i="2"/>
  <c r="CI127" i="2" s="1"/>
  <c r="AP127" i="2"/>
  <c r="AP128" i="2"/>
  <c r="AS128" i="2"/>
  <c r="CI128" i="2" s="1"/>
  <c r="AP129" i="2"/>
  <c r="AS129" i="2"/>
  <c r="CI129" i="2" s="1"/>
  <c r="AP130" i="2"/>
  <c r="AS130" i="2"/>
  <c r="CI130" i="2" s="1"/>
  <c r="AP131" i="2"/>
  <c r="AS131" i="2"/>
  <c r="CI131" i="2" s="1"/>
  <c r="AP132" i="2"/>
  <c r="AS132" i="2"/>
  <c r="CI132" i="2" s="1"/>
  <c r="AS133" i="2"/>
  <c r="CI133" i="2" s="1"/>
  <c r="AP133" i="2"/>
  <c r="AS134" i="2"/>
  <c r="CI134" i="2" s="1"/>
  <c r="AP134" i="2"/>
  <c r="AS135" i="2"/>
  <c r="CI135" i="2" s="1"/>
  <c r="AP135" i="2"/>
  <c r="AP136" i="2"/>
  <c r="AS136" i="2"/>
  <c r="CI136" i="2" s="1"/>
  <c r="AP137" i="2"/>
  <c r="AS137" i="2"/>
  <c r="CI137" i="2" s="1"/>
  <c r="AP138" i="2"/>
  <c r="AS138" i="2"/>
  <c r="CI138" i="2" s="1"/>
  <c r="AS139" i="2"/>
  <c r="CI139" i="2" s="1"/>
  <c r="AP139" i="2"/>
  <c r="AP140" i="2"/>
  <c r="AS140" i="2"/>
  <c r="CI140" i="2" s="1"/>
  <c r="AS141" i="2"/>
  <c r="CI141" i="2" s="1"/>
  <c r="AP141" i="2"/>
  <c r="AS142" i="2"/>
  <c r="CI142" i="2" s="1"/>
  <c r="AP142" i="2"/>
  <c r="AS143" i="2"/>
  <c r="CI143" i="2" s="1"/>
  <c r="AP143" i="2"/>
  <c r="AP144" i="2"/>
  <c r="AS144" i="2"/>
  <c r="CI144" i="2" s="1"/>
  <c r="AS145" i="2"/>
  <c r="CI145" i="2" s="1"/>
  <c r="AP145" i="2"/>
  <c r="AP146" i="2"/>
  <c r="AS146" i="2"/>
  <c r="CI146" i="2" s="1"/>
  <c r="AP147" i="2"/>
  <c r="AS147" i="2"/>
  <c r="CI147" i="2" s="1"/>
  <c r="AS148" i="2"/>
  <c r="CI148" i="2" s="1"/>
  <c r="AP148" i="2"/>
  <c r="AS149" i="2"/>
  <c r="CI149" i="2" s="1"/>
  <c r="AP149" i="2"/>
  <c r="AP150" i="2"/>
  <c r="AS150" i="2"/>
  <c r="CI150" i="2" s="1"/>
  <c r="AS151" i="2"/>
  <c r="CI151" i="2" s="1"/>
  <c r="AP151" i="2"/>
  <c r="AP152" i="2"/>
  <c r="AS152" i="2"/>
  <c r="CI152" i="2" s="1"/>
  <c r="AS153" i="2"/>
  <c r="CI153" i="2" s="1"/>
  <c r="AP153" i="2"/>
  <c r="AP154" i="2"/>
  <c r="AS154" i="2"/>
  <c r="CI154" i="2" s="1"/>
  <c r="AP155" i="2"/>
  <c r="AS155" i="2"/>
  <c r="CI155" i="2" s="1"/>
  <c r="AP156" i="2"/>
  <c r="AS156" i="2"/>
  <c r="CI156" i="2" s="1"/>
  <c r="AS157" i="2"/>
  <c r="CI157" i="2" s="1"/>
  <c r="AP157" i="2"/>
  <c r="AP158" i="2"/>
  <c r="AS158" i="2"/>
  <c r="CI158" i="2" s="1"/>
  <c r="AS159" i="2"/>
  <c r="CI159" i="2" s="1"/>
  <c r="AP159" i="2"/>
  <c r="AP160" i="2"/>
  <c r="AS160" i="2"/>
  <c r="CI160" i="2" s="1"/>
  <c r="AS161" i="2"/>
  <c r="CI161" i="2" s="1"/>
  <c r="AP161" i="2"/>
  <c r="AP162" i="2"/>
  <c r="AS162" i="2"/>
  <c r="CI162" i="2" s="1"/>
  <c r="AP163" i="2"/>
  <c r="AS163" i="2"/>
  <c r="CI163" i="2" s="1"/>
  <c r="AS164" i="2"/>
  <c r="CI164" i="2" s="1"/>
  <c r="AP164" i="2"/>
  <c r="AS165" i="2"/>
  <c r="CI165" i="2" s="1"/>
  <c r="AP165" i="2"/>
  <c r="AP166" i="2"/>
  <c r="AS166" i="2"/>
  <c r="CI166" i="2" s="1"/>
  <c r="AP167" i="2"/>
  <c r="AS167" i="2"/>
  <c r="CI167" i="2" s="1"/>
  <c r="AP168" i="2"/>
  <c r="AS168" i="2"/>
  <c r="CI168" i="2" s="1"/>
  <c r="AS169" i="2"/>
  <c r="CI169" i="2" s="1"/>
  <c r="AP169" i="2"/>
  <c r="AP170" i="2"/>
  <c r="AS170" i="2"/>
  <c r="CI170" i="2" s="1"/>
  <c r="AS171" i="2"/>
  <c r="CI171" i="2" s="1"/>
  <c r="AP171" i="2"/>
  <c r="AS172" i="2"/>
  <c r="CI172" i="2" s="1"/>
  <c r="AP172" i="2"/>
  <c r="AP173" i="2"/>
  <c r="AS173" i="2"/>
  <c r="CI173" i="2" s="1"/>
  <c r="AP174" i="2"/>
  <c r="AS174" i="2"/>
  <c r="CI174" i="2" s="1"/>
  <c r="AS175" i="2"/>
  <c r="CI175" i="2" s="1"/>
  <c r="AP175" i="2"/>
  <c r="AP176" i="2"/>
  <c r="AS176" i="2"/>
  <c r="CI176" i="2" s="1"/>
  <c r="AS177" i="2"/>
  <c r="CI177" i="2" s="1"/>
  <c r="AP177" i="2"/>
  <c r="AS178" i="2"/>
  <c r="CI178" i="2" s="1"/>
  <c r="AP178" i="2"/>
  <c r="AS179" i="2"/>
  <c r="CI179" i="2" s="1"/>
  <c r="AP179" i="2"/>
  <c r="AS180" i="2"/>
  <c r="CI180" i="2" s="1"/>
  <c r="AP180" i="2"/>
  <c r="AP181" i="2"/>
  <c r="AS181" i="2"/>
  <c r="CI181" i="2" s="1"/>
  <c r="AP182" i="2"/>
  <c r="AS182" i="2"/>
  <c r="CI182" i="2" s="1"/>
  <c r="AP183" i="2"/>
  <c r="AS183" i="2"/>
  <c r="CI183" i="2" s="1"/>
  <c r="AS184" i="2"/>
  <c r="CI184" i="2" s="1"/>
  <c r="AP184" i="2"/>
  <c r="AP185" i="2"/>
  <c r="AS185" i="2"/>
  <c r="CI185" i="2" s="1"/>
  <c r="AP186" i="2"/>
  <c r="AS186" i="2"/>
  <c r="CI186" i="2" s="1"/>
  <c r="AS187" i="2"/>
  <c r="CI187" i="2" s="1"/>
  <c r="AP187" i="2"/>
  <c r="AP188" i="2"/>
  <c r="AS188" i="2"/>
  <c r="CI188" i="2" s="1"/>
  <c r="AS189" i="2"/>
  <c r="CI189" i="2" s="1"/>
  <c r="AP189" i="2"/>
  <c r="AS190" i="2"/>
  <c r="CI190" i="2" s="1"/>
  <c r="AP190" i="2"/>
  <c r="AS191" i="2"/>
  <c r="CI191" i="2" s="1"/>
  <c r="AP191" i="2"/>
  <c r="AP192" i="2"/>
  <c r="AS192" i="2"/>
  <c r="CI192" i="2" s="1"/>
  <c r="AP193" i="2"/>
  <c r="AS193" i="2"/>
  <c r="CI193" i="2" s="1"/>
  <c r="AS194" i="2"/>
  <c r="CI194" i="2" s="1"/>
  <c r="AP194" i="2"/>
  <c r="AS195" i="2"/>
  <c r="CI195" i="2" s="1"/>
  <c r="AP195" i="2"/>
  <c r="AP196" i="2"/>
  <c r="AS196" i="2"/>
  <c r="CI196" i="2" s="1"/>
  <c r="AP197" i="2"/>
  <c r="AS38" i="2"/>
  <c r="CI38" i="2" s="1"/>
  <c r="AP40" i="2"/>
  <c r="AS197" i="2"/>
  <c r="CI197" i="2" s="1"/>
  <c r="AP33" i="2"/>
  <c r="AP51" i="2"/>
  <c r="AS37" i="2"/>
  <c r="CI37" i="2" s="1"/>
  <c r="AS35" i="2"/>
  <c r="CI35" i="2" s="1"/>
  <c r="AP41" i="2"/>
  <c r="AS39" i="2"/>
  <c r="CI39" i="2" s="1"/>
  <c r="AS48" i="2"/>
  <c r="CI48" i="2" s="1"/>
  <c r="AP48" i="2"/>
  <c r="AP32" i="2"/>
  <c r="AS42" i="2"/>
  <c r="CI42" i="2" s="1"/>
  <c r="AS49" i="2"/>
  <c r="CI49" i="2" s="1"/>
  <c r="AP44" i="2"/>
  <c r="AP35" i="2"/>
  <c r="AS36" i="2"/>
  <c r="CI36" i="2" s="1"/>
  <c r="AS60" i="2"/>
  <c r="CI60" i="2" s="1"/>
  <c r="AS61" i="2"/>
  <c r="CI61" i="2" s="1"/>
  <c r="AP39" i="2"/>
  <c r="AP60" i="2"/>
  <c r="AS33" i="2"/>
  <c r="CI33" i="2" s="1"/>
  <c r="AP43" i="2"/>
  <c r="AP49" i="2"/>
  <c r="AS51" i="2"/>
  <c r="CI51" i="2" s="1"/>
  <c r="AS40" i="2"/>
  <c r="CI40" i="2" s="1"/>
  <c r="AS59" i="2"/>
  <c r="CI59" i="2" s="1"/>
  <c r="AS45" i="2"/>
  <c r="CI45" i="2" s="1"/>
  <c r="AP54" i="2"/>
  <c r="AP61" i="2"/>
  <c r="AP45" i="2"/>
  <c r="AP36" i="2"/>
  <c r="AS56" i="2"/>
  <c r="CI56" i="2" s="1"/>
  <c r="AS41" i="2"/>
  <c r="CI41" i="2" s="1"/>
  <c r="AP55" i="2"/>
  <c r="AS57" i="2"/>
  <c r="CI57" i="2" s="1"/>
  <c r="AS52" i="2"/>
  <c r="CI52" i="2" s="1"/>
  <c r="AP53" i="2"/>
  <c r="AP59" i="2"/>
  <c r="AS46" i="2"/>
  <c r="CI46" i="2" s="1"/>
  <c r="AS53" i="2"/>
  <c r="CI53" i="2" s="1"/>
  <c r="AP42" i="2"/>
  <c r="AP52" i="2"/>
  <c r="AS32" i="2"/>
  <c r="CI32" i="2" s="1"/>
  <c r="AS54" i="2"/>
  <c r="CI54" i="2" s="1"/>
  <c r="AP50" i="2"/>
  <c r="AS50" i="2"/>
  <c r="CI50" i="2" s="1"/>
  <c r="AP56" i="2"/>
  <c r="AS47" i="2"/>
  <c r="CI47" i="2" s="1"/>
  <c r="AP47" i="2"/>
  <c r="AS43" i="2"/>
  <c r="CI43" i="2" s="1"/>
  <c r="AP34" i="2"/>
  <c r="AP58" i="2"/>
  <c r="AP37" i="2"/>
  <c r="AP38" i="2"/>
  <c r="AS58" i="2"/>
  <c r="CI58" i="2" s="1"/>
  <c r="AS55" i="2"/>
  <c r="CI55" i="2" s="1"/>
  <c r="AP57" i="2"/>
  <c r="AP46" i="2"/>
  <c r="AS44" i="2"/>
  <c r="CI44" i="2" s="1"/>
  <c r="AS34" i="2"/>
  <c r="CI34" i="2" s="1"/>
  <c r="AS198" i="2"/>
  <c r="CI198" i="2" s="1"/>
  <c r="AP198" i="2"/>
  <c r="AS199" i="2"/>
  <c r="CI199" i="2" s="1"/>
  <c r="AP199" i="2"/>
  <c r="AP200" i="2"/>
  <c r="AS200" i="2"/>
  <c r="CI200" i="2" s="1"/>
  <c r="AP201" i="2"/>
  <c r="AS201" i="2"/>
  <c r="CI201" i="2" s="1"/>
  <c r="AS202" i="2"/>
  <c r="CI202" i="2" s="1"/>
  <c r="AP202" i="2"/>
  <c r="AR202" i="2" s="1"/>
  <c r="AT202" i="2" s="1"/>
  <c r="AS203" i="2"/>
  <c r="CI203" i="2" s="1"/>
  <c r="AP203" i="2"/>
  <c r="AR203" i="2" s="1"/>
  <c r="AT203" i="2" s="1"/>
  <c r="AP204" i="2"/>
  <c r="AS204" i="2"/>
  <c r="CI204" i="2" s="1"/>
  <c r="AP205" i="2"/>
  <c r="AS205" i="2"/>
  <c r="CI205" i="2" s="1"/>
  <c r="AP206" i="2"/>
  <c r="AS206" i="2"/>
  <c r="CI206" i="2" s="1"/>
  <c r="AS207" i="2"/>
  <c r="CI207" i="2" s="1"/>
  <c r="AP207" i="2"/>
  <c r="AP208" i="2"/>
  <c r="AR208" i="2" s="1"/>
  <c r="AT208" i="2" s="1"/>
  <c r="AS208" i="2"/>
  <c r="CI208" i="2" s="1"/>
  <c r="AS209" i="2"/>
  <c r="CI209" i="2" s="1"/>
  <c r="AP209" i="2"/>
  <c r="AP210" i="2"/>
  <c r="AS210" i="2"/>
  <c r="CI210" i="2" s="1"/>
  <c r="AP211" i="2"/>
  <c r="AS211" i="2"/>
  <c r="CI211" i="2" s="1"/>
  <c r="AS212" i="2"/>
  <c r="CI212" i="2" s="1"/>
  <c r="AP212" i="2"/>
  <c r="AS213" i="2"/>
  <c r="CI213" i="2" s="1"/>
  <c r="AP213" i="2"/>
  <c r="AS214" i="2"/>
  <c r="CI214" i="2" s="1"/>
  <c r="AP214" i="2"/>
  <c r="AS215" i="2"/>
  <c r="CI215" i="2" s="1"/>
  <c r="AP215" i="2"/>
  <c r="AP216" i="2"/>
  <c r="AS216" i="2"/>
  <c r="CI216" i="2" s="1"/>
  <c r="AP217" i="2"/>
  <c r="AS217" i="2"/>
  <c r="CI217" i="2" s="1"/>
  <c r="AP218" i="2"/>
  <c r="AS218" i="2"/>
  <c r="CI218" i="2" s="1"/>
  <c r="AS219" i="2"/>
  <c r="CI219" i="2" s="1"/>
  <c r="AP219" i="2"/>
  <c r="AP220" i="2"/>
  <c r="AS220" i="2"/>
  <c r="CI220" i="2" s="1"/>
  <c r="AP221" i="2"/>
  <c r="AS221" i="2"/>
  <c r="CI221" i="2" s="1"/>
  <c r="AP222" i="2"/>
  <c r="AS222" i="2"/>
  <c r="CI222" i="2" s="1"/>
  <c r="AS223" i="2"/>
  <c r="CI223" i="2" s="1"/>
  <c r="AP223" i="2"/>
  <c r="AS224" i="2"/>
  <c r="CI224" i="2" s="1"/>
  <c r="AP224" i="2"/>
  <c r="AP225" i="2"/>
  <c r="AS225" i="2"/>
  <c r="CI225" i="2" s="1"/>
  <c r="AP226" i="2"/>
  <c r="AS226" i="2"/>
  <c r="CI226" i="2" s="1"/>
  <c r="AP227" i="2"/>
  <c r="AS227" i="2"/>
  <c r="CI227" i="2" s="1"/>
  <c r="AP228" i="2"/>
  <c r="AS228" i="2"/>
  <c r="CI228" i="2" s="1"/>
  <c r="AP229" i="2"/>
  <c r="AS229" i="2"/>
  <c r="CI229" i="2" s="1"/>
  <c r="AS230" i="2"/>
  <c r="CI230" i="2" s="1"/>
  <c r="AP230" i="2"/>
  <c r="AP231" i="2"/>
  <c r="AS231" i="2"/>
  <c r="CI231" i="2" s="1"/>
  <c r="AS232" i="2"/>
  <c r="CI232" i="2" s="1"/>
  <c r="AP232" i="2"/>
  <c r="AS233" i="2"/>
  <c r="CI233" i="2" s="1"/>
  <c r="AP233" i="2"/>
  <c r="AS234" i="2"/>
  <c r="CI234" i="2" s="1"/>
  <c r="AP234" i="2"/>
  <c r="AS235" i="2"/>
  <c r="CI235" i="2" s="1"/>
  <c r="AP235" i="2"/>
  <c r="AP236" i="2"/>
  <c r="AS236" i="2"/>
  <c r="CI236" i="2" s="1"/>
  <c r="AS237" i="2"/>
  <c r="CI237" i="2" s="1"/>
  <c r="AP237" i="2"/>
  <c r="AS238" i="2"/>
  <c r="CI238" i="2" s="1"/>
  <c r="AP238" i="2"/>
  <c r="AS239" i="2"/>
  <c r="CI239" i="2" s="1"/>
  <c r="AP239" i="2"/>
  <c r="AP240" i="2"/>
  <c r="AS240" i="2"/>
  <c r="CI240" i="2" s="1"/>
  <c r="AS241" i="2"/>
  <c r="CI241" i="2" s="1"/>
  <c r="AP241" i="2"/>
  <c r="AS242" i="2"/>
  <c r="CI242" i="2" s="1"/>
  <c r="AP242" i="2"/>
  <c r="AO194" i="2"/>
  <c r="AO190" i="2"/>
  <c r="AO186" i="2"/>
  <c r="AR186" i="2" s="1"/>
  <c r="AT186" i="2" s="1"/>
  <c r="AO182" i="2"/>
  <c r="AO181" i="2"/>
  <c r="AO170" i="2"/>
  <c r="AO167" i="2"/>
  <c r="AO165" i="2"/>
  <c r="AO157" i="2"/>
  <c r="AO155" i="2"/>
  <c r="AO150" i="2"/>
  <c r="AR150" i="2" s="1"/>
  <c r="AT150" i="2" s="1"/>
  <c r="AO149" i="2"/>
  <c r="AO146" i="2"/>
  <c r="AO142" i="2"/>
  <c r="AO138" i="2"/>
  <c r="AO134" i="2"/>
  <c r="AO129" i="2"/>
  <c r="AR129" i="2" s="1"/>
  <c r="AT129" i="2" s="1"/>
  <c r="AO128" i="2"/>
  <c r="AO126" i="2"/>
  <c r="AO122" i="2"/>
  <c r="AO112" i="2"/>
  <c r="AO103" i="2"/>
  <c r="AR103" i="2" s="1"/>
  <c r="AT103" i="2" s="1"/>
  <c r="AO90" i="2"/>
  <c r="AR90" i="2" s="1"/>
  <c r="AT90" i="2" s="1"/>
  <c r="AO83" i="2"/>
  <c r="AO78" i="2"/>
  <c r="AR78" i="2" s="1"/>
  <c r="AT78" i="2" s="1"/>
  <c r="AO77" i="2"/>
  <c r="AR77" i="2" s="1"/>
  <c r="AT77" i="2" s="1"/>
  <c r="AO71" i="2"/>
  <c r="AO68" i="2"/>
  <c r="AO65" i="2"/>
  <c r="AR65" i="2" s="1"/>
  <c r="AT65" i="2" s="1"/>
  <c r="AO196" i="2"/>
  <c r="AO193" i="2"/>
  <c r="AO191" i="2"/>
  <c r="AO189" i="2"/>
  <c r="AO184" i="2"/>
  <c r="AO180" i="2"/>
  <c r="AO179" i="2"/>
  <c r="AO176" i="2"/>
  <c r="AO175" i="2"/>
  <c r="AR175" i="2" s="1"/>
  <c r="AT175" i="2" s="1"/>
  <c r="AO172" i="2"/>
  <c r="AO163" i="2"/>
  <c r="AO161" i="2"/>
  <c r="AO160" i="2"/>
  <c r="AO153" i="2"/>
  <c r="AO151" i="2"/>
  <c r="AO145" i="2"/>
  <c r="AO141" i="2"/>
  <c r="AR141" i="2" s="1"/>
  <c r="AT141" i="2" s="1"/>
  <c r="AO140" i="2"/>
  <c r="AR140" i="2" s="1"/>
  <c r="AT140" i="2" s="1"/>
  <c r="AO136" i="2"/>
  <c r="AO133" i="2"/>
  <c r="AO132" i="2"/>
  <c r="AO124" i="2"/>
  <c r="AR124" i="2" s="1"/>
  <c r="AT124" i="2" s="1"/>
  <c r="AO123" i="2"/>
  <c r="AO121" i="2"/>
  <c r="AO116" i="2"/>
  <c r="AO113" i="2"/>
  <c r="AO109" i="2"/>
  <c r="AO108" i="2"/>
  <c r="AO105" i="2"/>
  <c r="AR105" i="2" s="1"/>
  <c r="AT105" i="2" s="1"/>
  <c r="AO101" i="2"/>
  <c r="AO99" i="2"/>
  <c r="AO97" i="2"/>
  <c r="AO94" i="2"/>
  <c r="AO93" i="2"/>
  <c r="AO88" i="2"/>
  <c r="AO86" i="2"/>
  <c r="AO85" i="2"/>
  <c r="AO72" i="2"/>
  <c r="AO70" i="2"/>
  <c r="AO69" i="2"/>
  <c r="AR69" i="2" s="1"/>
  <c r="AT69" i="2" s="1"/>
  <c r="AO66" i="2"/>
  <c r="AR66" i="2" s="1"/>
  <c r="AT66" i="2" s="1"/>
  <c r="BA66" i="2" s="1"/>
  <c r="BC66" i="2" s="1"/>
  <c r="CH66" i="2" s="1"/>
  <c r="AO64" i="2"/>
  <c r="AR64" i="2" s="1"/>
  <c r="AT64" i="2" s="1"/>
  <c r="AO63" i="2"/>
  <c r="AR63" i="2" s="1"/>
  <c r="AT63" i="2" s="1"/>
  <c r="AR181" i="2" l="1"/>
  <c r="AT181" i="2" s="1"/>
  <c r="BA181" i="2" s="1"/>
  <c r="BC181" i="2" s="1"/>
  <c r="CH181" i="2" s="1"/>
  <c r="C4" i="10"/>
  <c r="C2" i="10"/>
  <c r="C5" i="10"/>
  <c r="C3" i="10"/>
  <c r="C6" i="10"/>
  <c r="BA65" i="2"/>
  <c r="BC65" i="2" s="1"/>
  <c r="CH65" i="2" s="1"/>
  <c r="C10" i="10"/>
  <c r="C11" i="10"/>
  <c r="C32" i="10"/>
  <c r="C31" i="10"/>
  <c r="C15" i="10"/>
  <c r="C20" i="10"/>
  <c r="C23" i="10"/>
  <c r="C9" i="10"/>
  <c r="C26" i="10"/>
  <c r="C7" i="10"/>
  <c r="C29" i="10"/>
  <c r="C28" i="10"/>
  <c r="C21" i="10"/>
  <c r="C12" i="10"/>
  <c r="C13" i="10"/>
  <c r="C8" i="10"/>
  <c r="C14" i="10"/>
  <c r="C36" i="10"/>
  <c r="C25" i="10"/>
  <c r="C16" i="10"/>
  <c r="C18" i="10"/>
  <c r="C24" i="10"/>
  <c r="BA77" i="2"/>
  <c r="BC77" i="2" s="1"/>
  <c r="CH77" i="2" s="1"/>
  <c r="AR86" i="2"/>
  <c r="AT86" i="2" s="1"/>
  <c r="BA86" i="2" s="1"/>
  <c r="BC86" i="2" s="1"/>
  <c r="CH86" i="2" s="1"/>
  <c r="CJ239" i="2"/>
  <c r="CJ233" i="2"/>
  <c r="CJ219" i="2"/>
  <c r="CJ209" i="2"/>
  <c r="CJ199" i="2"/>
  <c r="CJ44" i="2"/>
  <c r="CJ57" i="2"/>
  <c r="CJ195" i="2"/>
  <c r="CJ189" i="2"/>
  <c r="CJ179" i="2"/>
  <c r="CJ175" i="2"/>
  <c r="CJ169" i="2"/>
  <c r="CJ161" i="2"/>
  <c r="CJ153" i="2"/>
  <c r="CJ151" i="2"/>
  <c r="CJ143" i="2"/>
  <c r="CJ139" i="2"/>
  <c r="CJ133" i="2"/>
  <c r="CJ123" i="2"/>
  <c r="CJ119" i="2"/>
  <c r="CJ113" i="2"/>
  <c r="CJ107" i="2"/>
  <c r="CJ97" i="2"/>
  <c r="CJ89" i="2"/>
  <c r="CJ81" i="2"/>
  <c r="CJ79" i="2"/>
  <c r="CJ73" i="2"/>
  <c r="CJ67" i="2"/>
  <c r="CJ63" i="2"/>
  <c r="CJ236" i="2"/>
  <c r="CJ226" i="2"/>
  <c r="CJ220" i="2"/>
  <c r="CJ218" i="2"/>
  <c r="CJ216" i="2"/>
  <c r="CJ210" i="2"/>
  <c r="CJ208" i="2"/>
  <c r="CJ206" i="2"/>
  <c r="CJ204" i="2"/>
  <c r="CJ200" i="2"/>
  <c r="CJ43" i="2"/>
  <c r="CJ50" i="2"/>
  <c r="CJ59" i="2"/>
  <c r="CJ61" i="2"/>
  <c r="CJ35" i="2"/>
  <c r="CJ197" i="2"/>
  <c r="CJ196" i="2"/>
  <c r="CJ192" i="2"/>
  <c r="CJ188" i="2"/>
  <c r="CJ186" i="2"/>
  <c r="CJ182" i="2"/>
  <c r="CJ176" i="2"/>
  <c r="CJ174" i="2"/>
  <c r="CJ170" i="2"/>
  <c r="CJ168" i="2"/>
  <c r="CJ166" i="2"/>
  <c r="CJ162" i="2"/>
  <c r="CJ160" i="2"/>
  <c r="CJ158" i="2"/>
  <c r="CJ156" i="2"/>
  <c r="CJ154" i="2"/>
  <c r="CJ152" i="2"/>
  <c r="CJ150" i="2"/>
  <c r="CJ146" i="2"/>
  <c r="CJ144" i="2"/>
  <c r="CJ140" i="2"/>
  <c r="CJ138" i="2"/>
  <c r="CJ136" i="2"/>
  <c r="CJ132" i="2"/>
  <c r="CJ130" i="2"/>
  <c r="CJ128" i="2"/>
  <c r="CJ124" i="2"/>
  <c r="CJ122" i="2"/>
  <c r="CJ120" i="2"/>
  <c r="CJ118" i="2"/>
  <c r="CJ116" i="2"/>
  <c r="CJ114" i="2"/>
  <c r="CJ110" i="2"/>
  <c r="CJ108" i="2"/>
  <c r="CJ106" i="2"/>
  <c r="CJ100" i="2"/>
  <c r="CJ98" i="2"/>
  <c r="CJ96" i="2"/>
  <c r="CJ90" i="2"/>
  <c r="CJ86" i="2"/>
  <c r="CJ84" i="2"/>
  <c r="CJ82" i="2"/>
  <c r="CJ80" i="2"/>
  <c r="CJ78" i="2"/>
  <c r="CJ76" i="2"/>
  <c r="CJ66" i="2"/>
  <c r="CJ241" i="2"/>
  <c r="CJ235" i="2"/>
  <c r="CJ215" i="2"/>
  <c r="CJ203" i="2"/>
  <c r="CJ32" i="2"/>
  <c r="CJ45" i="2"/>
  <c r="CJ187" i="2"/>
  <c r="CJ177" i="2"/>
  <c r="CJ165" i="2"/>
  <c r="CJ157" i="2"/>
  <c r="CJ149" i="2"/>
  <c r="CJ141" i="2"/>
  <c r="CJ135" i="2"/>
  <c r="CJ127" i="2"/>
  <c r="CJ121" i="2"/>
  <c r="CJ115" i="2"/>
  <c r="CJ109" i="2"/>
  <c r="CJ103" i="2"/>
  <c r="CJ93" i="2"/>
  <c r="CJ83" i="2"/>
  <c r="CJ77" i="2"/>
  <c r="CJ71" i="2"/>
  <c r="CJ65" i="2"/>
  <c r="CJ240" i="2"/>
  <c r="CJ228" i="2"/>
  <c r="CJ222" i="2"/>
  <c r="CJ242" i="2"/>
  <c r="CJ238" i="2"/>
  <c r="CJ234" i="2"/>
  <c r="CJ232" i="2"/>
  <c r="CJ230" i="2"/>
  <c r="CJ224" i="2"/>
  <c r="CJ214" i="2"/>
  <c r="CJ212" i="2"/>
  <c r="CJ202" i="2"/>
  <c r="CJ198" i="2"/>
  <c r="CJ41" i="2"/>
  <c r="CJ40" i="2"/>
  <c r="CJ33" i="2"/>
  <c r="CJ60" i="2"/>
  <c r="CJ49" i="2"/>
  <c r="CJ48" i="2"/>
  <c r="CJ37" i="2"/>
  <c r="CJ194" i="2"/>
  <c r="CJ190" i="2"/>
  <c r="CJ184" i="2"/>
  <c r="CJ180" i="2"/>
  <c r="CJ178" i="2"/>
  <c r="CJ172" i="2"/>
  <c r="CJ164" i="2"/>
  <c r="CJ148" i="2"/>
  <c r="CJ142" i="2"/>
  <c r="CJ134" i="2"/>
  <c r="CJ126" i="2"/>
  <c r="CJ112" i="2"/>
  <c r="CJ104" i="2"/>
  <c r="CJ102" i="2"/>
  <c r="CJ94" i="2"/>
  <c r="CJ92" i="2"/>
  <c r="CJ88" i="2"/>
  <c r="CJ74" i="2"/>
  <c r="CJ72" i="2"/>
  <c r="CJ70" i="2"/>
  <c r="CJ68" i="2"/>
  <c r="CJ64" i="2"/>
  <c r="CJ62" i="2"/>
  <c r="CJ237" i="2"/>
  <c r="CJ223" i="2"/>
  <c r="CJ213" i="2"/>
  <c r="CJ207" i="2"/>
  <c r="CJ58" i="2"/>
  <c r="CJ46" i="2"/>
  <c r="CJ191" i="2"/>
  <c r="CJ171" i="2"/>
  <c r="CJ159" i="2"/>
  <c r="CJ145" i="2"/>
  <c r="CJ105" i="2"/>
  <c r="CJ231" i="2"/>
  <c r="CJ229" i="2"/>
  <c r="CJ227" i="2"/>
  <c r="CJ225" i="2"/>
  <c r="CJ221" i="2"/>
  <c r="CJ217" i="2"/>
  <c r="CJ211" i="2"/>
  <c r="CJ205" i="2"/>
  <c r="CJ201" i="2"/>
  <c r="CJ34" i="2"/>
  <c r="CJ55" i="2"/>
  <c r="CJ47" i="2"/>
  <c r="CJ54" i="2"/>
  <c r="CJ53" i="2"/>
  <c r="CJ52" i="2"/>
  <c r="CJ56" i="2"/>
  <c r="CJ51" i="2"/>
  <c r="CJ36" i="2"/>
  <c r="CJ42" i="2"/>
  <c r="CJ39" i="2"/>
  <c r="CJ38" i="2"/>
  <c r="CJ193" i="2"/>
  <c r="CJ185" i="2"/>
  <c r="CJ183" i="2"/>
  <c r="CJ181" i="2"/>
  <c r="CJ173" i="2"/>
  <c r="CJ167" i="2"/>
  <c r="CJ163" i="2"/>
  <c r="CJ155" i="2"/>
  <c r="CJ147" i="2"/>
  <c r="CJ137" i="2"/>
  <c r="CJ131" i="2"/>
  <c r="CJ129" i="2"/>
  <c r="CJ125" i="2"/>
  <c r="CJ117" i="2"/>
  <c r="CJ111" i="2"/>
  <c r="CJ101" i="2"/>
  <c r="CJ99" i="2"/>
  <c r="CJ95" i="2"/>
  <c r="CJ91" i="2"/>
  <c r="CJ87" i="2"/>
  <c r="CJ85" i="2"/>
  <c r="CJ75" i="2"/>
  <c r="CJ69" i="2"/>
  <c r="AR138" i="2"/>
  <c r="AT138" i="2" s="1"/>
  <c r="BA138" i="2" s="1"/>
  <c r="BC138" i="2" s="1"/>
  <c r="CH138" i="2" s="1"/>
  <c r="AR71" i="2"/>
  <c r="AT71" i="2" s="1"/>
  <c r="BA71" i="2" s="1"/>
  <c r="BC71" i="2" s="1"/>
  <c r="CH71" i="2" s="1"/>
  <c r="AR83" i="2"/>
  <c r="AT83" i="2" s="1"/>
  <c r="BA83" i="2" s="1"/>
  <c r="BC83" i="2" s="1"/>
  <c r="CH83" i="2" s="1"/>
  <c r="AR126" i="2"/>
  <c r="AT126" i="2" s="1"/>
  <c r="BA126" i="2" s="1"/>
  <c r="BC126" i="2" s="1"/>
  <c r="CH126" i="2" s="1"/>
  <c r="AR97" i="2"/>
  <c r="AT97" i="2" s="1"/>
  <c r="BA97" i="2" s="1"/>
  <c r="BC97" i="2" s="1"/>
  <c r="CH97" i="2" s="1"/>
  <c r="AR93" i="2"/>
  <c r="AT93" i="2" s="1"/>
  <c r="BA93" i="2" s="1"/>
  <c r="BC93" i="2" s="1"/>
  <c r="CH93" i="2" s="1"/>
  <c r="AR193" i="2"/>
  <c r="AT193" i="2" s="1"/>
  <c r="BA193" i="2" s="1"/>
  <c r="BC193" i="2" s="1"/>
  <c r="CH193" i="2" s="1"/>
  <c r="AR167" i="2"/>
  <c r="AT167" i="2" s="1"/>
  <c r="BA167" i="2" s="1"/>
  <c r="BC167" i="2" s="1"/>
  <c r="CH167" i="2" s="1"/>
  <c r="AR101" i="2"/>
  <c r="AT101" i="2" s="1"/>
  <c r="BA101" i="2" s="1"/>
  <c r="BC101" i="2" s="1"/>
  <c r="CH101" i="2" s="1"/>
  <c r="AR85" i="2"/>
  <c r="AT85" i="2" s="1"/>
  <c r="BA85" i="2" s="1"/>
  <c r="BC85" i="2" s="1"/>
  <c r="CH85" i="2" s="1"/>
  <c r="AR155" i="2"/>
  <c r="AT155" i="2" s="1"/>
  <c r="BA155" i="2" s="1"/>
  <c r="BC155" i="2" s="1"/>
  <c r="CH155" i="2" s="1"/>
  <c r="AR99" i="2"/>
  <c r="AT99" i="2" s="1"/>
  <c r="BA99" i="2" s="1"/>
  <c r="BC99" i="2" s="1"/>
  <c r="CH99" i="2" s="1"/>
  <c r="AR163" i="2"/>
  <c r="AT163" i="2" s="1"/>
  <c r="BA163" i="2" s="1"/>
  <c r="BC163" i="2" s="1"/>
  <c r="CH163" i="2" s="1"/>
  <c r="AR108" i="2"/>
  <c r="AT108" i="2" s="1"/>
  <c r="BA108" i="2" s="1"/>
  <c r="BC108" i="2" s="1"/>
  <c r="CH108" i="2" s="1"/>
  <c r="BA78" i="2"/>
  <c r="BC78" i="2" s="1"/>
  <c r="CH78" i="2" s="1"/>
  <c r="AR136" i="2"/>
  <c r="AT136" i="2" s="1"/>
  <c r="BA136" i="2" s="1"/>
  <c r="BC136" i="2" s="1"/>
  <c r="CH136" i="2" s="1"/>
  <c r="AR122" i="2"/>
  <c r="AT122" i="2" s="1"/>
  <c r="BA122" i="2" s="1"/>
  <c r="BC122" i="2" s="1"/>
  <c r="CH122" i="2" s="1"/>
  <c r="AR182" i="2"/>
  <c r="AT182" i="2" s="1"/>
  <c r="BA182" i="2" s="1"/>
  <c r="BC182" i="2" s="1"/>
  <c r="CH182" i="2" s="1"/>
  <c r="AR133" i="2"/>
  <c r="AT133" i="2" s="1"/>
  <c r="BA133" i="2" s="1"/>
  <c r="BC133" i="2" s="1"/>
  <c r="CH133" i="2" s="1"/>
  <c r="AR189" i="2"/>
  <c r="AT189" i="2" s="1"/>
  <c r="BA189" i="2" s="1"/>
  <c r="BC189" i="2" s="1"/>
  <c r="CH189" i="2" s="1"/>
  <c r="AR113" i="2"/>
  <c r="AT113" i="2" s="1"/>
  <c r="BA113" i="2" s="1"/>
  <c r="BC113" i="2" s="1"/>
  <c r="CH113" i="2" s="1"/>
  <c r="AR153" i="2"/>
  <c r="AT153" i="2" s="1"/>
  <c r="BA153" i="2" s="1"/>
  <c r="BC153" i="2" s="1"/>
  <c r="CH153" i="2" s="1"/>
  <c r="AR145" i="2"/>
  <c r="AT145" i="2" s="1"/>
  <c r="BA145" i="2" s="1"/>
  <c r="BC145" i="2" s="1"/>
  <c r="CH145" i="2" s="1"/>
  <c r="AR121" i="2"/>
  <c r="AT121" i="2" s="1"/>
  <c r="BA121" i="2" s="1"/>
  <c r="BC121" i="2" s="1"/>
  <c r="CH121" i="2" s="1"/>
  <c r="AR161" i="2"/>
  <c r="AT161" i="2" s="1"/>
  <c r="BA161" i="2" s="1"/>
  <c r="BC161" i="2" s="1"/>
  <c r="CH161" i="2" s="1"/>
  <c r="AR157" i="2"/>
  <c r="AT157" i="2" s="1"/>
  <c r="BA157" i="2" s="1"/>
  <c r="BC157" i="2" s="1"/>
  <c r="CH157" i="2" s="1"/>
  <c r="AR109" i="2"/>
  <c r="AT109" i="2" s="1"/>
  <c r="BA109" i="2" s="1"/>
  <c r="BC109" i="2" s="1"/>
  <c r="CH109" i="2" s="1"/>
  <c r="AR123" i="2"/>
  <c r="AT123" i="2" s="1"/>
  <c r="BA123" i="2" s="1"/>
  <c r="BC123" i="2" s="1"/>
  <c r="CH123" i="2" s="1"/>
  <c r="AR151" i="2"/>
  <c r="AT151" i="2" s="1"/>
  <c r="BA151" i="2" s="1"/>
  <c r="BC151" i="2" s="1"/>
  <c r="CH151" i="2" s="1"/>
  <c r="AR179" i="2"/>
  <c r="AT179" i="2" s="1"/>
  <c r="BA179" i="2" s="1"/>
  <c r="BC179" i="2" s="1"/>
  <c r="CH179" i="2" s="1"/>
  <c r="AR191" i="2"/>
  <c r="AT191" i="2" s="1"/>
  <c r="BA191" i="2" s="1"/>
  <c r="BC191" i="2" s="1"/>
  <c r="CH191" i="2" s="1"/>
  <c r="AR149" i="2"/>
  <c r="AT149" i="2" s="1"/>
  <c r="BA149" i="2" s="1"/>
  <c r="BC149" i="2" s="1"/>
  <c r="CH149" i="2" s="1"/>
  <c r="AR165" i="2"/>
  <c r="AT165" i="2" s="1"/>
  <c r="BA165" i="2" s="1"/>
  <c r="BC165" i="2" s="1"/>
  <c r="CH165" i="2" s="1"/>
  <c r="AR67" i="2"/>
  <c r="AT67" i="2" s="1"/>
  <c r="BA67" i="2" s="1"/>
  <c r="BC67" i="2" s="1"/>
  <c r="CH67" i="2" s="1"/>
  <c r="AR116" i="2"/>
  <c r="AT116" i="2" s="1"/>
  <c r="BA116" i="2" s="1"/>
  <c r="BC116" i="2" s="1"/>
  <c r="CH116" i="2" s="1"/>
  <c r="AR160" i="2"/>
  <c r="AT160" i="2" s="1"/>
  <c r="BA160" i="2" s="1"/>
  <c r="BC160" i="2" s="1"/>
  <c r="CH160" i="2" s="1"/>
  <c r="AR196" i="2"/>
  <c r="AT196" i="2" s="1"/>
  <c r="BA196" i="2" s="1"/>
  <c r="BC196" i="2" s="1"/>
  <c r="CH196" i="2" s="1"/>
  <c r="AR128" i="2"/>
  <c r="AT128" i="2" s="1"/>
  <c r="BA128" i="2" s="1"/>
  <c r="BC128" i="2" s="1"/>
  <c r="CH128" i="2" s="1"/>
  <c r="AR170" i="2"/>
  <c r="AT170" i="2" s="1"/>
  <c r="BA170" i="2" s="1"/>
  <c r="BC170" i="2" s="1"/>
  <c r="CH170" i="2" s="1"/>
  <c r="AR132" i="2"/>
  <c r="AT132" i="2" s="1"/>
  <c r="BA132" i="2" s="1"/>
  <c r="BC132" i="2" s="1"/>
  <c r="CH132" i="2" s="1"/>
  <c r="AR176" i="2"/>
  <c r="AT176" i="2" s="1"/>
  <c r="BA176" i="2" s="1"/>
  <c r="BC176" i="2" s="1"/>
  <c r="CH176" i="2" s="1"/>
  <c r="AR146" i="2"/>
  <c r="AT146" i="2" s="1"/>
  <c r="BA146" i="2" s="1"/>
  <c r="BC146" i="2" s="1"/>
  <c r="CH146" i="2" s="1"/>
  <c r="AR197" i="2"/>
  <c r="AT197" i="2" s="1"/>
  <c r="BA197" i="2" s="1"/>
  <c r="BC197" i="2" s="1"/>
  <c r="CH197" i="2" s="1"/>
  <c r="BA90" i="2"/>
  <c r="BC90" i="2" s="1"/>
  <c r="CH90" i="2" s="1"/>
  <c r="BB50" i="2"/>
  <c r="BD50" i="2" s="1"/>
  <c r="BA52" i="2"/>
  <c r="BC52" i="2" s="1"/>
  <c r="CH52" i="2" s="1"/>
  <c r="BA105" i="2"/>
  <c r="BC105" i="2" s="1"/>
  <c r="CH105" i="2" s="1"/>
  <c r="BA141" i="2"/>
  <c r="BC141" i="2" s="1"/>
  <c r="CH141" i="2" s="1"/>
  <c r="BA175" i="2"/>
  <c r="BC175" i="2" s="1"/>
  <c r="CH175" i="2" s="1"/>
  <c r="BA64" i="2"/>
  <c r="BC64" i="2" s="1"/>
  <c r="CH64" i="2" s="1"/>
  <c r="BA124" i="2"/>
  <c r="BC124" i="2" s="1"/>
  <c r="CH124" i="2" s="1"/>
  <c r="BA69" i="2"/>
  <c r="BC69" i="2" s="1"/>
  <c r="CH69" i="2" s="1"/>
  <c r="BA150" i="2"/>
  <c r="BC150" i="2" s="1"/>
  <c r="CH150" i="2" s="1"/>
  <c r="BA103" i="2"/>
  <c r="BC103" i="2" s="1"/>
  <c r="CH103" i="2" s="1"/>
  <c r="BA63" i="2"/>
  <c r="BC63" i="2" s="1"/>
  <c r="CH63" i="2" s="1"/>
  <c r="BA129" i="2"/>
  <c r="BC129" i="2" s="1"/>
  <c r="CH129" i="2" s="1"/>
  <c r="BA140" i="2"/>
  <c r="BC140" i="2" s="1"/>
  <c r="CH140" i="2" s="1"/>
  <c r="BA186" i="2"/>
  <c r="BC186" i="2" s="1"/>
  <c r="CH186" i="2" s="1"/>
  <c r="BA203" i="2"/>
  <c r="BC203" i="2" s="1"/>
  <c r="CH203" i="2" s="1"/>
  <c r="BA60" i="2"/>
  <c r="BC60" i="2" s="1"/>
  <c r="CH60" i="2" s="1"/>
  <c r="BA49" i="2"/>
  <c r="BC49" i="2" s="1"/>
  <c r="CH49" i="2" s="1"/>
  <c r="BA202" i="2"/>
  <c r="BC202" i="2" s="1"/>
  <c r="CH202" i="2" s="1"/>
  <c r="AR70" i="2"/>
  <c r="AT70" i="2" s="1"/>
  <c r="BA70" i="2" s="1"/>
  <c r="BC70" i="2" s="1"/>
  <c r="CH70" i="2" s="1"/>
  <c r="AR88" i="2"/>
  <c r="AT88" i="2" s="1"/>
  <c r="BA88" i="2" s="1"/>
  <c r="BC88" i="2" s="1"/>
  <c r="CH88" i="2" s="1"/>
  <c r="AR142" i="2"/>
  <c r="AT142" i="2" s="1"/>
  <c r="BA142" i="2" s="1"/>
  <c r="BC142" i="2" s="1"/>
  <c r="CH142" i="2" s="1"/>
  <c r="AR72" i="2"/>
  <c r="AT72" i="2" s="1"/>
  <c r="BA72" i="2" s="1"/>
  <c r="BC72" i="2" s="1"/>
  <c r="CH72" i="2" s="1"/>
  <c r="AR112" i="2"/>
  <c r="AT112" i="2" s="1"/>
  <c r="BA112" i="2" s="1"/>
  <c r="BC112" i="2" s="1"/>
  <c r="CH112" i="2" s="1"/>
  <c r="AR94" i="2"/>
  <c r="AT94" i="2" s="1"/>
  <c r="BA94" i="2" s="1"/>
  <c r="BC94" i="2" s="1"/>
  <c r="CH94" i="2" s="1"/>
  <c r="AR184" i="2"/>
  <c r="AT184" i="2" s="1"/>
  <c r="BA184" i="2" s="1"/>
  <c r="BC184" i="2" s="1"/>
  <c r="CH184" i="2" s="1"/>
  <c r="AR68" i="2"/>
  <c r="AT68" i="2" s="1"/>
  <c r="BA68" i="2" s="1"/>
  <c r="BC68" i="2" s="1"/>
  <c r="CH68" i="2" s="1"/>
  <c r="AR134" i="2"/>
  <c r="AT134" i="2" s="1"/>
  <c r="BA134" i="2" s="1"/>
  <c r="BC134" i="2" s="1"/>
  <c r="CH134" i="2" s="1"/>
  <c r="AR75" i="2"/>
  <c r="AT75" i="2" s="1"/>
  <c r="BA75" i="2" s="1"/>
  <c r="BC75" i="2" s="1"/>
  <c r="CH75" i="2" s="1"/>
  <c r="BA208" i="2"/>
  <c r="BC208" i="2" s="1"/>
  <c r="CH208" i="2" s="1"/>
  <c r="BA57" i="2"/>
  <c r="BC57" i="2" s="1"/>
  <c r="CH57" i="2" s="1"/>
  <c r="BB37" i="2"/>
  <c r="BD37" i="2" s="1"/>
  <c r="BA47" i="2"/>
  <c r="BC47" i="2" s="1"/>
  <c r="CH47" i="2" s="1"/>
  <c r="AR79" i="2"/>
  <c r="AT79" i="2" s="1"/>
  <c r="BA79" i="2" s="1"/>
  <c r="BC79" i="2" s="1"/>
  <c r="CH79" i="2" s="1"/>
  <c r="AR102" i="2"/>
  <c r="AT102" i="2" s="1"/>
  <c r="BA102" i="2" s="1"/>
  <c r="BC102" i="2" s="1"/>
  <c r="CH102" i="2" s="1"/>
  <c r="AR114" i="2"/>
  <c r="AT114" i="2" s="1"/>
  <c r="BA114" i="2" s="1"/>
  <c r="BC114" i="2" s="1"/>
  <c r="CH114" i="2" s="1"/>
  <c r="AR119" i="2"/>
  <c r="AT119" i="2" s="1"/>
  <c r="BA119" i="2" s="1"/>
  <c r="BC119" i="2" s="1"/>
  <c r="CH119" i="2" s="1"/>
  <c r="AR135" i="2"/>
  <c r="AT135" i="2" s="1"/>
  <c r="BA135" i="2" s="1"/>
  <c r="BC135" i="2" s="1"/>
  <c r="CH135" i="2" s="1"/>
  <c r="AR154" i="2"/>
  <c r="AT154" i="2" s="1"/>
  <c r="BA154" i="2" s="1"/>
  <c r="BC154" i="2" s="1"/>
  <c r="CH154" i="2" s="1"/>
  <c r="AR74" i="2"/>
  <c r="AT74" i="2" s="1"/>
  <c r="BA74" i="2" s="1"/>
  <c r="BC74" i="2" s="1"/>
  <c r="CH74" i="2" s="1"/>
  <c r="AR82" i="2"/>
  <c r="AT82" i="2" s="1"/>
  <c r="BA82" i="2" s="1"/>
  <c r="BC82" i="2" s="1"/>
  <c r="CH82" i="2" s="1"/>
  <c r="AR95" i="2"/>
  <c r="AT95" i="2" s="1"/>
  <c r="BA95" i="2" s="1"/>
  <c r="BC95" i="2" s="1"/>
  <c r="CH95" i="2" s="1"/>
  <c r="AR111" i="2"/>
  <c r="AT111" i="2" s="1"/>
  <c r="BA111" i="2" s="1"/>
  <c r="BC111" i="2" s="1"/>
  <c r="CH111" i="2" s="1"/>
  <c r="AR147" i="2"/>
  <c r="AT147" i="2" s="1"/>
  <c r="BA147" i="2" s="1"/>
  <c r="BC147" i="2" s="1"/>
  <c r="CH147" i="2" s="1"/>
  <c r="AR89" i="2"/>
  <c r="AT89" i="2" s="1"/>
  <c r="BA89" i="2" s="1"/>
  <c r="BC89" i="2" s="1"/>
  <c r="CH89" i="2" s="1"/>
  <c r="AR106" i="2"/>
  <c r="AT106" i="2" s="1"/>
  <c r="BA106" i="2" s="1"/>
  <c r="BC106" i="2" s="1"/>
  <c r="CH106" i="2" s="1"/>
  <c r="AR115" i="2"/>
  <c r="AT115" i="2" s="1"/>
  <c r="BA115" i="2" s="1"/>
  <c r="BC115" i="2" s="1"/>
  <c r="CH115" i="2" s="1"/>
  <c r="AR125" i="2"/>
  <c r="AT125" i="2" s="1"/>
  <c r="BA125" i="2" s="1"/>
  <c r="BC125" i="2" s="1"/>
  <c r="CH125" i="2" s="1"/>
  <c r="AR137" i="2"/>
  <c r="AT137" i="2" s="1"/>
  <c r="BA137" i="2" s="1"/>
  <c r="BC137" i="2" s="1"/>
  <c r="CH137" i="2" s="1"/>
  <c r="AR158" i="2"/>
  <c r="AT158" i="2" s="1"/>
  <c r="BA158" i="2" s="1"/>
  <c r="BC158" i="2" s="1"/>
  <c r="CH158" i="2" s="1"/>
  <c r="AR76" i="2"/>
  <c r="AT76" i="2" s="1"/>
  <c r="BA76" i="2" s="1"/>
  <c r="BC76" i="2" s="1"/>
  <c r="CH76" i="2" s="1"/>
  <c r="AR84" i="2"/>
  <c r="AT84" i="2" s="1"/>
  <c r="BA84" i="2" s="1"/>
  <c r="BC84" i="2" s="1"/>
  <c r="CH84" i="2" s="1"/>
  <c r="AR96" i="2"/>
  <c r="AT96" i="2" s="1"/>
  <c r="BA96" i="2" s="1"/>
  <c r="BC96" i="2" s="1"/>
  <c r="CH96" i="2" s="1"/>
  <c r="AR120" i="2"/>
  <c r="AT120" i="2" s="1"/>
  <c r="BA120" i="2" s="1"/>
  <c r="BC120" i="2" s="1"/>
  <c r="CH120" i="2" s="1"/>
  <c r="AR148" i="2"/>
  <c r="AT148" i="2" s="1"/>
  <c r="BA148" i="2" s="1"/>
  <c r="BC148" i="2" s="1"/>
  <c r="CH148" i="2" s="1"/>
  <c r="AR73" i="2"/>
  <c r="AT73" i="2" s="1"/>
  <c r="BA73" i="2" s="1"/>
  <c r="BC73" i="2" s="1"/>
  <c r="CH73" i="2" s="1"/>
  <c r="AR91" i="2"/>
  <c r="AT91" i="2" s="1"/>
  <c r="BA91" i="2" s="1"/>
  <c r="BC91" i="2" s="1"/>
  <c r="CH91" i="2" s="1"/>
  <c r="AR107" i="2"/>
  <c r="AT107" i="2" s="1"/>
  <c r="BA107" i="2" s="1"/>
  <c r="BC107" i="2" s="1"/>
  <c r="CH107" i="2" s="1"/>
  <c r="AR117" i="2"/>
  <c r="AT117" i="2" s="1"/>
  <c r="BA117" i="2" s="1"/>
  <c r="BC117" i="2" s="1"/>
  <c r="CH117" i="2" s="1"/>
  <c r="AR127" i="2"/>
  <c r="AT127" i="2" s="1"/>
  <c r="BA127" i="2" s="1"/>
  <c r="BC127" i="2" s="1"/>
  <c r="CH127" i="2" s="1"/>
  <c r="AR139" i="2"/>
  <c r="AT139" i="2" s="1"/>
  <c r="BA139" i="2" s="1"/>
  <c r="BC139" i="2" s="1"/>
  <c r="CH139" i="2" s="1"/>
  <c r="AR80" i="2"/>
  <c r="AT80" i="2" s="1"/>
  <c r="BA80" i="2" s="1"/>
  <c r="BC80" i="2" s="1"/>
  <c r="CH80" i="2" s="1"/>
  <c r="AR87" i="2"/>
  <c r="AT87" i="2" s="1"/>
  <c r="BA87" i="2" s="1"/>
  <c r="BC87" i="2" s="1"/>
  <c r="CH87" i="2" s="1"/>
  <c r="AR100" i="2"/>
  <c r="AT100" i="2" s="1"/>
  <c r="BA100" i="2" s="1"/>
  <c r="BC100" i="2" s="1"/>
  <c r="CH100" i="2" s="1"/>
  <c r="AR130" i="2"/>
  <c r="AT130" i="2" s="1"/>
  <c r="BA130" i="2" s="1"/>
  <c r="BC130" i="2" s="1"/>
  <c r="CH130" i="2" s="1"/>
  <c r="AR152" i="2"/>
  <c r="AT152" i="2" s="1"/>
  <c r="BA152" i="2" s="1"/>
  <c r="BC152" i="2" s="1"/>
  <c r="CH152" i="2" s="1"/>
  <c r="AR98" i="2"/>
  <c r="AT98" i="2" s="1"/>
  <c r="BA98" i="2" s="1"/>
  <c r="BC98" i="2" s="1"/>
  <c r="CH98" i="2" s="1"/>
  <c r="AR110" i="2"/>
  <c r="AT110" i="2" s="1"/>
  <c r="BA110" i="2" s="1"/>
  <c r="BC110" i="2" s="1"/>
  <c r="CH110" i="2" s="1"/>
  <c r="AR118" i="2"/>
  <c r="AT118" i="2" s="1"/>
  <c r="BA118" i="2" s="1"/>
  <c r="BC118" i="2" s="1"/>
  <c r="CH118" i="2" s="1"/>
  <c r="AR131" i="2"/>
  <c r="AT131" i="2" s="1"/>
  <c r="BA131" i="2" s="1"/>
  <c r="BC131" i="2" s="1"/>
  <c r="CH131" i="2" s="1"/>
  <c r="AR143" i="2"/>
  <c r="AT143" i="2" s="1"/>
  <c r="BA143" i="2" s="1"/>
  <c r="BC143" i="2" s="1"/>
  <c r="CH143" i="2" s="1"/>
  <c r="AR81" i="2"/>
  <c r="AT81" i="2" s="1"/>
  <c r="BA81" i="2" s="1"/>
  <c r="BC81" i="2" s="1"/>
  <c r="CH81" i="2" s="1"/>
  <c r="AR92" i="2"/>
  <c r="AT92" i="2" s="1"/>
  <c r="BA92" i="2" s="1"/>
  <c r="BC92" i="2" s="1"/>
  <c r="CH92" i="2" s="1"/>
  <c r="AR104" i="2"/>
  <c r="AT104" i="2" s="1"/>
  <c r="BA104" i="2" s="1"/>
  <c r="BC104" i="2" s="1"/>
  <c r="CH104" i="2" s="1"/>
  <c r="AR144" i="2"/>
  <c r="AT144" i="2" s="1"/>
  <c r="BA144" i="2" s="1"/>
  <c r="BC144" i="2" s="1"/>
  <c r="CH144" i="2" s="1"/>
  <c r="AR156" i="2"/>
  <c r="AT156" i="2" s="1"/>
  <c r="BA156" i="2" s="1"/>
  <c r="BC156" i="2" s="1"/>
  <c r="CH156" i="2" s="1"/>
  <c r="AR169" i="2"/>
  <c r="AT169" i="2" s="1"/>
  <c r="BA169" i="2" s="1"/>
  <c r="BC169" i="2" s="1"/>
  <c r="CH169" i="2" s="1"/>
  <c r="AR192" i="2"/>
  <c r="AT192" i="2" s="1"/>
  <c r="BA192" i="2" s="1"/>
  <c r="BC192" i="2" s="1"/>
  <c r="CH192" i="2" s="1"/>
  <c r="AR168" i="2"/>
  <c r="AT168" i="2" s="1"/>
  <c r="BA168" i="2" s="1"/>
  <c r="BC168" i="2" s="1"/>
  <c r="CH168" i="2" s="1"/>
  <c r="AR188" i="2"/>
  <c r="AT188" i="2" s="1"/>
  <c r="BA188" i="2" s="1"/>
  <c r="BC188" i="2" s="1"/>
  <c r="CH188" i="2" s="1"/>
  <c r="AR213" i="2"/>
  <c r="AT213" i="2" s="1"/>
  <c r="BA213" i="2" s="1"/>
  <c r="BC213" i="2" s="1"/>
  <c r="CH213" i="2" s="1"/>
  <c r="AR211" i="2"/>
  <c r="AT211" i="2" s="1"/>
  <c r="BA211" i="2" s="1"/>
  <c r="BC211" i="2" s="1"/>
  <c r="CH211" i="2" s="1"/>
  <c r="AR206" i="2"/>
  <c r="AT206" i="2" s="1"/>
  <c r="BA206" i="2" s="1"/>
  <c r="BC206" i="2" s="1"/>
  <c r="CH206" i="2" s="1"/>
  <c r="AR207" i="2"/>
  <c r="AT207" i="2" s="1"/>
  <c r="BA207" i="2" s="1"/>
  <c r="BC207" i="2" s="1"/>
  <c r="CH207" i="2" s="1"/>
  <c r="AR177" i="2"/>
  <c r="AT177" i="2" s="1"/>
  <c r="BA177" i="2" s="1"/>
  <c r="BC177" i="2" s="1"/>
  <c r="CH177" i="2" s="1"/>
  <c r="AR190" i="2"/>
  <c r="AT190" i="2" s="1"/>
  <c r="BA190" i="2" s="1"/>
  <c r="BC190" i="2" s="1"/>
  <c r="CH190" i="2" s="1"/>
  <c r="AR159" i="2"/>
  <c r="AT159" i="2" s="1"/>
  <c r="BA159" i="2" s="1"/>
  <c r="BC159" i="2" s="1"/>
  <c r="CH159" i="2" s="1"/>
  <c r="AR173" i="2"/>
  <c r="AT173" i="2" s="1"/>
  <c r="BA173" i="2" s="1"/>
  <c r="BC173" i="2" s="1"/>
  <c r="CH173" i="2" s="1"/>
  <c r="AR195" i="2"/>
  <c r="AT195" i="2" s="1"/>
  <c r="BA195" i="2" s="1"/>
  <c r="BC195" i="2" s="1"/>
  <c r="CH195" i="2" s="1"/>
  <c r="AR171" i="2"/>
  <c r="AT171" i="2" s="1"/>
  <c r="BA171" i="2" s="1"/>
  <c r="BC171" i="2" s="1"/>
  <c r="CH171" i="2" s="1"/>
  <c r="AR209" i="2"/>
  <c r="AT209" i="2" s="1"/>
  <c r="BA209" i="2" s="1"/>
  <c r="BC209" i="2" s="1"/>
  <c r="CH209" i="2" s="1"/>
  <c r="AR204" i="2"/>
  <c r="AT204" i="2" s="1"/>
  <c r="BA204" i="2" s="1"/>
  <c r="BC204" i="2" s="1"/>
  <c r="CH204" i="2" s="1"/>
  <c r="AR205" i="2"/>
  <c r="AT205" i="2" s="1"/>
  <c r="BA205" i="2" s="1"/>
  <c r="BC205" i="2" s="1"/>
  <c r="CH205" i="2" s="1"/>
  <c r="AR172" i="2"/>
  <c r="AT172" i="2" s="1"/>
  <c r="BA172" i="2" s="1"/>
  <c r="BC172" i="2" s="1"/>
  <c r="CH172" i="2" s="1"/>
  <c r="AR180" i="2"/>
  <c r="AT180" i="2" s="1"/>
  <c r="BA180" i="2" s="1"/>
  <c r="BC180" i="2" s="1"/>
  <c r="CH180" i="2" s="1"/>
  <c r="AR194" i="2"/>
  <c r="AT194" i="2" s="1"/>
  <c r="BA194" i="2" s="1"/>
  <c r="BC194" i="2" s="1"/>
  <c r="CH194" i="2" s="1"/>
  <c r="AR162" i="2"/>
  <c r="AT162" i="2" s="1"/>
  <c r="BA162" i="2" s="1"/>
  <c r="BC162" i="2" s="1"/>
  <c r="CH162" i="2" s="1"/>
  <c r="AR185" i="2"/>
  <c r="AT185" i="2" s="1"/>
  <c r="BA185" i="2" s="1"/>
  <c r="BC185" i="2" s="1"/>
  <c r="CH185" i="2" s="1"/>
  <c r="AR174" i="2"/>
  <c r="AT174" i="2" s="1"/>
  <c r="BA174" i="2" s="1"/>
  <c r="BC174" i="2" s="1"/>
  <c r="CH174" i="2" s="1"/>
  <c r="AR198" i="2"/>
  <c r="AT198" i="2" s="1"/>
  <c r="BA198" i="2" s="1"/>
  <c r="BC198" i="2" s="1"/>
  <c r="CH198" i="2" s="1"/>
  <c r="AR201" i="2"/>
  <c r="AT201" i="2" s="1"/>
  <c r="BA201" i="2" s="1"/>
  <c r="BC201" i="2" s="1"/>
  <c r="CH201" i="2" s="1"/>
  <c r="AR217" i="2"/>
  <c r="AT217" i="2" s="1"/>
  <c r="BA217" i="2" s="1"/>
  <c r="BC217" i="2" s="1"/>
  <c r="CH217" i="2" s="1"/>
  <c r="AR200" i="2"/>
  <c r="AT200" i="2" s="1"/>
  <c r="BA200" i="2" s="1"/>
  <c r="BC200" i="2" s="1"/>
  <c r="CH200" i="2" s="1"/>
  <c r="AR216" i="2"/>
  <c r="AT216" i="2" s="1"/>
  <c r="BA216" i="2" s="1"/>
  <c r="BC216" i="2" s="1"/>
  <c r="CH216" i="2" s="1"/>
  <c r="AR166" i="2"/>
  <c r="AT166" i="2" s="1"/>
  <c r="BA166" i="2" s="1"/>
  <c r="BC166" i="2" s="1"/>
  <c r="CH166" i="2" s="1"/>
  <c r="AR187" i="2"/>
  <c r="AT187" i="2" s="1"/>
  <c r="BA187" i="2" s="1"/>
  <c r="BC187" i="2" s="1"/>
  <c r="CH187" i="2" s="1"/>
  <c r="AR164" i="2"/>
  <c r="AT164" i="2" s="1"/>
  <c r="BA164" i="2" s="1"/>
  <c r="BC164" i="2" s="1"/>
  <c r="CH164" i="2" s="1"/>
  <c r="AR183" i="2"/>
  <c r="AT183" i="2" s="1"/>
  <c r="BA183" i="2" s="1"/>
  <c r="BC183" i="2" s="1"/>
  <c r="CH183" i="2" s="1"/>
  <c r="AR212" i="2"/>
  <c r="AT212" i="2" s="1"/>
  <c r="BA212" i="2" s="1"/>
  <c r="BC212" i="2" s="1"/>
  <c r="CH212" i="2" s="1"/>
  <c r="AR199" i="2"/>
  <c r="AT199" i="2" s="1"/>
  <c r="BA199" i="2" s="1"/>
  <c r="BC199" i="2" s="1"/>
  <c r="CH199" i="2" s="1"/>
  <c r="AR215" i="2"/>
  <c r="AT215" i="2" s="1"/>
  <c r="BA215" i="2" s="1"/>
  <c r="BC215" i="2" s="1"/>
  <c r="CH215" i="2" s="1"/>
  <c r="AR210" i="2"/>
  <c r="AT210" i="2" s="1"/>
  <c r="BA210" i="2" s="1"/>
  <c r="BC210" i="2" s="1"/>
  <c r="CH210" i="2" s="1"/>
  <c r="AR214" i="2"/>
  <c r="AT214" i="2" s="1"/>
  <c r="BA214" i="2" s="1"/>
  <c r="BC214" i="2" s="1"/>
  <c r="CH214" i="2" s="1"/>
  <c r="AR178" i="2"/>
  <c r="AT178" i="2" s="1"/>
  <c r="BA178" i="2" s="1"/>
  <c r="BC178" i="2" s="1"/>
  <c r="CH178" i="2" s="1"/>
  <c r="AR231" i="2"/>
  <c r="AT231" i="2" s="1"/>
  <c r="BA231" i="2" s="1"/>
  <c r="BC231" i="2" s="1"/>
  <c r="CH231" i="2" s="1"/>
  <c r="AR221" i="2"/>
  <c r="AT221" i="2" s="1"/>
  <c r="BA221" i="2" s="1"/>
  <c r="BC221" i="2" s="1"/>
  <c r="CH221" i="2" s="1"/>
  <c r="AR239" i="2"/>
  <c r="AT239" i="2" s="1"/>
  <c r="BA239" i="2" s="1"/>
  <c r="BC239" i="2" s="1"/>
  <c r="CH239" i="2" s="1"/>
  <c r="AR238" i="2"/>
  <c r="AT238" i="2" s="1"/>
  <c r="BA238" i="2" s="1"/>
  <c r="BC238" i="2" s="1"/>
  <c r="CH238" i="2" s="1"/>
  <c r="AR233" i="2"/>
  <c r="AT233" i="2" s="1"/>
  <c r="BA233" i="2" s="1"/>
  <c r="BC233" i="2" s="1"/>
  <c r="CH233" i="2" s="1"/>
  <c r="AR227" i="2"/>
  <c r="AT227" i="2" s="1"/>
  <c r="BA227" i="2" s="1"/>
  <c r="BC227" i="2" s="1"/>
  <c r="CH227" i="2" s="1"/>
  <c r="AR218" i="2"/>
  <c r="AT218" i="2" s="1"/>
  <c r="BA218" i="2" s="1"/>
  <c r="BC218" i="2" s="1"/>
  <c r="CH218" i="2" s="1"/>
  <c r="AR229" i="2"/>
  <c r="AT229" i="2" s="1"/>
  <c r="BA229" i="2" s="1"/>
  <c r="BC229" i="2" s="1"/>
  <c r="CH229" i="2" s="1"/>
  <c r="AR235" i="2"/>
  <c r="AT235" i="2" s="1"/>
  <c r="BA235" i="2" s="1"/>
  <c r="BC235" i="2" s="1"/>
  <c r="CH235" i="2" s="1"/>
  <c r="AR236" i="2"/>
  <c r="AT236" i="2" s="1"/>
  <c r="BA236" i="2" s="1"/>
  <c r="BC236" i="2" s="1"/>
  <c r="CH236" i="2" s="1"/>
  <c r="AR232" i="2"/>
  <c r="AT232" i="2" s="1"/>
  <c r="BA232" i="2" s="1"/>
  <c r="BC232" i="2" s="1"/>
  <c r="CH232" i="2" s="1"/>
  <c r="AR234" i="2"/>
  <c r="AT234" i="2" s="1"/>
  <c r="BA234" i="2" s="1"/>
  <c r="BC234" i="2" s="1"/>
  <c r="CH234" i="2" s="1"/>
  <c r="AR223" i="2"/>
  <c r="AT223" i="2" s="1"/>
  <c r="BA223" i="2" s="1"/>
  <c r="BC223" i="2" s="1"/>
  <c r="CH223" i="2" s="1"/>
  <c r="AR219" i="2"/>
  <c r="AT219" i="2" s="1"/>
  <c r="BA219" i="2" s="1"/>
  <c r="BC219" i="2" s="1"/>
  <c r="CH219" i="2" s="1"/>
  <c r="AR242" i="2"/>
  <c r="AT242" i="2" s="1"/>
  <c r="BA242" i="2" s="1"/>
  <c r="BC242" i="2" s="1"/>
  <c r="CH242" i="2" s="1"/>
  <c r="AR228" i="2"/>
  <c r="AT228" i="2" s="1"/>
  <c r="BA228" i="2" s="1"/>
  <c r="BC228" i="2" s="1"/>
  <c r="CH228" i="2" s="1"/>
  <c r="AR230" i="2"/>
  <c r="AT230" i="2" s="1"/>
  <c r="BA230" i="2" s="1"/>
  <c r="BC230" i="2" s="1"/>
  <c r="CH230" i="2" s="1"/>
  <c r="AR225" i="2"/>
  <c r="AT225" i="2" s="1"/>
  <c r="BA225" i="2" s="1"/>
  <c r="BC225" i="2" s="1"/>
  <c r="CH225" i="2" s="1"/>
  <c r="AR224" i="2"/>
  <c r="AT224" i="2" s="1"/>
  <c r="BA224" i="2" s="1"/>
  <c r="BC224" i="2" s="1"/>
  <c r="CH224" i="2" s="1"/>
  <c r="AR220" i="2"/>
  <c r="AT220" i="2" s="1"/>
  <c r="BA220" i="2" s="1"/>
  <c r="BC220" i="2" s="1"/>
  <c r="CH220" i="2" s="1"/>
  <c r="AR240" i="2"/>
  <c r="AT240" i="2" s="1"/>
  <c r="BA240" i="2" s="1"/>
  <c r="BC240" i="2" s="1"/>
  <c r="CH240" i="2" s="1"/>
  <c r="AR222" i="2"/>
  <c r="AT222" i="2" s="1"/>
  <c r="BA222" i="2" s="1"/>
  <c r="BC222" i="2" s="1"/>
  <c r="CH222" i="2" s="1"/>
  <c r="AR241" i="2"/>
  <c r="AT241" i="2" s="1"/>
  <c r="BA241" i="2" s="1"/>
  <c r="BC241" i="2" s="1"/>
  <c r="CH241" i="2" s="1"/>
  <c r="AR226" i="2"/>
  <c r="AT226" i="2" s="1"/>
  <c r="BA226" i="2" s="1"/>
  <c r="BC226" i="2" s="1"/>
  <c r="CH226" i="2" s="1"/>
  <c r="AR237" i="2"/>
  <c r="AT237" i="2" s="1"/>
  <c r="BA237" i="2" s="1"/>
  <c r="BC237" i="2" s="1"/>
  <c r="CH237" i="2" s="1"/>
  <c r="C35" i="10" l="1"/>
  <c r="C115" i="10"/>
  <c r="C71" i="10"/>
  <c r="C90" i="10"/>
  <c r="C87" i="10"/>
  <c r="C132" i="10"/>
  <c r="C204" i="10"/>
  <c r="C56" i="10"/>
  <c r="C150" i="10"/>
  <c r="C149" i="10"/>
  <c r="C114" i="10"/>
  <c r="C190" i="10"/>
  <c r="C41" i="10"/>
  <c r="C98" i="10"/>
  <c r="C205" i="10"/>
  <c r="C166" i="10"/>
  <c r="C61" i="10"/>
  <c r="C64" i="10"/>
  <c r="C134" i="10"/>
  <c r="C182" i="10"/>
  <c r="C141" i="10"/>
  <c r="C138" i="10"/>
  <c r="C211" i="10"/>
  <c r="C103" i="10"/>
  <c r="C121" i="10"/>
  <c r="C178" i="10"/>
  <c r="C125" i="10"/>
  <c r="C196" i="10"/>
  <c r="C89" i="10"/>
  <c r="C202" i="10"/>
  <c r="C167" i="10"/>
  <c r="C68" i="10"/>
  <c r="C195" i="10"/>
  <c r="C153" i="10"/>
  <c r="C173" i="10"/>
  <c r="C62" i="10"/>
  <c r="C107" i="10"/>
  <c r="C22" i="10"/>
  <c r="C80" i="10"/>
  <c r="C118" i="10"/>
  <c r="C181" i="10"/>
  <c r="C160" i="10"/>
  <c r="C108" i="10"/>
  <c r="C52" i="10"/>
  <c r="C130" i="10"/>
  <c r="C78" i="10"/>
  <c r="C74" i="10"/>
  <c r="C131" i="10"/>
  <c r="C172" i="10"/>
  <c r="C99" i="10"/>
  <c r="C188" i="10"/>
  <c r="C113" i="10"/>
  <c r="C69" i="10"/>
  <c r="C177" i="10"/>
  <c r="C154" i="10"/>
  <c r="C86" i="10"/>
  <c r="C40" i="10"/>
  <c r="C79" i="10"/>
  <c r="C143" i="10"/>
  <c r="C180" i="10"/>
  <c r="C124" i="10"/>
  <c r="C206" i="10"/>
  <c r="C193" i="10"/>
  <c r="C137" i="10"/>
  <c r="C85" i="10"/>
  <c r="C201" i="10"/>
  <c r="C162" i="10"/>
  <c r="C101" i="10"/>
  <c r="C45" i="10"/>
  <c r="C95" i="10"/>
  <c r="C30" i="10"/>
  <c r="C187" i="10"/>
  <c r="C144" i="10"/>
  <c r="C43" i="10"/>
  <c r="C199" i="10"/>
  <c r="C148" i="10"/>
  <c r="C92" i="10"/>
  <c r="C147" i="10"/>
  <c r="C110" i="10"/>
  <c r="C60" i="10"/>
  <c r="C189" i="10"/>
  <c r="C102" i="10"/>
  <c r="C129" i="10"/>
  <c r="C50" i="10"/>
  <c r="C200" i="10"/>
  <c r="C156" i="10"/>
  <c r="C51" i="10"/>
  <c r="C208" i="10"/>
  <c r="C152" i="10"/>
  <c r="C97" i="10"/>
  <c r="C210" i="10"/>
  <c r="C19" i="10"/>
  <c r="C120" i="10"/>
  <c r="C66" i="10"/>
  <c r="C59" i="10"/>
  <c r="C207" i="10"/>
  <c r="C76" i="10"/>
  <c r="C111" i="10"/>
  <c r="C176" i="10"/>
  <c r="C159" i="10"/>
  <c r="C105" i="10"/>
  <c r="C49" i="10"/>
  <c r="C128" i="10"/>
  <c r="C73" i="10"/>
  <c r="C34" i="10"/>
  <c r="C67" i="10"/>
  <c r="C122" i="10"/>
  <c r="C169" i="10"/>
  <c r="C88" i="10"/>
  <c r="C135" i="10"/>
  <c r="C185" i="10"/>
  <c r="C165" i="10"/>
  <c r="C112" i="10"/>
  <c r="C57" i="10"/>
  <c r="C175" i="10"/>
  <c r="C146" i="10"/>
  <c r="C82" i="10"/>
  <c r="C38" i="10"/>
  <c r="C77" i="10"/>
  <c r="C139" i="10"/>
  <c r="C179" i="10"/>
  <c r="C116" i="10"/>
  <c r="C191" i="10"/>
  <c r="C192" i="10"/>
  <c r="C133" i="10"/>
  <c r="C83" i="10"/>
  <c r="C194" i="10"/>
  <c r="C161" i="10"/>
  <c r="C100" i="10"/>
  <c r="C42" i="10"/>
  <c r="C75" i="10"/>
  <c r="C186" i="10"/>
  <c r="C158" i="10"/>
  <c r="C44" i="10"/>
  <c r="C93" i="10"/>
  <c r="C54" i="10"/>
  <c r="C94" i="10"/>
  <c r="C183" i="10"/>
  <c r="C136" i="10"/>
  <c r="C39" i="10"/>
  <c r="C197" i="10"/>
  <c r="C17" i="10"/>
  <c r="C145" i="10"/>
  <c r="C91" i="10"/>
  <c r="C142" i="10"/>
  <c r="C106" i="10"/>
  <c r="C58" i="10"/>
  <c r="C123" i="10"/>
  <c r="C46" i="10"/>
  <c r="C198" i="10"/>
  <c r="C155" i="10"/>
  <c r="C47" i="10"/>
  <c r="C209" i="10"/>
  <c r="C27" i="10"/>
  <c r="C151" i="10"/>
  <c r="C96" i="10"/>
  <c r="C174" i="10"/>
  <c r="C117" i="10"/>
  <c r="C65" i="10"/>
  <c r="C163" i="10"/>
  <c r="C55" i="10"/>
  <c r="C203" i="10"/>
  <c r="C72" i="10"/>
  <c r="C212" i="10"/>
  <c r="C170" i="10"/>
  <c r="C157" i="10"/>
  <c r="C104" i="10"/>
  <c r="C48" i="10"/>
  <c r="C126" i="10"/>
  <c r="C70" i="10"/>
  <c r="C33" i="10"/>
  <c r="C63" i="10"/>
  <c r="C119" i="10"/>
  <c r="C168" i="10"/>
  <c r="C84" i="10"/>
  <c r="C127" i="10"/>
  <c r="C184" i="10"/>
  <c r="C164" i="10"/>
  <c r="C109" i="10"/>
  <c r="C53" i="10"/>
  <c r="C171" i="10"/>
  <c r="C140" i="10"/>
  <c r="C81" i="10"/>
  <c r="C37" i="10"/>
  <c r="A3" i="14"/>
  <c r="A7" i="14" l="1"/>
  <c r="B7" i="14" s="1"/>
  <c r="A8" i="14" l="1"/>
  <c r="B8" i="14" s="1"/>
  <c r="C7" i="14"/>
  <c r="D7" i="14" s="1"/>
  <c r="A9" i="14" l="1"/>
  <c r="A10" i="14" s="1"/>
  <c r="C8" i="14"/>
  <c r="D8" i="14" s="1"/>
  <c r="B9" i="14" l="1"/>
  <c r="C9" i="14" s="1"/>
  <c r="D9" i="14" s="1"/>
  <c r="B10" i="14"/>
  <c r="A11" i="14"/>
  <c r="C10" i="14" l="1"/>
  <c r="D10" i="14" s="1"/>
  <c r="B11" i="14"/>
  <c r="A12" i="14"/>
  <c r="C11" i="14" l="1"/>
  <c r="D11" i="14" s="1"/>
  <c r="B12" i="14"/>
  <c r="A13" i="14"/>
  <c r="C12" i="14" l="1"/>
  <c r="D12" i="14" s="1"/>
  <c r="B13" i="14"/>
  <c r="A14" i="14"/>
  <c r="C13" i="14" l="1"/>
  <c r="D13" i="14" s="1"/>
  <c r="B14" i="14"/>
  <c r="A15" i="14"/>
  <c r="C14" i="14" l="1"/>
  <c r="D14" i="14" s="1"/>
  <c r="B15" i="14"/>
  <c r="A16" i="14"/>
  <c r="A17" i="14" s="1"/>
  <c r="A18" i="14" l="1"/>
  <c r="B17" i="14"/>
  <c r="C17" i="14" s="1"/>
  <c r="C15" i="14"/>
  <c r="D15" i="14" s="1"/>
  <c r="B16" i="14"/>
  <c r="B18" i="14" l="1"/>
  <c r="C18" i="14" s="1"/>
  <c r="D18" i="14" s="1"/>
  <c r="A19" i="14"/>
  <c r="C16" i="14"/>
  <c r="D16" i="14" s="1"/>
  <c r="D17" i="14" l="1"/>
  <c r="B19" i="14"/>
  <c r="C19" i="14" s="1"/>
  <c r="D19" i="14" s="1"/>
  <c r="A20" i="14"/>
  <c r="A21" i="14" l="1"/>
  <c r="B20" i="14"/>
  <c r="C20" i="14" s="1"/>
  <c r="D20" i="14" s="1"/>
  <c r="A22" i="14" l="1"/>
  <c r="B21" i="14"/>
  <c r="C21" i="14" s="1"/>
  <c r="D21" i="14" s="1"/>
  <c r="B22" i="14" l="1"/>
  <c r="C22" i="14" s="1"/>
  <c r="D22" i="14" s="1"/>
  <c r="A23" i="14"/>
  <c r="B23" i="14" l="1"/>
  <c r="C23" i="14" s="1"/>
  <c r="D23" i="14" s="1"/>
  <c r="A24" i="14"/>
  <c r="A25" i="14" l="1"/>
  <c r="B24" i="14"/>
  <c r="C24" i="14" s="1"/>
  <c r="D24" i="14" s="1"/>
  <c r="A26" i="14" l="1"/>
  <c r="B25" i="14"/>
  <c r="C25" i="14" s="1"/>
  <c r="D25" i="14" s="1"/>
  <c r="A27" i="14" l="1"/>
  <c r="B26" i="14"/>
  <c r="C26" i="14" s="1"/>
  <c r="D26" i="14" s="1"/>
  <c r="B27" i="14" l="1"/>
  <c r="C27" i="14" s="1"/>
  <c r="D27" i="14" s="1"/>
  <c r="A28" i="14"/>
  <c r="A29" i="14" l="1"/>
  <c r="B28" i="14"/>
  <c r="C28" i="14" s="1"/>
  <c r="D28" i="14" s="1"/>
  <c r="A30" i="14" l="1"/>
  <c r="B29" i="14"/>
  <c r="C29" i="14" s="1"/>
  <c r="D29" i="14" s="1"/>
  <c r="B30" i="14" l="1"/>
  <c r="C30" i="14" s="1"/>
  <c r="D30" i="14" s="1"/>
  <c r="A31" i="14"/>
  <c r="B31" i="14" l="1"/>
  <c r="C31" i="14" s="1"/>
  <c r="D31" i="14" s="1"/>
  <c r="A32" i="14"/>
  <c r="A33" i="14" l="1"/>
  <c r="B32" i="14"/>
  <c r="C32" i="14" s="1"/>
  <c r="D32" i="14" s="1"/>
  <c r="A34" i="14" l="1"/>
  <c r="B33" i="14"/>
  <c r="C33" i="14" s="1"/>
  <c r="D33" i="14" s="1"/>
  <c r="B34" i="14" l="1"/>
  <c r="C34" i="14" s="1"/>
  <c r="D34" i="14" s="1"/>
  <c r="A35" i="14"/>
  <c r="B35" i="14" l="1"/>
  <c r="C35" i="14" s="1"/>
  <c r="D35" i="14" s="1"/>
  <c r="A36" i="14"/>
  <c r="A37" i="14" l="1"/>
  <c r="B36" i="14"/>
  <c r="C36" i="14" s="1"/>
  <c r="D36" i="14" s="1"/>
  <c r="A38" i="14" l="1"/>
  <c r="B37" i="14"/>
  <c r="C37" i="14" s="1"/>
  <c r="D37" i="14" s="1"/>
  <c r="B38" i="14" l="1"/>
  <c r="C38" i="14" s="1"/>
  <c r="D38" i="14" s="1"/>
  <c r="A39" i="14"/>
  <c r="B39" i="14" l="1"/>
  <c r="C39" i="14" s="1"/>
  <c r="D39" i="14" s="1"/>
  <c r="A40" i="14"/>
  <c r="A41" i="14" l="1"/>
  <c r="B40" i="14"/>
  <c r="C40" i="14" s="1"/>
  <c r="D40" i="14" s="1"/>
  <c r="A42" i="14" l="1"/>
  <c r="B41" i="14"/>
  <c r="C41" i="14" s="1"/>
  <c r="D41" i="14" s="1"/>
  <c r="A43" i="14" l="1"/>
  <c r="B42" i="14"/>
  <c r="C42" i="14" s="1"/>
  <c r="D42" i="14" s="1"/>
  <c r="B43" i="14" l="1"/>
  <c r="C43" i="14" s="1"/>
  <c r="D43" i="14" s="1"/>
  <c r="A44" i="14"/>
  <c r="A45" i="14" l="1"/>
  <c r="B44" i="14"/>
  <c r="C44" i="14" s="1"/>
  <c r="D44" i="14" s="1"/>
  <c r="A46" i="14" l="1"/>
  <c r="B45" i="14"/>
  <c r="C45" i="14" s="1"/>
  <c r="D45" i="14" s="1"/>
  <c r="B46" i="14" l="1"/>
  <c r="C46" i="14" s="1"/>
  <c r="D46" i="14" s="1"/>
  <c r="A47" i="14"/>
  <c r="B47" i="14" l="1"/>
  <c r="C47" i="14" s="1"/>
  <c r="D47" i="14" s="1"/>
  <c r="A48" i="14"/>
  <c r="B48" i="14" l="1"/>
  <c r="C48" i="14" s="1"/>
  <c r="D48" i="14" s="1"/>
  <c r="A49" i="14"/>
  <c r="A50" i="14" l="1"/>
  <c r="B49" i="14"/>
  <c r="C49" i="14" s="1"/>
  <c r="D49" i="14" s="1"/>
  <c r="B50" i="14" l="1"/>
  <c r="C50" i="14" s="1"/>
  <c r="D50" i="14" s="1"/>
  <c r="A51" i="14"/>
  <c r="B51" i="14" l="1"/>
  <c r="C51" i="14" s="1"/>
  <c r="D51" i="14" s="1"/>
  <c r="A52" i="14"/>
  <c r="A53" i="14" l="1"/>
  <c r="B52" i="14"/>
  <c r="C52" i="14" s="1"/>
  <c r="D52" i="14" s="1"/>
  <c r="A54" i="14" l="1"/>
  <c r="B53" i="14"/>
  <c r="C53" i="14" s="1"/>
  <c r="D53" i="14" s="1"/>
  <c r="A55" i="14" l="1"/>
  <c r="B54" i="14"/>
  <c r="C54" i="14" s="1"/>
  <c r="D54" i="14" s="1"/>
  <c r="B55" i="14" l="1"/>
  <c r="C55" i="14" s="1"/>
  <c r="D55" i="14" s="1"/>
  <c r="A56" i="14"/>
  <c r="A57" i="14" l="1"/>
  <c r="B56" i="14"/>
  <c r="C56" i="14" s="1"/>
  <c r="D56" i="14" s="1"/>
  <c r="A58" i="14" l="1"/>
  <c r="B57" i="14"/>
  <c r="C57" i="14" s="1"/>
  <c r="D57" i="14" s="1"/>
  <c r="A59" i="14" l="1"/>
  <c r="B58" i="14"/>
  <c r="C58" i="14" s="1"/>
  <c r="D58" i="14" s="1"/>
  <c r="B59" i="14" l="1"/>
  <c r="C59" i="14" s="1"/>
  <c r="D59" i="14" s="1"/>
  <c r="A60" i="14"/>
  <c r="A61" i="14" l="1"/>
  <c r="B60" i="14"/>
  <c r="C60" i="14" s="1"/>
  <c r="D60" i="14" s="1"/>
  <c r="A62" i="14" l="1"/>
  <c r="B61" i="14"/>
  <c r="C61" i="14" s="1"/>
  <c r="D61" i="14" s="1"/>
  <c r="B62" i="14" l="1"/>
  <c r="C62" i="14" s="1"/>
  <c r="D62" i="14" s="1"/>
  <c r="A63" i="14"/>
  <c r="B63" i="14" l="1"/>
  <c r="C63" i="14" s="1"/>
  <c r="D63" i="14" s="1"/>
  <c r="A64" i="14"/>
  <c r="B64" i="14" l="1"/>
  <c r="C64" i="14" s="1"/>
  <c r="D64" i="14" s="1"/>
  <c r="A65" i="14"/>
  <c r="A66" i="14" l="1"/>
  <c r="B65" i="14"/>
  <c r="C65" i="14" s="1"/>
  <c r="D65" i="14" s="1"/>
  <c r="B66" i="14" l="1"/>
  <c r="C66" i="14" s="1"/>
  <c r="D66" i="14" s="1"/>
  <c r="A67" i="14"/>
  <c r="B67" i="14" l="1"/>
  <c r="C67" i="14" s="1"/>
  <c r="D67" i="14" s="1"/>
  <c r="A68" i="14"/>
  <c r="B68" i="14" l="1"/>
  <c r="C68" i="14" s="1"/>
  <c r="D68" i="14" s="1"/>
  <c r="A69" i="14"/>
  <c r="A70" i="14" l="1"/>
  <c r="B69" i="14"/>
  <c r="C69" i="14" s="1"/>
  <c r="D69" i="14" s="1"/>
  <c r="A71" i="14" l="1"/>
  <c r="B70" i="14"/>
  <c r="C70" i="14" s="1"/>
  <c r="D70" i="14" s="1"/>
  <c r="B71" i="14" l="1"/>
  <c r="C71" i="14" s="1"/>
  <c r="D71" i="14" s="1"/>
  <c r="A72" i="14"/>
  <c r="A73" i="14" l="1"/>
  <c r="B72" i="14"/>
  <c r="C72" i="14" s="1"/>
  <c r="D72" i="14" s="1"/>
  <c r="A74" i="14" l="1"/>
  <c r="B73" i="14"/>
  <c r="C73" i="14" s="1"/>
  <c r="D73" i="14" s="1"/>
  <c r="A75" i="14" l="1"/>
  <c r="B74" i="14"/>
  <c r="C74" i="14" s="1"/>
  <c r="D74" i="14" s="1"/>
  <c r="B75" i="14" l="1"/>
  <c r="C75" i="14" s="1"/>
  <c r="D75" i="14" s="1"/>
  <c r="A76" i="14"/>
  <c r="A77" i="14" l="1"/>
  <c r="B76" i="14"/>
  <c r="C76" i="14" s="1"/>
  <c r="D76" i="14" s="1"/>
  <c r="A78" i="14" l="1"/>
  <c r="B77" i="14"/>
  <c r="C77" i="14" s="1"/>
  <c r="D77" i="14" s="1"/>
  <c r="A79" i="14" l="1"/>
  <c r="B78" i="14"/>
  <c r="C78" i="14" s="1"/>
  <c r="D78" i="14" s="1"/>
  <c r="B79" i="14" l="1"/>
  <c r="C79" i="14" s="1"/>
  <c r="D79" i="14" s="1"/>
  <c r="A80" i="14"/>
  <c r="B80" i="14" l="1"/>
  <c r="C80" i="14" s="1"/>
  <c r="D80" i="14" s="1"/>
  <c r="A81" i="14"/>
  <c r="A82" i="14" l="1"/>
  <c r="B81" i="14"/>
  <c r="C81" i="14" s="1"/>
  <c r="D81" i="14" s="1"/>
  <c r="B82" i="14" l="1"/>
  <c r="C82" i="14" s="1"/>
  <c r="D82" i="14" s="1"/>
  <c r="A83" i="14"/>
  <c r="B83" i="14" l="1"/>
  <c r="C83" i="14" s="1"/>
  <c r="D83" i="14" s="1"/>
  <c r="A84" i="14"/>
  <c r="A85" i="14" l="1"/>
  <c r="B84" i="14"/>
  <c r="C84" i="14" s="1"/>
  <c r="D84" i="14" s="1"/>
  <c r="A86" i="14" l="1"/>
  <c r="B85" i="14"/>
  <c r="C85" i="14" s="1"/>
  <c r="D85" i="14" s="1"/>
  <c r="A87" i="14" l="1"/>
  <c r="B86" i="14"/>
  <c r="C86" i="14" s="1"/>
  <c r="D86" i="14" s="1"/>
  <c r="B87" i="14" l="1"/>
  <c r="C87" i="14" s="1"/>
  <c r="D87" i="14" s="1"/>
  <c r="A88" i="14"/>
  <c r="A89" i="14" l="1"/>
  <c r="B88" i="14"/>
  <c r="C88" i="14" s="1"/>
  <c r="D88" i="14" s="1"/>
  <c r="A90" i="14" l="1"/>
  <c r="B89" i="14"/>
  <c r="C89" i="14" s="1"/>
  <c r="D89" i="14" s="1"/>
  <c r="A91" i="14" l="1"/>
  <c r="B90" i="14"/>
  <c r="C90" i="14" s="1"/>
  <c r="D90" i="14" s="1"/>
  <c r="B91" i="14" l="1"/>
  <c r="C91" i="14" s="1"/>
  <c r="D91" i="14" s="1"/>
  <c r="A92" i="14"/>
  <c r="A93" i="14" l="1"/>
  <c r="B92" i="14"/>
  <c r="C92" i="14" s="1"/>
  <c r="D92" i="14" s="1"/>
  <c r="A94" i="14" l="1"/>
  <c r="B93" i="14"/>
  <c r="C93" i="14" s="1"/>
  <c r="D93" i="14" s="1"/>
  <c r="B94" i="14" l="1"/>
  <c r="C94" i="14" s="1"/>
  <c r="D94" i="14" s="1"/>
  <c r="A95" i="14"/>
  <c r="B95" i="14" l="1"/>
  <c r="C95" i="14" s="1"/>
  <c r="D95" i="14" s="1"/>
  <c r="A96" i="14"/>
  <c r="B96" i="14" l="1"/>
  <c r="C96" i="14" s="1"/>
  <c r="D96" i="14" s="1"/>
  <c r="A97" i="14"/>
  <c r="A98" i="14" l="1"/>
  <c r="B97" i="14"/>
  <c r="C97" i="14" s="1"/>
  <c r="D97" i="14" s="1"/>
  <c r="B98" i="14" l="1"/>
  <c r="C98" i="14" s="1"/>
  <c r="D98" i="14" s="1"/>
  <c r="A99" i="14"/>
  <c r="B99" i="14" l="1"/>
  <c r="C99" i="14" s="1"/>
  <c r="D99" i="14" s="1"/>
  <c r="A100" i="14"/>
  <c r="B100" i="14" l="1"/>
  <c r="C100" i="14" s="1"/>
  <c r="D100" i="14" s="1"/>
  <c r="A101" i="14"/>
  <c r="A102" i="14" l="1"/>
  <c r="B101" i="14"/>
  <c r="C101" i="14" s="1"/>
  <c r="D101" i="14" s="1"/>
  <c r="A103" i="14" l="1"/>
  <c r="B102" i="14"/>
  <c r="C102" i="14" s="1"/>
  <c r="D102" i="14" s="1"/>
  <c r="A104" i="14" l="1"/>
  <c r="B103" i="14"/>
  <c r="C103" i="14" s="1"/>
  <c r="D103" i="14" s="1"/>
  <c r="A105" i="14" l="1"/>
  <c r="B104" i="14"/>
  <c r="C104" i="14" s="1"/>
  <c r="D104" i="14" s="1"/>
  <c r="A106" i="14" l="1"/>
  <c r="B105" i="14"/>
  <c r="C105" i="14" s="1"/>
  <c r="D105" i="14" s="1"/>
  <c r="A107" i="14" l="1"/>
  <c r="B106" i="14"/>
  <c r="C106" i="14" s="1"/>
  <c r="D106" i="14" s="1"/>
  <c r="A108" i="14" l="1"/>
  <c r="B107" i="14"/>
  <c r="C107" i="14" s="1"/>
  <c r="D107" i="14" s="1"/>
  <c r="A109" i="14" l="1"/>
  <c r="B108" i="14"/>
  <c r="C108" i="14" s="1"/>
  <c r="D108" i="14" s="1"/>
  <c r="A110" i="14" l="1"/>
  <c r="B109" i="14"/>
  <c r="C109" i="14" s="1"/>
  <c r="D109" i="14" s="1"/>
  <c r="A111" i="14" l="1"/>
  <c r="B110" i="14"/>
  <c r="C110" i="14" s="1"/>
  <c r="D110" i="14" s="1"/>
  <c r="A112" i="14" l="1"/>
  <c r="B111" i="14"/>
  <c r="C111" i="14" s="1"/>
  <c r="D111" i="14" s="1"/>
  <c r="A113" i="14" l="1"/>
  <c r="B112" i="14"/>
  <c r="C112" i="14" s="1"/>
  <c r="D112" i="14" s="1"/>
  <c r="A114" i="14" l="1"/>
  <c r="B113" i="14"/>
  <c r="C113" i="14" s="1"/>
  <c r="D113" i="14" s="1"/>
  <c r="A115" i="14" l="1"/>
  <c r="B114" i="14"/>
  <c r="C114" i="14" s="1"/>
  <c r="D114" i="14" s="1"/>
  <c r="A116" i="14" l="1"/>
  <c r="B115" i="14"/>
  <c r="C115" i="14" s="1"/>
  <c r="D115" i="14" s="1"/>
  <c r="A117" i="14" l="1"/>
  <c r="B116" i="14"/>
  <c r="C116" i="14" s="1"/>
  <c r="D116" i="14" s="1"/>
  <c r="A118" i="14" l="1"/>
  <c r="B117" i="14"/>
  <c r="C117" i="14" s="1"/>
  <c r="D117" i="14" s="1"/>
  <c r="A119" i="14" l="1"/>
  <c r="B118" i="14"/>
  <c r="C118" i="14" s="1"/>
  <c r="D118" i="14" s="1"/>
  <c r="A120" i="14" l="1"/>
  <c r="B119" i="14"/>
  <c r="C119" i="14" s="1"/>
  <c r="D119" i="14" s="1"/>
  <c r="A121" i="14" l="1"/>
  <c r="B120" i="14"/>
  <c r="C120" i="14" s="1"/>
  <c r="D120" i="14" s="1"/>
  <c r="A122" i="14" l="1"/>
  <c r="B121" i="14"/>
  <c r="C121" i="14" s="1"/>
  <c r="D121" i="14" s="1"/>
  <c r="A123" i="14" l="1"/>
  <c r="B122" i="14"/>
  <c r="C122" i="14" s="1"/>
  <c r="D122" i="14" s="1"/>
  <c r="A124" i="14" l="1"/>
  <c r="B123" i="14"/>
  <c r="C123" i="14" s="1"/>
  <c r="D123" i="14" s="1"/>
  <c r="A125" i="14" l="1"/>
  <c r="B124" i="14"/>
  <c r="C124" i="14" s="1"/>
  <c r="D124" i="14" s="1"/>
  <c r="A126" i="14" l="1"/>
  <c r="B125" i="14"/>
  <c r="C125" i="14" s="1"/>
  <c r="D125" i="14" s="1"/>
  <c r="A127" i="14" l="1"/>
  <c r="B126" i="14"/>
  <c r="C126" i="14" s="1"/>
  <c r="D126" i="14" s="1"/>
  <c r="A128" i="14" l="1"/>
  <c r="B127" i="14"/>
  <c r="C127" i="14" s="1"/>
  <c r="D127" i="14" s="1"/>
  <c r="A129" i="14" l="1"/>
  <c r="B128" i="14"/>
  <c r="C128" i="14" s="1"/>
  <c r="D128" i="14" s="1"/>
  <c r="A130" i="14" l="1"/>
  <c r="B129" i="14"/>
  <c r="C129" i="14" s="1"/>
  <c r="D129" i="14" s="1"/>
  <c r="A131" i="14" l="1"/>
  <c r="B130" i="14"/>
  <c r="C130" i="14" s="1"/>
  <c r="D130" i="14" s="1"/>
  <c r="A132" i="14" l="1"/>
  <c r="B131" i="14"/>
  <c r="C131" i="14" s="1"/>
  <c r="D131" i="14" s="1"/>
  <c r="A133" i="14" l="1"/>
  <c r="B132" i="14"/>
  <c r="C132" i="14" s="1"/>
  <c r="D132" i="14" s="1"/>
  <c r="A134" i="14" l="1"/>
  <c r="B133" i="14"/>
  <c r="C133" i="14" s="1"/>
  <c r="D133" i="14" s="1"/>
  <c r="B134" i="14" l="1"/>
  <c r="C134" i="14" s="1"/>
  <c r="D134" i="14" s="1"/>
  <c r="A135" i="14"/>
  <c r="A136" i="14" l="1"/>
  <c r="B135" i="14"/>
  <c r="C135" i="14" s="1"/>
  <c r="D135" i="14" s="1"/>
  <c r="A137" i="14" l="1"/>
  <c r="B136" i="14"/>
  <c r="C136" i="14" s="1"/>
  <c r="D136" i="14" s="1"/>
  <c r="A138" i="14" l="1"/>
  <c r="B137" i="14"/>
  <c r="C137" i="14" s="1"/>
  <c r="D137" i="14" s="1"/>
  <c r="A139" i="14" l="1"/>
  <c r="B138" i="14"/>
  <c r="C138" i="14" s="1"/>
  <c r="D138" i="14" s="1"/>
  <c r="A140" i="14" l="1"/>
  <c r="B139" i="14"/>
  <c r="C139" i="14" s="1"/>
  <c r="D139" i="14" s="1"/>
  <c r="A141" i="14" l="1"/>
  <c r="B140" i="14"/>
  <c r="C140" i="14" s="1"/>
  <c r="D140" i="14" s="1"/>
  <c r="A142" i="14" l="1"/>
  <c r="B141" i="14"/>
  <c r="C141" i="14" s="1"/>
  <c r="D141" i="14" s="1"/>
  <c r="B142" i="14" l="1"/>
  <c r="C142" i="14" s="1"/>
  <c r="D142" i="14" s="1"/>
  <c r="A143" i="14"/>
  <c r="A144" i="14" l="1"/>
  <c r="B143" i="14"/>
  <c r="C143" i="14" s="1"/>
  <c r="D143" i="14" s="1"/>
  <c r="A145" i="14" l="1"/>
  <c r="B144" i="14"/>
  <c r="C144" i="14" s="1"/>
  <c r="D144" i="14" s="1"/>
  <c r="A146" i="14" l="1"/>
  <c r="B145" i="14"/>
  <c r="C145" i="14" s="1"/>
  <c r="D145" i="14" s="1"/>
  <c r="A147" i="14" l="1"/>
  <c r="B146" i="14"/>
  <c r="C146" i="14" s="1"/>
  <c r="D146" i="14" s="1"/>
  <c r="A148" i="14" l="1"/>
  <c r="B147" i="14"/>
  <c r="C147" i="14" s="1"/>
  <c r="D147" i="14" s="1"/>
  <c r="A149" i="14" l="1"/>
  <c r="B148" i="14"/>
  <c r="C148" i="14" s="1"/>
  <c r="D148" i="14" s="1"/>
  <c r="A150" i="14" l="1"/>
  <c r="B149" i="14"/>
  <c r="C149" i="14" s="1"/>
  <c r="D149" i="14" s="1"/>
  <c r="A151" i="14" l="1"/>
  <c r="B150" i="14"/>
  <c r="C150" i="14" s="1"/>
  <c r="D150" i="14" s="1"/>
  <c r="A152" i="14" l="1"/>
  <c r="B151" i="14"/>
  <c r="C151" i="14" s="1"/>
  <c r="D151" i="14" s="1"/>
  <c r="A153" i="14" l="1"/>
  <c r="B152" i="14"/>
  <c r="C152" i="14" s="1"/>
  <c r="D152" i="14" s="1"/>
  <c r="A154" i="14" l="1"/>
  <c r="B153" i="14"/>
  <c r="C153" i="14" s="1"/>
  <c r="D153" i="14" s="1"/>
  <c r="A155" i="14" l="1"/>
  <c r="B154" i="14"/>
  <c r="C154" i="14" s="1"/>
  <c r="D154" i="14" s="1"/>
  <c r="A156" i="14" l="1"/>
  <c r="B155" i="14"/>
  <c r="C155" i="14" s="1"/>
  <c r="D155" i="14" s="1"/>
  <c r="A157" i="14" l="1"/>
  <c r="B156" i="14"/>
  <c r="C156" i="14" s="1"/>
  <c r="D156" i="14" s="1"/>
  <c r="A158" i="14" l="1"/>
  <c r="B157" i="14"/>
  <c r="C157" i="14" s="1"/>
  <c r="D157" i="14" s="1"/>
  <c r="A159" i="14" l="1"/>
  <c r="B158" i="14"/>
  <c r="C158" i="14" s="1"/>
  <c r="D158" i="14" s="1"/>
  <c r="A160" i="14" l="1"/>
  <c r="B159" i="14"/>
  <c r="C159" i="14" s="1"/>
  <c r="D159" i="14" s="1"/>
  <c r="A161" i="14" l="1"/>
  <c r="B160" i="14"/>
  <c r="C160" i="14" s="1"/>
  <c r="D160" i="14" s="1"/>
  <c r="A162" i="14" l="1"/>
  <c r="B161" i="14"/>
  <c r="C161" i="14" s="1"/>
  <c r="D161" i="14" s="1"/>
  <c r="A163" i="14" l="1"/>
  <c r="B162" i="14"/>
  <c r="C162" i="14" s="1"/>
  <c r="D162" i="14" s="1"/>
  <c r="A164" i="14" l="1"/>
  <c r="B163" i="14"/>
  <c r="C163" i="14" s="1"/>
  <c r="D163" i="14" s="1"/>
  <c r="A165" i="14" l="1"/>
  <c r="B164" i="14"/>
  <c r="C164" i="14" s="1"/>
  <c r="D164" i="14" s="1"/>
  <c r="A166" i="14" l="1"/>
  <c r="B165" i="14"/>
  <c r="C165" i="14" s="1"/>
  <c r="D165" i="14" s="1"/>
  <c r="A167" i="14" l="1"/>
  <c r="B166" i="14"/>
  <c r="C166" i="14" s="1"/>
  <c r="D166" i="14" s="1"/>
  <c r="A168" i="14" l="1"/>
  <c r="B167" i="14"/>
  <c r="C167" i="14" s="1"/>
  <c r="D167" i="14" s="1"/>
  <c r="A169" i="14" l="1"/>
  <c r="B168" i="14"/>
  <c r="C168" i="14" s="1"/>
  <c r="D168" i="14" s="1"/>
  <c r="A170" i="14" l="1"/>
  <c r="B169" i="14"/>
  <c r="C169" i="14" s="1"/>
  <c r="D169" i="14" s="1"/>
  <c r="A171" i="14" l="1"/>
  <c r="B170" i="14"/>
  <c r="C170" i="14" s="1"/>
  <c r="D170" i="14" s="1"/>
  <c r="A172" i="14" l="1"/>
  <c r="B171" i="14"/>
  <c r="C171" i="14" s="1"/>
  <c r="D171" i="14" s="1"/>
  <c r="A173" i="14" l="1"/>
  <c r="B172" i="14"/>
  <c r="C172" i="14" s="1"/>
  <c r="D172" i="14" s="1"/>
  <c r="A174" i="14" l="1"/>
  <c r="B173" i="14"/>
  <c r="C173" i="14" s="1"/>
  <c r="D173" i="14" s="1"/>
  <c r="A175" i="14" l="1"/>
  <c r="B174" i="14"/>
  <c r="C174" i="14" s="1"/>
  <c r="D174" i="14" s="1"/>
  <c r="A176" i="14" l="1"/>
  <c r="B175" i="14"/>
  <c r="C175" i="14" s="1"/>
  <c r="D175" i="14" s="1"/>
  <c r="A177" i="14" l="1"/>
  <c r="B176" i="14"/>
  <c r="C176" i="14" s="1"/>
  <c r="D176" i="14" s="1"/>
  <c r="A178" i="14" l="1"/>
  <c r="B177" i="14"/>
  <c r="C177" i="14" s="1"/>
  <c r="D177" i="14" s="1"/>
  <c r="A179" i="14" l="1"/>
  <c r="B178" i="14"/>
  <c r="C178" i="14" s="1"/>
  <c r="D178" i="14" s="1"/>
  <c r="A180" i="14" l="1"/>
  <c r="B179" i="14"/>
  <c r="C179" i="14" s="1"/>
  <c r="D179" i="14" s="1"/>
  <c r="A181" i="14" l="1"/>
  <c r="B180" i="14"/>
  <c r="C180" i="14" s="1"/>
  <c r="D180" i="14" s="1"/>
  <c r="A182" i="14" l="1"/>
  <c r="B181" i="14"/>
  <c r="C181" i="14" s="1"/>
  <c r="D181" i="14" s="1"/>
  <c r="A183" i="14" l="1"/>
  <c r="B182" i="14"/>
  <c r="C182" i="14" s="1"/>
  <c r="D182" i="14" s="1"/>
  <c r="A184" i="14" l="1"/>
  <c r="B183" i="14"/>
  <c r="C183" i="14" s="1"/>
  <c r="D183" i="14" s="1"/>
  <c r="A185" i="14" l="1"/>
  <c r="B184" i="14"/>
  <c r="C184" i="14" s="1"/>
  <c r="D184" i="14" s="1"/>
  <c r="A186" i="14" l="1"/>
  <c r="B185" i="14"/>
  <c r="C185" i="14" s="1"/>
  <c r="D185" i="14" s="1"/>
  <c r="A187" i="14" l="1"/>
  <c r="B186" i="14"/>
  <c r="C186" i="14" s="1"/>
  <c r="D186" i="14" s="1"/>
  <c r="A188" i="14" l="1"/>
  <c r="B187" i="14"/>
  <c r="C187" i="14" s="1"/>
  <c r="D187" i="14" s="1"/>
  <c r="A189" i="14" l="1"/>
  <c r="B188" i="14"/>
  <c r="C188" i="14" s="1"/>
  <c r="D188" i="14" s="1"/>
  <c r="A190" i="14" l="1"/>
  <c r="B189" i="14"/>
  <c r="C189" i="14" s="1"/>
  <c r="D189" i="14" s="1"/>
  <c r="A191" i="14" l="1"/>
  <c r="B190" i="14"/>
  <c r="C190" i="14" s="1"/>
  <c r="D190" i="14" s="1"/>
  <c r="A192" i="14" l="1"/>
  <c r="B191" i="14"/>
  <c r="C191" i="14" s="1"/>
  <c r="D191" i="14" s="1"/>
  <c r="A193" i="14" l="1"/>
  <c r="B192" i="14"/>
  <c r="C192" i="14" s="1"/>
  <c r="D192" i="14" s="1"/>
  <c r="A194" i="14" l="1"/>
  <c r="B193" i="14"/>
  <c r="C193" i="14" s="1"/>
  <c r="D193" i="14" s="1"/>
  <c r="A195" i="14" l="1"/>
  <c r="B194" i="14"/>
  <c r="C194" i="14" s="1"/>
  <c r="D194" i="14" s="1"/>
  <c r="A196" i="14" l="1"/>
  <c r="B195" i="14"/>
  <c r="C195" i="14" s="1"/>
  <c r="D195" i="14" s="1"/>
  <c r="A197" i="14" l="1"/>
  <c r="B196" i="14"/>
  <c r="C196" i="14" s="1"/>
  <c r="D196" i="14" s="1"/>
  <c r="A198" i="14" l="1"/>
  <c r="B197" i="14"/>
  <c r="C197" i="14" s="1"/>
  <c r="D197" i="14" s="1"/>
  <c r="A199" i="14" l="1"/>
  <c r="B198" i="14"/>
  <c r="C198" i="14" s="1"/>
  <c r="D198" i="14" s="1"/>
  <c r="A200" i="14" l="1"/>
  <c r="B199" i="14"/>
  <c r="C199" i="14" s="1"/>
  <c r="D199" i="14" s="1"/>
  <c r="A201" i="14" l="1"/>
  <c r="B200" i="14"/>
  <c r="C200" i="14" s="1"/>
  <c r="D200" i="14" s="1"/>
  <c r="A202" i="14" l="1"/>
  <c r="B201" i="14"/>
  <c r="C201" i="14" s="1"/>
  <c r="D201" i="14" s="1"/>
  <c r="A203" i="14" l="1"/>
  <c r="B202" i="14"/>
  <c r="C202" i="14" s="1"/>
  <c r="D202" i="14" s="1"/>
  <c r="A204" i="14" l="1"/>
  <c r="B203" i="14"/>
  <c r="C203" i="14" s="1"/>
  <c r="D203" i="14" s="1"/>
  <c r="A205" i="14" l="1"/>
  <c r="B204" i="14"/>
  <c r="C204" i="14" s="1"/>
  <c r="D204" i="14" s="1"/>
  <c r="A206" i="14" l="1"/>
  <c r="B205" i="14"/>
  <c r="C205" i="14" s="1"/>
  <c r="D205" i="14" s="1"/>
  <c r="A207" i="14" l="1"/>
  <c r="B206" i="14"/>
  <c r="C206" i="14" s="1"/>
  <c r="D206" i="14" s="1"/>
  <c r="A208" i="14" l="1"/>
  <c r="B207" i="14"/>
  <c r="C207" i="14" s="1"/>
  <c r="D207" i="14" s="1"/>
  <c r="B208" i="14" l="1"/>
  <c r="C208" i="14" s="1"/>
  <c r="D208" i="14" s="1"/>
  <c r="A209" i="14"/>
  <c r="B209" i="14" l="1"/>
  <c r="C209" i="14" s="1"/>
  <c r="D209" i="14" s="1"/>
  <c r="A210" i="14"/>
  <c r="B210" i="14" l="1"/>
  <c r="C210" i="14" s="1"/>
  <c r="D210" i="14" s="1"/>
  <c r="A211" i="14"/>
  <c r="B211" i="14" l="1"/>
  <c r="C211" i="14" s="1"/>
  <c r="D211" i="14" s="1"/>
  <c r="A212" i="14"/>
  <c r="B212" i="14" l="1"/>
  <c r="C212" i="14" s="1"/>
  <c r="D212" i="14" s="1"/>
  <c r="A213" i="14"/>
  <c r="B213" i="14" l="1"/>
  <c r="C213" i="14" s="1"/>
  <c r="D213" i="14" s="1"/>
  <c r="A214" i="14"/>
  <c r="B214" i="14" l="1"/>
  <c r="C214" i="14" s="1"/>
  <c r="D214" i="14" s="1"/>
  <c r="A215" i="14"/>
  <c r="B215" i="14" l="1"/>
  <c r="C215" i="14" s="1"/>
  <c r="D215" i="14" s="1"/>
  <c r="A216" i="14"/>
  <c r="B216" i="14" l="1"/>
  <c r="C216" i="14" s="1"/>
  <c r="D216" i="14" s="1"/>
  <c r="A217" i="14"/>
  <c r="B217" i="14" l="1"/>
  <c r="C217" i="14" s="1"/>
  <c r="D217" i="14" s="1"/>
  <c r="A218" i="14"/>
  <c r="B218" i="14" l="1"/>
  <c r="C218" i="14" s="1"/>
  <c r="D218" i="14" s="1"/>
  <c r="A219" i="14"/>
  <c r="B219" i="14" l="1"/>
  <c r="C219" i="14" s="1"/>
  <c r="D219" i="14" s="1"/>
  <c r="A220" i="14"/>
  <c r="B220" i="14" l="1"/>
  <c r="C220" i="14" s="1"/>
  <c r="D220" i="14" s="1"/>
  <c r="A221" i="14"/>
  <c r="B221" i="14" l="1"/>
  <c r="C221" i="14" s="1"/>
  <c r="D221" i="14" s="1"/>
  <c r="A222" i="14"/>
  <c r="B222" i="14" l="1"/>
  <c r="C222" i="14" s="1"/>
  <c r="D222" i="14" s="1"/>
  <c r="A223" i="14"/>
  <c r="B223" i="14" l="1"/>
  <c r="C223" i="14" s="1"/>
  <c r="D223" i="14" s="1"/>
  <c r="A224" i="14"/>
  <c r="B224" i="14" l="1"/>
  <c r="C224" i="14" s="1"/>
  <c r="D224" i="14" s="1"/>
  <c r="A225" i="14"/>
  <c r="B225" i="14" l="1"/>
  <c r="C225" i="14" s="1"/>
  <c r="D225" i="14" s="1"/>
  <c r="A226" i="14"/>
  <c r="B226" i="14" l="1"/>
  <c r="C226" i="14" s="1"/>
  <c r="D226" i="14" s="1"/>
  <c r="A227" i="14"/>
  <c r="B227" i="14" l="1"/>
  <c r="C227" i="14" s="1"/>
  <c r="D227" i="14" s="1"/>
  <c r="A228" i="14"/>
  <c r="B228" i="14" l="1"/>
  <c r="C228" i="14" s="1"/>
  <c r="D228" i="14" s="1"/>
  <c r="A229" i="14"/>
  <c r="B229" i="14" l="1"/>
  <c r="C229" i="14" s="1"/>
  <c r="D229" i="14" s="1"/>
  <c r="A230" i="14"/>
  <c r="B230" i="14" l="1"/>
  <c r="C230" i="14" s="1"/>
  <c r="D230" i="14" s="1"/>
  <c r="A231" i="14"/>
  <c r="B231" i="14" l="1"/>
  <c r="C231" i="14" s="1"/>
  <c r="D231" i="14" s="1"/>
  <c r="A232" i="14"/>
  <c r="B232" i="14" l="1"/>
  <c r="C232" i="14" s="1"/>
  <c r="D232" i="14" s="1"/>
  <c r="A233" i="14"/>
  <c r="B233" i="14" l="1"/>
  <c r="C233" i="14" s="1"/>
  <c r="D233" i="14" s="1"/>
  <c r="A234" i="14"/>
  <c r="B234" i="14" l="1"/>
  <c r="C234" i="14" s="1"/>
  <c r="D234" i="14" s="1"/>
  <c r="A235" i="14"/>
  <c r="B235" i="14" l="1"/>
  <c r="C235" i="14" s="1"/>
  <c r="D235" i="14" s="1"/>
  <c r="A236" i="14"/>
  <c r="A237" i="14" l="1"/>
  <c r="B236" i="14"/>
  <c r="C236" i="14" s="1"/>
  <c r="D236" i="14" s="1"/>
  <c r="B237" i="14" l="1"/>
  <c r="C237" i="14" s="1"/>
  <c r="D237" i="14" s="1"/>
  <c r="A238" i="14"/>
  <c r="B238" i="14" l="1"/>
  <c r="C238" i="14" s="1"/>
  <c r="D238" i="14" s="1"/>
  <c r="A239" i="14"/>
  <c r="A240" i="14" l="1"/>
  <c r="B239" i="14"/>
  <c r="C239" i="14" s="1"/>
  <c r="D239" i="14" s="1"/>
  <c r="B240" i="14" l="1"/>
  <c r="C240" i="14" s="1"/>
  <c r="D240" i="14" s="1"/>
  <c r="A241" i="14"/>
  <c r="B241" i="14" l="1"/>
  <c r="C241" i="14" s="1"/>
  <c r="D241" i="14" s="1"/>
  <c r="A242" i="14"/>
  <c r="B242" i="14" l="1"/>
  <c r="C242" i="14" s="1"/>
  <c r="D242" i="14" s="1"/>
  <c r="A243" i="14"/>
  <c r="B243" i="14" l="1"/>
  <c r="C243" i="14" s="1"/>
  <c r="D243" i="14" s="1"/>
  <c r="A244" i="14"/>
  <c r="B244" i="14" l="1"/>
  <c r="C244" i="14" s="1"/>
  <c r="D244" i="14" s="1"/>
  <c r="A245" i="14"/>
  <c r="B245" i="14" l="1"/>
  <c r="C245" i="14" s="1"/>
  <c r="D245" i="14" s="1"/>
  <c r="A246" i="14"/>
  <c r="B246" i="14" l="1"/>
  <c r="C246" i="14" s="1"/>
  <c r="D246" i="14" s="1"/>
  <c r="A247" i="14"/>
  <c r="B247" i="14" l="1"/>
  <c r="C247" i="14" s="1"/>
  <c r="D247" i="14" s="1"/>
  <c r="A248" i="14"/>
  <c r="B248" i="14" l="1"/>
  <c r="C248" i="14" s="1"/>
  <c r="D248" i="14" s="1"/>
  <c r="A249" i="14"/>
  <c r="B249" i="14" l="1"/>
  <c r="C249" i="14" s="1"/>
  <c r="D249" i="14" s="1"/>
  <c r="A250" i="14"/>
  <c r="B250" i="14" l="1"/>
  <c r="C250" i="14" s="1"/>
  <c r="D250" i="14" s="1"/>
  <c r="A251" i="14"/>
  <c r="B251" i="14" l="1"/>
  <c r="C251" i="14" s="1"/>
  <c r="D251" i="14" s="1"/>
  <c r="A252" i="14"/>
  <c r="B252" i="14" l="1"/>
  <c r="C252" i="14" s="1"/>
  <c r="D252" i="14" s="1"/>
  <c r="A253" i="14"/>
  <c r="B253" i="14" l="1"/>
  <c r="C253" i="14" s="1"/>
  <c r="D253" i="14" s="1"/>
  <c r="A254" i="14"/>
  <c r="B254" i="14" l="1"/>
  <c r="C254" i="14" s="1"/>
  <c r="D254" i="14" s="1"/>
  <c r="A255" i="14"/>
  <c r="B255" i="14" l="1"/>
  <c r="C255" i="14" s="1"/>
  <c r="D255" i="14" s="1"/>
  <c r="A256" i="14"/>
  <c r="B256" i="14" l="1"/>
  <c r="C256" i="14" s="1"/>
  <c r="D256" i="14" s="1"/>
  <c r="A257" i="14"/>
  <c r="A258" i="14" l="1"/>
  <c r="B257" i="14"/>
  <c r="C257" i="14" s="1"/>
  <c r="D257" i="14" s="1"/>
  <c r="A259" i="14" l="1"/>
  <c r="B258" i="14"/>
  <c r="C258" i="14" s="1"/>
  <c r="D258" i="14" s="1"/>
  <c r="A260" i="14" l="1"/>
  <c r="B259" i="14"/>
  <c r="C259" i="14" s="1"/>
  <c r="D259" i="14" s="1"/>
  <c r="A261" i="14" l="1"/>
  <c r="B260" i="14"/>
  <c r="C260" i="14" s="1"/>
  <c r="D260" i="14" s="1"/>
  <c r="A262" i="14" l="1"/>
  <c r="B261" i="14"/>
  <c r="C261" i="14" s="1"/>
  <c r="D261" i="14" s="1"/>
  <c r="A263" i="14" l="1"/>
  <c r="B262" i="14"/>
  <c r="C262" i="14" s="1"/>
  <c r="D262" i="14" s="1"/>
  <c r="A264" i="14" l="1"/>
  <c r="B263" i="14"/>
  <c r="C263" i="14" s="1"/>
  <c r="D263" i="14" s="1"/>
  <c r="A265" i="14" l="1"/>
  <c r="B264" i="14"/>
  <c r="C264" i="14" s="1"/>
  <c r="D264" i="14" s="1"/>
  <c r="A266" i="14" l="1"/>
  <c r="B265" i="14"/>
  <c r="C265" i="14" s="1"/>
  <c r="D265" i="14" s="1"/>
  <c r="A267" i="14" l="1"/>
  <c r="B266" i="14"/>
  <c r="C266" i="14" s="1"/>
  <c r="D266" i="14" s="1"/>
  <c r="A268" i="14" l="1"/>
  <c r="B267" i="14"/>
  <c r="C267" i="14" s="1"/>
  <c r="D267" i="14" s="1"/>
  <c r="A269" i="14" l="1"/>
  <c r="B268" i="14"/>
  <c r="C268" i="14" s="1"/>
  <c r="D268" i="14" s="1"/>
  <c r="A270" i="14" l="1"/>
  <c r="B269" i="14"/>
  <c r="C269" i="14" s="1"/>
  <c r="D269" i="14" s="1"/>
  <c r="A271" i="14" l="1"/>
  <c r="B270" i="14"/>
  <c r="C270" i="14" s="1"/>
  <c r="D270" i="14" s="1"/>
  <c r="A272" i="14" l="1"/>
  <c r="B271" i="14"/>
  <c r="C271" i="14" s="1"/>
  <c r="D271" i="14" s="1"/>
  <c r="A273" i="14" l="1"/>
  <c r="B272" i="14"/>
  <c r="C272" i="14" s="1"/>
  <c r="D272" i="14" s="1"/>
  <c r="B273" i="14" l="1"/>
  <c r="C273" i="14" s="1"/>
  <c r="D273" i="14" s="1"/>
  <c r="A274" i="14"/>
  <c r="A275" i="14" l="1"/>
  <c r="B274" i="14"/>
  <c r="C274" i="14" s="1"/>
  <c r="D274" i="14" s="1"/>
  <c r="A276" i="14" l="1"/>
  <c r="B275" i="14"/>
  <c r="C275" i="14" s="1"/>
  <c r="D275" i="14" s="1"/>
  <c r="A277" i="14" l="1"/>
  <c r="B276" i="14"/>
  <c r="C276" i="14" s="1"/>
  <c r="D276" i="14" s="1"/>
  <c r="A278" i="14" l="1"/>
  <c r="B277" i="14"/>
  <c r="C277" i="14" s="1"/>
  <c r="D277" i="14" s="1"/>
  <c r="A279" i="14" l="1"/>
  <c r="B278" i="14"/>
  <c r="C278" i="14" s="1"/>
  <c r="D278" i="14" s="1"/>
  <c r="A280" i="14" l="1"/>
  <c r="B279" i="14"/>
  <c r="C279" i="14" s="1"/>
  <c r="D279" i="14" s="1"/>
  <c r="A281" i="14" l="1"/>
  <c r="B280" i="14"/>
  <c r="C280" i="14" s="1"/>
  <c r="D280" i="14" s="1"/>
  <c r="A282" i="14" l="1"/>
  <c r="B281" i="14"/>
  <c r="C281" i="14" s="1"/>
  <c r="D281" i="14" s="1"/>
  <c r="A283" i="14" l="1"/>
  <c r="B282" i="14"/>
  <c r="C282" i="14" s="1"/>
  <c r="D282" i="14" s="1"/>
  <c r="A284" i="14" l="1"/>
  <c r="B283" i="14"/>
  <c r="C283" i="14" s="1"/>
  <c r="D283" i="14" s="1"/>
  <c r="A285" i="14" l="1"/>
  <c r="B284" i="14"/>
  <c r="C284" i="14" s="1"/>
  <c r="D284" i="14" s="1"/>
  <c r="B285" i="14" l="1"/>
  <c r="C285" i="14" s="1"/>
  <c r="D285" i="14" s="1"/>
  <c r="A286" i="14"/>
  <c r="A287" i="14" l="1"/>
  <c r="B286" i="14"/>
  <c r="C286" i="14" s="1"/>
  <c r="D286" i="14" s="1"/>
  <c r="A288" i="14" l="1"/>
  <c r="B287" i="14"/>
  <c r="C287" i="14" s="1"/>
  <c r="D287" i="14" s="1"/>
  <c r="A289" i="14" l="1"/>
  <c r="B288" i="14"/>
  <c r="C288" i="14" s="1"/>
  <c r="D288" i="14" s="1"/>
  <c r="A290" i="14" l="1"/>
  <c r="B289" i="14"/>
  <c r="C289" i="14" s="1"/>
  <c r="D289" i="14" s="1"/>
  <c r="B290" i="14" l="1"/>
  <c r="C290" i="14" s="1"/>
  <c r="D290" i="14" s="1"/>
  <c r="A291" i="14"/>
  <c r="A292" i="14" l="1"/>
  <c r="B291" i="14"/>
  <c r="C291" i="14" s="1"/>
  <c r="D291" i="14" s="1"/>
  <c r="A293" i="14" l="1"/>
  <c r="B292" i="14"/>
  <c r="C292" i="14" s="1"/>
  <c r="D292" i="14" s="1"/>
  <c r="A294" i="14" l="1"/>
  <c r="B293" i="14"/>
  <c r="C293" i="14" s="1"/>
  <c r="D293" i="14" s="1"/>
  <c r="A295" i="14" l="1"/>
  <c r="B294" i="14"/>
  <c r="C294" i="14" s="1"/>
  <c r="D294" i="14" s="1"/>
  <c r="A296" i="14" l="1"/>
  <c r="B295" i="14"/>
  <c r="C295" i="14" s="1"/>
  <c r="D295" i="14" s="1"/>
  <c r="A297" i="14" l="1"/>
  <c r="B296" i="14"/>
  <c r="C296" i="14" s="1"/>
  <c r="D296" i="14" s="1"/>
  <c r="A298" i="14" l="1"/>
  <c r="B297" i="14"/>
  <c r="C297" i="14" s="1"/>
  <c r="D297" i="14" s="1"/>
  <c r="A299" i="14" l="1"/>
  <c r="B298" i="14"/>
  <c r="C298" i="14" s="1"/>
  <c r="D298" i="14" s="1"/>
  <c r="A300" i="14" l="1"/>
  <c r="B299" i="14"/>
  <c r="C299" i="14" s="1"/>
  <c r="D299" i="14" s="1"/>
  <c r="A301" i="14" l="1"/>
  <c r="B300" i="14"/>
  <c r="C300" i="14" s="1"/>
  <c r="D300" i="14" s="1"/>
  <c r="A302" i="14" l="1"/>
  <c r="B301" i="14"/>
  <c r="C301" i="14" s="1"/>
  <c r="D301" i="14" s="1"/>
  <c r="A303" i="14" l="1"/>
  <c r="B302" i="14"/>
  <c r="C302" i="14" s="1"/>
  <c r="D302" i="14" s="1"/>
  <c r="A304" i="14" l="1"/>
  <c r="B303" i="14"/>
  <c r="C303" i="14" s="1"/>
  <c r="D303" i="14" s="1"/>
  <c r="A305" i="14" l="1"/>
  <c r="B304" i="14"/>
  <c r="C304" i="14" s="1"/>
  <c r="D304" i="14" s="1"/>
  <c r="A306" i="14" l="1"/>
  <c r="B305" i="14"/>
  <c r="C305" i="14" s="1"/>
  <c r="D305" i="14" s="1"/>
  <c r="B306" i="14" l="1"/>
  <c r="C306" i="14" s="1"/>
  <c r="D306" i="14" s="1"/>
  <c r="A307" i="14"/>
  <c r="A308" i="14" l="1"/>
  <c r="B307" i="14"/>
  <c r="C307" i="14" s="1"/>
  <c r="D307" i="14" s="1"/>
  <c r="A309" i="14" l="1"/>
  <c r="B308" i="14"/>
  <c r="C308" i="14" s="1"/>
  <c r="D308" i="14" s="1"/>
  <c r="A310" i="14" l="1"/>
  <c r="B309" i="14"/>
  <c r="C309" i="14" s="1"/>
  <c r="D309" i="14" s="1"/>
  <c r="A311" i="14" l="1"/>
  <c r="B310" i="14"/>
  <c r="C310" i="14" s="1"/>
  <c r="D310" i="14" s="1"/>
  <c r="A312" i="14" l="1"/>
  <c r="B311" i="14"/>
  <c r="C311" i="14" s="1"/>
  <c r="D311" i="14" s="1"/>
  <c r="A313" i="14" l="1"/>
  <c r="B312" i="14"/>
  <c r="C312" i="14" s="1"/>
  <c r="D312" i="14" s="1"/>
  <c r="A314" i="14" l="1"/>
  <c r="B313" i="14"/>
  <c r="C313" i="14" s="1"/>
  <c r="D313" i="14" s="1"/>
  <c r="A315" i="14" l="1"/>
  <c r="B314" i="14"/>
  <c r="C314" i="14" s="1"/>
  <c r="D314" i="14" s="1"/>
  <c r="B315" i="14" l="1"/>
  <c r="C315" i="14" s="1"/>
  <c r="D315" i="14" s="1"/>
  <c r="A316" i="14"/>
  <c r="A317" i="14" l="1"/>
  <c r="B316" i="14"/>
  <c r="C316" i="14" s="1"/>
  <c r="D316" i="14" s="1"/>
  <c r="A318" i="14" l="1"/>
  <c r="B317" i="14"/>
  <c r="C317" i="14" s="1"/>
  <c r="D317" i="14" s="1"/>
  <c r="B318" i="14" l="1"/>
  <c r="C318" i="14" s="1"/>
  <c r="D318" i="14" s="1"/>
  <c r="A319" i="14"/>
  <c r="A320" i="14" l="1"/>
  <c r="B319" i="14"/>
  <c r="C319" i="14" s="1"/>
  <c r="D319" i="14" s="1"/>
  <c r="B320" i="14" l="1"/>
  <c r="C320" i="14" s="1"/>
  <c r="D320" i="14" s="1"/>
  <c r="A321" i="14"/>
  <c r="A322" i="14" l="1"/>
  <c r="B321" i="14"/>
  <c r="C321" i="14" s="1"/>
  <c r="D321" i="14" s="1"/>
  <c r="B322" i="14" l="1"/>
  <c r="C322" i="14" s="1"/>
  <c r="D322" i="14" s="1"/>
  <c r="A323" i="14"/>
  <c r="B323" i="14" l="1"/>
  <c r="C323" i="14" s="1"/>
  <c r="D323" i="14" s="1"/>
  <c r="A324" i="14"/>
  <c r="B324" i="14" l="1"/>
  <c r="C324" i="14" s="1"/>
  <c r="D324" i="14" s="1"/>
  <c r="A325" i="14"/>
  <c r="B325" i="14" l="1"/>
  <c r="C325" i="14" s="1"/>
  <c r="D325" i="14" s="1"/>
  <c r="A326" i="14"/>
  <c r="A327" i="14" l="1"/>
  <c r="B326" i="14"/>
  <c r="C326" i="14" s="1"/>
  <c r="D326" i="14" s="1"/>
  <c r="A328" i="14" l="1"/>
  <c r="B327" i="14"/>
  <c r="C327" i="14" s="1"/>
  <c r="D327" i="14" s="1"/>
  <c r="A329" i="14" l="1"/>
  <c r="B328" i="14"/>
  <c r="C328" i="14" s="1"/>
  <c r="D328" i="14" s="1"/>
  <c r="A330" i="14" l="1"/>
  <c r="B329" i="14"/>
  <c r="C329" i="14" s="1"/>
  <c r="D329" i="14" s="1"/>
  <c r="A331" i="14" l="1"/>
  <c r="B330" i="14"/>
  <c r="C330" i="14" s="1"/>
  <c r="D330" i="14" s="1"/>
  <c r="A332" i="14" l="1"/>
  <c r="B331" i="14"/>
  <c r="C331" i="14" s="1"/>
  <c r="D331" i="14" s="1"/>
  <c r="A333" i="14" l="1"/>
  <c r="B332" i="14"/>
  <c r="C332" i="14" s="1"/>
  <c r="D332" i="14" s="1"/>
  <c r="B333" i="14" l="1"/>
  <c r="C333" i="14" s="1"/>
  <c r="D333" i="14" s="1"/>
  <c r="A334" i="14"/>
  <c r="A335" i="14" l="1"/>
  <c r="B334" i="14"/>
  <c r="C334" i="14" s="1"/>
  <c r="D334" i="14" s="1"/>
  <c r="A336" i="14" l="1"/>
  <c r="B335" i="14"/>
  <c r="C335" i="14" s="1"/>
  <c r="D335" i="14" s="1"/>
  <c r="B336" i="14" l="1"/>
  <c r="C336" i="14" s="1"/>
  <c r="D336" i="14" s="1"/>
  <c r="A337" i="14"/>
  <c r="A338" i="14" l="1"/>
  <c r="B337" i="14"/>
  <c r="C337" i="14" s="1"/>
  <c r="D337" i="14" s="1"/>
  <c r="B338" i="14" l="1"/>
  <c r="C338" i="14" s="1"/>
  <c r="D338" i="14" s="1"/>
  <c r="A339" i="14"/>
  <c r="B339" i="14" l="1"/>
  <c r="C339" i="14" s="1"/>
  <c r="D339" i="14" s="1"/>
  <c r="A340" i="14"/>
  <c r="A341" i="14" l="1"/>
  <c r="B340" i="14"/>
  <c r="C340" i="14" s="1"/>
  <c r="D340" i="14" s="1"/>
  <c r="B341" i="14" l="1"/>
  <c r="C341" i="14" s="1"/>
  <c r="D341" i="14" s="1"/>
  <c r="A342" i="14"/>
  <c r="A343" i="14" l="1"/>
  <c r="B342" i="14"/>
  <c r="C342" i="14" s="1"/>
  <c r="D342" i="14" s="1"/>
  <c r="A344" i="14" l="1"/>
  <c r="B343" i="14"/>
  <c r="C343" i="14" s="1"/>
  <c r="D343" i="14" s="1"/>
  <c r="A345" i="14" l="1"/>
  <c r="B344" i="14"/>
  <c r="C344" i="14" s="1"/>
  <c r="D344" i="14" s="1"/>
  <c r="A346" i="14" l="1"/>
  <c r="B345" i="14"/>
  <c r="C345" i="14" s="1"/>
  <c r="D345" i="14" s="1"/>
  <c r="A347" i="14" l="1"/>
  <c r="B346" i="14"/>
  <c r="C346" i="14" s="1"/>
  <c r="D346" i="14" s="1"/>
  <c r="A348" i="14" l="1"/>
  <c r="B347" i="14"/>
  <c r="C347" i="14" s="1"/>
  <c r="D347" i="14" s="1"/>
  <c r="A349" i="14" l="1"/>
  <c r="B348" i="14"/>
  <c r="C348" i="14" s="1"/>
  <c r="D348" i="14" s="1"/>
  <c r="A350" i="14" l="1"/>
  <c r="B349" i="14"/>
  <c r="C349" i="14" s="1"/>
  <c r="D349" i="14" s="1"/>
  <c r="B350" i="14" l="1"/>
  <c r="C350" i="14" s="1"/>
  <c r="D350" i="14" s="1"/>
  <c r="A351" i="14"/>
  <c r="A352" i="14" l="1"/>
  <c r="B351" i="14"/>
  <c r="C351" i="14" s="1"/>
  <c r="D351" i="14" s="1"/>
  <c r="A353" i="14" l="1"/>
  <c r="B352" i="14"/>
  <c r="C352" i="14" s="1"/>
  <c r="D352" i="14" s="1"/>
  <c r="A354" i="14" l="1"/>
  <c r="B353" i="14"/>
  <c r="C353" i="14" s="1"/>
  <c r="D353" i="14" s="1"/>
  <c r="A355" i="14" l="1"/>
  <c r="B354" i="14"/>
  <c r="C354" i="14" s="1"/>
  <c r="D354" i="14" s="1"/>
  <c r="A356" i="14" l="1"/>
  <c r="B355" i="14"/>
  <c r="C355" i="14" s="1"/>
  <c r="D355" i="14" s="1"/>
  <c r="A357" i="14" l="1"/>
  <c r="B356" i="14"/>
  <c r="C356" i="14" s="1"/>
  <c r="D356" i="14" s="1"/>
  <c r="A358" i="14" l="1"/>
  <c r="B357" i="14"/>
  <c r="C357" i="14" s="1"/>
  <c r="D357" i="14" s="1"/>
  <c r="B358" i="14" l="1"/>
  <c r="C358" i="14" s="1"/>
  <c r="D358" i="14" s="1"/>
  <c r="A359" i="14"/>
  <c r="B359" i="14" l="1"/>
  <c r="C359" i="14" s="1"/>
  <c r="D359" i="14" s="1"/>
  <c r="A360" i="14"/>
  <c r="A361" i="14" l="1"/>
  <c r="B360" i="14"/>
  <c r="C360" i="14" s="1"/>
  <c r="D360" i="14" s="1"/>
  <c r="B361" i="14" l="1"/>
  <c r="C361" i="14" s="1"/>
  <c r="D361" i="14" s="1"/>
  <c r="A362" i="14"/>
  <c r="B362" i="14" l="1"/>
  <c r="C362" i="14" s="1"/>
  <c r="D362" i="14" s="1"/>
  <c r="A363" i="14"/>
  <c r="A364" i="14" l="1"/>
  <c r="B363" i="14"/>
  <c r="C363" i="14" s="1"/>
  <c r="D363" i="14" s="1"/>
  <c r="A365" i="14" l="1"/>
  <c r="B364" i="14"/>
  <c r="C364" i="14" s="1"/>
  <c r="D364" i="14" s="1"/>
  <c r="A366" i="14" l="1"/>
  <c r="B365" i="14"/>
  <c r="C365" i="14" s="1"/>
  <c r="D365" i="14" s="1"/>
  <c r="A367" i="14" l="1"/>
  <c r="B366" i="14"/>
  <c r="C366" i="14" s="1"/>
  <c r="D366" i="14" s="1"/>
  <c r="A368" i="14" l="1"/>
  <c r="B367" i="14"/>
  <c r="C367" i="14" s="1"/>
  <c r="D367" i="14" s="1"/>
  <c r="A369" i="14" l="1"/>
  <c r="B368" i="14"/>
  <c r="C368" i="14" s="1"/>
  <c r="D368" i="14" s="1"/>
  <c r="A370" i="14" l="1"/>
  <c r="B369" i="14"/>
  <c r="C369" i="14" s="1"/>
  <c r="D369" i="14" s="1"/>
  <c r="A371" i="14" l="1"/>
  <c r="B370" i="14"/>
  <c r="C370" i="14" s="1"/>
  <c r="D370" i="14" s="1"/>
  <c r="A372" i="14" l="1"/>
  <c r="B371" i="14"/>
  <c r="C371" i="14" s="1"/>
  <c r="D371" i="14" s="1"/>
  <c r="A373" i="14" l="1"/>
  <c r="B372" i="14"/>
  <c r="C372" i="14" s="1"/>
  <c r="D372" i="14" s="1"/>
  <c r="A374" i="14" l="1"/>
  <c r="B373" i="14"/>
  <c r="C373" i="14" s="1"/>
  <c r="D373" i="14" s="1"/>
  <c r="A375" i="14" l="1"/>
  <c r="B374" i="14"/>
  <c r="C374" i="14" s="1"/>
  <c r="D374" i="14" s="1"/>
  <c r="A376" i="14" l="1"/>
  <c r="B375" i="14"/>
  <c r="C375" i="14" s="1"/>
  <c r="D375" i="14" s="1"/>
  <c r="B376" i="14" l="1"/>
  <c r="C376" i="14" s="1"/>
  <c r="D376" i="14" s="1"/>
  <c r="A377" i="14"/>
  <c r="B377" i="14" l="1"/>
  <c r="C377" i="14" s="1"/>
  <c r="D377" i="14" s="1"/>
  <c r="A378" i="14"/>
  <c r="B378" i="14" l="1"/>
  <c r="C378" i="14" s="1"/>
  <c r="D378" i="14" s="1"/>
  <c r="A379" i="14"/>
  <c r="B379" i="14" l="1"/>
  <c r="C379" i="14" s="1"/>
  <c r="D379" i="14" s="1"/>
  <c r="A380" i="14"/>
  <c r="A381" i="14" l="1"/>
  <c r="B380" i="14"/>
  <c r="C380" i="14" s="1"/>
  <c r="D380" i="14" s="1"/>
  <c r="A382" i="14" l="1"/>
  <c r="B381" i="14"/>
  <c r="C381" i="14" s="1"/>
  <c r="D381" i="14" s="1"/>
  <c r="A383" i="14" l="1"/>
  <c r="B382" i="14"/>
  <c r="C382" i="14" s="1"/>
  <c r="D382" i="14" s="1"/>
  <c r="A384" i="14" l="1"/>
  <c r="B383" i="14"/>
  <c r="C383" i="14" s="1"/>
  <c r="D383" i="14" s="1"/>
  <c r="A385" i="14" l="1"/>
  <c r="B384" i="14"/>
  <c r="C384" i="14" s="1"/>
  <c r="D384" i="14" s="1"/>
  <c r="A386" i="14" l="1"/>
  <c r="B385" i="14"/>
  <c r="C385" i="14" s="1"/>
  <c r="D385" i="14" s="1"/>
  <c r="B386" i="14" l="1"/>
  <c r="C386" i="14" s="1"/>
  <c r="D386" i="14" s="1"/>
  <c r="A387" i="14"/>
  <c r="A388" i="14" l="1"/>
  <c r="B387" i="14"/>
  <c r="C387" i="14" s="1"/>
  <c r="D387" i="14" s="1"/>
  <c r="A389" i="14" l="1"/>
  <c r="B388" i="14"/>
  <c r="C388" i="14" s="1"/>
  <c r="D388" i="14" s="1"/>
  <c r="A390" i="14" l="1"/>
  <c r="B389" i="14"/>
  <c r="C389" i="14" s="1"/>
  <c r="D389" i="14" s="1"/>
  <c r="B390" i="14" l="1"/>
  <c r="C390" i="14" s="1"/>
  <c r="D390" i="14" s="1"/>
  <c r="A391" i="14"/>
  <c r="A392" i="14" l="1"/>
  <c r="B391" i="14"/>
  <c r="C391" i="14" s="1"/>
  <c r="D391" i="14" s="1"/>
  <c r="A393" i="14" l="1"/>
  <c r="B392" i="14"/>
  <c r="C392" i="14" s="1"/>
  <c r="D392" i="14" s="1"/>
  <c r="A394" i="14" l="1"/>
  <c r="B393" i="14"/>
  <c r="C393" i="14" s="1"/>
  <c r="D393" i="14" s="1"/>
  <c r="A395" i="14" l="1"/>
  <c r="B394" i="14"/>
  <c r="C394" i="14" s="1"/>
  <c r="D394" i="14" s="1"/>
  <c r="B395" i="14" l="1"/>
  <c r="C395" i="14" s="1"/>
  <c r="D395" i="14" s="1"/>
  <c r="A396" i="14"/>
  <c r="B396" i="14" l="1"/>
  <c r="C396" i="14" s="1"/>
  <c r="D396" i="14" s="1"/>
  <c r="A397" i="14"/>
  <c r="B397" i="14" l="1"/>
  <c r="C397" i="14" s="1"/>
  <c r="D397" i="14" s="1"/>
  <c r="A398" i="14"/>
  <c r="A399" i="14" l="1"/>
  <c r="B398" i="14"/>
  <c r="C398" i="14" s="1"/>
  <c r="D398" i="14" s="1"/>
  <c r="A400" i="14" l="1"/>
  <c r="B399" i="14"/>
  <c r="C399" i="14" s="1"/>
  <c r="D399" i="14" s="1"/>
  <c r="A401" i="14" l="1"/>
  <c r="B400" i="14"/>
  <c r="C400" i="14" s="1"/>
  <c r="D400" i="14" s="1"/>
  <c r="A402" i="14" l="1"/>
  <c r="B401" i="14"/>
  <c r="C401" i="14" s="1"/>
  <c r="D401" i="14" s="1"/>
  <c r="A403" i="14" l="1"/>
  <c r="B402" i="14"/>
  <c r="C402" i="14" s="1"/>
  <c r="D402" i="14" s="1"/>
  <c r="A404" i="14" l="1"/>
  <c r="B403" i="14"/>
  <c r="C403" i="14" s="1"/>
  <c r="D403" i="14" s="1"/>
  <c r="A405" i="14" l="1"/>
  <c r="B404" i="14"/>
  <c r="C404" i="14" s="1"/>
  <c r="D404" i="14" s="1"/>
  <c r="A406" i="14" l="1"/>
  <c r="B405" i="14"/>
  <c r="C405" i="14" s="1"/>
  <c r="D405" i="14" s="1"/>
  <c r="A407" i="14" l="1"/>
  <c r="B406" i="14"/>
  <c r="C406" i="14" s="1"/>
  <c r="D406" i="14" s="1"/>
  <c r="B407" i="14" l="1"/>
  <c r="C407" i="14" s="1"/>
  <c r="D407" i="14" s="1"/>
  <c r="A408" i="14"/>
  <c r="A409" i="14" l="1"/>
  <c r="B408" i="14"/>
  <c r="C408" i="14" s="1"/>
  <c r="D408" i="14" s="1"/>
  <c r="B409" i="14" l="1"/>
  <c r="C409" i="14" s="1"/>
  <c r="D409" i="14" s="1"/>
  <c r="A410" i="14"/>
  <c r="A411" i="14" l="1"/>
  <c r="B410" i="14"/>
  <c r="C410" i="14" s="1"/>
  <c r="D410" i="14" s="1"/>
  <c r="A412" i="14" l="1"/>
  <c r="B411" i="14"/>
  <c r="C411" i="14" s="1"/>
  <c r="D411" i="14" s="1"/>
  <c r="A413" i="14" l="1"/>
  <c r="B412" i="14"/>
  <c r="C412" i="14" s="1"/>
  <c r="D412" i="14" s="1"/>
  <c r="A414" i="14" l="1"/>
  <c r="B413" i="14"/>
  <c r="C413" i="14" s="1"/>
  <c r="D413" i="14" s="1"/>
  <c r="A415" i="14" l="1"/>
  <c r="B414" i="14"/>
  <c r="C414" i="14" s="1"/>
  <c r="D414" i="14" s="1"/>
  <c r="A416" i="14" l="1"/>
  <c r="B415" i="14"/>
  <c r="C415" i="14" s="1"/>
  <c r="D415" i="14" s="1"/>
  <c r="B416" i="14" l="1"/>
  <c r="C416" i="14" s="1"/>
  <c r="D416" i="14" s="1"/>
  <c r="A417" i="14"/>
  <c r="B417" i="14" l="1"/>
  <c r="C417" i="14" s="1"/>
  <c r="D417" i="14" s="1"/>
  <c r="A418" i="14"/>
  <c r="B418" i="14" l="1"/>
  <c r="C418" i="14" s="1"/>
  <c r="D418" i="14" s="1"/>
  <c r="A419" i="14"/>
  <c r="B419" i="14" l="1"/>
  <c r="C419" i="14" s="1"/>
  <c r="D419" i="14" s="1"/>
  <c r="A420" i="14"/>
  <c r="B420" i="14" l="1"/>
  <c r="C420" i="14" s="1"/>
  <c r="D420" i="14" s="1"/>
  <c r="A421" i="14"/>
  <c r="B421" i="14" l="1"/>
  <c r="C421" i="14" s="1"/>
  <c r="D421" i="14" s="1"/>
  <c r="A422" i="14"/>
  <c r="A423" i="14" l="1"/>
  <c r="B422" i="14"/>
  <c r="C422" i="14" s="1"/>
  <c r="D422" i="14" s="1"/>
  <c r="A424" i="14" l="1"/>
  <c r="B423" i="14"/>
  <c r="C423" i="14" s="1"/>
  <c r="D423" i="14" s="1"/>
  <c r="A425" i="14" l="1"/>
  <c r="B424" i="14"/>
  <c r="C424" i="14" s="1"/>
  <c r="D424" i="14" s="1"/>
  <c r="B425" i="14" l="1"/>
  <c r="C425" i="14" s="1"/>
  <c r="D425" i="14" s="1"/>
  <c r="A426" i="14"/>
  <c r="B426" i="14" l="1"/>
  <c r="C426" i="14" s="1"/>
  <c r="D426" i="14" s="1"/>
  <c r="A427" i="14"/>
  <c r="B427" i="14" l="1"/>
  <c r="C427" i="14" s="1"/>
  <c r="D427" i="14" s="1"/>
  <c r="A428" i="14"/>
  <c r="B428" i="14" l="1"/>
  <c r="C428" i="14" s="1"/>
  <c r="D428" i="14" s="1"/>
  <c r="A429" i="14"/>
  <c r="A430" i="14" l="1"/>
  <c r="B429" i="14"/>
  <c r="C429" i="14" s="1"/>
  <c r="D429" i="14" s="1"/>
  <c r="A431" i="14" l="1"/>
  <c r="B430" i="14"/>
  <c r="C430" i="14" s="1"/>
  <c r="D430" i="14" s="1"/>
  <c r="A432" i="14" l="1"/>
  <c r="B431" i="14"/>
  <c r="C431" i="14" s="1"/>
  <c r="D431" i="14" s="1"/>
  <c r="A433" i="14" l="1"/>
  <c r="B432" i="14"/>
  <c r="C432" i="14" s="1"/>
  <c r="D432" i="14" s="1"/>
  <c r="A434" i="14" l="1"/>
  <c r="B433" i="14"/>
  <c r="C433" i="14" s="1"/>
  <c r="D433" i="14" s="1"/>
  <c r="A435" i="14" l="1"/>
  <c r="B434" i="14"/>
  <c r="C434" i="14" s="1"/>
  <c r="D434" i="14" s="1"/>
  <c r="A436" i="14" l="1"/>
  <c r="B435" i="14"/>
  <c r="C435" i="14" s="1"/>
  <c r="D435" i="14" s="1"/>
  <c r="B436" i="14" l="1"/>
  <c r="C436" i="14" s="1"/>
  <c r="D436" i="14" s="1"/>
  <c r="A437" i="14"/>
  <c r="B437" i="14" l="1"/>
  <c r="C437" i="14" s="1"/>
  <c r="D437" i="14" s="1"/>
  <c r="A438" i="14"/>
  <c r="A439" i="14" l="1"/>
  <c r="B438" i="14"/>
  <c r="C438" i="14" s="1"/>
  <c r="D438" i="14" s="1"/>
  <c r="A440" i="14" l="1"/>
  <c r="B439" i="14"/>
  <c r="C439" i="14" s="1"/>
  <c r="D439" i="14" s="1"/>
  <c r="B440" i="14" l="1"/>
  <c r="C440" i="14" s="1"/>
  <c r="D440" i="14" s="1"/>
  <c r="A441" i="14"/>
  <c r="A442" i="14" l="1"/>
  <c r="B441" i="14"/>
  <c r="C441" i="14" s="1"/>
  <c r="D441" i="14" s="1"/>
  <c r="A443" i="14" l="1"/>
  <c r="B442" i="14"/>
  <c r="C442" i="14" s="1"/>
  <c r="D442" i="14" s="1"/>
  <c r="A444" i="14" l="1"/>
  <c r="B443" i="14"/>
  <c r="C443" i="14" s="1"/>
  <c r="D443" i="14" s="1"/>
  <c r="A445" i="14" l="1"/>
  <c r="B444" i="14"/>
  <c r="C444" i="14" s="1"/>
  <c r="D444" i="14" s="1"/>
  <c r="A446" i="14" l="1"/>
  <c r="B445" i="14"/>
  <c r="C445" i="14" s="1"/>
  <c r="D445" i="14" s="1"/>
  <c r="A447" i="14" l="1"/>
  <c r="B446" i="14"/>
  <c r="C446" i="14" s="1"/>
  <c r="D446" i="14" s="1"/>
  <c r="A448" i="14" l="1"/>
  <c r="B447" i="14"/>
  <c r="C447" i="14" s="1"/>
  <c r="D447" i="14" s="1"/>
  <c r="B448" i="14" l="1"/>
  <c r="C448" i="14" s="1"/>
  <c r="D448" i="14" s="1"/>
  <c r="A449" i="14"/>
  <c r="A450" i="14" l="1"/>
  <c r="B449" i="14"/>
  <c r="C449" i="14" s="1"/>
  <c r="D449" i="14" s="1"/>
  <c r="A451" i="14" l="1"/>
  <c r="B450" i="14"/>
  <c r="C450" i="14" s="1"/>
  <c r="D450" i="14" s="1"/>
  <c r="B451" i="14" l="1"/>
  <c r="C451" i="14" s="1"/>
  <c r="D451" i="14" s="1"/>
  <c r="A452" i="14"/>
  <c r="A453" i="14" l="1"/>
  <c r="B452" i="14"/>
  <c r="C452" i="14" s="1"/>
  <c r="D452" i="14" s="1"/>
  <c r="A454" i="14" l="1"/>
  <c r="B453" i="14"/>
  <c r="C453" i="14" s="1"/>
  <c r="D453" i="14" s="1"/>
  <c r="B454" i="14" l="1"/>
  <c r="C454" i="14" s="1"/>
  <c r="D454" i="14" s="1"/>
  <c r="A455" i="14"/>
  <c r="A456" i="14" l="1"/>
  <c r="B455" i="14"/>
  <c r="C455" i="14" s="1"/>
  <c r="D455" i="14" s="1"/>
  <c r="A457" i="14" l="1"/>
  <c r="B456" i="14"/>
  <c r="C456" i="14" s="1"/>
  <c r="D456" i="14" s="1"/>
  <c r="A458" i="14" l="1"/>
  <c r="B457" i="14"/>
  <c r="C457" i="14" s="1"/>
  <c r="D457" i="14" s="1"/>
  <c r="A459" i="14" l="1"/>
  <c r="B458" i="14"/>
  <c r="C458" i="14" s="1"/>
  <c r="D458" i="14" s="1"/>
  <c r="A460" i="14" l="1"/>
  <c r="B459" i="14"/>
  <c r="C459" i="14" s="1"/>
  <c r="D459" i="14" s="1"/>
  <c r="A461" i="14" l="1"/>
  <c r="B460" i="14"/>
  <c r="C460" i="14" s="1"/>
  <c r="D460" i="14" s="1"/>
  <c r="A462" i="14" l="1"/>
  <c r="B461" i="14"/>
  <c r="C461" i="14" s="1"/>
  <c r="D461" i="14" s="1"/>
  <c r="A463" i="14" l="1"/>
  <c r="B462" i="14"/>
  <c r="C462" i="14" s="1"/>
  <c r="D462" i="14" s="1"/>
  <c r="A464" i="14" l="1"/>
  <c r="B463" i="14"/>
  <c r="C463" i="14" s="1"/>
  <c r="D463" i="14" s="1"/>
  <c r="A465" i="14" l="1"/>
  <c r="B464" i="14"/>
  <c r="C464" i="14" s="1"/>
  <c r="D464" i="14" s="1"/>
  <c r="B465" i="14" l="1"/>
  <c r="C465" i="14" s="1"/>
  <c r="D465" i="14" s="1"/>
  <c r="A466" i="14"/>
  <c r="A467" i="14" l="1"/>
  <c r="B466" i="14"/>
  <c r="C466" i="14" s="1"/>
  <c r="D466" i="14" s="1"/>
  <c r="A468" i="14" l="1"/>
  <c r="B467" i="14"/>
  <c r="C467" i="14" s="1"/>
  <c r="D467" i="14" s="1"/>
  <c r="A469" i="14" l="1"/>
  <c r="B468" i="14"/>
  <c r="C468" i="14" s="1"/>
  <c r="D468" i="14" s="1"/>
  <c r="B469" i="14" l="1"/>
  <c r="C469" i="14" s="1"/>
  <c r="D469" i="14" s="1"/>
  <c r="A470" i="14"/>
  <c r="B470" i="14" l="1"/>
  <c r="C470" i="14" s="1"/>
  <c r="D470" i="14" s="1"/>
  <c r="A471" i="14"/>
  <c r="A472" i="14" l="1"/>
  <c r="B471" i="14"/>
  <c r="C471" i="14" s="1"/>
  <c r="D471" i="14" s="1"/>
  <c r="A473" i="14" l="1"/>
  <c r="B472" i="14"/>
  <c r="C472" i="14" s="1"/>
  <c r="D472" i="14" s="1"/>
  <c r="A474" i="14" l="1"/>
  <c r="B473" i="14"/>
  <c r="C473" i="14" s="1"/>
  <c r="D473" i="14" s="1"/>
  <c r="A475" i="14" l="1"/>
  <c r="B474" i="14"/>
  <c r="C474" i="14" s="1"/>
  <c r="D474" i="14" s="1"/>
  <c r="A476" i="14" l="1"/>
  <c r="B475" i="14"/>
  <c r="C475" i="14" s="1"/>
  <c r="D475" i="14" s="1"/>
  <c r="A477" i="14" l="1"/>
  <c r="B476" i="14"/>
  <c r="C476" i="14" s="1"/>
  <c r="D476" i="14" s="1"/>
  <c r="B477" i="14" l="1"/>
  <c r="C477" i="14" s="1"/>
  <c r="D477" i="14" s="1"/>
  <c r="A478" i="14"/>
  <c r="B478" i="14" l="1"/>
  <c r="C478" i="14" s="1"/>
  <c r="D478" i="14" s="1"/>
  <c r="A479" i="14"/>
  <c r="B479" i="14" l="1"/>
  <c r="C479" i="14" s="1"/>
  <c r="D479" i="14" s="1"/>
  <c r="A480" i="14"/>
  <c r="B480" i="14" l="1"/>
  <c r="C480" i="14" s="1"/>
  <c r="D480" i="14" s="1"/>
  <c r="A481" i="14"/>
  <c r="A482" i="14" l="1"/>
  <c r="B481" i="14"/>
  <c r="C481" i="14" s="1"/>
  <c r="D481" i="14" s="1"/>
  <c r="B482" i="14" l="1"/>
  <c r="C482" i="14" s="1"/>
  <c r="D482" i="14" s="1"/>
  <c r="A483" i="14"/>
  <c r="B483" i="14" l="1"/>
  <c r="C483" i="14" s="1"/>
  <c r="D483" i="14" s="1"/>
  <c r="A484" i="14"/>
  <c r="B484" i="14" l="1"/>
  <c r="C484" i="14" s="1"/>
  <c r="D484" i="14" s="1"/>
  <c r="A485" i="14"/>
  <c r="B485" i="14" l="1"/>
  <c r="C485" i="14" s="1"/>
  <c r="D485" i="14" s="1"/>
  <c r="A486" i="14"/>
  <c r="B486" i="14" l="1"/>
  <c r="C486" i="14" s="1"/>
  <c r="D486" i="14" s="1"/>
  <c r="A487" i="14"/>
  <c r="A488" i="14" l="1"/>
  <c r="B487" i="14"/>
  <c r="C487" i="14" s="1"/>
  <c r="D487" i="14" s="1"/>
  <c r="A489" i="14" l="1"/>
  <c r="B488" i="14"/>
  <c r="C488" i="14" s="1"/>
  <c r="D488" i="14" s="1"/>
  <c r="A490" i="14" l="1"/>
  <c r="B489" i="14"/>
  <c r="C489" i="14" s="1"/>
  <c r="D489" i="14" s="1"/>
  <c r="A491" i="14" l="1"/>
  <c r="B490" i="14"/>
  <c r="C490" i="14" s="1"/>
  <c r="D490" i="14" s="1"/>
  <c r="B491" i="14" l="1"/>
  <c r="C491" i="14" s="1"/>
  <c r="D491" i="14" s="1"/>
  <c r="A492" i="14"/>
  <c r="A493" i="14" l="1"/>
  <c r="B492" i="14"/>
  <c r="C492" i="14" s="1"/>
  <c r="D492" i="14" s="1"/>
  <c r="A494" i="14" l="1"/>
  <c r="B493" i="14"/>
  <c r="C493" i="14" s="1"/>
  <c r="D493" i="14" s="1"/>
  <c r="A495" i="14" l="1"/>
  <c r="B494" i="14"/>
  <c r="C494" i="14" s="1"/>
  <c r="D494" i="14" s="1"/>
  <c r="B495" i="14" l="1"/>
  <c r="C495" i="14" s="1"/>
  <c r="D495" i="14" s="1"/>
  <c r="A496" i="14"/>
  <c r="A497" i="14" l="1"/>
  <c r="B496" i="14"/>
  <c r="C496" i="14" s="1"/>
  <c r="D496" i="14" s="1"/>
  <c r="A498" i="14" l="1"/>
  <c r="B497" i="14"/>
  <c r="C497" i="14" s="1"/>
  <c r="D497" i="14" s="1"/>
  <c r="A499" i="14" l="1"/>
  <c r="B498" i="14"/>
  <c r="C498" i="14" s="1"/>
  <c r="D498" i="14" s="1"/>
  <c r="A500" i="14" l="1"/>
  <c r="B499" i="14"/>
  <c r="C499" i="14" s="1"/>
  <c r="D499" i="14" s="1"/>
  <c r="A501" i="14" l="1"/>
  <c r="B500" i="14"/>
  <c r="C500" i="14" s="1"/>
  <c r="D500" i="14" s="1"/>
  <c r="A502" i="14" l="1"/>
  <c r="B501" i="14"/>
  <c r="C501" i="14" s="1"/>
  <c r="D501" i="14" s="1"/>
  <c r="B502" i="14" l="1"/>
  <c r="C502" i="14" s="1"/>
  <c r="D502" i="14" s="1"/>
  <c r="A503" i="14"/>
  <c r="B503" i="14" l="1"/>
  <c r="C503" i="14" s="1"/>
  <c r="D503" i="14" s="1"/>
  <c r="A504" i="14"/>
  <c r="A505" i="14" l="1"/>
  <c r="B504" i="14"/>
  <c r="C504" i="14" s="1"/>
  <c r="D504" i="14" s="1"/>
  <c r="B505" i="14" l="1"/>
  <c r="C505" i="14" s="1"/>
  <c r="D505" i="14" s="1"/>
  <c r="A506" i="14"/>
  <c r="A507" i="14" l="1"/>
  <c r="B506" i="14"/>
  <c r="C506" i="14" s="1"/>
  <c r="D506" i="14" s="1"/>
  <c r="A508" i="14" l="1"/>
  <c r="B507" i="14"/>
  <c r="C507" i="14" s="1"/>
  <c r="D507" i="14" s="1"/>
  <c r="A509" i="14" l="1"/>
  <c r="B508" i="14"/>
  <c r="C508" i="14" s="1"/>
  <c r="D508" i="14" s="1"/>
  <c r="B509" i="14" l="1"/>
  <c r="C509" i="14" s="1"/>
  <c r="D509" i="14" s="1"/>
  <c r="A510" i="14"/>
  <c r="A511" i="14" l="1"/>
  <c r="B510" i="14"/>
  <c r="C510" i="14" s="1"/>
  <c r="D510" i="14" s="1"/>
  <c r="A512" i="14" l="1"/>
  <c r="B511" i="14"/>
  <c r="C511" i="14" s="1"/>
  <c r="D511" i="14" s="1"/>
  <c r="B512" i="14" l="1"/>
  <c r="C512" i="14" s="1"/>
  <c r="D512" i="14" s="1"/>
  <c r="A513" i="14"/>
  <c r="A514" i="14" l="1"/>
  <c r="B513" i="14"/>
  <c r="C513" i="14" s="1"/>
  <c r="D513" i="14" s="1"/>
  <c r="A515" i="14" l="1"/>
  <c r="B514" i="14"/>
  <c r="C514" i="14" s="1"/>
  <c r="D514" i="14" s="1"/>
  <c r="A516" i="14" l="1"/>
  <c r="B515" i="14"/>
  <c r="C515" i="14" s="1"/>
  <c r="D515" i="14" s="1"/>
  <c r="B516" i="14" l="1"/>
  <c r="C516" i="14" s="1"/>
  <c r="D516" i="14" s="1"/>
  <c r="A517" i="14"/>
  <c r="A518" i="14" l="1"/>
  <c r="B517" i="14"/>
  <c r="C517" i="14" s="1"/>
  <c r="D517" i="14" s="1"/>
  <c r="A519" i="14" l="1"/>
  <c r="B518" i="14"/>
  <c r="C518" i="14" s="1"/>
  <c r="D518" i="14" s="1"/>
  <c r="B519" i="14" l="1"/>
  <c r="C519" i="14" s="1"/>
  <c r="D519" i="14" s="1"/>
  <c r="A520" i="14"/>
  <c r="A521" i="14" l="1"/>
  <c r="B520" i="14"/>
  <c r="C520" i="14" s="1"/>
  <c r="D520" i="14" s="1"/>
  <c r="A522" i="14" l="1"/>
  <c r="B521" i="14"/>
  <c r="C521" i="14" s="1"/>
  <c r="D521" i="14" s="1"/>
  <c r="A523" i="14" l="1"/>
  <c r="B522" i="14"/>
  <c r="C522" i="14" s="1"/>
  <c r="D522" i="14" s="1"/>
  <c r="A524" i="14" l="1"/>
  <c r="B523" i="14"/>
  <c r="C523" i="14" s="1"/>
  <c r="D523" i="14" s="1"/>
  <c r="B524" i="14" l="1"/>
  <c r="C524" i="14" s="1"/>
  <c r="D524" i="14" s="1"/>
  <c r="A525" i="14"/>
  <c r="A526" i="14" l="1"/>
  <c r="B525" i="14"/>
  <c r="C525" i="14" s="1"/>
  <c r="D525" i="14" s="1"/>
  <c r="A527" i="14" l="1"/>
  <c r="B526" i="14"/>
  <c r="C526" i="14" s="1"/>
  <c r="D526" i="14" s="1"/>
  <c r="A528" i="14" l="1"/>
  <c r="B527" i="14"/>
  <c r="C527" i="14" s="1"/>
  <c r="D527" i="14" s="1"/>
  <c r="A529" i="14" l="1"/>
  <c r="B528" i="14"/>
  <c r="C528" i="14" s="1"/>
  <c r="D528" i="14" s="1"/>
  <c r="A530" i="14" l="1"/>
  <c r="B529" i="14"/>
  <c r="C529" i="14" s="1"/>
  <c r="D529" i="14" s="1"/>
  <c r="B530" i="14" l="1"/>
  <c r="C530" i="14" s="1"/>
  <c r="D530" i="14" s="1"/>
  <c r="A531" i="14"/>
  <c r="A532" i="14" l="1"/>
  <c r="B531" i="14"/>
  <c r="C531" i="14" s="1"/>
  <c r="D531" i="14" s="1"/>
  <c r="A533" i="14" l="1"/>
  <c r="B532" i="14"/>
  <c r="C532" i="14" s="1"/>
  <c r="D532" i="14" s="1"/>
  <c r="A534" i="14" l="1"/>
  <c r="B533" i="14"/>
  <c r="C533" i="14" s="1"/>
  <c r="D533" i="14" s="1"/>
  <c r="A535" i="14" l="1"/>
  <c r="B534" i="14"/>
  <c r="C534" i="14" s="1"/>
  <c r="D534" i="14" s="1"/>
  <c r="A536" i="14" l="1"/>
  <c r="B535" i="14"/>
  <c r="C535" i="14" s="1"/>
  <c r="D535" i="14" s="1"/>
  <c r="A537" i="14" l="1"/>
  <c r="B536" i="14"/>
  <c r="C536" i="14" s="1"/>
  <c r="D536" i="14" s="1"/>
  <c r="A538" i="14" l="1"/>
  <c r="B537" i="14"/>
  <c r="C537" i="14" s="1"/>
  <c r="D537" i="14" s="1"/>
  <c r="A539" i="14" l="1"/>
  <c r="B538" i="14"/>
  <c r="C538" i="14" s="1"/>
  <c r="D538" i="14" s="1"/>
  <c r="A540" i="14" l="1"/>
  <c r="B539" i="14"/>
  <c r="C539" i="14" s="1"/>
  <c r="D539" i="14" s="1"/>
  <c r="A541" i="14" l="1"/>
  <c r="B540" i="14"/>
  <c r="C540" i="14" s="1"/>
  <c r="D540" i="14" s="1"/>
  <c r="A542" i="14" l="1"/>
  <c r="B541" i="14"/>
  <c r="C541" i="14" s="1"/>
  <c r="D541" i="14" s="1"/>
  <c r="A543" i="14" l="1"/>
  <c r="B542" i="14"/>
  <c r="C542" i="14" s="1"/>
  <c r="D542" i="14" s="1"/>
  <c r="A544" i="14" l="1"/>
  <c r="B543" i="14"/>
  <c r="C543" i="14" s="1"/>
  <c r="D543" i="14" s="1"/>
  <c r="A545" i="14" l="1"/>
  <c r="B544" i="14"/>
  <c r="C544" i="14" s="1"/>
  <c r="D544" i="14" s="1"/>
  <c r="A546" i="14" l="1"/>
  <c r="B545" i="14"/>
  <c r="C545" i="14" s="1"/>
  <c r="D545" i="14" s="1"/>
  <c r="B546" i="14" l="1"/>
  <c r="C546" i="14" s="1"/>
  <c r="D546" i="14" s="1"/>
  <c r="A547" i="14"/>
  <c r="A548" i="14" l="1"/>
  <c r="B547" i="14"/>
  <c r="C547" i="14" s="1"/>
  <c r="D547" i="14" s="1"/>
  <c r="A549" i="14" l="1"/>
  <c r="B548" i="14"/>
  <c r="C548" i="14" s="1"/>
  <c r="D548" i="14" s="1"/>
  <c r="A550" i="14" l="1"/>
  <c r="B549" i="14"/>
  <c r="C549" i="14" s="1"/>
  <c r="D549" i="14" s="1"/>
  <c r="A551" i="14" l="1"/>
  <c r="B550" i="14"/>
  <c r="C550" i="14" s="1"/>
  <c r="D550" i="14" s="1"/>
  <c r="A552" i="14" l="1"/>
  <c r="B551" i="14"/>
  <c r="C551" i="14" s="1"/>
  <c r="D551" i="14" s="1"/>
  <c r="A553" i="14" l="1"/>
  <c r="B552" i="14"/>
  <c r="C552" i="14" s="1"/>
  <c r="D552" i="14" s="1"/>
  <c r="A554" i="14" l="1"/>
  <c r="B553" i="14"/>
  <c r="C553" i="14" s="1"/>
  <c r="D553" i="14" s="1"/>
  <c r="A555" i="14" l="1"/>
  <c r="B554" i="14"/>
  <c r="C554" i="14" s="1"/>
  <c r="D554" i="14" s="1"/>
  <c r="A556" i="14" l="1"/>
  <c r="B555" i="14"/>
  <c r="C555" i="14" s="1"/>
  <c r="D555" i="14" s="1"/>
  <c r="B556" i="14" l="1"/>
  <c r="C556" i="14" s="1"/>
  <c r="D556" i="14" s="1"/>
  <c r="A557" i="14"/>
  <c r="A558" i="14" l="1"/>
  <c r="B557" i="14"/>
  <c r="C557" i="14" s="1"/>
  <c r="D557" i="14" s="1"/>
  <c r="A559" i="14" l="1"/>
  <c r="B558" i="14"/>
  <c r="C558" i="14" s="1"/>
  <c r="D558" i="14" s="1"/>
  <c r="A560" i="14" l="1"/>
  <c r="B559" i="14"/>
  <c r="C559" i="14" s="1"/>
  <c r="D559" i="14" s="1"/>
  <c r="A561" i="14" l="1"/>
  <c r="B560" i="14"/>
  <c r="C560" i="14" s="1"/>
  <c r="D560" i="14" s="1"/>
  <c r="A562" i="14" l="1"/>
  <c r="B561" i="14"/>
  <c r="C561" i="14" s="1"/>
  <c r="D561" i="14" s="1"/>
  <c r="A563" i="14" l="1"/>
  <c r="B562" i="14"/>
  <c r="C562" i="14" s="1"/>
  <c r="D562" i="14" s="1"/>
  <c r="A564" i="14" l="1"/>
  <c r="B563" i="14"/>
  <c r="C563" i="14" s="1"/>
  <c r="D563" i="14" s="1"/>
  <c r="A565" i="14" l="1"/>
  <c r="B564" i="14"/>
  <c r="C564" i="14" s="1"/>
  <c r="D564" i="14" s="1"/>
  <c r="B565" i="14" l="1"/>
  <c r="C565" i="14" s="1"/>
  <c r="D565" i="14" s="1"/>
  <c r="A566" i="14"/>
  <c r="A567" i="14" l="1"/>
  <c r="B566" i="14"/>
  <c r="C566" i="14" s="1"/>
  <c r="D566" i="14" s="1"/>
  <c r="A568" i="14" l="1"/>
  <c r="B567" i="14"/>
  <c r="C567" i="14" s="1"/>
  <c r="D567" i="14" s="1"/>
  <c r="A569" i="14" l="1"/>
  <c r="B568" i="14"/>
  <c r="C568" i="14" s="1"/>
  <c r="D568" i="14" s="1"/>
  <c r="B569" i="14" l="1"/>
  <c r="C569" i="14" s="1"/>
  <c r="D569" i="14" s="1"/>
  <c r="A570" i="14"/>
  <c r="A571" i="14" l="1"/>
  <c r="B570" i="14"/>
  <c r="C570" i="14" s="1"/>
  <c r="D570" i="14" s="1"/>
  <c r="A572" i="14" l="1"/>
  <c r="B571" i="14"/>
  <c r="C571" i="14" s="1"/>
  <c r="D571" i="14" s="1"/>
  <c r="B572" i="14" l="1"/>
  <c r="C572" i="14" s="1"/>
  <c r="D572" i="14" s="1"/>
  <c r="A573" i="14"/>
  <c r="A574" i="14" l="1"/>
  <c r="B573" i="14"/>
  <c r="C573" i="14" s="1"/>
  <c r="D573" i="14" s="1"/>
  <c r="B574" i="14" l="1"/>
  <c r="C574" i="14" s="1"/>
  <c r="D574" i="14" s="1"/>
  <c r="A575" i="14"/>
  <c r="A576" i="14" l="1"/>
  <c r="B575" i="14"/>
  <c r="C575" i="14" s="1"/>
  <c r="D575" i="14" s="1"/>
  <c r="B576" i="14" l="1"/>
  <c r="C576" i="14" s="1"/>
  <c r="D576" i="14" s="1"/>
  <c r="A577" i="14"/>
  <c r="A578" i="14" l="1"/>
  <c r="B577" i="14"/>
  <c r="C577" i="14" s="1"/>
  <c r="D577" i="14" s="1"/>
  <c r="B578" i="14" l="1"/>
  <c r="C578" i="14" s="1"/>
  <c r="D578" i="14" s="1"/>
  <c r="A579" i="14"/>
  <c r="B579" i="14" l="1"/>
  <c r="C579" i="14" s="1"/>
  <c r="D579" i="14" s="1"/>
  <c r="A580" i="14"/>
  <c r="A581" i="14" l="1"/>
  <c r="B580" i="14"/>
  <c r="C580" i="14" s="1"/>
  <c r="D580" i="14" s="1"/>
  <c r="B581" i="14" l="1"/>
  <c r="C581" i="14" s="1"/>
  <c r="D581" i="14" s="1"/>
  <c r="A582" i="14"/>
  <c r="B582" i="14" l="1"/>
  <c r="C582" i="14" s="1"/>
  <c r="D582" i="14" s="1"/>
  <c r="A583" i="14"/>
  <c r="A584" i="14" l="1"/>
  <c r="B583" i="14"/>
  <c r="C583" i="14" s="1"/>
  <c r="D583" i="14" s="1"/>
  <c r="B584" i="14" l="1"/>
  <c r="C584" i="14" s="1"/>
  <c r="D584" i="14" s="1"/>
  <c r="A585" i="14"/>
  <c r="A586" i="14" l="1"/>
  <c r="B585" i="14"/>
  <c r="C585" i="14" s="1"/>
  <c r="D585" i="14" s="1"/>
  <c r="B586" i="14" l="1"/>
  <c r="C586" i="14" s="1"/>
  <c r="D586" i="14" s="1"/>
  <c r="A587" i="14"/>
  <c r="B587" i="14" l="1"/>
  <c r="C587" i="14" s="1"/>
  <c r="D587" i="14" s="1"/>
  <c r="A588" i="14"/>
  <c r="B588" i="14" l="1"/>
  <c r="C588" i="14" s="1"/>
  <c r="D588" i="14" s="1"/>
  <c r="A589" i="14"/>
  <c r="B589" i="14" l="1"/>
  <c r="C589" i="14" s="1"/>
  <c r="D589" i="14" s="1"/>
  <c r="A590" i="14"/>
  <c r="B590" i="14" l="1"/>
  <c r="C590" i="14" s="1"/>
  <c r="D590" i="14" s="1"/>
  <c r="A591" i="14"/>
  <c r="A592" i="14" l="1"/>
  <c r="B591" i="14"/>
  <c r="C591" i="14" s="1"/>
  <c r="D591" i="14" s="1"/>
  <c r="A593" i="14" l="1"/>
  <c r="B592" i="14"/>
  <c r="C592" i="14" s="1"/>
  <c r="D592" i="14" s="1"/>
  <c r="A594" i="14" l="1"/>
  <c r="B593" i="14"/>
  <c r="C593" i="14" s="1"/>
  <c r="D593" i="14" s="1"/>
  <c r="B594" i="14" l="1"/>
  <c r="C594" i="14" s="1"/>
  <c r="D594" i="14" s="1"/>
  <c r="A595" i="14"/>
  <c r="A596" i="14" l="1"/>
  <c r="B595" i="14"/>
  <c r="C595" i="14" s="1"/>
  <c r="D595" i="14" s="1"/>
  <c r="B596" i="14" l="1"/>
  <c r="C596" i="14" s="1"/>
  <c r="D596" i="14" s="1"/>
  <c r="A597" i="14"/>
  <c r="A598" i="14" l="1"/>
  <c r="B597" i="14"/>
  <c r="C597" i="14" s="1"/>
  <c r="D597" i="14" s="1"/>
  <c r="B598" i="14" l="1"/>
  <c r="C598" i="14" s="1"/>
  <c r="D598" i="14" s="1"/>
  <c r="A599" i="14"/>
  <c r="A600" i="14" l="1"/>
  <c r="B599" i="14"/>
  <c r="C599" i="14" s="1"/>
  <c r="D599" i="14" s="1"/>
  <c r="B600" i="14" l="1"/>
  <c r="C600" i="14" s="1"/>
  <c r="D600" i="14" s="1"/>
  <c r="A601" i="14"/>
  <c r="B601" i="14" l="1"/>
  <c r="C601" i="14" s="1"/>
  <c r="D601" i="14" s="1"/>
  <c r="A602" i="14"/>
  <c r="B602" i="14" l="1"/>
  <c r="C602" i="14" s="1"/>
  <c r="D602" i="14" s="1"/>
  <c r="A603" i="14"/>
  <c r="A604" i="14" l="1"/>
  <c r="B603" i="14"/>
  <c r="C603" i="14" s="1"/>
  <c r="D603" i="14" s="1"/>
  <c r="B604" i="14" l="1"/>
  <c r="C604" i="14" s="1"/>
  <c r="D604" i="14" s="1"/>
  <c r="A605" i="14"/>
  <c r="B605" i="14" l="1"/>
  <c r="C605" i="14" s="1"/>
  <c r="D605" i="14" s="1"/>
  <c r="A606" i="14"/>
  <c r="B606" i="14" l="1"/>
  <c r="C606" i="14" s="1"/>
  <c r="D606" i="14" s="1"/>
  <c r="A607" i="14"/>
  <c r="A608" i="14" l="1"/>
  <c r="B607" i="14"/>
  <c r="C607" i="14" s="1"/>
  <c r="D607" i="14" s="1"/>
  <c r="B608" i="14" l="1"/>
  <c r="C608" i="14" s="1"/>
  <c r="D608" i="14" s="1"/>
  <c r="A609" i="14"/>
  <c r="A610" i="14" l="1"/>
  <c r="B609" i="14"/>
  <c r="C609" i="14" s="1"/>
  <c r="D609" i="14" s="1"/>
  <c r="B610" i="14" l="1"/>
  <c r="C610" i="14" s="1"/>
  <c r="D610" i="14" s="1"/>
  <c r="A611" i="14"/>
  <c r="A612" i="14" l="1"/>
  <c r="B611" i="14"/>
  <c r="C611" i="14" s="1"/>
  <c r="D611" i="14" s="1"/>
  <c r="B612" i="14" l="1"/>
  <c r="C612" i="14" s="1"/>
  <c r="D612" i="14" s="1"/>
  <c r="A613" i="14"/>
  <c r="A614" i="14" l="1"/>
  <c r="B613" i="14"/>
  <c r="C613" i="14" s="1"/>
  <c r="D613" i="14" s="1"/>
  <c r="B614" i="14" l="1"/>
  <c r="C614" i="14" s="1"/>
  <c r="D614" i="14" s="1"/>
  <c r="A615" i="14"/>
  <c r="A616" i="14" l="1"/>
  <c r="B615" i="14"/>
  <c r="C615" i="14" s="1"/>
  <c r="D615" i="14" s="1"/>
  <c r="B616" i="14" l="1"/>
  <c r="C616" i="14" s="1"/>
  <c r="D616" i="14" s="1"/>
  <c r="A617" i="14"/>
  <c r="A618" i="14" l="1"/>
  <c r="B617" i="14"/>
  <c r="C617" i="14" s="1"/>
  <c r="D617" i="14" s="1"/>
  <c r="B618" i="14" l="1"/>
  <c r="C618" i="14" s="1"/>
  <c r="D618" i="14" s="1"/>
  <c r="A619" i="14"/>
  <c r="A620" i="14" l="1"/>
  <c r="B619" i="14"/>
  <c r="C619" i="14" s="1"/>
  <c r="D619" i="14" s="1"/>
  <c r="B620" i="14" l="1"/>
  <c r="C620" i="14" s="1"/>
  <c r="D620" i="14" s="1"/>
  <c r="A621" i="14"/>
  <c r="A622" i="14" l="1"/>
  <c r="B621" i="14"/>
  <c r="C621" i="14" s="1"/>
  <c r="D621" i="14" s="1"/>
  <c r="B622" i="14" l="1"/>
  <c r="C622" i="14" s="1"/>
  <c r="D622" i="14" s="1"/>
  <c r="A623" i="14"/>
  <c r="B623" i="14" l="1"/>
  <c r="C623" i="14" s="1"/>
  <c r="D623" i="14" s="1"/>
  <c r="A624" i="14"/>
  <c r="B624" i="14" l="1"/>
  <c r="C624" i="14" s="1"/>
  <c r="D624" i="14" s="1"/>
  <c r="A625" i="14"/>
  <c r="A626" i="14" l="1"/>
  <c r="B625" i="14"/>
  <c r="C625" i="14" s="1"/>
  <c r="D625" i="14" s="1"/>
  <c r="B626" i="14" l="1"/>
  <c r="C626" i="14" s="1"/>
  <c r="D626" i="14" s="1"/>
  <c r="A627" i="14"/>
  <c r="B627" i="14" l="1"/>
  <c r="C627" i="14" s="1"/>
  <c r="D627" i="14" s="1"/>
  <c r="A628" i="14"/>
  <c r="B628" i="14" l="1"/>
  <c r="C628" i="14" s="1"/>
  <c r="D628" i="14" s="1"/>
  <c r="A629" i="14"/>
  <c r="A630" i="14" l="1"/>
  <c r="B629" i="14"/>
  <c r="C629" i="14" s="1"/>
  <c r="D629" i="14" s="1"/>
  <c r="B630" i="14" l="1"/>
  <c r="C630" i="14" s="1"/>
  <c r="D630" i="14" s="1"/>
  <c r="A631" i="14"/>
  <c r="A632" i="14" l="1"/>
  <c r="B631" i="14"/>
  <c r="C631" i="14" s="1"/>
  <c r="D631" i="14" s="1"/>
  <c r="B632" i="14" l="1"/>
  <c r="C632" i="14" s="1"/>
  <c r="D632" i="14" s="1"/>
  <c r="A633" i="14"/>
  <c r="A634" i="14" l="1"/>
  <c r="B633" i="14"/>
  <c r="C633" i="14" s="1"/>
  <c r="D633" i="14" s="1"/>
  <c r="B634" i="14" l="1"/>
  <c r="C634" i="14" s="1"/>
  <c r="D634" i="14" s="1"/>
  <c r="A635" i="14"/>
  <c r="A636" i="14" l="1"/>
  <c r="B635" i="14"/>
  <c r="C635" i="14" s="1"/>
  <c r="D635" i="14" s="1"/>
  <c r="B636" i="14" l="1"/>
  <c r="C636" i="14" s="1"/>
  <c r="D636" i="14" s="1"/>
  <c r="A637" i="14"/>
  <c r="A638" i="14" l="1"/>
  <c r="B637" i="14"/>
  <c r="C637" i="14" s="1"/>
  <c r="D637" i="14" s="1"/>
  <c r="B638" i="14" l="1"/>
  <c r="C638" i="14" s="1"/>
  <c r="D638" i="14" s="1"/>
  <c r="A639" i="14"/>
  <c r="A640" i="14" l="1"/>
  <c r="B639" i="14"/>
  <c r="C639" i="14" s="1"/>
  <c r="D639" i="14" s="1"/>
  <c r="B640" i="14" l="1"/>
  <c r="C640" i="14" s="1"/>
  <c r="D640" i="14" s="1"/>
  <c r="A641" i="14"/>
  <c r="A642" i="14" l="1"/>
  <c r="B641" i="14"/>
  <c r="C641" i="14" s="1"/>
  <c r="D641" i="14" s="1"/>
  <c r="B642" i="14" l="1"/>
  <c r="C642" i="14" s="1"/>
  <c r="D642" i="14" s="1"/>
  <c r="A643" i="14"/>
  <c r="A644" i="14" l="1"/>
  <c r="B643" i="14"/>
  <c r="C643" i="14" s="1"/>
  <c r="D643" i="14" s="1"/>
  <c r="B644" i="14" l="1"/>
  <c r="C644" i="14" s="1"/>
  <c r="D644" i="14" s="1"/>
  <c r="A645" i="14"/>
  <c r="A646" i="14" l="1"/>
  <c r="B645" i="14"/>
  <c r="C645" i="14" s="1"/>
  <c r="D645" i="14" s="1"/>
  <c r="B646" i="14" l="1"/>
  <c r="C646" i="14" s="1"/>
  <c r="D646" i="14" s="1"/>
  <c r="A647" i="14"/>
  <c r="A648" i="14" l="1"/>
  <c r="B647" i="14"/>
  <c r="C647" i="14" s="1"/>
  <c r="D647" i="14" s="1"/>
  <c r="B648" i="14" l="1"/>
  <c r="C648" i="14" s="1"/>
  <c r="D648" i="14" s="1"/>
  <c r="A649" i="14"/>
  <c r="A650" i="14" l="1"/>
  <c r="B649" i="14"/>
  <c r="C649" i="14" s="1"/>
  <c r="D649" i="14" s="1"/>
  <c r="B650" i="14" l="1"/>
  <c r="C650" i="14" s="1"/>
  <c r="D650" i="14" s="1"/>
  <c r="A651" i="14"/>
  <c r="A652" i="14" l="1"/>
  <c r="B651" i="14"/>
  <c r="C651" i="14" s="1"/>
  <c r="D651" i="14" s="1"/>
  <c r="B652" i="14" l="1"/>
  <c r="C652" i="14" s="1"/>
  <c r="D652" i="14" s="1"/>
  <c r="A653" i="14"/>
  <c r="B653" i="14" l="1"/>
  <c r="C653" i="14" s="1"/>
  <c r="D653" i="14" s="1"/>
  <c r="A654" i="14"/>
  <c r="B654" i="14" l="1"/>
  <c r="C654" i="14" s="1"/>
  <c r="D654" i="14" s="1"/>
  <c r="A655" i="14"/>
  <c r="B655" i="14" l="1"/>
  <c r="C655" i="14" s="1"/>
  <c r="D655" i="14" s="1"/>
  <c r="A656" i="14"/>
  <c r="A657" i="14" l="1"/>
  <c r="B656" i="14"/>
  <c r="C656" i="14" s="1"/>
  <c r="D656" i="14" s="1"/>
  <c r="B657" i="14" l="1"/>
  <c r="C657" i="14" s="1"/>
  <c r="D657" i="14" s="1"/>
  <c r="A658" i="14"/>
  <c r="B658" i="14" l="1"/>
  <c r="C658" i="14" s="1"/>
  <c r="D658" i="14" s="1"/>
  <c r="A659" i="14"/>
  <c r="A660" i="14" l="1"/>
  <c r="B659" i="14"/>
  <c r="C659" i="14" s="1"/>
  <c r="D659" i="14" s="1"/>
  <c r="B660" i="14" l="1"/>
  <c r="C660" i="14" s="1"/>
  <c r="D660" i="14" s="1"/>
  <c r="A661" i="14"/>
  <c r="A662" i="14" l="1"/>
  <c r="B661" i="14"/>
  <c r="C661" i="14" s="1"/>
  <c r="D661" i="14" s="1"/>
  <c r="B662" i="14" l="1"/>
  <c r="C662" i="14" s="1"/>
  <c r="D662" i="14" s="1"/>
  <c r="A663" i="14"/>
  <c r="A664" i="14" l="1"/>
  <c r="B663" i="14"/>
  <c r="C663" i="14" s="1"/>
  <c r="D663" i="14" s="1"/>
  <c r="A665" i="14" l="1"/>
  <c r="B664" i="14"/>
  <c r="C664" i="14" s="1"/>
  <c r="D664" i="14" s="1"/>
  <c r="A666" i="14" l="1"/>
  <c r="B665" i="14"/>
  <c r="C665" i="14" s="1"/>
  <c r="D665" i="14" s="1"/>
  <c r="B666" i="14" l="1"/>
  <c r="C666" i="14" s="1"/>
  <c r="D666" i="14" s="1"/>
  <c r="A667" i="14"/>
  <c r="A668" i="14" l="1"/>
  <c r="B667" i="14"/>
  <c r="C667" i="14" s="1"/>
  <c r="D667" i="14" s="1"/>
  <c r="B668" i="14" l="1"/>
  <c r="C668" i="14" s="1"/>
  <c r="D668" i="14" s="1"/>
  <c r="A669" i="14"/>
  <c r="A670" i="14" l="1"/>
  <c r="B669" i="14"/>
  <c r="C669" i="14" s="1"/>
  <c r="D669" i="14" s="1"/>
  <c r="B670" i="14" l="1"/>
  <c r="C670" i="14" s="1"/>
  <c r="D670" i="14" s="1"/>
  <c r="A671" i="14"/>
  <c r="A672" i="14" l="1"/>
  <c r="B671" i="14"/>
  <c r="C671" i="14" s="1"/>
  <c r="D671" i="14" s="1"/>
  <c r="B672" i="14" l="1"/>
  <c r="C672" i="14" s="1"/>
  <c r="D672" i="14" s="1"/>
  <c r="A673" i="14"/>
  <c r="A674" i="14" l="1"/>
  <c r="B673" i="14"/>
  <c r="C673" i="14" s="1"/>
  <c r="D673" i="14" s="1"/>
  <c r="B674" i="14" l="1"/>
  <c r="C674" i="14" s="1"/>
  <c r="D674" i="14" s="1"/>
  <c r="A675" i="14"/>
  <c r="A676" i="14" l="1"/>
  <c r="B675" i="14"/>
  <c r="C675" i="14" s="1"/>
  <c r="D675" i="14" s="1"/>
  <c r="B676" i="14" l="1"/>
  <c r="C676" i="14" s="1"/>
  <c r="D676" i="14" s="1"/>
  <c r="A677" i="14"/>
  <c r="A678" i="14" l="1"/>
  <c r="B677" i="14"/>
  <c r="C677" i="14" s="1"/>
  <c r="D677" i="14" s="1"/>
  <c r="B678" i="14" l="1"/>
  <c r="C678" i="14" s="1"/>
  <c r="D678" i="14" s="1"/>
  <c r="A679" i="14"/>
  <c r="A680" i="14" l="1"/>
  <c r="B679" i="14"/>
  <c r="C679" i="14" s="1"/>
  <c r="D679" i="14" s="1"/>
  <c r="B680" i="14" l="1"/>
  <c r="C680" i="14" s="1"/>
  <c r="D680" i="14" s="1"/>
  <c r="A681" i="14"/>
  <c r="A682" i="14" l="1"/>
  <c r="B681" i="14"/>
  <c r="C681" i="14" s="1"/>
  <c r="D681" i="14" s="1"/>
  <c r="B682" i="14" l="1"/>
  <c r="C682" i="14" s="1"/>
  <c r="D682" i="14" s="1"/>
  <c r="A683" i="14"/>
  <c r="A684" i="14" l="1"/>
  <c r="B683" i="14"/>
  <c r="C683" i="14" s="1"/>
  <c r="D683" i="14" s="1"/>
  <c r="B684" i="14" l="1"/>
  <c r="C684" i="14" s="1"/>
  <c r="D684" i="14" s="1"/>
  <c r="A685" i="14"/>
  <c r="A686" i="14" l="1"/>
  <c r="B685" i="14"/>
  <c r="C685" i="14" s="1"/>
  <c r="D685" i="14" s="1"/>
  <c r="B686" i="14" l="1"/>
  <c r="C686" i="14" s="1"/>
  <c r="D686" i="14" s="1"/>
  <c r="A687" i="14"/>
  <c r="A688" i="14" l="1"/>
  <c r="B687" i="14"/>
  <c r="C687" i="14" s="1"/>
  <c r="D687" i="14" s="1"/>
  <c r="A689" i="14" l="1"/>
  <c r="B688" i="14"/>
  <c r="C688" i="14" s="1"/>
  <c r="D688" i="14" s="1"/>
  <c r="B689" i="14" l="1"/>
  <c r="C689" i="14" s="1"/>
  <c r="D689" i="14" s="1"/>
  <c r="A690" i="14"/>
  <c r="B690" i="14" l="1"/>
  <c r="C690" i="14" s="1"/>
  <c r="D690" i="14" s="1"/>
  <c r="A691" i="14"/>
  <c r="A692" i="14" l="1"/>
  <c r="B691" i="14"/>
  <c r="C691" i="14" s="1"/>
  <c r="D691" i="14" s="1"/>
  <c r="B692" i="14" l="1"/>
  <c r="C692" i="14" s="1"/>
  <c r="D692" i="14" s="1"/>
  <c r="A693" i="14"/>
  <c r="A694" i="14" l="1"/>
  <c r="B693" i="14"/>
  <c r="C693" i="14" s="1"/>
  <c r="D693" i="14" s="1"/>
  <c r="B694" i="14" l="1"/>
  <c r="C694" i="14" s="1"/>
  <c r="D694" i="14" s="1"/>
  <c r="A695" i="14"/>
  <c r="A696" i="14" l="1"/>
  <c r="B695" i="14"/>
  <c r="C695" i="14" s="1"/>
  <c r="D695" i="14" s="1"/>
  <c r="B696" i="14" l="1"/>
  <c r="C696" i="14" s="1"/>
  <c r="D696" i="14" s="1"/>
  <c r="A697" i="14"/>
  <c r="A698" i="14" l="1"/>
  <c r="B697" i="14"/>
  <c r="C697" i="14" s="1"/>
  <c r="D697" i="14" s="1"/>
  <c r="B698" i="14" l="1"/>
  <c r="C698" i="14" s="1"/>
  <c r="D698" i="14" s="1"/>
  <c r="A699" i="14"/>
  <c r="B699" i="14" l="1"/>
  <c r="C699" i="14" s="1"/>
  <c r="D699" i="14" s="1"/>
  <c r="A700" i="14"/>
  <c r="A701" i="14" l="1"/>
  <c r="B700" i="14"/>
  <c r="C700" i="14" s="1"/>
  <c r="D700" i="14" s="1"/>
  <c r="A702" i="14" l="1"/>
  <c r="B701" i="14"/>
  <c r="C701" i="14" s="1"/>
  <c r="D701" i="14" s="1"/>
  <c r="A703" i="14" l="1"/>
  <c r="B702" i="14"/>
  <c r="C702" i="14" s="1"/>
  <c r="D702" i="14" s="1"/>
  <c r="A704" i="14" l="1"/>
  <c r="B703" i="14"/>
  <c r="C703" i="14" s="1"/>
  <c r="D703" i="14" s="1"/>
  <c r="B704" i="14" l="1"/>
  <c r="C704" i="14" s="1"/>
  <c r="D704" i="14" s="1"/>
  <c r="A705" i="14"/>
  <c r="A706" i="14" l="1"/>
  <c r="B705" i="14"/>
  <c r="C705" i="14" s="1"/>
  <c r="D705" i="14" s="1"/>
  <c r="B706" i="14" l="1"/>
  <c r="C706" i="14" s="1"/>
  <c r="D706" i="14" s="1"/>
  <c r="A707" i="14"/>
  <c r="A708" i="14" l="1"/>
  <c r="B707" i="14"/>
  <c r="C707" i="14" s="1"/>
  <c r="D707" i="14" s="1"/>
  <c r="B708" i="14" l="1"/>
  <c r="C708" i="14" s="1"/>
  <c r="D708" i="14" s="1"/>
  <c r="A709" i="14"/>
  <c r="A710" i="14" l="1"/>
  <c r="B709" i="14"/>
  <c r="C709" i="14" s="1"/>
  <c r="D709" i="14" s="1"/>
  <c r="B710" i="14" l="1"/>
  <c r="C710" i="14" s="1"/>
  <c r="D710" i="14" s="1"/>
  <c r="A711" i="14"/>
  <c r="A712" i="14" l="1"/>
  <c r="B711" i="14"/>
  <c r="C711" i="14" s="1"/>
  <c r="D711" i="14" s="1"/>
  <c r="B712" i="14" l="1"/>
  <c r="C712" i="14" s="1"/>
  <c r="D712" i="14" s="1"/>
  <c r="A713" i="14"/>
  <c r="B713" i="14" l="1"/>
  <c r="C713" i="14" s="1"/>
  <c r="D713" i="14" s="1"/>
  <c r="A714" i="14"/>
  <c r="B714" i="14" l="1"/>
  <c r="C714" i="14" s="1"/>
  <c r="D714" i="14" s="1"/>
  <c r="A715" i="14"/>
  <c r="A716" i="14" l="1"/>
  <c r="B715" i="14"/>
  <c r="C715" i="14" s="1"/>
  <c r="D715" i="14" s="1"/>
  <c r="B716" i="14" l="1"/>
  <c r="C716" i="14" s="1"/>
  <c r="D716" i="14" s="1"/>
  <c r="A717" i="14"/>
  <c r="B717" i="14" l="1"/>
  <c r="C717" i="14" s="1"/>
  <c r="D717" i="14" s="1"/>
  <c r="A718" i="14"/>
  <c r="A719" i="14" l="1"/>
  <c r="B718" i="14"/>
  <c r="C718" i="14" s="1"/>
  <c r="D718" i="14" s="1"/>
  <c r="A720" i="14" l="1"/>
  <c r="B719" i="14"/>
  <c r="C719" i="14" s="1"/>
  <c r="D719" i="14" s="1"/>
  <c r="B720" i="14" l="1"/>
  <c r="C720" i="14" s="1"/>
  <c r="D720" i="14" s="1"/>
  <c r="A721" i="14"/>
  <c r="B721" i="14" l="1"/>
  <c r="C721" i="14" s="1"/>
  <c r="D721" i="14" s="1"/>
  <c r="A722" i="14"/>
  <c r="A723" i="14" l="1"/>
  <c r="B722" i="14"/>
  <c r="C722" i="14" s="1"/>
  <c r="D722" i="14" s="1"/>
  <c r="B723" i="14" l="1"/>
  <c r="C723" i="14" s="1"/>
  <c r="D723" i="14" s="1"/>
  <c r="A724" i="14"/>
  <c r="A725" i="14" l="1"/>
  <c r="B724" i="14"/>
  <c r="C724" i="14" s="1"/>
  <c r="D724" i="14" s="1"/>
  <c r="B725" i="14" l="1"/>
  <c r="C725" i="14" s="1"/>
  <c r="D725" i="14" s="1"/>
  <c r="A726" i="14"/>
  <c r="A727" i="14" l="1"/>
  <c r="B726" i="14"/>
  <c r="C726" i="14" s="1"/>
  <c r="D726" i="14" s="1"/>
  <c r="A728" i="14" l="1"/>
  <c r="B727" i="14"/>
  <c r="C727" i="14" s="1"/>
  <c r="D727" i="14" s="1"/>
  <c r="B728" i="14" l="1"/>
  <c r="C728" i="14" s="1"/>
  <c r="D728" i="14" s="1"/>
  <c r="A729" i="14"/>
  <c r="B729" i="14" l="1"/>
  <c r="C729" i="14" s="1"/>
  <c r="D729" i="14" s="1"/>
  <c r="A730" i="14"/>
  <c r="A731" i="14" l="1"/>
  <c r="B730" i="14"/>
  <c r="C730" i="14" s="1"/>
  <c r="D730" i="14" s="1"/>
  <c r="A732" i="14" l="1"/>
  <c r="B731" i="14"/>
  <c r="C731" i="14" s="1"/>
  <c r="D731" i="14" s="1"/>
  <c r="B732" i="14" l="1"/>
  <c r="C732" i="14" s="1"/>
  <c r="D732" i="14" s="1"/>
  <c r="A733" i="14"/>
  <c r="B733" i="14" l="1"/>
  <c r="C733" i="14" s="1"/>
  <c r="D733" i="14" s="1"/>
  <c r="A734" i="14"/>
  <c r="B734" i="14" l="1"/>
  <c r="C734" i="14" s="1"/>
  <c r="D734" i="14" s="1"/>
  <c r="A735" i="14"/>
  <c r="A736" i="14" l="1"/>
  <c r="B735" i="14"/>
  <c r="C735" i="14" s="1"/>
  <c r="D735" i="14" s="1"/>
  <c r="B736" i="14" l="1"/>
  <c r="C736" i="14" s="1"/>
  <c r="D736" i="14" s="1"/>
  <c r="A737" i="14"/>
  <c r="B737" i="14" l="1"/>
  <c r="C737" i="14" s="1"/>
  <c r="D737" i="14" s="1"/>
  <c r="A738" i="14"/>
  <c r="A739" i="14" l="1"/>
  <c r="B738" i="14"/>
  <c r="C738" i="14" s="1"/>
  <c r="D738" i="14" s="1"/>
  <c r="A740" i="14" l="1"/>
  <c r="B739" i="14"/>
  <c r="C739" i="14" s="1"/>
  <c r="D739" i="14" s="1"/>
  <c r="B740" i="14" l="1"/>
  <c r="C740" i="14" s="1"/>
  <c r="D740" i="14" s="1"/>
  <c r="A741" i="14"/>
  <c r="B741" i="14" l="1"/>
  <c r="C741" i="14" s="1"/>
  <c r="D741" i="14" s="1"/>
  <c r="A742" i="14"/>
  <c r="A743" i="14" l="1"/>
  <c r="B742" i="14"/>
  <c r="C742" i="14" s="1"/>
  <c r="D742" i="14" s="1"/>
  <c r="A744" i="14" l="1"/>
  <c r="B743" i="14"/>
  <c r="C743" i="14" s="1"/>
  <c r="D743" i="14" s="1"/>
  <c r="B744" i="14" l="1"/>
  <c r="C744" i="14" s="1"/>
  <c r="D744" i="14" s="1"/>
  <c r="A745" i="14"/>
  <c r="B745" i="14" l="1"/>
  <c r="C745" i="14" s="1"/>
  <c r="D745" i="14" s="1"/>
  <c r="A746" i="14"/>
  <c r="A747" i="14" l="1"/>
  <c r="B746" i="14"/>
  <c r="C746" i="14" s="1"/>
  <c r="D746" i="14" s="1"/>
  <c r="A748" i="14" l="1"/>
  <c r="B747" i="14"/>
  <c r="C747" i="14" s="1"/>
  <c r="D747" i="14" s="1"/>
  <c r="B748" i="14" l="1"/>
  <c r="C748" i="14" s="1"/>
  <c r="D748" i="14" s="1"/>
  <c r="A749" i="14"/>
  <c r="B749" i="14" l="1"/>
  <c r="C749" i="14" s="1"/>
  <c r="D749" i="14" s="1"/>
  <c r="A750" i="14"/>
  <c r="A751" i="14" l="1"/>
  <c r="B750" i="14"/>
  <c r="C750" i="14" s="1"/>
  <c r="D750" i="14" s="1"/>
  <c r="A752" i="14" l="1"/>
  <c r="B751" i="14"/>
  <c r="C751" i="14" s="1"/>
  <c r="D751" i="14" s="1"/>
  <c r="B752" i="14" l="1"/>
  <c r="C752" i="14" s="1"/>
  <c r="D752" i="14" s="1"/>
  <c r="A753" i="14"/>
  <c r="B753" i="14" l="1"/>
  <c r="C753" i="14" s="1"/>
  <c r="D753" i="14" s="1"/>
  <c r="A754" i="14"/>
  <c r="A755" i="14" l="1"/>
  <c r="B754" i="14"/>
  <c r="C754" i="14" s="1"/>
  <c r="D754" i="14" s="1"/>
  <c r="A756" i="14" l="1"/>
  <c r="B755" i="14"/>
  <c r="C755" i="14" s="1"/>
  <c r="D755" i="14" s="1"/>
  <c r="A757" i="14" l="1"/>
  <c r="B756" i="14"/>
  <c r="C756" i="14" s="1"/>
  <c r="D756" i="14" s="1"/>
  <c r="B757" i="14" l="1"/>
  <c r="C757" i="14" s="1"/>
  <c r="D757" i="14" s="1"/>
  <c r="A758" i="14"/>
  <c r="A759" i="14" l="1"/>
  <c r="B758" i="14"/>
  <c r="C758" i="14" s="1"/>
  <c r="D758" i="14" s="1"/>
  <c r="B759" i="14" l="1"/>
  <c r="C759" i="14" s="1"/>
  <c r="D759" i="14" s="1"/>
  <c r="A760" i="14"/>
  <c r="B760" i="14" l="1"/>
  <c r="C760" i="14" s="1"/>
  <c r="D760" i="14" s="1"/>
  <c r="A761" i="14"/>
  <c r="B761" i="14" l="1"/>
  <c r="C761" i="14" s="1"/>
  <c r="D761" i="14" s="1"/>
  <c r="A762" i="14"/>
  <c r="A763" i="14" l="1"/>
  <c r="B762" i="14"/>
  <c r="C762" i="14" s="1"/>
  <c r="D762" i="14" s="1"/>
  <c r="A764" i="14" l="1"/>
  <c r="B763" i="14"/>
  <c r="C763" i="14" s="1"/>
  <c r="D763" i="14" s="1"/>
  <c r="B764" i="14" l="1"/>
  <c r="C764" i="14" s="1"/>
  <c r="D764" i="14" s="1"/>
  <c r="A765" i="14"/>
  <c r="B765" i="14" l="1"/>
  <c r="C765" i="14" s="1"/>
  <c r="D765" i="14" s="1"/>
  <c r="A766" i="14"/>
  <c r="A767" i="14" l="1"/>
  <c r="B766" i="14"/>
  <c r="C766" i="14" s="1"/>
  <c r="D766" i="14" s="1"/>
  <c r="B767" i="14" l="1"/>
  <c r="C767" i="14" s="1"/>
  <c r="D767" i="14" s="1"/>
  <c r="A768" i="14"/>
  <c r="B768" i="14" l="1"/>
  <c r="C768" i="14" s="1"/>
  <c r="D768" i="14" s="1"/>
  <c r="A769" i="14"/>
  <c r="B769" i="14" l="1"/>
  <c r="C769" i="14" s="1"/>
  <c r="D769" i="14" s="1"/>
  <c r="A770" i="14"/>
  <c r="A771" i="14" l="1"/>
  <c r="B770" i="14"/>
  <c r="C770" i="14" s="1"/>
  <c r="D770" i="14" s="1"/>
  <c r="A772" i="14" l="1"/>
  <c r="B771" i="14"/>
  <c r="C771" i="14" s="1"/>
  <c r="D771" i="14" s="1"/>
  <c r="B772" i="14" l="1"/>
  <c r="C772" i="14" s="1"/>
  <c r="D772" i="14" s="1"/>
  <c r="A773" i="14"/>
  <c r="B773" i="14" l="1"/>
  <c r="C773" i="14" s="1"/>
  <c r="D773" i="14" s="1"/>
  <c r="A774" i="14"/>
  <c r="A775" i="14" l="1"/>
  <c r="B774" i="14"/>
  <c r="C774" i="14" s="1"/>
  <c r="D774" i="14" s="1"/>
  <c r="A776" i="14" l="1"/>
  <c r="B775" i="14"/>
  <c r="C775" i="14" s="1"/>
  <c r="D775" i="14" s="1"/>
  <c r="B776" i="14" l="1"/>
  <c r="C776" i="14" s="1"/>
  <c r="D776" i="14" s="1"/>
  <c r="A777" i="14"/>
  <c r="B777" i="14" l="1"/>
  <c r="C777" i="14" s="1"/>
  <c r="D777" i="14" s="1"/>
  <c r="A778" i="14"/>
  <c r="B778" i="14" l="1"/>
  <c r="C778" i="14" s="1"/>
  <c r="D778" i="14" s="1"/>
  <c r="A779" i="14"/>
  <c r="A780" i="14" l="1"/>
  <c r="B779" i="14"/>
  <c r="C779" i="14" s="1"/>
  <c r="D779" i="14" s="1"/>
  <c r="B780" i="14" l="1"/>
  <c r="C780" i="14" s="1"/>
  <c r="D780" i="14" s="1"/>
  <c r="A781" i="14"/>
  <c r="A782" i="14" l="1"/>
  <c r="B781" i="14"/>
  <c r="C781" i="14" s="1"/>
  <c r="D781" i="14" s="1"/>
  <c r="A783" i="14" l="1"/>
  <c r="B782" i="14"/>
  <c r="C782" i="14" s="1"/>
  <c r="D782" i="14" s="1"/>
  <c r="A784" i="14" l="1"/>
  <c r="B783" i="14"/>
  <c r="C783" i="14" s="1"/>
  <c r="D783" i="14" s="1"/>
  <c r="B784" i="14" l="1"/>
  <c r="C784" i="14" s="1"/>
  <c r="D784" i="14" s="1"/>
  <c r="A785" i="14"/>
  <c r="B785" i="14" l="1"/>
  <c r="C785" i="14" s="1"/>
  <c r="D785" i="14" s="1"/>
  <c r="A786" i="14"/>
  <c r="A787" i="14" l="1"/>
  <c r="B786" i="14"/>
  <c r="C786" i="14" s="1"/>
  <c r="D786" i="14" s="1"/>
  <c r="A788" i="14" l="1"/>
  <c r="B787" i="14"/>
  <c r="C787" i="14" s="1"/>
  <c r="D787" i="14" s="1"/>
  <c r="B788" i="14" l="1"/>
  <c r="C788" i="14" s="1"/>
  <c r="D788" i="14" s="1"/>
  <c r="A789" i="14"/>
  <c r="B789" i="14" l="1"/>
  <c r="C789" i="14" s="1"/>
  <c r="D789" i="14" s="1"/>
  <c r="A790" i="14"/>
  <c r="A791" i="14" l="1"/>
  <c r="B790" i="14"/>
  <c r="C790" i="14" s="1"/>
  <c r="D790" i="14" s="1"/>
  <c r="A792" i="14" l="1"/>
  <c r="B791" i="14"/>
  <c r="C791" i="14" s="1"/>
  <c r="D791" i="14" s="1"/>
  <c r="B792" i="14" l="1"/>
  <c r="C792" i="14" s="1"/>
  <c r="D792" i="14" s="1"/>
  <c r="A793" i="14"/>
  <c r="A794" i="14" l="1"/>
  <c r="B793" i="14"/>
  <c r="C793" i="14" s="1"/>
  <c r="D793" i="14" s="1"/>
  <c r="A795" i="14" l="1"/>
  <c r="B794" i="14"/>
  <c r="C794" i="14" s="1"/>
  <c r="D794" i="14" s="1"/>
  <c r="A796" i="14" l="1"/>
  <c r="B795" i="14"/>
  <c r="C795" i="14" s="1"/>
  <c r="D795" i="14" s="1"/>
  <c r="B796" i="14" l="1"/>
  <c r="C796" i="14" s="1"/>
  <c r="D796" i="14" s="1"/>
  <c r="A797" i="14"/>
  <c r="A798" i="14" l="1"/>
  <c r="B797" i="14"/>
  <c r="C797" i="14" s="1"/>
  <c r="D797" i="14" s="1"/>
  <c r="A799" i="14" l="1"/>
  <c r="B798" i="14"/>
  <c r="C798" i="14" s="1"/>
  <c r="D798" i="14" s="1"/>
  <c r="A800" i="14" l="1"/>
  <c r="B799" i="14"/>
  <c r="C799" i="14" s="1"/>
  <c r="D799" i="14" s="1"/>
  <c r="B800" i="14" l="1"/>
  <c r="C800" i="14" s="1"/>
  <c r="D800" i="14" s="1"/>
  <c r="A801" i="14"/>
  <c r="B801" i="14" l="1"/>
  <c r="C801" i="14" s="1"/>
  <c r="D801" i="14" s="1"/>
  <c r="A802" i="14"/>
  <c r="A803" i="14" l="1"/>
  <c r="B802" i="14"/>
  <c r="C802" i="14" s="1"/>
  <c r="D802" i="14" s="1"/>
  <c r="A804" i="14" l="1"/>
  <c r="B803" i="14"/>
  <c r="C803" i="14" s="1"/>
  <c r="D803" i="14" s="1"/>
  <c r="B804" i="14" l="1"/>
  <c r="C804" i="14" s="1"/>
  <c r="D804" i="14" s="1"/>
  <c r="A805" i="14"/>
  <c r="B805" i="14" l="1"/>
  <c r="C805" i="14" s="1"/>
  <c r="D805" i="14" s="1"/>
  <c r="A806" i="14"/>
  <c r="A807" i="14" l="1"/>
  <c r="B806" i="14"/>
  <c r="C806" i="14" s="1"/>
  <c r="D806" i="14" s="1"/>
  <c r="A808" i="14" l="1"/>
  <c r="B807" i="14"/>
  <c r="C807" i="14" s="1"/>
  <c r="D807" i="14" s="1"/>
  <c r="B808" i="14" l="1"/>
  <c r="C808" i="14" s="1"/>
  <c r="D808" i="14" s="1"/>
  <c r="A809" i="14"/>
  <c r="B809" i="14" l="1"/>
  <c r="C809" i="14" s="1"/>
  <c r="D809" i="14" s="1"/>
  <c r="A810" i="14"/>
  <c r="B810" i="14" l="1"/>
  <c r="C810" i="14" s="1"/>
  <c r="D810" i="14" s="1"/>
  <c r="A811" i="14"/>
  <c r="A812" i="14" l="1"/>
  <c r="B811" i="14"/>
  <c r="C811" i="14" s="1"/>
  <c r="D811" i="14" s="1"/>
  <c r="B812" i="14" l="1"/>
  <c r="C812" i="14" s="1"/>
  <c r="D812" i="14" s="1"/>
  <c r="A813" i="14"/>
  <c r="B813" i="14" l="1"/>
  <c r="C813" i="14" s="1"/>
  <c r="D813" i="14" s="1"/>
  <c r="A814" i="14"/>
  <c r="B814" i="14" l="1"/>
  <c r="C814" i="14" s="1"/>
  <c r="D814" i="14" s="1"/>
  <c r="A815" i="14"/>
  <c r="A816" i="14" l="1"/>
  <c r="B815" i="14"/>
  <c r="C815" i="14" s="1"/>
  <c r="D815" i="14" s="1"/>
  <c r="B816" i="14" l="1"/>
  <c r="C816" i="14" s="1"/>
  <c r="D816" i="14" s="1"/>
  <c r="A817" i="14"/>
  <c r="B817" i="14" l="1"/>
  <c r="C817" i="14" s="1"/>
  <c r="D817" i="14" s="1"/>
  <c r="A818" i="14"/>
  <c r="B818" i="14" l="1"/>
  <c r="C818" i="14" s="1"/>
  <c r="D818" i="14" s="1"/>
  <c r="A819" i="14"/>
  <c r="A820" i="14" l="1"/>
  <c r="B819" i="14"/>
  <c r="C819" i="14" s="1"/>
  <c r="D819" i="14" s="1"/>
  <c r="B820" i="14" l="1"/>
  <c r="C820" i="14" s="1"/>
  <c r="D820" i="14" s="1"/>
  <c r="A821" i="14"/>
  <c r="B821" i="14" l="1"/>
  <c r="C821" i="14" s="1"/>
  <c r="D821" i="14" s="1"/>
  <c r="A822" i="14"/>
  <c r="A823" i="14" l="1"/>
  <c r="B822" i="14"/>
  <c r="C822" i="14" s="1"/>
  <c r="D822" i="14" s="1"/>
  <c r="A824" i="14" l="1"/>
  <c r="B823" i="14"/>
  <c r="C823" i="14" s="1"/>
  <c r="D823" i="14" s="1"/>
  <c r="B824" i="14" l="1"/>
  <c r="C824" i="14" s="1"/>
  <c r="D824" i="14" s="1"/>
  <c r="A825" i="14"/>
  <c r="B825" i="14" l="1"/>
  <c r="C825" i="14" s="1"/>
  <c r="D825" i="14" s="1"/>
  <c r="A826" i="14"/>
  <c r="A827" i="14" l="1"/>
  <c r="B826" i="14"/>
  <c r="C826" i="14" s="1"/>
  <c r="D826" i="14" s="1"/>
  <c r="A828" i="14" l="1"/>
  <c r="B827" i="14"/>
  <c r="C827" i="14" s="1"/>
  <c r="D827" i="14" s="1"/>
  <c r="B828" i="14" l="1"/>
  <c r="C828" i="14" s="1"/>
  <c r="D828" i="14" s="1"/>
  <c r="A829" i="14"/>
  <c r="B829" i="14" l="1"/>
  <c r="C829" i="14" s="1"/>
  <c r="D829" i="14" s="1"/>
  <c r="A830" i="14"/>
  <c r="A831" i="14" l="1"/>
  <c r="B830" i="14"/>
  <c r="C830" i="14" s="1"/>
  <c r="D830" i="14" s="1"/>
  <c r="A832" i="14" l="1"/>
  <c r="B831" i="14"/>
  <c r="C831" i="14" s="1"/>
  <c r="D831" i="14" s="1"/>
  <c r="B832" i="14" l="1"/>
  <c r="C832" i="14" s="1"/>
  <c r="D832" i="14" s="1"/>
  <c r="A833" i="14"/>
  <c r="B833" i="14" l="1"/>
  <c r="C833" i="14" s="1"/>
  <c r="D833" i="14" s="1"/>
  <c r="A834" i="14"/>
  <c r="B834" i="14" l="1"/>
  <c r="C834" i="14" s="1"/>
  <c r="D834" i="14" s="1"/>
  <c r="A835" i="14"/>
  <c r="A836" i="14" l="1"/>
  <c r="B835" i="14"/>
  <c r="C835" i="14" s="1"/>
  <c r="D835" i="14" s="1"/>
  <c r="B836" i="14" l="1"/>
  <c r="C836" i="14" s="1"/>
  <c r="D836" i="14" s="1"/>
  <c r="A837" i="14"/>
  <c r="A838" i="14" l="1"/>
  <c r="B837" i="14"/>
  <c r="C837" i="14" s="1"/>
  <c r="D837" i="14" s="1"/>
  <c r="B838" i="14" l="1"/>
  <c r="C838" i="14" s="1"/>
  <c r="D838" i="14" s="1"/>
  <c r="A839" i="14"/>
  <c r="A840" i="14" l="1"/>
  <c r="B839" i="14"/>
  <c r="C839" i="14" s="1"/>
  <c r="D839" i="14" s="1"/>
  <c r="B840" i="14" l="1"/>
  <c r="C840" i="14" s="1"/>
  <c r="D840" i="14" s="1"/>
  <c r="A841" i="14"/>
  <c r="B841" i="14" l="1"/>
  <c r="C841" i="14" s="1"/>
  <c r="D841" i="14" s="1"/>
  <c r="A842" i="14"/>
  <c r="A843" i="14" l="1"/>
  <c r="B842" i="14"/>
  <c r="C842" i="14" s="1"/>
  <c r="D842" i="14" s="1"/>
  <c r="A844" i="14" l="1"/>
  <c r="B843" i="14"/>
  <c r="C843" i="14" s="1"/>
  <c r="D843" i="14" s="1"/>
  <c r="A845" i="14" l="1"/>
  <c r="B844" i="14"/>
  <c r="C844" i="14" s="1"/>
  <c r="D844" i="14" s="1"/>
  <c r="A846" i="14" l="1"/>
  <c r="B845" i="14"/>
  <c r="C845" i="14" s="1"/>
  <c r="D845" i="14" s="1"/>
  <c r="A847" i="14" l="1"/>
  <c r="B846" i="14"/>
  <c r="C846" i="14" s="1"/>
  <c r="D846" i="14" s="1"/>
  <c r="A848" i="14" l="1"/>
  <c r="B847" i="14"/>
  <c r="C847" i="14" s="1"/>
  <c r="D847" i="14" s="1"/>
  <c r="A849" i="14" l="1"/>
  <c r="B848" i="14"/>
  <c r="C848" i="14" s="1"/>
  <c r="D848" i="14" s="1"/>
  <c r="B849" i="14" l="1"/>
  <c r="C849" i="14" s="1"/>
  <c r="D849" i="14" s="1"/>
  <c r="A850" i="14"/>
  <c r="A851" i="14" l="1"/>
  <c r="B850" i="14"/>
  <c r="C850" i="14" s="1"/>
  <c r="D850" i="14" s="1"/>
  <c r="A852" i="14" l="1"/>
  <c r="B851" i="14"/>
  <c r="C851" i="14" s="1"/>
  <c r="D851" i="14" s="1"/>
  <c r="A853" i="14" l="1"/>
  <c r="B852" i="14"/>
  <c r="C852" i="14" s="1"/>
  <c r="D852" i="14" s="1"/>
  <c r="B853" i="14" l="1"/>
  <c r="C853" i="14" s="1"/>
  <c r="D853" i="14" s="1"/>
  <c r="A854" i="14"/>
  <c r="B854" i="14" l="1"/>
  <c r="C854" i="14" s="1"/>
  <c r="D854" i="14" s="1"/>
  <c r="A855" i="14"/>
  <c r="B855" i="14" l="1"/>
  <c r="C855" i="14" s="1"/>
  <c r="D855" i="14" s="1"/>
  <c r="A856" i="14"/>
  <c r="A857" i="14" l="1"/>
  <c r="B856" i="14"/>
  <c r="C856" i="14" s="1"/>
  <c r="D856" i="14" s="1"/>
  <c r="B857" i="14" l="1"/>
  <c r="C857" i="14" s="1"/>
  <c r="D857" i="14" s="1"/>
  <c r="A858" i="14"/>
  <c r="A859" i="14" l="1"/>
  <c r="B858" i="14"/>
  <c r="C858" i="14" s="1"/>
  <c r="D858" i="14" s="1"/>
  <c r="A860" i="14" l="1"/>
  <c r="B859" i="14"/>
  <c r="C859" i="14" s="1"/>
  <c r="D859" i="14" s="1"/>
  <c r="A861" i="14" l="1"/>
  <c r="B860" i="14"/>
  <c r="C860" i="14" s="1"/>
  <c r="D860" i="14" s="1"/>
  <c r="A862" i="14" l="1"/>
  <c r="B861" i="14"/>
  <c r="C861" i="14" s="1"/>
  <c r="D861" i="14" s="1"/>
  <c r="B862" i="14" l="1"/>
  <c r="C862" i="14" s="1"/>
  <c r="D862" i="14" s="1"/>
  <c r="A863" i="14"/>
  <c r="B863" i="14" l="1"/>
  <c r="C863" i="14" s="1"/>
  <c r="D863" i="14" s="1"/>
  <c r="A864" i="14"/>
  <c r="B864" i="14" l="1"/>
  <c r="C864" i="14" s="1"/>
  <c r="D864" i="14" s="1"/>
  <c r="A865" i="14"/>
  <c r="B865" i="14" l="1"/>
  <c r="C865" i="14" s="1"/>
  <c r="D865" i="14" s="1"/>
  <c r="A866" i="14"/>
  <c r="A867" i="14" l="1"/>
  <c r="B866" i="14"/>
  <c r="C866" i="14" s="1"/>
  <c r="D866" i="14" s="1"/>
  <c r="B867" i="14" l="1"/>
  <c r="C867" i="14" s="1"/>
  <c r="D867" i="14" s="1"/>
  <c r="A868" i="14"/>
  <c r="A869" i="14" l="1"/>
  <c r="B868" i="14"/>
  <c r="C868" i="14" s="1"/>
  <c r="D868" i="14" s="1"/>
  <c r="B869" i="14" l="1"/>
  <c r="C869" i="14" s="1"/>
  <c r="D869" i="14" s="1"/>
  <c r="A870" i="14"/>
  <c r="B870" i="14" l="1"/>
  <c r="C870" i="14" s="1"/>
  <c r="D870" i="14" s="1"/>
  <c r="A871" i="14"/>
  <c r="A872" i="14" l="1"/>
  <c r="B871" i="14"/>
  <c r="C871" i="14" s="1"/>
  <c r="D871" i="14" s="1"/>
  <c r="B872" i="14" l="1"/>
  <c r="C872" i="14" s="1"/>
  <c r="D872" i="14" s="1"/>
  <c r="A873" i="14"/>
  <c r="B873" i="14" l="1"/>
  <c r="C873" i="14" s="1"/>
  <c r="D873" i="14" s="1"/>
  <c r="A874" i="14"/>
  <c r="A875" i="14" l="1"/>
  <c r="B874" i="14"/>
  <c r="C874" i="14" s="1"/>
  <c r="D874" i="14" s="1"/>
  <c r="A876" i="14" l="1"/>
  <c r="B875" i="14"/>
  <c r="C875" i="14" s="1"/>
  <c r="D875" i="14" s="1"/>
  <c r="B876" i="14" l="1"/>
  <c r="C876" i="14" s="1"/>
  <c r="D876" i="14" s="1"/>
  <c r="A877" i="14"/>
  <c r="B877" i="14" l="1"/>
  <c r="C877" i="14" s="1"/>
  <c r="D877" i="14" s="1"/>
  <c r="A878" i="14"/>
  <c r="A879" i="14" l="1"/>
  <c r="B878" i="14"/>
  <c r="C878" i="14" s="1"/>
  <c r="D878" i="14" s="1"/>
  <c r="A880" i="14" l="1"/>
  <c r="B879" i="14"/>
  <c r="C879" i="14" s="1"/>
  <c r="D879" i="14" s="1"/>
  <c r="B880" i="14" l="1"/>
  <c r="C880" i="14" s="1"/>
  <c r="D880" i="14" s="1"/>
  <c r="A881" i="14"/>
  <c r="B881" i="14" l="1"/>
  <c r="C881" i="14" s="1"/>
  <c r="D881" i="14" s="1"/>
  <c r="A882" i="14"/>
  <c r="A883" i="14" l="1"/>
  <c r="B882" i="14"/>
  <c r="C882" i="14" s="1"/>
  <c r="D882" i="14" s="1"/>
  <c r="A884" i="14" l="1"/>
  <c r="B883" i="14"/>
  <c r="C883" i="14" s="1"/>
  <c r="D883" i="14" s="1"/>
  <c r="B884" i="14" l="1"/>
  <c r="C884" i="14" s="1"/>
  <c r="D884" i="14" s="1"/>
  <c r="A885" i="14"/>
  <c r="B885" i="14" l="1"/>
  <c r="C885" i="14" s="1"/>
  <c r="D885" i="14" s="1"/>
  <c r="A886" i="14"/>
  <c r="A887" i="14" l="1"/>
  <c r="B886" i="14"/>
  <c r="C886" i="14" s="1"/>
  <c r="D886" i="14" s="1"/>
  <c r="A888" i="14" l="1"/>
  <c r="B887" i="14"/>
  <c r="C887" i="14" s="1"/>
  <c r="D887" i="14" s="1"/>
  <c r="B888" i="14" l="1"/>
  <c r="C888" i="14" s="1"/>
  <c r="D888" i="14" s="1"/>
  <c r="A889" i="14"/>
  <c r="B889" i="14" l="1"/>
  <c r="C889" i="14" s="1"/>
  <c r="D889" i="14" s="1"/>
  <c r="A890" i="14"/>
  <c r="A891" i="14" l="1"/>
  <c r="B890" i="14"/>
  <c r="C890" i="14" s="1"/>
  <c r="D890" i="14" s="1"/>
  <c r="A892" i="14" l="1"/>
  <c r="B891" i="14"/>
  <c r="C891" i="14" s="1"/>
  <c r="D891" i="14" s="1"/>
  <c r="B892" i="14" l="1"/>
  <c r="C892" i="14" s="1"/>
  <c r="D892" i="14" s="1"/>
  <c r="A893" i="14"/>
  <c r="B893" i="14" l="1"/>
  <c r="C893" i="14" s="1"/>
  <c r="D893" i="14" s="1"/>
  <c r="A894" i="14"/>
  <c r="A895" i="14" l="1"/>
  <c r="B894" i="14"/>
  <c r="C894" i="14" s="1"/>
  <c r="D894" i="14" s="1"/>
  <c r="A896" i="14" l="1"/>
  <c r="B895" i="14"/>
  <c r="C895" i="14" s="1"/>
  <c r="D895" i="14" s="1"/>
  <c r="B896" i="14" l="1"/>
  <c r="C896" i="14" s="1"/>
  <c r="D896" i="14" s="1"/>
  <c r="A897" i="14"/>
  <c r="A898" i="14" l="1"/>
  <c r="B897" i="14"/>
  <c r="C897" i="14" s="1"/>
  <c r="D897" i="14" s="1"/>
  <c r="A899" i="14" l="1"/>
  <c r="B898" i="14"/>
  <c r="C898" i="14" s="1"/>
  <c r="D898" i="14" s="1"/>
  <c r="A900" i="14" l="1"/>
  <c r="B899" i="14"/>
  <c r="C899" i="14" s="1"/>
  <c r="D899" i="14" s="1"/>
  <c r="A901" i="14" l="1"/>
  <c r="B900" i="14"/>
  <c r="C900" i="14" s="1"/>
  <c r="D900" i="14" s="1"/>
  <c r="B901" i="14" l="1"/>
  <c r="C901" i="14" s="1"/>
  <c r="D901" i="14" s="1"/>
  <c r="A902" i="14"/>
  <c r="A903" i="14" l="1"/>
  <c r="B902" i="14"/>
  <c r="C902" i="14" s="1"/>
  <c r="D902" i="14" s="1"/>
  <c r="A904" i="14" l="1"/>
  <c r="B903" i="14"/>
  <c r="C903" i="14" s="1"/>
  <c r="D903" i="14" s="1"/>
  <c r="B904" i="14" l="1"/>
  <c r="C904" i="14" s="1"/>
  <c r="D904" i="14" s="1"/>
  <c r="A905" i="14"/>
  <c r="B905" i="14" l="1"/>
  <c r="C905" i="14" s="1"/>
  <c r="D905" i="14" s="1"/>
  <c r="A906" i="14"/>
  <c r="B906" i="14" l="1"/>
  <c r="C906" i="14" s="1"/>
  <c r="D906" i="14" s="1"/>
  <c r="A907" i="14"/>
  <c r="B907" i="14" l="1"/>
  <c r="C907" i="14" s="1"/>
  <c r="D907" i="14" s="1"/>
  <c r="A908" i="14"/>
  <c r="A909" i="14" l="1"/>
  <c r="B908" i="14"/>
  <c r="C908" i="14" s="1"/>
  <c r="D908" i="14" s="1"/>
  <c r="B909" i="14" l="1"/>
  <c r="C909" i="14" s="1"/>
  <c r="D909" i="14" s="1"/>
  <c r="A910" i="14"/>
  <c r="B910" i="14" l="1"/>
  <c r="C910" i="14" s="1"/>
  <c r="D910" i="14" s="1"/>
  <c r="A911" i="14"/>
  <c r="A912" i="14" l="1"/>
  <c r="B911" i="14"/>
  <c r="C911" i="14" s="1"/>
  <c r="D911" i="14" s="1"/>
  <c r="A913" i="14" l="1"/>
  <c r="B912" i="14"/>
  <c r="C912" i="14" s="1"/>
  <c r="D912" i="14" s="1"/>
  <c r="B913" i="14" l="1"/>
  <c r="C913" i="14" s="1"/>
  <c r="D913" i="14" s="1"/>
  <c r="A914" i="14"/>
  <c r="B914" i="14" l="1"/>
  <c r="C914" i="14" s="1"/>
  <c r="D914" i="14" s="1"/>
  <c r="A915" i="14"/>
  <c r="A916" i="14" l="1"/>
  <c r="B915" i="14"/>
  <c r="C915" i="14" s="1"/>
  <c r="D915" i="14" s="1"/>
  <c r="B916" i="14" l="1"/>
  <c r="C916" i="14" s="1"/>
  <c r="D916" i="14" s="1"/>
  <c r="A917" i="14"/>
  <c r="B917" i="14" l="1"/>
  <c r="C917" i="14" s="1"/>
  <c r="D917" i="14" s="1"/>
  <c r="A918" i="14"/>
  <c r="B918" i="14" l="1"/>
  <c r="C918" i="14" s="1"/>
  <c r="D918" i="14" s="1"/>
  <c r="A919" i="14"/>
  <c r="A920" i="14" l="1"/>
  <c r="B919" i="14"/>
  <c r="C919" i="14" s="1"/>
  <c r="D919" i="14" s="1"/>
  <c r="B920" i="14" l="1"/>
  <c r="C920" i="14" s="1"/>
  <c r="D920" i="14" s="1"/>
  <c r="A921" i="14"/>
  <c r="B921" i="14" l="1"/>
  <c r="C921" i="14" s="1"/>
  <c r="D921" i="14" s="1"/>
  <c r="A922" i="14"/>
  <c r="A923" i="14" l="1"/>
  <c r="B922" i="14"/>
  <c r="C922" i="14" s="1"/>
  <c r="D922" i="14" s="1"/>
  <c r="A924" i="14" l="1"/>
  <c r="B923" i="14"/>
  <c r="C923" i="14" s="1"/>
  <c r="D923" i="14" s="1"/>
  <c r="B924" i="14" l="1"/>
  <c r="C924" i="14" s="1"/>
  <c r="D924" i="14" s="1"/>
  <c r="A925" i="14"/>
  <c r="B925" i="14" l="1"/>
  <c r="C925" i="14" s="1"/>
  <c r="D925" i="14" s="1"/>
  <c r="A926" i="14"/>
  <c r="A927" i="14" l="1"/>
  <c r="B926" i="14"/>
  <c r="C926" i="14" s="1"/>
  <c r="D926" i="14" s="1"/>
  <c r="A928" i="14" l="1"/>
  <c r="B927" i="14"/>
  <c r="C927" i="14" s="1"/>
  <c r="D927" i="14" s="1"/>
  <c r="B928" i="14" l="1"/>
  <c r="C928" i="14" s="1"/>
  <c r="D928" i="14" s="1"/>
  <c r="A929" i="14"/>
  <c r="B929" i="14" l="1"/>
  <c r="C929" i="14" s="1"/>
  <c r="D929" i="14" s="1"/>
  <c r="A930" i="14"/>
  <c r="A931" i="14" l="1"/>
  <c r="B930" i="14"/>
  <c r="C930" i="14" s="1"/>
  <c r="D930" i="14" s="1"/>
  <c r="A932" i="14" l="1"/>
  <c r="B931" i="14"/>
  <c r="C931" i="14" s="1"/>
  <c r="D931" i="14" s="1"/>
  <c r="B932" i="14" l="1"/>
  <c r="C932" i="14" s="1"/>
  <c r="D932" i="14" s="1"/>
  <c r="A933" i="14"/>
  <c r="B933" i="14" l="1"/>
  <c r="C933" i="14" s="1"/>
  <c r="D933" i="14" s="1"/>
  <c r="A934" i="14"/>
  <c r="A935" i="14" l="1"/>
  <c r="B934" i="14"/>
  <c r="C934" i="14" s="1"/>
  <c r="D934" i="14" s="1"/>
  <c r="A936" i="14" l="1"/>
  <c r="B935" i="14"/>
  <c r="C935" i="14" s="1"/>
  <c r="D935" i="14" s="1"/>
  <c r="B936" i="14" l="1"/>
  <c r="C936" i="14" s="1"/>
  <c r="D936" i="14" s="1"/>
  <c r="A937" i="14"/>
  <c r="B937" i="14" l="1"/>
  <c r="C937" i="14" s="1"/>
  <c r="D937" i="14" s="1"/>
  <c r="A938" i="14"/>
  <c r="A939" i="14" l="1"/>
  <c r="B938" i="14"/>
  <c r="C938" i="14" s="1"/>
  <c r="D938" i="14" s="1"/>
  <c r="A940" i="14" l="1"/>
  <c r="B939" i="14"/>
  <c r="C939" i="14" s="1"/>
  <c r="D939" i="14" s="1"/>
  <c r="B940" i="14" l="1"/>
  <c r="C940" i="14" s="1"/>
  <c r="D940" i="14" s="1"/>
  <c r="A941" i="14"/>
  <c r="B941" i="14" l="1"/>
  <c r="C941" i="14" s="1"/>
  <c r="D941" i="14" s="1"/>
  <c r="A942" i="14"/>
  <c r="A943" i="14" l="1"/>
  <c r="B942" i="14"/>
  <c r="C942" i="14" s="1"/>
  <c r="D942" i="14" s="1"/>
  <c r="A944" i="14" l="1"/>
  <c r="B943" i="14"/>
  <c r="C943" i="14" s="1"/>
  <c r="D943" i="14" s="1"/>
  <c r="B944" i="14" l="1"/>
  <c r="C944" i="14" s="1"/>
  <c r="D944" i="14" s="1"/>
  <c r="A945" i="14"/>
  <c r="B945" i="14" l="1"/>
  <c r="C945" i="14" s="1"/>
  <c r="D945" i="14" s="1"/>
  <c r="A946" i="14"/>
  <c r="A947" i="14" l="1"/>
  <c r="B946" i="14"/>
  <c r="C946" i="14" s="1"/>
  <c r="D946" i="14" s="1"/>
  <c r="A948" i="14" l="1"/>
  <c r="B947" i="14"/>
  <c r="C947" i="14" s="1"/>
  <c r="D947" i="14" s="1"/>
  <c r="B948" i="14" l="1"/>
  <c r="C948" i="14" s="1"/>
  <c r="D948" i="14" s="1"/>
  <c r="A949" i="14"/>
  <c r="B949" i="14" l="1"/>
  <c r="C949" i="14" s="1"/>
  <c r="D949" i="14" s="1"/>
  <c r="A950" i="14"/>
  <c r="A951" i="14" l="1"/>
  <c r="B950" i="14"/>
  <c r="C950" i="14" s="1"/>
  <c r="D950" i="14" s="1"/>
  <c r="A952" i="14" l="1"/>
  <c r="B951" i="14"/>
  <c r="C951" i="14" s="1"/>
  <c r="D951" i="14" s="1"/>
  <c r="B952" i="14" l="1"/>
  <c r="C952" i="14" s="1"/>
  <c r="D952" i="14" s="1"/>
  <c r="A953" i="14"/>
  <c r="B953" i="14" l="1"/>
  <c r="C953" i="14" s="1"/>
  <c r="D953" i="14" s="1"/>
  <c r="A954" i="14"/>
  <c r="A955" i="14" l="1"/>
  <c r="B954" i="14"/>
  <c r="C954" i="14" s="1"/>
  <c r="D954" i="14" s="1"/>
  <c r="B955" i="14" l="1"/>
  <c r="C955" i="14" s="1"/>
  <c r="D955" i="14" s="1"/>
  <c r="A956" i="14"/>
  <c r="A957" i="14" l="1"/>
  <c r="B956" i="14"/>
  <c r="C956" i="14" s="1"/>
  <c r="D956" i="14" s="1"/>
  <c r="B957" i="14" l="1"/>
  <c r="C957" i="14" s="1"/>
  <c r="D957" i="14" s="1"/>
  <c r="A958" i="14"/>
  <c r="A959" i="14" l="1"/>
  <c r="B958" i="14"/>
  <c r="C958" i="14" s="1"/>
  <c r="D958" i="14" s="1"/>
  <c r="B959" i="14" l="1"/>
  <c r="C959" i="14" s="1"/>
  <c r="D959" i="14" s="1"/>
  <c r="A960" i="14"/>
  <c r="A961" i="14" l="1"/>
  <c r="B960" i="14"/>
  <c r="C960" i="14" s="1"/>
  <c r="D960" i="14" s="1"/>
  <c r="B961" i="14" l="1"/>
  <c r="C961" i="14" s="1"/>
  <c r="D961" i="14" s="1"/>
  <c r="A962" i="14"/>
  <c r="A963" i="14" l="1"/>
  <c r="B962" i="14"/>
  <c r="C962" i="14" s="1"/>
  <c r="D962" i="14" s="1"/>
  <c r="B963" i="14" l="1"/>
  <c r="C963" i="14" s="1"/>
  <c r="D963" i="14" s="1"/>
  <c r="A964" i="14"/>
  <c r="A965" i="14" l="1"/>
  <c r="B964" i="14"/>
  <c r="C964" i="14" s="1"/>
  <c r="D964" i="14" s="1"/>
  <c r="B965" i="14" l="1"/>
  <c r="C965" i="14" s="1"/>
  <c r="D965" i="14" s="1"/>
  <c r="A966" i="14"/>
  <c r="A967" i="14" l="1"/>
  <c r="B966" i="14"/>
  <c r="C966" i="14" s="1"/>
  <c r="D966" i="14" s="1"/>
  <c r="B967" i="14" l="1"/>
  <c r="C967" i="14" s="1"/>
  <c r="D967" i="14" s="1"/>
  <c r="A968" i="14"/>
  <c r="A969" i="14" l="1"/>
  <c r="B968" i="14"/>
  <c r="C968" i="14" s="1"/>
  <c r="D968" i="14" s="1"/>
  <c r="B969" i="14" l="1"/>
  <c r="C969" i="14" s="1"/>
  <c r="D969" i="14" s="1"/>
  <c r="A970" i="14"/>
  <c r="A971" i="14" l="1"/>
  <c r="B970" i="14"/>
  <c r="C970" i="14" s="1"/>
  <c r="D970" i="14" s="1"/>
  <c r="B971" i="14" l="1"/>
  <c r="C971" i="14" s="1"/>
  <c r="D971" i="14" s="1"/>
  <c r="A972" i="14"/>
  <c r="A973" i="14" l="1"/>
  <c r="B972" i="14"/>
  <c r="C972" i="14" s="1"/>
  <c r="D972" i="14" s="1"/>
  <c r="B973" i="14" l="1"/>
  <c r="C973" i="14" s="1"/>
  <c r="D973" i="14" s="1"/>
  <c r="A974" i="14"/>
  <c r="A975" i="14" l="1"/>
  <c r="B974" i="14"/>
  <c r="C974" i="14" s="1"/>
  <c r="D974" i="14" s="1"/>
  <c r="B975" i="14" l="1"/>
  <c r="C975" i="14" s="1"/>
  <c r="D975" i="14" s="1"/>
  <c r="A976" i="14"/>
  <c r="A977" i="14" l="1"/>
  <c r="B976" i="14"/>
  <c r="C976" i="14" s="1"/>
  <c r="D976" i="14" s="1"/>
  <c r="B977" i="14" l="1"/>
  <c r="C977" i="14" s="1"/>
  <c r="D977" i="14" s="1"/>
  <c r="A978" i="14"/>
  <c r="A979" i="14" l="1"/>
  <c r="B978" i="14"/>
  <c r="C978" i="14" s="1"/>
  <c r="D978" i="14" s="1"/>
  <c r="B979" i="14" l="1"/>
  <c r="C979" i="14" s="1"/>
  <c r="D979" i="14" s="1"/>
  <c r="A980" i="14"/>
  <c r="B980" i="14" l="1"/>
  <c r="C980" i="14" s="1"/>
  <c r="D980" i="14" s="1"/>
  <c r="A981" i="14"/>
  <c r="B981" i="14" l="1"/>
  <c r="C981" i="14" s="1"/>
  <c r="D981" i="14" s="1"/>
  <c r="A982" i="14"/>
  <c r="A983" i="14" l="1"/>
  <c r="B982" i="14"/>
  <c r="C982" i="14" s="1"/>
  <c r="D982" i="14" s="1"/>
  <c r="B983" i="14" l="1"/>
  <c r="C983" i="14" s="1"/>
  <c r="D983" i="14" s="1"/>
  <c r="A984" i="14"/>
  <c r="A985" i="14" l="1"/>
  <c r="B984" i="14"/>
  <c r="C984" i="14" s="1"/>
  <c r="D984" i="14" s="1"/>
  <c r="B985" i="14" l="1"/>
  <c r="C985" i="14" s="1"/>
  <c r="D985" i="14" s="1"/>
  <c r="A986" i="14"/>
  <c r="A987" i="14" l="1"/>
  <c r="B986" i="14"/>
  <c r="C986" i="14" s="1"/>
  <c r="D986" i="14" s="1"/>
  <c r="B987" i="14" l="1"/>
  <c r="C987" i="14" s="1"/>
  <c r="D987" i="14" s="1"/>
  <c r="A988" i="14"/>
  <c r="A989" i="14" l="1"/>
  <c r="B988" i="14"/>
  <c r="C988" i="14" s="1"/>
  <c r="D988" i="14" s="1"/>
  <c r="B989" i="14" l="1"/>
  <c r="C989" i="14" s="1"/>
  <c r="D989" i="14" s="1"/>
  <c r="A990" i="14"/>
  <c r="A991" i="14" l="1"/>
  <c r="B990" i="14"/>
  <c r="C990" i="14" s="1"/>
  <c r="D990" i="14" s="1"/>
  <c r="B991" i="14" l="1"/>
  <c r="C991" i="14" s="1"/>
  <c r="D991" i="14" s="1"/>
  <c r="A992" i="14"/>
  <c r="A993" i="14" l="1"/>
  <c r="B992" i="14"/>
  <c r="C992" i="14" s="1"/>
  <c r="D992" i="14" s="1"/>
  <c r="B993" i="14" l="1"/>
  <c r="C993" i="14" s="1"/>
  <c r="D993" i="14" s="1"/>
  <c r="A994" i="14"/>
  <c r="A995" i="14" l="1"/>
  <c r="B994" i="14"/>
  <c r="C994" i="14" s="1"/>
  <c r="D994" i="14" s="1"/>
  <c r="B995" i="14" l="1"/>
  <c r="C995" i="14" s="1"/>
  <c r="D995" i="14" s="1"/>
  <c r="A996" i="14"/>
  <c r="A997" i="14" l="1"/>
  <c r="B996" i="14"/>
  <c r="C996" i="14" s="1"/>
  <c r="D996" i="14" s="1"/>
  <c r="B997" i="14" l="1"/>
  <c r="C997" i="14" s="1"/>
  <c r="D997" i="14" s="1"/>
  <c r="A998" i="14"/>
  <c r="A999" i="14" l="1"/>
  <c r="B998" i="14"/>
  <c r="C998" i="14" s="1"/>
  <c r="D998" i="14" s="1"/>
  <c r="B999" i="14" l="1"/>
  <c r="C999" i="14" s="1"/>
  <c r="D999" i="14" s="1"/>
  <c r="A1000" i="14"/>
  <c r="A1001" i="14" l="1"/>
  <c r="B1000" i="14"/>
  <c r="C1000" i="14" s="1"/>
  <c r="D1000" i="14" s="1"/>
  <c r="B1001" i="14" l="1"/>
  <c r="C1001" i="14" s="1"/>
  <c r="D1001" i="14" s="1"/>
  <c r="A1002" i="14"/>
  <c r="A1003" i="14" l="1"/>
  <c r="B1002" i="14"/>
  <c r="C1002" i="14" s="1"/>
  <c r="D1002" i="14" s="1"/>
  <c r="B1003" i="14" l="1"/>
  <c r="C1003" i="14" s="1"/>
  <c r="D1003" i="14" s="1"/>
  <c r="A1004" i="14"/>
  <c r="A1005" i="14" l="1"/>
  <c r="B1004" i="14"/>
  <c r="C1004" i="14" s="1"/>
  <c r="D1004" i="14" s="1"/>
  <c r="B1005" i="14" l="1"/>
  <c r="C1005" i="14" s="1"/>
  <c r="D1005" i="14" s="1"/>
  <c r="A1006" i="14"/>
  <c r="A1007" i="14" l="1"/>
  <c r="B1006" i="14"/>
  <c r="C1006" i="14" s="1"/>
  <c r="D1006" i="14" s="1"/>
  <c r="B1007" i="14" l="1"/>
  <c r="C1007" i="14" s="1"/>
  <c r="D1007" i="14" s="1"/>
  <c r="A1008" i="14"/>
  <c r="A1009" i="14" l="1"/>
  <c r="B1008" i="14"/>
  <c r="C1008" i="14" s="1"/>
  <c r="D1008" i="14" s="1"/>
  <c r="B1009" i="14" l="1"/>
  <c r="C1009" i="14" s="1"/>
  <c r="D1009" i="14" s="1"/>
  <c r="A1010" i="14"/>
  <c r="A1011" i="14" l="1"/>
  <c r="B1010" i="14"/>
  <c r="C1010" i="14" s="1"/>
  <c r="D1010" i="14" s="1"/>
  <c r="B1011" i="14" l="1"/>
  <c r="C1011" i="14" s="1"/>
  <c r="D1011" i="14" s="1"/>
  <c r="A1012" i="14"/>
  <c r="A1013" i="14" l="1"/>
  <c r="B1012" i="14"/>
  <c r="C1012" i="14" s="1"/>
  <c r="D1012" i="14" s="1"/>
  <c r="B1013" i="14" l="1"/>
  <c r="C1013" i="14" s="1"/>
  <c r="D1013" i="14" s="1"/>
  <c r="A1014" i="14"/>
  <c r="A1015" i="14" l="1"/>
  <c r="B1014" i="14"/>
  <c r="C1014" i="14" s="1"/>
  <c r="D1014" i="14" s="1"/>
  <c r="B1015" i="14" l="1"/>
  <c r="C1015" i="14" s="1"/>
  <c r="D1015" i="14" s="1"/>
  <c r="A1016" i="14"/>
  <c r="A1017" i="14" l="1"/>
  <c r="B1016" i="14"/>
  <c r="C1016" i="14" s="1"/>
  <c r="D1016" i="14" s="1"/>
  <c r="B1017" i="14" l="1"/>
  <c r="C1017" i="14" s="1"/>
  <c r="D1017" i="14" s="1"/>
  <c r="A1018" i="14"/>
  <c r="A1019" i="14" l="1"/>
  <c r="B1018" i="14"/>
  <c r="C1018" i="14" s="1"/>
  <c r="D1018" i="14" s="1"/>
  <c r="B1019" i="14" l="1"/>
  <c r="C1019" i="14" s="1"/>
  <c r="D1019" i="14" s="1"/>
  <c r="A1020" i="14"/>
  <c r="A1021" i="14" l="1"/>
  <c r="B1020" i="14"/>
  <c r="C1020" i="14" s="1"/>
  <c r="D1020" i="14" s="1"/>
  <c r="B1021" i="14" l="1"/>
  <c r="C1021" i="14" s="1"/>
  <c r="D1021" i="14" s="1"/>
  <c r="A1022" i="14"/>
  <c r="A1023" i="14" l="1"/>
  <c r="B1022" i="14"/>
  <c r="C1022" i="14" s="1"/>
  <c r="D1022" i="14" s="1"/>
  <c r="A1024" i="14" l="1"/>
  <c r="B1023" i="14"/>
  <c r="C1023" i="14" s="1"/>
  <c r="D1023" i="14" s="1"/>
  <c r="A1025" i="14" l="1"/>
  <c r="B1024" i="14"/>
  <c r="C1024" i="14" s="1"/>
  <c r="D1024" i="14" s="1"/>
  <c r="B1025" i="14" l="1"/>
  <c r="C1025" i="14" s="1"/>
  <c r="D1025" i="14" s="1"/>
  <c r="A1026" i="14"/>
  <c r="A1027" i="14" l="1"/>
  <c r="B1026" i="14"/>
  <c r="C1026" i="14" s="1"/>
  <c r="D1026" i="14" s="1"/>
  <c r="B1027" i="14" l="1"/>
  <c r="C1027" i="14" s="1"/>
  <c r="D1027" i="14" s="1"/>
  <c r="A1028" i="14"/>
  <c r="A1029" i="14" l="1"/>
  <c r="B1028" i="14"/>
  <c r="C1028" i="14" s="1"/>
  <c r="D1028" i="14" s="1"/>
  <c r="B1029" i="14" l="1"/>
  <c r="C1029" i="14" s="1"/>
  <c r="D1029" i="14" s="1"/>
  <c r="A1030" i="14"/>
  <c r="A1031" i="14" l="1"/>
  <c r="B1030" i="14"/>
  <c r="C1030" i="14" s="1"/>
  <c r="D1030" i="14" s="1"/>
  <c r="A1032" i="14" l="1"/>
  <c r="B1031" i="14"/>
  <c r="C1031" i="14" s="1"/>
  <c r="D1031" i="14" s="1"/>
  <c r="B1032" i="14" l="1"/>
  <c r="C1032" i="14" s="1"/>
  <c r="D1032" i="14" s="1"/>
  <c r="A1033" i="14"/>
  <c r="B1033" i="14" l="1"/>
  <c r="C1033" i="14" s="1"/>
  <c r="D1033" i="14" s="1"/>
  <c r="A1034" i="14"/>
  <c r="A1035" i="14" l="1"/>
  <c r="B1034" i="14"/>
  <c r="C1034" i="14" s="1"/>
  <c r="D1034" i="14" s="1"/>
  <c r="A1036" i="14" l="1"/>
  <c r="B1035" i="14"/>
  <c r="C1035" i="14" s="1"/>
  <c r="D1035" i="14" s="1"/>
  <c r="B1036" i="14" l="1"/>
  <c r="C1036" i="14" s="1"/>
  <c r="D1036" i="14" s="1"/>
  <c r="A1037" i="14"/>
  <c r="B1037" i="14" l="1"/>
  <c r="C1037" i="14" s="1"/>
  <c r="D1037" i="14" s="1"/>
  <c r="A1038" i="14"/>
  <c r="A1039" i="14" l="1"/>
  <c r="B1038" i="14"/>
  <c r="C1038" i="14" s="1"/>
  <c r="D1038" i="14" s="1"/>
  <c r="A1040" i="14" l="1"/>
  <c r="B1039" i="14"/>
  <c r="C1039" i="14" s="1"/>
  <c r="D1039" i="14" s="1"/>
  <c r="B1040" i="14" l="1"/>
  <c r="C1040" i="14" s="1"/>
  <c r="D1040" i="14" s="1"/>
  <c r="A1041" i="14"/>
  <c r="B1041" i="14" l="1"/>
  <c r="C1041" i="14" s="1"/>
  <c r="D1041" i="14" s="1"/>
  <c r="A1042" i="14"/>
  <c r="A1043" i="14" l="1"/>
  <c r="B1042" i="14"/>
  <c r="C1042" i="14" s="1"/>
  <c r="D1042" i="14" s="1"/>
  <c r="A1044" i="14" l="1"/>
  <c r="B1043" i="14"/>
  <c r="C1043" i="14" s="1"/>
  <c r="D1043" i="14" s="1"/>
  <c r="B1044" i="14" l="1"/>
  <c r="C1044" i="14" s="1"/>
  <c r="D1044" i="14" s="1"/>
  <c r="A1045" i="14"/>
  <c r="B1045" i="14" l="1"/>
  <c r="C1045" i="14" s="1"/>
  <c r="D1045" i="14" s="1"/>
  <c r="A1046" i="14"/>
  <c r="A1047" i="14" l="1"/>
  <c r="B1046" i="14"/>
  <c r="C1046" i="14" s="1"/>
  <c r="D1046" i="14" s="1"/>
  <c r="A1048" i="14" l="1"/>
  <c r="B1047" i="14"/>
  <c r="C1047" i="14" s="1"/>
  <c r="D1047" i="14" s="1"/>
  <c r="B1048" i="14" l="1"/>
  <c r="C1048" i="14" s="1"/>
  <c r="D1048" i="14" s="1"/>
  <c r="A1049" i="14"/>
  <c r="B1049" i="14" l="1"/>
  <c r="C1049" i="14" s="1"/>
  <c r="D1049" i="14" s="1"/>
  <c r="A1050" i="14"/>
  <c r="A1051" i="14" l="1"/>
  <c r="B1050" i="14"/>
  <c r="C1050" i="14" s="1"/>
  <c r="D1050" i="14" s="1"/>
  <c r="B1051" i="14" l="1"/>
  <c r="C1051" i="14" s="1"/>
  <c r="D1051" i="14" s="1"/>
  <c r="A1052" i="14"/>
  <c r="B1052" i="14" l="1"/>
  <c r="C1052" i="14" s="1"/>
  <c r="D1052" i="14" s="1"/>
  <c r="A1053" i="14"/>
  <c r="B1053" i="14" l="1"/>
  <c r="C1053" i="14" s="1"/>
  <c r="D1053" i="14" s="1"/>
  <c r="A1054" i="14"/>
  <c r="A1055" i="14" l="1"/>
  <c r="B1054" i="14"/>
  <c r="C1054" i="14" s="1"/>
  <c r="D1054" i="14" s="1"/>
  <c r="A1056" i="14" l="1"/>
  <c r="B1055" i="14"/>
  <c r="C1055" i="14" s="1"/>
  <c r="D1055" i="14" s="1"/>
  <c r="B1056" i="14" l="1"/>
  <c r="C1056" i="14" s="1"/>
  <c r="D1056" i="14" s="1"/>
  <c r="A1057" i="14"/>
  <c r="B1057" i="14" l="1"/>
  <c r="C1057" i="14" s="1"/>
  <c r="D1057" i="14" s="1"/>
  <c r="A1058" i="14"/>
  <c r="B1058" i="14" l="1"/>
  <c r="C1058" i="14" s="1"/>
  <c r="D1058" i="14" s="1"/>
  <c r="A1059" i="14"/>
  <c r="A1060" i="14" l="1"/>
  <c r="B1059" i="14"/>
  <c r="C1059" i="14" s="1"/>
  <c r="D1059" i="14" s="1"/>
  <c r="A1061" i="14" l="1"/>
  <c r="B1060" i="14"/>
  <c r="C1060" i="14" s="1"/>
  <c r="D1060" i="14" s="1"/>
  <c r="B1061" i="14" l="1"/>
  <c r="C1061" i="14" s="1"/>
  <c r="D1061" i="14" s="1"/>
  <c r="A1062" i="14"/>
  <c r="A1063" i="14" l="1"/>
  <c r="B1062" i="14"/>
  <c r="C1062" i="14" s="1"/>
  <c r="D1062" i="14" s="1"/>
  <c r="B1063" i="14" l="1"/>
  <c r="C1063" i="14" s="1"/>
  <c r="D1063" i="14" s="1"/>
  <c r="A1064" i="14"/>
  <c r="B1064" i="14" l="1"/>
  <c r="C1064" i="14" s="1"/>
  <c r="D1064" i="14" s="1"/>
  <c r="A1065" i="14"/>
  <c r="B1065" i="14" l="1"/>
  <c r="C1065" i="14" s="1"/>
  <c r="D1065" i="14" s="1"/>
  <c r="A1066" i="14"/>
  <c r="A1067" i="14" l="1"/>
  <c r="B1066" i="14"/>
  <c r="C1066" i="14" s="1"/>
  <c r="D1066" i="14" s="1"/>
  <c r="A1068" i="14" l="1"/>
  <c r="B1067" i="14"/>
  <c r="C1067" i="14" s="1"/>
  <c r="D1067" i="14" s="1"/>
  <c r="B1068" i="14" l="1"/>
  <c r="C1068" i="14" s="1"/>
  <c r="D1068" i="14" s="1"/>
  <c r="A1069" i="14"/>
  <c r="A1070" i="14" l="1"/>
  <c r="B1069" i="14"/>
  <c r="C1069" i="14" s="1"/>
  <c r="D1069" i="14" s="1"/>
  <c r="A1071" i="14" l="1"/>
  <c r="B1070" i="14"/>
  <c r="C1070" i="14" s="1"/>
  <c r="D1070" i="14" s="1"/>
  <c r="B1071" i="14" l="1"/>
  <c r="C1071" i="14" s="1"/>
  <c r="D1071" i="14" s="1"/>
  <c r="A1072" i="14"/>
  <c r="B1072" i="14" l="1"/>
  <c r="C1072" i="14" s="1"/>
  <c r="D1072" i="14" s="1"/>
  <c r="A1073" i="14"/>
  <c r="B1073" i="14" l="1"/>
  <c r="C1073" i="14" s="1"/>
  <c r="D1073" i="14" s="1"/>
  <c r="A1074" i="14"/>
  <c r="B1074" i="14" l="1"/>
  <c r="C1074" i="14" s="1"/>
  <c r="D1074" i="14" s="1"/>
  <c r="A1075" i="14"/>
  <c r="A1076" i="14" l="1"/>
  <c r="B1075" i="14"/>
  <c r="C1075" i="14" s="1"/>
  <c r="D1075" i="14" s="1"/>
  <c r="A1077" i="14" l="1"/>
  <c r="B1076" i="14"/>
  <c r="C1076" i="14" s="1"/>
  <c r="D1076" i="14" s="1"/>
  <c r="B1077" i="14" l="1"/>
  <c r="C1077" i="14" s="1"/>
  <c r="D1077" i="14" s="1"/>
  <c r="A1078" i="14"/>
  <c r="A1079" i="14" l="1"/>
  <c r="B1078" i="14"/>
  <c r="C1078" i="14" s="1"/>
  <c r="D1078" i="14" s="1"/>
  <c r="A1080" i="14" l="1"/>
  <c r="B1079" i="14"/>
  <c r="C1079" i="14" s="1"/>
  <c r="D1079" i="14" s="1"/>
  <c r="B1080" i="14" l="1"/>
  <c r="C1080" i="14" s="1"/>
  <c r="D1080" i="14" s="1"/>
  <c r="A1081" i="14"/>
  <c r="B1081" i="14" l="1"/>
  <c r="C1081" i="14" s="1"/>
  <c r="D1081" i="14" s="1"/>
  <c r="A1082" i="14"/>
  <c r="A1083" i="14" l="1"/>
  <c r="B1082" i="14"/>
  <c r="C1082" i="14" s="1"/>
  <c r="D1082" i="14" s="1"/>
  <c r="A1084" i="14" l="1"/>
  <c r="B1083" i="14"/>
  <c r="C1083" i="14" s="1"/>
  <c r="D1083" i="14" s="1"/>
  <c r="A1085" i="14" l="1"/>
  <c r="B1084" i="14"/>
  <c r="C1084" i="14" s="1"/>
  <c r="D1084" i="14" s="1"/>
  <c r="A1086" i="14" l="1"/>
  <c r="B1085" i="14"/>
  <c r="C1085" i="14" s="1"/>
  <c r="D1085" i="14" s="1"/>
  <c r="B1086" i="14" l="1"/>
  <c r="C1086" i="14" s="1"/>
  <c r="D1086" i="14" s="1"/>
  <c r="A1087" i="14"/>
  <c r="A1088" i="14" l="1"/>
  <c r="B1087" i="14"/>
  <c r="C1087" i="14" s="1"/>
  <c r="D1087" i="14" s="1"/>
  <c r="B1088" i="14" l="1"/>
  <c r="C1088" i="14" s="1"/>
  <c r="D1088" i="14" s="1"/>
  <c r="A1089" i="14"/>
  <c r="B1089" i="14" l="1"/>
  <c r="C1089" i="14" s="1"/>
  <c r="D1089" i="14" s="1"/>
  <c r="A1090" i="14"/>
  <c r="B1090" i="14" l="1"/>
  <c r="C1090" i="14" s="1"/>
  <c r="D1090" i="14" s="1"/>
  <c r="A1091" i="14"/>
  <c r="B1091" i="14" l="1"/>
  <c r="C1091" i="14" s="1"/>
  <c r="D1091" i="14" s="1"/>
  <c r="A1092" i="14"/>
  <c r="B1092" i="14" l="1"/>
  <c r="C1092" i="14" s="1"/>
  <c r="D1092" i="14" s="1"/>
  <c r="A1093" i="14"/>
  <c r="B1093" i="14" l="1"/>
  <c r="C1093" i="14" s="1"/>
  <c r="D1093" i="14" s="1"/>
  <c r="A1094" i="14"/>
  <c r="A1095" i="14" l="1"/>
  <c r="B1094" i="14"/>
  <c r="C1094" i="14" s="1"/>
  <c r="D1094" i="14" s="1"/>
  <c r="A1096" i="14" l="1"/>
  <c r="B1095" i="14"/>
  <c r="C1095" i="14" s="1"/>
  <c r="D1095" i="14" s="1"/>
  <c r="B1096" i="14" l="1"/>
  <c r="C1096" i="14" s="1"/>
  <c r="D1096" i="14" s="1"/>
  <c r="A1097" i="14"/>
  <c r="B1097" i="14" l="1"/>
  <c r="C1097" i="14" s="1"/>
  <c r="D1097" i="14" s="1"/>
  <c r="A1098" i="14"/>
  <c r="A1099" i="14" l="1"/>
  <c r="B1098" i="14"/>
  <c r="C1098" i="14" s="1"/>
  <c r="D1098" i="14" s="1"/>
  <c r="B1099" i="14" l="1"/>
  <c r="C1099" i="14" s="1"/>
  <c r="D1099" i="14" s="1"/>
  <c r="A1100" i="14"/>
  <c r="A1101" i="14" l="1"/>
  <c r="B1100" i="14"/>
  <c r="C1100" i="14" s="1"/>
  <c r="D1100" i="14" s="1"/>
  <c r="B1101" i="14" l="1"/>
  <c r="C1101" i="14" s="1"/>
  <c r="D1101" i="14" s="1"/>
  <c r="A1102" i="14"/>
  <c r="A1103" i="14" l="1"/>
  <c r="B1102" i="14"/>
  <c r="C1102" i="14" s="1"/>
  <c r="D1102" i="14" s="1"/>
  <c r="B1103" i="14" l="1"/>
  <c r="C1103" i="14" s="1"/>
  <c r="D1103" i="14" s="1"/>
  <c r="A1104" i="14"/>
  <c r="B1104" i="14" l="1"/>
  <c r="C1104" i="14" s="1"/>
  <c r="D1104" i="14" s="1"/>
  <c r="A1105" i="14"/>
  <c r="B1105" i="14" l="1"/>
  <c r="C1105" i="14" s="1"/>
  <c r="D1105" i="14" s="1"/>
  <c r="A1106" i="14"/>
  <c r="A1107" i="14" l="1"/>
  <c r="B1106" i="14"/>
  <c r="C1106" i="14" s="1"/>
  <c r="D1106" i="14" s="1"/>
  <c r="A1108" i="14" l="1"/>
  <c r="B1107" i="14"/>
  <c r="C1107" i="14" s="1"/>
  <c r="D1107" i="14" s="1"/>
  <c r="B1108" i="14" l="1"/>
  <c r="C1108" i="14" s="1"/>
  <c r="D1108" i="14" s="1"/>
  <c r="A1109" i="14"/>
  <c r="B1109" i="14" l="1"/>
  <c r="C1109" i="14" s="1"/>
  <c r="D1109" i="14" s="1"/>
  <c r="A1110" i="14"/>
  <c r="A1111" i="14" l="1"/>
  <c r="B1110" i="14"/>
  <c r="C1110" i="14" s="1"/>
  <c r="D1110" i="14" s="1"/>
  <c r="A1112" i="14" l="1"/>
  <c r="B1111" i="14"/>
  <c r="C1111" i="14" s="1"/>
  <c r="D1111" i="14" s="1"/>
  <c r="B1112" i="14" l="1"/>
  <c r="C1112" i="14" s="1"/>
  <c r="D1112" i="14" s="1"/>
  <c r="A1113" i="14"/>
  <c r="B1113" i="14" l="1"/>
  <c r="C1113" i="14" s="1"/>
  <c r="D1113" i="14" s="1"/>
  <c r="A1114" i="14"/>
  <c r="A1115" i="14" l="1"/>
  <c r="B1114" i="14"/>
  <c r="C1114" i="14" s="1"/>
  <c r="D1114" i="14" s="1"/>
  <c r="A1116" i="14" l="1"/>
  <c r="B1115" i="14"/>
  <c r="C1115" i="14" s="1"/>
  <c r="D1115" i="14" s="1"/>
  <c r="A1117" i="14" l="1"/>
  <c r="B1116" i="14"/>
  <c r="C1116" i="14" s="1"/>
  <c r="D1116" i="14" s="1"/>
  <c r="B1117" i="14" l="1"/>
  <c r="C1117" i="14" s="1"/>
  <c r="D1117" i="14" s="1"/>
  <c r="A1118" i="14"/>
  <c r="A1119" i="14" l="1"/>
  <c r="B1118" i="14"/>
  <c r="C1118" i="14" s="1"/>
  <c r="D1118" i="14" s="1"/>
  <c r="A1120" i="14" l="1"/>
  <c r="B1119" i="14"/>
  <c r="C1119" i="14" s="1"/>
  <c r="D1119" i="14" s="1"/>
  <c r="A1121" i="14" l="1"/>
  <c r="B1120" i="14"/>
  <c r="C1120" i="14" s="1"/>
  <c r="D1120" i="14" s="1"/>
  <c r="B1121" i="14" l="1"/>
  <c r="C1121" i="14" s="1"/>
  <c r="D1121" i="14" s="1"/>
  <c r="A1122" i="14"/>
  <c r="B1122" i="14" l="1"/>
  <c r="C1122" i="14" s="1"/>
  <c r="D1122" i="14" s="1"/>
  <c r="A1123" i="14"/>
  <c r="A1124" i="14" l="1"/>
  <c r="B1123" i="14"/>
  <c r="C1123" i="14" s="1"/>
  <c r="D1123" i="14" s="1"/>
  <c r="A1125" i="14" l="1"/>
  <c r="B1124" i="14"/>
  <c r="C1124" i="14" s="1"/>
  <c r="D1124" i="14" s="1"/>
  <c r="A1126" i="14" l="1"/>
  <c r="B1125" i="14"/>
  <c r="C1125" i="14" s="1"/>
  <c r="D1125" i="14" s="1"/>
  <c r="B1126" i="14" l="1"/>
  <c r="C1126" i="14" s="1"/>
  <c r="D1126" i="14" s="1"/>
  <c r="A1127" i="14"/>
  <c r="A1128" i="14" l="1"/>
  <c r="B1127" i="14"/>
  <c r="C1127" i="14" s="1"/>
  <c r="D1127" i="14" s="1"/>
  <c r="A1129" i="14" l="1"/>
  <c r="B1128" i="14"/>
  <c r="C1128" i="14" s="1"/>
  <c r="D1128" i="14" s="1"/>
  <c r="B1129" i="14" l="1"/>
  <c r="C1129" i="14" s="1"/>
  <c r="D1129" i="14" s="1"/>
  <c r="A1130" i="14"/>
  <c r="A1131" i="14" l="1"/>
  <c r="B1130" i="14"/>
  <c r="C1130" i="14" s="1"/>
  <c r="D1130" i="14" s="1"/>
  <c r="B1131" i="14" l="1"/>
  <c r="C1131" i="14" s="1"/>
  <c r="D1131" i="14" s="1"/>
  <c r="A1132" i="14"/>
  <c r="A1133" i="14" l="1"/>
  <c r="B1132" i="14"/>
  <c r="C1132" i="14" s="1"/>
  <c r="D1132" i="14" s="1"/>
  <c r="A1134" i="14" l="1"/>
  <c r="B1133" i="14"/>
  <c r="C1133" i="14" s="1"/>
  <c r="D1133" i="14" s="1"/>
  <c r="B1134" i="14" l="1"/>
  <c r="C1134" i="14" s="1"/>
  <c r="D1134" i="14" s="1"/>
  <c r="A1135" i="14"/>
  <c r="B1135" i="14" l="1"/>
  <c r="C1135" i="14" s="1"/>
  <c r="D1135" i="14" s="1"/>
  <c r="A1136" i="14"/>
  <c r="B1136" i="14" l="1"/>
  <c r="C1136" i="14" s="1"/>
  <c r="D1136" i="14" s="1"/>
  <c r="A1137" i="14"/>
  <c r="B1137" i="14" l="1"/>
  <c r="C1137" i="14" s="1"/>
  <c r="D1137" i="14" s="1"/>
  <c r="A1138" i="14"/>
  <c r="A1139" i="14" l="1"/>
  <c r="B1138" i="14"/>
  <c r="C1138" i="14" s="1"/>
  <c r="D1138" i="14" s="1"/>
  <c r="B1139" i="14" l="1"/>
  <c r="C1139" i="14" s="1"/>
  <c r="D1139" i="14" s="1"/>
  <c r="A1140" i="14"/>
  <c r="B1140" i="14" l="1"/>
  <c r="C1140" i="14" s="1"/>
  <c r="D1140" i="14" s="1"/>
  <c r="A1141" i="14"/>
  <c r="B1141" i="14" l="1"/>
  <c r="C1141" i="14" s="1"/>
  <c r="D1141" i="14" s="1"/>
  <c r="A1142" i="14"/>
  <c r="A1143" i="14" l="1"/>
  <c r="B1142" i="14"/>
  <c r="C1142" i="14" s="1"/>
  <c r="D1142" i="14" s="1"/>
  <c r="B1143" i="14" l="1"/>
  <c r="C1143" i="14" s="1"/>
  <c r="D1143" i="14" s="1"/>
  <c r="A1144" i="14"/>
  <c r="B1144" i="14" l="1"/>
  <c r="C1144" i="14" s="1"/>
  <c r="D1144" i="14" s="1"/>
  <c r="A1145" i="14"/>
  <c r="A1146" i="14" l="1"/>
  <c r="B1145" i="14"/>
  <c r="C1145" i="14" s="1"/>
  <c r="D1145" i="14" s="1"/>
  <c r="B1146" i="14" l="1"/>
  <c r="C1146" i="14" s="1"/>
  <c r="D1146" i="14" s="1"/>
  <c r="A1147" i="14"/>
  <c r="B1147" i="14" l="1"/>
  <c r="C1147" i="14" s="1"/>
  <c r="D1147" i="14" s="1"/>
  <c r="A1148" i="14"/>
  <c r="B1148" i="14" l="1"/>
  <c r="C1148" i="14" s="1"/>
  <c r="D1148" i="14" s="1"/>
  <c r="A1149" i="14"/>
  <c r="B1149" i="14" l="1"/>
  <c r="C1149" i="14" s="1"/>
  <c r="D1149" i="14" s="1"/>
  <c r="A1150" i="14"/>
  <c r="A1151" i="14" l="1"/>
  <c r="B1150" i="14"/>
  <c r="C1150" i="14" s="1"/>
  <c r="D1150" i="14" s="1"/>
  <c r="A1152" i="14" l="1"/>
  <c r="B1151" i="14"/>
  <c r="C1151" i="14" s="1"/>
  <c r="D1151" i="14" s="1"/>
  <c r="A1153" i="14" l="1"/>
  <c r="B1152" i="14"/>
  <c r="C1152" i="14" s="1"/>
  <c r="D1152" i="14" s="1"/>
  <c r="B1153" i="14" l="1"/>
  <c r="C1153" i="14" s="1"/>
  <c r="D1153" i="14" s="1"/>
  <c r="A1154" i="14"/>
  <c r="B1154" i="14" l="1"/>
  <c r="C1154" i="14" s="1"/>
  <c r="D1154" i="14" s="1"/>
  <c r="A1155" i="14"/>
  <c r="B1155" i="14" l="1"/>
  <c r="C1155" i="14" s="1"/>
  <c r="D1155" i="14" s="1"/>
  <c r="A1156" i="14"/>
  <c r="A1157" i="14" l="1"/>
  <c r="B1156" i="14"/>
  <c r="C1156" i="14" s="1"/>
  <c r="D1156" i="14" s="1"/>
  <c r="B1157" i="14" l="1"/>
  <c r="C1157" i="14" s="1"/>
  <c r="D1157" i="14" s="1"/>
  <c r="A1158" i="14"/>
  <c r="A1159" i="14" l="1"/>
  <c r="B1158" i="14"/>
  <c r="C1158" i="14" s="1"/>
  <c r="D1158" i="14" s="1"/>
  <c r="B1159" i="14" l="1"/>
  <c r="C1159" i="14" s="1"/>
  <c r="D1159" i="14" s="1"/>
  <c r="A1160" i="14"/>
  <c r="B1160" i="14" l="1"/>
  <c r="C1160" i="14" s="1"/>
  <c r="D1160" i="14" s="1"/>
  <c r="A1161" i="14"/>
  <c r="B1161" i="14" l="1"/>
  <c r="C1161" i="14" s="1"/>
  <c r="D1161" i="14" s="1"/>
  <c r="A1162" i="14"/>
  <c r="A1163" i="14" l="1"/>
  <c r="B1162" i="14"/>
  <c r="C1162" i="14" s="1"/>
  <c r="D1162" i="14" s="1"/>
  <c r="A1164" i="14" l="1"/>
  <c r="B1163" i="14"/>
  <c r="C1163" i="14" s="1"/>
  <c r="D1163" i="14" s="1"/>
  <c r="B1164" i="14" l="1"/>
  <c r="C1164" i="14" s="1"/>
  <c r="D1164" i="14" s="1"/>
  <c r="A1165" i="14"/>
  <c r="B1165" i="14" l="1"/>
  <c r="C1165" i="14" s="1"/>
  <c r="D1165" i="14" s="1"/>
  <c r="A1166" i="14"/>
  <c r="A1167" i="14" l="1"/>
  <c r="B1166" i="14"/>
  <c r="C1166" i="14" s="1"/>
  <c r="D1166" i="14" s="1"/>
  <c r="A1168" i="14" l="1"/>
  <c r="B1167" i="14"/>
  <c r="C1167" i="14" s="1"/>
  <c r="D1167" i="14" s="1"/>
  <c r="B1168" i="14" l="1"/>
  <c r="C1168" i="14" s="1"/>
  <c r="D1168" i="14" s="1"/>
  <c r="A1169" i="14"/>
  <c r="B1169" i="14" l="1"/>
  <c r="C1169" i="14" s="1"/>
  <c r="D1169" i="14" s="1"/>
  <c r="A1170" i="14"/>
  <c r="A1171" i="14" l="1"/>
  <c r="B1170" i="14"/>
  <c r="C1170" i="14" s="1"/>
  <c r="D1170" i="14" s="1"/>
  <c r="A1172" i="14" l="1"/>
  <c r="B1171" i="14"/>
  <c r="C1171" i="14" s="1"/>
  <c r="D1171" i="14" s="1"/>
  <c r="A1173" i="14" l="1"/>
  <c r="B1172" i="14"/>
  <c r="C1172" i="14" s="1"/>
  <c r="D1172" i="14" s="1"/>
  <c r="A1174" i="14" l="1"/>
  <c r="B1173" i="14"/>
  <c r="C1173" i="14" s="1"/>
  <c r="D1173" i="14" s="1"/>
  <c r="B1174" i="14" l="1"/>
  <c r="C1174" i="14" s="1"/>
  <c r="D1174" i="14" s="1"/>
  <c r="A1175" i="14"/>
  <c r="A1176" i="14" l="1"/>
  <c r="B1175" i="14"/>
  <c r="C1175" i="14" s="1"/>
  <c r="D1175" i="14" s="1"/>
  <c r="B1176" i="14" l="1"/>
  <c r="C1176" i="14" s="1"/>
  <c r="D1176" i="14" s="1"/>
  <c r="A1177" i="14"/>
  <c r="B1177" i="14" l="1"/>
  <c r="C1177" i="14" s="1"/>
  <c r="D1177" i="14" s="1"/>
  <c r="A1178" i="14"/>
  <c r="A1179" i="14" l="1"/>
  <c r="B1178" i="14"/>
  <c r="C1178" i="14" s="1"/>
  <c r="D1178" i="14" s="1"/>
  <c r="B1179" i="14" l="1"/>
  <c r="C1179" i="14" s="1"/>
  <c r="D1179" i="14" s="1"/>
  <c r="A1180" i="14"/>
  <c r="B1180" i="14" l="1"/>
  <c r="C1180" i="14" s="1"/>
  <c r="D1180" i="14" s="1"/>
  <c r="A1181" i="14"/>
  <c r="B1181" i="14" l="1"/>
  <c r="C1181" i="14" s="1"/>
  <c r="D1181" i="14" s="1"/>
  <c r="A1182" i="14"/>
  <c r="A1183" i="14" l="1"/>
  <c r="B1182" i="14"/>
  <c r="C1182" i="14" s="1"/>
  <c r="D1182" i="14" s="1"/>
  <c r="A1184" i="14" l="1"/>
  <c r="B1183" i="14"/>
  <c r="C1183" i="14" s="1"/>
  <c r="D1183" i="14" s="1"/>
  <c r="B1184" i="14" l="1"/>
  <c r="C1184" i="14" s="1"/>
  <c r="D1184" i="14" s="1"/>
  <c r="A1185" i="14"/>
  <c r="B1185" i="14" l="1"/>
  <c r="C1185" i="14" s="1"/>
  <c r="D1185" i="14" s="1"/>
  <c r="A1186" i="14"/>
  <c r="B1186" i="14" l="1"/>
  <c r="C1186" i="14" s="1"/>
  <c r="D1186" i="14" s="1"/>
  <c r="A1187" i="14"/>
  <c r="A1188" i="14" l="1"/>
  <c r="B1187" i="14"/>
  <c r="C1187" i="14" s="1"/>
  <c r="D1187" i="14" s="1"/>
  <c r="B1188" i="14" l="1"/>
  <c r="C1188" i="14" s="1"/>
  <c r="D1188" i="14" s="1"/>
  <c r="A1189" i="14"/>
  <c r="B1189" i="14" l="1"/>
  <c r="C1189" i="14" s="1"/>
  <c r="D1189" i="14" s="1"/>
  <c r="A1190" i="14"/>
  <c r="A1191" i="14" l="1"/>
  <c r="B1190" i="14"/>
  <c r="C1190" i="14" s="1"/>
  <c r="D1190" i="14" s="1"/>
  <c r="A1192" i="14" l="1"/>
  <c r="B1191" i="14"/>
  <c r="C1191" i="14" s="1"/>
  <c r="D1191" i="14" s="1"/>
  <c r="A1193" i="14" l="1"/>
  <c r="B1192" i="14"/>
  <c r="C1192" i="14" s="1"/>
  <c r="D1192" i="14" s="1"/>
  <c r="B1193" i="14" l="1"/>
  <c r="C1193" i="14" s="1"/>
  <c r="D1193" i="14" s="1"/>
  <c r="A1194" i="14"/>
  <c r="A1195" i="14" l="1"/>
  <c r="B1194" i="14"/>
  <c r="C1194" i="14" s="1"/>
  <c r="D1194" i="14" s="1"/>
  <c r="A1196" i="14" l="1"/>
  <c r="B1195" i="14"/>
  <c r="C1195" i="14" s="1"/>
  <c r="D1195" i="14" s="1"/>
  <c r="A1197" i="14" l="1"/>
  <c r="B1196" i="14"/>
  <c r="C1196" i="14" s="1"/>
  <c r="D1196" i="14" s="1"/>
  <c r="B1197" i="14" l="1"/>
  <c r="C1197" i="14" s="1"/>
  <c r="D1197" i="14" s="1"/>
  <c r="A1198" i="14"/>
  <c r="B1198" i="14" l="1"/>
  <c r="C1198" i="14" s="1"/>
  <c r="D1198" i="14" s="1"/>
  <c r="A1199" i="14"/>
  <c r="A1200" i="14" l="1"/>
  <c r="B1199" i="14"/>
  <c r="C1199" i="14" s="1"/>
  <c r="D1199" i="14" s="1"/>
  <c r="B1200" i="14" l="1"/>
  <c r="C1200" i="14" s="1"/>
  <c r="D1200" i="14" s="1"/>
  <c r="A1201" i="14"/>
  <c r="B1201" i="14" l="1"/>
  <c r="C1201" i="14" s="1"/>
  <c r="D1201" i="14" s="1"/>
  <c r="A1202" i="14"/>
  <c r="A1203" i="14" l="1"/>
  <c r="B1202" i="14"/>
  <c r="C1202" i="14" s="1"/>
  <c r="D1202" i="14" s="1"/>
  <c r="B1203" i="14" l="1"/>
  <c r="C1203" i="14" s="1"/>
  <c r="D1203" i="14" s="1"/>
  <c r="A1204" i="14"/>
  <c r="A1205" i="14" l="1"/>
  <c r="B1204" i="14"/>
  <c r="C1204" i="14" s="1"/>
  <c r="D1204" i="14" s="1"/>
  <c r="A1206" i="14" l="1"/>
  <c r="B1205" i="14"/>
  <c r="C1205" i="14" s="1"/>
  <c r="D1205" i="14" s="1"/>
  <c r="B1206" i="14" l="1"/>
  <c r="C1206" i="14" s="1"/>
  <c r="D1206" i="14" s="1"/>
  <c r="A1207" i="14"/>
  <c r="A1208" i="14" l="1"/>
  <c r="B1207" i="14"/>
  <c r="C1207" i="14" s="1"/>
  <c r="D1207" i="14" s="1"/>
  <c r="B1208" i="14" l="1"/>
  <c r="C1208" i="14" s="1"/>
  <c r="D1208" i="14" s="1"/>
  <c r="A1209" i="14"/>
  <c r="B1209" i="14" l="1"/>
  <c r="C1209" i="14" s="1"/>
  <c r="D1209" i="14" s="1"/>
  <c r="A1210" i="14"/>
  <c r="A1211" i="14" l="1"/>
  <c r="B1210" i="14"/>
  <c r="C1210" i="14" s="1"/>
  <c r="D1210" i="14" s="1"/>
  <c r="A1212" i="14" l="1"/>
  <c r="B1211" i="14"/>
  <c r="C1211" i="14" s="1"/>
  <c r="D1211" i="14" s="1"/>
  <c r="B1212" i="14" l="1"/>
  <c r="C1212" i="14" s="1"/>
  <c r="D1212" i="14" s="1"/>
  <c r="A1213" i="14"/>
  <c r="B1213" i="14" l="1"/>
  <c r="C1213" i="14" s="1"/>
  <c r="D1213" i="14" s="1"/>
  <c r="A1214" i="14"/>
  <c r="A1215" i="14" l="1"/>
  <c r="B1214" i="14"/>
  <c r="C1214" i="14" s="1"/>
  <c r="D1214" i="14" s="1"/>
  <c r="A1216" i="14" l="1"/>
  <c r="B1215" i="14"/>
  <c r="C1215" i="14" s="1"/>
  <c r="D1215" i="14" s="1"/>
  <c r="B1216" i="14" l="1"/>
  <c r="C1216" i="14" s="1"/>
  <c r="D1216" i="14" s="1"/>
  <c r="A1217" i="14"/>
  <c r="B1217" i="14" l="1"/>
  <c r="C1217" i="14" s="1"/>
  <c r="D1217" i="14" s="1"/>
  <c r="A1218" i="14"/>
  <c r="A1219" i="14" l="1"/>
  <c r="B1218" i="14"/>
  <c r="C1218" i="14" s="1"/>
  <c r="D1218" i="14" s="1"/>
  <c r="A1220" i="14" l="1"/>
  <c r="B1219" i="14"/>
  <c r="C1219" i="14" s="1"/>
  <c r="D1219" i="14" s="1"/>
  <c r="B1220" i="14" l="1"/>
  <c r="C1220" i="14" s="1"/>
  <c r="D1220" i="14" s="1"/>
  <c r="A1221" i="14"/>
  <c r="B1221" i="14" l="1"/>
  <c r="C1221" i="14" s="1"/>
  <c r="D1221" i="14" s="1"/>
  <c r="A1222" i="14"/>
  <c r="A1223" i="14" l="1"/>
  <c r="B1222" i="14"/>
  <c r="C1222" i="14" s="1"/>
  <c r="D1222" i="14" s="1"/>
  <c r="A1224" i="14" l="1"/>
  <c r="B1223" i="14"/>
  <c r="C1223" i="14" s="1"/>
  <c r="D1223" i="14" s="1"/>
  <c r="A1225" i="14" l="1"/>
  <c r="B1224" i="14"/>
  <c r="C1224" i="14" s="1"/>
  <c r="D1224" i="14" s="1"/>
  <c r="B1225" i="14" l="1"/>
  <c r="C1225" i="14" s="1"/>
  <c r="D1225" i="14" s="1"/>
  <c r="A1226" i="14"/>
  <c r="A1227" i="14" l="1"/>
  <c r="B1226" i="14"/>
  <c r="C1226" i="14" s="1"/>
  <c r="D1226" i="14" s="1"/>
  <c r="A1228" i="14" l="1"/>
  <c r="B1227" i="14"/>
  <c r="C1227" i="14" s="1"/>
  <c r="D1227" i="14" s="1"/>
  <c r="B1228" i="14" l="1"/>
  <c r="C1228" i="14" s="1"/>
  <c r="D1228" i="14" s="1"/>
  <c r="A1229" i="14"/>
  <c r="A1230" i="14" l="1"/>
  <c r="B1229" i="14"/>
  <c r="C1229" i="14" s="1"/>
  <c r="D1229" i="14" s="1"/>
  <c r="A1231" i="14" l="1"/>
  <c r="B1230" i="14"/>
  <c r="C1230" i="14" s="1"/>
  <c r="D1230" i="14" s="1"/>
  <c r="A1232" i="14" l="1"/>
  <c r="B1231" i="14"/>
  <c r="C1231" i="14" s="1"/>
  <c r="D1231" i="14" s="1"/>
  <c r="B1232" i="14" l="1"/>
  <c r="C1232" i="14" s="1"/>
  <c r="D1232" i="14" s="1"/>
  <c r="A1233" i="14"/>
  <c r="B1233" i="14" l="1"/>
  <c r="C1233" i="14" s="1"/>
  <c r="D1233" i="14" s="1"/>
  <c r="A1234" i="14"/>
  <c r="A1235" i="14" l="1"/>
  <c r="B1234" i="14"/>
  <c r="C1234" i="14" s="1"/>
  <c r="D1234" i="14" s="1"/>
  <c r="B1235" i="14" l="1"/>
  <c r="C1235" i="14" s="1"/>
  <c r="D1235" i="14" s="1"/>
  <c r="A1236" i="14"/>
  <c r="B1236" i="14" l="1"/>
  <c r="C1236" i="14" s="1"/>
  <c r="D1236" i="14" s="1"/>
  <c r="A1237" i="14"/>
  <c r="B1237" i="14" l="1"/>
  <c r="C1237" i="14" s="1"/>
  <c r="D1237" i="14" s="1"/>
  <c r="A1238" i="14"/>
  <c r="A1239" i="14" l="1"/>
  <c r="B1238" i="14"/>
  <c r="C1238" i="14" s="1"/>
  <c r="D1238" i="14" s="1"/>
  <c r="A1240" i="14" l="1"/>
  <c r="B1239" i="14"/>
  <c r="C1239" i="14" s="1"/>
  <c r="D1239" i="14" s="1"/>
  <c r="B1240" i="14" l="1"/>
  <c r="C1240" i="14" s="1"/>
  <c r="D1240" i="14" s="1"/>
  <c r="A1241" i="14"/>
  <c r="B1241" i="14" l="1"/>
  <c r="C1241" i="14" s="1"/>
  <c r="D1241" i="14" s="1"/>
  <c r="A1242" i="14"/>
  <c r="A1243" i="14" l="1"/>
  <c r="B1242" i="14"/>
  <c r="C1242" i="14" s="1"/>
  <c r="D1242" i="14" s="1"/>
  <c r="B1243" i="14" l="1"/>
  <c r="C1243" i="14" s="1"/>
  <c r="D1243" i="14" s="1"/>
  <c r="A1244" i="14"/>
  <c r="B1244" i="14" l="1"/>
  <c r="C1244" i="14" s="1"/>
  <c r="D1244" i="14" s="1"/>
  <c r="A1245" i="14"/>
  <c r="B1245" i="14" l="1"/>
  <c r="C1245" i="14" s="1"/>
  <c r="D1245" i="14" s="1"/>
  <c r="A1246" i="14"/>
  <c r="A1247" i="14" l="1"/>
  <c r="B1246" i="14"/>
  <c r="C1246" i="14" s="1"/>
  <c r="D1246" i="14" s="1"/>
  <c r="A1248" i="14" l="1"/>
  <c r="B1247" i="14"/>
  <c r="C1247" i="14" s="1"/>
  <c r="D1247" i="14" s="1"/>
  <c r="B1248" i="14" l="1"/>
  <c r="C1248" i="14" s="1"/>
  <c r="D1248" i="14" s="1"/>
  <c r="A1249" i="14"/>
  <c r="A1250" i="14" l="1"/>
  <c r="B1249" i="14"/>
  <c r="C1249" i="14" s="1"/>
  <c r="D1249" i="14" s="1"/>
  <c r="A1251" i="14" l="1"/>
  <c r="B1250" i="14"/>
  <c r="C1250" i="14" s="1"/>
  <c r="D1250" i="14" s="1"/>
  <c r="A1252" i="14" l="1"/>
  <c r="B1251" i="14"/>
  <c r="C1251" i="14" s="1"/>
  <c r="D1251" i="14" s="1"/>
  <c r="B1252" i="14" l="1"/>
  <c r="C1252" i="14" s="1"/>
  <c r="D1252" i="14" s="1"/>
  <c r="A1253" i="14"/>
  <c r="B1253" i="14" l="1"/>
  <c r="C1253" i="14" s="1"/>
  <c r="D1253" i="14" s="1"/>
  <c r="A1254" i="14"/>
  <c r="A1255" i="14" l="1"/>
  <c r="B1254" i="14"/>
  <c r="C1254" i="14" s="1"/>
  <c r="D1254" i="14" s="1"/>
  <c r="A1256" i="14" l="1"/>
  <c r="B1255" i="14"/>
  <c r="C1255" i="14" s="1"/>
  <c r="D1255" i="14" s="1"/>
  <c r="B1256" i="14" l="1"/>
  <c r="C1256" i="14" s="1"/>
  <c r="D1256" i="14" s="1"/>
  <c r="A1257" i="14"/>
  <c r="B1257" i="14" l="1"/>
  <c r="C1257" i="14" s="1"/>
  <c r="D1257" i="14" s="1"/>
  <c r="A1258" i="14"/>
  <c r="A1259" i="14" l="1"/>
  <c r="B1258" i="14"/>
  <c r="C1258" i="14" s="1"/>
  <c r="D1258" i="14" s="1"/>
  <c r="A1260" i="14" l="1"/>
  <c r="B1259" i="14"/>
  <c r="C1259" i="14" s="1"/>
  <c r="D1259" i="14" s="1"/>
  <c r="B1260" i="14" l="1"/>
  <c r="C1260" i="14" s="1"/>
  <c r="D1260" i="14" s="1"/>
  <c r="A1261" i="14"/>
  <c r="B1261" i="14" l="1"/>
  <c r="C1261" i="14" s="1"/>
  <c r="D1261" i="14" s="1"/>
  <c r="A1262" i="14"/>
  <c r="A1263" i="14" l="1"/>
  <c r="B1262" i="14"/>
  <c r="C1262" i="14" s="1"/>
  <c r="D1262" i="14" s="1"/>
  <c r="A1264" i="14" l="1"/>
  <c r="B1263" i="14"/>
  <c r="C1263" i="14" s="1"/>
  <c r="D1263" i="14" s="1"/>
  <c r="B1264" i="14" l="1"/>
  <c r="C1264" i="14" s="1"/>
  <c r="D1264" i="14" s="1"/>
  <c r="A1265" i="14"/>
  <c r="B1265" i="14" l="1"/>
  <c r="C1265" i="14" s="1"/>
  <c r="D1265" i="14" s="1"/>
  <c r="A1266" i="14"/>
  <c r="A1267" i="14" l="1"/>
  <c r="B1266" i="14"/>
  <c r="C1266" i="14" s="1"/>
  <c r="D1266" i="14" s="1"/>
  <c r="A1268" i="14" l="1"/>
  <c r="B1267" i="14"/>
  <c r="C1267" i="14" s="1"/>
  <c r="D1267" i="14" s="1"/>
  <c r="A1269" i="14" l="1"/>
  <c r="B1268" i="14"/>
  <c r="C1268" i="14" s="1"/>
  <c r="D1268" i="14" s="1"/>
  <c r="B1269" i="14" l="1"/>
  <c r="C1269" i="14" s="1"/>
  <c r="D1269" i="14" s="1"/>
  <c r="A1270" i="14"/>
  <c r="A1271" i="14" l="1"/>
  <c r="B1270" i="14"/>
  <c r="C1270" i="14" s="1"/>
  <c r="D1270" i="14" s="1"/>
  <c r="A1272" i="14" l="1"/>
  <c r="B1271" i="14"/>
  <c r="C1271" i="14" s="1"/>
  <c r="D1271" i="14" s="1"/>
  <c r="A1273" i="14" l="1"/>
  <c r="B1272" i="14"/>
  <c r="C1272" i="14" s="1"/>
  <c r="D1272" i="14" s="1"/>
  <c r="B1273" i="14" l="1"/>
  <c r="C1273" i="14" s="1"/>
  <c r="D1273" i="14" s="1"/>
  <c r="A1274" i="14"/>
  <c r="A1275" i="14" l="1"/>
  <c r="B1274" i="14"/>
  <c r="C1274" i="14" s="1"/>
  <c r="D1274" i="14" s="1"/>
  <c r="A1276" i="14" l="1"/>
  <c r="B1275" i="14"/>
  <c r="C1275" i="14" s="1"/>
  <c r="D1275" i="14" s="1"/>
  <c r="A1277" i="14" l="1"/>
  <c r="B1276" i="14"/>
  <c r="C1276" i="14" s="1"/>
  <c r="D1276" i="14" s="1"/>
  <c r="A1278" i="14" l="1"/>
  <c r="B1277" i="14"/>
  <c r="C1277" i="14" s="1"/>
  <c r="D1277" i="14" s="1"/>
  <c r="A1279" i="14" l="1"/>
  <c r="B1278" i="14"/>
  <c r="C1278" i="14" s="1"/>
  <c r="D1278" i="14" s="1"/>
  <c r="A1280" i="14" l="1"/>
  <c r="B1279" i="14"/>
  <c r="C1279" i="14" s="1"/>
  <c r="D1279" i="14" s="1"/>
  <c r="B1280" i="14" l="1"/>
  <c r="C1280" i="14" s="1"/>
  <c r="D1280" i="14" s="1"/>
  <c r="A1281" i="14"/>
  <c r="B1281" i="14" l="1"/>
  <c r="C1281" i="14" s="1"/>
  <c r="D1281" i="14" s="1"/>
  <c r="A1282" i="14"/>
  <c r="A1283" i="14" l="1"/>
  <c r="B1282" i="14"/>
  <c r="C1282" i="14" s="1"/>
  <c r="D1282" i="14" s="1"/>
  <c r="A1284" i="14" l="1"/>
  <c r="B1283" i="14"/>
  <c r="C1283" i="14" s="1"/>
  <c r="D1283" i="14" s="1"/>
  <c r="B1284" i="14" l="1"/>
  <c r="C1284" i="14" s="1"/>
  <c r="D1284" i="14" s="1"/>
  <c r="A1285" i="14"/>
  <c r="A1286" i="14" l="1"/>
  <c r="B1285" i="14"/>
  <c r="C1285" i="14" s="1"/>
  <c r="D1285" i="14" s="1"/>
  <c r="A1287" i="14" l="1"/>
  <c r="B1286" i="14"/>
  <c r="C1286" i="14" s="1"/>
  <c r="D1286" i="14" s="1"/>
  <c r="A1288" i="14" l="1"/>
  <c r="B1287" i="14"/>
  <c r="C1287" i="14" s="1"/>
  <c r="D1287" i="14" s="1"/>
  <c r="B1288" i="14" l="1"/>
  <c r="C1288" i="14" s="1"/>
  <c r="D1288" i="14" s="1"/>
  <c r="A1289" i="14"/>
  <c r="B1289" i="14" l="1"/>
  <c r="C1289" i="14" s="1"/>
  <c r="D1289" i="14" s="1"/>
  <c r="A1290" i="14"/>
  <c r="B1290" i="14" l="1"/>
  <c r="C1290" i="14" s="1"/>
  <c r="D1290" i="14" s="1"/>
  <c r="A1291" i="14"/>
  <c r="B1291" i="14" l="1"/>
  <c r="C1291" i="14" s="1"/>
  <c r="D1291" i="14" s="1"/>
  <c r="A1292" i="14"/>
  <c r="B1292" i="14" l="1"/>
  <c r="C1292" i="14" s="1"/>
  <c r="D1292" i="14" s="1"/>
  <c r="A1293" i="14"/>
  <c r="B1293" i="14" l="1"/>
  <c r="C1293" i="14" s="1"/>
  <c r="D1293" i="14" s="1"/>
  <c r="A1294" i="14"/>
  <c r="B1294" i="14" l="1"/>
  <c r="C1294" i="14" s="1"/>
  <c r="D1294" i="14" s="1"/>
  <c r="A1295" i="14"/>
  <c r="B1295" i="14" l="1"/>
  <c r="C1295" i="14" s="1"/>
  <c r="D1295" i="14" s="1"/>
  <c r="A1296" i="14"/>
  <c r="B1296" i="14" l="1"/>
  <c r="C1296" i="14" s="1"/>
  <c r="D1296" i="14" s="1"/>
  <c r="A1297" i="14"/>
  <c r="B1297" i="14" l="1"/>
  <c r="C1297" i="14" s="1"/>
  <c r="D1297" i="14" s="1"/>
  <c r="A1298" i="14"/>
  <c r="B1298" i="14" l="1"/>
  <c r="C1298" i="14" s="1"/>
  <c r="D1298" i="14" s="1"/>
  <c r="A1299" i="14"/>
  <c r="B1299" i="14" l="1"/>
  <c r="C1299" i="14" s="1"/>
  <c r="D1299" i="14" s="1"/>
  <c r="A1300" i="14"/>
  <c r="B1300" i="14" l="1"/>
  <c r="C1300" i="14" s="1"/>
  <c r="D1300" i="14" s="1"/>
  <c r="A1301" i="14"/>
  <c r="B1301" i="14" l="1"/>
  <c r="C1301" i="14" s="1"/>
  <c r="D1301" i="14" s="1"/>
  <c r="A1302" i="14"/>
  <c r="B1302" i="14" l="1"/>
  <c r="C1302" i="14" s="1"/>
  <c r="D1302" i="14" s="1"/>
  <c r="A1303" i="14"/>
  <c r="B1303" i="14" l="1"/>
  <c r="C1303" i="14" s="1"/>
  <c r="D1303" i="14" s="1"/>
  <c r="A1304" i="14"/>
  <c r="A1305" i="14" l="1"/>
  <c r="B1304" i="14"/>
  <c r="C1304" i="14" s="1"/>
  <c r="D1304" i="14" s="1"/>
  <c r="B1305" i="14" l="1"/>
  <c r="C1305" i="14" s="1"/>
  <c r="D1305" i="14" s="1"/>
  <c r="A1306" i="14"/>
  <c r="A1307" i="14" l="1"/>
  <c r="B1306" i="14"/>
  <c r="C1306" i="14" s="1"/>
  <c r="D1306" i="14" s="1"/>
  <c r="B1307" i="14" l="1"/>
  <c r="C1307" i="14" s="1"/>
  <c r="D1307" i="14" s="1"/>
  <c r="A1308" i="14"/>
  <c r="A1309" i="14" l="1"/>
  <c r="B1308" i="14"/>
  <c r="C1308" i="14" s="1"/>
  <c r="D1308" i="14" s="1"/>
  <c r="B1309" i="14" l="1"/>
  <c r="C1309" i="14" s="1"/>
  <c r="D1309" i="14" s="1"/>
  <c r="A1310" i="14"/>
  <c r="B1310" i="14" l="1"/>
  <c r="C1310" i="14" s="1"/>
  <c r="D1310" i="14" s="1"/>
  <c r="A1311" i="14"/>
  <c r="B1311" i="14" l="1"/>
  <c r="C1311" i="14" s="1"/>
  <c r="D1311" i="14" s="1"/>
  <c r="A1312" i="14"/>
  <c r="B1312" i="14" l="1"/>
  <c r="C1312" i="14" s="1"/>
  <c r="D1312" i="14" s="1"/>
  <c r="A1313" i="14"/>
  <c r="B1313" i="14" l="1"/>
  <c r="C1313" i="14" s="1"/>
  <c r="D1313" i="14" s="1"/>
  <c r="A1314" i="14"/>
  <c r="A1315" i="14" l="1"/>
  <c r="B1314" i="14"/>
  <c r="C1314" i="14" s="1"/>
  <c r="D1314" i="14" s="1"/>
  <c r="B1315" i="14" l="1"/>
  <c r="C1315" i="14" s="1"/>
  <c r="D1315" i="14" s="1"/>
  <c r="A1316" i="14"/>
  <c r="B1316" i="14" l="1"/>
  <c r="C1316" i="14" s="1"/>
  <c r="D1316" i="14" s="1"/>
  <c r="A1317" i="14"/>
  <c r="B1317" i="14" l="1"/>
  <c r="C1317" i="14" s="1"/>
  <c r="D1317" i="14" s="1"/>
  <c r="A1318" i="14"/>
  <c r="B1318" i="14" l="1"/>
  <c r="C1318" i="14" s="1"/>
  <c r="D1318" i="14" s="1"/>
  <c r="A1319" i="14"/>
  <c r="B1319" i="14" l="1"/>
  <c r="C1319" i="14" s="1"/>
  <c r="D1319" i="14" s="1"/>
  <c r="A1320" i="14"/>
  <c r="B1320" i="14" l="1"/>
  <c r="C1320" i="14" s="1"/>
  <c r="D1320" i="14" s="1"/>
  <c r="A1321" i="14"/>
  <c r="B1321" i="14" l="1"/>
  <c r="C1321" i="14" s="1"/>
  <c r="D1321" i="14" s="1"/>
  <c r="A1322" i="14"/>
  <c r="A1323" i="14" l="1"/>
  <c r="B1322" i="14"/>
  <c r="C1322" i="14" s="1"/>
  <c r="D1322" i="14" s="1"/>
  <c r="B1323" i="14" l="1"/>
  <c r="C1323" i="14" s="1"/>
  <c r="D1323" i="14" s="1"/>
  <c r="A1324" i="14"/>
  <c r="B1324" i="14" l="1"/>
  <c r="C1324" i="14" s="1"/>
  <c r="D1324" i="14" s="1"/>
  <c r="A1325" i="14"/>
  <c r="B1325" i="14" l="1"/>
  <c r="C1325" i="14" s="1"/>
  <c r="D1325" i="14" s="1"/>
  <c r="A1326" i="14"/>
  <c r="B1326" i="14" l="1"/>
  <c r="C1326" i="14" s="1"/>
  <c r="D1326" i="14" s="1"/>
  <c r="A1327" i="14"/>
  <c r="A1328" i="14" l="1"/>
  <c r="B1327" i="14"/>
  <c r="C1327" i="14" s="1"/>
  <c r="D1327" i="14" s="1"/>
  <c r="B1328" i="14" l="1"/>
  <c r="C1328" i="14" s="1"/>
  <c r="D1328" i="14" s="1"/>
  <c r="A1329" i="14"/>
  <c r="B1329" i="14" l="1"/>
  <c r="C1329" i="14" s="1"/>
  <c r="D1329" i="14" s="1"/>
  <c r="A1330" i="14"/>
  <c r="B1330" i="14" l="1"/>
  <c r="C1330" i="14" s="1"/>
  <c r="D1330" i="14" s="1"/>
  <c r="A1331" i="14"/>
  <c r="B1331" i="14" l="1"/>
  <c r="C1331" i="14" s="1"/>
  <c r="D1331" i="14" s="1"/>
  <c r="A1332" i="14"/>
  <c r="B1332" i="14" l="1"/>
  <c r="C1332" i="14" s="1"/>
  <c r="D1332" i="14" s="1"/>
  <c r="A1333" i="14"/>
  <c r="B1333" i="14" l="1"/>
  <c r="C1333" i="14" s="1"/>
  <c r="D1333" i="14" s="1"/>
  <c r="A1334" i="14"/>
  <c r="A1335" i="14" l="1"/>
  <c r="B1334" i="14"/>
  <c r="C1334" i="14" s="1"/>
  <c r="D1334" i="14" s="1"/>
  <c r="B1335" i="14" l="1"/>
  <c r="C1335" i="14" s="1"/>
  <c r="D1335" i="14" s="1"/>
  <c r="A1336" i="14"/>
  <c r="B1336" i="14" l="1"/>
  <c r="C1336" i="14" s="1"/>
  <c r="D1336" i="14" s="1"/>
  <c r="A1337" i="14"/>
  <c r="A1338" i="14" l="1"/>
  <c r="B1337" i="14"/>
  <c r="C1337" i="14" s="1"/>
  <c r="D1337" i="14" s="1"/>
  <c r="B1338" i="14" l="1"/>
  <c r="C1338" i="14" s="1"/>
  <c r="D1338" i="14" s="1"/>
  <c r="A1339" i="14"/>
  <c r="B1339" i="14" l="1"/>
  <c r="C1339" i="14" s="1"/>
  <c r="D1339" i="14" s="1"/>
  <c r="A1340" i="14"/>
  <c r="A1341" i="14" l="1"/>
  <c r="B1340" i="14"/>
  <c r="C1340" i="14" s="1"/>
  <c r="D1340" i="14" s="1"/>
  <c r="B1341" i="14" l="1"/>
  <c r="C1341" i="14" s="1"/>
  <c r="D1341" i="14" s="1"/>
  <c r="A1342" i="14"/>
  <c r="A1343" i="14" l="1"/>
  <c r="B1342" i="14"/>
  <c r="C1342" i="14" s="1"/>
  <c r="D1342" i="14" s="1"/>
  <c r="A1344" i="14" l="1"/>
  <c r="B1343" i="14"/>
  <c r="C1343" i="14" s="1"/>
  <c r="D1343" i="14" s="1"/>
  <c r="B1344" i="14" l="1"/>
  <c r="C1344" i="14" s="1"/>
  <c r="D1344" i="14" s="1"/>
  <c r="A1345" i="14"/>
  <c r="A1346" i="14" l="1"/>
  <c r="B1345" i="14"/>
  <c r="C1345" i="14" s="1"/>
  <c r="D1345" i="14" s="1"/>
  <c r="B1346" i="14" l="1"/>
  <c r="C1346" i="14" s="1"/>
  <c r="D1346" i="14" s="1"/>
  <c r="A1347" i="14"/>
  <c r="B1347" i="14" l="1"/>
  <c r="C1347" i="14" s="1"/>
  <c r="D1347" i="14" s="1"/>
  <c r="A1348" i="14"/>
  <c r="B1348" i="14" l="1"/>
  <c r="C1348" i="14" s="1"/>
  <c r="D1348" i="14" s="1"/>
  <c r="A1349" i="14"/>
  <c r="B1349" i="14" l="1"/>
  <c r="C1349" i="14" s="1"/>
  <c r="D1349" i="14" s="1"/>
  <c r="A1350" i="14"/>
  <c r="B1350" i="14" l="1"/>
  <c r="C1350" i="14" s="1"/>
  <c r="D1350" i="14" s="1"/>
  <c r="A1351" i="14"/>
  <c r="A1352" i="14" l="1"/>
  <c r="B1351" i="14"/>
  <c r="C1351" i="14" s="1"/>
  <c r="D1351" i="14" s="1"/>
  <c r="B1352" i="14" l="1"/>
  <c r="C1352" i="14" s="1"/>
  <c r="D1352" i="14" s="1"/>
  <c r="A1353" i="14"/>
  <c r="B1353" i="14" l="1"/>
  <c r="C1353" i="14" s="1"/>
  <c r="D1353" i="14" s="1"/>
  <c r="A1354" i="14"/>
  <c r="B1354" i="14" l="1"/>
  <c r="C1354" i="14" s="1"/>
  <c r="D1354" i="14" s="1"/>
  <c r="A1355" i="14"/>
  <c r="B1355" i="14" l="1"/>
  <c r="C1355" i="14" s="1"/>
  <c r="D1355" i="14" s="1"/>
  <c r="A1356" i="14"/>
  <c r="B1356" i="14" l="1"/>
  <c r="C1356" i="14" s="1"/>
  <c r="D1356" i="14" s="1"/>
  <c r="A1357" i="14"/>
  <c r="B1357" i="14" l="1"/>
  <c r="C1357" i="14" s="1"/>
  <c r="D1357" i="14" s="1"/>
  <c r="A1358" i="14"/>
  <c r="A1359" i="14" l="1"/>
  <c r="B1358" i="14"/>
  <c r="C1358" i="14" s="1"/>
  <c r="D1358" i="14" s="1"/>
  <c r="B1359" i="14" l="1"/>
  <c r="C1359" i="14" s="1"/>
  <c r="D1359" i="14" s="1"/>
  <c r="A1360" i="14"/>
  <c r="B1360" i="14" l="1"/>
  <c r="C1360" i="14" s="1"/>
  <c r="D1360" i="14" s="1"/>
  <c r="A1361" i="14"/>
  <c r="B1361" i="14" l="1"/>
  <c r="C1361" i="14" s="1"/>
  <c r="D1361" i="14" s="1"/>
  <c r="A1362" i="14"/>
  <c r="B1362" i="14" l="1"/>
  <c r="C1362" i="14" s="1"/>
  <c r="D1362" i="14" s="1"/>
  <c r="A1363" i="14"/>
  <c r="B1363" i="14" l="1"/>
  <c r="C1363" i="14" s="1"/>
  <c r="D1363" i="14" s="1"/>
  <c r="A1364" i="14"/>
  <c r="B1364" i="14" l="1"/>
  <c r="C1364" i="14" s="1"/>
  <c r="D1364" i="14" s="1"/>
  <c r="A1365" i="14"/>
  <c r="B1365" i="14" l="1"/>
  <c r="C1365" i="14" s="1"/>
  <c r="D1365" i="14" s="1"/>
  <c r="A1366" i="14"/>
  <c r="B1366" i="14" l="1"/>
  <c r="C1366" i="14" s="1"/>
  <c r="D1366" i="14" s="1"/>
  <c r="A1367" i="14"/>
  <c r="B1367" i="14" l="1"/>
  <c r="C1367" i="14" s="1"/>
  <c r="D1367" i="14" s="1"/>
  <c r="A1368" i="14"/>
  <c r="B1368" i="14" l="1"/>
  <c r="C1368" i="14" s="1"/>
  <c r="D1368" i="14" s="1"/>
  <c r="A1369" i="14"/>
  <c r="A1370" i="14" l="1"/>
  <c r="B1369" i="14"/>
  <c r="C1369" i="14" s="1"/>
  <c r="D1369" i="14" s="1"/>
  <c r="B1370" i="14" l="1"/>
  <c r="C1370" i="14" s="1"/>
  <c r="D1370" i="14" s="1"/>
  <c r="A1371" i="14"/>
  <c r="A1372" i="14" l="1"/>
  <c r="B1371" i="14"/>
  <c r="C1371" i="14" s="1"/>
  <c r="D1371" i="14" s="1"/>
  <c r="A1373" i="14" l="1"/>
  <c r="B1372" i="14"/>
  <c r="C1372" i="14" s="1"/>
  <c r="D1372" i="14" s="1"/>
  <c r="B1373" i="14" l="1"/>
  <c r="C1373" i="14" s="1"/>
  <c r="D1373" i="14" s="1"/>
  <c r="A1374" i="14"/>
  <c r="B1374" i="14" l="1"/>
  <c r="C1374" i="14" s="1"/>
  <c r="D1374" i="14" s="1"/>
  <c r="A1375" i="14"/>
  <c r="B1375" i="14" l="1"/>
  <c r="C1375" i="14" s="1"/>
  <c r="D1375" i="14" s="1"/>
  <c r="A1376" i="14"/>
  <c r="B1376" i="14" l="1"/>
  <c r="C1376" i="14" s="1"/>
  <c r="D1376" i="14" s="1"/>
  <c r="A1377" i="14"/>
  <c r="A1378" i="14" l="1"/>
  <c r="B1377" i="14"/>
  <c r="C1377" i="14" s="1"/>
  <c r="D1377" i="14" s="1"/>
  <c r="B1378" i="14" l="1"/>
  <c r="C1378" i="14" s="1"/>
  <c r="D1378" i="14" s="1"/>
  <c r="A1379" i="14"/>
  <c r="B1379" i="14" l="1"/>
  <c r="C1379" i="14" s="1"/>
  <c r="D1379" i="14" s="1"/>
  <c r="A1380" i="14"/>
  <c r="B1380" i="14" l="1"/>
  <c r="C1380" i="14" s="1"/>
  <c r="D1380" i="14" s="1"/>
  <c r="A1381" i="14"/>
  <c r="A1382" i="14" l="1"/>
  <c r="B1381" i="14"/>
  <c r="C1381" i="14" s="1"/>
  <c r="D1381" i="14" s="1"/>
  <c r="B1382" i="14" l="1"/>
  <c r="C1382" i="14" s="1"/>
  <c r="D1382" i="14" s="1"/>
  <c r="A1383" i="14"/>
  <c r="B1383" i="14" l="1"/>
  <c r="C1383" i="14" s="1"/>
  <c r="D1383" i="14" s="1"/>
  <c r="A1384" i="14"/>
  <c r="A1385" i="14" l="1"/>
  <c r="B1384" i="14"/>
  <c r="C1384" i="14" s="1"/>
  <c r="D1384" i="14" s="1"/>
  <c r="B1385" i="14" l="1"/>
  <c r="C1385" i="14" s="1"/>
  <c r="D1385" i="14" s="1"/>
  <c r="A1386" i="14"/>
  <c r="A1387" i="14" l="1"/>
  <c r="B1386" i="14"/>
  <c r="C1386" i="14" s="1"/>
  <c r="D1386" i="14" s="1"/>
  <c r="A1388" i="14" l="1"/>
  <c r="B1387" i="14"/>
  <c r="C1387" i="14" s="1"/>
  <c r="D1387" i="14" s="1"/>
  <c r="B1388" i="14" l="1"/>
  <c r="C1388" i="14" s="1"/>
  <c r="D1388" i="14" s="1"/>
  <c r="A1389" i="14"/>
  <c r="B1389" i="14" l="1"/>
  <c r="C1389" i="14" s="1"/>
  <c r="D1389" i="14" s="1"/>
  <c r="A1390" i="14"/>
  <c r="B1390" i="14" l="1"/>
  <c r="C1390" i="14" s="1"/>
  <c r="D1390" i="14" s="1"/>
  <c r="A1391" i="14"/>
  <c r="B1391" i="14" l="1"/>
  <c r="C1391" i="14" s="1"/>
  <c r="D1391" i="14" s="1"/>
  <c r="A1392" i="14"/>
  <c r="B1392" i="14" l="1"/>
  <c r="C1392" i="14" s="1"/>
  <c r="D1392" i="14" s="1"/>
  <c r="A1393" i="14"/>
  <c r="B1393" i="14" l="1"/>
  <c r="C1393" i="14" s="1"/>
  <c r="D1393" i="14" s="1"/>
  <c r="A1394" i="14"/>
  <c r="B1394" i="14" l="1"/>
  <c r="C1394" i="14" s="1"/>
  <c r="D1394" i="14" s="1"/>
  <c r="A1395" i="14"/>
  <c r="A1396" i="14" l="1"/>
  <c r="B1395" i="14"/>
  <c r="C1395" i="14" s="1"/>
  <c r="D1395" i="14" s="1"/>
  <c r="B1396" i="14" l="1"/>
  <c r="C1396" i="14" s="1"/>
  <c r="D1396" i="14" s="1"/>
  <c r="A1397" i="14"/>
  <c r="B1397" i="14" l="1"/>
  <c r="C1397" i="14" s="1"/>
  <c r="D1397" i="14" s="1"/>
  <c r="A1398" i="14"/>
  <c r="A1399" i="14" l="1"/>
  <c r="B1398" i="14"/>
  <c r="C1398" i="14" s="1"/>
  <c r="D1398" i="14" s="1"/>
  <c r="B1399" i="14" l="1"/>
  <c r="C1399" i="14" s="1"/>
  <c r="D1399" i="14" s="1"/>
  <c r="A1400" i="14"/>
  <c r="B1400" i="14" l="1"/>
  <c r="C1400" i="14" s="1"/>
  <c r="D1400" i="14" s="1"/>
  <c r="A1401" i="14"/>
  <c r="B1401" i="14" l="1"/>
  <c r="C1401" i="14" s="1"/>
  <c r="D1401" i="14" s="1"/>
  <c r="A1402" i="14"/>
  <c r="B1402" i="14" l="1"/>
  <c r="C1402" i="14" s="1"/>
  <c r="D1402" i="14" s="1"/>
  <c r="A1403" i="14"/>
  <c r="B1403" i="14" l="1"/>
  <c r="C1403" i="14" s="1"/>
  <c r="D1403" i="14" s="1"/>
  <c r="A1404" i="14"/>
  <c r="B1404" i="14" l="1"/>
  <c r="C1404" i="14" s="1"/>
  <c r="D1404" i="14" s="1"/>
  <c r="A1405" i="14"/>
  <c r="B1405" i="14" l="1"/>
  <c r="C1405" i="14" s="1"/>
  <c r="D1405" i="14" s="1"/>
  <c r="A1406" i="14"/>
  <c r="A1407" i="14" l="1"/>
  <c r="B1406" i="14"/>
  <c r="C1406" i="14" s="1"/>
  <c r="D1406" i="14" s="1"/>
  <c r="A1408" i="14" l="1"/>
  <c r="B1407" i="14"/>
  <c r="C1407" i="14" s="1"/>
  <c r="D1407" i="14" s="1"/>
  <c r="B1408" i="14" l="1"/>
  <c r="C1408" i="14" s="1"/>
  <c r="D1408" i="14" s="1"/>
  <c r="A1409" i="14"/>
  <c r="B1409" i="14" l="1"/>
  <c r="C1409" i="14" s="1"/>
  <c r="D1409" i="14" s="1"/>
  <c r="A1410" i="14"/>
  <c r="B1410" i="14" l="1"/>
  <c r="C1410" i="14" s="1"/>
  <c r="D1410" i="14" s="1"/>
  <c r="A1411" i="14"/>
  <c r="B1411" i="14" l="1"/>
  <c r="C1411" i="14" s="1"/>
  <c r="D1411" i="14" s="1"/>
  <c r="A1412" i="14"/>
  <c r="B1412" i="14" l="1"/>
  <c r="C1412" i="14" s="1"/>
  <c r="D1412" i="14" s="1"/>
  <c r="A1413" i="14"/>
  <c r="B1413" i="14" l="1"/>
  <c r="C1413" i="14" s="1"/>
  <c r="D1413" i="14" s="1"/>
  <c r="A1414" i="14"/>
  <c r="B1414" i="14" l="1"/>
  <c r="C1414" i="14" s="1"/>
  <c r="D1414" i="14" s="1"/>
  <c r="A1415" i="14"/>
  <c r="A1416" i="14" l="1"/>
  <c r="B1415" i="14"/>
  <c r="C1415" i="14" s="1"/>
  <c r="D1415" i="14" s="1"/>
  <c r="B1416" i="14" l="1"/>
  <c r="C1416" i="14" s="1"/>
  <c r="D1416" i="14" s="1"/>
  <c r="A1417" i="14"/>
  <c r="A1418" i="14" l="1"/>
  <c r="B1417" i="14"/>
  <c r="C1417" i="14" s="1"/>
  <c r="D1417" i="14" s="1"/>
  <c r="B1418" i="14" l="1"/>
  <c r="C1418" i="14" s="1"/>
  <c r="D1418" i="14" s="1"/>
  <c r="A1419" i="14"/>
  <c r="B1419" i="14" l="1"/>
  <c r="C1419" i="14" s="1"/>
  <c r="D1419" i="14" s="1"/>
  <c r="A1420" i="14"/>
  <c r="B1420" i="14" l="1"/>
  <c r="C1420" i="14" s="1"/>
  <c r="D1420" i="14" s="1"/>
  <c r="A1421" i="14"/>
  <c r="B1421" i="14" l="1"/>
  <c r="C1421" i="14" s="1"/>
  <c r="D1421" i="14" s="1"/>
  <c r="A1422" i="14"/>
  <c r="B1422" i="14" l="1"/>
  <c r="C1422" i="14" s="1"/>
  <c r="D1422" i="14" s="1"/>
  <c r="A1423" i="14"/>
  <c r="B1423" i="14" l="1"/>
  <c r="C1423" i="14" s="1"/>
  <c r="D1423" i="14" s="1"/>
  <c r="A1424" i="14"/>
  <c r="A1425" i="14" l="1"/>
  <c r="B1424" i="14"/>
  <c r="C1424" i="14" s="1"/>
  <c r="D1424" i="14" s="1"/>
  <c r="B1425" i="14" l="1"/>
  <c r="C1425" i="14" s="1"/>
  <c r="D1425" i="14" s="1"/>
  <c r="A1426" i="14"/>
  <c r="B1426" i="14" l="1"/>
  <c r="C1426" i="14" s="1"/>
  <c r="D1426" i="14" s="1"/>
  <c r="A1427" i="14"/>
  <c r="A1428" i="14" l="1"/>
  <c r="B1427" i="14"/>
  <c r="C1427" i="14" s="1"/>
  <c r="D1427" i="14" s="1"/>
  <c r="A1429" i="14" l="1"/>
  <c r="B1428" i="14"/>
  <c r="C1428" i="14" s="1"/>
  <c r="D1428" i="14" s="1"/>
  <c r="B1429" i="14" l="1"/>
  <c r="C1429" i="14" s="1"/>
  <c r="D1429" i="14" s="1"/>
  <c r="A1430" i="14"/>
  <c r="B1430" i="14" l="1"/>
  <c r="C1430" i="14" s="1"/>
  <c r="D1430" i="14" s="1"/>
  <c r="A1431" i="14"/>
  <c r="B1431" i="14" l="1"/>
  <c r="C1431" i="14" s="1"/>
  <c r="D1431" i="14" s="1"/>
  <c r="A1432" i="14"/>
  <c r="B1432" i="14" l="1"/>
  <c r="C1432" i="14" s="1"/>
  <c r="D1432" i="14" s="1"/>
  <c r="A1433" i="14"/>
  <c r="A1434" i="14" l="1"/>
  <c r="B1433" i="14"/>
  <c r="C1433" i="14" s="1"/>
  <c r="D1433" i="14" s="1"/>
  <c r="B1434" i="14" l="1"/>
  <c r="C1434" i="14" s="1"/>
  <c r="D1434" i="14" s="1"/>
  <c r="A1435" i="14"/>
  <c r="A1436" i="14" l="1"/>
  <c r="B1435" i="14"/>
  <c r="C1435" i="14" s="1"/>
  <c r="D1435" i="14" s="1"/>
  <c r="A1437" i="14" l="1"/>
  <c r="B1436" i="14"/>
  <c r="C1436" i="14" s="1"/>
  <c r="D1436" i="14" s="1"/>
  <c r="A1438" i="14" l="1"/>
  <c r="B1437" i="14"/>
  <c r="C1437" i="14" s="1"/>
  <c r="D1437" i="14" s="1"/>
  <c r="A1439" i="14" l="1"/>
  <c r="B1438" i="14"/>
  <c r="C1438" i="14" s="1"/>
  <c r="D1438" i="14" s="1"/>
  <c r="A1440" i="14" l="1"/>
  <c r="B1439" i="14"/>
  <c r="C1439" i="14" s="1"/>
  <c r="D1439" i="14" s="1"/>
  <c r="B1440" i="14" l="1"/>
  <c r="C1440" i="14" s="1"/>
  <c r="D1440" i="14" s="1"/>
  <c r="A1441" i="14"/>
  <c r="B1441" i="14" l="1"/>
  <c r="C1441" i="14" s="1"/>
  <c r="D1441" i="14" s="1"/>
  <c r="A1442" i="14"/>
  <c r="B1442" i="14" l="1"/>
  <c r="C1442" i="14" s="1"/>
  <c r="D1442" i="14" s="1"/>
  <c r="A1443" i="14"/>
  <c r="A1444" i="14" l="1"/>
  <c r="B1443" i="14"/>
  <c r="C1443" i="14" s="1"/>
  <c r="D1443" i="14" s="1"/>
  <c r="B1444" i="14" l="1"/>
  <c r="C1444" i="14" s="1"/>
  <c r="D1444" i="14" s="1"/>
  <c r="A1445" i="14"/>
  <c r="A1446" i="14" l="1"/>
  <c r="B1445" i="14"/>
  <c r="C1445" i="14" s="1"/>
  <c r="D1445" i="14" s="1"/>
  <c r="A1447" i="14" l="1"/>
  <c r="B1446" i="14"/>
  <c r="C1446" i="14" s="1"/>
  <c r="D1446" i="14" s="1"/>
  <c r="A1448" i="14" l="1"/>
  <c r="B1447" i="14"/>
  <c r="C1447" i="14" s="1"/>
  <c r="D1447" i="14" s="1"/>
  <c r="B1448" i="14" l="1"/>
  <c r="C1448" i="14" s="1"/>
  <c r="D1448" i="14" s="1"/>
  <c r="A1449" i="14"/>
  <c r="A1450" i="14" l="1"/>
  <c r="B1449" i="14"/>
  <c r="C1449" i="14" s="1"/>
  <c r="D1449" i="14" s="1"/>
  <c r="A1451" i="14" l="1"/>
  <c r="B1450" i="14"/>
  <c r="C1450" i="14" s="1"/>
  <c r="D1450" i="14" s="1"/>
  <c r="B1451" i="14" l="1"/>
  <c r="C1451" i="14" s="1"/>
  <c r="D1451" i="14" s="1"/>
  <c r="A1452" i="14"/>
  <c r="B1452" i="14" l="1"/>
  <c r="C1452" i="14" s="1"/>
  <c r="D1452" i="14" s="1"/>
  <c r="A1453" i="14"/>
  <c r="B1453" i="14" l="1"/>
  <c r="C1453" i="14" s="1"/>
  <c r="D1453" i="14" s="1"/>
  <c r="A1454" i="14"/>
  <c r="A1455" i="14" l="1"/>
  <c r="B1454" i="14"/>
  <c r="C1454" i="14" s="1"/>
  <c r="D1454" i="14" s="1"/>
  <c r="A1456" i="14" l="1"/>
  <c r="B1455" i="14"/>
  <c r="C1455" i="14" s="1"/>
  <c r="D1455" i="14" s="1"/>
  <c r="B1456" i="14" l="1"/>
  <c r="C1456" i="14" s="1"/>
  <c r="D1456" i="14" s="1"/>
  <c r="A1457" i="14"/>
  <c r="B1457" i="14" l="1"/>
  <c r="C1457" i="14" s="1"/>
  <c r="D1457" i="14" s="1"/>
  <c r="A1458" i="14"/>
  <c r="B1458" i="14" l="1"/>
  <c r="C1458" i="14" s="1"/>
  <c r="D1458" i="14" s="1"/>
  <c r="A1459" i="14"/>
  <c r="B1459" i="14" l="1"/>
  <c r="C1459" i="14" s="1"/>
  <c r="D1459" i="14" s="1"/>
  <c r="A1460" i="14"/>
  <c r="A1461" i="14" l="1"/>
  <c r="B1460" i="14"/>
  <c r="C1460" i="14" s="1"/>
  <c r="D1460" i="14" s="1"/>
  <c r="A1462" i="14" l="1"/>
  <c r="B1461" i="14"/>
  <c r="C1461" i="14" s="1"/>
  <c r="D1461" i="14" s="1"/>
  <c r="A1463" i="14" l="1"/>
  <c r="B1462" i="14"/>
  <c r="C1462" i="14" s="1"/>
  <c r="D1462" i="14" s="1"/>
  <c r="B1463" i="14" l="1"/>
  <c r="C1463" i="14" s="1"/>
  <c r="D1463" i="14" s="1"/>
  <c r="A1464" i="14"/>
  <c r="B1464" i="14" l="1"/>
  <c r="C1464" i="14" s="1"/>
  <c r="D1464" i="14" s="1"/>
  <c r="A1465" i="14"/>
  <c r="A1466" i="14" l="1"/>
  <c r="B1465" i="14"/>
  <c r="C1465" i="14" s="1"/>
  <c r="D1465" i="14" s="1"/>
  <c r="A1467" i="14" l="1"/>
  <c r="B1466" i="14"/>
  <c r="C1466" i="14" s="1"/>
  <c r="D1466" i="14" s="1"/>
  <c r="A1468" i="14" l="1"/>
  <c r="B1467" i="14"/>
  <c r="C1467" i="14" s="1"/>
  <c r="D1467" i="14" s="1"/>
  <c r="B1468" i="14" l="1"/>
  <c r="C1468" i="14" s="1"/>
  <c r="D1468" i="14" s="1"/>
  <c r="A1469" i="14"/>
  <c r="A1470" i="14" l="1"/>
  <c r="B1469" i="14"/>
  <c r="C1469" i="14" s="1"/>
  <c r="D1469" i="14" s="1"/>
  <c r="A1471" i="14" l="1"/>
  <c r="B1470" i="14"/>
  <c r="C1470" i="14" s="1"/>
  <c r="D1470" i="14" s="1"/>
  <c r="A1472" i="14" l="1"/>
  <c r="B1471" i="14"/>
  <c r="C1471" i="14" s="1"/>
  <c r="D1471" i="14" s="1"/>
  <c r="B1472" i="14" l="1"/>
  <c r="C1472" i="14" s="1"/>
  <c r="D1472" i="14" s="1"/>
  <c r="A1473" i="14"/>
  <c r="B1473" i="14" l="1"/>
  <c r="C1473" i="14" s="1"/>
  <c r="D1473" i="14" s="1"/>
  <c r="A1474" i="14"/>
  <c r="A1475" i="14" l="1"/>
  <c r="B1474" i="14"/>
  <c r="C1474" i="14" s="1"/>
  <c r="D1474" i="14" s="1"/>
  <c r="B1475" i="14" l="1"/>
  <c r="C1475" i="14" s="1"/>
  <c r="D1475" i="14" s="1"/>
  <c r="A1476" i="14"/>
  <c r="A1477" i="14" l="1"/>
  <c r="B1476" i="14"/>
  <c r="C1476" i="14" s="1"/>
  <c r="D1476" i="14" s="1"/>
  <c r="A1478" i="14" l="1"/>
  <c r="B1477" i="14"/>
  <c r="C1477" i="14" s="1"/>
  <c r="D1477" i="14" s="1"/>
  <c r="A1479" i="14" l="1"/>
  <c r="B1478" i="14"/>
  <c r="C1478" i="14" s="1"/>
  <c r="D1478" i="14" s="1"/>
  <c r="A1480" i="14" l="1"/>
  <c r="B1479" i="14"/>
  <c r="C1479" i="14" s="1"/>
  <c r="D1479" i="14" s="1"/>
  <c r="A1481" i="14" l="1"/>
  <c r="B1480" i="14"/>
  <c r="C1480" i="14" s="1"/>
  <c r="D1480" i="14" s="1"/>
  <c r="A1482" i="14" l="1"/>
  <c r="B1481" i="14"/>
  <c r="C1481" i="14" s="1"/>
  <c r="D1481" i="14" s="1"/>
  <c r="A1483" i="14" l="1"/>
  <c r="B1482" i="14"/>
  <c r="C1482" i="14" s="1"/>
  <c r="D1482" i="14" s="1"/>
  <c r="B1483" i="14" l="1"/>
  <c r="C1483" i="14" s="1"/>
  <c r="D1483" i="14" s="1"/>
  <c r="A1484" i="14"/>
  <c r="A1485" i="14" l="1"/>
  <c r="B1484" i="14"/>
  <c r="C1484" i="14" s="1"/>
  <c r="D1484" i="14" s="1"/>
  <c r="A1486" i="14" l="1"/>
  <c r="B1485" i="14"/>
  <c r="C1485" i="14" s="1"/>
  <c r="D1485" i="14" s="1"/>
  <c r="A1487" i="14" l="1"/>
  <c r="B1486" i="14"/>
  <c r="C1486" i="14" s="1"/>
  <c r="D1486" i="14" s="1"/>
  <c r="A1488" i="14" l="1"/>
  <c r="B1487" i="14"/>
  <c r="C1487" i="14" s="1"/>
  <c r="D1487" i="14" s="1"/>
  <c r="A1489" i="14" l="1"/>
  <c r="B1488" i="14"/>
  <c r="C1488" i="14" s="1"/>
  <c r="D1488" i="14" s="1"/>
  <c r="A1490" i="14" l="1"/>
  <c r="B1489" i="14"/>
  <c r="C1489" i="14" s="1"/>
  <c r="D1489" i="14" s="1"/>
  <c r="B1490" i="14" l="1"/>
  <c r="C1490" i="14" s="1"/>
  <c r="D1490" i="14" s="1"/>
  <c r="A1491" i="14"/>
  <c r="A1492" i="14" l="1"/>
  <c r="B1491" i="14"/>
  <c r="C1491" i="14" s="1"/>
  <c r="D1491" i="14" s="1"/>
  <c r="A1493" i="14" l="1"/>
  <c r="B1492" i="14"/>
  <c r="C1492" i="14" s="1"/>
  <c r="D1492" i="14" s="1"/>
  <c r="B1493" i="14" l="1"/>
  <c r="C1493" i="14" s="1"/>
  <c r="D1493" i="14" s="1"/>
  <c r="A1494" i="14"/>
  <c r="B1494" i="14" l="1"/>
  <c r="C1494" i="14" s="1"/>
  <c r="D1494" i="14" s="1"/>
  <c r="A1495" i="14"/>
  <c r="B1495" i="14" l="1"/>
  <c r="C1495" i="14" s="1"/>
  <c r="D1495" i="14" s="1"/>
  <c r="A1496" i="14"/>
  <c r="A1497" i="14" l="1"/>
  <c r="B1496" i="14"/>
  <c r="C1496" i="14" s="1"/>
  <c r="D1496" i="14" s="1"/>
  <c r="A1498" i="14" l="1"/>
  <c r="B1497" i="14"/>
  <c r="C1497" i="14" s="1"/>
  <c r="D1497" i="14" s="1"/>
  <c r="A1499" i="14" l="1"/>
  <c r="B1498" i="14"/>
  <c r="C1498" i="14" s="1"/>
  <c r="D1498" i="14" s="1"/>
  <c r="B1499" i="14" l="1"/>
  <c r="C1499" i="14" s="1"/>
  <c r="D1499" i="14" s="1"/>
  <c r="A1500" i="14"/>
  <c r="A1501" i="14" l="1"/>
  <c r="B1500" i="14"/>
  <c r="C1500" i="14" s="1"/>
  <c r="D1500" i="14" s="1"/>
  <c r="A1502" i="14" l="1"/>
  <c r="B1501" i="14"/>
  <c r="C1501" i="14" s="1"/>
  <c r="D1501" i="14" s="1"/>
  <c r="B1502" i="14" l="1"/>
  <c r="C1502" i="14" s="1"/>
  <c r="D1502" i="14" s="1"/>
  <c r="A1503" i="14"/>
  <c r="A1504" i="14" l="1"/>
  <c r="B1503" i="14"/>
  <c r="C1503" i="14" s="1"/>
  <c r="D1503" i="14" s="1"/>
  <c r="A1505" i="14" l="1"/>
  <c r="B1504" i="14"/>
  <c r="C1504" i="14" s="1"/>
  <c r="D1504" i="14" s="1"/>
  <c r="B1505" i="14" l="1"/>
  <c r="C1505" i="14" s="1"/>
  <c r="D1505" i="14" s="1"/>
  <c r="A1506" i="14"/>
  <c r="A1507" i="14" l="1"/>
  <c r="B1506" i="14"/>
  <c r="C1506" i="14" s="1"/>
  <c r="D1506" i="14" s="1"/>
  <c r="A1508" i="14" l="1"/>
  <c r="B1507" i="14"/>
  <c r="C1507" i="14" s="1"/>
  <c r="D1507" i="14" s="1"/>
  <c r="B1508" i="14" l="1"/>
  <c r="C1508" i="14" s="1"/>
  <c r="D1508" i="14" s="1"/>
  <c r="A1509" i="14"/>
  <c r="A1510" i="14" l="1"/>
  <c r="B1509" i="14"/>
  <c r="C1509" i="14" s="1"/>
  <c r="D1509" i="14" s="1"/>
  <c r="B1510" i="14" l="1"/>
  <c r="C1510" i="14" s="1"/>
  <c r="D1510" i="14" s="1"/>
  <c r="A1511" i="14"/>
  <c r="B1511" i="14" l="1"/>
  <c r="C1511" i="14" s="1"/>
  <c r="D1511" i="14" s="1"/>
  <c r="A1512" i="14"/>
  <c r="A1513" i="14" l="1"/>
  <c r="B1512" i="14"/>
  <c r="C1512" i="14" s="1"/>
  <c r="D1512" i="14" s="1"/>
  <c r="A1514" i="14" l="1"/>
  <c r="B1513" i="14"/>
  <c r="C1513" i="14" s="1"/>
  <c r="D1513" i="14" s="1"/>
  <c r="A1515" i="14" l="1"/>
  <c r="B1514" i="14"/>
  <c r="C1514" i="14" s="1"/>
  <c r="D1514" i="14" s="1"/>
  <c r="A1516" i="14" l="1"/>
  <c r="B1515" i="14"/>
  <c r="C1515" i="14" s="1"/>
  <c r="D1515" i="14" s="1"/>
  <c r="A1517" i="14" l="1"/>
  <c r="B1516" i="14"/>
  <c r="C1516" i="14" s="1"/>
  <c r="D1516" i="14" s="1"/>
  <c r="A1518" i="14" l="1"/>
  <c r="B1517" i="14"/>
  <c r="C1517" i="14" s="1"/>
  <c r="D1517" i="14" s="1"/>
  <c r="A1519" i="14" l="1"/>
  <c r="B1518" i="14"/>
  <c r="C1518" i="14" s="1"/>
  <c r="D1518" i="14" s="1"/>
  <c r="A1520" i="14" l="1"/>
  <c r="B1519" i="14"/>
  <c r="C1519" i="14" s="1"/>
  <c r="D1519" i="14" s="1"/>
  <c r="A1521" i="14" l="1"/>
  <c r="B1520" i="14"/>
  <c r="C1520" i="14" s="1"/>
  <c r="D1520" i="14" s="1"/>
  <c r="A1522" i="14" l="1"/>
  <c r="B1521" i="14"/>
  <c r="C1521" i="14" s="1"/>
  <c r="D1521" i="14" s="1"/>
  <c r="A1523" i="14" l="1"/>
  <c r="B1522" i="14"/>
  <c r="C1522" i="14" s="1"/>
  <c r="D1522" i="14" s="1"/>
  <c r="A1524" i="14" l="1"/>
  <c r="B1523" i="14"/>
  <c r="C1523" i="14" s="1"/>
  <c r="D1523" i="14" s="1"/>
  <c r="A1525" i="14" l="1"/>
  <c r="B1524" i="14"/>
  <c r="C1524" i="14" s="1"/>
  <c r="D1524" i="14" s="1"/>
  <c r="B1525" i="14" l="1"/>
  <c r="C1525" i="14" s="1"/>
  <c r="D1525" i="14" s="1"/>
  <c r="A1526" i="14"/>
  <c r="A1527" i="14" l="1"/>
  <c r="B1526" i="14"/>
  <c r="C1526" i="14" s="1"/>
  <c r="D1526" i="14" s="1"/>
  <c r="A1528" i="14" l="1"/>
  <c r="B1527" i="14"/>
  <c r="C1527" i="14" s="1"/>
  <c r="D1527" i="14" s="1"/>
  <c r="A1529" i="14" l="1"/>
  <c r="B1528" i="14"/>
  <c r="C1528" i="14" s="1"/>
  <c r="D1528" i="14" s="1"/>
  <c r="B1529" i="14" l="1"/>
  <c r="C1529" i="14" s="1"/>
  <c r="D1529" i="14" s="1"/>
  <c r="A1530" i="14"/>
  <c r="A1531" i="14" l="1"/>
  <c r="B1530" i="14"/>
  <c r="C1530" i="14" s="1"/>
  <c r="D1530" i="14" s="1"/>
  <c r="A1532" i="14" l="1"/>
  <c r="B1531" i="14"/>
  <c r="C1531" i="14" s="1"/>
  <c r="D1531" i="14" s="1"/>
  <c r="A1533" i="14" l="1"/>
  <c r="B1532" i="14"/>
  <c r="C1532" i="14" s="1"/>
  <c r="D1532" i="14" s="1"/>
  <c r="A1534" i="14" l="1"/>
  <c r="B1533" i="14"/>
  <c r="C1533" i="14" s="1"/>
  <c r="D1533" i="14" s="1"/>
  <c r="A1535" i="14" l="1"/>
  <c r="B1534" i="14"/>
  <c r="C1534" i="14" s="1"/>
  <c r="D1534" i="14" s="1"/>
  <c r="A1536" i="14" l="1"/>
  <c r="B1535" i="14"/>
  <c r="C1535" i="14" s="1"/>
  <c r="D1535" i="14" s="1"/>
  <c r="A1537" i="14" l="1"/>
  <c r="B1536" i="14"/>
  <c r="C1536" i="14" s="1"/>
  <c r="D1536" i="14" s="1"/>
  <c r="A1538" i="14" l="1"/>
  <c r="B1537" i="14"/>
  <c r="C1537" i="14" s="1"/>
  <c r="D1537" i="14" s="1"/>
  <c r="B1538" i="14" l="1"/>
  <c r="C1538" i="14" s="1"/>
  <c r="D1538" i="14" s="1"/>
  <c r="A1539" i="14"/>
  <c r="A1540" i="14" l="1"/>
  <c r="B1539" i="14"/>
  <c r="C1539" i="14" s="1"/>
  <c r="D1539" i="14" s="1"/>
  <c r="A1541" i="14" l="1"/>
  <c r="B1540" i="14"/>
  <c r="C1540" i="14" s="1"/>
  <c r="D1540" i="14" s="1"/>
  <c r="A1542" i="14" l="1"/>
  <c r="B1541" i="14"/>
  <c r="C1541" i="14" s="1"/>
  <c r="D1541" i="14" s="1"/>
  <c r="B1542" i="14" l="1"/>
  <c r="C1542" i="14" s="1"/>
  <c r="D1542" i="14" s="1"/>
  <c r="A1543" i="14"/>
  <c r="A1544" i="14" l="1"/>
  <c r="B1543" i="14"/>
  <c r="C1543" i="14" s="1"/>
  <c r="D1543" i="14" s="1"/>
  <c r="A1545" i="14" l="1"/>
  <c r="B1544" i="14"/>
  <c r="C1544" i="14" s="1"/>
  <c r="D1544" i="14" s="1"/>
  <c r="B1545" i="14" l="1"/>
  <c r="C1545" i="14" s="1"/>
  <c r="D1545" i="14" s="1"/>
  <c r="A1546" i="14"/>
  <c r="A1547" i="14" l="1"/>
  <c r="B1546" i="14"/>
  <c r="C1546" i="14" s="1"/>
  <c r="D1546" i="14" s="1"/>
  <c r="A1548" i="14" l="1"/>
  <c r="B1547" i="14"/>
  <c r="C1547" i="14" s="1"/>
  <c r="D1547" i="14" s="1"/>
  <c r="A1549" i="14" l="1"/>
  <c r="B1548" i="14"/>
  <c r="C1548" i="14" s="1"/>
  <c r="D1548" i="14" s="1"/>
  <c r="A1550" i="14" l="1"/>
  <c r="B1549" i="14"/>
  <c r="C1549" i="14" s="1"/>
  <c r="D1549" i="14" s="1"/>
  <c r="A1551" i="14" l="1"/>
  <c r="B1550" i="14"/>
  <c r="C1550" i="14" s="1"/>
  <c r="D1550" i="14" s="1"/>
  <c r="A1552" i="14" l="1"/>
  <c r="B1551" i="14"/>
  <c r="C1551" i="14" s="1"/>
  <c r="D1551" i="14" s="1"/>
  <c r="B1552" i="14" l="1"/>
  <c r="C1552" i="14" s="1"/>
  <c r="D1552" i="14" s="1"/>
  <c r="A1553" i="14"/>
  <c r="A1554" i="14" l="1"/>
  <c r="B1553" i="14"/>
  <c r="C1553" i="14" s="1"/>
  <c r="D1553" i="14" s="1"/>
  <c r="B1554" i="14" l="1"/>
  <c r="C1554" i="14" s="1"/>
  <c r="D1554" i="14" s="1"/>
  <c r="A1555" i="14"/>
  <c r="A1556" i="14" l="1"/>
  <c r="B1555" i="14"/>
  <c r="C1555" i="14" s="1"/>
  <c r="D1555" i="14" s="1"/>
  <c r="A1557" i="14" l="1"/>
  <c r="B1556" i="14"/>
  <c r="C1556" i="14" s="1"/>
  <c r="D1556" i="14" s="1"/>
  <c r="A1558" i="14" l="1"/>
  <c r="B1557" i="14"/>
  <c r="C1557" i="14" s="1"/>
  <c r="D1557" i="14" s="1"/>
  <c r="A1559" i="14" l="1"/>
  <c r="B1558" i="14"/>
  <c r="C1558" i="14" s="1"/>
  <c r="D1558" i="14" s="1"/>
  <c r="A1560" i="14" l="1"/>
  <c r="B1559" i="14"/>
  <c r="C1559" i="14" s="1"/>
  <c r="D1559" i="14" s="1"/>
  <c r="A1561" i="14" l="1"/>
  <c r="B1560" i="14"/>
  <c r="C1560" i="14" s="1"/>
  <c r="D1560" i="14" s="1"/>
  <c r="A1562" i="14" l="1"/>
  <c r="B1561" i="14"/>
  <c r="C1561" i="14" s="1"/>
  <c r="D1561" i="14" s="1"/>
  <c r="A1563" i="14" l="1"/>
  <c r="B1562" i="14"/>
  <c r="C1562" i="14" s="1"/>
  <c r="D1562" i="14" s="1"/>
  <c r="A1564" i="14" l="1"/>
  <c r="B1563" i="14"/>
  <c r="C1563" i="14" s="1"/>
  <c r="D1563" i="14" s="1"/>
  <c r="A1565" i="14" l="1"/>
  <c r="B1564" i="14"/>
  <c r="C1564" i="14" s="1"/>
  <c r="D1564" i="14" s="1"/>
  <c r="A1566" i="14" l="1"/>
  <c r="B1565" i="14"/>
  <c r="C1565" i="14" s="1"/>
  <c r="D1565" i="14" s="1"/>
  <c r="A1567" i="14" l="1"/>
  <c r="B1566" i="14"/>
  <c r="C1566" i="14" s="1"/>
  <c r="D1566" i="14" s="1"/>
  <c r="B1567" i="14" l="1"/>
  <c r="C1567" i="14" s="1"/>
  <c r="D1567" i="14" s="1"/>
  <c r="A1568" i="14"/>
  <c r="A1569" i="14" l="1"/>
  <c r="B1568" i="14"/>
  <c r="C1568" i="14" s="1"/>
  <c r="D1568" i="14" s="1"/>
  <c r="A1570" i="14" l="1"/>
  <c r="B1569" i="14"/>
  <c r="C1569" i="14" s="1"/>
  <c r="D1569" i="14" s="1"/>
  <c r="A1571" i="14" l="1"/>
  <c r="B1570" i="14"/>
  <c r="C1570" i="14" s="1"/>
  <c r="D1570" i="14" s="1"/>
  <c r="A1572" i="14" l="1"/>
  <c r="B1571" i="14"/>
  <c r="C1571" i="14" s="1"/>
  <c r="D1571" i="14" s="1"/>
  <c r="A1573" i="14" l="1"/>
  <c r="B1572" i="14"/>
  <c r="C1572" i="14" s="1"/>
  <c r="D1572" i="14" s="1"/>
  <c r="A1574" i="14" l="1"/>
  <c r="B1573" i="14"/>
  <c r="C1573" i="14" s="1"/>
  <c r="D1573" i="14" s="1"/>
  <c r="A1575" i="14" l="1"/>
  <c r="B1574" i="14"/>
  <c r="C1574" i="14" s="1"/>
  <c r="D1574" i="14" s="1"/>
  <c r="A1576" i="14" l="1"/>
  <c r="B1575" i="14"/>
  <c r="C1575" i="14" s="1"/>
  <c r="D1575" i="14" s="1"/>
  <c r="B1576" i="14" l="1"/>
  <c r="C1576" i="14" s="1"/>
  <c r="D1576" i="14" s="1"/>
  <c r="A1577" i="14"/>
  <c r="A1578" i="14" l="1"/>
  <c r="B1577" i="14"/>
  <c r="C1577" i="14" s="1"/>
  <c r="D1577" i="14" s="1"/>
  <c r="A1579" i="14" l="1"/>
  <c r="B1578" i="14"/>
  <c r="C1578" i="14" s="1"/>
  <c r="D1578" i="14" s="1"/>
  <c r="A1580" i="14" l="1"/>
  <c r="B1579" i="14"/>
  <c r="C1579" i="14" s="1"/>
  <c r="D1579" i="14" s="1"/>
  <c r="A1581" i="14" l="1"/>
  <c r="B1580" i="14"/>
  <c r="C1580" i="14" s="1"/>
  <c r="D1580" i="14" s="1"/>
  <c r="A1582" i="14" l="1"/>
  <c r="B1581" i="14"/>
  <c r="C1581" i="14" s="1"/>
  <c r="D1581" i="14" s="1"/>
  <c r="A1583" i="14" l="1"/>
  <c r="B1582" i="14"/>
  <c r="C1582" i="14" s="1"/>
  <c r="D1582" i="14" s="1"/>
  <c r="A1584" i="14" l="1"/>
  <c r="B1583" i="14"/>
  <c r="C1583" i="14" s="1"/>
  <c r="D1583" i="14" s="1"/>
  <c r="B1584" i="14" l="1"/>
  <c r="C1584" i="14" s="1"/>
  <c r="D1584" i="14" s="1"/>
  <c r="A1585" i="14"/>
  <c r="B1585" i="14" l="1"/>
  <c r="C1585" i="14" s="1"/>
  <c r="D1585" i="14" s="1"/>
  <c r="A1586" i="14"/>
  <c r="B1586" i="14" l="1"/>
  <c r="C1586" i="14" s="1"/>
  <c r="D1586" i="14" s="1"/>
  <c r="A1587" i="14"/>
  <c r="A1588" i="14" l="1"/>
  <c r="B1587" i="14"/>
  <c r="C1587" i="14" s="1"/>
  <c r="D1587" i="14" s="1"/>
  <c r="A1589" i="14" l="1"/>
  <c r="B1588" i="14"/>
  <c r="C1588" i="14" s="1"/>
  <c r="D1588" i="14" s="1"/>
  <c r="A1590" i="14" l="1"/>
  <c r="B1589" i="14"/>
  <c r="C1589" i="14" s="1"/>
  <c r="D1589" i="14" s="1"/>
  <c r="A1591" i="14" l="1"/>
  <c r="B1590" i="14"/>
  <c r="C1590" i="14" s="1"/>
  <c r="D1590" i="14" s="1"/>
  <c r="A1592" i="14" l="1"/>
  <c r="B1591" i="14"/>
  <c r="C1591" i="14" s="1"/>
  <c r="D1591" i="14" s="1"/>
  <c r="A1593" i="14" l="1"/>
  <c r="B1592" i="14"/>
  <c r="C1592" i="14" s="1"/>
  <c r="D1592" i="14" s="1"/>
  <c r="A1594" i="14" l="1"/>
  <c r="B1593" i="14"/>
  <c r="C1593" i="14" s="1"/>
  <c r="D1593" i="14" s="1"/>
  <c r="A1595" i="14" l="1"/>
  <c r="B1594" i="14"/>
  <c r="C1594" i="14" s="1"/>
  <c r="D1594" i="14" s="1"/>
  <c r="A1596" i="14" l="1"/>
  <c r="B1595" i="14"/>
  <c r="C1595" i="14" s="1"/>
  <c r="D1595" i="14" s="1"/>
  <c r="B1596" i="14" l="1"/>
  <c r="C1596" i="14" s="1"/>
  <c r="D1596" i="14" s="1"/>
  <c r="A1597" i="14"/>
  <c r="A1598" i="14" l="1"/>
  <c r="B1597" i="14"/>
  <c r="C1597" i="14" s="1"/>
  <c r="D1597" i="14" s="1"/>
  <c r="A1599" i="14" l="1"/>
  <c r="B1598" i="14"/>
  <c r="C1598" i="14" s="1"/>
  <c r="D1598" i="14" s="1"/>
  <c r="A1600" i="14" l="1"/>
  <c r="B1599" i="14"/>
  <c r="C1599" i="14" s="1"/>
  <c r="D1599" i="14" s="1"/>
  <c r="A1601" i="14" l="1"/>
  <c r="B1600" i="14"/>
  <c r="C1600" i="14" s="1"/>
  <c r="D1600" i="14" s="1"/>
  <c r="A1602" i="14" l="1"/>
  <c r="B1601" i="14"/>
  <c r="C1601" i="14" s="1"/>
  <c r="D1601" i="14" s="1"/>
  <c r="A1603" i="14" l="1"/>
  <c r="B1602" i="14"/>
  <c r="C1602" i="14" s="1"/>
  <c r="D1602" i="14" s="1"/>
  <c r="A1604" i="14" l="1"/>
  <c r="B1603" i="14"/>
  <c r="C1603" i="14" s="1"/>
  <c r="D1603" i="14" s="1"/>
  <c r="A1605" i="14" l="1"/>
  <c r="B1604" i="14"/>
  <c r="C1604" i="14" s="1"/>
  <c r="D1604" i="14" s="1"/>
  <c r="A1606" i="14" l="1"/>
  <c r="B1605" i="14"/>
  <c r="C1605" i="14" s="1"/>
  <c r="D1605" i="14" s="1"/>
  <c r="B1606" i="14" l="1"/>
  <c r="C1606" i="14" s="1"/>
  <c r="D1606" i="14" s="1"/>
  <c r="A1607" i="14"/>
  <c r="A1608" i="14" l="1"/>
  <c r="B1607" i="14"/>
  <c r="C1607" i="14" s="1"/>
  <c r="D1607" i="14" s="1"/>
  <c r="A1609" i="14" l="1"/>
  <c r="B1608" i="14"/>
  <c r="C1608" i="14" s="1"/>
  <c r="D1608" i="14" s="1"/>
  <c r="B1609" i="14" l="1"/>
  <c r="C1609" i="14" s="1"/>
  <c r="D1609" i="14" s="1"/>
  <c r="A1610" i="14"/>
  <c r="A1611" i="14" l="1"/>
  <c r="B1610" i="14"/>
  <c r="C1610" i="14" s="1"/>
  <c r="D1610" i="14" s="1"/>
  <c r="A1612" i="14" l="1"/>
  <c r="B1611" i="14"/>
  <c r="C1611" i="14" s="1"/>
  <c r="D1611" i="14" s="1"/>
  <c r="A1613" i="14" l="1"/>
  <c r="B1612" i="14"/>
  <c r="C1612" i="14" s="1"/>
  <c r="D1612" i="14" s="1"/>
  <c r="A1614" i="14" l="1"/>
  <c r="B1613" i="14"/>
  <c r="C1613" i="14" s="1"/>
  <c r="D1613" i="14" s="1"/>
  <c r="A1615" i="14" l="1"/>
  <c r="B1614" i="14"/>
  <c r="C1614" i="14" s="1"/>
  <c r="D1614" i="14" s="1"/>
  <c r="A1616" i="14" l="1"/>
  <c r="B1615" i="14"/>
  <c r="C1615" i="14" s="1"/>
  <c r="D1615" i="14" s="1"/>
  <c r="A1617" i="14" l="1"/>
  <c r="B1616" i="14"/>
  <c r="C1616" i="14" s="1"/>
  <c r="D1616" i="14" s="1"/>
  <c r="A1618" i="14" l="1"/>
  <c r="B1617" i="14"/>
  <c r="C1617" i="14" s="1"/>
  <c r="D1617" i="14" s="1"/>
  <c r="A1619" i="14" l="1"/>
  <c r="B1618" i="14"/>
  <c r="C1618" i="14" s="1"/>
  <c r="D1618" i="14" s="1"/>
  <c r="A1620" i="14" l="1"/>
  <c r="B1619" i="14"/>
  <c r="C1619" i="14" s="1"/>
  <c r="D1619" i="14" s="1"/>
  <c r="A1621" i="14" l="1"/>
  <c r="B1620" i="14"/>
  <c r="C1620" i="14" s="1"/>
  <c r="D1620" i="14" s="1"/>
  <c r="A1622" i="14" l="1"/>
  <c r="B1621" i="14"/>
  <c r="C1621" i="14" s="1"/>
  <c r="D1621" i="14" s="1"/>
  <c r="A1623" i="14" l="1"/>
  <c r="B1622" i="14"/>
  <c r="C1622" i="14" s="1"/>
  <c r="D1622" i="14" s="1"/>
  <c r="A1624" i="14" l="1"/>
  <c r="B1623" i="14"/>
  <c r="C1623" i="14" s="1"/>
  <c r="D1623" i="14" s="1"/>
  <c r="B1624" i="14" l="1"/>
  <c r="C1624" i="14" s="1"/>
  <c r="D1624" i="14" s="1"/>
  <c r="A1625" i="14"/>
  <c r="A1626" i="14" l="1"/>
  <c r="B1625" i="14"/>
  <c r="C1625" i="14" s="1"/>
  <c r="D1625" i="14" s="1"/>
  <c r="A1627" i="14" l="1"/>
  <c r="B1626" i="14"/>
  <c r="C1626" i="14" s="1"/>
  <c r="D1626" i="14" s="1"/>
  <c r="A1628" i="14" l="1"/>
  <c r="B1627" i="14"/>
  <c r="C1627" i="14" s="1"/>
  <c r="D1627" i="14" s="1"/>
  <c r="A1629" i="14" l="1"/>
  <c r="B1628" i="14"/>
  <c r="C1628" i="14" s="1"/>
  <c r="D1628" i="14" s="1"/>
  <c r="A1630" i="14" l="1"/>
  <c r="B1629" i="14"/>
  <c r="C1629" i="14" s="1"/>
  <c r="D1629" i="14" s="1"/>
  <c r="A1631" i="14" l="1"/>
  <c r="B1630" i="14"/>
  <c r="C1630" i="14" s="1"/>
  <c r="D1630" i="14" s="1"/>
  <c r="A1632" i="14" l="1"/>
  <c r="B1631" i="14"/>
  <c r="C1631" i="14" s="1"/>
  <c r="D1631" i="14" s="1"/>
  <c r="B1632" i="14" l="1"/>
  <c r="C1632" i="14" s="1"/>
  <c r="D1632" i="14" s="1"/>
  <c r="A1633" i="14"/>
  <c r="A1634" i="14" l="1"/>
  <c r="B1633" i="14"/>
  <c r="C1633" i="14" s="1"/>
  <c r="D1633" i="14" s="1"/>
  <c r="B1634" i="14" l="1"/>
  <c r="C1634" i="14" s="1"/>
  <c r="D1634" i="14" s="1"/>
  <c r="A1635" i="14"/>
  <c r="A1636" i="14" l="1"/>
  <c r="B1635" i="14"/>
  <c r="C1635" i="14" s="1"/>
  <c r="D1635" i="14" s="1"/>
  <c r="A1637" i="14" l="1"/>
  <c r="B1636" i="14"/>
  <c r="C1636" i="14" s="1"/>
  <c r="D1636" i="14" s="1"/>
  <c r="B1637" i="14" l="1"/>
  <c r="C1637" i="14" s="1"/>
  <c r="D1637" i="14" s="1"/>
  <c r="A1638" i="14"/>
  <c r="A1639" i="14" l="1"/>
  <c r="B1638" i="14"/>
  <c r="C1638" i="14" s="1"/>
  <c r="D1638" i="14" s="1"/>
  <c r="A1640" i="14" l="1"/>
  <c r="B1639" i="14"/>
  <c r="C1639" i="14" s="1"/>
  <c r="D1639" i="14" s="1"/>
  <c r="B1640" i="14" l="1"/>
  <c r="C1640" i="14" s="1"/>
  <c r="D1640" i="14" s="1"/>
  <c r="A1641" i="14"/>
  <c r="B1641" i="14" l="1"/>
  <c r="C1641" i="14" s="1"/>
  <c r="D1641" i="14" s="1"/>
  <c r="A1642" i="14"/>
  <c r="A1643" i="14" l="1"/>
  <c r="B1642" i="14"/>
  <c r="C1642" i="14" s="1"/>
  <c r="D1642" i="14" s="1"/>
  <c r="A1644" i="14" l="1"/>
  <c r="B1643" i="14"/>
  <c r="C1643" i="14" s="1"/>
  <c r="D1643" i="14" s="1"/>
  <c r="A1645" i="14" l="1"/>
  <c r="B1644" i="14"/>
  <c r="C1644" i="14" s="1"/>
  <c r="D1644" i="14" s="1"/>
  <c r="A1646" i="14" l="1"/>
  <c r="B1645" i="14"/>
  <c r="C1645" i="14" s="1"/>
  <c r="D1645" i="14" s="1"/>
  <c r="A1647" i="14" l="1"/>
  <c r="B1646" i="14"/>
  <c r="C1646" i="14" s="1"/>
  <c r="D1646" i="14" s="1"/>
  <c r="B1647" i="14" l="1"/>
  <c r="C1647" i="14" s="1"/>
  <c r="D1647" i="14" s="1"/>
  <c r="A1648" i="14"/>
  <c r="A1649" i="14" l="1"/>
  <c r="B1648" i="14"/>
  <c r="C1648" i="14" s="1"/>
  <c r="D1648" i="14" s="1"/>
  <c r="A1650" i="14" l="1"/>
  <c r="B1649" i="14"/>
  <c r="C1649" i="14" s="1"/>
  <c r="D1649" i="14" s="1"/>
  <c r="A1651" i="14" l="1"/>
  <c r="B1650" i="14"/>
  <c r="C1650" i="14" s="1"/>
  <c r="D1650" i="14" s="1"/>
  <c r="A1652" i="14" l="1"/>
  <c r="B1651" i="14"/>
  <c r="C1651" i="14" s="1"/>
  <c r="D1651" i="14" s="1"/>
  <c r="A1653" i="14" l="1"/>
  <c r="B1652" i="14"/>
  <c r="C1652" i="14" s="1"/>
  <c r="D1652" i="14" s="1"/>
  <c r="A1654" i="14" l="1"/>
  <c r="B1653" i="14"/>
  <c r="C1653" i="14" s="1"/>
  <c r="D1653" i="14" s="1"/>
  <c r="A1655" i="14" l="1"/>
  <c r="B1654" i="14"/>
  <c r="C1654" i="14" s="1"/>
  <c r="D1654" i="14" s="1"/>
  <c r="A1656" i="14" l="1"/>
  <c r="B1655" i="14"/>
  <c r="C1655" i="14" s="1"/>
  <c r="D1655" i="14" s="1"/>
  <c r="A1657" i="14" l="1"/>
  <c r="B1656" i="14"/>
  <c r="C1656" i="14" s="1"/>
  <c r="D1656" i="14" s="1"/>
  <c r="A1658" i="14" l="1"/>
  <c r="B1657" i="14"/>
  <c r="C1657" i="14" s="1"/>
  <c r="D1657" i="14" s="1"/>
  <c r="B1658" i="14" l="1"/>
  <c r="C1658" i="14" s="1"/>
  <c r="D1658" i="14" s="1"/>
  <c r="A1659" i="14"/>
  <c r="B1659" i="14" l="1"/>
  <c r="C1659" i="14" s="1"/>
  <c r="D1659" i="14" s="1"/>
  <c r="A1660" i="14"/>
  <c r="A1661" i="14" l="1"/>
  <c r="B1660" i="14"/>
  <c r="C1660" i="14" s="1"/>
  <c r="D1660" i="14" s="1"/>
  <c r="A1662" i="14" l="1"/>
  <c r="B1661" i="14"/>
  <c r="C1661" i="14" s="1"/>
  <c r="D1661" i="14" s="1"/>
  <c r="A1663" i="14" l="1"/>
  <c r="B1662" i="14"/>
  <c r="C1662" i="14" s="1"/>
  <c r="D1662" i="14" s="1"/>
  <c r="B1663" i="14" l="1"/>
  <c r="C1663" i="14" s="1"/>
  <c r="D1663" i="14" s="1"/>
  <c r="A1664" i="14"/>
  <c r="A1665" i="14" l="1"/>
  <c r="B1664" i="14"/>
  <c r="C1664" i="14" s="1"/>
  <c r="D1664" i="14" s="1"/>
  <c r="A1666" i="14" l="1"/>
  <c r="B1665" i="14"/>
  <c r="C1665" i="14" s="1"/>
  <c r="D1665" i="14" s="1"/>
  <c r="A1667" i="14" l="1"/>
  <c r="B1666" i="14"/>
  <c r="C1666" i="14" s="1"/>
  <c r="D1666" i="14" s="1"/>
  <c r="A1668" i="14" l="1"/>
  <c r="B1667" i="14"/>
  <c r="C1667" i="14" s="1"/>
  <c r="D1667" i="14" s="1"/>
  <c r="A1669" i="14" l="1"/>
  <c r="B1668" i="14"/>
  <c r="C1668" i="14" s="1"/>
  <c r="D1668" i="14" s="1"/>
  <c r="A1670" i="14" l="1"/>
  <c r="B1669" i="14"/>
  <c r="C1669" i="14" s="1"/>
  <c r="D1669" i="14" s="1"/>
  <c r="A1671" i="14" l="1"/>
  <c r="B1670" i="14"/>
  <c r="C1670" i="14" s="1"/>
  <c r="D1670" i="14" s="1"/>
  <c r="A1672" i="14" l="1"/>
  <c r="B1671" i="14"/>
  <c r="C1671" i="14" s="1"/>
  <c r="D1671" i="14" s="1"/>
  <c r="A1673" i="14" l="1"/>
  <c r="B1672" i="14"/>
  <c r="C1672" i="14" s="1"/>
  <c r="D1672" i="14" s="1"/>
  <c r="B1673" i="14" l="1"/>
  <c r="C1673" i="14" s="1"/>
  <c r="D1673" i="14" s="1"/>
  <c r="A1674" i="14"/>
  <c r="B1674" i="14" l="1"/>
  <c r="C1674" i="14" s="1"/>
  <c r="D1674" i="14" s="1"/>
  <c r="A1675" i="14"/>
  <c r="B1675" i="14" l="1"/>
  <c r="C1675" i="14" s="1"/>
  <c r="D1675" i="14" s="1"/>
  <c r="A1676" i="14"/>
  <c r="A1677" i="14" l="1"/>
  <c r="B1676" i="14"/>
  <c r="C1676" i="14" s="1"/>
  <c r="D1676" i="14" s="1"/>
  <c r="A1678" i="14" l="1"/>
  <c r="B1677" i="14"/>
  <c r="C1677" i="14" s="1"/>
  <c r="D1677" i="14" s="1"/>
  <c r="A1679" i="14" l="1"/>
  <c r="B1678" i="14"/>
  <c r="C1678" i="14" s="1"/>
  <c r="D1678" i="14" s="1"/>
  <c r="A1680" i="14" l="1"/>
  <c r="B1679" i="14"/>
  <c r="C1679" i="14" s="1"/>
  <c r="D1679" i="14" s="1"/>
  <c r="A1681" i="14" l="1"/>
  <c r="B1680" i="14"/>
  <c r="C1680" i="14" s="1"/>
  <c r="D1680" i="14" s="1"/>
  <c r="A1682" i="14" l="1"/>
  <c r="B1681" i="14"/>
  <c r="C1681" i="14" s="1"/>
  <c r="D1681" i="14" s="1"/>
  <c r="B1682" i="14" l="1"/>
  <c r="C1682" i="14" s="1"/>
  <c r="D1682" i="14" s="1"/>
  <c r="A1683" i="14"/>
  <c r="A1684" i="14" l="1"/>
  <c r="B1683" i="14"/>
  <c r="C1683" i="14" s="1"/>
  <c r="D1683" i="14" s="1"/>
  <c r="A1685" i="14" l="1"/>
  <c r="B1684" i="14"/>
  <c r="C1684" i="14" s="1"/>
  <c r="D1684" i="14" s="1"/>
  <c r="B1685" i="14" l="1"/>
  <c r="C1685" i="14" s="1"/>
  <c r="D1685" i="14" s="1"/>
  <c r="A1686" i="14"/>
  <c r="A1687" i="14" l="1"/>
  <c r="B1686" i="14"/>
  <c r="C1686" i="14" s="1"/>
  <c r="D1686" i="14" s="1"/>
  <c r="B1687" i="14" l="1"/>
  <c r="C1687" i="14" s="1"/>
  <c r="D1687" i="14" s="1"/>
  <c r="A1688" i="14"/>
  <c r="A1689" i="14" l="1"/>
  <c r="B1688" i="14"/>
  <c r="C1688" i="14" s="1"/>
  <c r="D1688" i="14" s="1"/>
  <c r="A1690" i="14" l="1"/>
  <c r="B1689" i="14"/>
  <c r="C1689" i="14" s="1"/>
  <c r="D1689" i="14" s="1"/>
  <c r="B1690" i="14" l="1"/>
  <c r="C1690" i="14" s="1"/>
  <c r="D1690" i="14" s="1"/>
  <c r="A1691" i="14"/>
  <c r="A1692" i="14" l="1"/>
  <c r="B1691" i="14"/>
  <c r="C1691" i="14" s="1"/>
  <c r="D1691" i="14" s="1"/>
  <c r="A1693" i="14" l="1"/>
  <c r="B1692" i="14"/>
  <c r="C1692" i="14" s="1"/>
  <c r="D1692" i="14" s="1"/>
  <c r="A1694" i="14" l="1"/>
  <c r="B1693" i="14"/>
  <c r="C1693" i="14" s="1"/>
  <c r="D1693" i="14" s="1"/>
  <c r="B1694" i="14" l="1"/>
  <c r="C1694" i="14" s="1"/>
  <c r="D1694" i="14" s="1"/>
  <c r="A1695" i="14"/>
  <c r="A1696" i="14" l="1"/>
  <c r="B1695" i="14"/>
  <c r="C1695" i="14" s="1"/>
  <c r="D1695" i="14" s="1"/>
  <c r="B1696" i="14" l="1"/>
  <c r="C1696" i="14" s="1"/>
  <c r="D1696" i="14" s="1"/>
  <c r="A1697" i="14"/>
  <c r="A1698" i="14" l="1"/>
  <c r="B1697" i="14"/>
  <c r="C1697" i="14" s="1"/>
  <c r="D1697" i="14" s="1"/>
  <c r="A1699" i="14" l="1"/>
  <c r="B1698" i="14"/>
  <c r="C1698" i="14" s="1"/>
  <c r="D1698" i="14" s="1"/>
  <c r="A1700" i="14" l="1"/>
  <c r="B1699" i="14"/>
  <c r="C1699" i="14" s="1"/>
  <c r="D1699" i="14" s="1"/>
  <c r="A1701" i="14" l="1"/>
  <c r="B1700" i="14"/>
  <c r="C1700" i="14" s="1"/>
  <c r="D1700" i="14" s="1"/>
  <c r="A1702" i="14" l="1"/>
  <c r="B1701" i="14"/>
  <c r="C1701" i="14" s="1"/>
  <c r="D1701" i="14" s="1"/>
  <c r="A1703" i="14" l="1"/>
  <c r="B1702" i="14"/>
  <c r="C1702" i="14" s="1"/>
  <c r="D1702" i="14" s="1"/>
  <c r="B1703" i="14" l="1"/>
  <c r="C1703" i="14" s="1"/>
  <c r="D1703" i="14" s="1"/>
  <c r="A1704" i="14"/>
  <c r="A1705" i="14" l="1"/>
  <c r="B1704" i="14"/>
  <c r="C1704" i="14" s="1"/>
  <c r="D1704" i="14" s="1"/>
  <c r="A1706" i="14" l="1"/>
  <c r="B1705" i="14"/>
  <c r="C1705" i="14" s="1"/>
  <c r="D1705" i="14" s="1"/>
  <c r="A1707" i="14" l="1"/>
  <c r="B1706" i="14"/>
  <c r="C1706" i="14" s="1"/>
  <c r="D1706" i="14" s="1"/>
  <c r="A1708" i="14" l="1"/>
  <c r="B1707" i="14"/>
  <c r="C1707" i="14" s="1"/>
  <c r="D1707" i="14" s="1"/>
  <c r="A1709" i="14" l="1"/>
  <c r="B1708" i="14"/>
  <c r="C1708" i="14" s="1"/>
  <c r="D1708" i="14" s="1"/>
  <c r="A1710" i="14" l="1"/>
  <c r="B1709" i="14"/>
  <c r="C1709" i="14" s="1"/>
  <c r="D1709" i="14" s="1"/>
  <c r="A1711" i="14" l="1"/>
  <c r="B1710" i="14"/>
  <c r="C1710" i="14" s="1"/>
  <c r="D1710" i="14" s="1"/>
  <c r="A1712" i="14" l="1"/>
  <c r="B1711" i="14"/>
  <c r="C1711" i="14" s="1"/>
  <c r="D1711" i="14" s="1"/>
  <c r="A1713" i="14" l="1"/>
  <c r="B1712" i="14"/>
  <c r="C1712" i="14" s="1"/>
  <c r="D1712" i="14" s="1"/>
  <c r="A1714" i="14" l="1"/>
  <c r="B1713" i="14"/>
  <c r="C1713" i="14" s="1"/>
  <c r="D1713" i="14" s="1"/>
  <c r="A1715" i="14" l="1"/>
  <c r="B1714" i="14"/>
  <c r="C1714" i="14" s="1"/>
  <c r="D1714" i="14" s="1"/>
  <c r="A1716" i="14" l="1"/>
  <c r="B1715" i="14"/>
  <c r="C1715" i="14" s="1"/>
  <c r="D1715" i="14" s="1"/>
  <c r="A1717" i="14" l="1"/>
  <c r="B1716" i="14"/>
  <c r="C1716" i="14" s="1"/>
  <c r="D1716" i="14" s="1"/>
  <c r="A1718" i="14" l="1"/>
  <c r="B1717" i="14"/>
  <c r="C1717" i="14" s="1"/>
  <c r="D1717" i="14" s="1"/>
  <c r="A1719" i="14" l="1"/>
  <c r="B1718" i="14"/>
  <c r="C1718" i="14" s="1"/>
  <c r="D1718" i="14" s="1"/>
  <c r="A1720" i="14" l="1"/>
  <c r="B1719" i="14"/>
  <c r="C1719" i="14" s="1"/>
  <c r="D1719" i="14" s="1"/>
  <c r="A1721" i="14" l="1"/>
  <c r="B1720" i="14"/>
  <c r="C1720" i="14" s="1"/>
  <c r="D1720" i="14" s="1"/>
  <c r="A1722" i="14" l="1"/>
  <c r="B1721" i="14"/>
  <c r="C1721" i="14" s="1"/>
  <c r="D1721" i="14" s="1"/>
  <c r="A1723" i="14" l="1"/>
  <c r="B1722" i="14"/>
  <c r="C1722" i="14" s="1"/>
  <c r="D1722" i="14" s="1"/>
  <c r="A1724" i="14" l="1"/>
  <c r="B1723" i="14"/>
  <c r="C1723" i="14" s="1"/>
  <c r="D1723" i="14" s="1"/>
  <c r="B1724" i="14" l="1"/>
  <c r="C1724" i="14" s="1"/>
  <c r="D1724" i="14" s="1"/>
  <c r="A1725" i="14"/>
  <c r="A1726" i="14" l="1"/>
  <c r="B1725" i="14"/>
  <c r="C1725" i="14" s="1"/>
  <c r="D1725" i="14" s="1"/>
  <c r="A1727" i="14" l="1"/>
  <c r="B1726" i="14"/>
  <c r="C1726" i="14" s="1"/>
  <c r="D1726" i="14" s="1"/>
  <c r="A1728" i="14" l="1"/>
  <c r="B1727" i="14"/>
  <c r="C1727" i="14" s="1"/>
  <c r="D1727" i="14" s="1"/>
  <c r="A1729" i="14" l="1"/>
  <c r="B1728" i="14"/>
  <c r="C1728" i="14" s="1"/>
  <c r="D1728" i="14" s="1"/>
  <c r="A1730" i="14" l="1"/>
  <c r="B1729" i="14"/>
  <c r="C1729" i="14" s="1"/>
  <c r="D1729" i="14" s="1"/>
  <c r="B1730" i="14" l="1"/>
  <c r="C1730" i="14" s="1"/>
  <c r="D1730" i="14" s="1"/>
  <c r="A1731" i="14"/>
  <c r="A1732" i="14" l="1"/>
  <c r="B1731" i="14"/>
  <c r="C1731" i="14" s="1"/>
  <c r="D1731" i="14" s="1"/>
  <c r="B1732" i="14" l="1"/>
  <c r="C1732" i="14" s="1"/>
  <c r="D1732" i="14" s="1"/>
  <c r="A1733" i="14"/>
  <c r="B1733" i="14" l="1"/>
  <c r="C1733" i="14" s="1"/>
  <c r="D1733" i="14" s="1"/>
  <c r="A1734" i="14"/>
  <c r="B1734" i="14" l="1"/>
  <c r="C1734" i="14" s="1"/>
  <c r="D1734" i="14" s="1"/>
  <c r="A1735" i="14"/>
  <c r="B1735" i="14" l="1"/>
  <c r="C1735" i="14" s="1"/>
  <c r="D1735" i="14" s="1"/>
  <c r="A1736" i="14"/>
  <c r="A1737" i="14" l="1"/>
  <c r="B1736" i="14"/>
  <c r="C1736" i="14" s="1"/>
  <c r="D1736" i="14" s="1"/>
  <c r="A1738" i="14" l="1"/>
  <c r="B1737" i="14"/>
  <c r="C1737" i="14" s="1"/>
  <c r="D1737" i="14" s="1"/>
  <c r="A1739" i="14" l="1"/>
  <c r="B1738" i="14"/>
  <c r="C1738" i="14" s="1"/>
  <c r="D1738" i="14" s="1"/>
  <c r="B1739" i="14" l="1"/>
  <c r="C1739" i="14" s="1"/>
  <c r="D1739" i="14" s="1"/>
  <c r="A1740" i="14"/>
  <c r="A1741" i="14" l="1"/>
  <c r="B1740" i="14"/>
  <c r="C1740" i="14" s="1"/>
  <c r="D1740" i="14" s="1"/>
  <c r="A1742" i="14" l="1"/>
  <c r="B1741" i="14"/>
  <c r="C1741" i="14" s="1"/>
  <c r="D1741" i="14" s="1"/>
  <c r="A1743" i="14" l="1"/>
  <c r="B1742" i="14"/>
  <c r="C1742" i="14" s="1"/>
  <c r="D1742" i="14" s="1"/>
  <c r="A1744" i="14" l="1"/>
  <c r="B1743" i="14"/>
  <c r="C1743" i="14" s="1"/>
  <c r="D1743" i="14" s="1"/>
  <c r="B1744" i="14" l="1"/>
  <c r="C1744" i="14" s="1"/>
  <c r="D1744" i="14" s="1"/>
  <c r="A1745" i="14"/>
  <c r="A1746" i="14" l="1"/>
  <c r="B1745" i="14"/>
  <c r="C1745" i="14" s="1"/>
  <c r="D1745" i="14" s="1"/>
  <c r="A1747" i="14" l="1"/>
  <c r="B1746" i="14"/>
  <c r="C1746" i="14" s="1"/>
  <c r="D1746" i="14" s="1"/>
  <c r="A1748" i="14" l="1"/>
  <c r="B1747" i="14"/>
  <c r="C1747" i="14" s="1"/>
  <c r="D1747" i="14" s="1"/>
  <c r="A1749" i="14" l="1"/>
  <c r="B1748" i="14"/>
  <c r="C1748" i="14" s="1"/>
  <c r="D1748" i="14" s="1"/>
  <c r="A1750" i="14" l="1"/>
  <c r="B1749" i="14"/>
  <c r="C1749" i="14" s="1"/>
  <c r="D1749" i="14" s="1"/>
  <c r="A1751" i="14" l="1"/>
  <c r="B1750" i="14"/>
  <c r="C1750" i="14" s="1"/>
  <c r="D1750" i="14" s="1"/>
  <c r="A1752" i="14" l="1"/>
  <c r="B1751" i="14"/>
  <c r="C1751" i="14" s="1"/>
  <c r="D1751" i="14" s="1"/>
  <c r="A1753" i="14" l="1"/>
  <c r="B1752" i="14"/>
  <c r="C1752" i="14" s="1"/>
  <c r="D1752" i="14" s="1"/>
  <c r="B1753" i="14" l="1"/>
  <c r="C1753" i="14" s="1"/>
  <c r="D1753" i="14" s="1"/>
  <c r="A1754" i="14"/>
  <c r="A1755" i="14" l="1"/>
  <c r="B1754" i="14"/>
  <c r="C1754" i="14" s="1"/>
  <c r="D1754" i="14" s="1"/>
  <c r="A1756" i="14" l="1"/>
  <c r="B1755" i="14"/>
  <c r="C1755" i="14" s="1"/>
  <c r="D1755" i="14" s="1"/>
  <c r="A1757" i="14" l="1"/>
  <c r="B1756" i="14"/>
  <c r="C1756" i="14" s="1"/>
  <c r="D1756" i="14" s="1"/>
  <c r="A1758" i="14" l="1"/>
  <c r="B1757" i="14"/>
  <c r="C1757" i="14" s="1"/>
  <c r="D1757" i="14" s="1"/>
  <c r="B1758" i="14" l="1"/>
  <c r="C1758" i="14" s="1"/>
  <c r="D1758" i="14" s="1"/>
  <c r="A1759" i="14"/>
  <c r="A1760" i="14" l="1"/>
  <c r="B1759" i="14"/>
  <c r="C1759" i="14" s="1"/>
  <c r="D1759" i="14" s="1"/>
  <c r="A1761" i="14" l="1"/>
  <c r="B1760" i="14"/>
  <c r="C1760" i="14" s="1"/>
  <c r="D1760" i="14" s="1"/>
  <c r="A1762" i="14" l="1"/>
  <c r="B1761" i="14"/>
  <c r="C1761" i="14" s="1"/>
  <c r="D1761" i="14" s="1"/>
  <c r="A1763" i="14" l="1"/>
  <c r="B1762" i="14"/>
  <c r="C1762" i="14" s="1"/>
  <c r="D1762" i="14" s="1"/>
  <c r="A1764" i="14" l="1"/>
  <c r="B1763" i="14"/>
  <c r="C1763" i="14" s="1"/>
  <c r="D1763" i="14" s="1"/>
  <c r="A1765" i="14" l="1"/>
  <c r="B1764" i="14"/>
  <c r="C1764" i="14" s="1"/>
  <c r="D1764" i="14" s="1"/>
  <c r="A1766" i="14" l="1"/>
  <c r="B1765" i="14"/>
  <c r="C1765" i="14" s="1"/>
  <c r="D1765" i="14" s="1"/>
  <c r="A1767" i="14" l="1"/>
  <c r="B1766" i="14"/>
  <c r="C1766" i="14" s="1"/>
  <c r="D1766" i="14" s="1"/>
  <c r="A1768" i="14" l="1"/>
  <c r="B1767" i="14"/>
  <c r="C1767" i="14" s="1"/>
  <c r="D1767" i="14" s="1"/>
  <c r="A1769" i="14" l="1"/>
  <c r="B1768" i="14"/>
  <c r="C1768" i="14" s="1"/>
  <c r="D1768" i="14" s="1"/>
  <c r="B1769" i="14" l="1"/>
  <c r="C1769" i="14" s="1"/>
  <c r="D1769" i="14" s="1"/>
  <c r="A1770" i="14"/>
  <c r="B1770" i="14" l="1"/>
  <c r="C1770" i="14" s="1"/>
  <c r="D1770" i="14" s="1"/>
  <c r="A1771" i="14"/>
  <c r="B1771" i="14" l="1"/>
  <c r="C1771" i="14" s="1"/>
  <c r="D1771" i="14" s="1"/>
  <c r="A1772" i="14"/>
  <c r="A1773" i="14" l="1"/>
  <c r="B1772" i="14"/>
  <c r="C1772" i="14" s="1"/>
  <c r="D1772" i="14" s="1"/>
  <c r="A1774" i="14" l="1"/>
  <c r="B1773" i="14"/>
  <c r="C1773" i="14" s="1"/>
  <c r="D1773" i="14" s="1"/>
  <c r="B1774" i="14" l="1"/>
  <c r="C1774" i="14" s="1"/>
  <c r="D1774" i="14" s="1"/>
  <c r="A1775" i="14"/>
  <c r="B1775" i="14" l="1"/>
  <c r="C1775" i="14" s="1"/>
  <c r="D1775" i="14" s="1"/>
  <c r="A1776" i="14"/>
  <c r="B1776" i="14" l="1"/>
  <c r="C1776" i="14" s="1"/>
  <c r="D1776" i="14" s="1"/>
  <c r="A1777" i="14"/>
  <c r="B1777" i="14" l="1"/>
  <c r="C1777" i="14" s="1"/>
  <c r="D1777" i="14" s="1"/>
  <c r="A1778" i="14"/>
  <c r="A1779" i="14" l="1"/>
  <c r="B1778" i="14"/>
  <c r="C1778" i="14" s="1"/>
  <c r="D1778" i="14" s="1"/>
  <c r="A1780" i="14" l="1"/>
  <c r="B1779" i="14"/>
  <c r="C1779" i="14" s="1"/>
  <c r="D1779" i="14" s="1"/>
  <c r="A1781" i="14" l="1"/>
  <c r="B1780" i="14"/>
  <c r="C1780" i="14" s="1"/>
  <c r="D1780" i="14" s="1"/>
  <c r="A1782" i="14" l="1"/>
  <c r="B1781" i="14"/>
  <c r="C1781" i="14" s="1"/>
  <c r="D1781" i="14" s="1"/>
  <c r="A1783" i="14" l="1"/>
  <c r="B1782" i="14"/>
  <c r="C1782" i="14" s="1"/>
  <c r="D1782" i="14" s="1"/>
  <c r="A1784" i="14" l="1"/>
  <c r="B1783" i="14"/>
  <c r="C1783" i="14" s="1"/>
  <c r="D1783" i="14" s="1"/>
  <c r="A1785" i="14" l="1"/>
  <c r="B1784" i="14"/>
  <c r="C1784" i="14" s="1"/>
  <c r="D1784" i="14" s="1"/>
  <c r="A1786" i="14" l="1"/>
  <c r="B1785" i="14"/>
  <c r="C1785" i="14" s="1"/>
  <c r="D1785" i="14" s="1"/>
  <c r="B1786" i="14" l="1"/>
  <c r="C1786" i="14" s="1"/>
  <c r="D1786" i="14" s="1"/>
  <c r="A1787" i="14"/>
  <c r="A1788" i="14" l="1"/>
  <c r="B1787" i="14"/>
  <c r="C1787" i="14" s="1"/>
  <c r="D1787" i="14" s="1"/>
  <c r="B1788" i="14" l="1"/>
  <c r="C1788" i="14" s="1"/>
  <c r="D1788" i="14" s="1"/>
  <c r="A1789" i="14"/>
  <c r="A1790" i="14" l="1"/>
  <c r="B1789" i="14"/>
  <c r="C1789" i="14" s="1"/>
  <c r="D1789" i="14" s="1"/>
  <c r="B1790" i="14" l="1"/>
  <c r="C1790" i="14" s="1"/>
  <c r="D1790" i="14" s="1"/>
  <c r="A1791" i="14"/>
  <c r="B1791" i="14" l="1"/>
  <c r="C1791" i="14" s="1"/>
  <c r="D1791" i="14" s="1"/>
  <c r="A1792" i="14"/>
  <c r="B1792" i="14" l="1"/>
  <c r="C1792" i="14" s="1"/>
  <c r="D1792" i="14" s="1"/>
  <c r="A1793" i="14"/>
  <c r="B1793" i="14" l="1"/>
  <c r="C1793" i="14" s="1"/>
  <c r="D1793" i="14" s="1"/>
  <c r="A1794" i="14"/>
  <c r="B1794" i="14" l="1"/>
  <c r="C1794" i="14" s="1"/>
  <c r="D1794" i="14" s="1"/>
  <c r="A1795" i="14"/>
  <c r="B1795" i="14" l="1"/>
  <c r="C1795" i="14" s="1"/>
  <c r="D1795" i="14" s="1"/>
  <c r="A1796" i="14"/>
  <c r="A1797" i="14" l="1"/>
  <c r="B1796" i="14"/>
  <c r="C1796" i="14" s="1"/>
  <c r="D1796" i="14" s="1"/>
  <c r="A1798" i="14" l="1"/>
  <c r="B1797" i="14"/>
  <c r="C1797" i="14" s="1"/>
  <c r="D1797" i="14" s="1"/>
  <c r="B1798" i="14" l="1"/>
  <c r="C1798" i="14" s="1"/>
  <c r="D1798" i="14" s="1"/>
  <c r="A1799" i="14"/>
  <c r="B1799" i="14" l="1"/>
  <c r="C1799" i="14" s="1"/>
  <c r="D1799" i="14" s="1"/>
  <c r="A1800" i="14"/>
  <c r="B1800" i="14" l="1"/>
  <c r="C1800" i="14" s="1"/>
  <c r="D1800" i="14" s="1"/>
  <c r="A1801" i="14"/>
  <c r="A1802" i="14" l="1"/>
  <c r="B1801" i="14"/>
  <c r="C1801" i="14" s="1"/>
  <c r="D1801" i="14" s="1"/>
  <c r="B1802" i="14" l="1"/>
  <c r="C1802" i="14" s="1"/>
  <c r="D1802" i="14" s="1"/>
  <c r="A1803" i="14"/>
  <c r="A1804" i="14" l="1"/>
  <c r="B1803" i="14"/>
  <c r="C1803" i="14" s="1"/>
  <c r="D1803" i="14" s="1"/>
  <c r="A1805" i="14" l="1"/>
  <c r="B1804" i="14"/>
  <c r="C1804" i="14" s="1"/>
  <c r="D1804" i="14" s="1"/>
  <c r="A1806" i="14" l="1"/>
  <c r="B1805" i="14"/>
  <c r="C1805" i="14" s="1"/>
  <c r="D1805" i="14" s="1"/>
  <c r="A1807" i="14" l="1"/>
  <c r="B1806" i="14"/>
  <c r="C1806" i="14" s="1"/>
  <c r="D1806" i="14" s="1"/>
  <c r="B1807" i="14" l="1"/>
  <c r="C1807" i="14" s="1"/>
  <c r="D1807" i="14" s="1"/>
  <c r="A1808" i="14"/>
  <c r="B1808" i="14" l="1"/>
  <c r="C1808" i="14" s="1"/>
  <c r="D1808" i="14" s="1"/>
  <c r="A1809" i="14"/>
  <c r="B1809" i="14" l="1"/>
  <c r="C1809" i="14" s="1"/>
  <c r="D1809" i="14" s="1"/>
  <c r="A1810" i="14"/>
  <c r="A1811" i="14" l="1"/>
  <c r="B1810" i="14"/>
  <c r="C1810" i="14" s="1"/>
  <c r="D1810" i="14" s="1"/>
  <c r="A1812" i="14" l="1"/>
  <c r="B1811" i="14"/>
  <c r="C1811" i="14" s="1"/>
  <c r="D1811" i="14" s="1"/>
  <c r="B1812" i="14" l="1"/>
  <c r="C1812" i="14" s="1"/>
  <c r="D1812" i="14" s="1"/>
  <c r="A1813" i="14"/>
  <c r="B1813" i="14" l="1"/>
  <c r="C1813" i="14" s="1"/>
  <c r="D1813" i="14" s="1"/>
  <c r="A1814" i="14"/>
  <c r="B1814" i="14" l="1"/>
  <c r="C1814" i="14" s="1"/>
  <c r="D1814" i="14" s="1"/>
  <c r="A1815" i="14"/>
  <c r="A1816" i="14" l="1"/>
  <c r="B1815" i="14"/>
  <c r="C1815" i="14" s="1"/>
  <c r="D1815" i="14" s="1"/>
  <c r="A1817" i="14" l="1"/>
  <c r="B1816" i="14"/>
  <c r="C1816" i="14" s="1"/>
  <c r="D1816" i="14" s="1"/>
  <c r="B1817" i="14" l="1"/>
  <c r="C1817" i="14" s="1"/>
  <c r="D1817" i="14" s="1"/>
  <c r="A1818" i="14"/>
  <c r="A1819" i="14" l="1"/>
  <c r="B1818" i="14"/>
  <c r="C1818" i="14" s="1"/>
  <c r="D1818" i="14" s="1"/>
  <c r="B1819" i="14" l="1"/>
  <c r="C1819" i="14" s="1"/>
  <c r="D1819" i="14" s="1"/>
  <c r="A1820" i="14"/>
  <c r="B1820" i="14" l="1"/>
  <c r="C1820" i="14" s="1"/>
  <c r="D1820" i="14" s="1"/>
  <c r="A1821" i="14"/>
  <c r="A1822" i="14" l="1"/>
  <c r="B1821" i="14"/>
  <c r="C1821" i="14" s="1"/>
  <c r="D1821" i="14" s="1"/>
  <c r="B1822" i="14" l="1"/>
  <c r="C1822" i="14" s="1"/>
  <c r="D1822" i="14" s="1"/>
  <c r="A1823" i="14"/>
  <c r="B1823" i="14" l="1"/>
  <c r="C1823" i="14" s="1"/>
  <c r="D1823" i="14" s="1"/>
  <c r="A1824" i="14"/>
  <c r="B1824" i="14" l="1"/>
  <c r="C1824" i="14" s="1"/>
  <c r="D1824" i="14" s="1"/>
  <c r="A1825" i="14"/>
  <c r="B1825" i="14" l="1"/>
  <c r="C1825" i="14" s="1"/>
  <c r="D1825" i="14" s="1"/>
  <c r="A1826" i="14"/>
  <c r="A1827" i="14" l="1"/>
  <c r="B1826" i="14"/>
  <c r="C1826" i="14" s="1"/>
  <c r="D1826" i="14" s="1"/>
  <c r="A1828" i="14" l="1"/>
  <c r="B1827" i="14"/>
  <c r="C1827" i="14" s="1"/>
  <c r="D1827" i="14" s="1"/>
  <c r="A1829" i="14" l="1"/>
  <c r="B1828" i="14"/>
  <c r="C1828" i="14" s="1"/>
  <c r="D1828" i="14" s="1"/>
  <c r="A1830" i="14" l="1"/>
  <c r="B1829" i="14"/>
  <c r="C1829" i="14" s="1"/>
  <c r="D1829" i="14" s="1"/>
  <c r="B1830" i="14" l="1"/>
  <c r="C1830" i="14" s="1"/>
  <c r="D1830" i="14" s="1"/>
  <c r="A1831" i="14"/>
  <c r="B1831" i="14" l="1"/>
  <c r="C1831" i="14" s="1"/>
  <c r="D1831" i="14" s="1"/>
  <c r="A1832" i="14"/>
  <c r="B1832" i="14" l="1"/>
  <c r="C1832" i="14" s="1"/>
  <c r="D1832" i="14" s="1"/>
  <c r="A1833" i="14"/>
  <c r="A1834" i="14" l="1"/>
  <c r="B1833" i="14"/>
  <c r="C1833" i="14" s="1"/>
  <c r="D1833" i="14" s="1"/>
  <c r="A1835" i="14" l="1"/>
  <c r="B1834" i="14"/>
  <c r="C1834" i="14" s="1"/>
  <c r="D1834" i="14" s="1"/>
  <c r="A1836" i="14" l="1"/>
  <c r="B1835" i="14"/>
  <c r="C1835" i="14" s="1"/>
  <c r="D1835" i="14" s="1"/>
  <c r="B1836" i="14" l="1"/>
  <c r="C1836" i="14" s="1"/>
  <c r="D1836" i="14" s="1"/>
  <c r="A1837" i="14"/>
  <c r="A1838" i="14" l="1"/>
  <c r="B1837" i="14"/>
  <c r="C1837" i="14" s="1"/>
  <c r="D1837" i="14" s="1"/>
  <c r="A1839" i="14" l="1"/>
  <c r="B1838" i="14"/>
  <c r="C1838" i="14" s="1"/>
  <c r="D1838" i="14" s="1"/>
  <c r="A1840" i="14" l="1"/>
  <c r="B1839" i="14"/>
  <c r="C1839" i="14" s="1"/>
  <c r="D1839" i="14" s="1"/>
  <c r="B1840" i="14" l="1"/>
  <c r="C1840" i="14" s="1"/>
  <c r="D1840" i="14" s="1"/>
  <c r="A1841" i="14"/>
  <c r="A1842" i="14" l="1"/>
  <c r="B1841" i="14"/>
  <c r="C1841" i="14" s="1"/>
  <c r="D1841" i="14" s="1"/>
  <c r="B1842" i="14" l="1"/>
  <c r="C1842" i="14" s="1"/>
  <c r="D1842" i="14" s="1"/>
  <c r="A1843" i="14"/>
  <c r="B1843" i="14" l="1"/>
  <c r="C1843" i="14" s="1"/>
  <c r="D1843" i="14" s="1"/>
  <c r="A1844" i="14"/>
  <c r="A1845" i="14" l="1"/>
  <c r="B1844" i="14"/>
  <c r="C1844" i="14" s="1"/>
  <c r="D1844" i="14" s="1"/>
  <c r="A1846" i="14" l="1"/>
  <c r="B1845" i="14"/>
  <c r="C1845" i="14" s="1"/>
  <c r="D1845" i="14" s="1"/>
  <c r="A1847" i="14" l="1"/>
  <c r="B1846" i="14"/>
  <c r="C1846" i="14" s="1"/>
  <c r="D1846" i="14" s="1"/>
  <c r="A1848" i="14" l="1"/>
  <c r="B1847" i="14"/>
  <c r="C1847" i="14" s="1"/>
  <c r="D1847" i="14" s="1"/>
  <c r="B1848" i="14" l="1"/>
  <c r="C1848" i="14" s="1"/>
  <c r="D1848" i="14" s="1"/>
  <c r="A1849" i="14"/>
  <c r="A1850" i="14" l="1"/>
  <c r="B1849" i="14"/>
  <c r="C1849" i="14" s="1"/>
  <c r="D1849" i="14" s="1"/>
  <c r="A1851" i="14" l="1"/>
  <c r="B1850" i="14"/>
  <c r="C1850" i="14" s="1"/>
  <c r="D1850" i="14" s="1"/>
  <c r="B1851" i="14" l="1"/>
  <c r="C1851" i="14" s="1"/>
  <c r="D1851" i="14" s="1"/>
  <c r="A1852" i="14"/>
  <c r="B1852" i="14" l="1"/>
  <c r="C1852" i="14" s="1"/>
  <c r="D1852" i="14" s="1"/>
  <c r="A1853" i="14"/>
  <c r="B1853" i="14" l="1"/>
  <c r="C1853" i="14" s="1"/>
  <c r="D1853" i="14" s="1"/>
  <c r="A1854" i="14"/>
  <c r="A1855" i="14" l="1"/>
  <c r="B1854" i="14"/>
  <c r="C1854" i="14" s="1"/>
  <c r="D1854" i="14" s="1"/>
  <c r="A1856" i="14" l="1"/>
  <c r="B1855" i="14"/>
  <c r="C1855" i="14" s="1"/>
  <c r="D1855" i="14" s="1"/>
  <c r="B1856" i="14" l="1"/>
  <c r="C1856" i="14" s="1"/>
  <c r="D1856" i="14" s="1"/>
  <c r="A1857" i="14"/>
  <c r="A1858" i="14" l="1"/>
  <c r="B1857" i="14"/>
  <c r="C1857" i="14" s="1"/>
  <c r="D1857" i="14" s="1"/>
  <c r="A1859" i="14" l="1"/>
  <c r="B1858" i="14"/>
  <c r="C1858" i="14" s="1"/>
  <c r="D1858" i="14" s="1"/>
  <c r="B1859" i="14" l="1"/>
  <c r="C1859" i="14" s="1"/>
  <c r="D1859" i="14" s="1"/>
  <c r="A1860" i="14"/>
  <c r="A1861" i="14" l="1"/>
  <c r="B1860" i="14"/>
  <c r="C1860" i="14" s="1"/>
  <c r="D1860" i="14" s="1"/>
  <c r="A1862" i="14" l="1"/>
  <c r="B1861" i="14"/>
  <c r="C1861" i="14" s="1"/>
  <c r="D1861" i="14" s="1"/>
  <c r="B1862" i="14" l="1"/>
  <c r="C1862" i="14" s="1"/>
  <c r="D1862" i="14" s="1"/>
  <c r="A1863" i="14"/>
  <c r="B1863" i="14" l="1"/>
  <c r="C1863" i="14" s="1"/>
  <c r="D1863" i="14" s="1"/>
  <c r="A1864" i="14"/>
  <c r="B1864" i="14" l="1"/>
  <c r="C1864" i="14" s="1"/>
  <c r="D1864" i="14" s="1"/>
  <c r="A1865" i="14"/>
  <c r="A1866" i="14" l="1"/>
  <c r="B1865" i="14"/>
  <c r="C1865" i="14" s="1"/>
  <c r="D1865" i="14" s="1"/>
  <c r="B1866" i="14" l="1"/>
  <c r="C1866" i="14" s="1"/>
  <c r="D1866" i="14" s="1"/>
  <c r="A1867" i="14"/>
  <c r="A1868" i="14" l="1"/>
  <c r="B1867" i="14"/>
  <c r="C1867" i="14" s="1"/>
  <c r="D1867" i="14" s="1"/>
  <c r="B1868" i="14" l="1"/>
  <c r="C1868" i="14" s="1"/>
  <c r="D1868" i="14" s="1"/>
  <c r="A1869" i="14"/>
  <c r="A1870" i="14" l="1"/>
  <c r="B1869" i="14"/>
  <c r="C1869" i="14" s="1"/>
  <c r="D1869" i="14" s="1"/>
  <c r="A1871" i="14" l="1"/>
  <c r="B1870" i="14"/>
  <c r="C1870" i="14" s="1"/>
  <c r="D1870" i="14" s="1"/>
  <c r="B1871" i="14" l="1"/>
  <c r="C1871" i="14" s="1"/>
  <c r="D1871" i="14" s="1"/>
  <c r="A1872" i="14"/>
  <c r="A1873" i="14" l="1"/>
  <c r="B1872" i="14"/>
  <c r="C1872" i="14" s="1"/>
  <c r="D1872" i="14" s="1"/>
  <c r="B1873" i="14" l="1"/>
  <c r="C1873" i="14" s="1"/>
  <c r="D1873" i="14" s="1"/>
  <c r="A1874" i="14"/>
  <c r="B1874" i="14" l="1"/>
  <c r="C1874" i="14" s="1"/>
  <c r="D1874" i="14" s="1"/>
  <c r="A1875" i="14"/>
  <c r="B1875" i="14" l="1"/>
  <c r="C1875" i="14" s="1"/>
  <c r="D1875" i="14" s="1"/>
  <c r="A1876" i="14"/>
  <c r="B1876" i="14" l="1"/>
  <c r="C1876" i="14" s="1"/>
  <c r="D1876" i="14" s="1"/>
  <c r="A1877" i="14"/>
  <c r="B1877" i="14" l="1"/>
  <c r="C1877" i="14" s="1"/>
  <c r="D1877" i="14" s="1"/>
  <c r="A1878" i="14"/>
  <c r="B1878" i="14" l="1"/>
  <c r="C1878" i="14" s="1"/>
  <c r="D1878" i="14" s="1"/>
  <c r="A1879" i="14"/>
  <c r="A1880" i="14" l="1"/>
  <c r="B1879" i="14"/>
  <c r="C1879" i="14" s="1"/>
  <c r="D1879" i="14" s="1"/>
  <c r="A1881" i="14" l="1"/>
  <c r="B1880" i="14"/>
  <c r="C1880" i="14" s="1"/>
  <c r="D1880" i="14" s="1"/>
  <c r="B1881" i="14" l="1"/>
  <c r="C1881" i="14" s="1"/>
  <c r="D1881" i="14" s="1"/>
  <c r="A1882" i="14"/>
  <c r="A1883" i="14" l="1"/>
  <c r="B1882" i="14"/>
  <c r="C1882" i="14" s="1"/>
  <c r="D1882" i="14" s="1"/>
  <c r="B1883" i="14" l="1"/>
  <c r="C1883" i="14" s="1"/>
  <c r="D1883" i="14" s="1"/>
  <c r="A1884" i="14"/>
  <c r="B1884" i="14" l="1"/>
  <c r="C1884" i="14" s="1"/>
  <c r="D1884" i="14" s="1"/>
  <c r="A1885" i="14"/>
  <c r="B1885" i="14" l="1"/>
  <c r="C1885" i="14" s="1"/>
  <c r="D1885" i="14" s="1"/>
  <c r="A1886" i="14"/>
  <c r="B1886" i="14" l="1"/>
  <c r="C1886" i="14" s="1"/>
  <c r="D1886" i="14" s="1"/>
  <c r="A1887" i="14"/>
  <c r="B1887" i="14" l="1"/>
  <c r="C1887" i="14" s="1"/>
  <c r="D1887" i="14" s="1"/>
  <c r="A1888" i="14"/>
  <c r="A1889" i="14" l="1"/>
  <c r="B1888" i="14"/>
  <c r="C1888" i="14" s="1"/>
  <c r="D1888" i="14" s="1"/>
  <c r="B1889" i="14" l="1"/>
  <c r="C1889" i="14" s="1"/>
  <c r="D1889" i="14" s="1"/>
  <c r="A1890" i="14"/>
  <c r="B1890" i="14" l="1"/>
  <c r="C1890" i="14" s="1"/>
  <c r="D1890" i="14" s="1"/>
  <c r="A1891" i="14"/>
  <c r="B1891" i="14" l="1"/>
  <c r="C1891" i="14" s="1"/>
  <c r="D1891" i="14" s="1"/>
  <c r="A1892" i="14"/>
  <c r="A1893" i="14" l="1"/>
  <c r="B1892" i="14"/>
  <c r="C1892" i="14" s="1"/>
  <c r="D1892" i="14" s="1"/>
  <c r="A1894" i="14" l="1"/>
  <c r="B1893" i="14"/>
  <c r="C1893" i="14" s="1"/>
  <c r="D1893" i="14" s="1"/>
  <c r="B1894" i="14" l="1"/>
  <c r="C1894" i="14" s="1"/>
  <c r="D1894" i="14" s="1"/>
  <c r="A1895" i="14"/>
  <c r="B1895" i="14" l="1"/>
  <c r="C1895" i="14" s="1"/>
  <c r="D1895" i="14" s="1"/>
  <c r="A1896" i="14"/>
  <c r="B1896" i="14" l="1"/>
  <c r="C1896" i="14" s="1"/>
  <c r="D1896" i="14" s="1"/>
  <c r="A1897" i="14"/>
  <c r="A1898" i="14" l="1"/>
  <c r="B1897" i="14"/>
  <c r="C1897" i="14" s="1"/>
  <c r="D1897" i="14" s="1"/>
  <c r="B1898" i="14" l="1"/>
  <c r="C1898" i="14" s="1"/>
  <c r="D1898" i="14" s="1"/>
  <c r="A1899" i="14"/>
  <c r="A1900" i="14" l="1"/>
  <c r="B1899" i="14"/>
  <c r="C1899" i="14" s="1"/>
  <c r="D1899" i="14" s="1"/>
  <c r="A1901" i="14" l="1"/>
  <c r="B1900" i="14"/>
  <c r="C1900" i="14" s="1"/>
  <c r="D1900" i="14" s="1"/>
  <c r="B1901" i="14" l="1"/>
  <c r="C1901" i="14" s="1"/>
  <c r="D1901" i="14" s="1"/>
  <c r="A1902" i="14"/>
  <c r="B1902" i="14" l="1"/>
  <c r="C1902" i="14" s="1"/>
  <c r="D1902" i="14" s="1"/>
  <c r="A1903" i="14"/>
  <c r="A1904" i="14" l="1"/>
  <c r="B1903" i="14"/>
  <c r="C1903" i="14" s="1"/>
  <c r="D1903" i="14" s="1"/>
  <c r="B1904" i="14" l="1"/>
  <c r="C1904" i="14" s="1"/>
  <c r="D1904" i="14" s="1"/>
  <c r="A1905" i="14"/>
  <c r="A1906" i="14" l="1"/>
  <c r="B1905" i="14"/>
  <c r="C1905" i="14" s="1"/>
  <c r="D1905" i="14" s="1"/>
  <c r="A1907" i="14" l="1"/>
  <c r="B1906" i="14"/>
  <c r="C1906" i="14" s="1"/>
  <c r="D1906" i="14" s="1"/>
  <c r="A1908" i="14" l="1"/>
  <c r="B1907" i="14"/>
  <c r="C1907" i="14" s="1"/>
  <c r="D1907" i="14" s="1"/>
  <c r="A1909" i="14" l="1"/>
  <c r="B1908" i="14"/>
  <c r="C1908" i="14" s="1"/>
  <c r="D1908" i="14" s="1"/>
  <c r="A1910" i="14" l="1"/>
  <c r="B1909" i="14"/>
  <c r="C1909" i="14" s="1"/>
  <c r="D1909" i="14" s="1"/>
  <c r="A1911" i="14" l="1"/>
  <c r="B1910" i="14"/>
  <c r="C1910" i="14" s="1"/>
  <c r="D1910" i="14" s="1"/>
  <c r="B1911" i="14" l="1"/>
  <c r="C1911" i="14" s="1"/>
  <c r="D1911" i="14" s="1"/>
  <c r="A1912" i="14"/>
  <c r="B1912" i="14" l="1"/>
  <c r="C1912" i="14" s="1"/>
  <c r="D1912" i="14" s="1"/>
  <c r="A1913" i="14"/>
  <c r="B1913" i="14" l="1"/>
  <c r="C1913" i="14" s="1"/>
  <c r="D1913" i="14" s="1"/>
  <c r="A1914" i="14"/>
  <c r="B1914" i="14" l="1"/>
  <c r="C1914" i="14" s="1"/>
  <c r="D1914" i="14" s="1"/>
  <c r="A1915" i="14"/>
  <c r="B1915" i="14" l="1"/>
  <c r="C1915" i="14" s="1"/>
  <c r="D1915" i="14" s="1"/>
  <c r="A1916" i="14"/>
  <c r="A1917" i="14" l="1"/>
  <c r="B1916" i="14"/>
  <c r="C1916" i="14" s="1"/>
  <c r="D1916" i="14" s="1"/>
  <c r="B1917" i="14" l="1"/>
  <c r="C1917" i="14" s="1"/>
  <c r="D1917" i="14" s="1"/>
  <c r="A1918" i="14"/>
  <c r="A1919" i="14" l="1"/>
  <c r="B1918" i="14"/>
  <c r="C1918" i="14" s="1"/>
  <c r="D1918" i="14" s="1"/>
  <c r="A1920" i="14" l="1"/>
  <c r="B1919" i="14"/>
  <c r="C1919" i="14" s="1"/>
  <c r="D1919" i="14" s="1"/>
  <c r="A1921" i="14" l="1"/>
  <c r="B1920" i="14"/>
  <c r="C1920" i="14" s="1"/>
  <c r="D1920" i="14" s="1"/>
  <c r="A1922" i="14" l="1"/>
  <c r="B1921" i="14"/>
  <c r="C1921" i="14" s="1"/>
  <c r="D1921" i="14" s="1"/>
  <c r="B1922" i="14" l="1"/>
  <c r="C1922" i="14" s="1"/>
  <c r="D1922" i="14" s="1"/>
  <c r="A1923" i="14"/>
  <c r="A1924" i="14" l="1"/>
  <c r="B1923" i="14"/>
  <c r="C1923" i="14" s="1"/>
  <c r="D1923" i="14" s="1"/>
  <c r="B1924" i="14" l="1"/>
  <c r="C1924" i="14" s="1"/>
  <c r="D1924" i="14" s="1"/>
  <c r="A1925" i="14"/>
  <c r="A1926" i="14" l="1"/>
  <c r="B1925" i="14"/>
  <c r="C1925" i="14" s="1"/>
  <c r="D1925" i="14" s="1"/>
  <c r="A1927" i="14" l="1"/>
  <c r="B1926" i="14"/>
  <c r="C1926" i="14" s="1"/>
  <c r="D1926" i="14" s="1"/>
  <c r="A1928" i="14" l="1"/>
  <c r="B1927" i="14"/>
  <c r="C1927" i="14" s="1"/>
  <c r="D1927" i="14" s="1"/>
  <c r="A1929" i="14" l="1"/>
  <c r="B1928" i="14"/>
  <c r="C1928" i="14" s="1"/>
  <c r="D1928" i="14" s="1"/>
  <c r="A1930" i="14" l="1"/>
  <c r="B1929" i="14"/>
  <c r="C1929" i="14" s="1"/>
  <c r="D1929" i="14" s="1"/>
  <c r="A1931" i="14" l="1"/>
  <c r="B1930" i="14"/>
  <c r="C1930" i="14" s="1"/>
  <c r="D1930" i="14" s="1"/>
  <c r="A1932" i="14" l="1"/>
  <c r="B1931" i="14"/>
  <c r="C1931" i="14" s="1"/>
  <c r="D1931" i="14" s="1"/>
  <c r="B1932" i="14" l="1"/>
  <c r="C1932" i="14" s="1"/>
  <c r="D1932" i="14" s="1"/>
  <c r="A1933" i="14"/>
  <c r="B1933" i="14" l="1"/>
  <c r="C1933" i="14" s="1"/>
  <c r="D1933" i="14" s="1"/>
  <c r="A1934" i="14"/>
  <c r="B1934" i="14" l="1"/>
  <c r="C1934" i="14" s="1"/>
  <c r="D1934" i="14" s="1"/>
  <c r="A1935" i="14"/>
  <c r="A1936" i="14" l="1"/>
  <c r="B1935" i="14"/>
  <c r="C1935" i="14" s="1"/>
  <c r="D1935" i="14" s="1"/>
  <c r="A1937" i="14" l="1"/>
  <c r="B1936" i="14"/>
  <c r="C1936" i="14" s="1"/>
  <c r="D1936" i="14" s="1"/>
  <c r="B1937" i="14" l="1"/>
  <c r="C1937" i="14" s="1"/>
  <c r="D1937" i="14" s="1"/>
  <c r="A1938" i="14"/>
  <c r="B1938" i="14" l="1"/>
  <c r="C1938" i="14" s="1"/>
  <c r="D1938" i="14" s="1"/>
  <c r="A1939" i="14"/>
  <c r="A1940" i="14" l="1"/>
  <c r="B1939" i="14"/>
  <c r="C1939" i="14" s="1"/>
  <c r="D1939" i="14" s="1"/>
  <c r="B1940" i="14" l="1"/>
  <c r="C1940" i="14" s="1"/>
  <c r="D1940" i="14" s="1"/>
  <c r="A1941" i="14"/>
  <c r="A1942" i="14" l="1"/>
  <c r="B1941" i="14"/>
  <c r="C1941" i="14" s="1"/>
  <c r="D1941" i="14" s="1"/>
  <c r="B1942" i="14" l="1"/>
  <c r="C1942" i="14" s="1"/>
  <c r="D1942" i="14" s="1"/>
  <c r="A1943" i="14"/>
  <c r="B1943" i="14" l="1"/>
  <c r="C1943" i="14" s="1"/>
  <c r="D1943" i="14" s="1"/>
  <c r="A1944" i="14"/>
  <c r="B1944" i="14" l="1"/>
  <c r="C1944" i="14" s="1"/>
  <c r="D1944" i="14" s="1"/>
  <c r="A1945" i="14"/>
  <c r="A1946" i="14" l="1"/>
  <c r="B1945" i="14"/>
  <c r="C1945" i="14" s="1"/>
  <c r="D1945" i="14" s="1"/>
  <c r="A1947" i="14" l="1"/>
  <c r="B1946" i="14"/>
  <c r="C1946" i="14" s="1"/>
  <c r="D1946" i="14" s="1"/>
  <c r="B1947" i="14" l="1"/>
  <c r="C1947" i="14" s="1"/>
  <c r="D1947" i="14" s="1"/>
  <c r="A1948" i="14"/>
  <c r="B1948" i="14" l="1"/>
  <c r="C1948" i="14" s="1"/>
  <c r="D1948" i="14" s="1"/>
  <c r="A1949" i="14"/>
  <c r="B1949" i="14" l="1"/>
  <c r="C1949" i="14" s="1"/>
  <c r="D1949" i="14" s="1"/>
  <c r="A1950" i="14"/>
  <c r="B1950" i="14" l="1"/>
  <c r="C1950" i="14" s="1"/>
  <c r="D1950" i="14" s="1"/>
  <c r="A1951" i="14"/>
  <c r="B1951" i="14" l="1"/>
  <c r="C1951" i="14" s="1"/>
  <c r="D1951" i="14" s="1"/>
  <c r="A1952" i="14"/>
  <c r="A1953" i="14" l="1"/>
  <c r="B1952" i="14"/>
  <c r="C1952" i="14" s="1"/>
  <c r="D1952" i="14" s="1"/>
  <c r="A1954" i="14" l="1"/>
  <c r="B1953" i="14"/>
  <c r="C1953" i="14" s="1"/>
  <c r="D1953" i="14" s="1"/>
  <c r="A1955" i="14" l="1"/>
  <c r="B1954" i="14"/>
  <c r="C1954" i="14" s="1"/>
  <c r="D1954" i="14" s="1"/>
  <c r="B1955" i="14" l="1"/>
  <c r="C1955" i="14" s="1"/>
  <c r="D1955" i="14" s="1"/>
  <c r="A1956" i="14"/>
  <c r="B1956" i="14" l="1"/>
  <c r="C1956" i="14" s="1"/>
  <c r="D1956" i="14" s="1"/>
  <c r="A1957" i="14"/>
  <c r="A1958" i="14" l="1"/>
  <c r="B1957" i="14"/>
  <c r="C1957" i="14" s="1"/>
  <c r="D1957" i="14" s="1"/>
  <c r="A1959" i="14" l="1"/>
  <c r="B1958" i="14"/>
  <c r="C1958" i="14" s="1"/>
  <c r="D1958" i="14" s="1"/>
  <c r="A1960" i="14" l="1"/>
  <c r="B1959" i="14"/>
  <c r="C1959" i="14" s="1"/>
  <c r="D1959" i="14" s="1"/>
  <c r="B1960" i="14" l="1"/>
  <c r="C1960" i="14" s="1"/>
  <c r="D1960" i="14" s="1"/>
  <c r="A1961" i="14"/>
  <c r="A1962" i="14" l="1"/>
  <c r="B1961" i="14"/>
  <c r="C1961" i="14" s="1"/>
  <c r="D1961" i="14" s="1"/>
  <c r="B1962" i="14" l="1"/>
  <c r="C1962" i="14" s="1"/>
  <c r="D1962" i="14" s="1"/>
  <c r="A1963" i="14"/>
  <c r="A1964" i="14" l="1"/>
  <c r="B1963" i="14"/>
  <c r="C1963" i="14" s="1"/>
  <c r="D1963" i="14" s="1"/>
  <c r="A1965" i="14" l="1"/>
  <c r="B1964" i="14"/>
  <c r="C1964" i="14" s="1"/>
  <c r="D1964" i="14" s="1"/>
  <c r="B1965" i="14" l="1"/>
  <c r="C1965" i="14" s="1"/>
  <c r="D1965" i="14" s="1"/>
  <c r="A1966" i="14"/>
  <c r="A1967" i="14" l="1"/>
  <c r="B1966" i="14"/>
  <c r="C1966" i="14" s="1"/>
  <c r="D1966" i="14" s="1"/>
  <c r="A1968" i="14" l="1"/>
  <c r="B1967" i="14"/>
  <c r="C1967" i="14" s="1"/>
  <c r="D1967" i="14" s="1"/>
  <c r="A1969" i="14" l="1"/>
  <c r="B1968" i="14"/>
  <c r="C1968" i="14" s="1"/>
  <c r="D1968" i="14" s="1"/>
  <c r="A1970" i="14" l="1"/>
  <c r="B1969" i="14"/>
  <c r="C1969" i="14" s="1"/>
  <c r="D1969" i="14" s="1"/>
  <c r="A1971" i="14" l="1"/>
  <c r="B1970" i="14"/>
  <c r="C1970" i="14" s="1"/>
  <c r="D1970" i="14" s="1"/>
  <c r="A1972" i="14" l="1"/>
  <c r="B1971" i="14"/>
  <c r="C1971" i="14" s="1"/>
  <c r="D1971" i="14" s="1"/>
  <c r="A1973" i="14" l="1"/>
  <c r="B1972" i="14"/>
  <c r="C1972" i="14" s="1"/>
  <c r="D1972" i="14" s="1"/>
  <c r="A1974" i="14" l="1"/>
  <c r="B1973" i="14"/>
  <c r="C1973" i="14" s="1"/>
  <c r="D1973" i="14" s="1"/>
  <c r="A1975" i="14" l="1"/>
  <c r="B1974" i="14"/>
  <c r="C1974" i="14" s="1"/>
  <c r="D1974" i="14" s="1"/>
  <c r="A1976" i="14" l="1"/>
  <c r="B1975" i="14"/>
  <c r="C1975" i="14" s="1"/>
  <c r="D1975" i="14" s="1"/>
  <c r="A1977" i="14" l="1"/>
  <c r="B1976" i="14"/>
  <c r="C1976" i="14" s="1"/>
  <c r="D1976" i="14" s="1"/>
  <c r="B1977" i="14" l="1"/>
  <c r="C1977" i="14" s="1"/>
  <c r="D1977" i="14" s="1"/>
  <c r="A1978" i="14"/>
  <c r="A1979" i="14" l="1"/>
  <c r="B1978" i="14"/>
  <c r="C1978" i="14" s="1"/>
  <c r="D1978" i="14" s="1"/>
  <c r="A1980" i="14" l="1"/>
  <c r="B1979" i="14"/>
  <c r="C1979" i="14" s="1"/>
  <c r="D1979" i="14" s="1"/>
  <c r="A1981" i="14" l="1"/>
  <c r="B1980" i="14"/>
  <c r="C1980" i="14" s="1"/>
  <c r="D1980" i="14" s="1"/>
  <c r="A1982" i="14" l="1"/>
  <c r="B1981" i="14"/>
  <c r="C1981" i="14" s="1"/>
  <c r="D1981" i="14" s="1"/>
  <c r="A1983" i="14" l="1"/>
  <c r="B1982" i="14"/>
  <c r="C1982" i="14" s="1"/>
  <c r="D1982" i="14" s="1"/>
  <c r="B1983" i="14" l="1"/>
  <c r="C1983" i="14" s="1"/>
  <c r="D1983" i="14" s="1"/>
  <c r="A1984" i="14"/>
  <c r="A1985" i="14" l="1"/>
  <c r="B1984" i="14"/>
  <c r="C1984" i="14" s="1"/>
  <c r="D1984" i="14" s="1"/>
  <c r="A1986" i="14" l="1"/>
  <c r="B1985" i="14"/>
  <c r="C1985" i="14" s="1"/>
  <c r="D1985" i="14" s="1"/>
  <c r="A1987" i="14" l="1"/>
  <c r="B1986" i="14"/>
  <c r="C1986" i="14" s="1"/>
  <c r="D1986" i="14" s="1"/>
  <c r="A1988" i="14" l="1"/>
  <c r="B1987" i="14"/>
  <c r="C1987" i="14" s="1"/>
  <c r="D1987" i="14" s="1"/>
  <c r="A1989" i="14" l="1"/>
  <c r="B1988" i="14"/>
  <c r="C1988" i="14" s="1"/>
  <c r="D1988" i="14" s="1"/>
  <c r="A1990" i="14" l="1"/>
  <c r="B1989" i="14"/>
  <c r="C1989" i="14" s="1"/>
  <c r="D1989" i="14" s="1"/>
  <c r="A1991" i="14" l="1"/>
  <c r="B1990" i="14"/>
  <c r="C1990" i="14" s="1"/>
  <c r="D1990" i="14" s="1"/>
  <c r="A1992" i="14" l="1"/>
  <c r="B1991" i="14"/>
  <c r="C1991" i="14" s="1"/>
  <c r="D1991" i="14" s="1"/>
  <c r="A1993" i="14" l="1"/>
  <c r="B1992" i="14"/>
  <c r="C1992" i="14" s="1"/>
  <c r="D1992" i="14" s="1"/>
  <c r="A1994" i="14" l="1"/>
  <c r="B1993" i="14"/>
  <c r="C1993" i="14" s="1"/>
  <c r="D1993" i="14" s="1"/>
  <c r="A1995" i="14" l="1"/>
  <c r="B1994" i="14"/>
  <c r="C1994" i="14" s="1"/>
  <c r="D1994" i="14" s="1"/>
  <c r="A1996" i="14" l="1"/>
  <c r="B1995" i="14"/>
  <c r="C1995" i="14" s="1"/>
  <c r="D1995" i="14" s="1"/>
  <c r="A1997" i="14" l="1"/>
  <c r="B1996" i="14"/>
  <c r="C1996" i="14" s="1"/>
  <c r="D1996" i="14" s="1"/>
  <c r="A1998" i="14" l="1"/>
  <c r="B1997" i="14"/>
  <c r="C1997" i="14" s="1"/>
  <c r="D1997" i="14" s="1"/>
  <c r="A1999" i="14" l="1"/>
  <c r="B1998" i="14"/>
  <c r="C1998" i="14" s="1"/>
  <c r="D1998" i="14" s="1"/>
  <c r="A2000" i="14" l="1"/>
  <c r="B1999" i="14"/>
  <c r="C1999" i="14" s="1"/>
  <c r="D1999" i="14" s="1"/>
  <c r="B2000" i="14" l="1"/>
  <c r="C2000" i="14" s="1"/>
  <c r="D2000" i="14" s="1"/>
  <c r="A2001" i="14"/>
  <c r="A2002" i="14" l="1"/>
  <c r="B2001" i="14"/>
  <c r="C2001" i="14" s="1"/>
  <c r="D2001" i="14" s="1"/>
  <c r="A2003" i="14" l="1"/>
  <c r="B2002" i="14"/>
  <c r="C2002" i="14" s="1"/>
  <c r="D2002" i="14" s="1"/>
  <c r="A2004" i="14" l="1"/>
  <c r="B2003" i="14"/>
  <c r="C2003" i="14" s="1"/>
  <c r="D2003" i="14" s="1"/>
  <c r="A2005" i="14" l="1"/>
  <c r="B2004" i="14"/>
  <c r="C2004" i="14" s="1"/>
  <c r="D2004" i="14" s="1"/>
  <c r="A2006" i="14" l="1"/>
  <c r="B2005" i="14"/>
  <c r="C2005" i="14" s="1"/>
  <c r="D2005" i="14" s="1"/>
  <c r="B2006" i="14" l="1"/>
  <c r="C2006" i="14" s="1"/>
  <c r="D2006" i="14" s="1"/>
  <c r="A2007" i="14"/>
  <c r="A2008" i="14" l="1"/>
  <c r="B2007" i="14"/>
  <c r="C2007" i="14" s="1"/>
  <c r="D2007" i="14" s="1"/>
  <c r="A2009" i="14" l="1"/>
  <c r="B2008" i="14"/>
  <c r="C2008" i="14" s="1"/>
  <c r="D2008" i="14" s="1"/>
  <c r="A2010" i="14" l="1"/>
  <c r="B2009" i="14"/>
  <c r="C2009" i="14" s="1"/>
  <c r="D2009" i="14" s="1"/>
  <c r="A2011" i="14" l="1"/>
  <c r="B2010" i="14"/>
  <c r="C2010" i="14" s="1"/>
  <c r="D2010" i="14" s="1"/>
  <c r="B2011" i="14" l="1"/>
  <c r="C2011" i="14" s="1"/>
  <c r="D2011" i="14" s="1"/>
  <c r="A2012" i="14"/>
  <c r="A2013" i="14" l="1"/>
  <c r="B2012" i="14"/>
  <c r="C2012" i="14" s="1"/>
  <c r="D2012" i="14" s="1"/>
  <c r="B2013" i="14" l="1"/>
  <c r="C2013" i="14" s="1"/>
  <c r="D2013" i="14" s="1"/>
  <c r="A2014" i="14"/>
  <c r="A2015" i="14" l="1"/>
  <c r="B2014" i="14"/>
  <c r="C2014" i="14" s="1"/>
  <c r="D2014" i="14" s="1"/>
  <c r="A2016" i="14" l="1"/>
  <c r="B2015" i="14"/>
  <c r="C2015" i="14" s="1"/>
  <c r="D2015" i="14" s="1"/>
  <c r="A2017" i="14" l="1"/>
  <c r="B2016" i="14"/>
  <c r="C2016" i="14" s="1"/>
  <c r="D2016" i="14" s="1"/>
  <c r="A2018" i="14" l="1"/>
  <c r="B2017" i="14"/>
  <c r="C2017" i="14" s="1"/>
  <c r="D2017" i="14" s="1"/>
  <c r="A2019" i="14" l="1"/>
  <c r="B2018" i="14"/>
  <c r="C2018" i="14" s="1"/>
  <c r="D2018" i="14" s="1"/>
  <c r="A2020" i="14" l="1"/>
  <c r="B2019" i="14"/>
  <c r="C2019" i="14" s="1"/>
  <c r="D2019" i="14" s="1"/>
  <c r="A2021" i="14" l="1"/>
  <c r="B2020" i="14"/>
  <c r="C2020" i="14" s="1"/>
  <c r="D2020" i="14" s="1"/>
  <c r="A2022" i="14" l="1"/>
  <c r="B2021" i="14"/>
  <c r="C2021" i="14" s="1"/>
  <c r="D2021" i="14" s="1"/>
  <c r="A2023" i="14" l="1"/>
  <c r="B2022" i="14"/>
  <c r="C2022" i="14" s="1"/>
  <c r="D2022" i="14" s="1"/>
  <c r="A2024" i="14" l="1"/>
  <c r="B2023" i="14"/>
  <c r="C2023" i="14" s="1"/>
  <c r="D2023" i="14" s="1"/>
  <c r="A2025" i="14" l="1"/>
  <c r="B2024" i="14"/>
  <c r="C2024" i="14" s="1"/>
  <c r="D2024" i="14" s="1"/>
  <c r="A2026" i="14" l="1"/>
  <c r="B2025" i="14"/>
  <c r="C2025" i="14" s="1"/>
  <c r="D2025" i="14" s="1"/>
  <c r="B2026" i="14" l="1"/>
  <c r="C2026" i="14" s="1"/>
  <c r="D2026" i="14" s="1"/>
  <c r="A2027" i="14"/>
  <c r="A2028" i="14" l="1"/>
  <c r="B2027" i="14"/>
  <c r="C2027" i="14" s="1"/>
  <c r="D2027" i="14" s="1"/>
  <c r="A2029" i="14" l="1"/>
  <c r="B2028" i="14"/>
  <c r="C2028" i="14" s="1"/>
  <c r="D2028" i="14" s="1"/>
  <c r="A2030" i="14" l="1"/>
  <c r="B2029" i="14"/>
  <c r="C2029" i="14" s="1"/>
  <c r="D2029" i="14" s="1"/>
  <c r="A2031" i="14" l="1"/>
  <c r="B2030" i="14"/>
  <c r="C2030" i="14" s="1"/>
  <c r="D2030" i="14" s="1"/>
  <c r="B2031" i="14" l="1"/>
  <c r="C2031" i="14" s="1"/>
  <c r="D2031" i="14" s="1"/>
  <c r="A2032" i="14"/>
  <c r="A2033" i="14" l="1"/>
  <c r="B2032" i="14"/>
  <c r="C2032" i="14" s="1"/>
  <c r="D2032" i="14" s="1"/>
  <c r="A2034" i="14" l="1"/>
  <c r="B2033" i="14"/>
  <c r="C2033" i="14" s="1"/>
  <c r="D2033" i="14" s="1"/>
  <c r="A2035" i="14" l="1"/>
  <c r="B2034" i="14"/>
  <c r="C2034" i="14" s="1"/>
  <c r="D2034" i="14" s="1"/>
  <c r="B2035" i="14" l="1"/>
  <c r="C2035" i="14" s="1"/>
  <c r="D2035" i="14" s="1"/>
  <c r="A2036" i="14"/>
  <c r="B2036" i="14" l="1"/>
  <c r="C2036" i="14" s="1"/>
  <c r="D2036" i="14" s="1"/>
  <c r="A2037" i="14"/>
  <c r="B2037" i="14" l="1"/>
  <c r="C2037" i="14" s="1"/>
  <c r="D2037" i="14" s="1"/>
  <c r="A2038" i="14"/>
  <c r="B2038" i="14" l="1"/>
  <c r="C2038" i="14" s="1"/>
  <c r="D2038" i="14" s="1"/>
  <c r="A2039" i="14"/>
  <c r="A2040" i="14" l="1"/>
  <c r="B2039" i="14"/>
  <c r="C2039" i="14" s="1"/>
  <c r="D2039" i="14" s="1"/>
  <c r="B2040" i="14" l="1"/>
  <c r="C2040" i="14" s="1"/>
  <c r="D2040" i="14" s="1"/>
  <c r="A2041" i="14"/>
  <c r="B2041" i="14" l="1"/>
  <c r="C2041" i="14" s="1"/>
  <c r="D2041" i="14" s="1"/>
  <c r="A2042" i="14"/>
  <c r="A2043" i="14" l="1"/>
  <c r="B2042" i="14"/>
  <c r="C2042" i="14" s="1"/>
  <c r="D2042" i="14" s="1"/>
  <c r="B2043" i="14" l="1"/>
  <c r="C2043" i="14" s="1"/>
  <c r="D2043" i="14" s="1"/>
  <c r="A2044" i="14"/>
  <c r="A2045" i="14" l="1"/>
  <c r="B2044" i="14"/>
  <c r="C2044" i="14" s="1"/>
  <c r="D2044" i="14" s="1"/>
  <c r="B2045" i="14" l="1"/>
  <c r="C2045" i="14" s="1"/>
  <c r="D2045" i="14" s="1"/>
  <c r="A2046" i="14"/>
  <c r="B2046" i="14" l="1"/>
  <c r="C2046" i="14" s="1"/>
  <c r="D2046" i="14" s="1"/>
  <c r="A2047" i="14"/>
  <c r="A2048" i="14" l="1"/>
  <c r="B2047" i="14"/>
  <c r="C2047" i="14" s="1"/>
  <c r="D2047" i="14" s="1"/>
  <c r="B2048" i="14" l="1"/>
  <c r="C2048" i="14" s="1"/>
  <c r="D2048" i="14" s="1"/>
  <c r="A2049" i="14"/>
  <c r="A2050" i="14" l="1"/>
  <c r="B2049" i="14"/>
  <c r="C2049" i="14" s="1"/>
  <c r="D2049" i="14" s="1"/>
  <c r="A2051" i="14" l="1"/>
  <c r="B2050" i="14"/>
  <c r="C2050" i="14" s="1"/>
  <c r="D2050" i="14" s="1"/>
  <c r="A2052" i="14" l="1"/>
  <c r="B2051" i="14"/>
  <c r="C2051" i="14" s="1"/>
  <c r="D2051" i="14" s="1"/>
  <c r="B2052" i="14" l="1"/>
  <c r="C2052" i="14" s="1"/>
  <c r="D2052" i="14" s="1"/>
  <c r="A2053" i="14"/>
  <c r="A2054" i="14" l="1"/>
  <c r="B2053" i="14"/>
  <c r="C2053" i="14" s="1"/>
  <c r="D2053" i="14" s="1"/>
  <c r="A2055" i="14" l="1"/>
  <c r="B2054" i="14"/>
  <c r="C2054" i="14" s="1"/>
  <c r="D2054" i="14" s="1"/>
  <c r="B2055" i="14" l="1"/>
  <c r="C2055" i="14" s="1"/>
  <c r="D2055" i="14" s="1"/>
  <c r="A2056" i="14"/>
  <c r="B2056" i="14" l="1"/>
  <c r="C2056" i="14" s="1"/>
  <c r="D2056" i="14" s="1"/>
  <c r="A2057" i="14"/>
  <c r="A2058" i="14" l="1"/>
  <c r="B2057" i="14"/>
  <c r="C2057" i="14" s="1"/>
  <c r="D2057" i="14" s="1"/>
  <c r="A2059" i="14" l="1"/>
  <c r="B2058" i="14"/>
  <c r="C2058" i="14" s="1"/>
  <c r="D2058" i="14" s="1"/>
  <c r="B2059" i="14" l="1"/>
  <c r="C2059" i="14" s="1"/>
  <c r="D2059" i="14" s="1"/>
  <c r="A2060" i="14"/>
  <c r="A2061" i="14" l="1"/>
  <c r="B2060" i="14"/>
  <c r="C2060" i="14" s="1"/>
  <c r="D2060" i="14" s="1"/>
  <c r="A2062" i="14" l="1"/>
  <c r="B2061" i="14"/>
  <c r="C2061" i="14" s="1"/>
  <c r="D2061" i="14" s="1"/>
  <c r="B2062" i="14" l="1"/>
  <c r="C2062" i="14" s="1"/>
  <c r="D2062" i="14" s="1"/>
  <c r="A2063" i="14"/>
  <c r="B2063" i="14" l="1"/>
  <c r="C2063" i="14" s="1"/>
  <c r="D2063" i="14" s="1"/>
  <c r="A2064" i="14"/>
  <c r="A2065" i="14" l="1"/>
  <c r="B2064" i="14"/>
  <c r="C2064" i="14" s="1"/>
  <c r="D2064" i="14" s="1"/>
  <c r="A2066" i="14" l="1"/>
  <c r="B2065" i="14"/>
  <c r="C2065" i="14" s="1"/>
  <c r="D2065" i="14" s="1"/>
  <c r="A2067" i="14" l="1"/>
  <c r="B2066" i="14"/>
  <c r="C2066" i="14" s="1"/>
  <c r="D2066" i="14" s="1"/>
  <c r="A2068" i="14" l="1"/>
  <c r="B2067" i="14"/>
  <c r="C2067" i="14" s="1"/>
  <c r="D2067" i="14" s="1"/>
  <c r="B2068" i="14" l="1"/>
  <c r="C2068" i="14" s="1"/>
  <c r="D2068" i="14" s="1"/>
  <c r="A2069" i="14"/>
  <c r="B2069" i="14" l="1"/>
  <c r="C2069" i="14" s="1"/>
  <c r="D2069" i="14" s="1"/>
  <c r="A2070" i="14"/>
  <c r="A2071" i="14" l="1"/>
  <c r="B2070" i="14"/>
  <c r="C2070" i="14" s="1"/>
  <c r="D2070" i="14" s="1"/>
  <c r="A2072" i="14" l="1"/>
  <c r="B2071" i="14"/>
  <c r="C2071" i="14" s="1"/>
  <c r="D2071" i="14" s="1"/>
  <c r="A2073" i="14" l="1"/>
  <c r="B2072" i="14"/>
  <c r="C2072" i="14" s="1"/>
  <c r="D2072" i="14" s="1"/>
  <c r="A2074" i="14" l="1"/>
  <c r="B2073" i="14"/>
  <c r="C2073" i="14" s="1"/>
  <c r="D2073" i="14" s="1"/>
  <c r="A2075" i="14" l="1"/>
  <c r="B2074" i="14"/>
  <c r="C2074" i="14" s="1"/>
  <c r="D2074" i="14" s="1"/>
  <c r="A2076" i="14" l="1"/>
  <c r="B2075" i="14"/>
  <c r="C2075" i="14" s="1"/>
  <c r="D2075" i="14" s="1"/>
  <c r="B2076" i="14" l="1"/>
  <c r="C2076" i="14" s="1"/>
  <c r="D2076" i="14" s="1"/>
  <c r="A2077" i="14"/>
  <c r="A2078" i="14" l="1"/>
  <c r="B2077" i="14"/>
  <c r="C2077" i="14" s="1"/>
  <c r="D2077" i="14" s="1"/>
  <c r="A2079" i="14" l="1"/>
  <c r="B2078" i="14"/>
  <c r="C2078" i="14" s="1"/>
  <c r="D2078" i="14" s="1"/>
  <c r="A2080" i="14" l="1"/>
  <c r="B2079" i="14"/>
  <c r="C2079" i="14" s="1"/>
  <c r="D2079" i="14" s="1"/>
  <c r="B2080" i="14" l="1"/>
  <c r="C2080" i="14" s="1"/>
  <c r="D2080" i="14" s="1"/>
  <c r="A2081" i="14"/>
  <c r="A2082" i="14" l="1"/>
  <c r="B2081" i="14"/>
  <c r="C2081" i="14" s="1"/>
  <c r="D2081" i="14" s="1"/>
  <c r="B2082" i="14" l="1"/>
  <c r="C2082" i="14" s="1"/>
  <c r="D2082" i="14" s="1"/>
  <c r="A2083" i="14"/>
  <c r="B2083" i="14" l="1"/>
  <c r="C2083" i="14" s="1"/>
  <c r="D2083" i="14" s="1"/>
  <c r="A2084" i="14"/>
  <c r="A2085" i="14" l="1"/>
  <c r="B2084" i="14"/>
  <c r="C2084" i="14" s="1"/>
  <c r="D2084" i="14" s="1"/>
  <c r="A2086" i="14" l="1"/>
  <c r="B2085" i="14"/>
  <c r="C2085" i="14" s="1"/>
  <c r="D2085" i="14" s="1"/>
  <c r="B2086" i="14" l="1"/>
  <c r="C2086" i="14" s="1"/>
  <c r="D2086" i="14" s="1"/>
  <c r="A2087" i="14"/>
  <c r="A2088" i="14" l="1"/>
  <c r="B2087" i="14"/>
  <c r="C2087" i="14" s="1"/>
  <c r="D2087" i="14" s="1"/>
  <c r="A2089" i="14" l="1"/>
  <c r="B2088" i="14"/>
  <c r="C2088" i="14" s="1"/>
  <c r="D2088" i="14" s="1"/>
  <c r="B2089" i="14" l="1"/>
  <c r="C2089" i="14" s="1"/>
  <c r="D2089" i="14" s="1"/>
  <c r="A2090" i="14"/>
  <c r="B2090" i="14" l="1"/>
  <c r="C2090" i="14" s="1"/>
  <c r="D2090" i="14" s="1"/>
  <c r="A2091" i="14"/>
  <c r="A2092" i="14" l="1"/>
  <c r="B2091" i="14"/>
  <c r="C2091" i="14" s="1"/>
  <c r="D2091" i="14" s="1"/>
  <c r="A2093" i="14" l="1"/>
  <c r="B2092" i="14"/>
  <c r="C2092" i="14" s="1"/>
  <c r="D2092" i="14" s="1"/>
  <c r="B2093" i="14" l="1"/>
  <c r="C2093" i="14" s="1"/>
  <c r="D2093" i="14" s="1"/>
  <c r="A2094" i="14"/>
  <c r="A2095" i="14" l="1"/>
  <c r="B2094" i="14"/>
  <c r="C2094" i="14" s="1"/>
  <c r="D2094" i="14" s="1"/>
  <c r="A2096" i="14" l="1"/>
  <c r="B2095" i="14"/>
  <c r="C2095" i="14" s="1"/>
  <c r="D2095" i="14" s="1"/>
  <c r="A2097" i="14" l="1"/>
  <c r="B2096" i="14"/>
  <c r="C2096" i="14" s="1"/>
  <c r="D2096" i="14" s="1"/>
  <c r="A2098" i="14" l="1"/>
  <c r="B2097" i="14"/>
  <c r="C2097" i="14" s="1"/>
  <c r="D2097" i="14" s="1"/>
  <c r="A2099" i="14" l="1"/>
  <c r="B2098" i="14"/>
  <c r="C2098" i="14" s="1"/>
  <c r="D2098" i="14" s="1"/>
  <c r="A2100" i="14" l="1"/>
  <c r="B2099" i="14"/>
  <c r="C2099" i="14" s="1"/>
  <c r="D2099" i="14" s="1"/>
  <c r="A2101" i="14" l="1"/>
  <c r="B2100" i="14"/>
  <c r="C2100" i="14" s="1"/>
  <c r="D2100" i="14" s="1"/>
  <c r="B2101" i="14" l="1"/>
  <c r="C2101" i="14" s="1"/>
  <c r="D2101" i="14" s="1"/>
  <c r="A2102" i="14"/>
  <c r="A2103" i="14" l="1"/>
  <c r="B2102" i="14"/>
  <c r="C2102" i="14" s="1"/>
  <c r="D2102" i="14" s="1"/>
  <c r="B2103" i="14" l="1"/>
  <c r="C2103" i="14" s="1"/>
  <c r="D2103" i="14" s="1"/>
  <c r="A2104" i="14"/>
  <c r="B2104" i="14" l="1"/>
  <c r="C2104" i="14" s="1"/>
  <c r="D2104" i="14" s="1"/>
  <c r="A2105" i="14"/>
  <c r="B2105" i="14" l="1"/>
  <c r="C2105" i="14" s="1"/>
  <c r="D2105" i="14" s="1"/>
  <c r="A2106" i="14"/>
  <c r="B2106" i="14" l="1"/>
  <c r="C2106" i="14" s="1"/>
  <c r="D2106" i="14" s="1"/>
  <c r="A2107" i="14"/>
  <c r="A2108" i="14" l="1"/>
  <c r="B2107" i="14"/>
  <c r="C2107" i="14" s="1"/>
  <c r="D2107" i="14" s="1"/>
  <c r="A2109" i="14" l="1"/>
  <c r="B2108" i="14"/>
  <c r="C2108" i="14" s="1"/>
  <c r="D2108" i="14" s="1"/>
  <c r="A2110" i="14" l="1"/>
  <c r="B2109" i="14"/>
  <c r="C2109" i="14" s="1"/>
  <c r="D2109" i="14" s="1"/>
  <c r="A2111" i="14" l="1"/>
  <c r="B2110" i="14"/>
  <c r="C2110" i="14" s="1"/>
  <c r="D2110" i="14" s="1"/>
  <c r="A2112" i="14" l="1"/>
  <c r="B2111" i="14"/>
  <c r="C2111" i="14" s="1"/>
  <c r="D2111" i="14" s="1"/>
  <c r="A2113" i="14" l="1"/>
  <c r="B2112" i="14"/>
  <c r="C2112" i="14" s="1"/>
  <c r="D2112" i="14" s="1"/>
  <c r="A2114" i="14" l="1"/>
  <c r="B2113" i="14"/>
  <c r="C2113" i="14" s="1"/>
  <c r="D2113" i="14" s="1"/>
  <c r="A2115" i="14" l="1"/>
  <c r="B2114" i="14"/>
  <c r="C2114" i="14" s="1"/>
  <c r="D2114" i="14" s="1"/>
  <c r="A2116" i="14" l="1"/>
  <c r="B2115" i="14"/>
  <c r="C2115" i="14" s="1"/>
  <c r="D2115" i="14" s="1"/>
  <c r="B2116" i="14" l="1"/>
  <c r="C2116" i="14" s="1"/>
  <c r="D2116" i="14" s="1"/>
  <c r="A2117" i="14"/>
  <c r="A2118" i="14" l="1"/>
  <c r="B2117" i="14"/>
  <c r="C2117" i="14" s="1"/>
  <c r="D2117" i="14" s="1"/>
  <c r="A2119" i="14" l="1"/>
  <c r="B2118" i="14"/>
  <c r="C2118" i="14" s="1"/>
  <c r="D2118" i="14" s="1"/>
  <c r="A2120" i="14" l="1"/>
  <c r="B2119" i="14"/>
  <c r="C2119" i="14" s="1"/>
  <c r="D2119" i="14" s="1"/>
  <c r="A2121" i="14" l="1"/>
  <c r="B2120" i="14"/>
  <c r="C2120" i="14" s="1"/>
  <c r="D2120" i="14" s="1"/>
  <c r="A2122" i="14" l="1"/>
  <c r="B2121" i="14"/>
  <c r="C2121" i="14" s="1"/>
  <c r="D2121" i="14" s="1"/>
  <c r="B2122" i="14" l="1"/>
  <c r="C2122" i="14" s="1"/>
  <c r="D2122" i="14" s="1"/>
  <c r="A2123" i="14"/>
  <c r="B2123" i="14" l="1"/>
  <c r="C2123" i="14" s="1"/>
  <c r="D2123" i="14" s="1"/>
  <c r="A2124" i="14"/>
  <c r="A2125" i="14" l="1"/>
  <c r="B2124" i="14"/>
  <c r="C2124" i="14" s="1"/>
  <c r="D2124" i="14" s="1"/>
  <c r="B2125" i="14" l="1"/>
  <c r="C2125" i="14" s="1"/>
  <c r="D2125" i="14" s="1"/>
  <c r="A2126" i="14"/>
  <c r="A2127" i="14" l="1"/>
  <c r="B2126" i="14"/>
  <c r="C2126" i="14" s="1"/>
  <c r="D2126" i="14" s="1"/>
  <c r="B2127" i="14" l="1"/>
  <c r="C2127" i="14" s="1"/>
  <c r="D2127" i="14" s="1"/>
  <c r="A2128" i="14"/>
  <c r="A2129" i="14" l="1"/>
  <c r="B2128" i="14"/>
  <c r="C2128" i="14" s="1"/>
  <c r="D2128" i="14" s="1"/>
  <c r="B2129" i="14" l="1"/>
  <c r="C2129" i="14" s="1"/>
  <c r="D2129" i="14" s="1"/>
  <c r="A2130" i="14"/>
  <c r="A2131" i="14" l="1"/>
  <c r="B2130" i="14"/>
  <c r="C2130" i="14" s="1"/>
  <c r="D2130" i="14" s="1"/>
  <c r="B2131" i="14" l="1"/>
  <c r="C2131" i="14" s="1"/>
  <c r="D2131" i="14" s="1"/>
  <c r="A2132" i="14"/>
  <c r="A2133" i="14" l="1"/>
  <c r="B2132" i="14"/>
  <c r="C2132" i="14" s="1"/>
  <c r="D2132" i="14" s="1"/>
  <c r="A2134" i="14" l="1"/>
  <c r="B2133" i="14"/>
  <c r="C2133" i="14" s="1"/>
  <c r="D2133" i="14" s="1"/>
  <c r="A2135" i="14" l="1"/>
  <c r="B2134" i="14"/>
  <c r="C2134" i="14" s="1"/>
  <c r="D2134" i="14" s="1"/>
  <c r="A2136" i="14" l="1"/>
  <c r="B2135" i="14"/>
  <c r="C2135" i="14" s="1"/>
  <c r="D2135" i="14" s="1"/>
  <c r="A2137" i="14" l="1"/>
  <c r="B2136" i="14"/>
  <c r="C2136" i="14" s="1"/>
  <c r="D2136" i="14" s="1"/>
  <c r="B2137" i="14" l="1"/>
  <c r="C2137" i="14" s="1"/>
  <c r="D2137" i="14" s="1"/>
  <c r="A2138" i="14"/>
  <c r="A2139" i="14" l="1"/>
  <c r="B2138" i="14"/>
  <c r="C2138" i="14" s="1"/>
  <c r="D2138" i="14" s="1"/>
  <c r="B2139" i="14" l="1"/>
  <c r="C2139" i="14" s="1"/>
  <c r="D2139" i="14" s="1"/>
  <c r="A2140" i="14"/>
  <c r="A2141" i="14" l="1"/>
  <c r="B2140" i="14"/>
  <c r="C2140" i="14" s="1"/>
  <c r="D2140" i="14" s="1"/>
  <c r="A2142" i="14" l="1"/>
  <c r="B2141" i="14"/>
  <c r="C2141" i="14" s="1"/>
  <c r="D2141" i="14" s="1"/>
  <c r="B2142" i="14" l="1"/>
  <c r="C2142" i="14" s="1"/>
  <c r="D2142" i="14" s="1"/>
  <c r="A2143" i="14"/>
  <c r="B2143" i="14" l="1"/>
  <c r="C2143" i="14" s="1"/>
  <c r="D2143" i="14" s="1"/>
  <c r="A2144" i="14"/>
  <c r="B2144" i="14" l="1"/>
  <c r="C2144" i="14" s="1"/>
  <c r="D2144" i="14" s="1"/>
  <c r="A2145" i="14"/>
  <c r="B2145" i="14" l="1"/>
  <c r="C2145" i="14" s="1"/>
  <c r="D2145" i="14" s="1"/>
  <c r="A2146" i="14"/>
  <c r="A2147" i="14" l="1"/>
  <c r="B2146" i="14"/>
  <c r="C2146" i="14" s="1"/>
  <c r="D2146" i="14" s="1"/>
  <c r="A2148" i="14" l="1"/>
  <c r="B2147" i="14"/>
  <c r="C2147" i="14" s="1"/>
  <c r="D2147" i="14" s="1"/>
  <c r="B2148" i="14" l="1"/>
  <c r="C2148" i="14" s="1"/>
  <c r="D2148" i="14" s="1"/>
  <c r="A2149" i="14"/>
  <c r="A2150" i="14" l="1"/>
  <c r="B2149" i="14"/>
  <c r="C2149" i="14" s="1"/>
  <c r="D2149" i="14" s="1"/>
  <c r="A2151" i="14" l="1"/>
  <c r="B2150" i="14"/>
  <c r="C2150" i="14" s="1"/>
  <c r="D2150" i="14" s="1"/>
  <c r="A2152" i="14" l="1"/>
  <c r="B2151" i="14"/>
  <c r="C2151" i="14" s="1"/>
  <c r="D2151" i="14" s="1"/>
  <c r="A2153" i="14" l="1"/>
  <c r="B2152" i="14"/>
  <c r="C2152" i="14" s="1"/>
  <c r="D2152" i="14" s="1"/>
  <c r="A2154" i="14" l="1"/>
  <c r="B2153" i="14"/>
  <c r="C2153" i="14" s="1"/>
  <c r="D2153" i="14" s="1"/>
  <c r="B2154" i="14" l="1"/>
  <c r="C2154" i="14" s="1"/>
  <c r="D2154" i="14" s="1"/>
  <c r="A2155" i="14"/>
  <c r="B2155" i="14" l="1"/>
  <c r="C2155" i="14" s="1"/>
  <c r="D2155" i="14" s="1"/>
  <c r="A2156" i="14"/>
  <c r="A2157" i="14" l="1"/>
  <c r="B2156" i="14"/>
  <c r="C2156" i="14" s="1"/>
  <c r="D2156" i="14" s="1"/>
  <c r="B2157" i="14" l="1"/>
  <c r="C2157" i="14" s="1"/>
  <c r="D2157" i="14" s="1"/>
  <c r="A2158" i="14"/>
  <c r="A2159" i="14" l="1"/>
  <c r="B2158" i="14"/>
  <c r="C2158" i="14" s="1"/>
  <c r="D2158" i="14" s="1"/>
  <c r="A2160" i="14" l="1"/>
  <c r="B2159" i="14"/>
  <c r="C2159" i="14" s="1"/>
  <c r="D2159" i="14" s="1"/>
  <c r="B2160" i="14" l="1"/>
  <c r="C2160" i="14" s="1"/>
  <c r="D2160" i="14" s="1"/>
  <c r="A2161" i="14"/>
  <c r="B2161" i="14" l="1"/>
  <c r="C2161" i="14" s="1"/>
  <c r="D2161" i="14" s="1"/>
  <c r="A2162" i="14"/>
  <c r="B2162" i="14" l="1"/>
  <c r="C2162" i="14" s="1"/>
  <c r="D2162" i="14" s="1"/>
  <c r="A2163" i="14"/>
  <c r="B2163" i="14" l="1"/>
  <c r="C2163" i="14" s="1"/>
  <c r="D2163" i="14" s="1"/>
  <c r="A2164" i="14"/>
  <c r="A2165" i="14" l="1"/>
  <c r="B2164" i="14"/>
  <c r="C2164" i="14" s="1"/>
  <c r="D2164" i="14" s="1"/>
  <c r="A2166" i="14" l="1"/>
  <c r="B2165" i="14"/>
  <c r="C2165" i="14" s="1"/>
  <c r="D2165" i="14" s="1"/>
  <c r="A2167" i="14" l="1"/>
  <c r="B2166" i="14"/>
  <c r="C2166" i="14" s="1"/>
  <c r="D2166" i="14" s="1"/>
  <c r="A2168" i="14" l="1"/>
  <c r="B2167" i="14"/>
  <c r="C2167" i="14" s="1"/>
  <c r="D2167" i="14" s="1"/>
  <c r="A2169" i="14" l="1"/>
  <c r="B2168" i="14"/>
  <c r="C2168" i="14" s="1"/>
  <c r="D2168" i="14" s="1"/>
  <c r="B2169" i="14" l="1"/>
  <c r="C2169" i="14" s="1"/>
  <c r="D2169" i="14" s="1"/>
  <c r="A2170" i="14"/>
  <c r="A2171" i="14" l="1"/>
  <c r="B2170" i="14"/>
  <c r="C2170" i="14" s="1"/>
  <c r="D2170" i="14" s="1"/>
  <c r="A2172" i="14" l="1"/>
  <c r="B2171" i="14"/>
  <c r="C2171" i="14" s="1"/>
  <c r="D2171" i="14" s="1"/>
  <c r="A2173" i="14" l="1"/>
  <c r="B2172" i="14"/>
  <c r="C2172" i="14" s="1"/>
  <c r="D2172" i="14" s="1"/>
  <c r="B2173" i="14" l="1"/>
  <c r="C2173" i="14" s="1"/>
  <c r="D2173" i="14" s="1"/>
  <c r="A2174" i="14"/>
  <c r="B2174" i="14" l="1"/>
  <c r="C2174" i="14" s="1"/>
  <c r="D2174" i="14" s="1"/>
  <c r="A2175" i="14"/>
  <c r="B2175" i="14" l="1"/>
  <c r="C2175" i="14" s="1"/>
  <c r="D2175" i="14" s="1"/>
  <c r="A2176" i="14"/>
  <c r="A2177" i="14" l="1"/>
  <c r="B2176" i="14"/>
  <c r="C2176" i="14" s="1"/>
  <c r="D2176" i="14" s="1"/>
  <c r="A2178" i="14" l="1"/>
  <c r="B2177" i="14"/>
  <c r="C2177" i="14" s="1"/>
  <c r="D2177" i="14" s="1"/>
  <c r="A2179" i="14" l="1"/>
  <c r="B2178" i="14"/>
  <c r="C2178" i="14" s="1"/>
  <c r="D2178" i="14" s="1"/>
  <c r="B2179" i="14" l="1"/>
  <c r="C2179" i="14" s="1"/>
  <c r="D2179" i="14" s="1"/>
  <c r="A2180" i="14"/>
  <c r="A2181" i="14" l="1"/>
  <c r="B2180" i="14"/>
  <c r="C2180" i="14" s="1"/>
  <c r="D2180" i="14" s="1"/>
  <c r="A2182" i="14" l="1"/>
  <c r="B2181" i="14"/>
  <c r="C2181" i="14" s="1"/>
  <c r="D2181" i="14" s="1"/>
  <c r="A2183" i="14" l="1"/>
  <c r="B2182" i="14"/>
  <c r="C2182" i="14" s="1"/>
  <c r="D2182" i="14" s="1"/>
  <c r="A2184" i="14" l="1"/>
  <c r="B2183" i="14"/>
  <c r="C2183" i="14" s="1"/>
  <c r="D2183" i="14" s="1"/>
  <c r="B2184" i="14" l="1"/>
  <c r="C2184" i="14" s="1"/>
  <c r="D2184" i="14" s="1"/>
  <c r="A2185" i="14"/>
  <c r="B2185" i="14" l="1"/>
  <c r="C2185" i="14" s="1"/>
  <c r="D2185" i="14" s="1"/>
  <c r="A2186" i="14"/>
  <c r="A2187" i="14" l="1"/>
  <c r="B2186" i="14"/>
  <c r="C2186" i="14" s="1"/>
  <c r="D2186" i="14" s="1"/>
  <c r="B2187" i="14" l="1"/>
  <c r="C2187" i="14" s="1"/>
  <c r="D2187" i="14" s="1"/>
  <c r="A2188" i="14"/>
  <c r="A2189" i="14" l="1"/>
  <c r="B2188" i="14"/>
  <c r="C2188" i="14" s="1"/>
  <c r="D2188" i="14" s="1"/>
  <c r="B2189" i="14" l="1"/>
  <c r="C2189" i="14" s="1"/>
  <c r="D2189" i="14" s="1"/>
  <c r="A2190" i="14"/>
  <c r="A2191" i="14" l="1"/>
  <c r="B2190" i="14"/>
  <c r="C2190" i="14" s="1"/>
  <c r="D2190" i="14" s="1"/>
  <c r="A2192" i="14" l="1"/>
  <c r="B2191" i="14"/>
  <c r="C2191" i="14" s="1"/>
  <c r="D2191" i="14" s="1"/>
  <c r="A2193" i="14" l="1"/>
  <c r="B2192" i="14"/>
  <c r="C2192" i="14" s="1"/>
  <c r="D2192" i="14" s="1"/>
  <c r="B2193" i="14" l="1"/>
  <c r="C2193" i="14" s="1"/>
  <c r="D2193" i="14" s="1"/>
  <c r="A2194" i="14"/>
  <c r="A2195" i="14" l="1"/>
  <c r="B2194" i="14"/>
  <c r="C2194" i="14" s="1"/>
  <c r="D2194" i="14" s="1"/>
  <c r="A2196" i="14" l="1"/>
  <c r="B2195" i="14"/>
  <c r="C2195" i="14" s="1"/>
  <c r="D2195" i="14" s="1"/>
  <c r="B2196" i="14" l="1"/>
  <c r="C2196" i="14" s="1"/>
  <c r="D2196" i="14" s="1"/>
  <c r="A2197" i="14"/>
  <c r="B2197" i="14" l="1"/>
  <c r="C2197" i="14" s="1"/>
  <c r="D2197" i="14" s="1"/>
  <c r="A2198" i="14"/>
  <c r="B2198" i="14" l="1"/>
  <c r="C2198" i="14" s="1"/>
  <c r="D2198" i="14" s="1"/>
  <c r="A2199" i="14"/>
  <c r="A2200" i="14" l="1"/>
  <c r="B2199" i="14"/>
  <c r="C2199" i="14" s="1"/>
  <c r="D2199" i="14" s="1"/>
  <c r="A2201" i="14" l="1"/>
  <c r="B2200" i="14"/>
  <c r="C2200" i="14" s="1"/>
  <c r="D2200" i="14" s="1"/>
  <c r="B2201" i="14" l="1"/>
  <c r="C2201" i="14" s="1"/>
  <c r="D2201" i="14" s="1"/>
  <c r="A2202" i="14"/>
  <c r="A2203" i="14" l="1"/>
  <c r="B2202" i="14"/>
  <c r="C2202" i="14" s="1"/>
  <c r="D2202" i="14" s="1"/>
  <c r="B2203" i="14" l="1"/>
  <c r="C2203" i="14" s="1"/>
  <c r="D2203" i="14" s="1"/>
  <c r="A2204" i="14"/>
  <c r="B2204" i="14" l="1"/>
  <c r="C2204" i="14" s="1"/>
  <c r="D2204" i="14" s="1"/>
  <c r="A2205" i="14"/>
  <c r="A2206" i="14" l="1"/>
  <c r="B2205" i="14"/>
  <c r="C2205" i="14" s="1"/>
  <c r="D2205" i="14" s="1"/>
  <c r="A2207" i="14" l="1"/>
  <c r="B2206" i="14"/>
  <c r="C2206" i="14" s="1"/>
  <c r="D2206" i="14" s="1"/>
  <c r="A2208" i="14" l="1"/>
  <c r="B2207" i="14"/>
  <c r="C2207" i="14" s="1"/>
  <c r="D2207" i="14" s="1"/>
  <c r="B2208" i="14" l="1"/>
  <c r="C2208" i="14" s="1"/>
  <c r="D2208" i="14" s="1"/>
  <c r="A2209" i="14"/>
  <c r="B2209" i="14" l="1"/>
  <c r="C2209" i="14" s="1"/>
  <c r="D2209" i="14" s="1"/>
  <c r="A2210" i="14"/>
  <c r="B2210" i="14" l="1"/>
  <c r="C2210" i="14" s="1"/>
  <c r="D2210" i="14" s="1"/>
  <c r="A2211" i="14"/>
  <c r="A2212" i="14" l="1"/>
  <c r="B2211" i="14"/>
  <c r="C2211" i="14" s="1"/>
  <c r="D2211" i="14" s="1"/>
  <c r="A2213" i="14" l="1"/>
  <c r="B2212" i="14"/>
  <c r="C2212" i="14" s="1"/>
  <c r="D2212" i="14" s="1"/>
  <c r="B2213" i="14" l="1"/>
  <c r="C2213" i="14" s="1"/>
  <c r="D2213" i="14" s="1"/>
  <c r="A2214" i="14"/>
  <c r="B2214" i="14" l="1"/>
  <c r="C2214" i="14" s="1"/>
  <c r="D2214" i="14" s="1"/>
  <c r="A2215" i="14"/>
  <c r="B2215" i="14" l="1"/>
  <c r="C2215" i="14" s="1"/>
  <c r="D2215" i="14" s="1"/>
  <c r="A2216" i="14"/>
  <c r="B2216" i="14" l="1"/>
  <c r="C2216" i="14" s="1"/>
  <c r="D2216" i="14" s="1"/>
  <c r="A2217" i="14"/>
  <c r="A2218" i="14" l="1"/>
  <c r="B2217" i="14"/>
  <c r="C2217" i="14" s="1"/>
  <c r="D2217" i="14" s="1"/>
  <c r="B2218" i="14" l="1"/>
  <c r="C2218" i="14" s="1"/>
  <c r="D2218" i="14" s="1"/>
  <c r="A2219" i="14"/>
  <c r="A2220" i="14" l="1"/>
  <c r="B2219" i="14"/>
  <c r="C2219" i="14" s="1"/>
  <c r="D2219" i="14" s="1"/>
  <c r="A2221" i="14" l="1"/>
  <c r="B2220" i="14"/>
  <c r="C2220" i="14" s="1"/>
  <c r="D2220" i="14" s="1"/>
  <c r="A2222" i="14" l="1"/>
  <c r="B2221" i="14"/>
  <c r="C2221" i="14" s="1"/>
  <c r="D2221" i="14" s="1"/>
  <c r="A2223" i="14" l="1"/>
  <c r="B2222" i="14"/>
  <c r="C2222" i="14" s="1"/>
  <c r="D2222" i="14" s="1"/>
  <c r="B2223" i="14" l="1"/>
  <c r="C2223" i="14" s="1"/>
  <c r="D2223" i="14" s="1"/>
  <c r="A2224" i="14"/>
  <c r="A2225" i="14" l="1"/>
  <c r="B2224" i="14"/>
  <c r="C2224" i="14" s="1"/>
  <c r="D2224" i="14" s="1"/>
  <c r="B2225" i="14" l="1"/>
  <c r="C2225" i="14" s="1"/>
  <c r="D2225" i="14" s="1"/>
  <c r="A2226" i="14"/>
  <c r="B2226" i="14" l="1"/>
  <c r="C2226" i="14" s="1"/>
  <c r="D2226" i="14" s="1"/>
  <c r="A2227" i="14"/>
  <c r="B2227" i="14" l="1"/>
  <c r="C2227" i="14" s="1"/>
  <c r="D2227" i="14" s="1"/>
  <c r="A2228" i="14"/>
  <c r="A2229" i="14" l="1"/>
  <c r="B2228" i="14"/>
  <c r="C2228" i="14" s="1"/>
  <c r="D2228" i="14" s="1"/>
  <c r="A2230" i="14" l="1"/>
  <c r="B2229" i="14"/>
  <c r="C2229" i="14" s="1"/>
  <c r="D2229" i="14" s="1"/>
  <c r="A2231" i="14" l="1"/>
  <c r="B2230" i="14"/>
  <c r="C2230" i="14" s="1"/>
  <c r="D2230" i="14" s="1"/>
  <c r="A2232" i="14" l="1"/>
  <c r="B2231" i="14"/>
  <c r="C2231" i="14" s="1"/>
  <c r="D2231" i="14" s="1"/>
  <c r="A2233" i="14" l="1"/>
  <c r="B2232" i="14"/>
  <c r="C2232" i="14" s="1"/>
  <c r="D2232" i="14" s="1"/>
  <c r="A2234" i="14" l="1"/>
  <c r="B2233" i="14"/>
  <c r="C2233" i="14" s="1"/>
  <c r="D2233" i="14" s="1"/>
  <c r="B2234" i="14" l="1"/>
  <c r="C2234" i="14" s="1"/>
  <c r="D2234" i="14" s="1"/>
  <c r="A2235" i="14"/>
  <c r="A2236" i="14" l="1"/>
  <c r="B2235" i="14"/>
  <c r="C2235" i="14" s="1"/>
  <c r="D2235" i="14" s="1"/>
  <c r="A2237" i="14" l="1"/>
  <c r="B2236" i="14"/>
  <c r="C2236" i="14" s="1"/>
  <c r="D2236" i="14" s="1"/>
  <c r="B2237" i="14" l="1"/>
  <c r="C2237" i="14" s="1"/>
  <c r="D2237" i="14" s="1"/>
  <c r="A2238" i="14"/>
  <c r="A2239" i="14" l="1"/>
  <c r="B2238" i="14"/>
  <c r="C2238" i="14" s="1"/>
  <c r="D2238" i="14" s="1"/>
  <c r="A2240" i="14" l="1"/>
  <c r="B2239" i="14"/>
  <c r="C2239" i="14" s="1"/>
  <c r="D2239" i="14" s="1"/>
  <c r="A2241" i="14" l="1"/>
  <c r="B2240" i="14"/>
  <c r="C2240" i="14" s="1"/>
  <c r="D2240" i="14" s="1"/>
  <c r="A2242" i="14" l="1"/>
  <c r="B2241" i="14"/>
  <c r="C2241" i="14" s="1"/>
  <c r="D2241" i="14" s="1"/>
  <c r="B2242" i="14" l="1"/>
  <c r="C2242" i="14" s="1"/>
  <c r="D2242" i="14" s="1"/>
  <c r="A2243" i="14"/>
  <c r="A2244" i="14" l="1"/>
  <c r="B2243" i="14"/>
  <c r="C2243" i="14" s="1"/>
  <c r="D2243" i="14" s="1"/>
  <c r="A2245" i="14" l="1"/>
  <c r="B2244" i="14"/>
  <c r="C2244" i="14" s="1"/>
  <c r="D2244" i="14" s="1"/>
  <c r="B2245" i="14" l="1"/>
  <c r="C2245" i="14" s="1"/>
  <c r="D2245" i="14" s="1"/>
  <c r="A2246" i="14"/>
  <c r="A2247" i="14" l="1"/>
  <c r="B2246" i="14"/>
  <c r="C2246" i="14" s="1"/>
  <c r="D2246" i="14" s="1"/>
  <c r="A2248" i="14" l="1"/>
  <c r="B2247" i="14"/>
  <c r="C2247" i="14" s="1"/>
  <c r="D2247" i="14" s="1"/>
  <c r="B2248" i="14" l="1"/>
  <c r="C2248" i="14" s="1"/>
  <c r="D2248" i="14" s="1"/>
  <c r="A2249" i="14"/>
  <c r="B2249" i="14" l="1"/>
  <c r="C2249" i="14" s="1"/>
  <c r="D2249" i="14" s="1"/>
  <c r="A2250" i="14"/>
  <c r="A2251" i="14" l="1"/>
  <c r="B2250" i="14"/>
  <c r="C2250" i="14" s="1"/>
  <c r="D2250" i="14" s="1"/>
  <c r="B2251" i="14" l="1"/>
  <c r="C2251" i="14" s="1"/>
  <c r="D2251" i="14" s="1"/>
  <c r="A2252" i="14"/>
  <c r="A2253" i="14" l="1"/>
  <c r="B2252" i="14"/>
  <c r="C2252" i="14" s="1"/>
  <c r="D2252" i="14" s="1"/>
  <c r="A2254" i="14" l="1"/>
  <c r="B2253" i="14"/>
  <c r="C2253" i="14" s="1"/>
  <c r="D2253" i="14" s="1"/>
  <c r="A2255" i="14" l="1"/>
  <c r="B2254" i="14"/>
  <c r="C2254" i="14" s="1"/>
  <c r="D2254" i="14" s="1"/>
  <c r="B2255" i="14" l="1"/>
  <c r="C2255" i="14" s="1"/>
  <c r="D2255" i="14" s="1"/>
  <c r="A2256" i="14"/>
  <c r="B2256" i="14" l="1"/>
  <c r="C2256" i="14" s="1"/>
  <c r="D2256" i="14" s="1"/>
  <c r="A2257" i="14"/>
  <c r="A2258" i="14" l="1"/>
  <c r="B2257" i="14"/>
  <c r="C2257" i="14" s="1"/>
  <c r="D2257" i="14" s="1"/>
  <c r="B2258" i="14" l="1"/>
  <c r="C2258" i="14" s="1"/>
  <c r="D2258" i="14" s="1"/>
  <c r="A2259" i="14"/>
  <c r="B2259" i="14" l="1"/>
  <c r="C2259" i="14" s="1"/>
  <c r="D2259" i="14" s="1"/>
  <c r="A2260" i="14"/>
  <c r="A2261" i="14" l="1"/>
  <c r="B2260" i="14"/>
  <c r="C2260" i="14" s="1"/>
  <c r="D2260" i="14" s="1"/>
  <c r="A2262" i="14" l="1"/>
  <c r="B2261" i="14"/>
  <c r="C2261" i="14" s="1"/>
  <c r="D2261" i="14" s="1"/>
  <c r="A2263" i="14" l="1"/>
  <c r="B2262" i="14"/>
  <c r="C2262" i="14" s="1"/>
  <c r="D2262" i="14" s="1"/>
  <c r="A2264" i="14" l="1"/>
  <c r="B2263" i="14"/>
  <c r="C2263" i="14" s="1"/>
  <c r="D2263" i="14" s="1"/>
  <c r="A2265" i="14" l="1"/>
  <c r="B2264" i="14"/>
  <c r="C2264" i="14" s="1"/>
  <c r="D2264" i="14" s="1"/>
  <c r="A2266" i="14" l="1"/>
  <c r="B2265" i="14"/>
  <c r="C2265" i="14" s="1"/>
  <c r="D2265" i="14" s="1"/>
  <c r="B2266" i="14" l="1"/>
  <c r="C2266" i="14" s="1"/>
  <c r="D2266" i="14" s="1"/>
  <c r="A2267" i="14"/>
  <c r="B2267" i="14" l="1"/>
  <c r="C2267" i="14" s="1"/>
  <c r="D2267" i="14" s="1"/>
  <c r="A2268" i="14"/>
  <c r="B2268" i="14" l="1"/>
  <c r="C2268" i="14" s="1"/>
  <c r="D2268" i="14" s="1"/>
  <c r="A2269" i="14"/>
  <c r="A2270" i="14" l="1"/>
  <c r="B2269" i="14"/>
  <c r="C2269" i="14" s="1"/>
  <c r="D2269" i="14" s="1"/>
  <c r="A2271" i="14" l="1"/>
  <c r="B2270" i="14"/>
  <c r="C2270" i="14" s="1"/>
  <c r="D2270" i="14" s="1"/>
  <c r="B2271" i="14" l="1"/>
  <c r="C2271" i="14" s="1"/>
  <c r="D2271" i="14" s="1"/>
  <c r="A2272" i="14"/>
  <c r="A2273" i="14" l="1"/>
  <c r="B2272" i="14"/>
  <c r="C2272" i="14" s="1"/>
  <c r="D2272" i="14" s="1"/>
  <c r="A2274" i="14" l="1"/>
  <c r="B2273" i="14"/>
  <c r="C2273" i="14" s="1"/>
  <c r="D2273" i="14" s="1"/>
  <c r="A2275" i="14" l="1"/>
  <c r="B2274" i="14"/>
  <c r="C2274" i="14" s="1"/>
  <c r="D2274" i="14" s="1"/>
  <c r="A2276" i="14" l="1"/>
  <c r="B2275" i="14"/>
  <c r="C2275" i="14" s="1"/>
  <c r="D2275" i="14" s="1"/>
  <c r="A2277" i="14" l="1"/>
  <c r="B2276" i="14"/>
  <c r="C2276" i="14" s="1"/>
  <c r="D2276" i="14" s="1"/>
  <c r="A2278" i="14" l="1"/>
  <c r="B2277" i="14"/>
  <c r="C2277" i="14" s="1"/>
  <c r="D2277" i="14" s="1"/>
  <c r="B2278" i="14" l="1"/>
  <c r="C2278" i="14" s="1"/>
  <c r="D2278" i="14" s="1"/>
  <c r="A2279" i="14"/>
  <c r="A2280" i="14" l="1"/>
  <c r="B2279" i="14"/>
  <c r="C2279" i="14" s="1"/>
  <c r="D2279" i="14" s="1"/>
  <c r="A2281" i="14" l="1"/>
  <c r="B2280" i="14"/>
  <c r="C2280" i="14" s="1"/>
  <c r="D2280" i="14" s="1"/>
  <c r="A2282" i="14" l="1"/>
  <c r="B2281" i="14"/>
  <c r="C2281" i="14" s="1"/>
  <c r="D2281" i="14" s="1"/>
  <c r="B2282" i="14" l="1"/>
  <c r="C2282" i="14" s="1"/>
  <c r="D2282" i="14" s="1"/>
  <c r="A2283" i="14"/>
  <c r="A2284" i="14" l="1"/>
  <c r="B2283" i="14"/>
  <c r="C2283" i="14" s="1"/>
  <c r="D2283" i="14" s="1"/>
  <c r="A2285" i="14" l="1"/>
  <c r="B2284" i="14"/>
  <c r="C2284" i="14" s="1"/>
  <c r="D2284" i="14" s="1"/>
  <c r="A2286" i="14" l="1"/>
  <c r="B2285" i="14"/>
  <c r="C2285" i="14" s="1"/>
  <c r="D2285" i="14" s="1"/>
  <c r="A2287" i="14" l="1"/>
  <c r="B2286" i="14"/>
  <c r="C2286" i="14" s="1"/>
  <c r="D2286" i="14" s="1"/>
  <c r="A2288" i="14" l="1"/>
  <c r="B2287" i="14"/>
  <c r="C2287" i="14" s="1"/>
  <c r="D2287" i="14" s="1"/>
  <c r="A2289" i="14" l="1"/>
  <c r="B2288" i="14"/>
  <c r="C2288" i="14" s="1"/>
  <c r="D2288" i="14" s="1"/>
  <c r="A2290" i="14" l="1"/>
  <c r="B2289" i="14"/>
  <c r="C2289" i="14" s="1"/>
  <c r="D2289" i="14" s="1"/>
  <c r="B2290" i="14" l="1"/>
  <c r="C2290" i="14" s="1"/>
  <c r="D2290" i="14" s="1"/>
  <c r="A2291" i="14"/>
  <c r="A2292" i="14" l="1"/>
  <c r="B2291" i="14"/>
  <c r="C2291" i="14" s="1"/>
  <c r="D2291" i="14" s="1"/>
  <c r="A2293" i="14" l="1"/>
  <c r="B2292" i="14"/>
  <c r="C2292" i="14" s="1"/>
  <c r="D2292" i="14" s="1"/>
  <c r="A2294" i="14" l="1"/>
  <c r="B2293" i="14"/>
  <c r="C2293" i="14" s="1"/>
  <c r="D2293" i="14" s="1"/>
  <c r="A2295" i="14" l="1"/>
  <c r="B2294" i="14"/>
  <c r="C2294" i="14" s="1"/>
  <c r="D2294" i="14" s="1"/>
  <c r="A2296" i="14" l="1"/>
  <c r="B2295" i="14"/>
  <c r="C2295" i="14" s="1"/>
  <c r="D2295" i="14" s="1"/>
  <c r="A2297" i="14" l="1"/>
  <c r="B2296" i="14"/>
  <c r="C2296" i="14" s="1"/>
  <c r="D2296" i="14" s="1"/>
  <c r="B2297" i="14" l="1"/>
  <c r="C2297" i="14" s="1"/>
  <c r="D2297" i="14" s="1"/>
  <c r="A2298" i="14"/>
  <c r="A2299" i="14" l="1"/>
  <c r="B2298" i="14"/>
  <c r="C2298" i="14" s="1"/>
  <c r="D2298" i="14" s="1"/>
  <c r="B2299" i="14" l="1"/>
  <c r="C2299" i="14" s="1"/>
  <c r="D2299" i="14" s="1"/>
  <c r="A2300" i="14"/>
  <c r="A2301" i="14" l="1"/>
  <c r="B2300" i="14"/>
  <c r="C2300" i="14" s="1"/>
  <c r="D2300" i="14" s="1"/>
  <c r="A2302" i="14" l="1"/>
  <c r="B2301" i="14"/>
  <c r="C2301" i="14" s="1"/>
  <c r="D2301" i="14" s="1"/>
  <c r="A2303" i="14" l="1"/>
  <c r="B2302" i="14"/>
  <c r="C2302" i="14" s="1"/>
  <c r="D2302" i="14" s="1"/>
  <c r="B2303" i="14" l="1"/>
  <c r="C2303" i="14" s="1"/>
  <c r="D2303" i="14" s="1"/>
  <c r="A2304" i="14"/>
  <c r="B2304" i="14" l="1"/>
  <c r="C2304" i="14" s="1"/>
  <c r="D2304" i="14" s="1"/>
  <c r="A2305" i="14"/>
  <c r="A2306" i="14" l="1"/>
  <c r="B2305" i="14"/>
  <c r="C2305" i="14" s="1"/>
  <c r="D2305" i="14" s="1"/>
  <c r="B2306" i="14" l="1"/>
  <c r="C2306" i="14" s="1"/>
  <c r="D2306" i="14" s="1"/>
  <c r="A2307" i="14"/>
  <c r="B2307" i="14" l="1"/>
  <c r="C2307" i="14" s="1"/>
  <c r="D2307" i="14" s="1"/>
  <c r="A2308" i="14"/>
  <c r="B2308" i="14" l="1"/>
  <c r="C2308" i="14" s="1"/>
  <c r="D2308" i="14" s="1"/>
  <c r="A2309" i="14"/>
  <c r="B2309" i="14" l="1"/>
  <c r="C2309" i="14" s="1"/>
  <c r="D2309" i="14" s="1"/>
  <c r="A2310" i="14"/>
  <c r="B2310" i="14" l="1"/>
  <c r="C2310" i="14" s="1"/>
  <c r="D2310" i="14" s="1"/>
  <c r="A2311" i="14"/>
  <c r="A2312" i="14" l="1"/>
  <c r="B2311" i="14"/>
  <c r="C2311" i="14" s="1"/>
  <c r="D2311" i="14" s="1"/>
  <c r="A2313" i="14" l="1"/>
  <c r="B2312" i="14"/>
  <c r="C2312" i="14" s="1"/>
  <c r="D2312" i="14" s="1"/>
  <c r="B2313" i="14" l="1"/>
  <c r="C2313" i="14" s="1"/>
  <c r="D2313" i="14" s="1"/>
  <c r="A2314" i="14"/>
  <c r="A2315" i="14" l="1"/>
  <c r="B2314" i="14"/>
  <c r="C2314" i="14" s="1"/>
  <c r="D2314" i="14" s="1"/>
  <c r="A2316" i="14" l="1"/>
  <c r="B2315" i="14"/>
  <c r="C2315" i="14" s="1"/>
  <c r="D2315" i="14" s="1"/>
  <c r="A2317" i="14" l="1"/>
  <c r="B2316" i="14"/>
  <c r="C2316" i="14" s="1"/>
  <c r="D2316" i="14" s="1"/>
  <c r="A2318" i="14" l="1"/>
  <c r="B2317" i="14"/>
  <c r="C2317" i="14" s="1"/>
  <c r="D2317" i="14" s="1"/>
  <c r="A2319" i="14" l="1"/>
  <c r="B2318" i="14"/>
  <c r="C2318" i="14" s="1"/>
  <c r="D2318" i="14" s="1"/>
  <c r="A2320" i="14" l="1"/>
  <c r="B2319" i="14"/>
  <c r="C2319" i="14" s="1"/>
  <c r="D2319" i="14" s="1"/>
  <c r="A2321" i="14" l="1"/>
  <c r="B2320" i="14"/>
  <c r="C2320" i="14" s="1"/>
  <c r="D2320" i="14" s="1"/>
  <c r="A2322" i="14" l="1"/>
  <c r="B2321" i="14"/>
  <c r="C2321" i="14" s="1"/>
  <c r="D2321" i="14" s="1"/>
  <c r="B2322" i="14" l="1"/>
  <c r="C2322" i="14" s="1"/>
  <c r="D2322" i="14" s="1"/>
  <c r="A2323" i="14"/>
  <c r="A2324" i="14" l="1"/>
  <c r="B2323" i="14"/>
  <c r="C2323" i="14" s="1"/>
  <c r="D2323" i="14" s="1"/>
  <c r="A2325" i="14" l="1"/>
  <c r="B2324" i="14"/>
  <c r="C2324" i="14" s="1"/>
  <c r="D2324" i="14" s="1"/>
  <c r="B2325" i="14" l="1"/>
  <c r="C2325" i="14" s="1"/>
  <c r="D2325" i="14" s="1"/>
  <c r="A2326" i="14"/>
  <c r="A2327" i="14" l="1"/>
  <c r="B2326" i="14"/>
  <c r="C2326" i="14" s="1"/>
  <c r="D2326" i="14" s="1"/>
  <c r="A2328" i="14" l="1"/>
  <c r="B2327" i="14"/>
  <c r="C2327" i="14" s="1"/>
  <c r="D2327" i="14" s="1"/>
  <c r="A2329" i="14" l="1"/>
  <c r="B2328" i="14"/>
  <c r="C2328" i="14" s="1"/>
  <c r="D2328" i="14" s="1"/>
  <c r="A2330" i="14" l="1"/>
  <c r="B2329" i="14"/>
  <c r="C2329" i="14" s="1"/>
  <c r="D2329" i="14" s="1"/>
  <c r="A2331" i="14" l="1"/>
  <c r="B2330" i="14"/>
  <c r="C2330" i="14" s="1"/>
  <c r="D2330" i="14" s="1"/>
  <c r="A2332" i="14" l="1"/>
  <c r="B2331" i="14"/>
  <c r="C2331" i="14" s="1"/>
  <c r="D2331" i="14" s="1"/>
  <c r="A2333" i="14" l="1"/>
  <c r="B2332" i="14"/>
  <c r="C2332" i="14" s="1"/>
  <c r="D2332" i="14" s="1"/>
  <c r="A2334" i="14" l="1"/>
  <c r="B2333" i="14"/>
  <c r="C2333" i="14" s="1"/>
  <c r="D2333" i="14" s="1"/>
  <c r="A2335" i="14" l="1"/>
  <c r="B2334" i="14"/>
  <c r="C2334" i="14" s="1"/>
  <c r="D2334" i="14" s="1"/>
  <c r="B2335" i="14" l="1"/>
  <c r="C2335" i="14" s="1"/>
  <c r="D2335" i="14" s="1"/>
  <c r="A2336" i="14"/>
  <c r="A2337" i="14" l="1"/>
  <c r="B2336" i="14"/>
  <c r="C2336" i="14" s="1"/>
  <c r="D2336" i="14" s="1"/>
  <c r="A2338" i="14" l="1"/>
  <c r="B2337" i="14"/>
  <c r="C2337" i="14" s="1"/>
  <c r="D2337" i="14" s="1"/>
  <c r="A2339" i="14" l="1"/>
  <c r="B2338" i="14"/>
  <c r="C2338" i="14" s="1"/>
  <c r="D2338" i="14" s="1"/>
  <c r="A2340" i="14" l="1"/>
  <c r="B2339" i="14"/>
  <c r="C2339" i="14" s="1"/>
  <c r="D2339" i="14" s="1"/>
  <c r="A2341" i="14" l="1"/>
  <c r="B2340" i="14"/>
  <c r="C2340" i="14" s="1"/>
  <c r="D2340" i="14" s="1"/>
  <c r="A2342" i="14" l="1"/>
  <c r="B2341" i="14"/>
  <c r="C2341" i="14" s="1"/>
  <c r="D2341" i="14" s="1"/>
  <c r="A2343" i="14" l="1"/>
  <c r="B2342" i="14"/>
  <c r="C2342" i="14" s="1"/>
  <c r="D2342" i="14" s="1"/>
  <c r="A2344" i="14" l="1"/>
  <c r="B2343" i="14"/>
  <c r="C2343" i="14" s="1"/>
  <c r="D2343" i="14" s="1"/>
  <c r="B2344" i="14" l="1"/>
  <c r="C2344" i="14" s="1"/>
  <c r="D2344" i="14" s="1"/>
  <c r="A2345" i="14"/>
  <c r="A2346" i="14" l="1"/>
  <c r="B2345" i="14"/>
  <c r="C2345" i="14" s="1"/>
  <c r="D2345" i="14" s="1"/>
  <c r="A2347" i="14" l="1"/>
  <c r="B2346" i="14"/>
  <c r="C2346" i="14" s="1"/>
  <c r="D2346" i="14" s="1"/>
  <c r="A2348" i="14" l="1"/>
  <c r="B2347" i="14"/>
  <c r="C2347" i="14" s="1"/>
  <c r="D2347" i="14" s="1"/>
  <c r="A2349" i="14" l="1"/>
  <c r="B2348" i="14"/>
  <c r="C2348" i="14" s="1"/>
  <c r="D2348" i="14" s="1"/>
  <c r="B2349" i="14" l="1"/>
  <c r="C2349" i="14" s="1"/>
  <c r="D2349" i="14" s="1"/>
  <c r="A2350" i="14"/>
  <c r="A2351" i="14" l="1"/>
  <c r="B2350" i="14"/>
  <c r="C2350" i="14" s="1"/>
  <c r="D2350" i="14" s="1"/>
  <c r="A2352" i="14" l="1"/>
  <c r="B2351" i="14"/>
  <c r="C2351" i="14" s="1"/>
  <c r="D2351" i="14" s="1"/>
  <c r="A2353" i="14" l="1"/>
  <c r="B2352" i="14"/>
  <c r="C2352" i="14" s="1"/>
  <c r="D2352" i="14" s="1"/>
  <c r="B2353" i="14" l="1"/>
  <c r="C2353" i="14" s="1"/>
  <c r="D2353" i="14" s="1"/>
  <c r="A2354" i="14"/>
  <c r="A2355" i="14" l="1"/>
  <c r="B2354" i="14"/>
  <c r="C2354" i="14" s="1"/>
  <c r="D2354" i="14" s="1"/>
  <c r="A2356" i="14" l="1"/>
  <c r="B2355" i="14"/>
  <c r="C2355" i="14" s="1"/>
  <c r="D2355" i="14" s="1"/>
  <c r="A2357" i="14" l="1"/>
  <c r="B2356" i="14"/>
  <c r="C2356" i="14" s="1"/>
  <c r="D2356" i="14" s="1"/>
  <c r="B2357" i="14" l="1"/>
  <c r="C2357" i="14" s="1"/>
  <c r="D2357" i="14" s="1"/>
  <c r="A2358" i="14"/>
  <c r="A2359" i="14" l="1"/>
  <c r="B2358" i="14"/>
  <c r="C2358" i="14" s="1"/>
  <c r="D2358" i="14" s="1"/>
  <c r="B2359" i="14" l="1"/>
  <c r="C2359" i="14" s="1"/>
  <c r="D2359" i="14" s="1"/>
  <c r="A2360" i="14"/>
  <c r="A2361" i="14" l="1"/>
  <c r="B2360" i="14"/>
  <c r="C2360" i="14" s="1"/>
  <c r="D2360" i="14" s="1"/>
  <c r="B2361" i="14" l="1"/>
  <c r="C2361" i="14" s="1"/>
  <c r="D2361" i="14" s="1"/>
  <c r="A2362" i="14"/>
  <c r="B2362" i="14" l="1"/>
  <c r="C2362" i="14" s="1"/>
  <c r="D2362" i="14" s="1"/>
  <c r="A2363" i="14"/>
  <c r="A2364" i="14" l="1"/>
  <c r="B2363" i="14"/>
  <c r="C2363" i="14" s="1"/>
  <c r="D2363" i="14" s="1"/>
  <c r="A2365" i="14" l="1"/>
  <c r="B2364" i="14"/>
  <c r="C2364" i="14" s="1"/>
  <c r="D2364" i="14" s="1"/>
  <c r="A2366" i="14" l="1"/>
  <c r="B2365" i="14"/>
  <c r="C2365" i="14" s="1"/>
  <c r="D2365" i="14" s="1"/>
  <c r="A2367" i="14" l="1"/>
  <c r="B2366" i="14"/>
  <c r="C2366" i="14" s="1"/>
  <c r="D2366" i="14" s="1"/>
  <c r="A2368" i="14" l="1"/>
  <c r="B2367" i="14"/>
  <c r="C2367" i="14" s="1"/>
  <c r="D2367" i="14" s="1"/>
  <c r="A2369" i="14" l="1"/>
  <c r="B2368" i="14"/>
  <c r="C2368" i="14" s="1"/>
  <c r="D2368" i="14" s="1"/>
  <c r="B2369" i="14" l="1"/>
  <c r="C2369" i="14" s="1"/>
  <c r="D2369" i="14" s="1"/>
  <c r="A2370" i="14"/>
  <c r="B2370" i="14" l="1"/>
  <c r="C2370" i="14" s="1"/>
  <c r="D2370" i="14" s="1"/>
  <c r="A2371" i="14"/>
  <c r="B2371" i="14" l="1"/>
  <c r="C2371" i="14" s="1"/>
  <c r="D2371" i="14" s="1"/>
  <c r="A2372" i="14"/>
  <c r="A2373" i="14" l="1"/>
  <c r="B2372" i="14"/>
  <c r="C2372" i="14" s="1"/>
  <c r="D2372" i="14" s="1"/>
  <c r="A2374" i="14" l="1"/>
  <c r="B2373" i="14"/>
  <c r="C2373" i="14" s="1"/>
  <c r="D2373" i="14" s="1"/>
  <c r="A2375" i="14" l="1"/>
  <c r="B2374" i="14"/>
  <c r="C2374" i="14" s="1"/>
  <c r="D2374" i="14" s="1"/>
  <c r="A2376" i="14" l="1"/>
  <c r="B2375" i="14"/>
  <c r="C2375" i="14" s="1"/>
  <c r="D2375" i="14" s="1"/>
  <c r="A2377" i="14" l="1"/>
  <c r="B2376" i="14"/>
  <c r="C2376" i="14" s="1"/>
  <c r="D2376" i="14" s="1"/>
  <c r="A2378" i="14" l="1"/>
  <c r="B2377" i="14"/>
  <c r="C2377" i="14" s="1"/>
  <c r="D2377" i="14" s="1"/>
  <c r="A2379" i="14" l="1"/>
  <c r="B2378" i="14"/>
  <c r="C2378" i="14" s="1"/>
  <c r="D2378" i="14" s="1"/>
  <c r="A2380" i="14" l="1"/>
  <c r="B2379" i="14"/>
  <c r="C2379" i="14" s="1"/>
  <c r="D2379" i="14" s="1"/>
  <c r="A2381" i="14" l="1"/>
  <c r="B2380" i="14"/>
  <c r="C2380" i="14" s="1"/>
  <c r="D2380" i="14" s="1"/>
  <c r="A2382" i="14" l="1"/>
  <c r="B2381" i="14"/>
  <c r="C2381" i="14" s="1"/>
  <c r="D2381" i="14" s="1"/>
  <c r="B2382" i="14" l="1"/>
  <c r="C2382" i="14" s="1"/>
  <c r="D2382" i="14" s="1"/>
  <c r="A2383" i="14"/>
  <c r="B2383" i="14" l="1"/>
  <c r="C2383" i="14" s="1"/>
  <c r="D2383" i="14" s="1"/>
  <c r="A2384" i="14"/>
  <c r="A2385" i="14" l="1"/>
  <c r="B2384" i="14"/>
  <c r="C2384" i="14" s="1"/>
  <c r="D2384" i="14" s="1"/>
  <c r="A2386" i="14" l="1"/>
  <c r="B2385" i="14"/>
  <c r="C2385" i="14" s="1"/>
  <c r="D2385" i="14" s="1"/>
  <c r="A2387" i="14" l="1"/>
  <c r="B2386" i="14"/>
  <c r="C2386" i="14" s="1"/>
  <c r="D2386" i="14" s="1"/>
  <c r="B2387" i="14" l="1"/>
  <c r="C2387" i="14" s="1"/>
  <c r="D2387" i="14" s="1"/>
  <c r="A2388" i="14"/>
  <c r="B2388" i="14" l="1"/>
  <c r="C2388" i="14" s="1"/>
  <c r="D2388" i="14" s="1"/>
  <c r="A2389" i="14"/>
  <c r="B2389" i="14" l="1"/>
  <c r="C2389" i="14" s="1"/>
  <c r="D2389" i="14" s="1"/>
  <c r="A2390" i="14"/>
  <c r="A2391" i="14" l="1"/>
  <c r="B2390" i="14"/>
  <c r="C2390" i="14" s="1"/>
  <c r="D2390" i="14" s="1"/>
  <c r="B2391" i="14" l="1"/>
  <c r="C2391" i="14" s="1"/>
  <c r="D2391" i="14" s="1"/>
  <c r="A2392" i="14"/>
  <c r="B2392" i="14" l="1"/>
  <c r="C2392" i="14" s="1"/>
  <c r="D2392" i="14" s="1"/>
  <c r="A2393" i="14"/>
  <c r="A2394" i="14" l="1"/>
  <c r="B2393" i="14"/>
  <c r="C2393" i="14" s="1"/>
  <c r="D2393" i="14" s="1"/>
  <c r="B2394" i="14" l="1"/>
  <c r="C2394" i="14" s="1"/>
  <c r="D2394" i="14" s="1"/>
  <c r="A2395" i="14"/>
  <c r="A2396" i="14" l="1"/>
  <c r="B2395" i="14"/>
  <c r="C2395" i="14" s="1"/>
  <c r="D2395" i="14" s="1"/>
  <c r="A2397" i="14" l="1"/>
  <c r="B2396" i="14"/>
  <c r="C2396" i="14" s="1"/>
  <c r="D2396" i="14" s="1"/>
  <c r="B2397" i="14" l="1"/>
  <c r="C2397" i="14" s="1"/>
  <c r="D2397" i="14" s="1"/>
  <c r="A2398" i="14"/>
  <c r="A2399" i="14" l="1"/>
  <c r="B2398" i="14"/>
  <c r="C2398" i="14" s="1"/>
  <c r="D2398" i="14" s="1"/>
  <c r="B2399" i="14" l="1"/>
  <c r="C2399" i="14" s="1"/>
  <c r="D2399" i="14" s="1"/>
  <c r="A2400" i="14"/>
  <c r="A2401" i="14" l="1"/>
  <c r="B2400" i="14"/>
  <c r="C2400" i="14" s="1"/>
  <c r="D2400" i="14" s="1"/>
  <c r="A2402" i="14" l="1"/>
  <c r="B2401" i="14"/>
  <c r="C2401" i="14" s="1"/>
  <c r="D2401" i="14" s="1"/>
  <c r="B2402" i="14" l="1"/>
  <c r="C2402" i="14" s="1"/>
  <c r="D2402" i="14" s="1"/>
  <c r="A2403" i="14"/>
  <c r="A2404" i="14" l="1"/>
  <c r="B2403" i="14"/>
  <c r="C2403" i="14" s="1"/>
  <c r="D2403" i="14" s="1"/>
  <c r="A2405" i="14" l="1"/>
  <c r="B2404" i="14"/>
  <c r="C2404" i="14" s="1"/>
  <c r="D2404" i="14" s="1"/>
  <c r="B2405" i="14" l="1"/>
  <c r="C2405" i="14" s="1"/>
  <c r="D2405" i="14" s="1"/>
  <c r="A2406" i="14"/>
  <c r="A2407" i="14" l="1"/>
  <c r="B2406" i="14"/>
  <c r="C2406" i="14" s="1"/>
  <c r="D2406" i="14" s="1"/>
  <c r="A2408" i="14" l="1"/>
  <c r="B2407" i="14"/>
  <c r="C2407" i="14" s="1"/>
  <c r="D2407" i="14" s="1"/>
  <c r="A2409" i="14" l="1"/>
  <c r="B2408" i="14"/>
  <c r="C2408" i="14" s="1"/>
  <c r="D2408" i="14" s="1"/>
  <c r="B2409" i="14" l="1"/>
  <c r="C2409" i="14" s="1"/>
  <c r="D2409" i="14" s="1"/>
  <c r="A2410" i="14"/>
  <c r="A2411" i="14" l="1"/>
  <c r="B2410" i="14"/>
  <c r="C2410" i="14" s="1"/>
  <c r="D2410" i="14" s="1"/>
  <c r="B2411" i="14" l="1"/>
  <c r="C2411" i="14" s="1"/>
  <c r="D2411" i="14" s="1"/>
  <c r="A2412" i="14"/>
  <c r="A2413" i="14" l="1"/>
  <c r="B2412" i="14"/>
  <c r="C2412" i="14" s="1"/>
  <c r="D2412" i="14" s="1"/>
  <c r="A2414" i="14" l="1"/>
  <c r="B2413" i="14"/>
  <c r="C2413" i="14" s="1"/>
  <c r="D2413" i="14" s="1"/>
  <c r="A2415" i="14" l="1"/>
  <c r="B2414" i="14"/>
  <c r="C2414" i="14" s="1"/>
  <c r="D2414" i="14" s="1"/>
  <c r="B2415" i="14" l="1"/>
  <c r="C2415" i="14" s="1"/>
  <c r="D2415" i="14" s="1"/>
  <c r="A2416" i="14"/>
  <c r="A2417" i="14" l="1"/>
  <c r="B2416" i="14"/>
  <c r="C2416" i="14" s="1"/>
  <c r="D2416" i="14" s="1"/>
  <c r="A2418" i="14" l="1"/>
  <c r="B2417" i="14"/>
  <c r="C2417" i="14" s="1"/>
  <c r="D2417" i="14" s="1"/>
  <c r="A2419" i="14" l="1"/>
  <c r="B2418" i="14"/>
  <c r="C2418" i="14" s="1"/>
  <c r="D2418" i="14" s="1"/>
  <c r="A2420" i="14" l="1"/>
  <c r="B2419" i="14"/>
  <c r="C2419" i="14" s="1"/>
  <c r="D2419" i="14" s="1"/>
  <c r="B2420" i="14" l="1"/>
  <c r="C2420" i="14" s="1"/>
  <c r="D2420" i="14" s="1"/>
  <c r="A2421" i="14"/>
  <c r="A2422" i="14" l="1"/>
  <c r="B2421" i="14"/>
  <c r="C2421" i="14" s="1"/>
  <c r="D2421" i="14" s="1"/>
  <c r="B2422" i="14" l="1"/>
  <c r="C2422" i="14" s="1"/>
  <c r="D2422" i="14" s="1"/>
  <c r="A2423" i="14"/>
  <c r="A2424" i="14" l="1"/>
  <c r="B2423" i="14"/>
  <c r="C2423" i="14" s="1"/>
  <c r="D2423" i="14" s="1"/>
  <c r="B2424" i="14" l="1"/>
  <c r="C2424" i="14" s="1"/>
  <c r="D2424" i="14" s="1"/>
  <c r="A2425" i="14"/>
  <c r="B2425" i="14" l="1"/>
  <c r="C2425" i="14" s="1"/>
  <c r="D2425" i="14" s="1"/>
  <c r="A2426" i="14"/>
  <c r="B2426" i="14" l="1"/>
  <c r="C2426" i="14" s="1"/>
  <c r="D2426" i="14" s="1"/>
  <c r="A2427" i="14"/>
  <c r="B2427" i="14" l="1"/>
  <c r="C2427" i="14" s="1"/>
  <c r="D2427" i="14" s="1"/>
  <c r="A2428" i="14"/>
  <c r="B2428" i="14" l="1"/>
  <c r="C2428" i="14" s="1"/>
  <c r="D2428" i="14" s="1"/>
  <c r="A2429" i="14"/>
  <c r="A2430" i="14" l="1"/>
  <c r="B2429" i="14"/>
  <c r="C2429" i="14" s="1"/>
  <c r="D2429" i="14" s="1"/>
  <c r="B2430" i="14" l="1"/>
  <c r="C2430" i="14" s="1"/>
  <c r="D2430" i="14" s="1"/>
  <c r="A2431" i="14"/>
  <c r="A2432" i="14" l="1"/>
  <c r="B2431" i="14"/>
  <c r="C2431" i="14" s="1"/>
  <c r="D2431" i="14" s="1"/>
  <c r="B2432" i="14" l="1"/>
  <c r="C2432" i="14" s="1"/>
  <c r="D2432" i="14" s="1"/>
  <c r="A2433" i="14"/>
  <c r="B2433" i="14" l="1"/>
  <c r="C2433" i="14" s="1"/>
  <c r="D2433" i="14" s="1"/>
  <c r="A2434" i="14"/>
  <c r="B2434" i="14" l="1"/>
  <c r="C2434" i="14" s="1"/>
  <c r="D2434" i="14" s="1"/>
  <c r="A2435" i="14"/>
  <c r="A2436" i="14" l="1"/>
  <c r="B2435" i="14"/>
  <c r="C2435" i="14" s="1"/>
  <c r="D2435" i="14" s="1"/>
  <c r="B2436" i="14" l="1"/>
  <c r="C2436" i="14" s="1"/>
  <c r="D2436" i="14" s="1"/>
  <c r="A2437" i="14"/>
  <c r="B2437" i="14" l="1"/>
  <c r="C2437" i="14" s="1"/>
  <c r="D2437" i="14" s="1"/>
  <c r="A2438" i="14"/>
  <c r="B2438" i="14" l="1"/>
  <c r="C2438" i="14" s="1"/>
  <c r="D2438" i="14" s="1"/>
  <c r="A2439" i="14"/>
  <c r="A2440" i="14" l="1"/>
  <c r="B2439" i="14"/>
  <c r="C2439" i="14" s="1"/>
  <c r="D2439" i="14" s="1"/>
  <c r="A2441" i="14" l="1"/>
  <c r="B2440" i="14"/>
  <c r="C2440" i="14" s="1"/>
  <c r="D2440" i="14" s="1"/>
  <c r="A2442" i="14" l="1"/>
  <c r="B2441" i="14"/>
  <c r="C2441" i="14" s="1"/>
  <c r="D2441" i="14" s="1"/>
  <c r="A2443" i="14" l="1"/>
  <c r="B2442" i="14"/>
  <c r="C2442" i="14" s="1"/>
  <c r="D2442" i="14" s="1"/>
  <c r="B2443" i="14" l="1"/>
  <c r="C2443" i="14" s="1"/>
  <c r="D2443" i="14" s="1"/>
  <c r="A2444" i="14"/>
  <c r="A2445" i="14" l="1"/>
  <c r="B2444" i="14"/>
  <c r="C2444" i="14" s="1"/>
  <c r="D2444" i="14" s="1"/>
  <c r="A2446" i="14" l="1"/>
  <c r="B2445" i="14"/>
  <c r="C2445" i="14" s="1"/>
  <c r="D2445" i="14" s="1"/>
  <c r="A2447" i="14" l="1"/>
  <c r="B2446" i="14"/>
  <c r="C2446" i="14" s="1"/>
  <c r="D2446" i="14" s="1"/>
  <c r="A2448" i="14" l="1"/>
  <c r="B2447" i="14"/>
  <c r="C2447" i="14" s="1"/>
  <c r="D2447" i="14" s="1"/>
  <c r="A2449" i="14" l="1"/>
  <c r="B2448" i="14"/>
  <c r="C2448" i="14" s="1"/>
  <c r="D2448" i="14" s="1"/>
  <c r="B2449" i="14" l="1"/>
  <c r="C2449" i="14" s="1"/>
  <c r="D2449" i="14" s="1"/>
  <c r="A2450" i="14"/>
  <c r="B2450" i="14" l="1"/>
  <c r="C2450" i="14" s="1"/>
  <c r="D2450" i="14" s="1"/>
  <c r="A2451" i="14"/>
  <c r="B2451" i="14" l="1"/>
  <c r="C2451" i="14" s="1"/>
  <c r="D2451" i="14" s="1"/>
  <c r="A2452" i="14"/>
  <c r="B2452" i="14" l="1"/>
  <c r="C2452" i="14" s="1"/>
  <c r="D2452" i="14" s="1"/>
  <c r="A2453" i="14"/>
  <c r="B2453" i="14" l="1"/>
  <c r="C2453" i="14" s="1"/>
  <c r="D2453" i="14" s="1"/>
  <c r="A2454" i="14"/>
  <c r="A2455" i="14" l="1"/>
  <c r="B2454" i="14"/>
  <c r="C2454" i="14" s="1"/>
  <c r="D2454" i="14" s="1"/>
  <c r="A2456" i="14" l="1"/>
  <c r="B2455" i="14"/>
  <c r="C2455" i="14" s="1"/>
  <c r="D2455" i="14" s="1"/>
  <c r="B2456" i="14" l="1"/>
  <c r="C2456" i="14" s="1"/>
  <c r="D2456" i="14" s="1"/>
  <c r="A2457" i="14"/>
  <c r="B2457" i="14" l="1"/>
  <c r="C2457" i="14" s="1"/>
  <c r="D2457" i="14" s="1"/>
  <c r="A2458" i="14"/>
  <c r="B2458" i="14" l="1"/>
  <c r="C2458" i="14" s="1"/>
  <c r="D2458" i="14" s="1"/>
  <c r="A2459" i="14"/>
  <c r="B2459" i="14" l="1"/>
  <c r="C2459" i="14" s="1"/>
  <c r="D2459" i="14" s="1"/>
  <c r="A2460" i="14"/>
  <c r="A2461" i="14" l="1"/>
  <c r="B2460" i="14"/>
  <c r="C2460" i="14" s="1"/>
  <c r="D2460" i="14" s="1"/>
  <c r="B2461" i="14" l="1"/>
  <c r="C2461" i="14" s="1"/>
  <c r="D2461" i="14" s="1"/>
  <c r="A2462" i="14"/>
  <c r="A2463" i="14" l="1"/>
  <c r="B2462" i="14"/>
  <c r="C2462" i="14" s="1"/>
  <c r="D2462" i="14" s="1"/>
  <c r="B2463" i="14" l="1"/>
  <c r="C2463" i="14" s="1"/>
  <c r="D2463" i="14" s="1"/>
  <c r="A2464" i="14"/>
  <c r="B2464" i="14" l="1"/>
  <c r="C2464" i="14" s="1"/>
  <c r="D2464" i="14" s="1"/>
  <c r="A2465" i="14"/>
  <c r="A2466" i="14" l="1"/>
  <c r="B2465" i="14"/>
  <c r="C2465" i="14" s="1"/>
  <c r="D2465" i="14" s="1"/>
  <c r="A2467" i="14" l="1"/>
  <c r="B2466" i="14"/>
  <c r="C2466" i="14" s="1"/>
  <c r="D2466" i="14" s="1"/>
  <c r="B2467" i="14" l="1"/>
  <c r="C2467" i="14" s="1"/>
  <c r="D2467" i="14" s="1"/>
  <c r="A2468" i="14"/>
  <c r="B2468" i="14" l="1"/>
  <c r="C2468" i="14" s="1"/>
  <c r="D2468" i="14" s="1"/>
  <c r="A2469" i="14"/>
  <c r="B2469" i="14" l="1"/>
  <c r="C2469" i="14" s="1"/>
  <c r="D2469" i="14" s="1"/>
  <c r="A2470" i="14"/>
  <c r="A2471" i="14" l="1"/>
  <c r="B2470" i="14"/>
  <c r="C2470" i="14" s="1"/>
  <c r="D2470" i="14" s="1"/>
  <c r="B2471" i="14" l="1"/>
  <c r="C2471" i="14" s="1"/>
  <c r="D2471" i="14" s="1"/>
  <c r="A2472" i="14"/>
  <c r="B2472" i="14" l="1"/>
  <c r="C2472" i="14" s="1"/>
  <c r="D2472" i="14" s="1"/>
  <c r="A2473" i="14"/>
  <c r="A2474" i="14" l="1"/>
  <c r="B2473" i="14"/>
  <c r="C2473" i="14" s="1"/>
  <c r="D2473" i="14" s="1"/>
  <c r="B2474" i="14" l="1"/>
  <c r="C2474" i="14" s="1"/>
  <c r="D2474" i="14" s="1"/>
  <c r="A2475" i="14"/>
  <c r="B2475" i="14" l="1"/>
  <c r="C2475" i="14" s="1"/>
  <c r="D2475" i="14" s="1"/>
  <c r="A2476" i="14"/>
  <c r="A2477" i="14" l="1"/>
  <c r="B2476" i="14"/>
  <c r="C2476" i="14" s="1"/>
  <c r="D2476" i="14" s="1"/>
  <c r="A2478" i="14" l="1"/>
  <c r="B2477" i="14"/>
  <c r="C2477" i="14" s="1"/>
  <c r="D2477" i="14" s="1"/>
  <c r="B2478" i="14" l="1"/>
  <c r="C2478" i="14" s="1"/>
  <c r="D2478" i="14" s="1"/>
  <c r="A2479" i="14"/>
  <c r="B2479" i="14" l="1"/>
  <c r="C2479" i="14" s="1"/>
  <c r="D2479" i="14" s="1"/>
  <c r="A2480" i="14"/>
  <c r="B2480" i="14" l="1"/>
  <c r="C2480" i="14" s="1"/>
  <c r="D2480" i="14" s="1"/>
  <c r="A2481" i="14"/>
  <c r="A2482" i="14" l="1"/>
  <c r="B2481" i="14"/>
  <c r="C2481" i="14" s="1"/>
  <c r="D2481" i="14" s="1"/>
  <c r="A2483" i="14" l="1"/>
  <c r="B2482" i="14"/>
  <c r="C2482" i="14" s="1"/>
  <c r="D2482" i="14" s="1"/>
  <c r="A2484" i="14" l="1"/>
  <c r="B2483" i="14"/>
  <c r="C2483" i="14" s="1"/>
  <c r="D2483" i="14" s="1"/>
  <c r="B2484" i="14" l="1"/>
  <c r="C2484" i="14" s="1"/>
  <c r="D2484" i="14" s="1"/>
  <c r="A2485" i="14"/>
  <c r="A2486" i="14" l="1"/>
  <c r="B2485" i="14"/>
  <c r="C2485" i="14" s="1"/>
  <c r="D2485" i="14" s="1"/>
  <c r="B2486" i="14" l="1"/>
  <c r="C2486" i="14" s="1"/>
  <c r="D2486" i="14" s="1"/>
  <c r="A2487" i="14"/>
  <c r="B2487" i="14" l="1"/>
  <c r="C2487" i="14" s="1"/>
  <c r="D2487" i="14" s="1"/>
  <c r="A2488" i="14"/>
  <c r="B2488" i="14" l="1"/>
  <c r="C2488" i="14" s="1"/>
  <c r="D2488" i="14" s="1"/>
  <c r="A2489" i="14"/>
  <c r="B2489" i="14" l="1"/>
  <c r="C2489" i="14" s="1"/>
  <c r="D2489" i="14" s="1"/>
  <c r="A2490" i="14"/>
  <c r="B2490" i="14" l="1"/>
  <c r="C2490" i="14" s="1"/>
  <c r="D2490" i="14" s="1"/>
  <c r="A2491" i="14"/>
  <c r="A2492" i="14" l="1"/>
  <c r="B2491" i="14"/>
  <c r="C2491" i="14" s="1"/>
  <c r="D2491" i="14" s="1"/>
  <c r="A2493" i="14" l="1"/>
  <c r="B2492" i="14"/>
  <c r="C2492" i="14" s="1"/>
  <c r="D2492" i="14" s="1"/>
  <c r="A2494" i="14" l="1"/>
  <c r="B2493" i="14"/>
  <c r="C2493" i="14" s="1"/>
  <c r="D2493" i="14" s="1"/>
  <c r="B2494" i="14" l="1"/>
  <c r="C2494" i="14" s="1"/>
  <c r="D2494" i="14" s="1"/>
  <c r="A2495" i="14"/>
  <c r="A2496" i="14" l="1"/>
  <c r="B2495" i="14"/>
  <c r="C2495" i="14" s="1"/>
  <c r="D2495" i="14" s="1"/>
  <c r="A2497" i="14" l="1"/>
  <c r="B2496" i="14"/>
  <c r="C2496" i="14" s="1"/>
  <c r="D2496" i="14" s="1"/>
  <c r="A2498" i="14" l="1"/>
  <c r="B2497" i="14"/>
  <c r="C2497" i="14" s="1"/>
  <c r="D2497" i="14" s="1"/>
  <c r="A2499" i="14" l="1"/>
  <c r="B2498" i="14"/>
  <c r="C2498" i="14" s="1"/>
  <c r="D2498" i="14" s="1"/>
  <c r="A2500" i="14" l="1"/>
  <c r="B2499" i="14"/>
  <c r="C2499" i="14" s="1"/>
  <c r="D2499" i="14" s="1"/>
  <c r="B2500" i="14" l="1"/>
  <c r="C2500" i="14" s="1"/>
  <c r="D2500" i="14" s="1"/>
  <c r="A2501" i="14"/>
  <c r="A2502" i="14" l="1"/>
  <c r="B2501" i="14"/>
  <c r="C2501" i="14" s="1"/>
  <c r="D2501" i="14" s="1"/>
  <c r="A2503" i="14" l="1"/>
  <c r="B2502" i="14"/>
  <c r="C2502" i="14" s="1"/>
  <c r="D2502" i="14" s="1"/>
  <c r="B2503" i="14" l="1"/>
  <c r="C2503" i="14" s="1"/>
  <c r="D2503" i="14" s="1"/>
  <c r="A2504" i="14"/>
  <c r="B2504" i="14" l="1"/>
  <c r="C2504" i="14" s="1"/>
  <c r="D2504" i="14" s="1"/>
  <c r="A2505" i="14"/>
  <c r="A2506" i="14" l="1"/>
  <c r="B2505" i="14"/>
  <c r="C2505" i="14" s="1"/>
  <c r="D2505" i="14" s="1"/>
  <c r="B2506" i="14" l="1"/>
  <c r="C2506" i="14" s="1"/>
  <c r="D2506" i="14" s="1"/>
  <c r="A2507" i="14"/>
  <c r="B2507" i="14" l="1"/>
  <c r="C2507" i="14" s="1"/>
  <c r="D2507" i="14" s="1"/>
  <c r="A2508" i="14"/>
  <c r="A2509" i="14" l="1"/>
  <c r="B2508" i="14"/>
  <c r="C2508" i="14" s="1"/>
  <c r="D2508" i="14" s="1"/>
  <c r="A2510" i="14" l="1"/>
  <c r="B2509" i="14"/>
  <c r="C2509" i="14" s="1"/>
  <c r="D2509" i="14" s="1"/>
  <c r="A2511" i="14" l="1"/>
  <c r="B2510" i="14"/>
  <c r="C2510" i="14" s="1"/>
  <c r="D2510" i="14" s="1"/>
  <c r="B2511" i="14" l="1"/>
  <c r="C2511" i="14" s="1"/>
  <c r="D2511" i="14" s="1"/>
  <c r="A2512" i="14"/>
  <c r="A2513" i="14" l="1"/>
  <c r="B2512" i="14"/>
  <c r="C2512" i="14" s="1"/>
  <c r="D2512" i="14" s="1"/>
  <c r="B2513" i="14" l="1"/>
  <c r="C2513" i="14" s="1"/>
  <c r="D2513" i="14" s="1"/>
  <c r="A2514" i="14"/>
  <c r="B2514" i="14" l="1"/>
  <c r="C2514" i="14" s="1"/>
  <c r="D2514" i="14" s="1"/>
  <c r="A2515" i="14"/>
  <c r="A2516" i="14" l="1"/>
  <c r="B2515" i="14"/>
  <c r="C2515" i="14" s="1"/>
  <c r="D2515" i="14" s="1"/>
  <c r="B2516" i="14" l="1"/>
  <c r="C2516" i="14" s="1"/>
  <c r="D2516" i="14" s="1"/>
  <c r="A2517" i="14"/>
  <c r="A2518" i="14" l="1"/>
  <c r="B2517" i="14"/>
  <c r="C2517" i="14" s="1"/>
  <c r="D2517" i="14" s="1"/>
  <c r="A2519" i="14" l="1"/>
  <c r="B2518" i="14"/>
  <c r="C2518" i="14" s="1"/>
  <c r="D2518" i="14" s="1"/>
  <c r="A2520" i="14" l="1"/>
  <c r="B2519" i="14"/>
  <c r="C2519" i="14" s="1"/>
  <c r="D2519" i="14" s="1"/>
  <c r="A2521" i="14" l="1"/>
  <c r="B2520" i="14"/>
  <c r="C2520" i="14" s="1"/>
  <c r="D2520" i="14" s="1"/>
  <c r="A2522" i="14" l="1"/>
  <c r="B2521" i="14"/>
  <c r="C2521" i="14" s="1"/>
  <c r="D2521" i="14" s="1"/>
  <c r="A2523" i="14" l="1"/>
  <c r="B2522" i="14"/>
  <c r="C2522" i="14" s="1"/>
  <c r="D2522" i="14" s="1"/>
  <c r="A2524" i="14" l="1"/>
  <c r="B2523" i="14"/>
  <c r="C2523" i="14" s="1"/>
  <c r="D2523" i="14" s="1"/>
  <c r="A2525" i="14" l="1"/>
  <c r="B2524" i="14"/>
  <c r="C2524" i="14" s="1"/>
  <c r="D2524" i="14" s="1"/>
  <c r="A2526" i="14" l="1"/>
  <c r="B2525" i="14"/>
  <c r="C2525" i="14" s="1"/>
  <c r="D2525" i="14" s="1"/>
  <c r="A2527" i="14" l="1"/>
  <c r="B2526" i="14"/>
  <c r="C2526" i="14" s="1"/>
  <c r="D2526" i="14" s="1"/>
  <c r="A2528" i="14" l="1"/>
  <c r="B2527" i="14"/>
  <c r="C2527" i="14" s="1"/>
  <c r="D2527" i="14" s="1"/>
  <c r="A2529" i="14" l="1"/>
  <c r="B2528" i="14"/>
  <c r="C2528" i="14" s="1"/>
  <c r="D2528" i="14" s="1"/>
  <c r="B2529" i="14" l="1"/>
  <c r="C2529" i="14" s="1"/>
  <c r="D2529" i="14" s="1"/>
  <c r="A2530" i="14"/>
  <c r="A2531" i="14" l="1"/>
  <c r="B2530" i="14"/>
  <c r="C2530" i="14" s="1"/>
  <c r="D2530" i="14" s="1"/>
  <c r="B2531" i="14" l="1"/>
  <c r="C2531" i="14" s="1"/>
  <c r="D2531" i="14" s="1"/>
  <c r="A2532" i="14"/>
  <c r="A2533" i="14" l="1"/>
  <c r="B2532" i="14"/>
  <c r="C2532" i="14" s="1"/>
  <c r="D2532" i="14" s="1"/>
  <c r="A2534" i="14" l="1"/>
  <c r="B2533" i="14"/>
  <c r="C2533" i="14" s="1"/>
  <c r="D2533" i="14" s="1"/>
  <c r="B2534" i="14" l="1"/>
  <c r="C2534" i="14" s="1"/>
  <c r="D2534" i="14" s="1"/>
  <c r="A2535" i="14"/>
  <c r="B2535" i="14" l="1"/>
  <c r="C2535" i="14" s="1"/>
  <c r="D2535" i="14" s="1"/>
  <c r="A2536" i="14"/>
  <c r="A2537" i="14" l="1"/>
  <c r="B2536" i="14"/>
  <c r="C2536" i="14" s="1"/>
  <c r="D2536" i="14" s="1"/>
  <c r="A2538" i="14" l="1"/>
  <c r="B2537" i="14"/>
  <c r="C2537" i="14" s="1"/>
  <c r="D2537" i="14" s="1"/>
  <c r="B2538" i="14" l="1"/>
  <c r="C2538" i="14" s="1"/>
  <c r="D2538" i="14" s="1"/>
  <c r="A2539" i="14"/>
  <c r="B2539" i="14" l="1"/>
  <c r="C2539" i="14" s="1"/>
  <c r="D2539" i="14" s="1"/>
  <c r="A2540" i="14"/>
  <c r="A2541" i="14" l="1"/>
  <c r="B2540" i="14"/>
  <c r="C2540" i="14" s="1"/>
  <c r="D2540" i="14" s="1"/>
  <c r="A2542" i="14" l="1"/>
  <c r="B2541" i="14"/>
  <c r="C2541" i="14" s="1"/>
  <c r="D2541" i="14" s="1"/>
  <c r="B2542" i="14" l="1"/>
  <c r="C2542" i="14" s="1"/>
  <c r="D2542" i="14" s="1"/>
  <c r="A2543" i="14"/>
  <c r="B2543" i="14" l="1"/>
  <c r="C2543" i="14" s="1"/>
  <c r="D2543" i="14" s="1"/>
  <c r="A2544" i="14"/>
  <c r="B2544" i="14" l="1"/>
  <c r="C2544" i="14" s="1"/>
  <c r="D2544" i="14" s="1"/>
  <c r="A2545" i="14"/>
  <c r="A2546" i="14" l="1"/>
  <c r="B2545" i="14"/>
  <c r="C2545" i="14" s="1"/>
  <c r="D2545" i="14" s="1"/>
  <c r="B2546" i="14" l="1"/>
  <c r="C2546" i="14" s="1"/>
  <c r="D2546" i="14" s="1"/>
  <c r="A2547" i="14"/>
  <c r="A2548" i="14" l="1"/>
  <c r="B2547" i="14"/>
  <c r="C2547" i="14" s="1"/>
  <c r="D2547" i="14" s="1"/>
  <c r="A2549" i="14" l="1"/>
  <c r="B2548" i="14"/>
  <c r="C2548" i="14" s="1"/>
  <c r="D2548" i="14" s="1"/>
  <c r="B2549" i="14" l="1"/>
  <c r="C2549" i="14" s="1"/>
  <c r="D2549" i="14" s="1"/>
  <c r="A2550" i="14"/>
  <c r="A2551" i="14" l="1"/>
  <c r="B2550" i="14"/>
  <c r="C2550" i="14" s="1"/>
  <c r="D2550" i="14" s="1"/>
  <c r="A2552" i="14" l="1"/>
  <c r="B2551" i="14"/>
  <c r="C2551" i="14" s="1"/>
  <c r="D2551" i="14" s="1"/>
  <c r="B2552" i="14" l="1"/>
  <c r="C2552" i="14" s="1"/>
  <c r="D2552" i="14" s="1"/>
  <c r="A2553" i="14"/>
  <c r="A2554" i="14" l="1"/>
  <c r="B2553" i="14"/>
  <c r="C2553" i="14" s="1"/>
  <c r="D2553" i="14" s="1"/>
  <c r="B2554" i="14" l="1"/>
  <c r="C2554" i="14" s="1"/>
  <c r="D2554" i="14" s="1"/>
  <c r="A2555" i="14"/>
  <c r="A2556" i="14" l="1"/>
  <c r="B2555" i="14"/>
  <c r="C2555" i="14" s="1"/>
  <c r="D2555" i="14" s="1"/>
  <c r="A2557" i="14" l="1"/>
  <c r="B2556" i="14"/>
  <c r="C2556" i="14" s="1"/>
  <c r="D2556" i="14" s="1"/>
  <c r="A2558" i="14" l="1"/>
  <c r="B2557" i="14"/>
  <c r="C2557" i="14" s="1"/>
  <c r="D2557" i="14" s="1"/>
  <c r="A2559" i="14" l="1"/>
  <c r="B2558" i="14"/>
  <c r="C2558" i="14" s="1"/>
  <c r="D2558" i="14" s="1"/>
  <c r="A2560" i="14" l="1"/>
  <c r="B2559" i="14"/>
  <c r="C2559" i="14" s="1"/>
  <c r="D2559" i="14" s="1"/>
  <c r="B2560" i="14" l="1"/>
  <c r="C2560" i="14" s="1"/>
  <c r="D2560" i="14" s="1"/>
  <c r="A2561" i="14"/>
  <c r="A2562" i="14" l="1"/>
  <c r="B2561" i="14"/>
  <c r="C2561" i="14" s="1"/>
  <c r="D2561" i="14" s="1"/>
  <c r="B2562" i="14" l="1"/>
  <c r="C2562" i="14" s="1"/>
  <c r="D2562" i="14" s="1"/>
  <c r="A2563" i="14"/>
  <c r="A2564" i="14" l="1"/>
  <c r="B2563" i="14"/>
  <c r="C2563" i="14" s="1"/>
  <c r="D2563" i="14" s="1"/>
  <c r="B2564" i="14" l="1"/>
  <c r="C2564" i="14" s="1"/>
  <c r="D2564" i="14" s="1"/>
  <c r="A2565" i="14"/>
  <c r="A2566" i="14" l="1"/>
  <c r="B2565" i="14"/>
  <c r="C2565" i="14" s="1"/>
  <c r="D2565" i="14" s="1"/>
  <c r="A2567" i="14" l="1"/>
  <c r="B2566" i="14"/>
  <c r="C2566" i="14" s="1"/>
  <c r="D2566" i="14" s="1"/>
  <c r="A2568" i="14" l="1"/>
  <c r="B2567" i="14"/>
  <c r="C2567" i="14" s="1"/>
  <c r="D2567" i="14" s="1"/>
  <c r="B2568" i="14" l="1"/>
  <c r="C2568" i="14" s="1"/>
  <c r="D2568" i="14" s="1"/>
  <c r="A2569" i="14"/>
  <c r="A2570" i="14" l="1"/>
  <c r="B2569" i="14"/>
  <c r="C2569" i="14" s="1"/>
  <c r="D2569" i="14" s="1"/>
  <c r="A2571" i="14" l="1"/>
  <c r="B2570" i="14"/>
  <c r="C2570" i="14" s="1"/>
  <c r="D2570" i="14" s="1"/>
  <c r="B2571" i="14" l="1"/>
  <c r="C2571" i="14" s="1"/>
  <c r="D2571" i="14" s="1"/>
  <c r="A2572" i="14"/>
  <c r="A2573" i="14" l="1"/>
  <c r="B2572" i="14"/>
  <c r="C2572" i="14" s="1"/>
  <c r="D2572" i="14" s="1"/>
  <c r="B2573" i="14" l="1"/>
  <c r="C2573" i="14" s="1"/>
  <c r="D2573" i="14" s="1"/>
  <c r="A2574" i="14"/>
  <c r="B2574" i="14" l="1"/>
  <c r="C2574" i="14" s="1"/>
  <c r="D2574" i="14" s="1"/>
  <c r="A2575" i="14"/>
  <c r="A2576" i="14" l="1"/>
  <c r="B2575" i="14"/>
  <c r="C2575" i="14" s="1"/>
  <c r="D2575" i="14" s="1"/>
  <c r="B2576" i="14" l="1"/>
  <c r="C2576" i="14" s="1"/>
  <c r="D2576" i="14" s="1"/>
  <c r="A2577" i="14"/>
  <c r="B2577" i="14" l="1"/>
  <c r="C2577" i="14" s="1"/>
  <c r="D2577" i="14" s="1"/>
  <c r="A2578" i="14"/>
  <c r="B2578" i="14" l="1"/>
  <c r="C2578" i="14" s="1"/>
  <c r="D2578" i="14" s="1"/>
  <c r="A2579" i="14"/>
  <c r="B2579" i="14" l="1"/>
  <c r="C2579" i="14" s="1"/>
  <c r="D2579" i="14" s="1"/>
  <c r="A2580" i="14"/>
  <c r="A2581" i="14" l="1"/>
  <c r="B2580" i="14"/>
  <c r="C2580" i="14" s="1"/>
  <c r="D2580" i="14" s="1"/>
  <c r="B2581" i="14" l="1"/>
  <c r="C2581" i="14" s="1"/>
  <c r="D2581" i="14" s="1"/>
  <c r="A2582" i="14"/>
  <c r="B2582" i="14" l="1"/>
  <c r="C2582" i="14" s="1"/>
  <c r="D2582" i="14" s="1"/>
  <c r="A2583" i="14"/>
  <c r="A2584" i="14" l="1"/>
  <c r="B2583" i="14"/>
  <c r="C2583" i="14" s="1"/>
  <c r="D2583" i="14" s="1"/>
  <c r="B2584" i="14" l="1"/>
  <c r="C2584" i="14" s="1"/>
  <c r="D2584" i="14" s="1"/>
  <c r="A2585" i="14"/>
  <c r="A2586" i="14" l="1"/>
  <c r="B2585" i="14"/>
  <c r="C2585" i="14" s="1"/>
  <c r="D2585" i="14" s="1"/>
  <c r="B2586" i="14" l="1"/>
  <c r="C2586" i="14" s="1"/>
  <c r="D2586" i="14" s="1"/>
  <c r="A2587" i="14"/>
  <c r="B2587" i="14" l="1"/>
  <c r="C2587" i="14" s="1"/>
  <c r="D2587" i="14" s="1"/>
  <c r="A2588" i="14"/>
  <c r="B2588" i="14" l="1"/>
  <c r="C2588" i="14" s="1"/>
  <c r="D2588" i="14" s="1"/>
  <c r="A2589" i="14"/>
  <c r="B2589" i="14" l="1"/>
  <c r="C2589" i="14" s="1"/>
  <c r="D2589" i="14" s="1"/>
  <c r="A2590" i="14"/>
  <c r="A2591" i="14" l="1"/>
  <c r="B2590" i="14"/>
  <c r="C2590" i="14" s="1"/>
  <c r="D2590" i="14" s="1"/>
  <c r="A2592" i="14" l="1"/>
  <c r="B2591" i="14"/>
  <c r="C2591" i="14" s="1"/>
  <c r="D2591" i="14" s="1"/>
  <c r="A2593" i="14" l="1"/>
  <c r="B2592" i="14"/>
  <c r="C2592" i="14" s="1"/>
  <c r="D2592" i="14" s="1"/>
  <c r="A2594" i="14" l="1"/>
  <c r="B2593" i="14"/>
  <c r="C2593" i="14" s="1"/>
  <c r="D2593" i="14" s="1"/>
  <c r="B2594" i="14" l="1"/>
  <c r="C2594" i="14" s="1"/>
  <c r="D2594" i="14" s="1"/>
  <c r="A2595" i="14"/>
  <c r="A2596" i="14" l="1"/>
  <c r="B2595" i="14"/>
  <c r="C2595" i="14" s="1"/>
  <c r="D2595" i="14" s="1"/>
  <c r="A2597" i="14" l="1"/>
  <c r="B2596" i="14"/>
  <c r="C2596" i="14" s="1"/>
  <c r="D2596" i="14" s="1"/>
  <c r="B2597" i="14" l="1"/>
  <c r="C2597" i="14" s="1"/>
  <c r="D2597" i="14" s="1"/>
  <c r="A2598" i="14"/>
  <c r="A2599" i="14" l="1"/>
  <c r="B2598" i="14"/>
  <c r="C2598" i="14" s="1"/>
  <c r="D2598" i="14" s="1"/>
  <c r="B2599" i="14" l="1"/>
  <c r="C2599" i="14" s="1"/>
  <c r="D2599" i="14" s="1"/>
  <c r="A2600" i="14"/>
  <c r="B2600" i="14" l="1"/>
  <c r="C2600" i="14" s="1"/>
  <c r="D2600" i="14" s="1"/>
  <c r="A2601" i="14"/>
  <c r="B2601" i="14" l="1"/>
  <c r="C2601" i="14" s="1"/>
  <c r="D2601" i="14" s="1"/>
  <c r="A2602" i="14"/>
  <c r="A2603" i="14" l="1"/>
  <c r="B2602" i="14"/>
  <c r="C2602" i="14" s="1"/>
  <c r="D2602" i="14" s="1"/>
  <c r="B2603" i="14" l="1"/>
  <c r="C2603" i="14" s="1"/>
  <c r="D2603" i="14" s="1"/>
  <c r="A2604" i="14"/>
  <c r="B2604" i="14" l="1"/>
  <c r="C2604" i="14" s="1"/>
  <c r="D2604" i="14" s="1"/>
  <c r="A2605" i="14"/>
  <c r="B2605" i="14" l="1"/>
  <c r="C2605" i="14" s="1"/>
  <c r="D2605" i="14" s="1"/>
  <c r="A2606" i="14"/>
  <c r="A2607" i="14" l="1"/>
  <c r="B2606" i="14"/>
  <c r="C2606" i="14" s="1"/>
  <c r="D2606" i="14" s="1"/>
  <c r="B2607" i="14" l="1"/>
  <c r="C2607" i="14" s="1"/>
  <c r="D2607" i="14" s="1"/>
  <c r="A2608" i="14"/>
  <c r="A2609" i="14" l="1"/>
  <c r="B2608" i="14"/>
  <c r="C2608" i="14" s="1"/>
  <c r="D2608" i="14" s="1"/>
  <c r="B2609" i="14" l="1"/>
  <c r="C2609" i="14" s="1"/>
  <c r="D2609" i="14" s="1"/>
  <c r="A2610" i="14"/>
  <c r="B2610" i="14" l="1"/>
  <c r="C2610" i="14" s="1"/>
  <c r="D2610" i="14" s="1"/>
  <c r="A2611" i="14"/>
  <c r="B2611" i="14" l="1"/>
  <c r="C2611" i="14" s="1"/>
  <c r="D2611" i="14" s="1"/>
  <c r="A2612" i="14"/>
  <c r="B2612" i="14" l="1"/>
  <c r="C2612" i="14" s="1"/>
  <c r="D2612" i="14" s="1"/>
  <c r="A2613" i="14"/>
  <c r="A2614" i="14" l="1"/>
  <c r="B2613" i="14"/>
  <c r="C2613" i="14" s="1"/>
  <c r="D2613" i="14" s="1"/>
  <c r="B2614" i="14" l="1"/>
  <c r="C2614" i="14" s="1"/>
  <c r="D2614" i="14" s="1"/>
  <c r="A2615" i="14"/>
  <c r="A2616" i="14" l="1"/>
  <c r="B2615" i="14"/>
  <c r="C2615" i="14" s="1"/>
  <c r="D2615" i="14" s="1"/>
  <c r="B2616" i="14" l="1"/>
  <c r="C2616" i="14" s="1"/>
  <c r="D2616" i="14" s="1"/>
  <c r="A2617" i="14"/>
  <c r="A2618" i="14" l="1"/>
  <c r="B2617" i="14"/>
  <c r="C2617" i="14" s="1"/>
  <c r="D2617" i="14" s="1"/>
  <c r="B2618" i="14" l="1"/>
  <c r="C2618" i="14" s="1"/>
  <c r="D2618" i="14" s="1"/>
  <c r="A2619" i="14"/>
  <c r="A2620" i="14" l="1"/>
  <c r="B2619" i="14"/>
  <c r="C2619" i="14" s="1"/>
  <c r="D2619" i="14" s="1"/>
  <c r="A2621" i="14" l="1"/>
  <c r="B2620" i="14"/>
  <c r="C2620" i="14" s="1"/>
  <c r="D2620" i="14" s="1"/>
  <c r="A2622" i="14" l="1"/>
  <c r="B2621" i="14"/>
  <c r="C2621" i="14" s="1"/>
  <c r="D2621" i="14" s="1"/>
  <c r="A2623" i="14" l="1"/>
  <c r="B2622" i="14"/>
  <c r="C2622" i="14" s="1"/>
  <c r="D2622" i="14" s="1"/>
  <c r="B2623" i="14" l="1"/>
  <c r="C2623" i="14" s="1"/>
  <c r="D2623" i="14" s="1"/>
  <c r="A2624" i="14"/>
  <c r="A2625" i="14" l="1"/>
  <c r="B2624" i="14"/>
  <c r="C2624" i="14" s="1"/>
  <c r="D2624" i="14" s="1"/>
  <c r="A2626" i="14" l="1"/>
  <c r="B2625" i="14"/>
  <c r="C2625" i="14" s="1"/>
  <c r="D2625" i="14" s="1"/>
  <c r="A2627" i="14" l="1"/>
  <c r="B2626" i="14"/>
  <c r="C2626" i="14" s="1"/>
  <c r="D2626" i="14" s="1"/>
  <c r="B2627" i="14" l="1"/>
  <c r="C2627" i="14" s="1"/>
  <c r="D2627" i="14" s="1"/>
  <c r="A2628" i="14"/>
  <c r="A2629" i="14" l="1"/>
  <c r="B2628" i="14"/>
  <c r="C2628" i="14" s="1"/>
  <c r="D2628" i="14" s="1"/>
  <c r="A2630" i="14" l="1"/>
  <c r="B2629" i="14"/>
  <c r="C2629" i="14" s="1"/>
  <c r="D2629" i="14" s="1"/>
  <c r="A2631" i="14" l="1"/>
  <c r="B2630" i="14"/>
  <c r="C2630" i="14" s="1"/>
  <c r="D2630" i="14" s="1"/>
  <c r="A2632" i="14" l="1"/>
  <c r="B2631" i="14"/>
  <c r="C2631" i="14" s="1"/>
  <c r="D2631" i="14" s="1"/>
  <c r="A2633" i="14" l="1"/>
  <c r="B2632" i="14"/>
  <c r="C2632" i="14" s="1"/>
  <c r="D2632" i="14" s="1"/>
  <c r="A2634" i="14" l="1"/>
  <c r="B2633" i="14"/>
  <c r="C2633" i="14" s="1"/>
  <c r="D2633" i="14" s="1"/>
  <c r="A2635" i="14" l="1"/>
  <c r="B2634" i="14"/>
  <c r="C2634" i="14" s="1"/>
  <c r="D2634" i="14" s="1"/>
  <c r="B2635" i="14" l="1"/>
  <c r="C2635" i="14" s="1"/>
  <c r="D2635" i="14" s="1"/>
  <c r="A2636" i="14"/>
  <c r="A2637" i="14" l="1"/>
  <c r="B2636" i="14"/>
  <c r="C2636" i="14" s="1"/>
  <c r="D2636" i="14" s="1"/>
  <c r="A2638" i="14" l="1"/>
  <c r="B2637" i="14"/>
  <c r="C2637" i="14" s="1"/>
  <c r="D2637" i="14" s="1"/>
  <c r="B2638" i="14" l="1"/>
  <c r="C2638" i="14" s="1"/>
  <c r="D2638" i="14" s="1"/>
  <c r="A2639" i="14"/>
  <c r="A2640" i="14" l="1"/>
  <c r="B2639" i="14"/>
  <c r="C2639" i="14" s="1"/>
  <c r="D2639" i="14" s="1"/>
  <c r="A2641" i="14" l="1"/>
  <c r="B2640" i="14"/>
  <c r="C2640" i="14" s="1"/>
  <c r="D2640" i="14" s="1"/>
  <c r="A2642" i="14" l="1"/>
  <c r="B2641" i="14"/>
  <c r="C2641" i="14" s="1"/>
  <c r="D2641" i="14" s="1"/>
  <c r="A2643" i="14" l="1"/>
  <c r="B2642" i="14"/>
  <c r="C2642" i="14" s="1"/>
  <c r="D2642" i="14" s="1"/>
  <c r="A2644" i="14" l="1"/>
  <c r="B2643" i="14"/>
  <c r="C2643" i="14" s="1"/>
  <c r="D2643" i="14" s="1"/>
  <c r="A2645" i="14" l="1"/>
  <c r="B2644" i="14"/>
  <c r="C2644" i="14" s="1"/>
  <c r="D2644" i="14" s="1"/>
  <c r="A2646" i="14" l="1"/>
  <c r="B2645" i="14"/>
  <c r="C2645" i="14" s="1"/>
  <c r="D2645" i="14" s="1"/>
  <c r="A2647" i="14" l="1"/>
  <c r="B2646" i="14"/>
  <c r="C2646" i="14" s="1"/>
  <c r="D2646" i="14" s="1"/>
  <c r="A2648" i="14" l="1"/>
  <c r="B2647" i="14"/>
  <c r="C2647" i="14" s="1"/>
  <c r="D2647" i="14" s="1"/>
  <c r="A2649" i="14" l="1"/>
  <c r="B2648" i="14"/>
  <c r="C2648" i="14" s="1"/>
  <c r="D2648" i="14" s="1"/>
  <c r="B2649" i="14" l="1"/>
  <c r="C2649" i="14" s="1"/>
  <c r="D2649" i="14" s="1"/>
  <c r="A2650" i="14"/>
  <c r="A2651" i="14" l="1"/>
  <c r="B2650" i="14"/>
  <c r="C2650" i="14" s="1"/>
  <c r="D2650" i="14" s="1"/>
  <c r="A2652" i="14" l="1"/>
  <c r="B2651" i="14"/>
  <c r="C2651" i="14" s="1"/>
  <c r="D2651" i="14" s="1"/>
  <c r="A2653" i="14" l="1"/>
  <c r="B2652" i="14"/>
  <c r="C2652" i="14" s="1"/>
  <c r="D2652" i="14" s="1"/>
  <c r="A2654" i="14" l="1"/>
  <c r="B2653" i="14"/>
  <c r="C2653" i="14" s="1"/>
  <c r="D2653" i="14" s="1"/>
  <c r="A2655" i="14" l="1"/>
  <c r="B2654" i="14"/>
  <c r="C2654" i="14" s="1"/>
  <c r="D2654" i="14" s="1"/>
  <c r="A2656" i="14" l="1"/>
  <c r="B2655" i="14"/>
  <c r="C2655" i="14" s="1"/>
  <c r="D2655" i="14" s="1"/>
  <c r="A2657" i="14" l="1"/>
  <c r="B2656" i="14"/>
  <c r="C2656" i="14" s="1"/>
  <c r="D2656" i="14" s="1"/>
  <c r="A2658" i="14" l="1"/>
  <c r="B2657" i="14"/>
  <c r="C2657" i="14" s="1"/>
  <c r="D2657" i="14" s="1"/>
  <c r="A2659" i="14" l="1"/>
  <c r="B2658" i="14"/>
  <c r="C2658" i="14" s="1"/>
  <c r="D2658" i="14" s="1"/>
  <c r="A2660" i="14" l="1"/>
  <c r="B2659" i="14"/>
  <c r="C2659" i="14" s="1"/>
  <c r="D2659" i="14" s="1"/>
  <c r="A2661" i="14" l="1"/>
  <c r="B2660" i="14"/>
  <c r="C2660" i="14" s="1"/>
  <c r="D2660" i="14" s="1"/>
  <c r="A2662" i="14" l="1"/>
  <c r="B2661" i="14"/>
  <c r="C2661" i="14" s="1"/>
  <c r="D2661" i="14" s="1"/>
  <c r="A2663" i="14" l="1"/>
  <c r="B2662" i="14"/>
  <c r="C2662" i="14" s="1"/>
  <c r="D2662" i="14" s="1"/>
  <c r="A2664" i="14" l="1"/>
  <c r="B2663" i="14"/>
  <c r="C2663" i="14" s="1"/>
  <c r="D2663" i="14" s="1"/>
  <c r="A2665" i="14" l="1"/>
  <c r="B2664" i="14"/>
  <c r="C2664" i="14" s="1"/>
  <c r="D2664" i="14" s="1"/>
  <c r="A2666" i="14" l="1"/>
  <c r="B2665" i="14"/>
  <c r="C2665" i="14" s="1"/>
  <c r="D2665" i="14" s="1"/>
  <c r="A2667" i="14" l="1"/>
  <c r="B2666" i="14"/>
  <c r="C2666" i="14" s="1"/>
  <c r="D2666" i="14" s="1"/>
  <c r="A2668" i="14" l="1"/>
  <c r="B2667" i="14"/>
  <c r="C2667" i="14" s="1"/>
  <c r="D2667" i="14" s="1"/>
  <c r="A2669" i="14" l="1"/>
  <c r="B2668" i="14"/>
  <c r="C2668" i="14" s="1"/>
  <c r="D2668" i="14" s="1"/>
  <c r="A2670" i="14" l="1"/>
  <c r="B2669" i="14"/>
  <c r="C2669" i="14" s="1"/>
  <c r="D2669" i="14" s="1"/>
  <c r="A2671" i="14" l="1"/>
  <c r="B2670" i="14"/>
  <c r="C2670" i="14" s="1"/>
  <c r="D2670" i="14" s="1"/>
  <c r="A2672" i="14" l="1"/>
  <c r="B2671" i="14"/>
  <c r="C2671" i="14" s="1"/>
  <c r="D2671" i="14" s="1"/>
  <c r="B2672" i="14" l="1"/>
  <c r="C2672" i="14" s="1"/>
  <c r="D2672" i="14" s="1"/>
  <c r="A2673" i="14"/>
  <c r="A2674" i="14" l="1"/>
  <c r="B2673" i="14"/>
  <c r="C2673" i="14" s="1"/>
  <c r="D2673" i="14" s="1"/>
  <c r="A2675" i="14" l="1"/>
  <c r="B2674" i="14"/>
  <c r="C2674" i="14" s="1"/>
  <c r="D2674" i="14" s="1"/>
  <c r="A2676" i="14" l="1"/>
  <c r="B2675" i="14"/>
  <c r="C2675" i="14" s="1"/>
  <c r="D2675" i="14" s="1"/>
  <c r="A2677" i="14" l="1"/>
  <c r="B2676" i="14"/>
  <c r="C2676" i="14" s="1"/>
  <c r="D2676" i="14" s="1"/>
  <c r="A2678" i="14" l="1"/>
  <c r="B2677" i="14"/>
  <c r="C2677" i="14" s="1"/>
  <c r="D2677" i="14" s="1"/>
  <c r="A2679" i="14" l="1"/>
  <c r="B2678" i="14"/>
  <c r="C2678" i="14" s="1"/>
  <c r="D2678" i="14" s="1"/>
  <c r="A2680" i="14" l="1"/>
  <c r="B2679" i="14"/>
  <c r="C2679" i="14" s="1"/>
  <c r="D2679" i="14" s="1"/>
  <c r="A2681" i="14" l="1"/>
  <c r="B2680" i="14"/>
  <c r="C2680" i="14" s="1"/>
  <c r="D2680" i="14" s="1"/>
  <c r="A2682" i="14" l="1"/>
  <c r="B2681" i="14"/>
  <c r="C2681" i="14" s="1"/>
  <c r="D2681" i="14" s="1"/>
  <c r="A2683" i="14" l="1"/>
  <c r="B2682" i="14"/>
  <c r="C2682" i="14" s="1"/>
  <c r="D2682" i="14" s="1"/>
  <c r="A2684" i="14" l="1"/>
  <c r="B2683" i="14"/>
  <c r="C2683" i="14" s="1"/>
  <c r="D2683" i="14" s="1"/>
  <c r="A2685" i="14" l="1"/>
  <c r="B2684" i="14"/>
  <c r="C2684" i="14" s="1"/>
  <c r="D2684" i="14" s="1"/>
  <c r="A2686" i="14" l="1"/>
  <c r="B2685" i="14"/>
  <c r="C2685" i="14" s="1"/>
  <c r="D2685" i="14" s="1"/>
  <c r="B2686" i="14" l="1"/>
  <c r="C2686" i="14" s="1"/>
  <c r="D2686" i="14" s="1"/>
  <c r="A2687" i="14"/>
  <c r="A2688" i="14" l="1"/>
  <c r="B2687" i="14"/>
  <c r="C2687" i="14" s="1"/>
  <c r="D2687" i="14" s="1"/>
  <c r="A2689" i="14" l="1"/>
  <c r="B2688" i="14"/>
  <c r="C2688" i="14" s="1"/>
  <c r="D2688" i="14" s="1"/>
  <c r="B2689" i="14" l="1"/>
  <c r="C2689" i="14" s="1"/>
  <c r="D2689" i="14" s="1"/>
  <c r="A2690" i="14"/>
  <c r="A2691" i="14" l="1"/>
  <c r="B2690" i="14"/>
  <c r="C2690" i="14" s="1"/>
  <c r="D2690" i="14" s="1"/>
  <c r="A2692" i="14" l="1"/>
  <c r="B2691" i="14"/>
  <c r="C2691" i="14" s="1"/>
  <c r="D2691" i="14" s="1"/>
  <c r="A2693" i="14" l="1"/>
  <c r="B2692" i="14"/>
  <c r="C2692" i="14" s="1"/>
  <c r="D2692" i="14" s="1"/>
  <c r="A2694" i="14" l="1"/>
  <c r="B2693" i="14"/>
  <c r="C2693" i="14" s="1"/>
  <c r="D2693" i="14" s="1"/>
  <c r="A2695" i="14" l="1"/>
  <c r="B2694" i="14"/>
  <c r="C2694" i="14" s="1"/>
  <c r="D2694" i="14" s="1"/>
  <c r="A2696" i="14" l="1"/>
  <c r="B2695" i="14"/>
  <c r="C2695" i="14" s="1"/>
  <c r="D2695" i="14" s="1"/>
  <c r="A2697" i="14" l="1"/>
  <c r="B2696" i="14"/>
  <c r="C2696" i="14" s="1"/>
  <c r="D2696" i="14" s="1"/>
  <c r="A2698" i="14" l="1"/>
  <c r="B2697" i="14"/>
  <c r="C2697" i="14" s="1"/>
  <c r="D2697" i="14" s="1"/>
  <c r="A2699" i="14" l="1"/>
  <c r="B2698" i="14"/>
  <c r="C2698" i="14" s="1"/>
  <c r="D2698" i="14" s="1"/>
  <c r="A2700" i="14" l="1"/>
  <c r="B2699" i="14"/>
  <c r="C2699" i="14" s="1"/>
  <c r="D2699" i="14" s="1"/>
  <c r="A2701" i="14" l="1"/>
  <c r="B2700" i="14"/>
  <c r="C2700" i="14" s="1"/>
  <c r="D2700" i="14" s="1"/>
  <c r="A2702" i="14" l="1"/>
  <c r="B2701" i="14"/>
  <c r="C2701" i="14" s="1"/>
  <c r="D2701" i="14" s="1"/>
  <c r="A2703" i="14" l="1"/>
  <c r="B2702" i="14"/>
  <c r="C2702" i="14" s="1"/>
  <c r="D2702" i="14" s="1"/>
  <c r="B2703" i="14" l="1"/>
  <c r="C2703" i="14" s="1"/>
  <c r="D2703" i="14" s="1"/>
  <c r="A2704" i="14"/>
  <c r="B2704" i="14" l="1"/>
  <c r="C2704" i="14" s="1"/>
  <c r="D2704" i="14" s="1"/>
  <c r="A2705" i="14"/>
  <c r="A2706" i="14" l="1"/>
  <c r="B2705" i="14"/>
  <c r="C2705" i="14" s="1"/>
  <c r="D2705" i="14" s="1"/>
  <c r="A2707" i="14" l="1"/>
  <c r="B2706" i="14"/>
  <c r="C2706" i="14" s="1"/>
  <c r="D2706" i="14" s="1"/>
  <c r="B2707" i="14" l="1"/>
  <c r="C2707" i="14" s="1"/>
  <c r="D2707" i="14" s="1"/>
  <c r="A2708" i="14"/>
  <c r="A2709" i="14" l="1"/>
  <c r="B2708" i="14"/>
  <c r="C2708" i="14" s="1"/>
  <c r="D2708" i="14" s="1"/>
  <c r="A2710" i="14" l="1"/>
  <c r="B2709" i="14"/>
  <c r="C2709" i="14" s="1"/>
  <c r="D2709" i="14" s="1"/>
  <c r="A2711" i="14" l="1"/>
  <c r="B2710" i="14"/>
  <c r="C2710" i="14" s="1"/>
  <c r="D2710" i="14" s="1"/>
  <c r="A2712" i="14" l="1"/>
  <c r="B2711" i="14"/>
  <c r="C2711" i="14" s="1"/>
  <c r="D2711" i="14" s="1"/>
  <c r="A2713" i="14" l="1"/>
  <c r="B2712" i="14"/>
  <c r="C2712" i="14" s="1"/>
  <c r="D2712" i="14" s="1"/>
  <c r="A2714" i="14" l="1"/>
  <c r="B2713" i="14"/>
  <c r="C2713" i="14" s="1"/>
  <c r="D2713" i="14" s="1"/>
  <c r="A2715" i="14" l="1"/>
  <c r="B2714" i="14"/>
  <c r="C2714" i="14" s="1"/>
  <c r="D2714" i="14" s="1"/>
  <c r="A2716" i="14" l="1"/>
  <c r="B2715" i="14"/>
  <c r="C2715" i="14" s="1"/>
  <c r="D2715" i="14" s="1"/>
  <c r="A2717" i="14" l="1"/>
  <c r="B2716" i="14"/>
  <c r="C2716" i="14" s="1"/>
  <c r="D2716" i="14" s="1"/>
  <c r="B2717" i="14" l="1"/>
  <c r="C2717" i="14" s="1"/>
  <c r="D2717" i="14" s="1"/>
  <c r="A2718" i="14"/>
  <c r="A2719" i="14" l="1"/>
  <c r="B2718" i="14"/>
  <c r="C2718" i="14" s="1"/>
  <c r="D2718" i="14" s="1"/>
  <c r="A2720" i="14" l="1"/>
  <c r="B2719" i="14"/>
  <c r="C2719" i="14" s="1"/>
  <c r="D2719" i="14" s="1"/>
  <c r="B2720" i="14" l="1"/>
  <c r="C2720" i="14" s="1"/>
  <c r="D2720" i="14" s="1"/>
  <c r="A2721" i="14"/>
  <c r="B2721" i="14" l="1"/>
  <c r="C2721" i="14" s="1"/>
  <c r="D2721" i="14" s="1"/>
  <c r="A2722" i="14"/>
  <c r="A2723" i="14" l="1"/>
  <c r="B2722" i="14"/>
  <c r="C2722" i="14" s="1"/>
  <c r="D2722" i="14" s="1"/>
  <c r="A2724" i="14" l="1"/>
  <c r="B2723" i="14"/>
  <c r="C2723" i="14" s="1"/>
  <c r="D2723" i="14" s="1"/>
  <c r="A2725" i="14" l="1"/>
  <c r="B2724" i="14"/>
  <c r="C2724" i="14" s="1"/>
  <c r="D2724" i="14" s="1"/>
  <c r="A2726" i="14" l="1"/>
  <c r="B2725" i="14"/>
  <c r="C2725" i="14" s="1"/>
  <c r="D2725" i="14" s="1"/>
  <c r="A2727" i="14" l="1"/>
  <c r="B2726" i="14"/>
  <c r="C2726" i="14" s="1"/>
  <c r="D2726" i="14" s="1"/>
  <c r="B2727" i="14" l="1"/>
  <c r="C2727" i="14" s="1"/>
  <c r="D2727" i="14" s="1"/>
  <c r="A2728" i="14"/>
  <c r="B2728" i="14" l="1"/>
  <c r="C2728" i="14" s="1"/>
  <c r="D2728" i="14" s="1"/>
  <c r="A2729" i="14"/>
  <c r="B2729" i="14" l="1"/>
  <c r="C2729" i="14" s="1"/>
  <c r="D2729" i="14" s="1"/>
  <c r="A2730" i="14"/>
  <c r="B2730" i="14" l="1"/>
  <c r="C2730" i="14" s="1"/>
  <c r="D2730" i="14" s="1"/>
  <c r="A2731" i="14"/>
  <c r="A2732" i="14" l="1"/>
  <c r="B2731" i="14"/>
  <c r="C2731" i="14" s="1"/>
  <c r="D2731" i="14" s="1"/>
  <c r="A2733" i="14" l="1"/>
  <c r="B2732" i="14"/>
  <c r="C2732" i="14" s="1"/>
  <c r="D2732" i="14" s="1"/>
  <c r="A2734" i="14" l="1"/>
  <c r="B2733" i="14"/>
  <c r="C2733" i="14" s="1"/>
  <c r="D2733" i="14" s="1"/>
  <c r="A2735" i="14" l="1"/>
  <c r="B2734" i="14"/>
  <c r="C2734" i="14" s="1"/>
  <c r="D2734" i="14" s="1"/>
  <c r="A2736" i="14" l="1"/>
  <c r="B2735" i="14"/>
  <c r="C2735" i="14" s="1"/>
  <c r="D2735" i="14" s="1"/>
  <c r="A2737" i="14" l="1"/>
  <c r="B2736" i="14"/>
  <c r="C2736" i="14" s="1"/>
  <c r="D2736" i="14" s="1"/>
  <c r="A2738" i="14" l="1"/>
  <c r="B2737" i="14"/>
  <c r="C2737" i="14" s="1"/>
  <c r="D2737" i="14" s="1"/>
  <c r="B2738" i="14" l="1"/>
  <c r="C2738" i="14" s="1"/>
  <c r="D2738" i="14" s="1"/>
  <c r="A2739" i="14"/>
  <c r="A2740" i="14" l="1"/>
  <c r="B2739" i="14"/>
  <c r="C2739" i="14" s="1"/>
  <c r="D2739" i="14" s="1"/>
  <c r="A2741" i="14" l="1"/>
  <c r="B2740" i="14"/>
  <c r="C2740" i="14" s="1"/>
  <c r="D2740" i="14" s="1"/>
  <c r="A2742" i="14" l="1"/>
  <c r="B2741" i="14"/>
  <c r="C2741" i="14" s="1"/>
  <c r="D2741" i="14" s="1"/>
  <c r="A2743" i="14" l="1"/>
  <c r="B2742" i="14"/>
  <c r="C2742" i="14" s="1"/>
  <c r="D2742" i="14" s="1"/>
  <c r="A2744" i="14" l="1"/>
  <c r="B2743" i="14"/>
  <c r="C2743" i="14" s="1"/>
  <c r="D2743" i="14" s="1"/>
  <c r="B2744" i="14" l="1"/>
  <c r="C2744" i="14" s="1"/>
  <c r="D2744" i="14" s="1"/>
  <c r="A2745" i="14"/>
  <c r="A2746" i="14" l="1"/>
  <c r="B2745" i="14"/>
  <c r="C2745" i="14" s="1"/>
  <c r="D2745" i="14" s="1"/>
  <c r="A2747" i="14" l="1"/>
  <c r="B2746" i="14"/>
  <c r="C2746" i="14" s="1"/>
  <c r="D2746" i="14" s="1"/>
  <c r="A2748" i="14" l="1"/>
  <c r="B2747" i="14"/>
  <c r="C2747" i="14" s="1"/>
  <c r="D2747" i="14" s="1"/>
  <c r="B2748" i="14" l="1"/>
  <c r="C2748" i="14" s="1"/>
  <c r="D2748" i="14" s="1"/>
  <c r="A2749" i="14"/>
  <c r="A2750" i="14" l="1"/>
  <c r="B2749" i="14"/>
  <c r="C2749" i="14" s="1"/>
  <c r="D2749" i="14" s="1"/>
  <c r="A2751" i="14" l="1"/>
  <c r="B2750" i="14"/>
  <c r="C2750" i="14" s="1"/>
  <c r="D2750" i="14" s="1"/>
  <c r="A2752" i="14" l="1"/>
  <c r="B2751" i="14"/>
  <c r="C2751" i="14" s="1"/>
  <c r="D2751" i="14" s="1"/>
  <c r="A2753" i="14" l="1"/>
  <c r="B2752" i="14"/>
  <c r="C2752" i="14" s="1"/>
  <c r="D2752" i="14" s="1"/>
  <c r="A2754" i="14" l="1"/>
  <c r="B2753" i="14"/>
  <c r="C2753" i="14" s="1"/>
  <c r="D2753" i="14" s="1"/>
  <c r="A2755" i="14" l="1"/>
  <c r="B2754" i="14"/>
  <c r="C2754" i="14" s="1"/>
  <c r="D2754" i="14" s="1"/>
  <c r="A2756" i="14" l="1"/>
  <c r="B2755" i="14"/>
  <c r="C2755" i="14" s="1"/>
  <c r="D2755" i="14" s="1"/>
  <c r="B2756" i="14" l="1"/>
  <c r="C2756" i="14" s="1"/>
  <c r="D2756" i="14" s="1"/>
  <c r="A2757" i="14"/>
  <c r="A2758" i="14" l="1"/>
  <c r="B2757" i="14"/>
  <c r="C2757" i="14" s="1"/>
  <c r="D2757" i="14" s="1"/>
  <c r="A2759" i="14" l="1"/>
  <c r="B2758" i="14"/>
  <c r="C2758" i="14" s="1"/>
  <c r="D2758" i="14" s="1"/>
  <c r="A2760" i="14" l="1"/>
  <c r="B2759" i="14"/>
  <c r="C2759" i="14" s="1"/>
  <c r="D2759" i="14" s="1"/>
  <c r="B2760" i="14" l="1"/>
  <c r="C2760" i="14" s="1"/>
  <c r="D2760" i="14" s="1"/>
  <c r="A2761" i="14"/>
  <c r="A2762" i="14" l="1"/>
  <c r="B2761" i="14"/>
  <c r="C2761" i="14" s="1"/>
  <c r="D2761" i="14" s="1"/>
  <c r="B2762" i="14" l="1"/>
  <c r="C2762" i="14" s="1"/>
  <c r="D2762" i="14" s="1"/>
  <c r="A2763" i="14"/>
  <c r="A2764" i="14" l="1"/>
  <c r="B2763" i="14"/>
  <c r="C2763" i="14" s="1"/>
  <c r="D2763" i="14" s="1"/>
  <c r="A2765" i="14" l="1"/>
  <c r="B2764" i="14"/>
  <c r="C2764" i="14" s="1"/>
  <c r="D2764" i="14" s="1"/>
  <c r="B2765" i="14" l="1"/>
  <c r="C2765" i="14" s="1"/>
  <c r="D2765" i="14" s="1"/>
  <c r="A2766" i="14"/>
  <c r="A2767" i="14" l="1"/>
  <c r="B2766" i="14"/>
  <c r="C2766" i="14" s="1"/>
  <c r="D2766" i="14" s="1"/>
  <c r="B2767" i="14" l="1"/>
  <c r="C2767" i="14" s="1"/>
  <c r="D2767" i="14" s="1"/>
  <c r="A2768" i="14"/>
  <c r="B2768" i="14" l="1"/>
  <c r="C2768" i="14" s="1"/>
  <c r="D2768" i="14" s="1"/>
  <c r="A2769" i="14"/>
  <c r="A2770" i="14" l="1"/>
  <c r="B2769" i="14"/>
  <c r="C2769" i="14" s="1"/>
  <c r="D2769" i="14" s="1"/>
  <c r="A2771" i="14" l="1"/>
  <c r="B2770" i="14"/>
  <c r="C2770" i="14" s="1"/>
  <c r="D2770" i="14" s="1"/>
  <c r="B2771" i="14" l="1"/>
  <c r="C2771" i="14" s="1"/>
  <c r="D2771" i="14" s="1"/>
  <c r="A2772" i="14"/>
  <c r="B2772" i="14" l="1"/>
  <c r="C2772" i="14" s="1"/>
  <c r="D2772" i="14" s="1"/>
  <c r="A2773" i="14"/>
  <c r="B2773" i="14" l="1"/>
  <c r="C2773" i="14" s="1"/>
  <c r="D2773" i="14" s="1"/>
  <c r="A2774" i="14"/>
  <c r="A2775" i="14" l="1"/>
  <c r="B2774" i="14"/>
  <c r="C2774" i="14" s="1"/>
  <c r="D2774" i="14" s="1"/>
  <c r="A2776" i="14" l="1"/>
  <c r="B2775" i="14"/>
  <c r="C2775" i="14" s="1"/>
  <c r="D2775" i="14" s="1"/>
  <c r="A2777" i="14" l="1"/>
  <c r="B2776" i="14"/>
  <c r="C2776" i="14" s="1"/>
  <c r="D2776" i="14" s="1"/>
  <c r="A2778" i="14" l="1"/>
  <c r="B2777" i="14"/>
  <c r="C2777" i="14" s="1"/>
  <c r="D2777" i="14" s="1"/>
  <c r="A2779" i="14" l="1"/>
  <c r="B2778" i="14"/>
  <c r="C2778" i="14" s="1"/>
  <c r="D2778" i="14" s="1"/>
  <c r="A2780" i="14" l="1"/>
  <c r="B2779" i="14"/>
  <c r="C2779" i="14" s="1"/>
  <c r="D2779" i="14" s="1"/>
  <c r="A2781" i="14" l="1"/>
  <c r="B2780" i="14"/>
  <c r="C2780" i="14" s="1"/>
  <c r="D2780" i="14" s="1"/>
  <c r="A2782" i="14" l="1"/>
  <c r="B2781" i="14"/>
  <c r="C2781" i="14" s="1"/>
  <c r="D2781" i="14" s="1"/>
  <c r="A2783" i="14" l="1"/>
  <c r="B2782" i="14"/>
  <c r="C2782" i="14" s="1"/>
  <c r="D2782" i="14" s="1"/>
  <c r="A2784" i="14" l="1"/>
  <c r="B2783" i="14"/>
  <c r="C2783" i="14" s="1"/>
  <c r="D2783" i="14" s="1"/>
  <c r="B2784" i="14" l="1"/>
  <c r="C2784" i="14" s="1"/>
  <c r="D2784" i="14" s="1"/>
  <c r="A2785" i="14"/>
  <c r="A2786" i="14" l="1"/>
  <c r="B2785" i="14"/>
  <c r="C2785" i="14" s="1"/>
  <c r="D2785" i="14" s="1"/>
  <c r="A2787" i="14" l="1"/>
  <c r="B2786" i="14"/>
  <c r="C2786" i="14" s="1"/>
  <c r="D2786" i="14" s="1"/>
  <c r="A2788" i="14" l="1"/>
  <c r="B2787" i="14"/>
  <c r="C2787" i="14" s="1"/>
  <c r="D2787" i="14" s="1"/>
  <c r="B2788" i="14" l="1"/>
  <c r="C2788" i="14" s="1"/>
  <c r="D2788" i="14" s="1"/>
  <c r="A2789" i="14"/>
  <c r="A2790" i="14" l="1"/>
  <c r="B2789" i="14"/>
  <c r="C2789" i="14" s="1"/>
  <c r="D2789" i="14" s="1"/>
  <c r="A2791" i="14" l="1"/>
  <c r="B2790" i="14"/>
  <c r="C2790" i="14" s="1"/>
  <c r="D2790" i="14" s="1"/>
  <c r="B2791" i="14" l="1"/>
  <c r="C2791" i="14" s="1"/>
  <c r="D2791" i="14" s="1"/>
  <c r="A2792" i="14"/>
  <c r="A2793" i="14" l="1"/>
  <c r="B2792" i="14"/>
  <c r="C2792" i="14" s="1"/>
  <c r="D2792" i="14" s="1"/>
  <c r="A2794" i="14" l="1"/>
  <c r="B2793" i="14"/>
  <c r="C2793" i="14" s="1"/>
  <c r="D2793" i="14" s="1"/>
  <c r="B2794" i="14" l="1"/>
  <c r="C2794" i="14" s="1"/>
  <c r="D2794" i="14" s="1"/>
  <c r="A2795" i="14"/>
  <c r="B2795" i="14" l="1"/>
  <c r="C2795" i="14" s="1"/>
  <c r="D2795" i="14" s="1"/>
  <c r="A2796" i="14"/>
  <c r="A2797" i="14" l="1"/>
  <c r="B2796" i="14"/>
  <c r="C2796" i="14" s="1"/>
  <c r="D2796" i="14" s="1"/>
  <c r="A2798" i="14" l="1"/>
  <c r="B2797" i="14"/>
  <c r="C2797" i="14" s="1"/>
  <c r="D2797" i="14" s="1"/>
  <c r="A2799" i="14" l="1"/>
  <c r="B2798" i="14"/>
  <c r="C2798" i="14" s="1"/>
  <c r="D2798" i="14" s="1"/>
  <c r="B2799" i="14" l="1"/>
  <c r="C2799" i="14" s="1"/>
  <c r="D2799" i="14" s="1"/>
  <c r="A2800" i="14"/>
  <c r="A2801" i="14" l="1"/>
  <c r="B2800" i="14"/>
  <c r="C2800" i="14" s="1"/>
  <c r="D2800" i="14" s="1"/>
  <c r="B2801" i="14" l="1"/>
  <c r="C2801" i="14" s="1"/>
  <c r="D2801" i="14" s="1"/>
  <c r="A2802" i="14"/>
  <c r="B2802" i="14" l="1"/>
  <c r="C2802" i="14" s="1"/>
  <c r="D2802" i="14" s="1"/>
  <c r="A2803" i="14"/>
  <c r="A2804" i="14" l="1"/>
  <c r="B2803" i="14"/>
  <c r="C2803" i="14" s="1"/>
  <c r="D2803" i="14" s="1"/>
  <c r="B2804" i="14" l="1"/>
  <c r="C2804" i="14" s="1"/>
  <c r="D2804" i="14" s="1"/>
  <c r="A2805" i="14"/>
  <c r="B2805" i="14" l="1"/>
  <c r="C2805" i="14" s="1"/>
  <c r="D2805" i="14" s="1"/>
  <c r="A2806" i="14"/>
  <c r="A2807" i="14" l="1"/>
  <c r="B2806" i="14"/>
  <c r="C2806" i="14" s="1"/>
  <c r="D2806" i="14" s="1"/>
  <c r="A2808" i="14" l="1"/>
  <c r="B2807" i="14"/>
  <c r="C2807" i="14" s="1"/>
  <c r="D2807" i="14" s="1"/>
  <c r="A2809" i="14" l="1"/>
  <c r="B2808" i="14"/>
  <c r="C2808" i="14" s="1"/>
  <c r="D2808" i="14" s="1"/>
  <c r="A2810" i="14" l="1"/>
  <c r="B2809" i="14"/>
  <c r="C2809" i="14" s="1"/>
  <c r="D2809" i="14" s="1"/>
  <c r="A2811" i="14" l="1"/>
  <c r="B2810" i="14"/>
  <c r="C2810" i="14" s="1"/>
  <c r="D2810" i="14" s="1"/>
  <c r="A2812" i="14" l="1"/>
  <c r="B2811" i="14"/>
  <c r="C2811" i="14" s="1"/>
  <c r="D2811" i="14" s="1"/>
  <c r="B2812" i="14" l="1"/>
  <c r="C2812" i="14" s="1"/>
  <c r="D2812" i="14" s="1"/>
  <c r="A2813" i="14"/>
  <c r="A2814" i="14" l="1"/>
  <c r="B2813" i="14"/>
  <c r="C2813" i="14" s="1"/>
  <c r="D2813" i="14" s="1"/>
  <c r="B2814" i="14" l="1"/>
  <c r="C2814" i="14" s="1"/>
  <c r="D2814" i="14" s="1"/>
  <c r="A2815" i="14"/>
  <c r="B2815" i="14" l="1"/>
  <c r="C2815" i="14" s="1"/>
  <c r="D2815" i="14" s="1"/>
  <c r="A2816" i="14"/>
  <c r="A2817" i="14" l="1"/>
  <c r="B2816" i="14"/>
  <c r="C2816" i="14" s="1"/>
  <c r="D2816" i="14" s="1"/>
  <c r="A2818" i="14" l="1"/>
  <c r="B2817" i="14"/>
  <c r="C2817" i="14" s="1"/>
  <c r="D2817" i="14" s="1"/>
  <c r="A2819" i="14" l="1"/>
  <c r="B2818" i="14"/>
  <c r="C2818" i="14" s="1"/>
  <c r="D2818" i="14" s="1"/>
  <c r="B2819" i="14" l="1"/>
  <c r="C2819" i="14" s="1"/>
  <c r="D2819" i="14" s="1"/>
  <c r="A2820" i="14"/>
  <c r="A2821" i="14" l="1"/>
  <c r="B2820" i="14"/>
  <c r="C2820" i="14" s="1"/>
  <c r="D2820" i="14" s="1"/>
  <c r="A2822" i="14" l="1"/>
  <c r="B2821" i="14"/>
  <c r="C2821" i="14" s="1"/>
  <c r="D2821" i="14" s="1"/>
  <c r="A2823" i="14" l="1"/>
  <c r="B2822" i="14"/>
  <c r="C2822" i="14" s="1"/>
  <c r="D2822" i="14" s="1"/>
  <c r="A2824" i="14" l="1"/>
  <c r="B2823" i="14"/>
  <c r="C2823" i="14" s="1"/>
  <c r="D2823" i="14" s="1"/>
  <c r="A2825" i="14" l="1"/>
  <c r="B2824" i="14"/>
  <c r="C2824" i="14" s="1"/>
  <c r="D2824" i="14" s="1"/>
  <c r="A2826" i="14" l="1"/>
  <c r="B2825" i="14"/>
  <c r="C2825" i="14" s="1"/>
  <c r="D2825" i="14" s="1"/>
  <c r="A2827" i="14" l="1"/>
  <c r="B2826" i="14"/>
  <c r="C2826" i="14" s="1"/>
  <c r="D2826" i="14" s="1"/>
  <c r="A2828" i="14" l="1"/>
  <c r="B2827" i="14"/>
  <c r="C2827" i="14" s="1"/>
  <c r="D2827" i="14" s="1"/>
  <c r="A2829" i="14" l="1"/>
  <c r="B2828" i="14"/>
  <c r="C2828" i="14" s="1"/>
  <c r="D2828" i="14" s="1"/>
  <c r="A2830" i="14" l="1"/>
  <c r="B2829" i="14"/>
  <c r="C2829" i="14" s="1"/>
  <c r="D2829" i="14" s="1"/>
  <c r="B2830" i="14" l="1"/>
  <c r="C2830" i="14" s="1"/>
  <c r="D2830" i="14" s="1"/>
  <c r="A2831" i="14"/>
  <c r="B2831" i="14" l="1"/>
  <c r="C2831" i="14" s="1"/>
  <c r="D2831" i="14" s="1"/>
  <c r="A2832" i="14"/>
  <c r="A2833" i="14" l="1"/>
  <c r="B2832" i="14"/>
  <c r="C2832" i="14" s="1"/>
  <c r="D2832" i="14" s="1"/>
  <c r="A2834" i="14" l="1"/>
  <c r="B2833" i="14"/>
  <c r="C2833" i="14" s="1"/>
  <c r="D2833" i="14" s="1"/>
  <c r="A2835" i="14" l="1"/>
  <c r="B2834" i="14"/>
  <c r="C2834" i="14" s="1"/>
  <c r="D2834" i="14" s="1"/>
  <c r="A2836" i="14" l="1"/>
  <c r="B2835" i="14"/>
  <c r="C2835" i="14" s="1"/>
  <c r="D2835" i="14" s="1"/>
  <c r="B2836" i="14" l="1"/>
  <c r="C2836" i="14" s="1"/>
  <c r="D2836" i="14" s="1"/>
  <c r="A2837" i="14"/>
  <c r="A2838" i="14" l="1"/>
  <c r="B2837" i="14"/>
  <c r="C2837" i="14" s="1"/>
  <c r="D2837" i="14" s="1"/>
  <c r="B2838" i="14" l="1"/>
  <c r="C2838" i="14" s="1"/>
  <c r="D2838" i="14" s="1"/>
  <c r="A2839" i="14"/>
  <c r="B2839" i="14" l="1"/>
  <c r="C2839" i="14" s="1"/>
  <c r="D2839" i="14" s="1"/>
  <c r="A2840" i="14"/>
  <c r="A2841" i="14" l="1"/>
  <c r="B2840" i="14"/>
  <c r="C2840" i="14" s="1"/>
  <c r="D2840" i="14" s="1"/>
  <c r="B2841" i="14" l="1"/>
  <c r="C2841" i="14" s="1"/>
  <c r="D2841" i="14" s="1"/>
  <c r="A2842" i="14"/>
  <c r="A2843" i="14" l="1"/>
  <c r="B2842" i="14"/>
  <c r="C2842" i="14" s="1"/>
  <c r="D2842" i="14" s="1"/>
  <c r="B2843" i="14" l="1"/>
  <c r="C2843" i="14" s="1"/>
  <c r="D2843" i="14" s="1"/>
  <c r="A2844" i="14"/>
  <c r="A2845" i="14" l="1"/>
  <c r="B2844" i="14"/>
  <c r="C2844" i="14" s="1"/>
  <c r="D2844" i="14" s="1"/>
  <c r="B2845" i="14" l="1"/>
  <c r="C2845" i="14" s="1"/>
  <c r="D2845" i="14" s="1"/>
  <c r="A2846" i="14"/>
  <c r="B2846" i="14" l="1"/>
  <c r="C2846" i="14" s="1"/>
  <c r="D2846" i="14" s="1"/>
  <c r="A2847" i="14"/>
  <c r="A2848" i="14" l="1"/>
  <c r="B2847" i="14"/>
  <c r="C2847" i="14" s="1"/>
  <c r="D2847" i="14" s="1"/>
  <c r="A2849" i="14" l="1"/>
  <c r="B2848" i="14"/>
  <c r="C2848" i="14" s="1"/>
  <c r="D2848" i="14" s="1"/>
  <c r="A2850" i="14" l="1"/>
  <c r="B2849" i="14"/>
  <c r="C2849" i="14" s="1"/>
  <c r="D2849" i="14" s="1"/>
  <c r="B2850" i="14" l="1"/>
  <c r="C2850" i="14" s="1"/>
  <c r="D2850" i="14" s="1"/>
  <c r="A2851" i="14"/>
  <c r="A2852" i="14" l="1"/>
  <c r="B2851" i="14"/>
  <c r="C2851" i="14" s="1"/>
  <c r="D2851" i="14" s="1"/>
  <c r="A2853" i="14" l="1"/>
  <c r="B2852" i="14"/>
  <c r="C2852" i="14" s="1"/>
  <c r="D2852" i="14" s="1"/>
  <c r="A2854" i="14" l="1"/>
  <c r="B2853" i="14"/>
  <c r="C2853" i="14" s="1"/>
  <c r="D2853" i="14" s="1"/>
  <c r="A2855" i="14" l="1"/>
  <c r="B2854" i="14"/>
  <c r="C2854" i="14" s="1"/>
  <c r="D2854" i="14" s="1"/>
  <c r="A2856" i="14" l="1"/>
  <c r="B2855" i="14"/>
  <c r="C2855" i="14" s="1"/>
  <c r="D2855" i="14" s="1"/>
  <c r="A2857" i="14" l="1"/>
  <c r="B2856" i="14"/>
  <c r="C2856" i="14" s="1"/>
  <c r="D2856" i="14" s="1"/>
  <c r="B2857" i="14" l="1"/>
  <c r="C2857" i="14" s="1"/>
  <c r="D2857" i="14" s="1"/>
  <c r="A2858" i="14"/>
  <c r="A2859" i="14" l="1"/>
  <c r="B2858" i="14"/>
  <c r="C2858" i="14" s="1"/>
  <c r="D2858" i="14" s="1"/>
  <c r="A2860" i="14" l="1"/>
  <c r="B2859" i="14"/>
  <c r="C2859" i="14" s="1"/>
  <c r="D2859" i="14" s="1"/>
  <c r="A2861" i="14" l="1"/>
  <c r="B2860" i="14"/>
  <c r="C2860" i="14" s="1"/>
  <c r="D2860" i="14" s="1"/>
  <c r="A2862" i="14" l="1"/>
  <c r="B2861" i="14"/>
  <c r="C2861" i="14" s="1"/>
  <c r="D2861" i="14" s="1"/>
  <c r="B2862" i="14" l="1"/>
  <c r="C2862" i="14" s="1"/>
  <c r="D2862" i="14" s="1"/>
  <c r="A2863" i="14"/>
  <c r="A2864" i="14" l="1"/>
  <c r="B2863" i="14"/>
  <c r="C2863" i="14" s="1"/>
  <c r="D2863" i="14" s="1"/>
  <c r="B2864" i="14" l="1"/>
  <c r="C2864" i="14" s="1"/>
  <c r="D2864" i="14" s="1"/>
  <c r="A2865" i="14"/>
  <c r="A2866" i="14" l="1"/>
  <c r="B2865" i="14"/>
  <c r="C2865" i="14" s="1"/>
  <c r="D2865" i="14" s="1"/>
  <c r="A2867" i="14" l="1"/>
  <c r="B2866" i="14"/>
  <c r="C2866" i="14" s="1"/>
  <c r="D2866" i="14" s="1"/>
  <c r="B2867" i="14" l="1"/>
  <c r="C2867" i="14" s="1"/>
  <c r="D2867" i="14" s="1"/>
  <c r="A2868" i="14"/>
  <c r="A2869" i="14" l="1"/>
  <c r="B2868" i="14"/>
  <c r="C2868" i="14" s="1"/>
  <c r="D2868" i="14" s="1"/>
  <c r="A2870" i="14" l="1"/>
  <c r="B2869" i="14"/>
  <c r="C2869" i="14" s="1"/>
  <c r="D2869" i="14" s="1"/>
  <c r="B2870" i="14" l="1"/>
  <c r="C2870" i="14" s="1"/>
  <c r="D2870" i="14" s="1"/>
  <c r="A2871" i="14"/>
  <c r="A2872" i="14" l="1"/>
  <c r="B2871" i="14"/>
  <c r="C2871" i="14" s="1"/>
  <c r="D2871" i="14" s="1"/>
  <c r="B2872" i="14" l="1"/>
  <c r="C2872" i="14" s="1"/>
  <c r="D2872" i="14" s="1"/>
  <c r="A2873" i="14"/>
  <c r="B2873" i="14" l="1"/>
  <c r="C2873" i="14" s="1"/>
  <c r="D2873" i="14" s="1"/>
  <c r="A2874" i="14"/>
  <c r="B2874" i="14" l="1"/>
  <c r="C2874" i="14" s="1"/>
  <c r="D2874" i="14" s="1"/>
  <c r="A2875" i="14"/>
  <c r="B2875" i="14" l="1"/>
  <c r="C2875" i="14" s="1"/>
  <c r="D2875" i="14" s="1"/>
  <c r="A2876" i="14"/>
  <c r="A2877" i="14" l="1"/>
  <c r="B2876" i="14"/>
  <c r="C2876" i="14" s="1"/>
  <c r="D2876" i="14" s="1"/>
  <c r="A2878" i="14" l="1"/>
  <c r="B2877" i="14"/>
  <c r="C2877" i="14" s="1"/>
  <c r="D2877" i="14" s="1"/>
  <c r="A2879" i="14" l="1"/>
  <c r="B2878" i="14"/>
  <c r="C2878" i="14" s="1"/>
  <c r="D2878" i="14" s="1"/>
  <c r="B2879" i="14" l="1"/>
  <c r="C2879" i="14" s="1"/>
  <c r="D2879" i="14" s="1"/>
  <c r="A2880" i="14"/>
  <c r="A2881" i="14" l="1"/>
  <c r="B2880" i="14"/>
  <c r="C2880" i="14" s="1"/>
  <c r="D2880" i="14" s="1"/>
  <c r="B2881" i="14" l="1"/>
  <c r="C2881" i="14" s="1"/>
  <c r="D2881" i="14" s="1"/>
  <c r="A2882" i="14"/>
  <c r="B2882" i="14" l="1"/>
  <c r="C2882" i="14" s="1"/>
  <c r="D2882" i="14" s="1"/>
  <c r="A2883" i="14"/>
  <c r="A2884" i="14" l="1"/>
  <c r="B2883" i="14"/>
  <c r="C2883" i="14" s="1"/>
  <c r="D2883" i="14" s="1"/>
  <c r="A2885" i="14" l="1"/>
  <c r="B2884" i="14"/>
  <c r="C2884" i="14" s="1"/>
  <c r="D2884" i="14" s="1"/>
  <c r="A2886" i="14" l="1"/>
  <c r="B2885" i="14"/>
  <c r="C2885" i="14" s="1"/>
  <c r="D2885" i="14" s="1"/>
  <c r="B2886" i="14" l="1"/>
  <c r="C2886" i="14" s="1"/>
  <c r="D2886" i="14" s="1"/>
  <c r="A2887" i="14"/>
  <c r="B2887" i="14" l="1"/>
  <c r="C2887" i="14" s="1"/>
  <c r="D2887" i="14" s="1"/>
  <c r="A2888" i="14"/>
  <c r="A2889" i="14" l="1"/>
  <c r="B2888" i="14"/>
  <c r="C2888" i="14" s="1"/>
  <c r="D2888" i="14" s="1"/>
  <c r="B2889" i="14" l="1"/>
  <c r="C2889" i="14" s="1"/>
  <c r="D2889" i="14" s="1"/>
  <c r="A2890" i="14"/>
  <c r="B2890" i="14" l="1"/>
  <c r="C2890" i="14" s="1"/>
  <c r="D2890" i="14" s="1"/>
  <c r="A2891" i="14"/>
  <c r="A2892" i="14" l="1"/>
  <c r="B2891" i="14"/>
  <c r="C2891" i="14" s="1"/>
  <c r="D2891" i="14" s="1"/>
  <c r="B2892" i="14" l="1"/>
  <c r="C2892" i="14" s="1"/>
  <c r="D2892" i="14" s="1"/>
  <c r="A2893" i="14"/>
  <c r="A2894" i="14" l="1"/>
  <c r="B2893" i="14"/>
  <c r="C2893" i="14" s="1"/>
  <c r="D2893" i="14" s="1"/>
  <c r="B2894" i="14" l="1"/>
  <c r="C2894" i="14" s="1"/>
  <c r="D2894" i="14" s="1"/>
  <c r="A2895" i="14"/>
  <c r="A2896" i="14" l="1"/>
  <c r="B2895" i="14"/>
  <c r="C2895" i="14" s="1"/>
  <c r="D2895" i="14" s="1"/>
  <c r="A2897" i="14" l="1"/>
  <c r="B2896" i="14"/>
  <c r="C2896" i="14" s="1"/>
  <c r="D2896" i="14" s="1"/>
  <c r="A2898" i="14" l="1"/>
  <c r="B2897" i="14"/>
  <c r="C2897" i="14" s="1"/>
  <c r="D2897" i="14" s="1"/>
  <c r="B2898" i="14" l="1"/>
  <c r="C2898" i="14" s="1"/>
  <c r="D2898" i="14" s="1"/>
  <c r="A2899" i="14"/>
  <c r="A2900" i="14" l="1"/>
  <c r="B2899" i="14"/>
  <c r="C2899" i="14" s="1"/>
  <c r="D2899" i="14" s="1"/>
  <c r="A2901" i="14" l="1"/>
  <c r="B2900" i="14"/>
  <c r="C2900" i="14" s="1"/>
  <c r="D2900" i="14" s="1"/>
  <c r="A2902" i="14" l="1"/>
  <c r="B2901" i="14"/>
  <c r="C2901" i="14" s="1"/>
  <c r="D2901" i="14" s="1"/>
  <c r="B2902" i="14" l="1"/>
  <c r="C2902" i="14" s="1"/>
  <c r="D2902" i="14" s="1"/>
  <c r="A2903" i="14"/>
  <c r="B2903" i="14" l="1"/>
  <c r="C2903" i="14" s="1"/>
  <c r="D2903" i="14" s="1"/>
  <c r="A2904" i="14"/>
  <c r="B2904" i="14" l="1"/>
  <c r="C2904" i="14" s="1"/>
  <c r="D2904" i="14" s="1"/>
  <c r="A2905" i="14"/>
  <c r="B2905" i="14" l="1"/>
  <c r="C2905" i="14" s="1"/>
  <c r="D2905" i="14" s="1"/>
  <c r="A2906" i="14"/>
  <c r="A2907" i="14" l="1"/>
  <c r="B2906" i="14"/>
  <c r="C2906" i="14" s="1"/>
  <c r="D2906" i="14" s="1"/>
  <c r="B2907" i="14" l="1"/>
  <c r="C2907" i="14" s="1"/>
  <c r="D2907" i="14" s="1"/>
  <c r="A2908" i="14"/>
  <c r="B2908" i="14" l="1"/>
  <c r="C2908" i="14" s="1"/>
  <c r="D2908" i="14" s="1"/>
  <c r="A2909" i="14"/>
  <c r="B2909" i="14" l="1"/>
  <c r="C2909" i="14" s="1"/>
  <c r="D2909" i="14" s="1"/>
  <c r="A2910" i="14"/>
  <c r="B2910" i="14" l="1"/>
  <c r="C2910" i="14" s="1"/>
  <c r="D2910" i="14" s="1"/>
  <c r="A2911" i="14"/>
  <c r="A2912" i="14" l="1"/>
  <c r="B2911" i="14"/>
  <c r="C2911" i="14" s="1"/>
  <c r="D2911" i="14" s="1"/>
  <c r="A2913" i="14" l="1"/>
  <c r="B2912" i="14"/>
  <c r="C2912" i="14" s="1"/>
  <c r="D2912" i="14" s="1"/>
  <c r="A2914" i="14" l="1"/>
  <c r="B2913" i="14"/>
  <c r="C2913" i="14" s="1"/>
  <c r="D2913" i="14" s="1"/>
  <c r="B2914" i="14" l="1"/>
  <c r="C2914" i="14" s="1"/>
  <c r="D2914" i="14" s="1"/>
  <c r="A2915" i="14"/>
  <c r="B2915" i="14" s="1"/>
  <c r="C2915" i="14" s="1"/>
  <c r="D2915" i="14" l="1"/>
  <c r="D4" i="14"/>
  <c r="C4" i="14"/>
</calcChain>
</file>

<file path=xl/sharedStrings.xml><?xml version="1.0" encoding="utf-8"?>
<sst xmlns="http://schemas.openxmlformats.org/spreadsheetml/2006/main" count="355" uniqueCount="221">
  <si>
    <t>Cut-off Freq.</t>
  </si>
  <si>
    <t>On</t>
  </si>
  <si>
    <r>
      <t>Gyro LPF
Phase Delay
(deg</t>
    </r>
    <r>
      <rPr>
        <b/>
        <sz val="8.8000000000000007"/>
        <color theme="1"/>
        <rFont val="Calibri"/>
        <family val="2"/>
      </rPr>
      <t>)</t>
    </r>
  </si>
  <si>
    <t>PT1 LPF
Phase Delay
(deg)</t>
  </si>
  <si>
    <t>Notch 1
Phase Shift
(deg)</t>
  </si>
  <si>
    <t>Static
Notch 2</t>
  </si>
  <si>
    <t>Static
Notch 1</t>
  </si>
  <si>
    <t>Gyro LPF</t>
  </si>
  <si>
    <t>Notch 1 LPF Phase Shift
(deg)</t>
  </si>
  <si>
    <t>Notch 1 HPF Phase Shift
(deg)</t>
  </si>
  <si>
    <t>Center Freq.</t>
  </si>
  <si>
    <t xml:space="preserve">                                                      DATA PASSED TO PID LOOP</t>
  </si>
  <si>
    <t xml:space="preserve">Q = </t>
  </si>
  <si>
    <t>Notch 2 LPF Phase Shift
(deg)</t>
  </si>
  <si>
    <t>Notch 2 HPF Phase Shift
(deg)</t>
  </si>
  <si>
    <t>Notch 2
Phase Shift
(deg)</t>
  </si>
  <si>
    <t>Off</t>
  </si>
  <si>
    <t>Dyn. Notch
Phase Shift
(deg)</t>
  </si>
  <si>
    <t>Gyro ype</t>
  </si>
  <si>
    <t>MPU6000</t>
  </si>
  <si>
    <t>Gyro Setting</t>
  </si>
  <si>
    <t>Experimental</t>
  </si>
  <si>
    <t>MPU6500</t>
  </si>
  <si>
    <t>IMC20XX</t>
  </si>
  <si>
    <t>N/A</t>
  </si>
  <si>
    <t>DELAY (ms)</t>
  </si>
  <si>
    <t>BF Setting</t>
  </si>
  <si>
    <t>DLPF Cutoff</t>
  </si>
  <si>
    <t>delay =</t>
  </si>
  <si>
    <t>Filter Type</t>
  </si>
  <si>
    <t>PT1</t>
  </si>
  <si>
    <t>BiQUAD Phase Delay
(deg)</t>
  </si>
  <si>
    <t>FIR Phase Delay
(deg)</t>
  </si>
  <si>
    <t>D-Term Notch</t>
  </si>
  <si>
    <t>Gyro Latency (ms)</t>
  </si>
  <si>
    <t>D-Term Latency (ms)</t>
  </si>
  <si>
    <t>TOTAL Latency (ms)</t>
  </si>
  <si>
    <t>Dyn. Notch Latency (ms)</t>
  </si>
  <si>
    <t>Notch 1 Latency (ms)</t>
  </si>
  <si>
    <t>Notch 2 Latency (ms)</t>
  </si>
  <si>
    <t>D-Term LPF Phase Delay (deg)</t>
  </si>
  <si>
    <t>D-Term Notch Phase Shift (deg)</t>
  </si>
  <si>
    <t>D-Term Notch Latency (ms)</t>
  </si>
  <si>
    <t>Change Log</t>
  </si>
  <si>
    <t>V1</t>
  </si>
  <si>
    <t>Released</t>
  </si>
  <si>
    <t>actual --&gt;</t>
  </si>
  <si>
    <t>Noise Rediction</t>
  </si>
  <si>
    <t>dB</t>
  </si>
  <si>
    <t>32k</t>
  </si>
  <si>
    <t>16k</t>
  </si>
  <si>
    <t>8k</t>
  </si>
  <si>
    <t>4k</t>
  </si>
  <si>
    <t>filter gain</t>
  </si>
  <si>
    <t>Q/R</t>
  </si>
  <si>
    <t>R</t>
  </si>
  <si>
    <t>Q</t>
  </si>
  <si>
    <r>
      <rPr>
        <b/>
        <u/>
        <sz val="12"/>
        <color rgb="FF000000"/>
        <rFont val="Calibri"/>
        <family val="2"/>
      </rPr>
      <t>For Cutoff Chart</t>
    </r>
    <r>
      <rPr>
        <b/>
        <sz val="12"/>
        <color rgb="FF000000"/>
        <rFont val="Calibri"/>
        <family val="2"/>
      </rPr>
      <t xml:space="preserve">
FKF cutoff frequency in Hz (based on Gyro sampling rate)</t>
    </r>
  </si>
  <si>
    <r>
      <rPr>
        <b/>
        <u/>
        <sz val="12"/>
        <color rgb="FF000000"/>
        <rFont val="Calibri"/>
        <family val="2"/>
      </rPr>
      <t>For Filter Latency Calc</t>
    </r>
    <r>
      <rPr>
        <b/>
        <sz val="12"/>
        <color rgb="FF000000"/>
        <rFont val="Calibri"/>
        <family val="2"/>
      </rPr>
      <t xml:space="preserve">
FKF cutoff frequency in Hz (based on Gyro sampling rate)</t>
    </r>
  </si>
  <si>
    <t>32k-Normal</t>
  </si>
  <si>
    <t>Sample Rate</t>
  </si>
  <si>
    <t>FIR Phase Delay (ms)</t>
  </si>
  <si>
    <t>PID Rate</t>
  </si>
  <si>
    <t>BF Gyro Rate</t>
  </si>
  <si>
    <t>Gyro Sample Frequency (ms)</t>
  </si>
  <si>
    <t>Hardware Rate</t>
  </si>
  <si>
    <t>Gyro Sample Rate</t>
  </si>
  <si>
    <t>Digital Filtering: https://youtu.be/loHy8v9A8LY</t>
  </si>
  <si>
    <t>IIR vs. FIR: https://youtu.be/GIkTmrR9vfc</t>
  </si>
  <si>
    <t>Resources:</t>
  </si>
  <si>
    <t>Phase Delay: http://www.sengpielaudio.com/calculator-timedelayphase.htm</t>
  </si>
  <si>
    <t>CPU Type</t>
  </si>
  <si>
    <t>Taps</t>
  </si>
  <si>
    <t>~3000</t>
  </si>
  <si>
    <t>32k-Experimental</t>
  </si>
  <si>
    <t>Normal</t>
  </si>
  <si>
    <t>32K</t>
  </si>
  <si>
    <t>16K</t>
  </si>
  <si>
    <t>8K</t>
  </si>
  <si>
    <t>4K</t>
  </si>
  <si>
    <t>ms</t>
  </si>
  <si>
    <t>seconds</t>
  </si>
  <si>
    <t>Item</t>
  </si>
  <si>
    <t>Filter Phase Delay</t>
  </si>
  <si>
    <t>Motor Update Speed</t>
  </si>
  <si>
    <t>RC Smoothing</t>
  </si>
  <si>
    <t>Human Reaction</t>
  </si>
  <si>
    <t>Motor Update</t>
  </si>
  <si>
    <t>F4</t>
  </si>
  <si>
    <t>Lowpass 1 Phase Delay (deg)</t>
  </si>
  <si>
    <t>Lowpass 1 Latency
(ms)</t>
  </si>
  <si>
    <t>Lowpass 2 Phase Delay (deg)</t>
  </si>
  <si>
    <t>Lowpass 2 Latency
(ms)</t>
  </si>
  <si>
    <t>Range</t>
  </si>
  <si>
    <t xml:space="preserve">BeF Q = </t>
  </si>
  <si>
    <t xml:space="preserve">BeF HPF = </t>
  </si>
  <si>
    <t>debug[0]</t>
  </si>
  <si>
    <t>debug[1]</t>
  </si>
  <si>
    <t>debug[2]</t>
  </si>
  <si>
    <t>loopIteration</t>
  </si>
  <si>
    <t>Loop Time</t>
  </si>
  <si>
    <t>Cutoff</t>
  </si>
  <si>
    <t>K(cutoff)</t>
  </si>
  <si>
    <t>gyroADC[0]</t>
  </si>
  <si>
    <t>gyroADC[1]</t>
  </si>
  <si>
    <t>gyroADC[2]</t>
  </si>
  <si>
    <t>PT2</t>
  </si>
  <si>
    <t>Gain</t>
  </si>
  <si>
    <t>Lowpass1 Attenuation</t>
  </si>
  <si>
    <t>Lowpass2 Attenuation</t>
  </si>
  <si>
    <t>= α</t>
  </si>
  <si>
    <t>Freq.</t>
  </si>
  <si>
    <t>PT1 Transfer Function (Amplitude)</t>
  </si>
  <si>
    <t>BiQUAD Transfer Function (Amplitude)</t>
  </si>
  <si>
    <t>D-Term LPF2 Latency (ms)</t>
  </si>
  <si>
    <t>D-Term LPF2 Attenuation</t>
  </si>
  <si>
    <t>D-Term LPF1 Latency (ms)</t>
  </si>
  <si>
    <t>D-Term LPF1 Attenuation</t>
  </si>
  <si>
    <t>Notch 1 Attenuation</t>
  </si>
  <si>
    <t>Notch 2 Attenuation</t>
  </si>
  <si>
    <t>Dyn Notch Attenuation</t>
  </si>
  <si>
    <t>D-term Notch Attenuation</t>
  </si>
  <si>
    <t>TOTAL Attenuation (-dB)</t>
  </si>
  <si>
    <t>V2</t>
  </si>
  <si>
    <t>Added attenuation calcs</t>
  </si>
  <si>
    <t>TOTAL Attenuation (Amplitude)</t>
  </si>
  <si>
    <t>Dyn Notch</t>
  </si>
  <si>
    <t>Dyn</t>
  </si>
  <si>
    <t>min.</t>
  </si>
  <si>
    <t>V3</t>
  </si>
  <si>
    <t>Tweaks o Dynamic LPF calcs</t>
  </si>
  <si>
    <t>V4</t>
  </si>
  <si>
    <t>Corrected % offset of LPFs (again) and updated attenuation chart to be logorithmic.</t>
  </si>
  <si>
    <t>V5</t>
  </si>
  <si>
    <t>Revised Q for Notch filters to be calced based of geometric mean vs. logorithmic representation</t>
  </si>
  <si>
    <t>P</t>
  </si>
  <si>
    <t>D</t>
  </si>
  <si>
    <t>I</t>
  </si>
  <si>
    <t>Roll</t>
  </si>
  <si>
    <t>Pitch</t>
  </si>
  <si>
    <t>Yaw</t>
  </si>
  <si>
    <t>D/P</t>
  </si>
  <si>
    <t>final</t>
  </si>
  <si>
    <t>log over idle</t>
  </si>
  <si>
    <t>zero</t>
  </si>
  <si>
    <t>linear</t>
  </si>
  <si>
    <t>basic</t>
  </si>
  <si>
    <t>scaler</t>
  </si>
  <si>
    <t>Throttle</t>
  </si>
  <si>
    <t>log inv</t>
  </si>
  <si>
    <t>log zero point</t>
  </si>
  <si>
    <t>Max</t>
  </si>
  <si>
    <t>diff</t>
  </si>
  <si>
    <t>Min</t>
  </si>
  <si>
    <t>linear inv</t>
  </si>
  <si>
    <t>Idle Value</t>
  </si>
  <si>
    <t>current</t>
  </si>
  <si>
    <t>max.</t>
  </si>
  <si>
    <t>start</t>
  </si>
  <si>
    <t>&lt;-- % Throttle</t>
  </si>
  <si>
    <t>V6</t>
  </si>
  <si>
    <t>Cleaned up some mathos and vlookups to hit upper limits and locked object and cells.</t>
  </si>
  <si>
    <t>V7</t>
  </si>
  <si>
    <t>Created Purple Copper iteration of sheet.</t>
  </si>
  <si>
    <t>Betaflight Defaults</t>
  </si>
  <si>
    <t>Your PIDS</t>
  </si>
  <si>
    <t>CPU Time</t>
  </si>
  <si>
    <t>Gyro
Lowpass 1</t>
  </si>
  <si>
    <t>Gyro
Lowpass 2</t>
  </si>
  <si>
    <t>D-Term
Lowpass1</t>
  </si>
  <si>
    <t>D-Term
Lowpass2</t>
  </si>
  <si>
    <t>BiQUAD</t>
  </si>
  <si>
    <t>Dyn Notch 1</t>
  </si>
  <si>
    <t>Dyn Notch 1 HPF Phase Shift
(deg)</t>
  </si>
  <si>
    <t>Dyn Notch 1 LPF Phase Shift
(deg)</t>
  </si>
  <si>
    <t>TTL Dyn. Notch Latency</t>
  </si>
  <si>
    <t>Gap</t>
  </si>
  <si>
    <t>Offset</t>
  </si>
  <si>
    <t>Dyn. Notch 2</t>
  </si>
  <si>
    <t>FFT Ctr</t>
  </si>
  <si>
    <t>Dyn. Notch 1 Transfer Function (Amplitude)</t>
  </si>
  <si>
    <t>Dyn. Notch 2 Transfer Function (Amplitude)</t>
  </si>
  <si>
    <t>Breadth</t>
  </si>
  <si>
    <t>Notch</t>
  </si>
  <si>
    <t>Half</t>
  </si>
  <si>
    <t>D-term Gains</t>
  </si>
  <si>
    <t>D-Term Attenuation</t>
  </si>
  <si>
    <t>Yes</t>
  </si>
  <si>
    <t>(rounded)</t>
  </si>
  <si>
    <t>(actual)</t>
  </si>
  <si>
    <t>Min.</t>
  </si>
  <si>
    <t>Auto</t>
  </si>
  <si>
    <t>V8</t>
  </si>
  <si>
    <t>Revised to model after PR number #7078 (Cascaded dynamic notches).</t>
  </si>
  <si>
    <t>D-term Analysis</t>
  </si>
  <si>
    <t>Notch 1 Transfer Function (Amplitude)</t>
  </si>
  <si>
    <t>Notch 2 Transfer Function (Amplitude)</t>
  </si>
  <si>
    <t>Dyn. Notch 2 Transfer Function (-dB)</t>
  </si>
  <si>
    <t>Gyro DLPF Latency (ms)</t>
  </si>
  <si>
    <t>Dynamic Notch Range</t>
  </si>
  <si>
    <t>Low</t>
  </si>
  <si>
    <t>Med</t>
  </si>
  <si>
    <t>High</t>
  </si>
  <si>
    <t>Max. FFT</t>
  </si>
  <si>
    <t>FFT Max</t>
  </si>
  <si>
    <t>X
(deg)</t>
  </si>
  <si>
    <t>X
(rad)</t>
  </si>
  <si>
    <t>Motion Freq.</t>
  </si>
  <si>
    <t>Sample Freq.</t>
  </si>
  <si>
    <t>D-Gains</t>
  </si>
  <si>
    <t>Motion
Amplitude</t>
  </si>
  <si>
    <t>&lt;-- Samp. to Signal Ratio</t>
  </si>
  <si>
    <t>P-Scale</t>
  </si>
  <si>
    <t>I-Scale</t>
  </si>
  <si>
    <t>D-Scale</t>
  </si>
  <si>
    <t>Motor Peak Gain</t>
  </si>
  <si>
    <t>D-Term Gain</t>
  </si>
  <si>
    <t>Axis Gain Scale</t>
  </si>
  <si>
    <t>BF Gain Scale
(from code)</t>
  </si>
  <si>
    <t>Gyro Signal</t>
  </si>
  <si>
    <t>D-Term Reaction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</si>
</sst>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(* #,##0.00_);_(* \(#,##0.00\);_(* &quot;-&quot;??_);_(@_)"/>
    <numFmt numFmtId="164" formatCode="0.0"/>
    <numFmt numFmtId="165" formatCode="0&quot;hz&quot;"/>
    <numFmt numFmtId="166" formatCode="0.000"/>
    <numFmt numFmtId="167" formatCode="0\ &quot;ms&quot;"/>
    <numFmt numFmtId="168" formatCode="0\ &quot;hz&quot;"/>
    <numFmt numFmtId="169" formatCode="0.0000"/>
    <numFmt numFmtId="170" formatCode="#,##0\ &quot;hz&quot;"/>
    <numFmt numFmtId="171" formatCode="#,##0&quot;hz&quot;"/>
    <numFmt numFmtId="172" formatCode="0\ &quot;Hz&quot;"/>
    <numFmt numFmtId="173" formatCode="0.000000"/>
  </numFmts>
  <fonts count="3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name val="Calibri"/>
      <family val="2"/>
      <scheme val="minor"/>
    </font>
    <font>
      <b/>
      <sz val="8.8000000000000007"/>
      <color theme="1"/>
      <name val="Calibri"/>
      <family val="2"/>
    </font>
    <font>
      <b/>
      <sz val="20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2"/>
      <color rgb="FF000000"/>
      <name val="Calibri"/>
      <family val="2"/>
    </font>
    <font>
      <sz val="12"/>
      <color theme="0" tint="-0.34998626667073579"/>
      <name val="Calibri"/>
      <family val="2"/>
    </font>
    <font>
      <b/>
      <sz val="12"/>
      <color rgb="FF000000"/>
      <name val="Calibri"/>
      <family val="2"/>
    </font>
    <font>
      <b/>
      <u/>
      <sz val="12"/>
      <color rgb="FF000000"/>
      <name val="Calibri"/>
      <family val="2"/>
    </font>
    <font>
      <sz val="12"/>
      <name val="Calibri"/>
      <family val="2"/>
    </font>
    <font>
      <sz val="11"/>
      <color theme="0" tint="-0.1499984740745262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22"/>
      <color rgb="FFFFC00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4"/>
      <name val="Calibri"/>
      <family val="2"/>
      <scheme val="minor"/>
    </font>
    <font>
      <b/>
      <sz val="20"/>
      <name val="Calibri"/>
      <family val="2"/>
      <scheme val="minor"/>
    </font>
    <font>
      <b/>
      <sz val="16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CCFFCC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ashed">
        <color rgb="FFFF0000"/>
      </left>
      <right/>
      <top/>
      <bottom/>
      <diagonal/>
    </border>
    <border>
      <left/>
      <right style="dashed">
        <color rgb="FFFF0000"/>
      </right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6">
    <xf numFmtId="0" fontId="0" fillId="0" borderId="0"/>
    <xf numFmtId="0" fontId="11" fillId="9" borderId="0" applyNumberFormat="0" applyBorder="0" applyAlignment="0" applyProtection="0"/>
    <xf numFmtId="0" fontId="13" fillId="0" borderId="0"/>
    <xf numFmtId="9" fontId="23" fillId="0" borderId="0" applyFont="0" applyFill="0" applyBorder="0" applyAlignment="0" applyProtection="0"/>
    <xf numFmtId="0" fontId="24" fillId="0" borderId="0"/>
    <xf numFmtId="43" fontId="23" fillId="0" borderId="0" applyFont="0" applyFill="0" applyBorder="0" applyAlignment="0" applyProtection="0"/>
  </cellStyleXfs>
  <cellXfs count="300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  <xf numFmtId="166" fontId="0" fillId="0" borderId="0" xfId="0" applyNumberFormat="1" applyAlignment="1">
      <alignment horizontal="center"/>
    </xf>
    <xf numFmtId="0" fontId="1" fillId="6" borderId="0" xfId="0" applyFont="1" applyFill="1" applyAlignment="1" applyProtection="1">
      <alignment horizontal="center"/>
      <protection locked="0"/>
    </xf>
    <xf numFmtId="0" fontId="0" fillId="6" borderId="0" xfId="0" applyFill="1" applyAlignment="1" applyProtection="1">
      <alignment horizontal="center"/>
      <protection locked="0"/>
    </xf>
    <xf numFmtId="0" fontId="7" fillId="6" borderId="0" xfId="0" applyFont="1" applyFill="1" applyAlignment="1" applyProtection="1">
      <alignment horizontal="center"/>
      <protection locked="0"/>
    </xf>
    <xf numFmtId="0" fontId="0" fillId="7" borderId="0" xfId="0" applyFill="1" applyAlignment="1" applyProtection="1">
      <alignment horizontal="center"/>
      <protection locked="0"/>
    </xf>
    <xf numFmtId="0" fontId="0" fillId="16" borderId="0" xfId="0" applyFill="1"/>
    <xf numFmtId="166" fontId="0" fillId="16" borderId="0" xfId="0" applyNumberFormat="1" applyFill="1"/>
    <xf numFmtId="0" fontId="13" fillId="0" borderId="0" xfId="2" applyFont="1" applyAlignment="1"/>
    <xf numFmtId="0" fontId="13" fillId="0" borderId="0" xfId="2" applyFont="1" applyFill="1" applyAlignment="1"/>
    <xf numFmtId="164" fontId="13" fillId="0" borderId="0" xfId="2" applyNumberFormat="1" applyFont="1" applyBorder="1"/>
    <xf numFmtId="164" fontId="13" fillId="0" borderId="0" xfId="2" applyNumberFormat="1" applyFont="1" applyFill="1" applyBorder="1"/>
    <xf numFmtId="166" fontId="13" fillId="0" borderId="0" xfId="2" applyNumberFormat="1" applyFont="1" applyBorder="1"/>
    <xf numFmtId="2" fontId="13" fillId="0" borderId="0" xfId="2" applyNumberFormat="1" applyFont="1" applyBorder="1"/>
    <xf numFmtId="0" fontId="13" fillId="0" borderId="0" xfId="2" applyFont="1" applyBorder="1" applyAlignment="1"/>
    <xf numFmtId="164" fontId="13" fillId="0" borderId="1" xfId="2" applyNumberFormat="1" applyFont="1" applyFill="1" applyBorder="1"/>
    <xf numFmtId="166" fontId="14" fillId="0" borderId="1" xfId="2" applyNumberFormat="1" applyFont="1" applyFill="1" applyBorder="1"/>
    <xf numFmtId="2" fontId="14" fillId="0" borderId="1" xfId="2" applyNumberFormat="1" applyFont="1" applyFill="1" applyBorder="1"/>
    <xf numFmtId="0" fontId="13" fillId="16" borderId="1" xfId="2" applyFont="1" applyFill="1" applyBorder="1" applyAlignment="1">
      <alignment horizontal="right" wrapText="1"/>
    </xf>
    <xf numFmtId="164" fontId="13" fillId="12" borderId="1" xfId="2" applyNumberFormat="1" applyFont="1" applyFill="1" applyBorder="1"/>
    <xf numFmtId="166" fontId="14" fillId="12" borderId="1" xfId="2" applyNumberFormat="1" applyFont="1" applyFill="1" applyBorder="1"/>
    <xf numFmtId="2" fontId="14" fillId="12" borderId="1" xfId="2" applyNumberFormat="1" applyFont="1" applyFill="1" applyBorder="1"/>
    <xf numFmtId="0" fontId="13" fillId="12" borderId="1" xfId="2" applyFont="1" applyFill="1" applyBorder="1" applyAlignment="1">
      <alignment horizontal="right" wrapText="1"/>
    </xf>
    <xf numFmtId="1" fontId="13" fillId="17" borderId="1" xfId="2" applyNumberFormat="1" applyFont="1" applyFill="1" applyBorder="1"/>
    <xf numFmtId="1" fontId="13" fillId="17" borderId="1" xfId="2" applyNumberFormat="1" applyFont="1" applyFill="1" applyBorder="1" applyAlignment="1"/>
    <xf numFmtId="0" fontId="14" fillId="0" borderId="1" xfId="2" applyFont="1" applyFill="1" applyBorder="1"/>
    <xf numFmtId="0" fontId="14" fillId="0" borderId="1" xfId="2" applyFont="1" applyFill="1" applyBorder="1" applyAlignment="1"/>
    <xf numFmtId="0" fontId="13" fillId="17" borderId="1" xfId="2" applyFont="1" applyFill="1" applyBorder="1" applyAlignment="1"/>
    <xf numFmtId="0" fontId="17" fillId="17" borderId="1" xfId="2" applyFont="1" applyFill="1" applyBorder="1" applyAlignment="1"/>
    <xf numFmtId="0" fontId="4" fillId="18" borderId="0" xfId="0" applyFont="1" applyFill="1"/>
    <xf numFmtId="0" fontId="7" fillId="0" borderId="0" xfId="0" applyFont="1" applyFill="1" applyAlignment="1" applyProtection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168" fontId="0" fillId="0" borderId="0" xfId="0" applyNumberFormat="1"/>
    <xf numFmtId="0" fontId="0" fillId="0" borderId="0" xfId="0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0" fontId="24" fillId="0" borderId="0" xfId="4"/>
    <xf numFmtId="164" fontId="24" fillId="0" borderId="0" xfId="4" applyNumberFormat="1"/>
    <xf numFmtId="2" fontId="24" fillId="0" borderId="0" xfId="4" applyNumberFormat="1"/>
    <xf numFmtId="0" fontId="25" fillId="0" borderId="0" xfId="4" applyFont="1"/>
    <xf numFmtId="9" fontId="25" fillId="0" borderId="0" xfId="4" applyNumberFormat="1" applyFont="1"/>
    <xf numFmtId="1" fontId="7" fillId="0" borderId="0" xfId="0" applyNumberFormat="1" applyFont="1" applyFill="1" applyAlignment="1" applyProtection="1">
      <alignment horizontal="center"/>
    </xf>
    <xf numFmtId="0" fontId="0" fillId="0" borderId="0" xfId="0" applyFill="1" applyProtection="1"/>
    <xf numFmtId="0" fontId="0" fillId="0" borderId="0" xfId="0" applyProtection="1"/>
    <xf numFmtId="0" fontId="4" fillId="0" borderId="0" xfId="0" applyFont="1" applyFill="1" applyProtection="1"/>
    <xf numFmtId="0" fontId="19" fillId="0" borderId="0" xfId="0" applyFont="1" applyAlignment="1" applyProtection="1">
      <alignment horizontal="center"/>
    </xf>
    <xf numFmtId="0" fontId="0" fillId="10" borderId="0" xfId="0" applyFill="1" applyProtection="1"/>
    <xf numFmtId="0" fontId="0" fillId="15" borderId="0" xfId="0" applyFill="1" applyProtection="1"/>
    <xf numFmtId="0" fontId="0" fillId="15" borderId="0" xfId="0" applyFill="1" applyAlignment="1" applyProtection="1">
      <alignment horizontal="right"/>
    </xf>
    <xf numFmtId="0" fontId="12" fillId="15" borderId="0" xfId="0" applyFont="1" applyFill="1" applyAlignment="1" applyProtection="1">
      <alignment horizontal="right"/>
    </xf>
    <xf numFmtId="0" fontId="19" fillId="0" borderId="0" xfId="0" applyFont="1" applyFill="1" applyProtection="1"/>
    <xf numFmtId="1" fontId="19" fillId="0" borderId="0" xfId="0" applyNumberFormat="1" applyFont="1" applyAlignment="1" applyProtection="1">
      <alignment horizontal="center"/>
    </xf>
    <xf numFmtId="9" fontId="19" fillId="0" borderId="0" xfId="3" applyFont="1" applyAlignment="1" applyProtection="1">
      <alignment horizontal="center"/>
    </xf>
    <xf numFmtId="2" fontId="12" fillId="15" borderId="0" xfId="0" applyNumberFormat="1" applyFont="1" applyFill="1" applyAlignment="1" applyProtection="1">
      <alignment horizontal="right"/>
    </xf>
    <xf numFmtId="0" fontId="0" fillId="15" borderId="0" xfId="0" applyFill="1" applyAlignment="1" applyProtection="1">
      <alignment horizontal="left"/>
    </xf>
    <xf numFmtId="0" fontId="19" fillId="0" borderId="0" xfId="0" applyFont="1" applyProtection="1"/>
    <xf numFmtId="0" fontId="4" fillId="0" borderId="0" xfId="0" applyFont="1" applyProtection="1"/>
    <xf numFmtId="0" fontId="0" fillId="15" borderId="0" xfId="0" applyFill="1" applyAlignment="1" applyProtection="1">
      <alignment horizontal="center"/>
    </xf>
    <xf numFmtId="0" fontId="18" fillId="15" borderId="0" xfId="0" applyFont="1" applyFill="1" applyProtection="1"/>
    <xf numFmtId="0" fontId="1" fillId="0" borderId="0" xfId="0" applyFont="1" applyFill="1" applyAlignment="1" applyProtection="1">
      <alignment horizontal="left" vertical="center"/>
    </xf>
    <xf numFmtId="0" fontId="0" fillId="0" borderId="0" xfId="0" applyFill="1" applyAlignment="1" applyProtection="1">
      <alignment horizontal="center" vertical="center"/>
    </xf>
    <xf numFmtId="0" fontId="4" fillId="5" borderId="0" xfId="0" applyFont="1" applyFill="1" applyProtection="1"/>
    <xf numFmtId="0" fontId="4" fillId="3" borderId="0" xfId="0" applyFont="1" applyFill="1" applyProtection="1"/>
    <xf numFmtId="0" fontId="4" fillId="8" borderId="0" xfId="0" applyFont="1" applyFill="1" applyProtection="1"/>
    <xf numFmtId="0" fontId="11" fillId="4" borderId="0" xfId="1" applyFill="1" applyProtection="1"/>
    <xf numFmtId="0" fontId="10" fillId="2" borderId="0" xfId="0" applyFont="1" applyFill="1" applyAlignment="1" applyProtection="1">
      <alignment vertical="center" textRotation="90"/>
    </xf>
    <xf numFmtId="0" fontId="4" fillId="4" borderId="0" xfId="0" applyFont="1" applyFill="1" applyProtection="1"/>
    <xf numFmtId="0" fontId="7" fillId="15" borderId="0" xfId="0" applyFont="1" applyFill="1" applyAlignment="1" applyProtection="1">
      <alignment horizontal="center" vertical="center" wrapText="1"/>
    </xf>
    <xf numFmtId="0" fontId="0" fillId="0" borderId="0" xfId="0" applyFont="1" applyAlignment="1" applyProtection="1">
      <alignment horizontal="right"/>
    </xf>
    <xf numFmtId="0" fontId="1" fillId="0" borderId="0" xfId="0" applyFont="1" applyAlignment="1" applyProtection="1">
      <alignment horizontal="center"/>
    </xf>
    <xf numFmtId="0" fontId="1" fillId="0" borderId="0" xfId="0" applyFont="1" applyFill="1" applyAlignment="1" applyProtection="1">
      <alignment horizontal="center"/>
    </xf>
    <xf numFmtId="0" fontId="1" fillId="0" borderId="0" xfId="0" applyFont="1" applyAlignment="1" applyProtection="1">
      <alignment horizontal="right"/>
    </xf>
    <xf numFmtId="0" fontId="9" fillId="0" borderId="0" xfId="0" applyFont="1" applyFill="1" applyAlignment="1" applyProtection="1">
      <alignment horizontal="center" vertical="center"/>
    </xf>
    <xf numFmtId="2" fontId="19" fillId="0" borderId="0" xfId="0" applyNumberFormat="1" applyFont="1" applyFill="1" applyAlignment="1" applyProtection="1">
      <alignment horizontal="center"/>
    </xf>
    <xf numFmtId="0" fontId="19" fillId="0" borderId="0" xfId="0" applyFont="1" applyFill="1" applyAlignment="1" applyProtection="1">
      <alignment horizontal="center"/>
    </xf>
    <xf numFmtId="0" fontId="4" fillId="15" borderId="0" xfId="0" applyFont="1" applyFill="1" applyProtection="1"/>
    <xf numFmtId="0" fontId="1" fillId="0" borderId="0" xfId="0" applyFont="1" applyFill="1" applyAlignment="1" applyProtection="1">
      <alignment horizontal="right"/>
    </xf>
    <xf numFmtId="166" fontId="19" fillId="0" borderId="0" xfId="0" applyNumberFormat="1" applyFont="1" applyFill="1" applyAlignment="1" applyProtection="1">
      <alignment horizontal="right"/>
    </xf>
    <xf numFmtId="166" fontId="19" fillId="0" borderId="0" xfId="0" applyNumberFormat="1" applyFont="1" applyFill="1" applyAlignment="1" applyProtection="1">
      <alignment horizontal="center"/>
    </xf>
    <xf numFmtId="0" fontId="0" fillId="0" borderId="0" xfId="0" applyAlignment="1" applyProtection="1">
      <alignment horizontal="right"/>
    </xf>
    <xf numFmtId="0" fontId="1" fillId="5" borderId="0" xfId="0" applyFont="1" applyFill="1" applyAlignment="1" applyProtection="1">
      <alignment horizontal="center"/>
    </xf>
    <xf numFmtId="0" fontId="1" fillId="0" borderId="0" xfId="0" applyFont="1" applyProtection="1"/>
    <xf numFmtId="0" fontId="0" fillId="4" borderId="0" xfId="0" applyFill="1" applyProtection="1"/>
    <xf numFmtId="0" fontId="0" fillId="0" borderId="0" xfId="0" applyFont="1" applyFill="1" applyAlignment="1" applyProtection="1">
      <alignment horizontal="left"/>
    </xf>
    <xf numFmtId="0" fontId="4" fillId="0" borderId="0" xfId="0" applyFont="1" applyAlignment="1" applyProtection="1">
      <alignment horizontal="center"/>
    </xf>
    <xf numFmtId="169" fontId="0" fillId="0" borderId="0" xfId="0" applyNumberFormat="1" applyAlignment="1" applyProtection="1">
      <alignment horizontal="right"/>
    </xf>
    <xf numFmtId="1" fontId="0" fillId="0" borderId="0" xfId="0" applyNumberFormat="1" applyAlignment="1" applyProtection="1">
      <alignment horizontal="center"/>
    </xf>
    <xf numFmtId="0" fontId="19" fillId="0" borderId="0" xfId="0" applyFont="1" applyFill="1" applyAlignment="1" applyProtection="1">
      <alignment horizontal="right"/>
    </xf>
    <xf numFmtId="0" fontId="0" fillId="5" borderId="0" xfId="0" applyFill="1" applyAlignment="1" applyProtection="1">
      <alignment horizontal="center"/>
    </xf>
    <xf numFmtId="165" fontId="0" fillId="0" borderId="0" xfId="0" applyNumberFormat="1" applyProtection="1"/>
    <xf numFmtId="166" fontId="1" fillId="0" borderId="0" xfId="0" applyNumberFormat="1" applyFont="1" applyFill="1" applyAlignment="1" applyProtection="1">
      <alignment horizontal="center"/>
    </xf>
    <xf numFmtId="0" fontId="0" fillId="0" borderId="0" xfId="0" applyFon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0" fontId="0" fillId="5" borderId="0" xfId="0" applyFill="1" applyProtection="1"/>
    <xf numFmtId="2" fontId="1" fillId="0" borderId="0" xfId="0" applyNumberFormat="1" applyFont="1" applyAlignment="1" applyProtection="1">
      <alignment horizontal="center"/>
    </xf>
    <xf numFmtId="164" fontId="1" fillId="0" borderId="0" xfId="0" applyNumberFormat="1" applyFont="1" applyAlignment="1" applyProtection="1">
      <alignment horizontal="center"/>
    </xf>
    <xf numFmtId="0" fontId="0" fillId="0" borderId="0" xfId="0" quotePrefix="1" applyProtection="1"/>
    <xf numFmtId="0" fontId="0" fillId="0" borderId="0" xfId="0" applyFont="1" applyAlignment="1" applyProtection="1">
      <alignment horizontal="left"/>
    </xf>
    <xf numFmtId="0" fontId="0" fillId="0" borderId="0" xfId="0" applyFill="1" applyAlignment="1" applyProtection="1">
      <alignment horizontal="right"/>
    </xf>
    <xf numFmtId="166" fontId="0" fillId="0" borderId="0" xfId="0" applyNumberFormat="1" applyFont="1" applyFill="1" applyAlignment="1" applyProtection="1">
      <alignment horizontal="center"/>
    </xf>
    <xf numFmtId="2" fontId="0" fillId="0" borderId="0" xfId="0" applyNumberFormat="1" applyFont="1" applyFill="1" applyAlignment="1" applyProtection="1">
      <alignment horizontal="center"/>
    </xf>
    <xf numFmtId="0" fontId="1" fillId="0" borderId="0" xfId="0" applyFont="1" applyAlignment="1" applyProtection="1">
      <alignment horizontal="center" vertical="top" wrapText="1"/>
    </xf>
    <xf numFmtId="0" fontId="1" fillId="19" borderId="0" xfId="0" applyFont="1" applyFill="1" applyAlignment="1" applyProtection="1">
      <alignment horizontal="center" vertical="top" wrapText="1"/>
    </xf>
    <xf numFmtId="0" fontId="1" fillId="4" borderId="0" xfId="0" applyFont="1" applyFill="1" applyAlignment="1" applyProtection="1">
      <alignment horizontal="center" vertical="top" wrapText="1"/>
    </xf>
    <xf numFmtId="0" fontId="11" fillId="4" borderId="0" xfId="1" applyFill="1" applyAlignment="1" applyProtection="1">
      <alignment horizontal="center" vertical="top" wrapText="1"/>
    </xf>
    <xf numFmtId="0" fontId="1" fillId="15" borderId="0" xfId="0" applyFont="1" applyFill="1" applyAlignment="1" applyProtection="1">
      <alignment horizontal="center" vertical="top" wrapText="1"/>
    </xf>
    <xf numFmtId="0" fontId="1" fillId="10" borderId="0" xfId="0" applyFont="1" applyFill="1" applyAlignment="1" applyProtection="1">
      <alignment horizontal="center" vertical="top" wrapText="1"/>
    </xf>
    <xf numFmtId="166" fontId="0" fillId="0" borderId="0" xfId="0" applyNumberFormat="1" applyAlignment="1" applyProtection="1">
      <alignment horizontal="center"/>
    </xf>
    <xf numFmtId="164" fontId="0" fillId="0" borderId="0" xfId="0" applyNumberFormat="1" applyProtection="1"/>
    <xf numFmtId="2" fontId="0" fillId="0" borderId="0" xfId="0" applyNumberFormat="1" applyProtection="1"/>
    <xf numFmtId="164" fontId="0" fillId="4" borderId="0" xfId="0" applyNumberFormat="1" applyFill="1" applyProtection="1"/>
    <xf numFmtId="164" fontId="0" fillId="4" borderId="0" xfId="0" applyNumberFormat="1" applyFill="1" applyAlignment="1" applyProtection="1"/>
    <xf numFmtId="164" fontId="0" fillId="14" borderId="0" xfId="0" applyNumberFormat="1" applyFill="1" applyAlignment="1" applyProtection="1">
      <alignment horizontal="center"/>
    </xf>
    <xf numFmtId="2" fontId="0" fillId="4" borderId="0" xfId="0" applyNumberFormat="1" applyFill="1" applyAlignment="1" applyProtection="1"/>
    <xf numFmtId="164" fontId="4" fillId="13" borderId="0" xfId="0" applyNumberFormat="1" applyFont="1" applyFill="1" applyAlignment="1" applyProtection="1">
      <alignment horizontal="center"/>
    </xf>
    <xf numFmtId="164" fontId="3" fillId="12" borderId="0" xfId="0" applyNumberFormat="1" applyFont="1" applyFill="1" applyAlignment="1" applyProtection="1">
      <alignment horizontal="center"/>
    </xf>
    <xf numFmtId="166" fontId="4" fillId="11" borderId="0" xfId="0" applyNumberFormat="1" applyFont="1" applyFill="1" applyAlignment="1" applyProtection="1">
      <alignment horizontal="center"/>
    </xf>
    <xf numFmtId="1" fontId="0" fillId="15" borderId="0" xfId="0" applyNumberFormat="1" applyFill="1" applyAlignment="1" applyProtection="1">
      <alignment horizontal="center"/>
    </xf>
    <xf numFmtId="0" fontId="0" fillId="4" borderId="0" xfId="0" applyFill="1" applyAlignment="1" applyProtection="1"/>
    <xf numFmtId="0" fontId="0" fillId="15" borderId="0" xfId="0" quotePrefix="1" applyFill="1" applyProtection="1"/>
    <xf numFmtId="0" fontId="3" fillId="0" borderId="0" xfId="0" applyFont="1" applyProtection="1"/>
    <xf numFmtId="166" fontId="3" fillId="0" borderId="0" xfId="0" applyNumberFormat="1" applyFont="1" applyAlignment="1" applyProtection="1">
      <alignment horizontal="center"/>
    </xf>
    <xf numFmtId="164" fontId="3" fillId="0" borderId="0" xfId="0" applyNumberFormat="1" applyFont="1" applyProtection="1"/>
    <xf numFmtId="2" fontId="3" fillId="0" borderId="0" xfId="0" applyNumberFormat="1" applyFont="1" applyProtection="1"/>
    <xf numFmtId="0" fontId="19" fillId="15" borderId="0" xfId="0" applyFont="1" applyFill="1" applyProtection="1"/>
    <xf numFmtId="0" fontId="19" fillId="15" borderId="0" xfId="0" quotePrefix="1" applyFont="1" applyFill="1" applyProtection="1"/>
    <xf numFmtId="0" fontId="3" fillId="15" borderId="0" xfId="0" applyFont="1" applyFill="1" applyProtection="1"/>
    <xf numFmtId="0" fontId="3" fillId="15" borderId="0" xfId="0" applyFont="1" applyFill="1" applyAlignment="1" applyProtection="1">
      <alignment horizontal="center"/>
    </xf>
    <xf numFmtId="0" fontId="3" fillId="15" borderId="0" xfId="0" quotePrefix="1" applyFont="1" applyFill="1" applyProtection="1"/>
    <xf numFmtId="0" fontId="3" fillId="0" borderId="0" xfId="0" applyFont="1" applyFill="1" applyProtection="1"/>
    <xf numFmtId="166" fontId="3" fillId="0" borderId="0" xfId="0" applyNumberFormat="1" applyFont="1" applyFill="1" applyAlignment="1" applyProtection="1">
      <alignment horizontal="center"/>
    </xf>
    <xf numFmtId="0" fontId="5" fillId="0" borderId="0" xfId="0" applyFont="1" applyFill="1" applyProtection="1"/>
    <xf numFmtId="166" fontId="5" fillId="0" borderId="0" xfId="0" applyNumberFormat="1" applyFont="1" applyFill="1" applyAlignment="1" applyProtection="1">
      <alignment horizontal="center"/>
    </xf>
    <xf numFmtId="164" fontId="5" fillId="0" borderId="0" xfId="0" applyNumberFormat="1" applyFont="1" applyProtection="1"/>
    <xf numFmtId="2" fontId="5" fillId="0" borderId="0" xfId="0" applyNumberFormat="1" applyFont="1" applyProtection="1"/>
    <xf numFmtId="2" fontId="5" fillId="10" borderId="0" xfId="0" applyNumberFormat="1" applyFont="1" applyFill="1" applyAlignment="1" applyProtection="1">
      <alignment vertical="center" textRotation="90" wrapText="1"/>
    </xf>
    <xf numFmtId="0" fontId="5" fillId="15" borderId="0" xfId="0" applyFont="1" applyFill="1" applyProtection="1"/>
    <xf numFmtId="0" fontId="5" fillId="15" borderId="0" xfId="0" applyFont="1" applyFill="1" applyAlignment="1" applyProtection="1">
      <alignment horizontal="center"/>
    </xf>
    <xf numFmtId="0" fontId="5" fillId="0" borderId="0" xfId="0" applyFont="1" applyProtection="1"/>
    <xf numFmtId="0" fontId="6" fillId="0" borderId="0" xfId="0" applyFont="1" applyProtection="1"/>
    <xf numFmtId="166" fontId="6" fillId="0" borderId="0" xfId="0" applyNumberFormat="1" applyFont="1" applyAlignment="1" applyProtection="1">
      <alignment horizontal="center"/>
    </xf>
    <xf numFmtId="164" fontId="6" fillId="0" borderId="0" xfId="0" applyNumberFormat="1" applyFont="1" applyProtection="1"/>
    <xf numFmtId="2" fontId="6" fillId="0" borderId="0" xfId="0" applyNumberFormat="1" applyFont="1" applyProtection="1"/>
    <xf numFmtId="164" fontId="6" fillId="4" borderId="0" xfId="0" applyNumberFormat="1" applyFont="1" applyFill="1" applyProtection="1"/>
    <xf numFmtId="0" fontId="6" fillId="4" borderId="0" xfId="0" applyFont="1" applyFill="1" applyProtection="1"/>
    <xf numFmtId="0" fontId="19" fillId="6" borderId="0" xfId="0" applyFont="1" applyFill="1" applyAlignment="1" applyProtection="1">
      <alignment horizontal="center"/>
      <protection locked="0"/>
    </xf>
    <xf numFmtId="1" fontId="19" fillId="6" borderId="0" xfId="0" applyNumberFormat="1" applyFont="1" applyFill="1" applyAlignment="1" applyProtection="1">
      <alignment horizontal="center"/>
      <protection locked="0"/>
    </xf>
    <xf numFmtId="0" fontId="0" fillId="0" borderId="0" xfId="0" applyAlignment="1">
      <alignment horizontal="center"/>
    </xf>
    <xf numFmtId="1" fontId="20" fillId="0" borderId="0" xfId="0" applyNumberFormat="1" applyFont="1" applyFill="1" applyAlignment="1" applyProtection="1">
      <alignment horizontal="center"/>
    </xf>
    <xf numFmtId="9" fontId="7" fillId="0" borderId="0" xfId="0" applyNumberFormat="1" applyFont="1" applyFill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Font="1" applyFill="1" applyAlignment="1" applyProtection="1">
      <alignment horizontal="right"/>
    </xf>
    <xf numFmtId="0" fontId="0" fillId="0" borderId="0" xfId="0" applyFont="1" applyAlignment="1" applyProtection="1">
      <alignment horizontal="center"/>
    </xf>
    <xf numFmtId="1" fontId="19" fillId="0" borderId="0" xfId="0" applyNumberFormat="1" applyFont="1" applyFill="1" applyAlignment="1" applyProtection="1">
      <alignment horizontal="center"/>
    </xf>
    <xf numFmtId="170" fontId="0" fillId="0" borderId="0" xfId="5" applyNumberFormat="1" applyFont="1" applyFill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1" fontId="0" fillId="0" borderId="0" xfId="0" applyNumberFormat="1" applyProtection="1"/>
    <xf numFmtId="1" fontId="26" fillId="0" borderId="0" xfId="0" applyNumberFormat="1" applyFont="1" applyFill="1" applyAlignment="1" applyProtection="1">
      <alignment horizontal="center"/>
    </xf>
    <xf numFmtId="1" fontId="27" fillId="0" borderId="0" xfId="0" applyNumberFormat="1" applyFont="1" applyAlignment="1" applyProtection="1">
      <alignment horizontal="center"/>
    </xf>
    <xf numFmtId="0" fontId="19" fillId="12" borderId="0" xfId="0" applyFont="1" applyFill="1" applyAlignment="1" applyProtection="1">
      <alignment horizontal="center"/>
    </xf>
    <xf numFmtId="0" fontId="4" fillId="2" borderId="0" xfId="0" applyFont="1" applyFill="1" applyAlignment="1" applyProtection="1">
      <alignment horizontal="center"/>
    </xf>
    <xf numFmtId="1" fontId="29" fillId="0" borderId="0" xfId="0" applyNumberFormat="1" applyFont="1" applyFill="1" applyAlignment="1" applyProtection="1">
      <alignment horizontal="center" vertical="center"/>
    </xf>
    <xf numFmtId="1" fontId="28" fillId="0" borderId="0" xfId="3" applyNumberFormat="1" applyFont="1" applyFill="1" applyAlignment="1" applyProtection="1">
      <alignment horizontal="center" vertical="center"/>
      <protection locked="0"/>
    </xf>
    <xf numFmtId="0" fontId="0" fillId="0" borderId="5" xfId="0" applyFill="1" applyBorder="1" applyProtection="1"/>
    <xf numFmtId="0" fontId="0" fillId="0" borderId="6" xfId="0" applyFill="1" applyBorder="1" applyProtection="1"/>
    <xf numFmtId="0" fontId="0" fillId="0" borderId="7" xfId="0" applyFill="1" applyBorder="1" applyProtection="1"/>
    <xf numFmtId="0" fontId="0" fillId="0" borderId="8" xfId="0" applyFill="1" applyBorder="1" applyProtection="1"/>
    <xf numFmtId="0" fontId="0" fillId="0" borderId="0" xfId="0" applyFill="1" applyBorder="1" applyProtection="1"/>
    <xf numFmtId="0" fontId="0" fillId="0" borderId="9" xfId="0" applyFill="1" applyBorder="1" applyProtection="1"/>
    <xf numFmtId="0" fontId="1" fillId="0" borderId="0" xfId="0" applyFont="1" applyFill="1" applyBorder="1" applyAlignment="1" applyProtection="1">
      <alignment wrapText="1"/>
    </xf>
    <xf numFmtId="0" fontId="1" fillId="0" borderId="0" xfId="0" applyFont="1" applyBorder="1" applyAlignment="1" applyProtection="1">
      <alignment horizontal="right"/>
    </xf>
    <xf numFmtId="9" fontId="1" fillId="6" borderId="0" xfId="3" applyFont="1" applyFill="1" applyBorder="1" applyAlignment="1" applyProtection="1">
      <alignment horizontal="center"/>
      <protection locked="0"/>
    </xf>
    <xf numFmtId="0" fontId="7" fillId="0" borderId="0" xfId="0" applyFont="1" applyFill="1" applyBorder="1" applyAlignment="1" applyProtection="1">
      <alignment horizontal="right"/>
    </xf>
    <xf numFmtId="0" fontId="1" fillId="6" borderId="0" xfId="0" applyFont="1" applyFill="1" applyBorder="1" applyAlignment="1" applyProtection="1">
      <alignment horizontal="center"/>
      <protection locked="0"/>
    </xf>
    <xf numFmtId="0" fontId="0" fillId="0" borderId="10" xfId="0" applyFill="1" applyBorder="1" applyProtection="1"/>
    <xf numFmtId="0" fontId="0" fillId="0" borderId="11" xfId="0" applyFill="1" applyBorder="1" applyProtection="1"/>
    <xf numFmtId="0" fontId="0" fillId="0" borderId="12" xfId="0" applyFill="1" applyBorder="1" applyProtection="1"/>
    <xf numFmtId="0" fontId="0" fillId="0" borderId="11" xfId="0" applyBorder="1" applyProtection="1"/>
    <xf numFmtId="2" fontId="0" fillId="15" borderId="0" xfId="0" applyNumberFormat="1" applyFill="1" applyAlignment="1" applyProtection="1">
      <alignment horizontal="center"/>
    </xf>
    <xf numFmtId="164" fontId="4" fillId="12" borderId="0" xfId="0" applyNumberFormat="1" applyFont="1" applyFill="1" applyAlignment="1" applyProtection="1">
      <alignment horizontal="center"/>
    </xf>
    <xf numFmtId="0" fontId="0" fillId="0" borderId="0" xfId="0" applyAlignment="1">
      <alignment vertical="center"/>
    </xf>
    <xf numFmtId="9" fontId="1" fillId="20" borderId="0" xfId="5" applyNumberFormat="1" applyFont="1" applyFill="1" applyAlignment="1" applyProtection="1">
      <alignment horizontal="center"/>
      <protection locked="0"/>
    </xf>
    <xf numFmtId="166" fontId="6" fillId="0" borderId="0" xfId="0" applyNumberFormat="1" applyFont="1" applyFill="1" applyAlignment="1" applyProtection="1">
      <alignment horizontal="center"/>
    </xf>
    <xf numFmtId="164" fontId="6" fillId="0" borderId="0" xfId="0" applyNumberFormat="1" applyFont="1" applyFill="1" applyProtection="1"/>
    <xf numFmtId="2" fontId="6" fillId="0" borderId="0" xfId="0" applyNumberFormat="1" applyFont="1" applyFill="1" applyProtection="1"/>
    <xf numFmtId="2" fontId="0" fillId="0" borderId="0" xfId="0" applyNumberFormat="1" applyFill="1" applyProtection="1"/>
    <xf numFmtId="164" fontId="0" fillId="0" borderId="0" xfId="0" applyNumberFormat="1" applyFill="1" applyProtection="1"/>
    <xf numFmtId="0" fontId="28" fillId="0" borderId="0" xfId="0" applyFont="1" applyFill="1" applyAlignment="1" applyProtection="1">
      <alignment horizontal="right"/>
    </xf>
    <xf numFmtId="2" fontId="28" fillId="0" borderId="0" xfId="0" applyNumberFormat="1" applyFont="1" applyFill="1" applyAlignment="1" applyProtection="1">
      <alignment horizontal="center"/>
    </xf>
    <xf numFmtId="0" fontId="0" fillId="0" borderId="0" xfId="0" applyFill="1" applyAlignment="1" applyProtection="1">
      <alignment horizontal="right"/>
      <protection locked="0"/>
    </xf>
    <xf numFmtId="0" fontId="1" fillId="20" borderId="0" xfId="0" applyFont="1" applyFill="1" applyAlignment="1" applyProtection="1">
      <alignment horizontal="center"/>
      <protection locked="0"/>
    </xf>
    <xf numFmtId="171" fontId="1" fillId="20" borderId="0" xfId="5" applyNumberFormat="1" applyFont="1" applyFill="1" applyAlignment="1" applyProtection="1">
      <alignment horizontal="center"/>
      <protection locked="0"/>
    </xf>
    <xf numFmtId="0" fontId="28" fillId="0" borderId="0" xfId="0" applyFont="1" applyFill="1" applyBorder="1" applyProtection="1"/>
    <xf numFmtId="9" fontId="28" fillId="0" borderId="0" xfId="3" applyFont="1" applyFill="1" applyBorder="1" applyProtection="1"/>
    <xf numFmtId="0" fontId="28" fillId="15" borderId="6" xfId="0" applyFont="1" applyFill="1" applyBorder="1" applyProtection="1"/>
    <xf numFmtId="0" fontId="28" fillId="15" borderId="7" xfId="0" applyFont="1" applyFill="1" applyBorder="1" applyProtection="1"/>
    <xf numFmtId="0" fontId="28" fillId="22" borderId="0" xfId="0" applyFont="1" applyFill="1" applyBorder="1" applyProtection="1"/>
    <xf numFmtId="0" fontId="28" fillId="22" borderId="9" xfId="0" applyFont="1" applyFill="1" applyBorder="1" applyProtection="1"/>
    <xf numFmtId="0" fontId="28" fillId="0" borderId="9" xfId="0" applyFont="1" applyFill="1" applyBorder="1" applyProtection="1"/>
    <xf numFmtId="164" fontId="6" fillId="0" borderId="0" xfId="0" applyNumberFormat="1" applyFont="1" applyAlignment="1" applyProtection="1">
      <alignment horizontal="center"/>
    </xf>
    <xf numFmtId="164" fontId="0" fillId="5" borderId="0" xfId="0" applyNumberFormat="1" applyFill="1" applyAlignment="1" applyProtection="1">
      <alignment horizontal="center"/>
    </xf>
    <xf numFmtId="164" fontId="11" fillId="4" borderId="0" xfId="1" applyNumberFormat="1" applyFill="1" applyProtection="1"/>
    <xf numFmtId="164" fontId="0" fillId="15" borderId="0" xfId="0" applyNumberFormat="1" applyFill="1" applyAlignment="1" applyProtection="1">
      <alignment horizontal="center"/>
    </xf>
    <xf numFmtId="164" fontId="0" fillId="10" borderId="0" xfId="0" applyNumberFormat="1" applyFill="1" applyProtection="1"/>
    <xf numFmtId="164" fontId="0" fillId="15" borderId="0" xfId="0" applyNumberFormat="1" applyFill="1" applyProtection="1"/>
    <xf numFmtId="2" fontId="0" fillId="0" borderId="0" xfId="0" applyNumberFormat="1" applyAlignment="1" applyProtection="1">
      <alignment horizontal="center"/>
    </xf>
    <xf numFmtId="1" fontId="6" fillId="0" borderId="0" xfId="0" applyNumberFormat="1" applyFont="1" applyProtection="1"/>
    <xf numFmtId="0" fontId="31" fillId="0" borderId="0" xfId="0" applyFont="1" applyFill="1" applyAlignment="1" applyProtection="1">
      <alignment horizontal="center" wrapText="1"/>
    </xf>
    <xf numFmtId="0" fontId="10" fillId="0" borderId="0" xfId="0" applyFont="1" applyFill="1" applyAlignment="1" applyProtection="1">
      <alignment vertical="center" textRotation="90"/>
    </xf>
    <xf numFmtId="0" fontId="21" fillId="0" borderId="0" xfId="0" applyFont="1" applyFill="1" applyAlignment="1" applyProtection="1">
      <alignment vertical="center" textRotation="90"/>
    </xf>
    <xf numFmtId="0" fontId="22" fillId="0" borderId="0" xfId="0" applyFont="1" applyFill="1" applyAlignment="1" applyProtection="1">
      <alignment vertical="center" textRotation="90"/>
    </xf>
    <xf numFmtId="164" fontId="10" fillId="0" borderId="0" xfId="0" applyNumberFormat="1" applyFont="1" applyFill="1" applyAlignment="1" applyProtection="1">
      <alignment vertical="center" textRotation="90"/>
    </xf>
    <xf numFmtId="0" fontId="7" fillId="0" borderId="0" xfId="0" applyFont="1" applyFill="1" applyAlignment="1" applyProtection="1">
      <alignment horizontal="center" vertical="center" wrapText="1"/>
    </xf>
    <xf numFmtId="0" fontId="7" fillId="2" borderId="0" xfId="0" applyFont="1" applyFill="1" applyAlignment="1" applyProtection="1">
      <alignment horizontal="center" vertical="center" wrapText="1"/>
    </xf>
    <xf numFmtId="0" fontId="4" fillId="2" borderId="0" xfId="0" applyFont="1" applyFill="1" applyProtection="1"/>
    <xf numFmtId="0" fontId="0" fillId="2" borderId="0" xfId="0" applyFill="1" applyProtection="1"/>
    <xf numFmtId="0" fontId="1" fillId="2" borderId="0" xfId="0" applyFont="1" applyFill="1" applyAlignment="1" applyProtection="1">
      <alignment horizontal="center" vertical="top" wrapText="1"/>
    </xf>
    <xf numFmtId="164" fontId="0" fillId="2" borderId="0" xfId="0" applyNumberFormat="1" applyFill="1" applyAlignment="1" applyProtection="1">
      <alignment horizontal="center"/>
    </xf>
    <xf numFmtId="0" fontId="7" fillId="16" borderId="0" xfId="0" applyFont="1" applyFill="1" applyAlignment="1" applyProtection="1">
      <alignment horizontal="center" vertical="center" wrapText="1"/>
    </xf>
    <xf numFmtId="0" fontId="19" fillId="16" borderId="0" xfId="0" applyFont="1" applyFill="1" applyProtection="1"/>
    <xf numFmtId="0" fontId="7" fillId="16" borderId="0" xfId="0" applyFont="1" applyFill="1" applyAlignment="1" applyProtection="1">
      <alignment horizontal="center" vertical="top" wrapText="1"/>
    </xf>
    <xf numFmtId="164" fontId="19" fillId="16" borderId="0" xfId="0" applyNumberFormat="1" applyFont="1" applyFill="1" applyAlignment="1" applyProtection="1">
      <alignment horizontal="center"/>
    </xf>
    <xf numFmtId="0" fontId="7" fillId="0" borderId="0" xfId="0" applyFont="1" applyFill="1" applyAlignment="1" applyProtection="1">
      <alignment horizontal="center" vertical="top" wrapText="1"/>
    </xf>
    <xf numFmtId="164" fontId="19" fillId="0" borderId="0" xfId="0" applyNumberFormat="1" applyFont="1" applyFill="1" applyAlignment="1" applyProtection="1">
      <alignment horizontal="center"/>
    </xf>
    <xf numFmtId="0" fontId="9" fillId="24" borderId="0" xfId="0" applyFont="1" applyFill="1" applyAlignment="1" applyProtection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2" fillId="11" borderId="0" xfId="0" applyFont="1" applyFill="1" applyAlignment="1" applyProtection="1">
      <alignment horizontal="center" vertical="center" wrapText="1"/>
    </xf>
    <xf numFmtId="0" fontId="4" fillId="11" borderId="0" xfId="0" applyFont="1" applyFill="1" applyProtection="1"/>
    <xf numFmtId="0" fontId="2" fillId="11" borderId="0" xfId="0" applyFont="1" applyFill="1" applyAlignment="1" applyProtection="1">
      <alignment horizontal="center" vertical="top" wrapText="1"/>
    </xf>
    <xf numFmtId="164" fontId="4" fillId="11" borderId="0" xfId="0" applyNumberFormat="1" applyFont="1" applyFill="1" applyAlignment="1" applyProtection="1">
      <alignment horizontal="center"/>
    </xf>
    <xf numFmtId="1" fontId="4" fillId="0" borderId="0" xfId="0" applyNumberFormat="1" applyFont="1" applyAlignment="1" applyProtection="1">
      <alignment horizontal="center"/>
    </xf>
    <xf numFmtId="0" fontId="19" fillId="0" borderId="0" xfId="0" applyFont="1" applyFill="1" applyBorder="1" applyProtection="1"/>
    <xf numFmtId="0" fontId="7" fillId="21" borderId="0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170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172" fontId="0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32" fillId="0" borderId="0" xfId="0" applyFont="1" applyFill="1" applyAlignment="1" applyProtection="1">
      <alignment vertical="center" wrapText="1"/>
    </xf>
    <xf numFmtId="0" fontId="32" fillId="25" borderId="0" xfId="0" applyFont="1" applyFill="1" applyAlignment="1" applyProtection="1">
      <alignment horizontal="center" vertical="center" wrapText="1"/>
    </xf>
    <xf numFmtId="0" fontId="7" fillId="27" borderId="3" xfId="0" applyFont="1" applyFill="1" applyBorder="1" applyAlignment="1" applyProtection="1">
      <alignment horizontal="center" vertical="center" wrapText="1"/>
    </xf>
    <xf numFmtId="0" fontId="7" fillId="0" borderId="0" xfId="0" applyFont="1" applyFill="1" applyBorder="1" applyAlignment="1" applyProtection="1">
      <alignment vertical="center" wrapText="1"/>
    </xf>
    <xf numFmtId="2" fontId="0" fillId="0" borderId="0" xfId="0" applyNumberFormat="1" applyBorder="1"/>
    <xf numFmtId="0" fontId="0" fillId="0" borderId="0" xfId="0" applyBorder="1"/>
    <xf numFmtId="166" fontId="0" fillId="0" borderId="0" xfId="0" applyNumberFormat="1" applyBorder="1"/>
    <xf numFmtId="173" fontId="0" fillId="0" borderId="0" xfId="0" applyNumberFormat="1" applyFill="1" applyBorder="1" applyProtection="1"/>
    <xf numFmtId="164" fontId="7" fillId="21" borderId="0" xfId="0" applyNumberFormat="1" applyFont="1" applyFill="1" applyBorder="1" applyAlignment="1" applyProtection="1">
      <alignment horizontal="center"/>
      <protection locked="0"/>
    </xf>
    <xf numFmtId="0" fontId="0" fillId="0" borderId="0" xfId="0" applyFont="1" applyFill="1" applyBorder="1" applyAlignment="1" applyProtection="1">
      <alignment wrapText="1"/>
    </xf>
    <xf numFmtId="173" fontId="0" fillId="0" borderId="0" xfId="0" applyNumberFormat="1" applyFont="1" applyFill="1" applyBorder="1" applyAlignment="1" applyProtection="1">
      <alignment wrapText="1"/>
    </xf>
    <xf numFmtId="0" fontId="1" fillId="0" borderId="0" xfId="0" applyFont="1" applyFill="1" applyBorder="1" applyAlignment="1" applyProtection="1">
      <alignment horizontal="center" vertical="top" wrapText="1"/>
    </xf>
    <xf numFmtId="0" fontId="0" fillId="0" borderId="0" xfId="0" applyBorder="1" applyProtection="1"/>
    <xf numFmtId="37" fontId="1" fillId="20" borderId="0" xfId="5" applyNumberFormat="1" applyFont="1" applyFill="1" applyAlignment="1" applyProtection="1">
      <alignment horizontal="center"/>
      <protection locked="0"/>
    </xf>
    <xf numFmtId="2" fontId="4" fillId="0" borderId="0" xfId="0" applyNumberFormat="1" applyFont="1" applyFill="1" applyAlignment="1" applyProtection="1">
      <alignment horizontal="center"/>
    </xf>
    <xf numFmtId="2" fontId="3" fillId="10" borderId="0" xfId="0" applyNumberFormat="1" applyFont="1" applyFill="1" applyAlignment="1" applyProtection="1">
      <alignment horizontal="center" vertical="center" textRotation="90"/>
    </xf>
    <xf numFmtId="2" fontId="20" fillId="11" borderId="0" xfId="1" applyNumberFormat="1" applyFont="1" applyFill="1" applyAlignment="1" applyProtection="1">
      <alignment horizontal="left" vertical="center" textRotation="90" wrapText="1"/>
    </xf>
    <xf numFmtId="2" fontId="5" fillId="12" borderId="0" xfId="1" applyNumberFormat="1" applyFont="1" applyFill="1" applyAlignment="1" applyProtection="1">
      <alignment horizontal="left" vertical="center" textRotation="90" wrapText="1"/>
    </xf>
    <xf numFmtId="0" fontId="9" fillId="2" borderId="0" xfId="0" applyFont="1" applyFill="1" applyAlignment="1" applyProtection="1">
      <alignment horizontal="center" vertical="center"/>
    </xf>
    <xf numFmtId="0" fontId="9" fillId="13" borderId="0" xfId="0" applyFont="1" applyFill="1" applyAlignment="1" applyProtection="1">
      <alignment horizontal="center" vertical="center" wrapText="1"/>
    </xf>
    <xf numFmtId="0" fontId="9" fillId="13" borderId="0" xfId="0" applyFont="1" applyFill="1" applyAlignment="1" applyProtection="1">
      <alignment horizontal="center" vertical="center"/>
    </xf>
    <xf numFmtId="0" fontId="9" fillId="17" borderId="0" xfId="0" applyFont="1" applyFill="1" applyAlignment="1" applyProtection="1">
      <alignment horizontal="center" vertical="center" wrapText="1"/>
    </xf>
    <xf numFmtId="0" fontId="9" fillId="17" borderId="0" xfId="0" applyFont="1" applyFill="1" applyAlignment="1" applyProtection="1">
      <alignment horizontal="center" vertical="center"/>
    </xf>
    <xf numFmtId="0" fontId="30" fillId="12" borderId="0" xfId="0" applyFont="1" applyFill="1" applyAlignment="1" applyProtection="1">
      <alignment horizontal="center" vertical="center" wrapText="1"/>
    </xf>
    <xf numFmtId="0" fontId="30" fillId="12" borderId="0" xfId="0" applyFont="1" applyFill="1" applyAlignment="1" applyProtection="1">
      <alignment horizontal="center" vertical="center"/>
    </xf>
    <xf numFmtId="0" fontId="30" fillId="23" borderId="0" xfId="0" applyFont="1" applyFill="1" applyAlignment="1" applyProtection="1">
      <alignment horizontal="center" vertical="center" wrapText="1"/>
    </xf>
    <xf numFmtId="0" fontId="30" fillId="23" borderId="0" xfId="0" applyFont="1" applyFill="1" applyAlignment="1" applyProtection="1">
      <alignment horizontal="center" vertical="center"/>
    </xf>
    <xf numFmtId="2" fontId="3" fillId="4" borderId="0" xfId="0" applyNumberFormat="1" applyFont="1" applyFill="1" applyAlignment="1" applyProtection="1">
      <alignment horizontal="center" vertical="center" textRotation="90" wrapText="1"/>
    </xf>
    <xf numFmtId="2" fontId="5" fillId="4" borderId="0" xfId="0" applyNumberFormat="1" applyFont="1" applyFill="1" applyAlignment="1" applyProtection="1">
      <alignment horizontal="center" vertical="center" textRotation="90" wrapText="1"/>
    </xf>
    <xf numFmtId="164" fontId="3" fillId="4" borderId="0" xfId="0" applyNumberFormat="1" applyFont="1" applyFill="1" applyAlignment="1" applyProtection="1">
      <alignment horizontal="center" vertical="center" textRotation="90" wrapText="1"/>
    </xf>
    <xf numFmtId="0" fontId="30" fillId="16" borderId="0" xfId="0" applyFont="1" applyFill="1" applyAlignment="1" applyProtection="1">
      <alignment horizontal="center" vertical="center" wrapText="1"/>
    </xf>
    <xf numFmtId="0" fontId="30" fillId="16" borderId="0" xfId="0" applyFont="1" applyFill="1" applyAlignment="1" applyProtection="1">
      <alignment horizontal="center" vertical="center"/>
    </xf>
    <xf numFmtId="0" fontId="3" fillId="5" borderId="0" xfId="0" applyFont="1" applyFill="1" applyAlignment="1" applyProtection="1">
      <alignment horizontal="center" vertical="center" textRotation="90"/>
    </xf>
    <xf numFmtId="164" fontId="5" fillId="4" borderId="0" xfId="0" applyNumberFormat="1" applyFont="1" applyFill="1" applyAlignment="1" applyProtection="1">
      <alignment horizontal="center" vertical="center" textRotation="90" wrapText="1"/>
    </xf>
    <xf numFmtId="0" fontId="19" fillId="12" borderId="0" xfId="0" applyFont="1" applyFill="1" applyAlignment="1" applyProtection="1">
      <alignment horizontal="center"/>
    </xf>
    <xf numFmtId="0" fontId="4" fillId="2" borderId="0" xfId="0" applyFont="1" applyFill="1" applyAlignment="1" applyProtection="1">
      <alignment horizontal="center"/>
    </xf>
    <xf numFmtId="0" fontId="9" fillId="25" borderId="0" xfId="0" applyFont="1" applyFill="1" applyAlignment="1" applyProtection="1">
      <alignment horizontal="center" vertical="center" wrapText="1"/>
    </xf>
    <xf numFmtId="0" fontId="9" fillId="25" borderId="0" xfId="0" applyFont="1" applyFill="1" applyAlignment="1" applyProtection="1">
      <alignment horizontal="center" vertical="center"/>
    </xf>
    <xf numFmtId="0" fontId="9" fillId="26" borderId="0" xfId="0" applyFont="1" applyFill="1" applyAlignment="1" applyProtection="1">
      <alignment horizontal="center" vertical="center" wrapText="1"/>
    </xf>
    <xf numFmtId="0" fontId="9" fillId="26" borderId="0" xfId="0" applyFont="1" applyFill="1" applyAlignment="1" applyProtection="1">
      <alignment horizontal="center" vertical="center"/>
    </xf>
    <xf numFmtId="0" fontId="30" fillId="27" borderId="3" xfId="0" applyFont="1" applyFill="1" applyBorder="1" applyAlignment="1" applyProtection="1">
      <alignment horizontal="center" vertical="center"/>
    </xf>
    <xf numFmtId="0" fontId="30" fillId="27" borderId="0" xfId="0" applyFont="1" applyFill="1" applyBorder="1" applyAlignment="1" applyProtection="1">
      <alignment horizontal="center" vertical="center"/>
    </xf>
    <xf numFmtId="0" fontId="30" fillId="27" borderId="4" xfId="0" applyFont="1" applyFill="1" applyBorder="1" applyAlignment="1" applyProtection="1">
      <alignment horizontal="center" vertical="center"/>
    </xf>
    <xf numFmtId="0" fontId="30" fillId="28" borderId="3" xfId="0" applyFont="1" applyFill="1" applyBorder="1" applyAlignment="1" applyProtection="1">
      <alignment horizontal="center" vertical="center" wrapText="1"/>
    </xf>
    <xf numFmtId="0" fontId="30" fillId="28" borderId="0" xfId="0" applyFont="1" applyFill="1" applyBorder="1" applyAlignment="1" applyProtection="1">
      <alignment horizontal="center" vertical="center" wrapText="1"/>
    </xf>
    <xf numFmtId="0" fontId="30" fillId="28" borderId="4" xfId="0" applyFont="1" applyFill="1" applyBorder="1" applyAlignment="1" applyProtection="1">
      <alignment horizontal="center" vertical="center" wrapText="1"/>
    </xf>
    <xf numFmtId="0" fontId="7" fillId="15" borderId="6" xfId="0" applyFont="1" applyFill="1" applyBorder="1" applyAlignment="1" applyProtection="1">
      <alignment horizontal="center"/>
    </xf>
    <xf numFmtId="0" fontId="0" fillId="0" borderId="0" xfId="0" applyAlignment="1">
      <alignment horizontal="center"/>
    </xf>
    <xf numFmtId="0" fontId="15" fillId="0" borderId="2" xfId="2" applyFont="1" applyBorder="1" applyAlignment="1">
      <alignment horizontal="center" wrapText="1"/>
    </xf>
    <xf numFmtId="0" fontId="15" fillId="0" borderId="2" xfId="2" applyFont="1" applyBorder="1" applyAlignment="1">
      <alignment horizontal="center"/>
    </xf>
  </cellXfs>
  <cellStyles count="6">
    <cellStyle name="Comma" xfId="5" builtinId="3"/>
    <cellStyle name="Neutral" xfId="1" builtinId="28"/>
    <cellStyle name="Normal" xfId="0" builtinId="0"/>
    <cellStyle name="Normal 2" xfId="2"/>
    <cellStyle name="Normal 3" xfId="4"/>
    <cellStyle name="Percent" xfId="3" builtinId="5"/>
  </cellStyles>
  <dxfs count="17"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1499679555650502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14996795556505021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1499679555650502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colors>
    <mruColors>
      <color rgb="FF660066"/>
      <color rgb="FFFF0066"/>
      <color rgb="FFCCFFCC"/>
      <color rgb="FF33CC33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Filter Delay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46830828331522E-2"/>
          <c:y val="0.10641388122328767"/>
          <c:w val="0.73342593238136022"/>
          <c:h val="0.80585625126428306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'BF Filter Latency'!$E$31</c:f>
              <c:strCache>
                <c:ptCount val="1"/>
                <c:pt idx="0">
                  <c:v>Gyro DLPF Latency (ms)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'BF Filter Latency'!$A$32:$A$960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Latency'!$E$32:$E$960</c:f>
              <c:numCache>
                <c:formatCode>0.00</c:formatCode>
                <c:ptCount val="21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 formatCode="0.0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  <c:pt idx="41">
                  <c:v>0.97</c:v>
                </c:pt>
                <c:pt idx="42">
                  <c:v>0.97</c:v>
                </c:pt>
                <c:pt idx="43">
                  <c:v>0.97</c:v>
                </c:pt>
                <c:pt idx="44">
                  <c:v>0.97</c:v>
                </c:pt>
                <c:pt idx="45">
                  <c:v>0.97</c:v>
                </c:pt>
                <c:pt idx="46">
                  <c:v>0.97</c:v>
                </c:pt>
                <c:pt idx="47">
                  <c:v>0.97</c:v>
                </c:pt>
                <c:pt idx="48">
                  <c:v>0.97</c:v>
                </c:pt>
                <c:pt idx="49">
                  <c:v>0.97</c:v>
                </c:pt>
                <c:pt idx="50">
                  <c:v>0.97</c:v>
                </c:pt>
                <c:pt idx="51">
                  <c:v>0.97</c:v>
                </c:pt>
                <c:pt idx="52">
                  <c:v>0.97</c:v>
                </c:pt>
                <c:pt idx="53">
                  <c:v>0.97</c:v>
                </c:pt>
                <c:pt idx="54">
                  <c:v>0.97</c:v>
                </c:pt>
                <c:pt idx="55">
                  <c:v>0.97</c:v>
                </c:pt>
                <c:pt idx="56">
                  <c:v>0.97</c:v>
                </c:pt>
                <c:pt idx="57">
                  <c:v>0.97</c:v>
                </c:pt>
                <c:pt idx="58">
                  <c:v>0.97</c:v>
                </c:pt>
                <c:pt idx="59">
                  <c:v>0.97</c:v>
                </c:pt>
                <c:pt idx="60">
                  <c:v>0.97</c:v>
                </c:pt>
                <c:pt idx="61">
                  <c:v>0.97</c:v>
                </c:pt>
                <c:pt idx="62">
                  <c:v>0.97</c:v>
                </c:pt>
                <c:pt idx="63">
                  <c:v>0.97</c:v>
                </c:pt>
                <c:pt idx="64">
                  <c:v>0.97</c:v>
                </c:pt>
                <c:pt idx="65">
                  <c:v>0.97</c:v>
                </c:pt>
                <c:pt idx="66">
                  <c:v>0.97</c:v>
                </c:pt>
                <c:pt idx="67">
                  <c:v>0.97</c:v>
                </c:pt>
                <c:pt idx="68">
                  <c:v>0.97</c:v>
                </c:pt>
                <c:pt idx="69">
                  <c:v>0.97</c:v>
                </c:pt>
                <c:pt idx="70">
                  <c:v>0.97</c:v>
                </c:pt>
                <c:pt idx="71">
                  <c:v>0.97</c:v>
                </c:pt>
                <c:pt idx="72">
                  <c:v>0.97</c:v>
                </c:pt>
                <c:pt idx="73">
                  <c:v>0.97</c:v>
                </c:pt>
                <c:pt idx="74">
                  <c:v>0.97</c:v>
                </c:pt>
                <c:pt idx="75">
                  <c:v>0.97</c:v>
                </c:pt>
                <c:pt idx="76">
                  <c:v>0.97</c:v>
                </c:pt>
                <c:pt idx="77">
                  <c:v>0.97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0.97</c:v>
                </c:pt>
                <c:pt idx="82">
                  <c:v>0.97</c:v>
                </c:pt>
                <c:pt idx="83">
                  <c:v>0.97</c:v>
                </c:pt>
                <c:pt idx="84">
                  <c:v>0.97</c:v>
                </c:pt>
                <c:pt idx="85">
                  <c:v>0.97</c:v>
                </c:pt>
                <c:pt idx="86">
                  <c:v>0.97</c:v>
                </c:pt>
                <c:pt idx="87">
                  <c:v>0.97</c:v>
                </c:pt>
                <c:pt idx="88">
                  <c:v>0.97</c:v>
                </c:pt>
                <c:pt idx="89">
                  <c:v>0.97</c:v>
                </c:pt>
                <c:pt idx="90">
                  <c:v>0.97</c:v>
                </c:pt>
                <c:pt idx="91">
                  <c:v>0.97</c:v>
                </c:pt>
                <c:pt idx="92">
                  <c:v>0.97</c:v>
                </c:pt>
                <c:pt idx="93">
                  <c:v>0.97</c:v>
                </c:pt>
                <c:pt idx="94">
                  <c:v>0.97</c:v>
                </c:pt>
                <c:pt idx="95">
                  <c:v>0.97</c:v>
                </c:pt>
                <c:pt idx="96">
                  <c:v>0.97</c:v>
                </c:pt>
                <c:pt idx="97">
                  <c:v>0.97</c:v>
                </c:pt>
                <c:pt idx="98">
                  <c:v>0.97</c:v>
                </c:pt>
                <c:pt idx="99">
                  <c:v>0.97</c:v>
                </c:pt>
                <c:pt idx="100">
                  <c:v>0.97</c:v>
                </c:pt>
                <c:pt idx="101">
                  <c:v>0.97</c:v>
                </c:pt>
                <c:pt idx="102">
                  <c:v>0.97</c:v>
                </c:pt>
                <c:pt idx="103">
                  <c:v>0.97</c:v>
                </c:pt>
                <c:pt idx="104">
                  <c:v>0.97</c:v>
                </c:pt>
                <c:pt idx="105">
                  <c:v>0.97</c:v>
                </c:pt>
                <c:pt idx="106">
                  <c:v>0.97</c:v>
                </c:pt>
                <c:pt idx="107">
                  <c:v>0.97</c:v>
                </c:pt>
                <c:pt idx="108">
                  <c:v>0.97</c:v>
                </c:pt>
                <c:pt idx="109">
                  <c:v>0.97</c:v>
                </c:pt>
                <c:pt idx="110">
                  <c:v>0.97</c:v>
                </c:pt>
                <c:pt idx="111">
                  <c:v>0.97</c:v>
                </c:pt>
                <c:pt idx="112">
                  <c:v>0.97</c:v>
                </c:pt>
                <c:pt idx="113">
                  <c:v>0.97</c:v>
                </c:pt>
                <c:pt idx="114">
                  <c:v>0.97</c:v>
                </c:pt>
                <c:pt idx="115">
                  <c:v>0.97</c:v>
                </c:pt>
                <c:pt idx="116">
                  <c:v>0.97</c:v>
                </c:pt>
                <c:pt idx="117">
                  <c:v>0.97</c:v>
                </c:pt>
                <c:pt idx="118">
                  <c:v>0.97</c:v>
                </c:pt>
                <c:pt idx="119">
                  <c:v>0.97</c:v>
                </c:pt>
                <c:pt idx="120">
                  <c:v>0.97</c:v>
                </c:pt>
                <c:pt idx="121">
                  <c:v>0.97</c:v>
                </c:pt>
                <c:pt idx="122">
                  <c:v>0.97</c:v>
                </c:pt>
                <c:pt idx="123">
                  <c:v>0.97</c:v>
                </c:pt>
                <c:pt idx="124">
                  <c:v>0.97</c:v>
                </c:pt>
                <c:pt idx="125">
                  <c:v>0.97</c:v>
                </c:pt>
                <c:pt idx="126">
                  <c:v>0.97</c:v>
                </c:pt>
                <c:pt idx="127">
                  <c:v>0.97</c:v>
                </c:pt>
                <c:pt idx="128">
                  <c:v>0.97</c:v>
                </c:pt>
                <c:pt idx="129">
                  <c:v>0.97</c:v>
                </c:pt>
                <c:pt idx="130">
                  <c:v>0.97</c:v>
                </c:pt>
                <c:pt idx="131">
                  <c:v>0.97</c:v>
                </c:pt>
                <c:pt idx="132">
                  <c:v>0.97</c:v>
                </c:pt>
                <c:pt idx="133">
                  <c:v>0.97</c:v>
                </c:pt>
                <c:pt idx="134">
                  <c:v>0.97</c:v>
                </c:pt>
                <c:pt idx="135">
                  <c:v>0.97</c:v>
                </c:pt>
                <c:pt idx="136">
                  <c:v>0.97</c:v>
                </c:pt>
                <c:pt idx="137">
                  <c:v>0.97</c:v>
                </c:pt>
                <c:pt idx="138">
                  <c:v>0.97</c:v>
                </c:pt>
                <c:pt idx="139">
                  <c:v>0.97</c:v>
                </c:pt>
                <c:pt idx="140">
                  <c:v>0.97</c:v>
                </c:pt>
                <c:pt idx="141">
                  <c:v>0.97</c:v>
                </c:pt>
                <c:pt idx="142">
                  <c:v>0.97</c:v>
                </c:pt>
                <c:pt idx="143">
                  <c:v>0.97</c:v>
                </c:pt>
                <c:pt idx="144">
                  <c:v>0.97</c:v>
                </c:pt>
                <c:pt idx="145">
                  <c:v>0.97</c:v>
                </c:pt>
                <c:pt idx="146">
                  <c:v>0.97</c:v>
                </c:pt>
                <c:pt idx="147">
                  <c:v>0.97</c:v>
                </c:pt>
                <c:pt idx="148">
                  <c:v>0.97</c:v>
                </c:pt>
                <c:pt idx="149">
                  <c:v>0.97</c:v>
                </c:pt>
                <c:pt idx="150">
                  <c:v>0.97</c:v>
                </c:pt>
                <c:pt idx="151">
                  <c:v>0.97</c:v>
                </c:pt>
                <c:pt idx="152">
                  <c:v>0.97</c:v>
                </c:pt>
                <c:pt idx="153">
                  <c:v>0.97</c:v>
                </c:pt>
                <c:pt idx="154">
                  <c:v>0.97</c:v>
                </c:pt>
                <c:pt idx="155">
                  <c:v>0.97</c:v>
                </c:pt>
                <c:pt idx="156">
                  <c:v>0.97</c:v>
                </c:pt>
                <c:pt idx="157">
                  <c:v>0.97</c:v>
                </c:pt>
                <c:pt idx="158">
                  <c:v>0.97</c:v>
                </c:pt>
                <c:pt idx="159">
                  <c:v>0.97</c:v>
                </c:pt>
                <c:pt idx="160">
                  <c:v>0.97</c:v>
                </c:pt>
                <c:pt idx="161">
                  <c:v>0.97</c:v>
                </c:pt>
                <c:pt idx="162">
                  <c:v>0.97</c:v>
                </c:pt>
                <c:pt idx="163">
                  <c:v>0.97</c:v>
                </c:pt>
                <c:pt idx="164">
                  <c:v>0.97</c:v>
                </c:pt>
                <c:pt idx="165">
                  <c:v>0.97</c:v>
                </c:pt>
                <c:pt idx="166">
                  <c:v>0.97</c:v>
                </c:pt>
                <c:pt idx="167">
                  <c:v>0.97</c:v>
                </c:pt>
                <c:pt idx="168">
                  <c:v>0.97</c:v>
                </c:pt>
                <c:pt idx="169">
                  <c:v>0.97</c:v>
                </c:pt>
                <c:pt idx="170">
                  <c:v>0.97</c:v>
                </c:pt>
                <c:pt idx="171">
                  <c:v>0.97</c:v>
                </c:pt>
                <c:pt idx="172">
                  <c:v>0.97</c:v>
                </c:pt>
                <c:pt idx="173">
                  <c:v>0.97</c:v>
                </c:pt>
                <c:pt idx="174">
                  <c:v>0.97</c:v>
                </c:pt>
                <c:pt idx="175">
                  <c:v>0.97</c:v>
                </c:pt>
                <c:pt idx="176">
                  <c:v>0.97</c:v>
                </c:pt>
                <c:pt idx="177">
                  <c:v>0.97</c:v>
                </c:pt>
                <c:pt idx="178">
                  <c:v>0.97</c:v>
                </c:pt>
                <c:pt idx="179">
                  <c:v>0.97</c:v>
                </c:pt>
                <c:pt idx="180">
                  <c:v>0.97</c:v>
                </c:pt>
                <c:pt idx="181">
                  <c:v>0.97</c:v>
                </c:pt>
                <c:pt idx="182">
                  <c:v>0.97</c:v>
                </c:pt>
                <c:pt idx="183">
                  <c:v>0.97</c:v>
                </c:pt>
                <c:pt idx="184">
                  <c:v>0.97</c:v>
                </c:pt>
                <c:pt idx="185">
                  <c:v>0.97</c:v>
                </c:pt>
                <c:pt idx="186">
                  <c:v>0.97</c:v>
                </c:pt>
                <c:pt idx="187">
                  <c:v>0.97</c:v>
                </c:pt>
                <c:pt idx="188">
                  <c:v>0.97</c:v>
                </c:pt>
                <c:pt idx="189">
                  <c:v>0.97</c:v>
                </c:pt>
                <c:pt idx="190">
                  <c:v>0.97</c:v>
                </c:pt>
                <c:pt idx="191">
                  <c:v>0.97</c:v>
                </c:pt>
                <c:pt idx="192">
                  <c:v>0.97</c:v>
                </c:pt>
                <c:pt idx="193">
                  <c:v>0.97</c:v>
                </c:pt>
                <c:pt idx="194">
                  <c:v>0.97</c:v>
                </c:pt>
                <c:pt idx="195">
                  <c:v>0.97</c:v>
                </c:pt>
                <c:pt idx="196">
                  <c:v>0.97</c:v>
                </c:pt>
                <c:pt idx="197">
                  <c:v>0.97</c:v>
                </c:pt>
                <c:pt idx="198">
                  <c:v>0.97</c:v>
                </c:pt>
                <c:pt idx="199">
                  <c:v>0.97</c:v>
                </c:pt>
                <c:pt idx="200">
                  <c:v>0.97</c:v>
                </c:pt>
                <c:pt idx="201">
                  <c:v>0.97</c:v>
                </c:pt>
                <c:pt idx="202">
                  <c:v>0.97</c:v>
                </c:pt>
                <c:pt idx="203">
                  <c:v>0.97</c:v>
                </c:pt>
                <c:pt idx="204">
                  <c:v>0.97</c:v>
                </c:pt>
                <c:pt idx="205">
                  <c:v>0.97</c:v>
                </c:pt>
                <c:pt idx="206">
                  <c:v>0.97</c:v>
                </c:pt>
                <c:pt idx="207">
                  <c:v>0.97</c:v>
                </c:pt>
                <c:pt idx="208">
                  <c:v>0.97</c:v>
                </c:pt>
                <c:pt idx="209">
                  <c:v>0.97</c:v>
                </c:pt>
                <c:pt idx="210">
                  <c:v>0.97</c:v>
                </c:pt>
              </c:numCache>
            </c:numRef>
          </c:yVal>
          <c:smooth val="1"/>
        </c:ser>
        <c:ser>
          <c:idx val="4"/>
          <c:order val="1"/>
          <c:tx>
            <c:strRef>
              <c:f>'BF Filter Latency'!$O$31</c:f>
              <c:strCache>
                <c:ptCount val="1"/>
                <c:pt idx="0">
                  <c:v>Lowpass 1 Latency
(ms)</c:v>
                </c:pt>
              </c:strCache>
            </c:strRef>
          </c:tx>
          <c:spPr>
            <a:ln w="38100" cap="rnd">
              <a:solidFill>
                <a:srgbClr val="FF0066"/>
              </a:solidFill>
            </a:ln>
            <a:effectLst/>
          </c:spPr>
          <c:marker>
            <c:symbol val="none"/>
          </c:marker>
          <c:xVal>
            <c:numRef>
              <c:f>'BF Filter Latency'!$A$32:$A$960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Latency'!$O$32:$O$960</c:f>
              <c:numCache>
                <c:formatCode>0.0</c:formatCode>
                <c:ptCount val="211"/>
                <c:pt idx="0">
                  <c:v>0.64203372173527429</c:v>
                </c:pt>
                <c:pt idx="1">
                  <c:v>0.64203373912354333</c:v>
                </c:pt>
                <c:pt idx="2">
                  <c:v>0.64203415666453556</c:v>
                </c:pt>
                <c:pt idx="3">
                  <c:v>0.64203373912354333</c:v>
                </c:pt>
                <c:pt idx="4">
                  <c:v>0.64203415666453556</c:v>
                </c:pt>
                <c:pt idx="5">
                  <c:v>0.64203546147355872</c:v>
                </c:pt>
                <c:pt idx="6">
                  <c:v>0.64204068061420771</c:v>
                </c:pt>
                <c:pt idx="7">
                  <c:v>0.64204937884183699</c:v>
                </c:pt>
                <c:pt idx="8">
                  <c:v>0.64206155564630329</c:v>
                </c:pt>
                <c:pt idx="9">
                  <c:v>0.64207721031323628</c:v>
                </c:pt>
                <c:pt idx="10">
                  <c:v>0.64209634192395326</c:v>
                </c:pt>
                <c:pt idx="11">
                  <c:v>0.64211894935529079</c:v>
                </c:pt>
                <c:pt idx="12">
                  <c:v>0.64214503127941158</c:v>
                </c:pt>
                <c:pt idx="13">
                  <c:v>0.64217458616358225</c:v>
                </c:pt>
                <c:pt idx="14">
                  <c:v>0.64220761226990442</c:v>
                </c:pt>
                <c:pt idx="15">
                  <c:v>0.64228407016968569</c:v>
                </c:pt>
                <c:pt idx="16">
                  <c:v>0.64242473590452154</c:v>
                </c:pt>
                <c:pt idx="17">
                  <c:v>0.64272826081132495</c:v>
                </c:pt>
                <c:pt idx="18">
                  <c:v>0.64311773649912729</c:v>
                </c:pt>
                <c:pt idx="19">
                  <c:v>0.64359258048921109</c:v>
                </c:pt>
                <c:pt idx="20">
                  <c:v>0.64415207590010781</c:v>
                </c:pt>
                <c:pt idx="21">
                  <c:v>0.64479536854259212</c:v>
                </c:pt>
                <c:pt idx="22">
                  <c:v>0.64552146355405937</c:v>
                </c:pt>
                <c:pt idx="23">
                  <c:v>0.64632922160760919</c:v>
                </c:pt>
                <c:pt idx="24">
                  <c:v>0.64818442183128677</c:v>
                </c:pt>
                <c:pt idx="25">
                  <c:v>0.65034879878173857</c:v>
                </c:pt>
                <c:pt idx="26">
                  <c:v>0.65280757392283106</c:v>
                </c:pt>
                <c:pt idx="27">
                  <c:v>0.65554319641624126</c:v>
                </c:pt>
                <c:pt idx="28">
                  <c:v>0.65853518118018683</c:v>
                </c:pt>
                <c:pt idx="29">
                  <c:v>0.6601200688810126</c:v>
                </c:pt>
                <c:pt idx="30">
                  <c:v>0.6617599623821655</c:v>
                </c:pt>
                <c:pt idx="31">
                  <c:v>0.66345141554931431</c:v>
                </c:pt>
                <c:pt idx="32">
                  <c:v>0.66519077771757917</c:v>
                </c:pt>
                <c:pt idx="33">
                  <c:v>0.66697419298592298</c:v>
                </c:pt>
                <c:pt idx="34">
                  <c:v>0.66879760069890204</c:v>
                </c:pt>
                <c:pt idx="35">
                  <c:v>0.67065673726427277</c:v>
                </c:pt>
                <c:pt idx="36">
                  <c:v>0.67254713945129174</c:v>
                </c:pt>
                <c:pt idx="37">
                  <c:v>0.67446414930769416</c:v>
                </c:pt>
                <c:pt idx="38">
                  <c:v>0.67640292082296338</c:v>
                </c:pt>
                <c:pt idx="39">
                  <c:v>0.67835842845130623</c:v>
                </c:pt>
                <c:pt idx="40">
                  <c:v>0.68032547758957518</c:v>
                </c:pt>
                <c:pt idx="41">
                  <c:v>0.68229871708306833</c:v>
                </c:pt>
                <c:pt idx="42">
                  <c:v>0.68427265380578284</c:v>
                </c:pt>
                <c:pt idx="43">
                  <c:v>0.68624166933140407</c:v>
                </c:pt>
                <c:pt idx="44">
                  <c:v>0.68820003867744806</c:v>
                </c:pt>
                <c:pt idx="45">
                  <c:v>0.69014195106801324</c:v>
                </c:pt>
                <c:pt idx="46">
                  <c:v>0.69206153262122361</c:v>
                </c:pt>
                <c:pt idx="47">
                  <c:v>0.69395287082648238</c:v>
                </c:pt>
                <c:pt idx="48">
                  <c:v>0.69581004063512109</c:v>
                </c:pt>
                <c:pt idx="49">
                  <c:v>0.69762713194705284</c:v>
                </c:pt>
                <c:pt idx="50">
                  <c:v>0.69939827823682299</c:v>
                </c:pt>
                <c:pt idx="51">
                  <c:v>0.70111768602634472</c:v>
                </c:pt>
                <c:pt idx="52">
                  <c:v>0.70277966487983323</c:v>
                </c:pt>
                <c:pt idx="53">
                  <c:v>0.7043786575703096</c:v>
                </c:pt>
                <c:pt idx="54">
                  <c:v>0.70590927004762627</c:v>
                </c:pt>
                <c:pt idx="55">
                  <c:v>0.70736630082624519</c:v>
                </c:pt>
                <c:pt idx="56">
                  <c:v>0.70874476940769249</c:v>
                </c:pt>
                <c:pt idx="57">
                  <c:v>0.7100399433581801</c:v>
                </c:pt>
                <c:pt idx="58">
                  <c:v>0.71124736367647157</c:v>
                </c:pt>
                <c:pt idx="59">
                  <c:v>0.71236286811049121</c:v>
                </c:pt>
                <c:pt idx="60">
                  <c:v>0.71338261211290455</c:v>
                </c:pt>
                <c:pt idx="61">
                  <c:v>0.71430308716513513</c:v>
                </c:pt>
                <c:pt idx="62">
                  <c:v>0.7151211362448644</c:v>
                </c:pt>
                <c:pt idx="63">
                  <c:v>0.7158339662626948</c:v>
                </c:pt>
                <c:pt idx="64">
                  <c:v>0.71643915734775132</c:v>
                </c:pt>
                <c:pt idx="65">
                  <c:v>0.71693466891797919</c:v>
                </c:pt>
                <c:pt idx="66">
                  <c:v>0.71731884252705103</c:v>
                </c:pt>
                <c:pt idx="67">
                  <c:v>0.71759040153454967</c:v>
                </c:pt>
                <c:pt idx="68">
                  <c:v>0.71774844769787716</c:v>
                </c:pt>
                <c:pt idx="69">
                  <c:v>0.71779245483187004</c:v>
                </c:pt>
                <c:pt idx="70">
                  <c:v>0.71772225972421133</c:v>
                </c:pt>
                <c:pt idx="71">
                  <c:v>0.71753805053056718</c:v>
                </c:pt>
                <c:pt idx="72">
                  <c:v>0.71724035290234833</c:v>
                </c:pt>
                <c:pt idx="73">
                  <c:v>0.71683001412176994</c:v>
                </c:pt>
                <c:pt idx="74">
                  <c:v>0.71630818553341558</c:v>
                </c:pt>
                <c:pt idx="75">
                  <c:v>0.71567630356897949</c:v>
                </c:pt>
                <c:pt idx="76">
                  <c:v>0.71493606966268464</c:v>
                </c:pt>
                <c:pt idx="77">
                  <c:v>0.71408942934961483</c:v>
                </c:pt>
                <c:pt idx="78">
                  <c:v>0.71313855082858357</c:v>
                </c:pt>
                <c:pt idx="79">
                  <c:v>0.71208580325599258</c:v>
                </c:pt>
                <c:pt idx="80">
                  <c:v>0.71093373501824864</c:v>
                </c:pt>
                <c:pt idx="81">
                  <c:v>0.7096850522085979</c:v>
                </c:pt>
                <c:pt idx="82">
                  <c:v>0.70834259751052886</c:v>
                </c:pt>
                <c:pt idx="83">
                  <c:v>0.70690932966497555</c:v>
                </c:pt>
                <c:pt idx="84">
                  <c:v>0.70538830367318683</c:v>
                </c:pt>
                <c:pt idx="85">
                  <c:v>0.70378265186189271</c:v>
                </c:pt>
                <c:pt idx="86">
                  <c:v>0.70209556591290878</c:v>
                </c:pt>
                <c:pt idx="87">
                  <c:v>0.70033027993595287</c:v>
                </c:pt>
                <c:pt idx="88">
                  <c:v>0.69849005464162994</c:v>
                </c:pt>
                <c:pt idx="89">
                  <c:v>0.69657816265145212</c:v>
                </c:pt>
                <c:pt idx="90">
                  <c:v>0.69459787496364023</c:v>
                </c:pt>
                <c:pt idx="91">
                  <c:v>0.69255244857734832</c:v>
                </c:pt>
                <c:pt idx="92">
                  <c:v>0.69044511526392471</c:v>
                </c:pt>
                <c:pt idx="93">
                  <c:v>0.68827907146182088</c:v>
                </c:pt>
                <c:pt idx="94">
                  <c:v>0.68605746926173927</c:v>
                </c:pt>
                <c:pt idx="95">
                  <c:v>0.68378340844043473</c:v>
                </c:pt>
                <c:pt idx="96">
                  <c:v>0.68145992949514822</c:v>
                </c:pt>
                <c:pt idx="97">
                  <c:v>0.67909000762579064</c:v>
                </c:pt>
                <c:pt idx="98">
                  <c:v>0.67667654760855667</c:v>
                </c:pt>
                <c:pt idx="99">
                  <c:v>0.67422237950246111</c:v>
                </c:pt>
                <c:pt idx="100">
                  <c:v>0.67173025512922113</c:v>
                </c:pt>
                <c:pt idx="101">
                  <c:v>0.66920284526674556</c:v>
                </c:pt>
                <c:pt idx="102">
                  <c:v>0.66664273749715708</c:v>
                </c:pt>
                <c:pt idx="103">
                  <c:v>0.66405243465157038</c:v>
                </c:pt>
                <c:pt idx="104">
                  <c:v>0.66143435379567972</c:v>
                </c:pt>
                <c:pt idx="105">
                  <c:v>0.65879082570245739</c:v>
                </c:pt>
                <c:pt idx="106">
                  <c:v>0.65612409476081968</c:v>
                </c:pt>
                <c:pt idx="107">
                  <c:v>0.65343631927189727</c:v>
                </c:pt>
                <c:pt idx="108">
                  <c:v>0.65072957208747262</c:v>
                </c:pt>
                <c:pt idx="109">
                  <c:v>0.64800584154814989</c:v>
                </c:pt>
                <c:pt idx="110">
                  <c:v>0.64526703268185592</c:v>
                </c:pt>
                <c:pt idx="111">
                  <c:v>0.64251496862627289</c:v>
                </c:pt>
                <c:pt idx="112">
                  <c:v>0.63975139224175803</c:v>
                </c:pt>
                <c:pt idx="113">
                  <c:v>0.63697796788416128</c:v>
                </c:pt>
                <c:pt idx="114">
                  <c:v>0.63419628330970768</c:v>
                </c:pt>
                <c:pt idx="115">
                  <c:v>0.63140785168672298</c:v>
                </c:pt>
                <c:pt idx="116">
                  <c:v>0.6286141136914779</c:v>
                </c:pt>
                <c:pt idx="117">
                  <c:v>0.6258164396677498</c:v>
                </c:pt>
                <c:pt idx="118">
                  <c:v>0.62301613183189031</c:v>
                </c:pt>
                <c:pt idx="119">
                  <c:v>0.62021442650722225</c:v>
                </c:pt>
                <c:pt idx="120">
                  <c:v>0.61741249637346285</c:v>
                </c:pt>
                <c:pt idx="121">
                  <c:v>0.61461145271861717</c:v>
                </c:pt>
                <c:pt idx="122">
                  <c:v>0.61181234768236126</c:v>
                </c:pt>
                <c:pt idx="123">
                  <c:v>0.60901617648140516</c:v>
                </c:pt>
                <c:pt idx="124">
                  <c:v>0.60622387960863588</c:v>
                </c:pt>
                <c:pt idx="125">
                  <c:v>0.60343634499904975</c:v>
                </c:pt>
                <c:pt idx="126">
                  <c:v>0.60065441015656584</c:v>
                </c:pt>
                <c:pt idx="127">
                  <c:v>0.59787886423678405</c:v>
                </c:pt>
                <c:pt idx="128">
                  <c:v>0.59511045008163366</c:v>
                </c:pt>
                <c:pt idx="129">
                  <c:v>0.59234986620263586</c:v>
                </c:pt>
                <c:pt idx="130">
                  <c:v>0.58959776871019864</c:v>
                </c:pt>
                <c:pt idx="131">
                  <c:v>0.58685477318698631</c:v>
                </c:pt>
                <c:pt idx="132">
                  <c:v>0.58412145650393865</c:v>
                </c:pt>
                <c:pt idx="133">
                  <c:v>0.58139835857800848</c:v>
                </c:pt>
                <c:pt idx="134">
                  <c:v>0.57868598407109095</c:v>
                </c:pt>
                <c:pt idx="135">
                  <c:v>0.57598480402999341</c:v>
                </c:pt>
                <c:pt idx="136">
                  <c:v>0.57329525746760213</c:v>
                </c:pt>
                <c:pt idx="137">
                  <c:v>0.57061775288568028</c:v>
                </c:pt>
                <c:pt idx="138">
                  <c:v>0.56795266973995684</c:v>
                </c:pt>
                <c:pt idx="139">
                  <c:v>0.56530035984836779</c:v>
                </c:pt>
                <c:pt idx="140">
                  <c:v>0.56266114874346984</c:v>
                </c:pt>
                <c:pt idx="141">
                  <c:v>0.56003533697018959</c:v>
                </c:pt>
                <c:pt idx="142">
                  <c:v>0.55742320133017376</c:v>
                </c:pt>
                <c:pt idx="143">
                  <c:v>0.55482499607410463</c:v>
                </c:pt>
                <c:pt idx="144">
                  <c:v>0.55224095404340257</c:v>
                </c:pt>
                <c:pt idx="145">
                  <c:v>0.54967128776280283</c:v>
                </c:pt>
                <c:pt idx="146">
                  <c:v>0.54711619048531823</c:v>
                </c:pt>
                <c:pt idx="147">
                  <c:v>0.54457583719113323</c:v>
                </c:pt>
                <c:pt idx="148">
                  <c:v>0.54205038554197948</c:v>
                </c:pt>
                <c:pt idx="149">
                  <c:v>0.53953997679255195</c:v>
                </c:pt>
                <c:pt idx="150">
                  <c:v>0.537044736660514</c:v>
                </c:pt>
                <c:pt idx="151">
                  <c:v>0.53456477615663389</c:v>
                </c:pt>
                <c:pt idx="152">
                  <c:v>0.53210019237656414</c:v>
                </c:pt>
                <c:pt idx="153">
                  <c:v>0.52965106925576322</c:v>
                </c:pt>
                <c:pt idx="154">
                  <c:v>0.52721747828902754</c:v>
                </c:pt>
                <c:pt idx="155">
                  <c:v>0.52479947921605996</c:v>
                </c:pt>
                <c:pt idx="156">
                  <c:v>0.52239712067448407</c:v>
                </c:pt>
                <c:pt idx="157">
                  <c:v>0.52001044082165826</c:v>
                </c:pt>
                <c:pt idx="158">
                  <c:v>0.5176394679266203</c:v>
                </c:pt>
                <c:pt idx="159">
                  <c:v>0.51528422093344095</c:v>
                </c:pt>
                <c:pt idx="160">
                  <c:v>0.51294470999723396</c:v>
                </c:pt>
                <c:pt idx="161">
                  <c:v>0.51062093699402156</c:v>
                </c:pt>
                <c:pt idx="162">
                  <c:v>0.50831289600561846</c:v>
                </c:pt>
                <c:pt idx="163">
                  <c:v>0.50602057378065124</c:v>
                </c:pt>
                <c:pt idx="164">
                  <c:v>0.50374395017279305</c:v>
                </c:pt>
                <c:pt idx="165">
                  <c:v>0.50148299855724887</c:v>
                </c:pt>
                <c:pt idx="166">
                  <c:v>0.49923768622649028</c:v>
                </c:pt>
                <c:pt idx="167">
                  <c:v>0.4970079747661964</c:v>
                </c:pt>
                <c:pt idx="168">
                  <c:v>0.49479382041232023</c:v>
                </c:pt>
                <c:pt idx="169">
                  <c:v>0.49259517439016004</c:v>
                </c:pt>
                <c:pt idx="170">
                  <c:v>0.4904119832362841</c:v>
                </c:pt>
                <c:pt idx="171">
                  <c:v>0.48824418910411382</c:v>
                </c:pt>
                <c:pt idx="172">
                  <c:v>0.48609173005394035</c:v>
                </c:pt>
                <c:pt idx="173">
                  <c:v>0.48395454032811713</c:v>
                </c:pt>
                <c:pt idx="174">
                  <c:v>0.48183255061213304</c:v>
                </c:pt>
                <c:pt idx="175">
                  <c:v>0.47972568828224615</c:v>
                </c:pt>
                <c:pt idx="176">
                  <c:v>0.47763387764032217</c:v>
                </c:pt>
                <c:pt idx="177">
                  <c:v>0.47555704013649569</c:v>
                </c:pt>
                <c:pt idx="178">
                  <c:v>0.4734950945802428</c:v>
                </c:pt>
                <c:pt idx="179">
                  <c:v>0.47144795734042994</c:v>
                </c:pt>
                <c:pt idx="180">
                  <c:v>0.46941554253487072</c:v>
                </c:pt>
                <c:pt idx="181">
                  <c:v>0.46739776220990698</c:v>
                </c:pt>
                <c:pt idx="182">
                  <c:v>0.46539452651049767</c:v>
                </c:pt>
                <c:pt idx="183">
                  <c:v>0.4634057438412848</c:v>
                </c:pt>
                <c:pt idx="184">
                  <c:v>0.46143132101907464</c:v>
                </c:pt>
                <c:pt idx="185">
                  <c:v>0.4594711634171601</c:v>
                </c:pt>
                <c:pt idx="186">
                  <c:v>0.45752517510188434</c:v>
                </c:pt>
                <c:pt idx="187">
                  <c:v>0.45559325896182962</c:v>
                </c:pt>
                <c:pt idx="188">
                  <c:v>0.45367531682999512</c:v>
                </c:pt>
                <c:pt idx="189">
                  <c:v>0.4517712495993117</c:v>
                </c:pt>
                <c:pt idx="190">
                  <c:v>0.44988095733182276</c:v>
                </c:pt>
                <c:pt idx="191">
                  <c:v>0.44800433936184869</c:v>
                </c:pt>
                <c:pt idx="192">
                  <c:v>0.4461412943934307</c:v>
                </c:pt>
                <c:pt idx="193">
                  <c:v>0.4442917205923419</c:v>
                </c:pt>
                <c:pt idx="194">
                  <c:v>0.44245551567293523</c:v>
                </c:pt>
                <c:pt idx="195">
                  <c:v>0.44063257698008657</c:v>
                </c:pt>
                <c:pt idx="196">
                  <c:v>0.43882280156647929</c:v>
                </c:pt>
                <c:pt idx="197">
                  <c:v>0.43702608626546152</c:v>
                </c:pt>
                <c:pt idx="198">
                  <c:v>0.43524232775970184</c:v>
                </c:pt>
                <c:pt idx="199">
                  <c:v>0.43347142264585059</c:v>
                </c:pt>
                <c:pt idx="200">
                  <c:v>0.4317132674954115</c:v>
                </c:pt>
                <c:pt idx="201">
                  <c:v>0.42996775891201178</c:v>
                </c:pt>
                <c:pt idx="202">
                  <c:v>0.42823479358525429</c:v>
                </c:pt>
                <c:pt idx="203">
                  <c:v>0.42651426834132428</c:v>
                </c:pt>
                <c:pt idx="204">
                  <c:v>0.42480608019051402</c:v>
                </c:pt>
                <c:pt idx="205">
                  <c:v>0.42311012637182382</c:v>
                </c:pt>
                <c:pt idx="206">
                  <c:v>0.42142630439478557</c:v>
                </c:pt>
                <c:pt idx="207">
                  <c:v>0.41975451207865211</c:v>
                </c:pt>
                <c:pt idx="208">
                  <c:v>0.41809464758908577</c:v>
                </c:pt>
                <c:pt idx="209">
                  <c:v>0.41644660947247453</c:v>
                </c:pt>
                <c:pt idx="210">
                  <c:v>0.41481029668799635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'BF Filter Latency'!$Y$31</c:f>
              <c:strCache>
                <c:ptCount val="1"/>
                <c:pt idx="0">
                  <c:v>Lowpass 2 Latency
(ms)</c:v>
                </c:pt>
              </c:strCache>
            </c:strRef>
          </c:tx>
          <c:spPr>
            <a:ln w="38100" cap="rnd">
              <a:solidFill>
                <a:srgbClr val="660066"/>
              </a:solidFill>
            </a:ln>
            <a:effectLst/>
          </c:spPr>
          <c:marker>
            <c:symbol val="none"/>
          </c:marker>
          <c:xVal>
            <c:numRef>
              <c:f>'BF Filter Latency'!$A$32:$A$960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Latency'!$Y$32:$Y$960</c:f>
              <c:numCache>
                <c:formatCode>0.0</c:formatCode>
                <c:ptCount val="2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yVal>
          <c:smooth val="1"/>
        </c:ser>
        <c:ser>
          <c:idx val="1"/>
          <c:order val="3"/>
          <c:tx>
            <c:strRef>
              <c:f>'BF Filter Latency'!$AF$31</c:f>
              <c:strCache>
                <c:ptCount val="1"/>
                <c:pt idx="0">
                  <c:v>Notch 1 Latency (ms)</c:v>
                </c:pt>
              </c:strCache>
            </c:strRef>
          </c:tx>
          <c:spPr>
            <a:ln w="28575" cap="rnd">
              <a:solidFill>
                <a:srgbClr val="0070C0"/>
              </a:solidFill>
            </a:ln>
            <a:effectLst/>
          </c:spPr>
          <c:marker>
            <c:symbol val="none"/>
          </c:marker>
          <c:xVal>
            <c:numRef>
              <c:f>'BF Filter Latency'!$A$32:$A$960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Latency'!$AF$32:$AF$960</c:f>
              <c:numCache>
                <c:formatCode>0.0</c:formatCode>
                <c:ptCount val="2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'BF Filter Latency'!$AM$31</c:f>
              <c:strCache>
                <c:ptCount val="1"/>
                <c:pt idx="0">
                  <c:v>Notch 2 Latency (ms)</c:v>
                </c:pt>
              </c:strCache>
            </c:strRef>
          </c:tx>
          <c:spPr>
            <a:ln w="22225" cap="rnd">
              <a:solidFill>
                <a:srgbClr val="00B0F0"/>
              </a:solidFill>
            </a:ln>
            <a:effectLst/>
          </c:spPr>
          <c:marker>
            <c:symbol val="none"/>
          </c:marker>
          <c:xVal>
            <c:numRef>
              <c:f>'BF Filter Latency'!$A$32:$A$960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Latency'!$AM$32:$AM$960</c:f>
              <c:numCache>
                <c:formatCode>0.0</c:formatCode>
                <c:ptCount val="2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yVal>
          <c:smooth val="1"/>
        </c:ser>
        <c:ser>
          <c:idx val="2"/>
          <c:order val="5"/>
          <c:tx>
            <c:strRef>
              <c:f>'BF Filter Latency'!$BA$31</c:f>
              <c:strCache>
                <c:ptCount val="1"/>
                <c:pt idx="0">
                  <c:v>TTL Dyn. Notch Latency</c:v>
                </c:pt>
              </c:strCache>
            </c:strRef>
          </c:tx>
          <c:spPr>
            <a:ln w="38100" cap="rnd">
              <a:solidFill>
                <a:schemeClr val="accent2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'BF Filter Latency'!$A$32:$A$960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Latency'!$BA$32:$BA$960</c:f>
              <c:numCache>
                <c:formatCode>0.0</c:formatCode>
                <c:ptCount val="211"/>
                <c:pt idx="0">
                  <c:v>0.36026026288404484</c:v>
                </c:pt>
                <c:pt idx="1">
                  <c:v>0.36026818620730094</c:v>
                </c:pt>
                <c:pt idx="2">
                  <c:v>0.36030062225653237</c:v>
                </c:pt>
                <c:pt idx="3">
                  <c:v>0.36026818620730094</c:v>
                </c:pt>
                <c:pt idx="4">
                  <c:v>0.36030062225653237</c:v>
                </c:pt>
                <c:pt idx="5">
                  <c:v>0.36034212051030762</c:v>
                </c:pt>
                <c:pt idx="6">
                  <c:v>0.36042829721910929</c:v>
                </c:pt>
                <c:pt idx="7">
                  <c:v>0.36051871944982705</c:v>
                </c:pt>
                <c:pt idx="8">
                  <c:v>0.36061339375608237</c:v>
                </c:pt>
                <c:pt idx="9">
                  <c:v>0.36071232697797961</c:v>
                </c:pt>
                <c:pt idx="10">
                  <c:v>0.36081552624323127</c:v>
                </c:pt>
                <c:pt idx="11">
                  <c:v>0.36092299896832852</c:v>
                </c:pt>
                <c:pt idx="12">
                  <c:v>0.36103475285985404</c:v>
                </c:pt>
                <c:pt idx="13">
                  <c:v>0.36115079591565802</c:v>
                </c:pt>
                <c:pt idx="14">
                  <c:v>0.36127113642627906</c:v>
                </c:pt>
                <c:pt idx="15">
                  <c:v>0.36152474444575056</c:v>
                </c:pt>
                <c:pt idx="16">
                  <c:v>0.36193761163434857</c:v>
                </c:pt>
                <c:pt idx="17">
                  <c:v>0.36271293762165524</c:v>
                </c:pt>
                <c:pt idx="18">
                  <c:v>0.36359848911014647</c:v>
                </c:pt>
                <c:pt idx="19">
                  <c:v>0.3645958362234335</c:v>
                </c:pt>
                <c:pt idx="20">
                  <c:v>0.365706751007707</c:v>
                </c:pt>
                <c:pt idx="21">
                  <c:v>0.36693321481996122</c:v>
                </c:pt>
                <c:pt idx="22">
                  <c:v>0.36827742663526764</c:v>
                </c:pt>
                <c:pt idx="23">
                  <c:v>0.36974181233160863</c:v>
                </c:pt>
                <c:pt idx="24">
                  <c:v>0.37304200647798569</c:v>
                </c:pt>
                <c:pt idx="25">
                  <c:v>0.37685816337865186</c:v>
                </c:pt>
                <c:pt idx="26">
                  <c:v>0.38121906427989821</c:v>
                </c:pt>
                <c:pt idx="27">
                  <c:v>0.38615842174221426</c:v>
                </c:pt>
                <c:pt idx="28">
                  <c:v>0.39171550036441399</c:v>
                </c:pt>
                <c:pt idx="29">
                  <c:v>0.39473965355059853</c:v>
                </c:pt>
                <c:pt idx="30">
                  <c:v>0.39793586030978612</c:v>
                </c:pt>
                <c:pt idx="31">
                  <c:v>0.40131094499236569</c:v>
                </c:pt>
                <c:pt idx="32">
                  <c:v>0.404872245558489</c:v>
                </c:pt>
                <c:pt idx="33">
                  <c:v>0.408627651124358</c:v>
                </c:pt>
                <c:pt idx="34">
                  <c:v>0.41258564290184374</c:v>
                </c:pt>
                <c:pt idx="35">
                  <c:v>0.41675533881154447</c:v>
                </c:pt>
                <c:pt idx="36">
                  <c:v>0.4211465420640651</c:v>
                </c:pt>
                <c:pt idx="37">
                  <c:v>0.4257697940158095</c:v>
                </c:pt>
                <c:pt idx="38">
                  <c:v>0.43063643161222681</c:v>
                </c:pt>
                <c:pt idx="39">
                  <c:v>0.43575864973077377</c:v>
                </c:pt>
                <c:pt idx="40">
                  <c:v>0.4411495687247422</c:v>
                </c:pt>
                <c:pt idx="41">
                  <c:v>0.44682330744312393</c:v>
                </c:pt>
                <c:pt idx="42">
                  <c:v>0.4527950619553166</c:v>
                </c:pt>
                <c:pt idx="43">
                  <c:v>0.45908119013506277</c:v>
                </c:pt>
                <c:pt idx="44">
                  <c:v>0.46569930214582383</c:v>
                </c:pt>
                <c:pt idx="45">
                  <c:v>0.47266835670684831</c:v>
                </c:pt>
                <c:pt idx="46">
                  <c:v>0.48000876278883159</c:v>
                </c:pt>
                <c:pt idx="47">
                  <c:v>0.4877424860686842</c:v>
                </c:pt>
                <c:pt idx="48">
                  <c:v>0.495893159036771</c:v>
                </c:pt>
                <c:pt idx="49">
                  <c:v>0.50448619306195919</c:v>
                </c:pt>
                <c:pt idx="50">
                  <c:v>0.51354888993553627</c:v>
                </c:pt>
                <c:pt idx="51">
                  <c:v>0.52311054937967127</c:v>
                </c:pt>
                <c:pt idx="52">
                  <c:v>0.5332025676525175</c:v>
                </c:pt>
                <c:pt idx="53">
                  <c:v>0.54385852063054352</c:v>
                </c:pt>
                <c:pt idx="54">
                  <c:v>0.55511422250726539</c:v>
                </c:pt>
                <c:pt idx="55">
                  <c:v>0.56700774841562696</c:v>
                </c:pt>
                <c:pt idx="56">
                  <c:v>0.57957940575736244</c:v>
                </c:pt>
                <c:pt idx="57">
                  <c:v>0.59287163472012194</c:v>
                </c:pt>
                <c:pt idx="58">
                  <c:v>0.60692881333735627</c:v>
                </c:pt>
                <c:pt idx="59">
                  <c:v>0.62179693653898238</c:v>
                </c:pt>
                <c:pt idx="60">
                  <c:v>0.63752313215020173</c:v>
                </c:pt>
                <c:pt idx="61">
                  <c:v>0.65415497017443935</c:v>
                </c:pt>
                <c:pt idx="62">
                  <c:v>0.67173951578806501</c:v>
                </c:pt>
                <c:pt idx="63">
                  <c:v>0.69032207268201606</c:v>
                </c:pt>
                <c:pt idx="64">
                  <c:v>0.70994456384913018</c:v>
                </c:pt>
                <c:pt idx="65">
                  <c:v>0.73064350465061834</c:v>
                </c:pt>
                <c:pt idx="66">
                  <c:v>0.75244754187934548</c:v>
                </c:pt>
                <c:pt idx="67">
                  <c:v>0.77537456698603957</c:v>
                </c:pt>
                <c:pt idx="68">
                  <c:v>0.79942846572017856</c:v>
                </c:pt>
                <c:pt idx="69">
                  <c:v>0.8245956422308367</c:v>
                </c:pt>
                <c:pt idx="70">
                  <c:v>0.85084155071065126</c:v>
                </c:pt>
                <c:pt idx="71">
                  <c:v>0.87810757187541311</c:v>
                </c:pt>
                <c:pt idx="72">
                  <c:v>0.90630866471136406</c:v>
                </c:pt>
                <c:pt idx="73">
                  <c:v>0.93533227549158393</c:v>
                </c:pt>
                <c:pt idx="74">
                  <c:v>0.96503896010697188</c:v>
                </c:pt>
                <c:pt idx="75">
                  <c:v>0.99526504211024536</c:v>
                </c:pt>
                <c:pt idx="76">
                  <c:v>1.0258273793491053</c:v>
                </c:pt>
                <c:pt idx="77">
                  <c:v>1.0565299754541468</c:v>
                </c:pt>
                <c:pt idx="78">
                  <c:v>1.087171818593496</c:v>
                </c:pt>
                <c:pt idx="79">
                  <c:v>1.1175550548929718</c:v>
                </c:pt>
                <c:pt idx="80">
                  <c:v>1.097418021843009</c:v>
                </c:pt>
                <c:pt idx="81">
                  <c:v>1.0749465026219995</c:v>
                </c:pt>
                <c:pt idx="82">
                  <c:v>1.0545263567586045</c:v>
                </c:pt>
                <c:pt idx="83">
                  <c:v>1.0361714941508313</c:v>
                </c:pt>
                <c:pt idx="84">
                  <c:v>1.0198529529081024</c:v>
                </c:pt>
                <c:pt idx="85">
                  <c:v>1.0055011468664685</c:v>
                </c:pt>
                <c:pt idx="86">
                  <c:v>0.99301019645928901</c:v>
                </c:pt>
                <c:pt idx="87">
                  <c:v>0.98224378087471398</c:v>
                </c:pt>
                <c:pt idx="88">
                  <c:v>0.97304195435759944</c:v>
                </c:pt>
                <c:pt idx="89">
                  <c:v>0.96522841965663597</c:v>
                </c:pt>
                <c:pt idx="90">
                  <c:v>0.95861781554873748</c:v>
                </c:pt>
                <c:pt idx="91">
                  <c:v>0.95302263804647136</c:v>
                </c:pt>
                <c:pt idx="92">
                  <c:v>0.94825947589513748</c:v>
                </c:pt>
                <c:pt idx="93">
                  <c:v>0.90518880386978018</c:v>
                </c:pt>
                <c:pt idx="94">
                  <c:v>0.86417002716292934</c:v>
                </c:pt>
                <c:pt idx="95">
                  <c:v>0.82517221804905017</c:v>
                </c:pt>
                <c:pt idx="96">
                  <c:v>0.78815525349762072</c:v>
                </c:pt>
                <c:pt idx="97">
                  <c:v>0.75306994747922729</c:v>
                </c:pt>
                <c:pt idx="98">
                  <c:v>0.71985865584446407</c:v>
                </c:pt>
                <c:pt idx="99">
                  <c:v>0.68845628001928216</c:v>
                </c:pt>
                <c:pt idx="100">
                  <c:v>0.65879155657518285</c:v>
                </c:pt>
                <c:pt idx="101">
                  <c:v>0.63078850677783949</c:v>
                </c:pt>
                <c:pt idx="102">
                  <c:v>0.60436792782439741</c:v>
                </c:pt>
                <c:pt idx="103">
                  <c:v>0.57944882814297693</c:v>
                </c:pt>
                <c:pt idx="104">
                  <c:v>0.55594973566030303</c:v>
                </c:pt>
                <c:pt idx="105">
                  <c:v>0.53378983474381059</c:v>
                </c:pt>
                <c:pt idx="106">
                  <c:v>0.51288991100268122</c:v>
                </c:pt>
                <c:pt idx="107">
                  <c:v>0.49317310154315785</c:v>
                </c:pt>
                <c:pt idx="108">
                  <c:v>0.47456546125893739</c:v>
                </c:pt>
                <c:pt idx="109">
                  <c:v>0.45699636380635772</c:v>
                </c:pt>
                <c:pt idx="110">
                  <c:v>0.44039875999877032</c:v>
                </c:pt>
                <c:pt idx="111">
                  <c:v>0.42470931749510704</c:v>
                </c:pt>
                <c:pt idx="112">
                  <c:v>0.40986846481308492</c:v>
                </c:pt>
                <c:pt idx="113">
                  <c:v>0.39582036065600762</c:v>
                </c:pt>
                <c:pt idx="114">
                  <c:v>0.38251280689798889</c:v>
                </c:pt>
                <c:pt idx="115">
                  <c:v>0.36989712074057768</c:v>
                </c:pt>
                <c:pt idx="116">
                  <c:v>0.35792797880138016</c:v>
                </c:pt>
                <c:pt idx="117">
                  <c:v>0.34656324337722244</c:v>
                </c:pt>
                <c:pt idx="118">
                  <c:v>0.33576377891597359</c:v>
                </c:pt>
                <c:pt idx="119">
                  <c:v>0.3254932648547274</c:v>
                </c:pt>
                <c:pt idx="120">
                  <c:v>0.31571800942740769</c:v>
                </c:pt>
                <c:pt idx="121">
                  <c:v>0.306406767783728</c:v>
                </c:pt>
                <c:pt idx="122">
                  <c:v>0.29753056675714762</c:v>
                </c:pt>
                <c:pt idx="123">
                  <c:v>0.28906253783330599</c:v>
                </c:pt>
                <c:pt idx="124">
                  <c:v>0.28097775926523938</c:v>
                </c:pt>
                <c:pt idx="125">
                  <c:v>0.27325310782385726</c:v>
                </c:pt>
                <c:pt idx="126">
                  <c:v>0.26586712033241489</c:v>
                </c:pt>
                <c:pt idx="127">
                  <c:v>0.25879986488730516</c:v>
                </c:pt>
                <c:pt idx="128">
                  <c:v>0.25203282149389139</c:v>
                </c:pt>
                <c:pt idx="129">
                  <c:v>0.24554877172857453</c:v>
                </c:pt>
                <c:pt idx="130">
                  <c:v>0.23933169696345125</c:v>
                </c:pt>
                <c:pt idx="131">
                  <c:v>0.23336668464708452</c:v>
                </c:pt>
                <c:pt idx="132">
                  <c:v>0.22763984211573635</c:v>
                </c:pt>
                <c:pt idx="133">
                  <c:v>0.22213821740736914</c:v>
                </c:pt>
                <c:pt idx="134">
                  <c:v>0.21684972656082593</c:v>
                </c:pt>
                <c:pt idx="135">
                  <c:v>0.21176308690100232</c:v>
                </c:pt>
                <c:pt idx="136">
                  <c:v>0.20686775583464473</c:v>
                </c:pt>
                <c:pt idx="137">
                  <c:v>0.20215387470850282</c:v>
                </c:pt>
                <c:pt idx="138">
                  <c:v>0.19761221731031309</c:v>
                </c:pt>
                <c:pt idx="139">
                  <c:v>0.19323414262237937</c:v>
                </c:pt>
                <c:pt idx="140">
                  <c:v>0.18901155146649584</c:v>
                </c:pt>
                <c:pt idx="141">
                  <c:v>0.18493684670707089</c:v>
                </c:pt>
                <c:pt idx="142">
                  <c:v>0.1810028967062029</c:v>
                </c:pt>
                <c:pt idx="143">
                  <c:v>0.17720300174986231</c:v>
                </c:pt>
                <c:pt idx="144">
                  <c:v>0.17353086318814903</c:v>
                </c:pt>
                <c:pt idx="145">
                  <c:v>0.16998055505477067</c:v>
                </c:pt>
                <c:pt idx="146">
                  <c:v>0.16654649795138521</c:v>
                </c:pt>
                <c:pt idx="147">
                  <c:v>0.1632234350013832</c:v>
                </c:pt>
                <c:pt idx="148">
                  <c:v>0.16000640969503452</c:v>
                </c:pt>
                <c:pt idx="149">
                  <c:v>0.15689074546383647</c:v>
                </c:pt>
                <c:pt idx="150">
                  <c:v>0.15387202683643436</c:v>
                </c:pt>
                <c:pt idx="151">
                  <c:v>0.15094608204173399</c:v>
                </c:pt>
                <c:pt idx="152">
                  <c:v>0.14810896693689746</c:v>
                </c:pt>
                <c:pt idx="153">
                  <c:v>0.14535695014889333</c:v>
                </c:pt>
                <c:pt idx="154">
                  <c:v>0.14268649932825453</c:v>
                </c:pt>
                <c:pt idx="155">
                  <c:v>0.14009426842275338</c:v>
                </c:pt>
                <c:pt idx="156">
                  <c:v>0.13757708588693843</c:v>
                </c:pt>
                <c:pt idx="157">
                  <c:v>0.13513194375093865</c:v>
                </c:pt>
                <c:pt idx="158">
                  <c:v>0.13275598747872075</c:v>
                </c:pt>
                <c:pt idx="159">
                  <c:v>0.13044650655212989</c:v>
                </c:pt>
                <c:pt idx="160">
                  <c:v>0.12820092572262082</c:v>
                </c:pt>
                <c:pt idx="161">
                  <c:v>0.12601679687765244</c:v>
                </c:pt>
                <c:pt idx="162">
                  <c:v>0.12389179147330905</c:v>
                </c:pt>
                <c:pt idx="163">
                  <c:v>0.12182369348888222</c:v>
                </c:pt>
                <c:pt idx="164">
                  <c:v>0.11981039286293904</c:v>
                </c:pt>
                <c:pt idx="165">
                  <c:v>0.11784987937384209</c:v>
                </c:pt>
                <c:pt idx="166">
                  <c:v>0.11594023693081099</c:v>
                </c:pt>
                <c:pt idx="167">
                  <c:v>0.11407963824446739</c:v>
                </c:pt>
                <c:pt idx="168">
                  <c:v>0.11226633984838585</c:v>
                </c:pt>
                <c:pt idx="169">
                  <c:v>0.1104986774455317</c:v>
                </c:pt>
                <c:pt idx="170">
                  <c:v>0.10877506155561337</c:v>
                </c:pt>
                <c:pt idx="171">
                  <c:v>0.10709397344132547</c:v>
                </c:pt>
                <c:pt idx="172">
                  <c:v>0.1054539612932491</c:v>
                </c:pt>
                <c:pt idx="173">
                  <c:v>0.10385363665479636</c:v>
                </c:pt>
                <c:pt idx="174">
                  <c:v>0.102291671070066</c:v>
                </c:pt>
                <c:pt idx="175">
                  <c:v>0.10076679293884561</c:v>
                </c:pt>
                <c:pt idx="176">
                  <c:v>9.9277784564218374E-2</c:v>
                </c:pt>
                <c:pt idx="177">
                  <c:v>9.7823479379377576E-2</c:v>
                </c:pt>
                <c:pt idx="178">
                  <c:v>9.6402759341280148E-2</c:v>
                </c:pt>
                <c:pt idx="179">
                  <c:v>9.5014552479726497E-2</c:v>
                </c:pt>
                <c:pt idx="180">
                  <c:v>9.365783059131555E-2</c:v>
                </c:pt>
                <c:pt idx="181">
                  <c:v>9.2331607068529387E-2</c:v>
                </c:pt>
                <c:pt idx="182">
                  <c:v>9.1034934854924199E-2</c:v>
                </c:pt>
                <c:pt idx="183">
                  <c:v>8.9766904518083612E-2</c:v>
                </c:pt>
                <c:pt idx="184">
                  <c:v>8.8526642432602082E-2</c:v>
                </c:pt>
                <c:pt idx="185">
                  <c:v>8.7313309065931571E-2</c:v>
                </c:pt>
                <c:pt idx="186">
                  <c:v>8.6126097360450016E-2</c:v>
                </c:pt>
                <c:pt idx="187">
                  <c:v>8.4964231205586521E-2</c:v>
                </c:pt>
                <c:pt idx="188">
                  <c:v>8.3826963994279136E-2</c:v>
                </c:pt>
                <c:pt idx="189">
                  <c:v>8.2713577258451271E-2</c:v>
                </c:pt>
                <c:pt idx="190">
                  <c:v>8.1623379378561678E-2</c:v>
                </c:pt>
                <c:pt idx="191">
                  <c:v>8.0555704362634886E-2</c:v>
                </c:pt>
                <c:pt idx="192">
                  <c:v>7.9509910690495983E-2</c:v>
                </c:pt>
                <c:pt idx="193">
                  <c:v>7.8485380219225326E-2</c:v>
                </c:pt>
                <c:pt idx="194">
                  <c:v>7.7481517146127374E-2</c:v>
                </c:pt>
                <c:pt idx="195">
                  <c:v>7.6497747025751225E-2</c:v>
                </c:pt>
                <c:pt idx="196">
                  <c:v>7.5533515837744397E-2</c:v>
                </c:pt>
                <c:pt idx="197">
                  <c:v>7.4588289102526767E-2</c:v>
                </c:pt>
                <c:pt idx="198">
                  <c:v>7.3661551041975581E-2</c:v>
                </c:pt>
                <c:pt idx="199">
                  <c:v>7.2752803782501985E-2</c:v>
                </c:pt>
                <c:pt idx="200">
                  <c:v>7.1861566598060381E-2</c:v>
                </c:pt>
                <c:pt idx="201">
                  <c:v>7.0987375190802851E-2</c:v>
                </c:pt>
                <c:pt idx="202">
                  <c:v>7.012978100723187E-2</c:v>
                </c:pt>
                <c:pt idx="203">
                  <c:v>6.9288350587842565E-2</c:v>
                </c:pt>
                <c:pt idx="204">
                  <c:v>6.8462664948374635E-2</c:v>
                </c:pt>
                <c:pt idx="205">
                  <c:v>6.765231899091434E-2</c:v>
                </c:pt>
                <c:pt idx="206">
                  <c:v>6.6856920943191261E-2</c:v>
                </c:pt>
                <c:pt idx="207">
                  <c:v>6.6076091824525202E-2</c:v>
                </c:pt>
                <c:pt idx="208">
                  <c:v>6.5309464936968459E-2</c:v>
                </c:pt>
                <c:pt idx="209">
                  <c:v>6.4556685380279505E-2</c:v>
                </c:pt>
                <c:pt idx="210">
                  <c:v>6.381740958944665E-2</c:v>
                </c:pt>
              </c:numCache>
            </c:numRef>
          </c:yVal>
          <c:smooth val="1"/>
        </c:ser>
        <c:ser>
          <c:idx val="8"/>
          <c:order val="6"/>
          <c:tx>
            <c:strRef>
              <c:f>'BF Filter Latency'!$BK$31</c:f>
              <c:strCache>
                <c:ptCount val="1"/>
                <c:pt idx="0">
                  <c:v>D-Term Notch Latency (ms)</c:v>
                </c:pt>
              </c:strCache>
            </c:strRef>
          </c:tx>
          <c:spPr>
            <a:ln w="19050" cap="rnd">
              <a:solidFill>
                <a:srgbClr val="FFC000"/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'BF Filter Latency'!$A$32:$A$960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Latency'!$BK$32:$BK$960</c:f>
              <c:numCache>
                <c:formatCode>0.0</c:formatCode>
                <c:ptCount val="2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'BF Filter Latency'!$BU$31</c:f>
              <c:strCache>
                <c:ptCount val="1"/>
                <c:pt idx="0">
                  <c:v>D-Term LPF1 Latency (ms)</c:v>
                </c:pt>
              </c:strCache>
            </c:strRef>
          </c:tx>
          <c:spPr>
            <a:ln w="28575" cap="rnd">
              <a:solidFill>
                <a:srgbClr val="FFFF00"/>
              </a:solidFill>
            </a:ln>
            <a:effectLst/>
          </c:spPr>
          <c:marker>
            <c:symbol val="none"/>
          </c:marker>
          <c:xVal>
            <c:numRef>
              <c:f>'BF Filter Latency'!$A$32:$A$960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Latency'!$BU$32:$BU$960</c:f>
              <c:numCache>
                <c:formatCode>0.0</c:formatCode>
                <c:ptCount val="211"/>
                <c:pt idx="0">
                  <c:v>1.3097487923300648</c:v>
                </c:pt>
                <c:pt idx="1">
                  <c:v>1.3097489400205349</c:v>
                </c:pt>
                <c:pt idx="2">
                  <c:v>1.3097524847883781</c:v>
                </c:pt>
                <c:pt idx="3">
                  <c:v>1.3097489400205349</c:v>
                </c:pt>
                <c:pt idx="4">
                  <c:v>1.3097524847883781</c:v>
                </c:pt>
                <c:pt idx="5">
                  <c:v>1.3097635619650467</c:v>
                </c:pt>
                <c:pt idx="6">
                  <c:v>1.3098078672921876</c:v>
                </c:pt>
                <c:pt idx="7">
                  <c:v>1.3098816974859919</c:v>
                </c:pt>
                <c:pt idx="8">
                  <c:v>1.3099850345101614</c:v>
                </c:pt>
                <c:pt idx="9">
                  <c:v>1.3101178530956679</c:v>
                </c:pt>
                <c:pt idx="10">
                  <c:v>1.310280120722519</c:v>
                </c:pt>
                <c:pt idx="11">
                  <c:v>1.3104717975963913</c:v>
                </c:pt>
                <c:pt idx="12">
                  <c:v>1.3106928366201529</c:v>
                </c:pt>
                <c:pt idx="13">
                  <c:v>1.310943183360316</c:v>
                </c:pt>
                <c:pt idx="14">
                  <c:v>1.311222776008435</c:v>
                </c:pt>
                <c:pt idx="15">
                  <c:v>1.3118694146537677</c:v>
                </c:pt>
                <c:pt idx="16">
                  <c:v>1.3130567424294548</c:v>
                </c:pt>
                <c:pt idx="17">
                  <c:v>1.3156082548554922</c:v>
                </c:pt>
                <c:pt idx="18">
                  <c:v>1.3188609427007438</c:v>
                </c:pt>
                <c:pt idx="19">
                  <c:v>1.3227933016591389</c:v>
                </c:pt>
                <c:pt idx="20">
                  <c:v>1.3273783785902271</c:v>
                </c:pt>
                <c:pt idx="21">
                  <c:v>1.3325834181954079</c:v>
                </c:pt>
                <c:pt idx="22">
                  <c:v>1.3383694925649101</c:v>
                </c:pt>
                <c:pt idx="23">
                  <c:v>1.3446911398883845</c:v>
                </c:pt>
                <c:pt idx="24">
                  <c:v>1.3587247914774947</c:v>
                </c:pt>
                <c:pt idx="25">
                  <c:v>1.3741800939547824</c:v>
                </c:pt>
                <c:pt idx="26">
                  <c:v>1.3904394808542511</c:v>
                </c:pt>
                <c:pt idx="27">
                  <c:v>1.4067844345115039</c:v>
                </c:pt>
                <c:pt idx="28">
                  <c:v>1.4224250929383637</c:v>
                </c:pt>
                <c:pt idx="29">
                  <c:v>1.4297264389047071</c:v>
                </c:pt>
                <c:pt idx="30">
                  <c:v>1.4365481799011885</c:v>
                </c:pt>
                <c:pt idx="31">
                  <c:v>1.4427952325571414</c:v>
                </c:pt>
                <c:pt idx="32">
                  <c:v>1.4483791767592746</c:v>
                </c:pt>
                <c:pt idx="33">
                  <c:v>1.453220250945402</c:v>
                </c:pt>
                <c:pt idx="34">
                  <c:v>1.457249102818359</c:v>
                </c:pt>
                <c:pt idx="35">
                  <c:v>1.4604081991236548</c:v>
                </c:pt>
                <c:pt idx="36">
                  <c:v>1.4626528212639247</c:v>
                </c:pt>
                <c:pt idx="37">
                  <c:v>1.4639516035281999</c:v>
                </c:pt>
                <c:pt idx="38">
                  <c:v>1.4642866039315499</c:v>
                </c:pt>
                <c:pt idx="39">
                  <c:v>1.4636529300912833</c:v>
                </c:pt>
                <c:pt idx="40">
                  <c:v>1.462057970581085</c:v>
                </c:pt>
                <c:pt idx="41">
                  <c:v>1.4595203031257895</c:v>
                </c:pt>
                <c:pt idx="42">
                  <c:v>1.4560683634264906</c:v>
                </c:pt>
                <c:pt idx="43">
                  <c:v>1.4517389622536259</c:v>
                </c:pt>
                <c:pt idx="44">
                  <c:v>1.4465757347327279</c:v>
                </c:pt>
                <c:pt idx="45">
                  <c:v>1.440627596226244</c:v>
                </c:pt>
                <c:pt idx="46">
                  <c:v>1.433947265958242</c:v>
                </c:pt>
                <c:pt idx="47">
                  <c:v>1.4265899045641266</c:v>
                </c:pt>
                <c:pt idx="48">
                  <c:v>1.418611896794723</c:v>
                </c:pt>
                <c:pt idx="49">
                  <c:v>1.4100697969361788</c:v>
                </c:pt>
                <c:pt idx="50">
                  <c:v>1.4010194429196232</c:v>
                </c:pt>
                <c:pt idx="51">
                  <c:v>1.3915152359527341</c:v>
                </c:pt>
                <c:pt idx="52">
                  <c:v>1.3816095758364548</c:v>
                </c:pt>
                <c:pt idx="53">
                  <c:v>1.3713524377282171</c:v>
                </c:pt>
                <c:pt idx="54">
                  <c:v>1.3607910736381295</c:v>
                </c:pt>
                <c:pt idx="55">
                  <c:v>1.3499698210022111</c:v>
                </c:pt>
                <c:pt idx="56">
                  <c:v>1.3389300008753084</c:v>
                </c:pt>
                <c:pt idx="57">
                  <c:v>1.3277098892730228</c:v>
                </c:pt>
                <c:pt idx="58">
                  <c:v>1.3163447466709859</c:v>
                </c:pt>
                <c:pt idx="59">
                  <c:v>1.3048668924077695</c:v>
                </c:pt>
                <c:pt idx="60">
                  <c:v>1.2933058125608685</c:v>
                </c:pt>
                <c:pt idx="61">
                  <c:v>1.2816882916519767</c:v>
                </c:pt>
                <c:pt idx="62">
                  <c:v>1.2700385602092625</c:v>
                </c:pt>
                <c:pt idx="63">
                  <c:v>1.2583784517250058</c:v>
                </c:pt>
                <c:pt idx="64">
                  <c:v>1.2467275638755397</c:v>
                </c:pt>
                <c:pt idx="65">
                  <c:v>1.2351034200130031</c:v>
                </c:pt>
                <c:pt idx="66">
                  <c:v>1.2235216279022365</c:v>
                </c:pt>
                <c:pt idx="67">
                  <c:v>1.2119960334753008</c:v>
                </c:pt>
                <c:pt idx="68">
                  <c:v>1.2005388680282019</c:v>
                </c:pt>
                <c:pt idx="69">
                  <c:v>1.1891608878083417</c:v>
                </c:pt>
                <c:pt idx="70">
                  <c:v>1.1778715053556112</c:v>
                </c:pt>
                <c:pt idx="71">
                  <c:v>1.1666789122824153</c:v>
                </c:pt>
                <c:pt idx="72">
                  <c:v>1.155590193424014</c:v>
                </c:pt>
                <c:pt idx="73">
                  <c:v>1.144611432474427</c:v>
                </c:pt>
                <c:pt idx="74">
                  <c:v>1.133747809356658</c:v>
                </c:pt>
                <c:pt idx="75">
                  <c:v>1.1230036896694684</c:v>
                </c:pt>
                <c:pt idx="76">
                  <c:v>1.1123827066148064</c:v>
                </c:pt>
                <c:pt idx="77">
                  <c:v>1.101887835847333</c:v>
                </c:pt>
                <c:pt idx="78">
                  <c:v>1.0915214637060608</c:v>
                </c:pt>
                <c:pt idx="79">
                  <c:v>1.0812854492925155</c:v>
                </c:pt>
                <c:pt idx="80">
                  <c:v>1.0711811808538056</c:v>
                </c:pt>
                <c:pt idx="81">
                  <c:v>1.0612096269154911</c:v>
                </c:pt>
                <c:pt idx="82">
                  <c:v>1.0513713825904387</c:v>
                </c:pt>
                <c:pt idx="83">
                  <c:v>1.041666711467804</c:v>
                </c:pt>
                <c:pt idx="84">
                  <c:v>1.0320955834622085</c:v>
                </c:pt>
                <c:pt idx="85">
                  <c:v>1.022657708978147</c:v>
                </c:pt>
                <c:pt idx="86">
                  <c:v>1.013352569719461</c:v>
                </c:pt>
                <c:pt idx="87">
                  <c:v>1.0041794464488671</c:v>
                </c:pt>
                <c:pt idx="88">
                  <c:v>0.99513744397850057</c:v>
                </c:pt>
                <c:pt idx="89">
                  <c:v>0.98622551364941258</c:v>
                </c:pt>
                <c:pt idx="90">
                  <c:v>0.97744247353622571</c:v>
                </c:pt>
                <c:pt idx="91">
                  <c:v>0.96878702659269311</c:v>
                </c:pt>
                <c:pt idx="92">
                  <c:v>0.96025777693486902</c:v>
                </c:pt>
                <c:pt idx="93">
                  <c:v>0.95185324444090857</c:v>
                </c:pt>
                <c:pt idx="94">
                  <c:v>0.94357187783019592</c:v>
                </c:pt>
                <c:pt idx="95">
                  <c:v>0.93541206636948293</c:v>
                </c:pt>
                <c:pt idx="96">
                  <c:v>0.92737215033994835</c:v>
                </c:pt>
                <c:pt idx="97">
                  <c:v>0.91945043038648455</c:v>
                </c:pt>
                <c:pt idx="98">
                  <c:v>0.91164517585903815</c:v>
                </c:pt>
                <c:pt idx="99">
                  <c:v>0.90395463224534878</c:v>
                </c:pt>
                <c:pt idx="100">
                  <c:v>0.89637702778491934</c:v>
                </c:pt>
                <c:pt idx="101">
                  <c:v>0.88891057934540019</c:v>
                </c:pt>
                <c:pt idx="102">
                  <c:v>0.88155349763474122</c:v>
                </c:pt>
                <c:pt idx="103">
                  <c:v>0.87430399181534391</c:v>
                </c:pt>
                <c:pt idx="104">
                  <c:v>0.86716027358003156</c:v>
                </c:pt>
                <c:pt idx="105">
                  <c:v>0.86012056074382714</c:v>
                </c:pt>
                <c:pt idx="106">
                  <c:v>0.85318308040027213</c:v>
                </c:pt>
                <c:pt idx="107">
                  <c:v>0.84634607168625642</c:v>
                </c:pt>
                <c:pt idx="108">
                  <c:v>0.83960778819505</c:v>
                </c:pt>
                <c:pt idx="109">
                  <c:v>0.83296650007333017</c:v>
                </c:pt>
                <c:pt idx="110">
                  <c:v>0.82642049583450905</c:v>
                </c:pt>
                <c:pt idx="111">
                  <c:v>0.8199680839174921</c:v>
                </c:pt>
                <c:pt idx="112">
                  <c:v>0.81360759401716298</c:v>
                </c:pt>
                <c:pt idx="113">
                  <c:v>0.80733737821028773</c:v>
                </c:pt>
                <c:pt idx="114">
                  <c:v>0.80115581189823604</c:v>
                </c:pt>
                <c:pt idx="115">
                  <c:v>0.79506129458579622</c:v>
                </c:pt>
                <c:pt idx="116">
                  <c:v>0.78905225051348016</c:v>
                </c:pt>
                <c:pt idx="117">
                  <c:v>0.78312712915900384</c:v>
                </c:pt>
                <c:pt idx="118">
                  <c:v>0.77728440562208301</c:v>
                </c:pt>
                <c:pt idx="119">
                  <c:v>0.77152258090529913</c:v>
                </c:pt>
                <c:pt idx="120">
                  <c:v>0.76584018210252625</c:v>
                </c:pt>
                <c:pt idx="121">
                  <c:v>0.76023576250528446</c:v>
                </c:pt>
                <c:pt idx="122">
                  <c:v>0.75470790163635082</c:v>
                </c:pt>
                <c:pt idx="123">
                  <c:v>0.74925520521905076</c:v>
                </c:pt>
                <c:pt idx="124">
                  <c:v>0.74387630508979596</c:v>
                </c:pt>
                <c:pt idx="125">
                  <c:v>0.73856985906070582</c:v>
                </c:pt>
                <c:pt idx="126">
                  <c:v>0.73333455073844789</c:v>
                </c:pt>
                <c:pt idx="127">
                  <c:v>0.72816908930483082</c:v>
                </c:pt>
                <c:pt idx="128">
                  <c:v>0.72307220926412408</c:v>
                </c:pt>
                <c:pt idx="129">
                  <c:v>0.71804267016157386</c:v>
                </c:pt>
                <c:pt idx="130">
                  <c:v>0.71307925627713931</c:v>
                </c:pt>
                <c:pt idx="131">
                  <c:v>0.70818077629805343</c:v>
                </c:pt>
                <c:pt idx="132">
                  <c:v>0.70334606297345426</c:v>
                </c:pt>
                <c:pt idx="133">
                  <c:v>0.69857397275398692</c:v>
                </c:pt>
                <c:pt idx="134">
                  <c:v>0.69386338541898385</c:v>
                </c:pt>
                <c:pt idx="135">
                  <c:v>0.68921320369355255</c:v>
                </c:pt>
                <c:pt idx="136">
                  <c:v>0.68462235285765616</c:v>
                </c:pt>
                <c:pt idx="137">
                  <c:v>0.68008978034904721</c:v>
                </c:pt>
                <c:pt idx="138">
                  <c:v>0.67561445536171749</c:v>
                </c:pt>
                <c:pt idx="139">
                  <c:v>0.67119536844133965</c:v>
                </c:pt>
                <c:pt idx="140">
                  <c:v>0.66683153107901949</c:v>
                </c:pt>
                <c:pt idx="141">
                  <c:v>0.66252197530452184</c:v>
                </c:pt>
                <c:pt idx="142">
                  <c:v>0.65826575328000581</c:v>
                </c:pt>
                <c:pt idx="143">
                  <c:v>0.65406193689517855</c:v>
                </c:pt>
                <c:pt idx="144">
                  <c:v>0.64990961736467634</c:v>
                </c:pt>
                <c:pt idx="145">
                  <c:v>0.6458079048283708</c:v>
                </c:pt>
                <c:pt idx="146">
                  <c:v>0.64175592795522385</c:v>
                </c:pt>
                <c:pt idx="147">
                  <c:v>0.63775283355122248</c:v>
                </c:pt>
                <c:pt idx="148">
                  <c:v>0.63379778617186333</c:v>
                </c:pt>
                <c:pt idx="149">
                  <c:v>0.62988996773958283</c:v>
                </c:pt>
                <c:pt idx="150">
                  <c:v>0.6260285771664782</c:v>
                </c:pt>
                <c:pt idx="151">
                  <c:v>0.62221282998260707</c:v>
                </c:pt>
                <c:pt idx="152">
                  <c:v>0.61844195797011003</c:v>
                </c:pt>
                <c:pt idx="153">
                  <c:v>0.61471520880335351</c:v>
                </c:pt>
                <c:pt idx="154">
                  <c:v>0.61103184569526148</c:v>
                </c:pt>
                <c:pt idx="155">
                  <c:v>0.60739114704995723</c:v>
                </c:pt>
                <c:pt idx="156">
                  <c:v>0.60379240612182083</c:v>
                </c:pt>
                <c:pt idx="157">
                  <c:v>0.60023493068102907</c:v>
                </c:pt>
                <c:pt idx="158">
                  <c:v>0.59671804268562711</c:v>
                </c:pt>
                <c:pt idx="159">
                  <c:v>0.59324107796015835</c:v>
                </c:pt>
                <c:pt idx="160">
                  <c:v>0.58980338588085823</c:v>
                </c:pt>
                <c:pt idx="161">
                  <c:v>0.58640432906740159</c:v>
                </c:pt>
                <c:pt idx="162">
                  <c:v>0.58304328308117992</c:v>
                </c:pt>
                <c:pt idx="163">
                  <c:v>0.57971963613007094</c:v>
                </c:pt>
                <c:pt idx="164">
                  <c:v>0.57643278877964743</c:v>
                </c:pt>
                <c:pt idx="165">
                  <c:v>0.57318215367076952</c:v>
                </c:pt>
                <c:pt idx="166">
                  <c:v>0.56996715524348951</c:v>
                </c:pt>
                <c:pt idx="167">
                  <c:v>0.56678722946719362</c:v>
                </c:pt>
                <c:pt idx="168">
                  <c:v>0.56364182357689785</c:v>
                </c:pt>
                <c:pt idx="169">
                  <c:v>0.56053039581560926</c:v>
                </c:pt>
                <c:pt idx="170">
                  <c:v>0.5574524151826612</c:v>
                </c:pt>
                <c:pt idx="171">
                  <c:v>0.554407361187921</c:v>
                </c:pt>
                <c:pt idx="172">
                  <c:v>0.55139472361177644</c:v>
                </c:pt>
                <c:pt idx="173">
                  <c:v>0.54841400227079073</c:v>
                </c:pt>
                <c:pt idx="174">
                  <c:v>0.54546470678892689</c:v>
                </c:pt>
                <c:pt idx="175">
                  <c:v>0.5425463563742301</c:v>
                </c:pt>
                <c:pt idx="176">
                  <c:v>0.5396584796008641</c:v>
                </c:pt>
                <c:pt idx="177">
                  <c:v>0.53680061419638925</c:v>
                </c:pt>
                <c:pt idx="178">
                  <c:v>0.5339723068341774</c:v>
                </c:pt>
                <c:pt idx="179">
                  <c:v>0.53117311293084934</c:v>
                </c:pt>
                <c:pt idx="180">
                  <c:v>0.52840259644863097</c:v>
                </c:pt>
                <c:pt idx="181">
                  <c:v>0.52566032970251775</c:v>
                </c:pt>
                <c:pt idx="182">
                  <c:v>0.52294589317213636</c:v>
                </c:pt>
                <c:pt idx="183">
                  <c:v>0.52025887531820514</c:v>
                </c:pt>
                <c:pt idx="184">
                  <c:v>0.51759887240347724</c:v>
                </c:pt>
                <c:pt idx="185">
                  <c:v>0.5149654883180691</c:v>
                </c:pt>
                <c:pt idx="186">
                  <c:v>0.5123583344090693</c:v>
                </c:pt>
                <c:pt idx="187">
                  <c:v>0.509777029314323</c:v>
                </c:pt>
                <c:pt idx="188">
                  <c:v>0.5072211988002967</c:v>
                </c:pt>
                <c:pt idx="189">
                  <c:v>0.50469047560391822</c:v>
                </c:pt>
                <c:pt idx="190">
                  <c:v>0.50218449927830111</c:v>
                </c:pt>
                <c:pt idx="191">
                  <c:v>0.4997029160422532</c:v>
                </c:pt>
                <c:pt idx="192">
                  <c:v>0.49724537863347851</c:v>
                </c:pt>
                <c:pt idx="193">
                  <c:v>0.49481154616537937</c:v>
                </c:pt>
                <c:pt idx="194">
                  <c:v>0.49240108398736887</c:v>
                </c:pt>
                <c:pt idx="195">
                  <c:v>0.49001366354860559</c:v>
                </c:pt>
                <c:pt idx="196">
                  <c:v>0.48764896226506421</c:v>
                </c:pt>
                <c:pt idx="197">
                  <c:v>0.48530666338985728</c:v>
                </c:pt>
                <c:pt idx="198">
                  <c:v>0.48298645588672634</c:v>
                </c:pt>
                <c:pt idx="199">
                  <c:v>0.48068803430661955</c:v>
                </c:pt>
                <c:pt idx="200">
                  <c:v>0.47841109866728015</c:v>
                </c:pt>
                <c:pt idx="201">
                  <c:v>0.47615535433576422</c:v>
                </c:pt>
                <c:pt idx="202">
                  <c:v>0.47392051191381723</c:v>
                </c:pt>
                <c:pt idx="203">
                  <c:v>0.47170628712603191</c:v>
                </c:pt>
                <c:pt idx="204">
                  <c:v>0.4695124007107177</c:v>
                </c:pt>
                <c:pt idx="205">
                  <c:v>0.46733857831341175</c:v>
                </c:pt>
                <c:pt idx="206">
                  <c:v>0.46518455038296158</c:v>
                </c:pt>
                <c:pt idx="207">
                  <c:v>0.46305005207011579</c:v>
                </c:pt>
                <c:pt idx="208">
                  <c:v>0.46093482312855355</c:v>
                </c:pt>
                <c:pt idx="209">
                  <c:v>0.45883860781829477</c:v>
                </c:pt>
                <c:pt idx="210">
                  <c:v>0.45676115481142471</c:v>
                </c:pt>
              </c:numCache>
            </c:numRef>
          </c:yVal>
          <c:smooth val="1"/>
        </c:ser>
        <c:ser>
          <c:idx val="9"/>
          <c:order val="8"/>
          <c:tx>
            <c:strRef>
              <c:f>'BF Filter Latency'!$CE$31</c:f>
              <c:strCache>
                <c:ptCount val="1"/>
                <c:pt idx="0">
                  <c:v>D-Term LPF2 Latency (ms)</c:v>
                </c:pt>
              </c:strCache>
            </c:strRef>
          </c:tx>
          <c:spPr>
            <a:ln w="28575" cap="rnd">
              <a:solidFill>
                <a:schemeClr val="accent4">
                  <a:lumMod val="20000"/>
                  <a:lumOff val="80000"/>
                </a:schemeClr>
              </a:solidFill>
            </a:ln>
            <a:effectLst/>
          </c:spPr>
          <c:marker>
            <c:symbol val="none"/>
          </c:marker>
          <c:xVal>
            <c:numRef>
              <c:f>'BF Filter Latency'!$A$32:$A$960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Latency'!$CE$32:$CE$960</c:f>
              <c:numCache>
                <c:formatCode>0.0</c:formatCode>
                <c:ptCount val="2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yVal>
          <c:smooth val="1"/>
        </c:ser>
        <c:ser>
          <c:idx val="7"/>
          <c:order val="9"/>
          <c:tx>
            <c:v>20 MARKER</c:v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5"/>
            <c:spPr>
              <a:noFill/>
              <a:ln w="9525">
                <a:solidFill>
                  <a:schemeClr val="lt1">
                    <a:lumMod val="50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1"/>
            <c:val val="100"/>
            <c:spPr>
              <a:noFill/>
              <a:ln w="9525">
                <a:solidFill>
                  <a:schemeClr val="tx1">
                    <a:lumMod val="95000"/>
                    <a:lumOff val="5000"/>
                  </a:schemeClr>
                </a:solidFill>
                <a:prstDash val="lgDash"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</c:v>
              </c:pt>
            </c:numLit>
          </c:xVal>
          <c:yVal>
            <c:numLit>
              <c:formatCode>General</c:formatCode>
              <c:ptCount val="1"/>
              <c:pt idx="0">
                <c:v>2</c:v>
              </c:pt>
            </c:numLit>
          </c:yVal>
          <c:smooth val="1"/>
        </c:ser>
        <c:ser>
          <c:idx val="6"/>
          <c:order val="10"/>
          <c:tx>
            <c:v>100 MARKER</c:v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00"/>
            <c:spPr>
              <a:noFill/>
              <a:ln w="9525">
                <a:solidFill>
                  <a:schemeClr val="tx1">
                    <a:lumMod val="95000"/>
                    <a:lumOff val="5000"/>
                  </a:schemeClr>
                </a:solidFill>
                <a:prstDash val="dash"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</c:v>
              </c:pt>
            </c:numLit>
          </c:xVal>
          <c:yVal>
            <c:numLit>
              <c:formatCode>General</c:formatCode>
              <c:ptCount val="1"/>
              <c:pt idx="0">
                <c:v>2</c:v>
              </c:pt>
            </c:numLit>
          </c:yVal>
          <c:smooth val="1"/>
        </c:ser>
        <c:ser>
          <c:idx val="10"/>
          <c:order val="11"/>
          <c:tx>
            <c:v>Gyro LPF2 Cutoff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0"/>
              <c:layout/>
              <c:tx>
                <c:rich>
                  <a:bodyPr rot="-5400000" spcFirstLastPara="1" vertOverflow="ellipsis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5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AE39ABE-D968-44DA-9BDE-F8DBE2167E04}" type="SERIESNAME">
                      <a:rPr lang="en-US" baseline="0">
                        <a:solidFill>
                          <a:schemeClr val="bg1"/>
                        </a:solidFill>
                      </a:rPr>
                      <a:pPr>
                        <a:defRPr sz="1050">
                          <a:solidFill>
                            <a:schemeClr val="bg1"/>
                          </a:solidFill>
                        </a:defRPr>
                      </a:pPr>
                      <a:t>[SERIES NAME]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rgbClr val="6600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Dir val="y"/>
            <c:errBarType val="both"/>
            <c:errValType val="percentage"/>
            <c:noEndCap val="1"/>
            <c:val val="75"/>
            <c:spPr>
              <a:noFill/>
              <a:ln w="19050" cmpd="sng">
                <a:solidFill>
                  <a:srgbClr val="660066"/>
                </a:solidFill>
                <a:prstDash val="lgDash"/>
                <a:round/>
                <a:headEnd type="none"/>
                <a:tailEnd type="none"/>
              </a:ln>
              <a:effectLst/>
            </c:spPr>
          </c:errBars>
          <c:xVal>
            <c:numRef>
              <c:f>'BF Filter Latency'!$Y$28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2</c:v>
              </c:pt>
            </c:numLit>
          </c:yVal>
          <c:smooth val="1"/>
        </c:ser>
        <c:ser>
          <c:idx val="11"/>
          <c:order val="12"/>
          <c:tx>
            <c:v>Gyro LPF1 Cutoff</c:v>
          </c:tx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DC9F83D0-A7B0-47DB-8663-E2CA1CE966E7}" type="SERIESNAME">
                      <a:rPr lang="en-US" sz="1050" baseline="0">
                        <a:solidFill>
                          <a:srgbClr val="FF0066"/>
                        </a:solidFill>
                      </a:rPr>
                      <a:pPr/>
                      <a:t>[SERIES NAME]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rgbClr val="FF00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Dir val="y"/>
            <c:errBarType val="both"/>
            <c:errValType val="percentage"/>
            <c:noEndCap val="1"/>
            <c:val val="75"/>
            <c:spPr>
              <a:noFill/>
              <a:ln w="9525">
                <a:solidFill>
                  <a:srgbClr val="FF0066"/>
                </a:solidFill>
                <a:prstDash val="dash"/>
                <a:round/>
              </a:ln>
              <a:effectLst/>
            </c:spPr>
          </c:errBars>
          <c:xVal>
            <c:numRef>
              <c:f>'BF Filter Latency'!$O$28</c:f>
              <c:numCache>
                <c:formatCode>0</c:formatCode>
                <c:ptCount val="1"/>
                <c:pt idx="0">
                  <c:v>350.625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2</c:v>
              </c:pt>
            </c:numLit>
          </c:yVal>
          <c:smooth val="1"/>
        </c:ser>
        <c:ser>
          <c:idx val="12"/>
          <c:order val="13"/>
          <c:tx>
            <c:v>D-Term LPF2 Cutoff</c:v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accent4">
                          <a:lumMod val="20000"/>
                          <a:lumOff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Dir val="y"/>
            <c:errBarType val="both"/>
            <c:errValType val="percentage"/>
            <c:noEndCap val="1"/>
            <c:val val="75"/>
            <c:spPr>
              <a:noFill/>
              <a:ln w="9525">
                <a:solidFill>
                  <a:schemeClr val="accent4">
                    <a:lumMod val="20000"/>
                    <a:lumOff val="80000"/>
                  </a:schemeClr>
                </a:solidFill>
                <a:prstDash val="dash"/>
                <a:round/>
              </a:ln>
              <a:effectLst>
                <a:glow rad="63500">
                  <a:schemeClr val="accent3">
                    <a:satMod val="175000"/>
                    <a:alpha val="20000"/>
                  </a:schemeClr>
                </a:glow>
              </a:effectLst>
            </c:spPr>
          </c:errBars>
          <c:xVal>
            <c:numRef>
              <c:f>'BF Filter Latency'!$CE$28</c:f>
              <c:numCache>
                <c:formatCode>0</c:formatCode>
                <c:ptCount val="1"/>
                <c:pt idx="0">
                  <c:v>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2</c:v>
              </c:pt>
            </c:numLit>
          </c:yVal>
          <c:smooth val="1"/>
        </c:ser>
        <c:ser>
          <c:idx val="14"/>
          <c:order val="14"/>
          <c:tx>
            <c:v>D-term LPF1 Cutoff</c:v>
          </c:tx>
          <c:spPr>
            <a:ln w="22225" cap="rnd">
              <a:noFill/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0"/>
              <c:layout/>
              <c:tx>
                <c:rich>
                  <a:bodyPr rot="-5400000" spcFirstLastPara="1" vertOverflow="overflow" horzOverflow="overflow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50" b="0" i="0" u="none" strike="noStrike" kern="1200" baseline="0">
                        <a:solidFill>
                          <a:srgbClr val="FFFF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1E3D7A4-5BBC-431C-8758-5F4442D46AF2}" type="SERIESNAME">
                      <a:rPr lang="en-US" baseline="0">
                        <a:solidFill>
                          <a:srgbClr val="FFFF00"/>
                        </a:solidFill>
                      </a:rPr>
                      <a:pPr>
                        <a:defRPr sz="1050">
                          <a:solidFill>
                            <a:srgbClr val="FFFF00"/>
                          </a:solidFill>
                        </a:defRPr>
                      </a:pPr>
                      <a:t>[SERIES NAME]</a:t>
                    </a:fld>
                    <a:endParaRPr lang="en-US"/>
                  </a:p>
                </c:rich>
              </c:tx>
              <c:numFmt formatCode="@" sourceLinked="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overflow" horzOverflow="overflow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rgbClr val="FFFF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numFmt formatCode="@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overflow" horzOverflow="overflow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Dir val="y"/>
            <c:errBarType val="both"/>
            <c:errValType val="fixedVal"/>
            <c:noEndCap val="1"/>
            <c:val val="1.5"/>
            <c:spPr>
              <a:noFill/>
              <a:ln w="19050">
                <a:solidFill>
                  <a:srgbClr val="FFFF00"/>
                </a:solidFill>
                <a:prstDash val="sys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>
                <a:solidFill>
                  <a:schemeClr val="lt1">
                    <a:lumMod val="50000"/>
                  </a:schemeClr>
                </a:solidFill>
                <a:round/>
              </a:ln>
              <a:effectLst/>
            </c:spPr>
          </c:errBars>
          <c:xVal>
            <c:numRef>
              <c:f>'BF Filter Latency'!$BU$28</c:f>
              <c:numCache>
                <c:formatCode>0</c:formatCode>
                <c:ptCount val="1"/>
                <c:pt idx="0">
                  <c:v>171.875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12808"/>
        <c:axId val="226016296"/>
      </c:scatterChart>
      <c:valAx>
        <c:axId val="219512808"/>
        <c:scaling>
          <c:orientation val="minMax"/>
          <c:max val="600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Motion Frequency</a:t>
                </a:r>
                <a:r>
                  <a:rPr lang="en-US" baseline="0"/>
                  <a:t> (Hz)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16296"/>
        <c:crosses val="autoZero"/>
        <c:crossBetween val="midCat"/>
      </c:valAx>
      <c:valAx>
        <c:axId val="226016296"/>
        <c:scaling>
          <c:orientation val="minMax"/>
          <c:max val="2.4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Gyro Lag (in milliseconds)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512808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.83375906838426517"/>
          <c:y val="3.8217996707760882E-2"/>
          <c:w val="0.16624093161573483"/>
          <c:h val="0.81755724765840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Filtering</a:t>
            </a:r>
            <a:r>
              <a:rPr lang="en-US" baseline="0"/>
              <a:t> Delay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'BF Filter Latency'!$CH$25</c:f>
              <c:strCache>
                <c:ptCount val="1"/>
                <c:pt idx="0">
                  <c:v>TOTAL Latency (ms)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dash"/>
            </a:ln>
            <a:effectLst/>
          </c:spPr>
          <c:marker>
            <c:symbol val="none"/>
          </c:marker>
          <c:xVal>
            <c:numRef>
              <c:f>'BF Filter Latency'!$A$32:$A$960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Latency'!$CH$32:$CH$960</c:f>
              <c:numCache>
                <c:formatCode>0.0</c:formatCode>
                <c:ptCount val="211"/>
                <c:pt idx="0">
                  <c:v>3.4070427769493836</c:v>
                </c:pt>
                <c:pt idx="1">
                  <c:v>3.4070508653513789</c:v>
                </c:pt>
                <c:pt idx="2">
                  <c:v>3.407087263709446</c:v>
                </c:pt>
                <c:pt idx="3">
                  <c:v>3.4070508653513789</c:v>
                </c:pt>
                <c:pt idx="4">
                  <c:v>3.407087263709446</c:v>
                </c:pt>
                <c:pt idx="5">
                  <c:v>3.407141143948913</c:v>
                </c:pt>
                <c:pt idx="6">
                  <c:v>3.4072768451255047</c:v>
                </c:pt>
                <c:pt idx="7">
                  <c:v>3.4074497957776559</c:v>
                </c:pt>
                <c:pt idx="8">
                  <c:v>3.4076599839125468</c:v>
                </c:pt>
                <c:pt idx="9">
                  <c:v>3.4079073903868835</c:v>
                </c:pt>
                <c:pt idx="10">
                  <c:v>3.4081919888897039</c:v>
                </c:pt>
                <c:pt idx="11">
                  <c:v>3.4085137459200103</c:v>
                </c:pt>
                <c:pt idx="12">
                  <c:v>3.4088726207594187</c:v>
                </c:pt>
                <c:pt idx="13">
                  <c:v>3.4092685654395565</c:v>
                </c:pt>
                <c:pt idx="14">
                  <c:v>3.4097015247046185</c:v>
                </c:pt>
                <c:pt idx="15">
                  <c:v>3.4106782292692044</c:v>
                </c:pt>
                <c:pt idx="16">
                  <c:v>3.4124190899683247</c:v>
                </c:pt>
                <c:pt idx="17">
                  <c:v>3.4160494532884726</c:v>
                </c:pt>
                <c:pt idx="18">
                  <c:v>3.4205771683100172</c:v>
                </c:pt>
                <c:pt idx="19">
                  <c:v>3.4259817183717831</c:v>
                </c:pt>
                <c:pt idx="20">
                  <c:v>3.4322372054980419</c:v>
                </c:pt>
                <c:pt idx="21">
                  <c:v>3.439312001557961</c:v>
                </c:pt>
                <c:pt idx="22">
                  <c:v>3.4471683827542368</c:v>
                </c:pt>
                <c:pt idx="23">
                  <c:v>3.4557621738276025</c:v>
                </c:pt>
                <c:pt idx="24">
                  <c:v>3.4749512197867674</c:v>
                </c:pt>
                <c:pt idx="25">
                  <c:v>3.4963870561151724</c:v>
                </c:pt>
                <c:pt idx="26">
                  <c:v>3.5194661190569807</c:v>
                </c:pt>
                <c:pt idx="27">
                  <c:v>3.5434860526699596</c:v>
                </c:pt>
                <c:pt idx="28">
                  <c:v>3.5676757744829644</c:v>
                </c:pt>
                <c:pt idx="29">
                  <c:v>3.5795861613363185</c:v>
                </c:pt>
                <c:pt idx="30">
                  <c:v>3.5912440025931405</c:v>
                </c:pt>
                <c:pt idx="31">
                  <c:v>3.6025575930988212</c:v>
                </c:pt>
                <c:pt idx="32">
                  <c:v>3.613442200035343</c:v>
                </c:pt>
                <c:pt idx="33">
                  <c:v>3.623822095055683</c:v>
                </c:pt>
                <c:pt idx="34">
                  <c:v>3.6336323464191045</c:v>
                </c:pt>
                <c:pt idx="35">
                  <c:v>3.6428202751994725</c:v>
                </c:pt>
                <c:pt idx="36">
                  <c:v>3.6513465027792815</c:v>
                </c:pt>
                <c:pt idx="37">
                  <c:v>3.6591855468517034</c:v>
                </c:pt>
                <c:pt idx="38">
                  <c:v>3.6663259563667401</c:v>
                </c:pt>
                <c:pt idx="39">
                  <c:v>3.6727700082733632</c:v>
                </c:pt>
                <c:pt idx="40">
                  <c:v>3.6785330168954022</c:v>
                </c:pt>
                <c:pt idx="41">
                  <c:v>3.6836423276519819</c:v>
                </c:pt>
                <c:pt idx="42">
                  <c:v>3.6881360791875899</c:v>
                </c:pt>
                <c:pt idx="43">
                  <c:v>3.6920618217200927</c:v>
                </c:pt>
                <c:pt idx="44">
                  <c:v>3.6954750755559997</c:v>
                </c:pt>
                <c:pt idx="45">
                  <c:v>3.6984379040011057</c:v>
                </c:pt>
                <c:pt idx="46">
                  <c:v>3.701017561368297</c:v>
                </c:pt>
                <c:pt idx="47">
                  <c:v>3.703285261459293</c:v>
                </c:pt>
                <c:pt idx="48">
                  <c:v>3.7053150964666148</c:v>
                </c:pt>
                <c:pt idx="49">
                  <c:v>3.707183121945191</c:v>
                </c:pt>
                <c:pt idx="50">
                  <c:v>3.7089666110919826</c:v>
                </c:pt>
                <c:pt idx="51">
                  <c:v>3.7107434713587502</c:v>
                </c:pt>
                <c:pt idx="52">
                  <c:v>3.7125918083688054</c:v>
                </c:pt>
                <c:pt idx="53">
                  <c:v>3.7145896159290701</c:v>
                </c:pt>
                <c:pt idx="54">
                  <c:v>3.7168145661930208</c:v>
                </c:pt>
                <c:pt idx="55">
                  <c:v>3.7193438702440833</c:v>
                </c:pt>
                <c:pt idx="56">
                  <c:v>3.7222541760403631</c:v>
                </c:pt>
                <c:pt idx="57">
                  <c:v>3.725621467351325</c:v>
                </c:pt>
                <c:pt idx="58">
                  <c:v>3.7295209236848135</c:v>
                </c:pt>
                <c:pt idx="59">
                  <c:v>3.7340266970572431</c:v>
                </c:pt>
                <c:pt idx="60">
                  <c:v>3.7392115568239745</c:v>
                </c:pt>
                <c:pt idx="61">
                  <c:v>3.7451463489915513</c:v>
                </c:pt>
                <c:pt idx="62">
                  <c:v>3.7518992122421917</c:v>
                </c:pt>
                <c:pt idx="63">
                  <c:v>3.7595344906697168</c:v>
                </c:pt>
                <c:pt idx="64">
                  <c:v>3.768111285072421</c:v>
                </c:pt>
                <c:pt idx="65">
                  <c:v>3.7776815935816006</c:v>
                </c:pt>
                <c:pt idx="66">
                  <c:v>3.7882880123086329</c:v>
                </c:pt>
                <c:pt idx="67">
                  <c:v>3.7999610019958898</c:v>
                </c:pt>
                <c:pt idx="68">
                  <c:v>3.8127157814462578</c:v>
                </c:pt>
                <c:pt idx="69">
                  <c:v>3.8265489848710486</c:v>
                </c:pt>
                <c:pt idx="70">
                  <c:v>3.8414353157904739</c:v>
                </c:pt>
                <c:pt idx="71">
                  <c:v>3.8573245346883951</c:v>
                </c:pt>
                <c:pt idx="72">
                  <c:v>3.8741392110377264</c:v>
                </c:pt>
                <c:pt idx="73">
                  <c:v>3.8917737220877804</c:v>
                </c:pt>
                <c:pt idx="74">
                  <c:v>3.910094954997045</c:v>
                </c:pt>
                <c:pt idx="75">
                  <c:v>3.9289450353486934</c:v>
                </c:pt>
                <c:pt idx="76">
                  <c:v>3.9481461556265964</c:v>
                </c:pt>
                <c:pt idx="77">
                  <c:v>3.9675072406510949</c:v>
                </c:pt>
                <c:pt idx="78">
                  <c:v>3.9868318331281403</c:v>
                </c:pt>
                <c:pt idx="79">
                  <c:v>4.0059263074414799</c:v>
                </c:pt>
                <c:pt idx="80">
                  <c:v>3.9745329377150638</c:v>
                </c:pt>
                <c:pt idx="81">
                  <c:v>3.9408411817460882</c:v>
                </c:pt>
                <c:pt idx="82">
                  <c:v>3.9092403368595727</c:v>
                </c:pt>
                <c:pt idx="83">
                  <c:v>3.8797475352836113</c:v>
                </c:pt>
                <c:pt idx="84">
                  <c:v>3.8523368400434981</c:v>
                </c:pt>
                <c:pt idx="85">
                  <c:v>3.8269415077065085</c:v>
                </c:pt>
                <c:pt idx="86">
                  <c:v>3.8034583320916591</c:v>
                </c:pt>
                <c:pt idx="87">
                  <c:v>3.7817535072595341</c:v>
                </c:pt>
                <c:pt idx="88">
                  <c:v>3.7616694529777295</c:v>
                </c:pt>
                <c:pt idx="89">
                  <c:v>3.7430320959575005</c:v>
                </c:pt>
                <c:pt idx="90">
                  <c:v>3.7256581640486033</c:v>
                </c:pt>
                <c:pt idx="91">
                  <c:v>3.7093621132165127</c:v>
                </c:pt>
                <c:pt idx="92">
                  <c:v>3.6939623680939313</c:v>
                </c:pt>
                <c:pt idx="93">
                  <c:v>3.6403211197725098</c:v>
                </c:pt>
                <c:pt idx="94">
                  <c:v>3.5887993742548647</c:v>
                </c:pt>
                <c:pt idx="95">
                  <c:v>3.5393676928589679</c:v>
                </c:pt>
                <c:pt idx="96">
                  <c:v>3.4919873333327169</c:v>
                </c:pt>
                <c:pt idx="97">
                  <c:v>3.4466103854915024</c:v>
                </c:pt>
                <c:pt idx="98">
                  <c:v>3.403180379312059</c:v>
                </c:pt>
                <c:pt idx="99">
                  <c:v>3.3616332917670921</c:v>
                </c:pt>
                <c:pt idx="100">
                  <c:v>3.3218988394893234</c:v>
                </c:pt>
                <c:pt idx="101">
                  <c:v>3.2839019313899849</c:v>
                </c:pt>
                <c:pt idx="102">
                  <c:v>3.2475641629562957</c:v>
                </c:pt>
                <c:pt idx="103">
                  <c:v>3.2128052546098909</c:v>
                </c:pt>
                <c:pt idx="104">
                  <c:v>3.1795443630360145</c:v>
                </c:pt>
                <c:pt idx="105">
                  <c:v>3.1477012211900952</c:v>
                </c:pt>
                <c:pt idx="106">
                  <c:v>3.117197086163773</c:v>
                </c:pt>
                <c:pt idx="107">
                  <c:v>3.0879554925013117</c:v>
                </c:pt>
                <c:pt idx="108">
                  <c:v>3.0599028215414603</c:v>
                </c:pt>
                <c:pt idx="109">
                  <c:v>3.0329687054278378</c:v>
                </c:pt>
                <c:pt idx="110">
                  <c:v>3.0070862885151355</c:v>
                </c:pt>
                <c:pt idx="111">
                  <c:v>2.9821923700388719</c:v>
                </c:pt>
                <c:pt idx="112">
                  <c:v>2.9582274510720064</c:v>
                </c:pt>
                <c:pt idx="113">
                  <c:v>2.9351357067504562</c:v>
                </c:pt>
                <c:pt idx="114">
                  <c:v>2.912864902105933</c:v>
                </c:pt>
                <c:pt idx="115">
                  <c:v>2.8913662670130966</c:v>
                </c:pt>
                <c:pt idx="116">
                  <c:v>2.8705943430063381</c:v>
                </c:pt>
                <c:pt idx="117">
                  <c:v>2.8505068122039758</c:v>
                </c:pt>
                <c:pt idx="118">
                  <c:v>2.8310643163699467</c:v>
                </c:pt>
                <c:pt idx="119">
                  <c:v>2.8122302722672488</c:v>
                </c:pt>
                <c:pt idx="120">
                  <c:v>2.7939706879033968</c:v>
                </c:pt>
                <c:pt idx="121">
                  <c:v>2.7762539830076296</c:v>
                </c:pt>
                <c:pt idx="122">
                  <c:v>2.7590508160758596</c:v>
                </c:pt>
                <c:pt idx="123">
                  <c:v>2.7423339195337619</c:v>
                </c:pt>
                <c:pt idx="124">
                  <c:v>2.7260779439636713</c:v>
                </c:pt>
                <c:pt idx="125">
                  <c:v>2.7102593118836125</c:v>
                </c:pt>
                <c:pt idx="126">
                  <c:v>2.6948560812274289</c:v>
                </c:pt>
                <c:pt idx="127">
                  <c:v>2.6798478184289198</c:v>
                </c:pt>
                <c:pt idx="128">
                  <c:v>2.6652154808396489</c:v>
                </c:pt>
                <c:pt idx="129">
                  <c:v>2.6509413080927842</c:v>
                </c:pt>
                <c:pt idx="130">
                  <c:v>2.6370087219507887</c:v>
                </c:pt>
                <c:pt idx="131">
                  <c:v>2.6234022341321244</c:v>
                </c:pt>
                <c:pt idx="132">
                  <c:v>2.6101073615931294</c:v>
                </c:pt>
                <c:pt idx="133">
                  <c:v>2.5971105487393644</c:v>
                </c:pt>
                <c:pt idx="134">
                  <c:v>2.5843990960509009</c:v>
                </c:pt>
                <c:pt idx="135">
                  <c:v>2.5719610946245481</c:v>
                </c:pt>
                <c:pt idx="136">
                  <c:v>2.559785366159903</c:v>
                </c:pt>
                <c:pt idx="137">
                  <c:v>2.5478614079432305</c:v>
                </c:pt>
                <c:pt idx="138">
                  <c:v>2.5361793424119874</c:v>
                </c:pt>
                <c:pt idx="139">
                  <c:v>2.5247298709120867</c:v>
                </c:pt>
                <c:pt idx="140">
                  <c:v>2.513504231288985</c:v>
                </c:pt>
                <c:pt idx="141">
                  <c:v>2.5024941589817824</c:v>
                </c:pt>
                <c:pt idx="142">
                  <c:v>2.4916918513163822</c:v>
                </c:pt>
                <c:pt idx="143">
                  <c:v>2.4810899347191455</c:v>
                </c:pt>
                <c:pt idx="144">
                  <c:v>2.4706814345962282</c:v>
                </c:pt>
                <c:pt idx="145">
                  <c:v>2.4604597476459444</c:v>
                </c:pt>
                <c:pt idx="146">
                  <c:v>2.4504186163919268</c:v>
                </c:pt>
                <c:pt idx="147">
                  <c:v>2.4405521057437389</c:v>
                </c:pt>
                <c:pt idx="148">
                  <c:v>2.4308545814088776</c:v>
                </c:pt>
                <c:pt idx="149">
                  <c:v>2.4213206899959712</c:v>
                </c:pt>
                <c:pt idx="150">
                  <c:v>2.4119453406634266</c:v>
                </c:pt>
                <c:pt idx="151">
                  <c:v>2.4027236881809748</c:v>
                </c:pt>
                <c:pt idx="152">
                  <c:v>2.3936511172835719</c:v>
                </c:pt>
                <c:pt idx="153">
                  <c:v>2.38472322820801</c:v>
                </c:pt>
                <c:pt idx="154">
                  <c:v>2.3759358233125436</c:v>
                </c:pt>
                <c:pt idx="155">
                  <c:v>2.3672848946887703</c:v>
                </c:pt>
                <c:pt idx="156">
                  <c:v>2.3587666126832434</c:v>
                </c:pt>
                <c:pt idx="157">
                  <c:v>2.3503773152536258</c:v>
                </c:pt>
                <c:pt idx="158">
                  <c:v>2.3421134980909679</c:v>
                </c:pt>
                <c:pt idx="159">
                  <c:v>2.3339718054457292</c:v>
                </c:pt>
                <c:pt idx="160">
                  <c:v>2.3259490216007128</c:v>
                </c:pt>
                <c:pt idx="161">
                  <c:v>2.3180420629390754</c:v>
                </c:pt>
                <c:pt idx="162">
                  <c:v>2.3102479705601073</c:v>
                </c:pt>
                <c:pt idx="163">
                  <c:v>2.3025639033996042</c:v>
                </c:pt>
                <c:pt idx="164">
                  <c:v>2.2949871318153794</c:v>
                </c:pt>
                <c:pt idx="165">
                  <c:v>2.2875150316018606</c:v>
                </c:pt>
                <c:pt idx="166">
                  <c:v>2.2801450784007908</c:v>
                </c:pt>
                <c:pt idx="167">
                  <c:v>2.2728748424778571</c:v>
                </c:pt>
                <c:pt idx="168">
                  <c:v>2.2657019838376038</c:v>
                </c:pt>
                <c:pt idx="169">
                  <c:v>2.258624247651301</c:v>
                </c:pt>
                <c:pt idx="170">
                  <c:v>2.2516394599745588</c:v>
                </c:pt>
                <c:pt idx="171">
                  <c:v>2.2447455237333602</c:v>
                </c:pt>
                <c:pt idx="172">
                  <c:v>2.2379404149589659</c:v>
                </c:pt>
                <c:pt idx="173">
                  <c:v>2.2312221792537041</c:v>
                </c:pt>
                <c:pt idx="174">
                  <c:v>2.224588928471126</c:v>
                </c:pt>
                <c:pt idx="175">
                  <c:v>2.2180388375953219</c:v>
                </c:pt>
                <c:pt idx="176">
                  <c:v>2.2115701418054048</c:v>
                </c:pt>
                <c:pt idx="177">
                  <c:v>2.2051811337122622</c:v>
                </c:pt>
                <c:pt idx="178">
                  <c:v>2.1988701607557002</c:v>
                </c:pt>
                <c:pt idx="179">
                  <c:v>2.192635622751006</c:v>
                </c:pt>
                <c:pt idx="180">
                  <c:v>2.1864759695748175</c:v>
                </c:pt>
                <c:pt idx="181">
                  <c:v>2.1803896989809539</c:v>
                </c:pt>
                <c:pt idx="182">
                  <c:v>2.1743753545375584</c:v>
                </c:pt>
                <c:pt idx="183">
                  <c:v>2.1684315236775733</c:v>
                </c:pt>
                <c:pt idx="184">
                  <c:v>2.1625568358551539</c:v>
                </c:pt>
                <c:pt idx="185">
                  <c:v>2.1567499608011609</c:v>
                </c:pt>
                <c:pt idx="186">
                  <c:v>2.1510096068714035</c:v>
                </c:pt>
                <c:pt idx="187">
                  <c:v>2.145334519481739</c:v>
                </c:pt>
                <c:pt idx="188">
                  <c:v>2.1397234796245708</c:v>
                </c:pt>
                <c:pt idx="189">
                  <c:v>2.134175302461681</c:v>
                </c:pt>
                <c:pt idx="190">
                  <c:v>2.1286888359886857</c:v>
                </c:pt>
                <c:pt idx="191">
                  <c:v>2.1232629597667367</c:v>
                </c:pt>
                <c:pt idx="192">
                  <c:v>2.1178965837174051</c:v>
                </c:pt>
                <c:pt idx="193">
                  <c:v>2.1125886469769468</c:v>
                </c:pt>
                <c:pt idx="194">
                  <c:v>2.1073381168064316</c:v>
                </c:pt>
                <c:pt idx="195">
                  <c:v>2.1021439875544434</c:v>
                </c:pt>
                <c:pt idx="196">
                  <c:v>2.097005279669288</c:v>
                </c:pt>
                <c:pt idx="197">
                  <c:v>2.0919210387578455</c:v>
                </c:pt>
                <c:pt idx="198">
                  <c:v>2.086890334688404</c:v>
                </c:pt>
                <c:pt idx="199">
                  <c:v>2.0819122607349723</c:v>
                </c:pt>
                <c:pt idx="200">
                  <c:v>2.0769859327607518</c:v>
                </c:pt>
                <c:pt idx="201">
                  <c:v>2.0721104884385788</c:v>
                </c:pt>
                <c:pt idx="202">
                  <c:v>2.0672850865063035</c:v>
                </c:pt>
                <c:pt idx="203">
                  <c:v>2.0625089060551987</c:v>
                </c:pt>
                <c:pt idx="204">
                  <c:v>2.0577811458496065</c:v>
                </c:pt>
                <c:pt idx="205">
                  <c:v>2.0531010236761498</c:v>
                </c:pt>
                <c:pt idx="206">
                  <c:v>2.0484677757209386</c:v>
                </c:pt>
                <c:pt idx="207">
                  <c:v>2.0438806559732932</c:v>
                </c:pt>
                <c:pt idx="208">
                  <c:v>2.0393389356546079</c:v>
                </c:pt>
                <c:pt idx="209">
                  <c:v>2.0348419026710487</c:v>
                </c:pt>
                <c:pt idx="210">
                  <c:v>2.0303888610888676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'BF Filter Latency'!$BC$25</c:f>
              <c:strCache>
                <c:ptCount val="1"/>
                <c:pt idx="0">
                  <c:v>Gyro Latency (ms)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sysDot"/>
            </a:ln>
            <a:effectLst/>
          </c:spPr>
          <c:marker>
            <c:symbol val="none"/>
          </c:marker>
          <c:xVal>
            <c:numRef>
              <c:f>'BF Filter Latency'!$A$32:$A$960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Latency'!$BC$32:$BC$960</c:f>
              <c:numCache>
                <c:formatCode>0.0</c:formatCode>
                <c:ptCount val="211"/>
                <c:pt idx="0">
                  <c:v>2.097293984619319</c:v>
                </c:pt>
                <c:pt idx="1">
                  <c:v>2.0973019253308443</c:v>
                </c:pt>
                <c:pt idx="2">
                  <c:v>2.0973347789210681</c:v>
                </c:pt>
                <c:pt idx="3">
                  <c:v>2.0973019253308443</c:v>
                </c:pt>
                <c:pt idx="4">
                  <c:v>2.0973347789210681</c:v>
                </c:pt>
                <c:pt idx="5">
                  <c:v>2.0973775819838663</c:v>
                </c:pt>
                <c:pt idx="6">
                  <c:v>2.0974689778333171</c:v>
                </c:pt>
                <c:pt idx="7">
                  <c:v>2.097568098291664</c:v>
                </c:pt>
                <c:pt idx="8">
                  <c:v>2.0976749494023856</c:v>
                </c:pt>
                <c:pt idx="9">
                  <c:v>2.0977895372912156</c:v>
                </c:pt>
                <c:pt idx="10">
                  <c:v>2.0979118681671847</c:v>
                </c:pt>
                <c:pt idx="11">
                  <c:v>2.098041948323619</c:v>
                </c:pt>
                <c:pt idx="12">
                  <c:v>2.0981797841392655</c:v>
                </c:pt>
                <c:pt idx="13">
                  <c:v>2.0983253820792402</c:v>
                </c:pt>
                <c:pt idx="14">
                  <c:v>2.0984787486961833</c:v>
                </c:pt>
                <c:pt idx="15">
                  <c:v>2.0988088146154364</c:v>
                </c:pt>
                <c:pt idx="16">
                  <c:v>2.0993623475388699</c:v>
                </c:pt>
                <c:pt idx="17">
                  <c:v>2.1004411984329803</c:v>
                </c:pt>
                <c:pt idx="18">
                  <c:v>2.1017162256092736</c:v>
                </c:pt>
                <c:pt idx="19">
                  <c:v>2.1031884167126442</c:v>
                </c:pt>
                <c:pt idx="20">
                  <c:v>2.1048588269078148</c:v>
                </c:pt>
                <c:pt idx="21">
                  <c:v>2.1067285833625533</c:v>
                </c:pt>
                <c:pt idx="22">
                  <c:v>2.1087988901893269</c:v>
                </c:pt>
                <c:pt idx="23">
                  <c:v>2.111071033939218</c:v>
                </c:pt>
                <c:pt idx="24">
                  <c:v>2.1162264283092727</c:v>
                </c:pt>
                <c:pt idx="25">
                  <c:v>2.1222069621603903</c:v>
                </c:pt>
                <c:pt idx="26">
                  <c:v>2.1290266382027294</c:v>
                </c:pt>
                <c:pt idx="27">
                  <c:v>2.1367016181584555</c:v>
                </c:pt>
                <c:pt idx="28">
                  <c:v>2.1452506815446006</c:v>
                </c:pt>
                <c:pt idx="29">
                  <c:v>2.1498597224316112</c:v>
                </c:pt>
                <c:pt idx="30">
                  <c:v>2.1546958226919517</c:v>
                </c:pt>
                <c:pt idx="31">
                  <c:v>2.1597623605416798</c:v>
                </c:pt>
                <c:pt idx="32">
                  <c:v>2.1650630232760681</c:v>
                </c:pt>
                <c:pt idx="33">
                  <c:v>2.1706018441102808</c:v>
                </c:pt>
                <c:pt idx="34">
                  <c:v>2.1763832436007458</c:v>
                </c:pt>
                <c:pt idx="35">
                  <c:v>2.1824120760758174</c:v>
                </c:pt>
                <c:pt idx="36">
                  <c:v>2.1886936815153568</c:v>
                </c:pt>
                <c:pt idx="37">
                  <c:v>2.1952339433235037</c:v>
                </c:pt>
                <c:pt idx="38">
                  <c:v>2.2020393524351904</c:v>
                </c:pt>
                <c:pt idx="39">
                  <c:v>2.2091170781820799</c:v>
                </c:pt>
                <c:pt idx="40">
                  <c:v>2.2164750463143172</c:v>
                </c:pt>
                <c:pt idx="41">
                  <c:v>2.2241220245261921</c:v>
                </c:pt>
                <c:pt idx="42">
                  <c:v>2.2320677157610995</c:v>
                </c:pt>
                <c:pt idx="43">
                  <c:v>2.2403228594664668</c:v>
                </c:pt>
                <c:pt idx="44">
                  <c:v>2.2488993408232716</c:v>
                </c:pt>
                <c:pt idx="45">
                  <c:v>2.2578103077748617</c:v>
                </c:pt>
                <c:pt idx="46">
                  <c:v>2.267070295410055</c:v>
                </c:pt>
                <c:pt idx="47">
                  <c:v>2.2766953568951664</c:v>
                </c:pt>
                <c:pt idx="48">
                  <c:v>2.2867031996718921</c:v>
                </c:pt>
                <c:pt idx="49">
                  <c:v>2.2971133250090121</c:v>
                </c:pt>
                <c:pt idx="50">
                  <c:v>2.3079471681723591</c:v>
                </c:pt>
                <c:pt idx="51">
                  <c:v>2.3192282354060159</c:v>
                </c:pt>
                <c:pt idx="52">
                  <c:v>2.3309822325323504</c:v>
                </c:pt>
                <c:pt idx="53">
                  <c:v>2.343237178200853</c:v>
                </c:pt>
                <c:pt idx="54">
                  <c:v>2.3560234925548915</c:v>
                </c:pt>
                <c:pt idx="55">
                  <c:v>2.369374049241872</c:v>
                </c:pt>
                <c:pt idx="56">
                  <c:v>2.3833241751650549</c:v>
                </c:pt>
                <c:pt idx="57">
                  <c:v>2.3979115780783022</c:v>
                </c:pt>
                <c:pt idx="58">
                  <c:v>2.4131761770138276</c:v>
                </c:pt>
                <c:pt idx="59">
                  <c:v>2.4291598046494736</c:v>
                </c:pt>
                <c:pt idx="60">
                  <c:v>2.445905744263106</c:v>
                </c:pt>
                <c:pt idx="61">
                  <c:v>2.4634580573395746</c:v>
                </c:pt>
                <c:pt idx="62">
                  <c:v>2.4818606520329292</c:v>
                </c:pt>
                <c:pt idx="63">
                  <c:v>2.5011560389447109</c:v>
                </c:pt>
                <c:pt idx="64">
                  <c:v>2.5213837211968815</c:v>
                </c:pt>
                <c:pt idx="65">
                  <c:v>2.5425781735685975</c:v>
                </c:pt>
                <c:pt idx="66">
                  <c:v>2.5647663844063966</c:v>
                </c:pt>
                <c:pt idx="67">
                  <c:v>2.587964968520589</c:v>
                </c:pt>
                <c:pt idx="68">
                  <c:v>2.6121769134180557</c:v>
                </c:pt>
                <c:pt idx="69">
                  <c:v>2.6373880970627068</c:v>
                </c:pt>
                <c:pt idx="70">
                  <c:v>2.6635638104348627</c:v>
                </c:pt>
                <c:pt idx="71">
                  <c:v>2.69064562240598</c:v>
                </c:pt>
                <c:pt idx="72">
                  <c:v>2.7185490176137126</c:v>
                </c:pt>
                <c:pt idx="73">
                  <c:v>2.7471622896133536</c:v>
                </c:pt>
                <c:pt idx="74">
                  <c:v>2.7763471456403872</c:v>
                </c:pt>
                <c:pt idx="75">
                  <c:v>2.805941345679225</c:v>
                </c:pt>
                <c:pt idx="76">
                  <c:v>2.83576344901179</c:v>
                </c:pt>
                <c:pt idx="77">
                  <c:v>2.8656194048037618</c:v>
                </c:pt>
                <c:pt idx="78">
                  <c:v>2.8953103694220794</c:v>
                </c:pt>
                <c:pt idx="79">
                  <c:v>2.9246408581489645</c:v>
                </c:pt>
                <c:pt idx="80">
                  <c:v>2.9033517568612579</c:v>
                </c:pt>
                <c:pt idx="81">
                  <c:v>2.8796315548305973</c:v>
                </c:pt>
                <c:pt idx="82">
                  <c:v>2.8578689542691338</c:v>
                </c:pt>
                <c:pt idx="83">
                  <c:v>2.8380808238158073</c:v>
                </c:pt>
                <c:pt idx="84">
                  <c:v>2.8202412565812893</c:v>
                </c:pt>
                <c:pt idx="85">
                  <c:v>2.8042837987283615</c:v>
                </c:pt>
                <c:pt idx="86">
                  <c:v>2.7901057623721979</c:v>
                </c:pt>
                <c:pt idx="87">
                  <c:v>2.7775740608106667</c:v>
                </c:pt>
                <c:pt idx="88">
                  <c:v>2.7665320089992291</c:v>
                </c:pt>
                <c:pt idx="89">
                  <c:v>2.7568065823080881</c:v>
                </c:pt>
                <c:pt idx="90">
                  <c:v>2.7482156905123776</c:v>
                </c:pt>
                <c:pt idx="91">
                  <c:v>2.7405750866238194</c:v>
                </c:pt>
                <c:pt idx="92">
                  <c:v>2.7337045911590621</c:v>
                </c:pt>
                <c:pt idx="93">
                  <c:v>2.6884678753316011</c:v>
                </c:pt>
                <c:pt idx="94">
                  <c:v>2.6452274964246687</c:v>
                </c:pt>
                <c:pt idx="95">
                  <c:v>2.6039556264894848</c:v>
                </c:pt>
                <c:pt idx="96">
                  <c:v>2.5646151829927688</c:v>
                </c:pt>
                <c:pt idx="97">
                  <c:v>2.5271599551050179</c:v>
                </c:pt>
                <c:pt idx="98">
                  <c:v>2.4915352034530209</c:v>
                </c:pt>
                <c:pt idx="99">
                  <c:v>2.4576786595217435</c:v>
                </c:pt>
                <c:pt idx="100">
                  <c:v>2.425521811704404</c:v>
                </c:pt>
                <c:pt idx="101">
                  <c:v>2.3949913520445847</c:v>
                </c:pt>
                <c:pt idx="102">
                  <c:v>2.3660106653215545</c:v>
                </c:pt>
                <c:pt idx="103">
                  <c:v>2.338501262794547</c:v>
                </c:pt>
                <c:pt idx="104">
                  <c:v>2.3123840894559828</c:v>
                </c:pt>
                <c:pt idx="105">
                  <c:v>2.2875806604462681</c:v>
                </c:pt>
                <c:pt idx="106">
                  <c:v>2.2640140057635008</c:v>
                </c:pt>
                <c:pt idx="107">
                  <c:v>2.2416094208150552</c:v>
                </c:pt>
                <c:pt idx="108">
                  <c:v>2.2202950333464102</c:v>
                </c:pt>
                <c:pt idx="109">
                  <c:v>2.2000022053545076</c:v>
                </c:pt>
                <c:pt idx="110">
                  <c:v>2.1806657926806263</c:v>
                </c:pt>
                <c:pt idx="111">
                  <c:v>2.1622242861213801</c:v>
                </c:pt>
                <c:pt idx="112">
                  <c:v>2.1446198570548431</c:v>
                </c:pt>
                <c:pt idx="113">
                  <c:v>2.1277983285401687</c:v>
                </c:pt>
                <c:pt idx="114">
                  <c:v>2.1117090902076967</c:v>
                </c:pt>
                <c:pt idx="115">
                  <c:v>2.0963049724273004</c:v>
                </c:pt>
                <c:pt idx="116">
                  <c:v>2.081542092492858</c:v>
                </c:pt>
                <c:pt idx="117">
                  <c:v>2.067379683044972</c:v>
                </c:pt>
                <c:pt idx="118">
                  <c:v>2.0537799107478638</c:v>
                </c:pt>
                <c:pt idx="119">
                  <c:v>2.0407076913619497</c:v>
                </c:pt>
                <c:pt idx="120">
                  <c:v>2.0281305058008705</c:v>
                </c:pt>
                <c:pt idx="121">
                  <c:v>2.0160182205023451</c:v>
                </c:pt>
                <c:pt idx="122">
                  <c:v>2.0043429144395088</c:v>
                </c:pt>
                <c:pt idx="123">
                  <c:v>1.9930787143147111</c:v>
                </c:pt>
                <c:pt idx="124">
                  <c:v>1.9822016388738752</c:v>
                </c:pt>
                <c:pt idx="125">
                  <c:v>1.9716894528229068</c:v>
                </c:pt>
                <c:pt idx="126">
                  <c:v>1.9615215304889808</c:v>
                </c:pt>
                <c:pt idx="127">
                  <c:v>1.9516787291240891</c:v>
                </c:pt>
                <c:pt idx="128">
                  <c:v>1.9421432715755249</c:v>
                </c:pt>
                <c:pt idx="129">
                  <c:v>1.9328986379312103</c:v>
                </c:pt>
                <c:pt idx="130">
                  <c:v>1.9239294656736496</c:v>
                </c:pt>
                <c:pt idx="131">
                  <c:v>1.9152214578340709</c:v>
                </c:pt>
                <c:pt idx="132">
                  <c:v>1.9067612986196751</c:v>
                </c:pt>
                <c:pt idx="133">
                  <c:v>1.8985365759853776</c:v>
                </c:pt>
                <c:pt idx="134">
                  <c:v>1.8905357106319169</c:v>
                </c:pt>
                <c:pt idx="135">
                  <c:v>1.8827478909309958</c:v>
                </c:pt>
                <c:pt idx="136">
                  <c:v>1.875163013302247</c:v>
                </c:pt>
                <c:pt idx="137">
                  <c:v>1.8677716275941831</c:v>
                </c:pt>
                <c:pt idx="138">
                  <c:v>1.8605648870502698</c:v>
                </c:pt>
                <c:pt idx="139">
                  <c:v>1.853534502470747</c:v>
                </c:pt>
                <c:pt idx="140">
                  <c:v>1.8466727002099657</c:v>
                </c:pt>
                <c:pt idx="141">
                  <c:v>1.8399721836772605</c:v>
                </c:pt>
                <c:pt idx="142">
                  <c:v>1.8334260980363766</c:v>
                </c:pt>
                <c:pt idx="143">
                  <c:v>1.8270279978239667</c:v>
                </c:pt>
                <c:pt idx="144">
                  <c:v>1.8207718172315517</c:v>
                </c:pt>
                <c:pt idx="145">
                  <c:v>1.8146518428175735</c:v>
                </c:pt>
                <c:pt idx="146">
                  <c:v>1.8086626884367032</c:v>
                </c:pt>
                <c:pt idx="147">
                  <c:v>1.8027992721925163</c:v>
                </c:pt>
                <c:pt idx="148">
                  <c:v>1.797056795237014</c:v>
                </c:pt>
                <c:pt idx="149">
                  <c:v>1.7914307222563883</c:v>
                </c:pt>
                <c:pt idx="150">
                  <c:v>1.7859167634969484</c:v>
                </c:pt>
                <c:pt idx="151">
                  <c:v>1.7805108581983677</c:v>
                </c:pt>
                <c:pt idx="152">
                  <c:v>1.7752091593134618</c:v>
                </c:pt>
                <c:pt idx="153">
                  <c:v>1.7700080194046566</c:v>
                </c:pt>
                <c:pt idx="154">
                  <c:v>1.7649039776172821</c:v>
                </c:pt>
                <c:pt idx="155">
                  <c:v>1.7598937476388132</c:v>
                </c:pt>
                <c:pt idx="156">
                  <c:v>1.7549742065614224</c:v>
                </c:pt>
                <c:pt idx="157">
                  <c:v>1.7501423845725967</c:v>
                </c:pt>
                <c:pt idx="158">
                  <c:v>1.745395455405341</c:v>
                </c:pt>
                <c:pt idx="159">
                  <c:v>1.7407307274855708</c:v>
                </c:pt>
                <c:pt idx="160">
                  <c:v>1.7361456357198548</c:v>
                </c:pt>
                <c:pt idx="161">
                  <c:v>1.731637733871674</c:v>
                </c:pt>
                <c:pt idx="162">
                  <c:v>1.7272046874789275</c:v>
                </c:pt>
                <c:pt idx="163">
                  <c:v>1.7228442672695334</c:v>
                </c:pt>
                <c:pt idx="164">
                  <c:v>1.718554343035732</c:v>
                </c:pt>
                <c:pt idx="165">
                  <c:v>1.7143328779310909</c:v>
                </c:pt>
                <c:pt idx="166">
                  <c:v>1.7101779231573011</c:v>
                </c:pt>
                <c:pt idx="167">
                  <c:v>1.7060876130106637</c:v>
                </c:pt>
                <c:pt idx="168">
                  <c:v>1.7020601602607059</c:v>
                </c:pt>
                <c:pt idx="169">
                  <c:v>1.6980938518356916</c:v>
                </c:pt>
                <c:pt idx="170">
                  <c:v>1.6941870447918974</c:v>
                </c:pt>
                <c:pt idx="171">
                  <c:v>1.6903381625454392</c:v>
                </c:pt>
                <c:pt idx="172">
                  <c:v>1.6865456913471895</c:v>
                </c:pt>
                <c:pt idx="173">
                  <c:v>1.6828081769829135</c:v>
                </c:pt>
                <c:pt idx="174">
                  <c:v>1.6791242216821991</c:v>
                </c:pt>
                <c:pt idx="175">
                  <c:v>1.6754924812210916</c:v>
                </c:pt>
                <c:pt idx="176">
                  <c:v>1.6719116622045405</c:v>
                </c:pt>
                <c:pt idx="177">
                  <c:v>1.6683805195158732</c:v>
                </c:pt>
                <c:pt idx="178">
                  <c:v>1.6648978539215229</c:v>
                </c:pt>
                <c:pt idx="179">
                  <c:v>1.6614625098201565</c:v>
                </c:pt>
                <c:pt idx="180">
                  <c:v>1.6580733731261863</c:v>
                </c:pt>
                <c:pt idx="181">
                  <c:v>1.6547293692784364</c:v>
                </c:pt>
                <c:pt idx="182">
                  <c:v>1.6514294613654219</c:v>
                </c:pt>
                <c:pt idx="183">
                  <c:v>1.6481726483593684</c:v>
                </c:pt>
                <c:pt idx="184">
                  <c:v>1.6449579634516767</c:v>
                </c:pt>
                <c:pt idx="185">
                  <c:v>1.6417844724830917</c:v>
                </c:pt>
                <c:pt idx="186">
                  <c:v>1.6386512724623343</c:v>
                </c:pt>
                <c:pt idx="187">
                  <c:v>1.6355574901674161</c:v>
                </c:pt>
                <c:pt idx="188">
                  <c:v>1.6325022808242742</c:v>
                </c:pt>
                <c:pt idx="189">
                  <c:v>1.6294848268577629</c:v>
                </c:pt>
                <c:pt idx="190">
                  <c:v>1.6265043367103844</c:v>
                </c:pt>
                <c:pt idx="191">
                  <c:v>1.6235600437244835</c:v>
                </c:pt>
                <c:pt idx="192">
                  <c:v>1.6206512050839266</c:v>
                </c:pt>
                <c:pt idx="193">
                  <c:v>1.6177771008115673</c:v>
                </c:pt>
                <c:pt idx="194">
                  <c:v>1.6149370328190626</c:v>
                </c:pt>
                <c:pt idx="195">
                  <c:v>1.6121303240058378</c:v>
                </c:pt>
                <c:pt idx="196">
                  <c:v>1.6093563174042236</c:v>
                </c:pt>
                <c:pt idx="197">
                  <c:v>1.6066143753679882</c:v>
                </c:pt>
                <c:pt idx="198">
                  <c:v>1.6039038788016775</c:v>
                </c:pt>
                <c:pt idx="199">
                  <c:v>1.6012242264283527</c:v>
                </c:pt>
                <c:pt idx="200">
                  <c:v>1.5985748340934718</c:v>
                </c:pt>
                <c:pt idx="201">
                  <c:v>1.5959551341028146</c:v>
                </c:pt>
                <c:pt idx="202">
                  <c:v>1.5933645745924863</c:v>
                </c:pt>
                <c:pt idx="203">
                  <c:v>1.5908026189291669</c:v>
                </c:pt>
                <c:pt idx="204">
                  <c:v>1.5882687451388886</c:v>
                </c:pt>
                <c:pt idx="205">
                  <c:v>1.5857624453627381</c:v>
                </c:pt>
                <c:pt idx="206">
                  <c:v>1.5832832253379769</c:v>
                </c:pt>
                <c:pt idx="207">
                  <c:v>1.5808306039031772</c:v>
                </c:pt>
                <c:pt idx="208">
                  <c:v>1.5784041125260542</c:v>
                </c:pt>
                <c:pt idx="209">
                  <c:v>1.576003294852754</c:v>
                </c:pt>
                <c:pt idx="210">
                  <c:v>1.5736277062774429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'BF Filter Latency'!$CG$25</c:f>
              <c:strCache>
                <c:ptCount val="1"/>
                <c:pt idx="0">
                  <c:v>D-Term Latency (ms)</c:v>
                </c:pt>
              </c:strCache>
            </c:strRef>
          </c:tx>
          <c:spPr>
            <a:ln w="38100" cap="rnd">
              <a:solidFill>
                <a:srgbClr val="FFFF00"/>
              </a:solidFill>
              <a:prstDash val="sysDot"/>
            </a:ln>
            <a:effectLst/>
          </c:spPr>
          <c:marker>
            <c:symbol val="none"/>
          </c:marker>
          <c:xVal>
            <c:numRef>
              <c:f>'BF Filter Latency'!$A$32:$A$960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Latency'!$CG$32:$CG$960</c:f>
              <c:numCache>
                <c:formatCode>0.0</c:formatCode>
                <c:ptCount val="211"/>
                <c:pt idx="0">
                  <c:v>1.3097487923300648</c:v>
                </c:pt>
                <c:pt idx="1">
                  <c:v>1.3097489400205349</c:v>
                </c:pt>
                <c:pt idx="2">
                  <c:v>1.3097524847883781</c:v>
                </c:pt>
                <c:pt idx="3">
                  <c:v>1.3097489400205349</c:v>
                </c:pt>
                <c:pt idx="4">
                  <c:v>1.3097524847883781</c:v>
                </c:pt>
                <c:pt idx="5">
                  <c:v>1.3097635619650467</c:v>
                </c:pt>
                <c:pt idx="6">
                  <c:v>1.3098078672921876</c:v>
                </c:pt>
                <c:pt idx="7">
                  <c:v>1.3098816974859919</c:v>
                </c:pt>
                <c:pt idx="8">
                  <c:v>1.3099850345101614</c:v>
                </c:pt>
                <c:pt idx="9">
                  <c:v>1.3101178530956679</c:v>
                </c:pt>
                <c:pt idx="10">
                  <c:v>1.310280120722519</c:v>
                </c:pt>
                <c:pt idx="11">
                  <c:v>1.3104717975963913</c:v>
                </c:pt>
                <c:pt idx="12">
                  <c:v>1.3106928366201529</c:v>
                </c:pt>
                <c:pt idx="13">
                  <c:v>1.310943183360316</c:v>
                </c:pt>
                <c:pt idx="14">
                  <c:v>1.311222776008435</c:v>
                </c:pt>
                <c:pt idx="15">
                  <c:v>1.3118694146537677</c:v>
                </c:pt>
                <c:pt idx="16">
                  <c:v>1.3130567424294548</c:v>
                </c:pt>
                <c:pt idx="17">
                  <c:v>1.3156082548554922</c:v>
                </c:pt>
                <c:pt idx="18">
                  <c:v>1.3188609427007438</c:v>
                </c:pt>
                <c:pt idx="19">
                  <c:v>1.3227933016591389</c:v>
                </c:pt>
                <c:pt idx="20">
                  <c:v>1.3273783785902271</c:v>
                </c:pt>
                <c:pt idx="21">
                  <c:v>1.3325834181954079</c:v>
                </c:pt>
                <c:pt idx="22">
                  <c:v>1.3383694925649101</c:v>
                </c:pt>
                <c:pt idx="23">
                  <c:v>1.3446911398883845</c:v>
                </c:pt>
                <c:pt idx="24">
                  <c:v>1.3587247914774947</c:v>
                </c:pt>
                <c:pt idx="25">
                  <c:v>1.3741800939547824</c:v>
                </c:pt>
                <c:pt idx="26">
                  <c:v>1.3904394808542511</c:v>
                </c:pt>
                <c:pt idx="27">
                  <c:v>1.4067844345115039</c:v>
                </c:pt>
                <c:pt idx="28">
                  <c:v>1.4224250929383637</c:v>
                </c:pt>
                <c:pt idx="29">
                  <c:v>1.4297264389047071</c:v>
                </c:pt>
                <c:pt idx="30">
                  <c:v>1.4365481799011885</c:v>
                </c:pt>
                <c:pt idx="31">
                  <c:v>1.4427952325571414</c:v>
                </c:pt>
                <c:pt idx="32">
                  <c:v>1.4483791767592746</c:v>
                </c:pt>
                <c:pt idx="33">
                  <c:v>1.453220250945402</c:v>
                </c:pt>
                <c:pt idx="34">
                  <c:v>1.457249102818359</c:v>
                </c:pt>
                <c:pt idx="35">
                  <c:v>1.4604081991236548</c:v>
                </c:pt>
                <c:pt idx="36">
                  <c:v>1.4626528212639247</c:v>
                </c:pt>
                <c:pt idx="37">
                  <c:v>1.4639516035281999</c:v>
                </c:pt>
                <c:pt idx="38">
                  <c:v>1.4642866039315499</c:v>
                </c:pt>
                <c:pt idx="39">
                  <c:v>1.4636529300912833</c:v>
                </c:pt>
                <c:pt idx="40">
                  <c:v>1.462057970581085</c:v>
                </c:pt>
                <c:pt idx="41">
                  <c:v>1.4595203031257895</c:v>
                </c:pt>
                <c:pt idx="42">
                  <c:v>1.4560683634264906</c:v>
                </c:pt>
                <c:pt idx="43">
                  <c:v>1.4517389622536259</c:v>
                </c:pt>
                <c:pt idx="44">
                  <c:v>1.4465757347327279</c:v>
                </c:pt>
                <c:pt idx="45">
                  <c:v>1.440627596226244</c:v>
                </c:pt>
                <c:pt idx="46">
                  <c:v>1.433947265958242</c:v>
                </c:pt>
                <c:pt idx="47">
                  <c:v>1.4265899045641266</c:v>
                </c:pt>
                <c:pt idx="48">
                  <c:v>1.418611896794723</c:v>
                </c:pt>
                <c:pt idx="49">
                  <c:v>1.4100697969361788</c:v>
                </c:pt>
                <c:pt idx="50">
                  <c:v>1.4010194429196232</c:v>
                </c:pt>
                <c:pt idx="51">
                  <c:v>1.3915152359527341</c:v>
                </c:pt>
                <c:pt idx="52">
                  <c:v>1.3816095758364548</c:v>
                </c:pt>
                <c:pt idx="53">
                  <c:v>1.3713524377282171</c:v>
                </c:pt>
                <c:pt idx="54">
                  <c:v>1.3607910736381295</c:v>
                </c:pt>
                <c:pt idx="55">
                  <c:v>1.3499698210022111</c:v>
                </c:pt>
                <c:pt idx="56">
                  <c:v>1.3389300008753084</c:v>
                </c:pt>
                <c:pt idx="57">
                  <c:v>1.3277098892730228</c:v>
                </c:pt>
                <c:pt idx="58">
                  <c:v>1.3163447466709859</c:v>
                </c:pt>
                <c:pt idx="59">
                  <c:v>1.3048668924077695</c:v>
                </c:pt>
                <c:pt idx="60">
                  <c:v>1.2933058125608685</c:v>
                </c:pt>
                <c:pt idx="61">
                  <c:v>1.2816882916519767</c:v>
                </c:pt>
                <c:pt idx="62">
                  <c:v>1.2700385602092625</c:v>
                </c:pt>
                <c:pt idx="63">
                  <c:v>1.2583784517250058</c:v>
                </c:pt>
                <c:pt idx="64">
                  <c:v>1.2467275638755397</c:v>
                </c:pt>
                <c:pt idx="65">
                  <c:v>1.2351034200130031</c:v>
                </c:pt>
                <c:pt idx="66">
                  <c:v>1.2235216279022365</c:v>
                </c:pt>
                <c:pt idx="67">
                  <c:v>1.2119960334753008</c:v>
                </c:pt>
                <c:pt idx="68">
                  <c:v>1.2005388680282019</c:v>
                </c:pt>
                <c:pt idx="69">
                  <c:v>1.1891608878083417</c:v>
                </c:pt>
                <c:pt idx="70">
                  <c:v>1.1778715053556112</c:v>
                </c:pt>
                <c:pt idx="71">
                  <c:v>1.1666789122824153</c:v>
                </c:pt>
                <c:pt idx="72">
                  <c:v>1.155590193424014</c:v>
                </c:pt>
                <c:pt idx="73">
                  <c:v>1.144611432474427</c:v>
                </c:pt>
                <c:pt idx="74">
                  <c:v>1.133747809356658</c:v>
                </c:pt>
                <c:pt idx="75">
                  <c:v>1.1230036896694684</c:v>
                </c:pt>
                <c:pt idx="76">
                  <c:v>1.1123827066148064</c:v>
                </c:pt>
                <c:pt idx="77">
                  <c:v>1.101887835847333</c:v>
                </c:pt>
                <c:pt idx="78">
                  <c:v>1.0915214637060608</c:v>
                </c:pt>
                <c:pt idx="79">
                  <c:v>1.0812854492925155</c:v>
                </c:pt>
                <c:pt idx="80">
                  <c:v>1.0711811808538056</c:v>
                </c:pt>
                <c:pt idx="81">
                  <c:v>1.0612096269154911</c:v>
                </c:pt>
                <c:pt idx="82">
                  <c:v>1.0513713825904387</c:v>
                </c:pt>
                <c:pt idx="83">
                  <c:v>1.041666711467804</c:v>
                </c:pt>
                <c:pt idx="84">
                  <c:v>1.0320955834622085</c:v>
                </c:pt>
                <c:pt idx="85">
                  <c:v>1.022657708978147</c:v>
                </c:pt>
                <c:pt idx="86">
                  <c:v>1.013352569719461</c:v>
                </c:pt>
                <c:pt idx="87">
                  <c:v>1.0041794464488671</c:v>
                </c:pt>
                <c:pt idx="88">
                  <c:v>0.99513744397850057</c:v>
                </c:pt>
                <c:pt idx="89">
                  <c:v>0.98622551364941258</c:v>
                </c:pt>
                <c:pt idx="90">
                  <c:v>0.97744247353622571</c:v>
                </c:pt>
                <c:pt idx="91">
                  <c:v>0.96878702659269311</c:v>
                </c:pt>
                <c:pt idx="92">
                  <c:v>0.96025777693486902</c:v>
                </c:pt>
                <c:pt idx="93">
                  <c:v>0.95185324444090857</c:v>
                </c:pt>
                <c:pt idx="94">
                  <c:v>0.94357187783019592</c:v>
                </c:pt>
                <c:pt idx="95">
                  <c:v>0.93541206636948293</c:v>
                </c:pt>
                <c:pt idx="96">
                  <c:v>0.92737215033994835</c:v>
                </c:pt>
                <c:pt idx="97">
                  <c:v>0.91945043038648455</c:v>
                </c:pt>
                <c:pt idx="98">
                  <c:v>0.91164517585903815</c:v>
                </c:pt>
                <c:pt idx="99">
                  <c:v>0.90395463224534878</c:v>
                </c:pt>
                <c:pt idx="100">
                  <c:v>0.89637702778491934</c:v>
                </c:pt>
                <c:pt idx="101">
                  <c:v>0.88891057934540019</c:v>
                </c:pt>
                <c:pt idx="102">
                  <c:v>0.88155349763474122</c:v>
                </c:pt>
                <c:pt idx="103">
                  <c:v>0.87430399181534391</c:v>
                </c:pt>
                <c:pt idx="104">
                  <c:v>0.86716027358003156</c:v>
                </c:pt>
                <c:pt idx="105">
                  <c:v>0.86012056074382714</c:v>
                </c:pt>
                <c:pt idx="106">
                  <c:v>0.85318308040027213</c:v>
                </c:pt>
                <c:pt idx="107">
                  <c:v>0.84634607168625642</c:v>
                </c:pt>
                <c:pt idx="108">
                  <c:v>0.83960778819505</c:v>
                </c:pt>
                <c:pt idx="109">
                  <c:v>0.83296650007333017</c:v>
                </c:pt>
                <c:pt idx="110">
                  <c:v>0.82642049583450905</c:v>
                </c:pt>
                <c:pt idx="111">
                  <c:v>0.8199680839174921</c:v>
                </c:pt>
                <c:pt idx="112">
                  <c:v>0.81360759401716298</c:v>
                </c:pt>
                <c:pt idx="113">
                  <c:v>0.80733737821028773</c:v>
                </c:pt>
                <c:pt idx="114">
                  <c:v>0.80115581189823604</c:v>
                </c:pt>
                <c:pt idx="115">
                  <c:v>0.79506129458579622</c:v>
                </c:pt>
                <c:pt idx="116">
                  <c:v>0.78905225051348016</c:v>
                </c:pt>
                <c:pt idx="117">
                  <c:v>0.78312712915900384</c:v>
                </c:pt>
                <c:pt idx="118">
                  <c:v>0.77728440562208301</c:v>
                </c:pt>
                <c:pt idx="119">
                  <c:v>0.77152258090529913</c:v>
                </c:pt>
                <c:pt idx="120">
                  <c:v>0.76584018210252625</c:v>
                </c:pt>
                <c:pt idx="121">
                  <c:v>0.76023576250528446</c:v>
                </c:pt>
                <c:pt idx="122">
                  <c:v>0.75470790163635082</c:v>
                </c:pt>
                <c:pt idx="123">
                  <c:v>0.74925520521905076</c:v>
                </c:pt>
                <c:pt idx="124">
                  <c:v>0.74387630508979596</c:v>
                </c:pt>
                <c:pt idx="125">
                  <c:v>0.73856985906070582</c:v>
                </c:pt>
                <c:pt idx="126">
                  <c:v>0.73333455073844789</c:v>
                </c:pt>
                <c:pt idx="127">
                  <c:v>0.72816908930483082</c:v>
                </c:pt>
                <c:pt idx="128">
                  <c:v>0.72307220926412408</c:v>
                </c:pt>
                <c:pt idx="129">
                  <c:v>0.71804267016157386</c:v>
                </c:pt>
                <c:pt idx="130">
                  <c:v>0.71307925627713931</c:v>
                </c:pt>
                <c:pt idx="131">
                  <c:v>0.70818077629805343</c:v>
                </c:pt>
                <c:pt idx="132">
                  <c:v>0.70334606297345426</c:v>
                </c:pt>
                <c:pt idx="133">
                  <c:v>0.69857397275398692</c:v>
                </c:pt>
                <c:pt idx="134">
                  <c:v>0.69386338541898385</c:v>
                </c:pt>
                <c:pt idx="135">
                  <c:v>0.68921320369355255</c:v>
                </c:pt>
                <c:pt idx="136">
                  <c:v>0.68462235285765616</c:v>
                </c:pt>
                <c:pt idx="137">
                  <c:v>0.68008978034904721</c:v>
                </c:pt>
                <c:pt idx="138">
                  <c:v>0.67561445536171749</c:v>
                </c:pt>
                <c:pt idx="139">
                  <c:v>0.67119536844133965</c:v>
                </c:pt>
                <c:pt idx="140">
                  <c:v>0.66683153107901949</c:v>
                </c:pt>
                <c:pt idx="141">
                  <c:v>0.66252197530452184</c:v>
                </c:pt>
                <c:pt idx="142">
                  <c:v>0.65826575328000581</c:v>
                </c:pt>
                <c:pt idx="143">
                  <c:v>0.65406193689517855</c:v>
                </c:pt>
                <c:pt idx="144">
                  <c:v>0.64990961736467634</c:v>
                </c:pt>
                <c:pt idx="145">
                  <c:v>0.6458079048283708</c:v>
                </c:pt>
                <c:pt idx="146">
                  <c:v>0.64175592795522385</c:v>
                </c:pt>
                <c:pt idx="147">
                  <c:v>0.63775283355122248</c:v>
                </c:pt>
                <c:pt idx="148">
                  <c:v>0.63379778617186333</c:v>
                </c:pt>
                <c:pt idx="149">
                  <c:v>0.62988996773958283</c:v>
                </c:pt>
                <c:pt idx="150">
                  <c:v>0.6260285771664782</c:v>
                </c:pt>
                <c:pt idx="151">
                  <c:v>0.62221282998260707</c:v>
                </c:pt>
                <c:pt idx="152">
                  <c:v>0.61844195797011003</c:v>
                </c:pt>
                <c:pt idx="153">
                  <c:v>0.61471520880335351</c:v>
                </c:pt>
                <c:pt idx="154">
                  <c:v>0.61103184569526148</c:v>
                </c:pt>
                <c:pt idx="155">
                  <c:v>0.60739114704995723</c:v>
                </c:pt>
                <c:pt idx="156">
                  <c:v>0.60379240612182083</c:v>
                </c:pt>
                <c:pt idx="157">
                  <c:v>0.60023493068102907</c:v>
                </c:pt>
                <c:pt idx="158">
                  <c:v>0.59671804268562711</c:v>
                </c:pt>
                <c:pt idx="159">
                  <c:v>0.59324107796015835</c:v>
                </c:pt>
                <c:pt idx="160">
                  <c:v>0.58980338588085823</c:v>
                </c:pt>
                <c:pt idx="161">
                  <c:v>0.58640432906740159</c:v>
                </c:pt>
                <c:pt idx="162">
                  <c:v>0.58304328308117992</c:v>
                </c:pt>
                <c:pt idx="163">
                  <c:v>0.57971963613007094</c:v>
                </c:pt>
                <c:pt idx="164">
                  <c:v>0.57643278877964743</c:v>
                </c:pt>
                <c:pt idx="165">
                  <c:v>0.57318215367076952</c:v>
                </c:pt>
                <c:pt idx="166">
                  <c:v>0.56996715524348951</c:v>
                </c:pt>
                <c:pt idx="167">
                  <c:v>0.56678722946719362</c:v>
                </c:pt>
                <c:pt idx="168">
                  <c:v>0.56364182357689785</c:v>
                </c:pt>
                <c:pt idx="169">
                  <c:v>0.56053039581560926</c:v>
                </c:pt>
                <c:pt idx="170">
                  <c:v>0.5574524151826612</c:v>
                </c:pt>
                <c:pt idx="171">
                  <c:v>0.554407361187921</c:v>
                </c:pt>
                <c:pt idx="172">
                  <c:v>0.55139472361177644</c:v>
                </c:pt>
                <c:pt idx="173">
                  <c:v>0.54841400227079073</c:v>
                </c:pt>
                <c:pt idx="174">
                  <c:v>0.54546470678892689</c:v>
                </c:pt>
                <c:pt idx="175">
                  <c:v>0.5425463563742301</c:v>
                </c:pt>
                <c:pt idx="176">
                  <c:v>0.5396584796008641</c:v>
                </c:pt>
                <c:pt idx="177">
                  <c:v>0.53680061419638925</c:v>
                </c:pt>
                <c:pt idx="178">
                  <c:v>0.5339723068341774</c:v>
                </c:pt>
                <c:pt idx="179">
                  <c:v>0.53117311293084934</c:v>
                </c:pt>
                <c:pt idx="180">
                  <c:v>0.52840259644863097</c:v>
                </c:pt>
                <c:pt idx="181">
                  <c:v>0.52566032970251775</c:v>
                </c:pt>
                <c:pt idx="182">
                  <c:v>0.52294589317213636</c:v>
                </c:pt>
                <c:pt idx="183">
                  <c:v>0.52025887531820514</c:v>
                </c:pt>
                <c:pt idx="184">
                  <c:v>0.51759887240347724</c:v>
                </c:pt>
                <c:pt idx="185">
                  <c:v>0.5149654883180691</c:v>
                </c:pt>
                <c:pt idx="186">
                  <c:v>0.5123583344090693</c:v>
                </c:pt>
                <c:pt idx="187">
                  <c:v>0.509777029314323</c:v>
                </c:pt>
                <c:pt idx="188">
                  <c:v>0.5072211988002967</c:v>
                </c:pt>
                <c:pt idx="189">
                  <c:v>0.50469047560391822</c:v>
                </c:pt>
                <c:pt idx="190">
                  <c:v>0.50218449927830111</c:v>
                </c:pt>
                <c:pt idx="191">
                  <c:v>0.4997029160422532</c:v>
                </c:pt>
                <c:pt idx="192">
                  <c:v>0.49724537863347851</c:v>
                </c:pt>
                <c:pt idx="193">
                  <c:v>0.49481154616537937</c:v>
                </c:pt>
                <c:pt idx="194">
                  <c:v>0.49240108398736887</c:v>
                </c:pt>
                <c:pt idx="195">
                  <c:v>0.49001366354860559</c:v>
                </c:pt>
                <c:pt idx="196">
                  <c:v>0.48764896226506421</c:v>
                </c:pt>
                <c:pt idx="197">
                  <c:v>0.48530666338985728</c:v>
                </c:pt>
                <c:pt idx="198">
                  <c:v>0.48298645588672634</c:v>
                </c:pt>
                <c:pt idx="199">
                  <c:v>0.48068803430661955</c:v>
                </c:pt>
                <c:pt idx="200">
                  <c:v>0.47841109866728015</c:v>
                </c:pt>
                <c:pt idx="201">
                  <c:v>0.47615535433576422</c:v>
                </c:pt>
                <c:pt idx="202">
                  <c:v>0.47392051191381723</c:v>
                </c:pt>
                <c:pt idx="203">
                  <c:v>0.47170628712603191</c:v>
                </c:pt>
                <c:pt idx="204">
                  <c:v>0.4695124007107177</c:v>
                </c:pt>
                <c:pt idx="205">
                  <c:v>0.46733857831341175</c:v>
                </c:pt>
                <c:pt idx="206">
                  <c:v>0.46518455038296158</c:v>
                </c:pt>
                <c:pt idx="207">
                  <c:v>0.46305005207011579</c:v>
                </c:pt>
                <c:pt idx="208">
                  <c:v>0.46093482312855355</c:v>
                </c:pt>
                <c:pt idx="209">
                  <c:v>0.45883860781829477</c:v>
                </c:pt>
                <c:pt idx="210">
                  <c:v>0.45676115481142471</c:v>
                </c:pt>
              </c:numCache>
            </c:numRef>
          </c:yVal>
          <c:smooth val="1"/>
        </c:ser>
        <c:ser>
          <c:idx val="1"/>
          <c:order val="3"/>
          <c:tx>
            <c:v>80 MARKER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errBars>
            <c:errDir val="y"/>
            <c:errBarType val="plus"/>
            <c:errValType val="fixedVal"/>
            <c:noEndCap val="1"/>
            <c:val val="10"/>
            <c:spPr>
              <a:noFill/>
              <a:ln w="9525">
                <a:solidFill>
                  <a:schemeClr val="bg1"/>
                </a:solidFill>
                <a:prstDash val="dash"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80</c:v>
              </c:pt>
            </c:numLit>
          </c:xVal>
          <c:yVal>
            <c:numRef>
              <c:f>'BF Filter Latency'!$BC$37</c:f>
              <c:numCache>
                <c:formatCode>0.0</c:formatCode>
                <c:ptCount val="1"/>
                <c:pt idx="0">
                  <c:v>2.0973775819838663</c:v>
                </c:pt>
              </c:numCache>
            </c:numRef>
          </c:yVal>
          <c:smooth val="1"/>
        </c:ser>
        <c:ser>
          <c:idx val="2"/>
          <c:order val="4"/>
          <c:tx>
            <c:v>20 MARKER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dPt>
            <c:idx val="0"/>
            <c:marker>
              <c:symbol val="circle"/>
              <c:size val="3"/>
              <c:spPr>
                <a:solidFill>
                  <a:schemeClr val="accent3">
                    <a:lumMod val="60000"/>
                    <a:lumOff val="40000"/>
                  </a:schemeClr>
                </a:solidFill>
                <a:ln>
                  <a:noFill/>
                </a:ln>
                <a:effectLst>
                  <a:glow rad="63500">
                    <a:schemeClr val="accent3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</c:dPt>
          <c:errBars>
            <c:errDir val="x"/>
            <c:errBarType val="both"/>
            <c:errValType val="percentage"/>
            <c:noEndCap val="0"/>
            <c:val val="5"/>
            <c:spPr>
              <a:noFill/>
              <a:ln w="9525">
                <a:solidFill>
                  <a:schemeClr val="lt1">
                    <a:lumMod val="50000"/>
                  </a:schemeClr>
                </a:solidFill>
                <a:round/>
              </a:ln>
              <a:effectLst/>
            </c:spPr>
          </c:errBars>
          <c:errBars>
            <c:errDir val="y"/>
            <c:errBarType val="plus"/>
            <c:errValType val="fixedVal"/>
            <c:noEndCap val="1"/>
            <c:val val="10"/>
            <c:spPr>
              <a:noFill/>
              <a:ln w="12700" cap="sq">
                <a:solidFill>
                  <a:schemeClr val="bg1"/>
                </a:solidFill>
                <a:prstDash val="lgDash"/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</c:v>
              </c:pt>
            </c:numLit>
          </c:xVal>
          <c:yVal>
            <c:numRef>
              <c:f>'BF Filter Latency'!$BC$37</c:f>
              <c:numCache>
                <c:formatCode>0.0</c:formatCode>
                <c:ptCount val="1"/>
                <c:pt idx="0">
                  <c:v>2.0973775819838663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17080"/>
        <c:axId val="226017472"/>
      </c:scatterChart>
      <c:valAx>
        <c:axId val="226017080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Motion Frequency (Hz)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17472"/>
        <c:crossesAt val="0"/>
        <c:crossBetween val="midCat"/>
        <c:minorUnit val="10"/>
      </c:valAx>
      <c:valAx>
        <c:axId val="226017472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Gyro Lag (in</a:t>
                </a:r>
                <a:r>
                  <a:rPr lang="en-US" baseline="0"/>
                  <a:t> milliseconds)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17080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3671994413999231"/>
          <c:y val="5.4051655337534747E-2"/>
          <c:w val="0.23402210803351223"/>
          <c:h val="0.310866334590087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4456013584810733E-2"/>
          <c:y val="0.12717976117676552"/>
          <c:w val="0.69794840975685279"/>
          <c:h val="0.84042398510096983"/>
        </c:manualLayout>
      </c:layout>
      <c:scatterChart>
        <c:scatterStyle val="lineMarker"/>
        <c:varyColors val="0"/>
        <c:ser>
          <c:idx val="25"/>
          <c:order val="0"/>
          <c:tx>
            <c:strRef>
              <c:f>'BF Filter Latency'!$AH$25:$AH$29</c:f>
              <c:strCache>
                <c:ptCount val="5"/>
                <c:pt idx="0">
                  <c:v>Static
Notch 1</c:v>
                </c:pt>
                <c:pt idx="1">
                  <c:v>Center Freq.</c:v>
                </c:pt>
                <c:pt idx="2">
                  <c:v>BeF Q = </c:v>
                </c:pt>
                <c:pt idx="3">
                  <c:v>BeF HPF = </c:v>
                </c:pt>
                <c:pt idx="4">
                  <c:v>100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'BF Filter Latency'!$A$30:$A$960</c:f>
              <c:strCache>
                <c:ptCount val="213"/>
                <c:pt idx="0">
                  <c:v>actual --&gt;</c:v>
                </c:pt>
                <c:pt idx="1">
                  <c:v>Freq.</c:v>
                </c:pt>
                <c:pt idx="2">
                  <c:v>0.001</c:v>
                </c:pt>
                <c:pt idx="3">
                  <c:v>0.1</c:v>
                </c:pt>
                <c:pt idx="4">
                  <c:v>0.5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25</c:v>
                </c:pt>
                <c:pt idx="21">
                  <c:v>30</c:v>
                </c:pt>
                <c:pt idx="22">
                  <c:v>35</c:v>
                </c:pt>
                <c:pt idx="23">
                  <c:v>40</c:v>
                </c:pt>
                <c:pt idx="24">
                  <c:v>45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  <c:pt idx="51">
                  <c:v>205</c:v>
                </c:pt>
                <c:pt idx="52">
                  <c:v>210</c:v>
                </c:pt>
                <c:pt idx="53">
                  <c:v>215</c:v>
                </c:pt>
                <c:pt idx="54">
                  <c:v>220</c:v>
                </c:pt>
                <c:pt idx="55">
                  <c:v>225</c:v>
                </c:pt>
                <c:pt idx="56">
                  <c:v>230</c:v>
                </c:pt>
                <c:pt idx="57">
                  <c:v>235</c:v>
                </c:pt>
                <c:pt idx="58">
                  <c:v>240</c:v>
                </c:pt>
                <c:pt idx="59">
                  <c:v>245</c:v>
                </c:pt>
                <c:pt idx="60">
                  <c:v>250</c:v>
                </c:pt>
                <c:pt idx="61">
                  <c:v>255</c:v>
                </c:pt>
                <c:pt idx="62">
                  <c:v>260</c:v>
                </c:pt>
                <c:pt idx="63">
                  <c:v>265</c:v>
                </c:pt>
                <c:pt idx="64">
                  <c:v>270</c:v>
                </c:pt>
                <c:pt idx="65">
                  <c:v>275</c:v>
                </c:pt>
                <c:pt idx="66">
                  <c:v>280</c:v>
                </c:pt>
                <c:pt idx="67">
                  <c:v>285</c:v>
                </c:pt>
                <c:pt idx="68">
                  <c:v>290</c:v>
                </c:pt>
                <c:pt idx="69">
                  <c:v>295</c:v>
                </c:pt>
                <c:pt idx="70">
                  <c:v>300</c:v>
                </c:pt>
                <c:pt idx="71">
                  <c:v>305</c:v>
                </c:pt>
                <c:pt idx="72">
                  <c:v>310</c:v>
                </c:pt>
                <c:pt idx="73">
                  <c:v>315</c:v>
                </c:pt>
                <c:pt idx="74">
                  <c:v>320</c:v>
                </c:pt>
                <c:pt idx="75">
                  <c:v>325</c:v>
                </c:pt>
                <c:pt idx="76">
                  <c:v>330</c:v>
                </c:pt>
                <c:pt idx="77">
                  <c:v>335</c:v>
                </c:pt>
                <c:pt idx="78">
                  <c:v>340</c:v>
                </c:pt>
                <c:pt idx="79">
                  <c:v>345</c:v>
                </c:pt>
                <c:pt idx="80">
                  <c:v>350</c:v>
                </c:pt>
                <c:pt idx="81">
                  <c:v>355</c:v>
                </c:pt>
                <c:pt idx="82">
                  <c:v>360</c:v>
                </c:pt>
                <c:pt idx="83">
                  <c:v>365</c:v>
                </c:pt>
                <c:pt idx="84">
                  <c:v>370</c:v>
                </c:pt>
                <c:pt idx="85">
                  <c:v>375</c:v>
                </c:pt>
                <c:pt idx="86">
                  <c:v>380</c:v>
                </c:pt>
                <c:pt idx="87">
                  <c:v>385</c:v>
                </c:pt>
                <c:pt idx="88">
                  <c:v>390</c:v>
                </c:pt>
                <c:pt idx="89">
                  <c:v>395</c:v>
                </c:pt>
                <c:pt idx="90">
                  <c:v>400</c:v>
                </c:pt>
                <c:pt idx="91">
                  <c:v>405</c:v>
                </c:pt>
                <c:pt idx="92">
                  <c:v>410</c:v>
                </c:pt>
                <c:pt idx="93">
                  <c:v>415</c:v>
                </c:pt>
                <c:pt idx="94">
                  <c:v>420</c:v>
                </c:pt>
                <c:pt idx="95">
                  <c:v>425</c:v>
                </c:pt>
                <c:pt idx="96">
                  <c:v>430</c:v>
                </c:pt>
                <c:pt idx="97">
                  <c:v>435</c:v>
                </c:pt>
                <c:pt idx="98">
                  <c:v>440</c:v>
                </c:pt>
                <c:pt idx="99">
                  <c:v>445</c:v>
                </c:pt>
                <c:pt idx="100">
                  <c:v>450</c:v>
                </c:pt>
                <c:pt idx="101">
                  <c:v>455</c:v>
                </c:pt>
                <c:pt idx="102">
                  <c:v>460</c:v>
                </c:pt>
                <c:pt idx="103">
                  <c:v>465</c:v>
                </c:pt>
                <c:pt idx="104">
                  <c:v>470</c:v>
                </c:pt>
                <c:pt idx="105">
                  <c:v>475</c:v>
                </c:pt>
                <c:pt idx="106">
                  <c:v>480</c:v>
                </c:pt>
                <c:pt idx="107">
                  <c:v>485</c:v>
                </c:pt>
                <c:pt idx="108">
                  <c:v>490</c:v>
                </c:pt>
                <c:pt idx="109">
                  <c:v>495</c:v>
                </c:pt>
                <c:pt idx="110">
                  <c:v>500</c:v>
                </c:pt>
                <c:pt idx="111">
                  <c:v>505</c:v>
                </c:pt>
                <c:pt idx="112">
                  <c:v>510</c:v>
                </c:pt>
                <c:pt idx="113">
                  <c:v>515</c:v>
                </c:pt>
                <c:pt idx="114">
                  <c:v>520</c:v>
                </c:pt>
                <c:pt idx="115">
                  <c:v>525</c:v>
                </c:pt>
                <c:pt idx="116">
                  <c:v>530</c:v>
                </c:pt>
                <c:pt idx="117">
                  <c:v>535</c:v>
                </c:pt>
                <c:pt idx="118">
                  <c:v>540</c:v>
                </c:pt>
                <c:pt idx="119">
                  <c:v>545</c:v>
                </c:pt>
                <c:pt idx="120">
                  <c:v>550</c:v>
                </c:pt>
                <c:pt idx="121">
                  <c:v>555</c:v>
                </c:pt>
                <c:pt idx="122">
                  <c:v>560</c:v>
                </c:pt>
                <c:pt idx="123">
                  <c:v>565</c:v>
                </c:pt>
                <c:pt idx="124">
                  <c:v>570</c:v>
                </c:pt>
                <c:pt idx="125">
                  <c:v>575</c:v>
                </c:pt>
                <c:pt idx="126">
                  <c:v>580</c:v>
                </c:pt>
                <c:pt idx="127">
                  <c:v>585</c:v>
                </c:pt>
                <c:pt idx="128">
                  <c:v>590</c:v>
                </c:pt>
                <c:pt idx="129">
                  <c:v>595</c:v>
                </c:pt>
                <c:pt idx="130">
                  <c:v>600</c:v>
                </c:pt>
                <c:pt idx="131">
                  <c:v>605</c:v>
                </c:pt>
                <c:pt idx="132">
                  <c:v>610</c:v>
                </c:pt>
                <c:pt idx="133">
                  <c:v>615</c:v>
                </c:pt>
                <c:pt idx="134">
                  <c:v>620</c:v>
                </c:pt>
                <c:pt idx="135">
                  <c:v>625</c:v>
                </c:pt>
                <c:pt idx="136">
                  <c:v>630</c:v>
                </c:pt>
                <c:pt idx="137">
                  <c:v>635</c:v>
                </c:pt>
                <c:pt idx="138">
                  <c:v>640</c:v>
                </c:pt>
                <c:pt idx="139">
                  <c:v>645</c:v>
                </c:pt>
                <c:pt idx="140">
                  <c:v>650</c:v>
                </c:pt>
                <c:pt idx="141">
                  <c:v>655</c:v>
                </c:pt>
                <c:pt idx="142">
                  <c:v>660</c:v>
                </c:pt>
                <c:pt idx="143">
                  <c:v>665</c:v>
                </c:pt>
                <c:pt idx="144">
                  <c:v>670</c:v>
                </c:pt>
                <c:pt idx="145">
                  <c:v>675</c:v>
                </c:pt>
                <c:pt idx="146">
                  <c:v>680</c:v>
                </c:pt>
                <c:pt idx="147">
                  <c:v>685</c:v>
                </c:pt>
                <c:pt idx="148">
                  <c:v>690</c:v>
                </c:pt>
                <c:pt idx="149">
                  <c:v>695</c:v>
                </c:pt>
                <c:pt idx="150">
                  <c:v>700</c:v>
                </c:pt>
                <c:pt idx="151">
                  <c:v>705</c:v>
                </c:pt>
                <c:pt idx="152">
                  <c:v>710</c:v>
                </c:pt>
                <c:pt idx="153">
                  <c:v>715</c:v>
                </c:pt>
                <c:pt idx="154">
                  <c:v>720</c:v>
                </c:pt>
                <c:pt idx="155">
                  <c:v>725</c:v>
                </c:pt>
                <c:pt idx="156">
                  <c:v>730</c:v>
                </c:pt>
                <c:pt idx="157">
                  <c:v>735</c:v>
                </c:pt>
                <c:pt idx="158">
                  <c:v>740</c:v>
                </c:pt>
                <c:pt idx="159">
                  <c:v>745</c:v>
                </c:pt>
                <c:pt idx="160">
                  <c:v>750</c:v>
                </c:pt>
                <c:pt idx="161">
                  <c:v>755</c:v>
                </c:pt>
                <c:pt idx="162">
                  <c:v>760</c:v>
                </c:pt>
                <c:pt idx="163">
                  <c:v>765</c:v>
                </c:pt>
                <c:pt idx="164">
                  <c:v>770</c:v>
                </c:pt>
                <c:pt idx="165">
                  <c:v>775</c:v>
                </c:pt>
                <c:pt idx="166">
                  <c:v>780</c:v>
                </c:pt>
                <c:pt idx="167">
                  <c:v>785</c:v>
                </c:pt>
                <c:pt idx="168">
                  <c:v>790</c:v>
                </c:pt>
                <c:pt idx="169">
                  <c:v>795</c:v>
                </c:pt>
                <c:pt idx="170">
                  <c:v>800</c:v>
                </c:pt>
                <c:pt idx="171">
                  <c:v>805</c:v>
                </c:pt>
                <c:pt idx="172">
                  <c:v>810</c:v>
                </c:pt>
                <c:pt idx="173">
                  <c:v>815</c:v>
                </c:pt>
                <c:pt idx="174">
                  <c:v>820</c:v>
                </c:pt>
                <c:pt idx="175">
                  <c:v>825</c:v>
                </c:pt>
                <c:pt idx="176">
                  <c:v>830</c:v>
                </c:pt>
                <c:pt idx="177">
                  <c:v>835</c:v>
                </c:pt>
                <c:pt idx="178">
                  <c:v>840</c:v>
                </c:pt>
                <c:pt idx="179">
                  <c:v>845</c:v>
                </c:pt>
                <c:pt idx="180">
                  <c:v>850</c:v>
                </c:pt>
                <c:pt idx="181">
                  <c:v>855</c:v>
                </c:pt>
                <c:pt idx="182">
                  <c:v>860</c:v>
                </c:pt>
                <c:pt idx="183">
                  <c:v>865</c:v>
                </c:pt>
                <c:pt idx="184">
                  <c:v>870</c:v>
                </c:pt>
                <c:pt idx="185">
                  <c:v>875</c:v>
                </c:pt>
                <c:pt idx="186">
                  <c:v>880</c:v>
                </c:pt>
                <c:pt idx="187">
                  <c:v>885</c:v>
                </c:pt>
                <c:pt idx="188">
                  <c:v>890</c:v>
                </c:pt>
                <c:pt idx="189">
                  <c:v>895</c:v>
                </c:pt>
                <c:pt idx="190">
                  <c:v>900</c:v>
                </c:pt>
                <c:pt idx="191">
                  <c:v>905</c:v>
                </c:pt>
                <c:pt idx="192">
                  <c:v>910</c:v>
                </c:pt>
                <c:pt idx="193">
                  <c:v>915</c:v>
                </c:pt>
                <c:pt idx="194">
                  <c:v>920</c:v>
                </c:pt>
                <c:pt idx="195">
                  <c:v>925</c:v>
                </c:pt>
                <c:pt idx="196">
                  <c:v>930</c:v>
                </c:pt>
                <c:pt idx="197">
                  <c:v>935</c:v>
                </c:pt>
                <c:pt idx="198">
                  <c:v>940</c:v>
                </c:pt>
                <c:pt idx="199">
                  <c:v>945</c:v>
                </c:pt>
                <c:pt idx="200">
                  <c:v>950</c:v>
                </c:pt>
                <c:pt idx="201">
                  <c:v>955</c:v>
                </c:pt>
                <c:pt idx="202">
                  <c:v>960</c:v>
                </c:pt>
                <c:pt idx="203">
                  <c:v>965</c:v>
                </c:pt>
                <c:pt idx="204">
                  <c:v>970</c:v>
                </c:pt>
                <c:pt idx="205">
                  <c:v>975</c:v>
                </c:pt>
                <c:pt idx="206">
                  <c:v>980</c:v>
                </c:pt>
                <c:pt idx="207">
                  <c:v>985</c:v>
                </c:pt>
                <c:pt idx="208">
                  <c:v>990</c:v>
                </c:pt>
                <c:pt idx="209">
                  <c:v>995</c:v>
                </c:pt>
                <c:pt idx="210">
                  <c:v>1000</c:v>
                </c:pt>
                <c:pt idx="211">
                  <c:v>1005</c:v>
                </c:pt>
                <c:pt idx="212">
                  <c:v>1010</c:v>
                </c:pt>
              </c:strCache>
            </c:strRef>
          </c:xVal>
          <c:yVal>
            <c:numRef>
              <c:f>'BF Filter Latency'!$AH$30:$AH$960</c:f>
            </c:numRef>
          </c:yVal>
          <c:smooth val="0"/>
        </c:ser>
        <c:ser>
          <c:idx val="26"/>
          <c:order val="1"/>
          <c:tx>
            <c:strRef>
              <c:f>'BF Filter Latency'!$AI$25:$AI$29</c:f>
              <c:strCache>
                <c:ptCount val="5"/>
                <c:pt idx="0">
                  <c:v>Static
Notch 1</c:v>
                </c:pt>
                <c:pt idx="1">
                  <c:v>Center Freq.</c:v>
                </c:pt>
                <c:pt idx="2">
                  <c:v>0.67</c:v>
                </c:pt>
                <c:pt idx="3">
                  <c:v>400</c:v>
                </c:pt>
                <c:pt idx="4">
                  <c:v>300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'BF Filter Latency'!$A$30:$A$960</c:f>
              <c:strCache>
                <c:ptCount val="213"/>
                <c:pt idx="0">
                  <c:v>actual --&gt;</c:v>
                </c:pt>
                <c:pt idx="1">
                  <c:v>Freq.</c:v>
                </c:pt>
                <c:pt idx="2">
                  <c:v>0.001</c:v>
                </c:pt>
                <c:pt idx="3">
                  <c:v>0.1</c:v>
                </c:pt>
                <c:pt idx="4">
                  <c:v>0.5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25</c:v>
                </c:pt>
                <c:pt idx="21">
                  <c:v>30</c:v>
                </c:pt>
                <c:pt idx="22">
                  <c:v>35</c:v>
                </c:pt>
                <c:pt idx="23">
                  <c:v>40</c:v>
                </c:pt>
                <c:pt idx="24">
                  <c:v>45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  <c:pt idx="51">
                  <c:v>205</c:v>
                </c:pt>
                <c:pt idx="52">
                  <c:v>210</c:v>
                </c:pt>
                <c:pt idx="53">
                  <c:v>215</c:v>
                </c:pt>
                <c:pt idx="54">
                  <c:v>220</c:v>
                </c:pt>
                <c:pt idx="55">
                  <c:v>225</c:v>
                </c:pt>
                <c:pt idx="56">
                  <c:v>230</c:v>
                </c:pt>
                <c:pt idx="57">
                  <c:v>235</c:v>
                </c:pt>
                <c:pt idx="58">
                  <c:v>240</c:v>
                </c:pt>
                <c:pt idx="59">
                  <c:v>245</c:v>
                </c:pt>
                <c:pt idx="60">
                  <c:v>250</c:v>
                </c:pt>
                <c:pt idx="61">
                  <c:v>255</c:v>
                </c:pt>
                <c:pt idx="62">
                  <c:v>260</c:v>
                </c:pt>
                <c:pt idx="63">
                  <c:v>265</c:v>
                </c:pt>
                <c:pt idx="64">
                  <c:v>270</c:v>
                </c:pt>
                <c:pt idx="65">
                  <c:v>275</c:v>
                </c:pt>
                <c:pt idx="66">
                  <c:v>280</c:v>
                </c:pt>
                <c:pt idx="67">
                  <c:v>285</c:v>
                </c:pt>
                <c:pt idx="68">
                  <c:v>290</c:v>
                </c:pt>
                <c:pt idx="69">
                  <c:v>295</c:v>
                </c:pt>
                <c:pt idx="70">
                  <c:v>300</c:v>
                </c:pt>
                <c:pt idx="71">
                  <c:v>305</c:v>
                </c:pt>
                <c:pt idx="72">
                  <c:v>310</c:v>
                </c:pt>
                <c:pt idx="73">
                  <c:v>315</c:v>
                </c:pt>
                <c:pt idx="74">
                  <c:v>320</c:v>
                </c:pt>
                <c:pt idx="75">
                  <c:v>325</c:v>
                </c:pt>
                <c:pt idx="76">
                  <c:v>330</c:v>
                </c:pt>
                <c:pt idx="77">
                  <c:v>335</c:v>
                </c:pt>
                <c:pt idx="78">
                  <c:v>340</c:v>
                </c:pt>
                <c:pt idx="79">
                  <c:v>345</c:v>
                </c:pt>
                <c:pt idx="80">
                  <c:v>350</c:v>
                </c:pt>
                <c:pt idx="81">
                  <c:v>355</c:v>
                </c:pt>
                <c:pt idx="82">
                  <c:v>360</c:v>
                </c:pt>
                <c:pt idx="83">
                  <c:v>365</c:v>
                </c:pt>
                <c:pt idx="84">
                  <c:v>370</c:v>
                </c:pt>
                <c:pt idx="85">
                  <c:v>375</c:v>
                </c:pt>
                <c:pt idx="86">
                  <c:v>380</c:v>
                </c:pt>
                <c:pt idx="87">
                  <c:v>385</c:v>
                </c:pt>
                <c:pt idx="88">
                  <c:v>390</c:v>
                </c:pt>
                <c:pt idx="89">
                  <c:v>395</c:v>
                </c:pt>
                <c:pt idx="90">
                  <c:v>400</c:v>
                </c:pt>
                <c:pt idx="91">
                  <c:v>405</c:v>
                </c:pt>
                <c:pt idx="92">
                  <c:v>410</c:v>
                </c:pt>
                <c:pt idx="93">
                  <c:v>415</c:v>
                </c:pt>
                <c:pt idx="94">
                  <c:v>420</c:v>
                </c:pt>
                <c:pt idx="95">
                  <c:v>425</c:v>
                </c:pt>
                <c:pt idx="96">
                  <c:v>430</c:v>
                </c:pt>
                <c:pt idx="97">
                  <c:v>435</c:v>
                </c:pt>
                <c:pt idx="98">
                  <c:v>440</c:v>
                </c:pt>
                <c:pt idx="99">
                  <c:v>445</c:v>
                </c:pt>
                <c:pt idx="100">
                  <c:v>450</c:v>
                </c:pt>
                <c:pt idx="101">
                  <c:v>455</c:v>
                </c:pt>
                <c:pt idx="102">
                  <c:v>460</c:v>
                </c:pt>
                <c:pt idx="103">
                  <c:v>465</c:v>
                </c:pt>
                <c:pt idx="104">
                  <c:v>470</c:v>
                </c:pt>
                <c:pt idx="105">
                  <c:v>475</c:v>
                </c:pt>
                <c:pt idx="106">
                  <c:v>480</c:v>
                </c:pt>
                <c:pt idx="107">
                  <c:v>485</c:v>
                </c:pt>
                <c:pt idx="108">
                  <c:v>490</c:v>
                </c:pt>
                <c:pt idx="109">
                  <c:v>495</c:v>
                </c:pt>
                <c:pt idx="110">
                  <c:v>500</c:v>
                </c:pt>
                <c:pt idx="111">
                  <c:v>505</c:v>
                </c:pt>
                <c:pt idx="112">
                  <c:v>510</c:v>
                </c:pt>
                <c:pt idx="113">
                  <c:v>515</c:v>
                </c:pt>
                <c:pt idx="114">
                  <c:v>520</c:v>
                </c:pt>
                <c:pt idx="115">
                  <c:v>525</c:v>
                </c:pt>
                <c:pt idx="116">
                  <c:v>530</c:v>
                </c:pt>
                <c:pt idx="117">
                  <c:v>535</c:v>
                </c:pt>
                <c:pt idx="118">
                  <c:v>540</c:v>
                </c:pt>
                <c:pt idx="119">
                  <c:v>545</c:v>
                </c:pt>
                <c:pt idx="120">
                  <c:v>550</c:v>
                </c:pt>
                <c:pt idx="121">
                  <c:v>555</c:v>
                </c:pt>
                <c:pt idx="122">
                  <c:v>560</c:v>
                </c:pt>
                <c:pt idx="123">
                  <c:v>565</c:v>
                </c:pt>
                <c:pt idx="124">
                  <c:v>570</c:v>
                </c:pt>
                <c:pt idx="125">
                  <c:v>575</c:v>
                </c:pt>
                <c:pt idx="126">
                  <c:v>580</c:v>
                </c:pt>
                <c:pt idx="127">
                  <c:v>585</c:v>
                </c:pt>
                <c:pt idx="128">
                  <c:v>590</c:v>
                </c:pt>
                <c:pt idx="129">
                  <c:v>595</c:v>
                </c:pt>
                <c:pt idx="130">
                  <c:v>600</c:v>
                </c:pt>
                <c:pt idx="131">
                  <c:v>605</c:v>
                </c:pt>
                <c:pt idx="132">
                  <c:v>610</c:v>
                </c:pt>
                <c:pt idx="133">
                  <c:v>615</c:v>
                </c:pt>
                <c:pt idx="134">
                  <c:v>620</c:v>
                </c:pt>
                <c:pt idx="135">
                  <c:v>625</c:v>
                </c:pt>
                <c:pt idx="136">
                  <c:v>630</c:v>
                </c:pt>
                <c:pt idx="137">
                  <c:v>635</c:v>
                </c:pt>
                <c:pt idx="138">
                  <c:v>640</c:v>
                </c:pt>
                <c:pt idx="139">
                  <c:v>645</c:v>
                </c:pt>
                <c:pt idx="140">
                  <c:v>650</c:v>
                </c:pt>
                <c:pt idx="141">
                  <c:v>655</c:v>
                </c:pt>
                <c:pt idx="142">
                  <c:v>660</c:v>
                </c:pt>
                <c:pt idx="143">
                  <c:v>665</c:v>
                </c:pt>
                <c:pt idx="144">
                  <c:v>670</c:v>
                </c:pt>
                <c:pt idx="145">
                  <c:v>675</c:v>
                </c:pt>
                <c:pt idx="146">
                  <c:v>680</c:v>
                </c:pt>
                <c:pt idx="147">
                  <c:v>685</c:v>
                </c:pt>
                <c:pt idx="148">
                  <c:v>690</c:v>
                </c:pt>
                <c:pt idx="149">
                  <c:v>695</c:v>
                </c:pt>
                <c:pt idx="150">
                  <c:v>700</c:v>
                </c:pt>
                <c:pt idx="151">
                  <c:v>705</c:v>
                </c:pt>
                <c:pt idx="152">
                  <c:v>710</c:v>
                </c:pt>
                <c:pt idx="153">
                  <c:v>715</c:v>
                </c:pt>
                <c:pt idx="154">
                  <c:v>720</c:v>
                </c:pt>
                <c:pt idx="155">
                  <c:v>725</c:v>
                </c:pt>
                <c:pt idx="156">
                  <c:v>730</c:v>
                </c:pt>
                <c:pt idx="157">
                  <c:v>735</c:v>
                </c:pt>
                <c:pt idx="158">
                  <c:v>740</c:v>
                </c:pt>
                <c:pt idx="159">
                  <c:v>745</c:v>
                </c:pt>
                <c:pt idx="160">
                  <c:v>750</c:v>
                </c:pt>
                <c:pt idx="161">
                  <c:v>755</c:v>
                </c:pt>
                <c:pt idx="162">
                  <c:v>760</c:v>
                </c:pt>
                <c:pt idx="163">
                  <c:v>765</c:v>
                </c:pt>
                <c:pt idx="164">
                  <c:v>770</c:v>
                </c:pt>
                <c:pt idx="165">
                  <c:v>775</c:v>
                </c:pt>
                <c:pt idx="166">
                  <c:v>780</c:v>
                </c:pt>
                <c:pt idx="167">
                  <c:v>785</c:v>
                </c:pt>
                <c:pt idx="168">
                  <c:v>790</c:v>
                </c:pt>
                <c:pt idx="169">
                  <c:v>795</c:v>
                </c:pt>
                <c:pt idx="170">
                  <c:v>800</c:v>
                </c:pt>
                <c:pt idx="171">
                  <c:v>805</c:v>
                </c:pt>
                <c:pt idx="172">
                  <c:v>810</c:v>
                </c:pt>
                <c:pt idx="173">
                  <c:v>815</c:v>
                </c:pt>
                <c:pt idx="174">
                  <c:v>820</c:v>
                </c:pt>
                <c:pt idx="175">
                  <c:v>825</c:v>
                </c:pt>
                <c:pt idx="176">
                  <c:v>830</c:v>
                </c:pt>
                <c:pt idx="177">
                  <c:v>835</c:v>
                </c:pt>
                <c:pt idx="178">
                  <c:v>840</c:v>
                </c:pt>
                <c:pt idx="179">
                  <c:v>845</c:v>
                </c:pt>
                <c:pt idx="180">
                  <c:v>850</c:v>
                </c:pt>
                <c:pt idx="181">
                  <c:v>855</c:v>
                </c:pt>
                <c:pt idx="182">
                  <c:v>860</c:v>
                </c:pt>
                <c:pt idx="183">
                  <c:v>865</c:v>
                </c:pt>
                <c:pt idx="184">
                  <c:v>870</c:v>
                </c:pt>
                <c:pt idx="185">
                  <c:v>875</c:v>
                </c:pt>
                <c:pt idx="186">
                  <c:v>880</c:v>
                </c:pt>
                <c:pt idx="187">
                  <c:v>885</c:v>
                </c:pt>
                <c:pt idx="188">
                  <c:v>890</c:v>
                </c:pt>
                <c:pt idx="189">
                  <c:v>895</c:v>
                </c:pt>
                <c:pt idx="190">
                  <c:v>900</c:v>
                </c:pt>
                <c:pt idx="191">
                  <c:v>905</c:v>
                </c:pt>
                <c:pt idx="192">
                  <c:v>910</c:v>
                </c:pt>
                <c:pt idx="193">
                  <c:v>915</c:v>
                </c:pt>
                <c:pt idx="194">
                  <c:v>920</c:v>
                </c:pt>
                <c:pt idx="195">
                  <c:v>925</c:v>
                </c:pt>
                <c:pt idx="196">
                  <c:v>930</c:v>
                </c:pt>
                <c:pt idx="197">
                  <c:v>935</c:v>
                </c:pt>
                <c:pt idx="198">
                  <c:v>940</c:v>
                </c:pt>
                <c:pt idx="199">
                  <c:v>945</c:v>
                </c:pt>
                <c:pt idx="200">
                  <c:v>950</c:v>
                </c:pt>
                <c:pt idx="201">
                  <c:v>955</c:v>
                </c:pt>
                <c:pt idx="202">
                  <c:v>960</c:v>
                </c:pt>
                <c:pt idx="203">
                  <c:v>965</c:v>
                </c:pt>
                <c:pt idx="204">
                  <c:v>970</c:v>
                </c:pt>
                <c:pt idx="205">
                  <c:v>975</c:v>
                </c:pt>
                <c:pt idx="206">
                  <c:v>980</c:v>
                </c:pt>
                <c:pt idx="207">
                  <c:v>985</c:v>
                </c:pt>
                <c:pt idx="208">
                  <c:v>990</c:v>
                </c:pt>
                <c:pt idx="209">
                  <c:v>995</c:v>
                </c:pt>
                <c:pt idx="210">
                  <c:v>1000</c:v>
                </c:pt>
                <c:pt idx="211">
                  <c:v>1005</c:v>
                </c:pt>
                <c:pt idx="212">
                  <c:v>1010</c:v>
                </c:pt>
              </c:strCache>
            </c:strRef>
          </c:xVal>
          <c:yVal>
            <c:numRef>
              <c:f>'BF Filter Latency'!$AI$30:$AI$960</c:f>
            </c:numRef>
          </c:yVal>
          <c:smooth val="0"/>
        </c:ser>
        <c:ser>
          <c:idx val="30"/>
          <c:order val="2"/>
          <c:tx>
            <c:strRef>
              <c:f>'BF Filter Latency'!$AU$25:$AU$29</c:f>
              <c:strCache>
                <c:ptCount val="5"/>
                <c:pt idx="0">
                  <c:v>Dyn. Notch 2</c:v>
                </c:pt>
                <c:pt idx="2">
                  <c:v>BeF Q = </c:v>
                </c:pt>
                <c:pt idx="3">
                  <c:v>BeF HPF = </c:v>
                </c:pt>
                <c:pt idx="4">
                  <c:v>325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</a:schemeClr>
              </a:solidFill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'BF Filter Latency'!$A$30:$A$250</c:f>
              <c:strCache>
                <c:ptCount val="213"/>
                <c:pt idx="0">
                  <c:v>actual --&gt;</c:v>
                </c:pt>
                <c:pt idx="1">
                  <c:v>Freq.</c:v>
                </c:pt>
                <c:pt idx="2">
                  <c:v>0.001</c:v>
                </c:pt>
                <c:pt idx="3">
                  <c:v>0.1</c:v>
                </c:pt>
                <c:pt idx="4">
                  <c:v>0.5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25</c:v>
                </c:pt>
                <c:pt idx="21">
                  <c:v>30</c:v>
                </c:pt>
                <c:pt idx="22">
                  <c:v>35</c:v>
                </c:pt>
                <c:pt idx="23">
                  <c:v>40</c:v>
                </c:pt>
                <c:pt idx="24">
                  <c:v>45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  <c:pt idx="51">
                  <c:v>205</c:v>
                </c:pt>
                <c:pt idx="52">
                  <c:v>210</c:v>
                </c:pt>
                <c:pt idx="53">
                  <c:v>215</c:v>
                </c:pt>
                <c:pt idx="54">
                  <c:v>220</c:v>
                </c:pt>
                <c:pt idx="55">
                  <c:v>225</c:v>
                </c:pt>
                <c:pt idx="56">
                  <c:v>230</c:v>
                </c:pt>
                <c:pt idx="57">
                  <c:v>235</c:v>
                </c:pt>
                <c:pt idx="58">
                  <c:v>240</c:v>
                </c:pt>
                <c:pt idx="59">
                  <c:v>245</c:v>
                </c:pt>
                <c:pt idx="60">
                  <c:v>250</c:v>
                </c:pt>
                <c:pt idx="61">
                  <c:v>255</c:v>
                </c:pt>
                <c:pt idx="62">
                  <c:v>260</c:v>
                </c:pt>
                <c:pt idx="63">
                  <c:v>265</c:v>
                </c:pt>
                <c:pt idx="64">
                  <c:v>270</c:v>
                </c:pt>
                <c:pt idx="65">
                  <c:v>275</c:v>
                </c:pt>
                <c:pt idx="66">
                  <c:v>280</c:v>
                </c:pt>
                <c:pt idx="67">
                  <c:v>285</c:v>
                </c:pt>
                <c:pt idx="68">
                  <c:v>290</c:v>
                </c:pt>
                <c:pt idx="69">
                  <c:v>295</c:v>
                </c:pt>
                <c:pt idx="70">
                  <c:v>300</c:v>
                </c:pt>
                <c:pt idx="71">
                  <c:v>305</c:v>
                </c:pt>
                <c:pt idx="72">
                  <c:v>310</c:v>
                </c:pt>
                <c:pt idx="73">
                  <c:v>315</c:v>
                </c:pt>
                <c:pt idx="74">
                  <c:v>320</c:v>
                </c:pt>
                <c:pt idx="75">
                  <c:v>325</c:v>
                </c:pt>
                <c:pt idx="76">
                  <c:v>330</c:v>
                </c:pt>
                <c:pt idx="77">
                  <c:v>335</c:v>
                </c:pt>
                <c:pt idx="78">
                  <c:v>340</c:v>
                </c:pt>
                <c:pt idx="79">
                  <c:v>345</c:v>
                </c:pt>
                <c:pt idx="80">
                  <c:v>350</c:v>
                </c:pt>
                <c:pt idx="81">
                  <c:v>355</c:v>
                </c:pt>
                <c:pt idx="82">
                  <c:v>360</c:v>
                </c:pt>
                <c:pt idx="83">
                  <c:v>365</c:v>
                </c:pt>
                <c:pt idx="84">
                  <c:v>370</c:v>
                </c:pt>
                <c:pt idx="85">
                  <c:v>375</c:v>
                </c:pt>
                <c:pt idx="86">
                  <c:v>380</c:v>
                </c:pt>
                <c:pt idx="87">
                  <c:v>385</c:v>
                </c:pt>
                <c:pt idx="88">
                  <c:v>390</c:v>
                </c:pt>
                <c:pt idx="89">
                  <c:v>395</c:v>
                </c:pt>
                <c:pt idx="90">
                  <c:v>400</c:v>
                </c:pt>
                <c:pt idx="91">
                  <c:v>405</c:v>
                </c:pt>
                <c:pt idx="92">
                  <c:v>410</c:v>
                </c:pt>
                <c:pt idx="93">
                  <c:v>415</c:v>
                </c:pt>
                <c:pt idx="94">
                  <c:v>420</c:v>
                </c:pt>
                <c:pt idx="95">
                  <c:v>425</c:v>
                </c:pt>
                <c:pt idx="96">
                  <c:v>430</c:v>
                </c:pt>
                <c:pt idx="97">
                  <c:v>435</c:v>
                </c:pt>
                <c:pt idx="98">
                  <c:v>440</c:v>
                </c:pt>
                <c:pt idx="99">
                  <c:v>445</c:v>
                </c:pt>
                <c:pt idx="100">
                  <c:v>450</c:v>
                </c:pt>
                <c:pt idx="101">
                  <c:v>455</c:v>
                </c:pt>
                <c:pt idx="102">
                  <c:v>460</c:v>
                </c:pt>
                <c:pt idx="103">
                  <c:v>465</c:v>
                </c:pt>
                <c:pt idx="104">
                  <c:v>470</c:v>
                </c:pt>
                <c:pt idx="105">
                  <c:v>475</c:v>
                </c:pt>
                <c:pt idx="106">
                  <c:v>480</c:v>
                </c:pt>
                <c:pt idx="107">
                  <c:v>485</c:v>
                </c:pt>
                <c:pt idx="108">
                  <c:v>490</c:v>
                </c:pt>
                <c:pt idx="109">
                  <c:v>495</c:v>
                </c:pt>
                <c:pt idx="110">
                  <c:v>500</c:v>
                </c:pt>
                <c:pt idx="111">
                  <c:v>505</c:v>
                </c:pt>
                <c:pt idx="112">
                  <c:v>510</c:v>
                </c:pt>
                <c:pt idx="113">
                  <c:v>515</c:v>
                </c:pt>
                <c:pt idx="114">
                  <c:v>520</c:v>
                </c:pt>
                <c:pt idx="115">
                  <c:v>525</c:v>
                </c:pt>
                <c:pt idx="116">
                  <c:v>530</c:v>
                </c:pt>
                <c:pt idx="117">
                  <c:v>535</c:v>
                </c:pt>
                <c:pt idx="118">
                  <c:v>540</c:v>
                </c:pt>
                <c:pt idx="119">
                  <c:v>545</c:v>
                </c:pt>
                <c:pt idx="120">
                  <c:v>550</c:v>
                </c:pt>
                <c:pt idx="121">
                  <c:v>555</c:v>
                </c:pt>
                <c:pt idx="122">
                  <c:v>560</c:v>
                </c:pt>
                <c:pt idx="123">
                  <c:v>565</c:v>
                </c:pt>
                <c:pt idx="124">
                  <c:v>570</c:v>
                </c:pt>
                <c:pt idx="125">
                  <c:v>575</c:v>
                </c:pt>
                <c:pt idx="126">
                  <c:v>580</c:v>
                </c:pt>
                <c:pt idx="127">
                  <c:v>585</c:v>
                </c:pt>
                <c:pt idx="128">
                  <c:v>590</c:v>
                </c:pt>
                <c:pt idx="129">
                  <c:v>595</c:v>
                </c:pt>
                <c:pt idx="130">
                  <c:v>600</c:v>
                </c:pt>
                <c:pt idx="131">
                  <c:v>605</c:v>
                </c:pt>
                <c:pt idx="132">
                  <c:v>610</c:v>
                </c:pt>
                <c:pt idx="133">
                  <c:v>615</c:v>
                </c:pt>
                <c:pt idx="134">
                  <c:v>620</c:v>
                </c:pt>
                <c:pt idx="135">
                  <c:v>625</c:v>
                </c:pt>
                <c:pt idx="136">
                  <c:v>630</c:v>
                </c:pt>
                <c:pt idx="137">
                  <c:v>635</c:v>
                </c:pt>
                <c:pt idx="138">
                  <c:v>640</c:v>
                </c:pt>
                <c:pt idx="139">
                  <c:v>645</c:v>
                </c:pt>
                <c:pt idx="140">
                  <c:v>650</c:v>
                </c:pt>
                <c:pt idx="141">
                  <c:v>655</c:v>
                </c:pt>
                <c:pt idx="142">
                  <c:v>660</c:v>
                </c:pt>
                <c:pt idx="143">
                  <c:v>665</c:v>
                </c:pt>
                <c:pt idx="144">
                  <c:v>670</c:v>
                </c:pt>
                <c:pt idx="145">
                  <c:v>675</c:v>
                </c:pt>
                <c:pt idx="146">
                  <c:v>680</c:v>
                </c:pt>
                <c:pt idx="147">
                  <c:v>685</c:v>
                </c:pt>
                <c:pt idx="148">
                  <c:v>690</c:v>
                </c:pt>
                <c:pt idx="149">
                  <c:v>695</c:v>
                </c:pt>
                <c:pt idx="150">
                  <c:v>700</c:v>
                </c:pt>
                <c:pt idx="151">
                  <c:v>705</c:v>
                </c:pt>
                <c:pt idx="152">
                  <c:v>710</c:v>
                </c:pt>
                <c:pt idx="153">
                  <c:v>715</c:v>
                </c:pt>
                <c:pt idx="154">
                  <c:v>720</c:v>
                </c:pt>
                <c:pt idx="155">
                  <c:v>725</c:v>
                </c:pt>
                <c:pt idx="156">
                  <c:v>730</c:v>
                </c:pt>
                <c:pt idx="157">
                  <c:v>735</c:v>
                </c:pt>
                <c:pt idx="158">
                  <c:v>740</c:v>
                </c:pt>
                <c:pt idx="159">
                  <c:v>745</c:v>
                </c:pt>
                <c:pt idx="160">
                  <c:v>750</c:v>
                </c:pt>
                <c:pt idx="161">
                  <c:v>755</c:v>
                </c:pt>
                <c:pt idx="162">
                  <c:v>760</c:v>
                </c:pt>
                <c:pt idx="163">
                  <c:v>765</c:v>
                </c:pt>
                <c:pt idx="164">
                  <c:v>770</c:v>
                </c:pt>
                <c:pt idx="165">
                  <c:v>775</c:v>
                </c:pt>
                <c:pt idx="166">
                  <c:v>780</c:v>
                </c:pt>
                <c:pt idx="167">
                  <c:v>785</c:v>
                </c:pt>
                <c:pt idx="168">
                  <c:v>790</c:v>
                </c:pt>
                <c:pt idx="169">
                  <c:v>795</c:v>
                </c:pt>
                <c:pt idx="170">
                  <c:v>800</c:v>
                </c:pt>
                <c:pt idx="171">
                  <c:v>805</c:v>
                </c:pt>
                <c:pt idx="172">
                  <c:v>810</c:v>
                </c:pt>
                <c:pt idx="173">
                  <c:v>815</c:v>
                </c:pt>
                <c:pt idx="174">
                  <c:v>820</c:v>
                </c:pt>
                <c:pt idx="175">
                  <c:v>825</c:v>
                </c:pt>
                <c:pt idx="176">
                  <c:v>830</c:v>
                </c:pt>
                <c:pt idx="177">
                  <c:v>835</c:v>
                </c:pt>
                <c:pt idx="178">
                  <c:v>840</c:v>
                </c:pt>
                <c:pt idx="179">
                  <c:v>845</c:v>
                </c:pt>
                <c:pt idx="180">
                  <c:v>850</c:v>
                </c:pt>
                <c:pt idx="181">
                  <c:v>855</c:v>
                </c:pt>
                <c:pt idx="182">
                  <c:v>860</c:v>
                </c:pt>
                <c:pt idx="183">
                  <c:v>865</c:v>
                </c:pt>
                <c:pt idx="184">
                  <c:v>870</c:v>
                </c:pt>
                <c:pt idx="185">
                  <c:v>875</c:v>
                </c:pt>
                <c:pt idx="186">
                  <c:v>880</c:v>
                </c:pt>
                <c:pt idx="187">
                  <c:v>885</c:v>
                </c:pt>
                <c:pt idx="188">
                  <c:v>890</c:v>
                </c:pt>
                <c:pt idx="189">
                  <c:v>895</c:v>
                </c:pt>
                <c:pt idx="190">
                  <c:v>900</c:v>
                </c:pt>
                <c:pt idx="191">
                  <c:v>905</c:v>
                </c:pt>
                <c:pt idx="192">
                  <c:v>910</c:v>
                </c:pt>
                <c:pt idx="193">
                  <c:v>915</c:v>
                </c:pt>
                <c:pt idx="194">
                  <c:v>920</c:v>
                </c:pt>
                <c:pt idx="195">
                  <c:v>925</c:v>
                </c:pt>
                <c:pt idx="196">
                  <c:v>930</c:v>
                </c:pt>
                <c:pt idx="197">
                  <c:v>935</c:v>
                </c:pt>
                <c:pt idx="198">
                  <c:v>940</c:v>
                </c:pt>
                <c:pt idx="199">
                  <c:v>945</c:v>
                </c:pt>
                <c:pt idx="200">
                  <c:v>950</c:v>
                </c:pt>
                <c:pt idx="201">
                  <c:v>955</c:v>
                </c:pt>
                <c:pt idx="202">
                  <c:v>960</c:v>
                </c:pt>
                <c:pt idx="203">
                  <c:v>965</c:v>
                </c:pt>
                <c:pt idx="204">
                  <c:v>970</c:v>
                </c:pt>
                <c:pt idx="205">
                  <c:v>975</c:v>
                </c:pt>
                <c:pt idx="206">
                  <c:v>980</c:v>
                </c:pt>
                <c:pt idx="207">
                  <c:v>985</c:v>
                </c:pt>
                <c:pt idx="208">
                  <c:v>990</c:v>
                </c:pt>
                <c:pt idx="209">
                  <c:v>995</c:v>
                </c:pt>
                <c:pt idx="210">
                  <c:v>1000</c:v>
                </c:pt>
                <c:pt idx="211">
                  <c:v>1005</c:v>
                </c:pt>
                <c:pt idx="212">
                  <c:v>1010</c:v>
                </c:pt>
              </c:strCache>
            </c:strRef>
          </c:xVal>
          <c:yVal>
            <c:numRef>
              <c:f>'BF Filter Latency'!$AU$30:$AU$250</c:f>
            </c:numRef>
          </c:yVal>
          <c:smooth val="0"/>
        </c:ser>
        <c:ser>
          <c:idx val="31"/>
          <c:order val="3"/>
          <c:tx>
            <c:strRef>
              <c:f>'BF Filter Latency'!$AV$25:$AV$29</c:f>
              <c:strCache>
                <c:ptCount val="5"/>
                <c:pt idx="0">
                  <c:v>Dyn. Notch 2</c:v>
                </c:pt>
                <c:pt idx="1">
                  <c:v>133</c:v>
                </c:pt>
                <c:pt idx="2">
                  <c:v>1.92</c:v>
                </c:pt>
                <c:pt idx="3">
                  <c:v>544</c:v>
                </c:pt>
                <c:pt idx="4">
                  <c:v>515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'BF Filter Latency'!$A$30:$A$250</c:f>
              <c:strCache>
                <c:ptCount val="213"/>
                <c:pt idx="0">
                  <c:v>actual --&gt;</c:v>
                </c:pt>
                <c:pt idx="1">
                  <c:v>Freq.</c:v>
                </c:pt>
                <c:pt idx="2">
                  <c:v>0.001</c:v>
                </c:pt>
                <c:pt idx="3">
                  <c:v>0.1</c:v>
                </c:pt>
                <c:pt idx="4">
                  <c:v>0.5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25</c:v>
                </c:pt>
                <c:pt idx="21">
                  <c:v>30</c:v>
                </c:pt>
                <c:pt idx="22">
                  <c:v>35</c:v>
                </c:pt>
                <c:pt idx="23">
                  <c:v>40</c:v>
                </c:pt>
                <c:pt idx="24">
                  <c:v>45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  <c:pt idx="51">
                  <c:v>205</c:v>
                </c:pt>
                <c:pt idx="52">
                  <c:v>210</c:v>
                </c:pt>
                <c:pt idx="53">
                  <c:v>215</c:v>
                </c:pt>
                <c:pt idx="54">
                  <c:v>220</c:v>
                </c:pt>
                <c:pt idx="55">
                  <c:v>225</c:v>
                </c:pt>
                <c:pt idx="56">
                  <c:v>230</c:v>
                </c:pt>
                <c:pt idx="57">
                  <c:v>235</c:v>
                </c:pt>
                <c:pt idx="58">
                  <c:v>240</c:v>
                </c:pt>
                <c:pt idx="59">
                  <c:v>245</c:v>
                </c:pt>
                <c:pt idx="60">
                  <c:v>250</c:v>
                </c:pt>
                <c:pt idx="61">
                  <c:v>255</c:v>
                </c:pt>
                <c:pt idx="62">
                  <c:v>260</c:v>
                </c:pt>
                <c:pt idx="63">
                  <c:v>265</c:v>
                </c:pt>
                <c:pt idx="64">
                  <c:v>270</c:v>
                </c:pt>
                <c:pt idx="65">
                  <c:v>275</c:v>
                </c:pt>
                <c:pt idx="66">
                  <c:v>280</c:v>
                </c:pt>
                <c:pt idx="67">
                  <c:v>285</c:v>
                </c:pt>
                <c:pt idx="68">
                  <c:v>290</c:v>
                </c:pt>
                <c:pt idx="69">
                  <c:v>295</c:v>
                </c:pt>
                <c:pt idx="70">
                  <c:v>300</c:v>
                </c:pt>
                <c:pt idx="71">
                  <c:v>305</c:v>
                </c:pt>
                <c:pt idx="72">
                  <c:v>310</c:v>
                </c:pt>
                <c:pt idx="73">
                  <c:v>315</c:v>
                </c:pt>
                <c:pt idx="74">
                  <c:v>320</c:v>
                </c:pt>
                <c:pt idx="75">
                  <c:v>325</c:v>
                </c:pt>
                <c:pt idx="76">
                  <c:v>330</c:v>
                </c:pt>
                <c:pt idx="77">
                  <c:v>335</c:v>
                </c:pt>
                <c:pt idx="78">
                  <c:v>340</c:v>
                </c:pt>
                <c:pt idx="79">
                  <c:v>345</c:v>
                </c:pt>
                <c:pt idx="80">
                  <c:v>350</c:v>
                </c:pt>
                <c:pt idx="81">
                  <c:v>355</c:v>
                </c:pt>
                <c:pt idx="82">
                  <c:v>360</c:v>
                </c:pt>
                <c:pt idx="83">
                  <c:v>365</c:v>
                </c:pt>
                <c:pt idx="84">
                  <c:v>370</c:v>
                </c:pt>
                <c:pt idx="85">
                  <c:v>375</c:v>
                </c:pt>
                <c:pt idx="86">
                  <c:v>380</c:v>
                </c:pt>
                <c:pt idx="87">
                  <c:v>385</c:v>
                </c:pt>
                <c:pt idx="88">
                  <c:v>390</c:v>
                </c:pt>
                <c:pt idx="89">
                  <c:v>395</c:v>
                </c:pt>
                <c:pt idx="90">
                  <c:v>400</c:v>
                </c:pt>
                <c:pt idx="91">
                  <c:v>405</c:v>
                </c:pt>
                <c:pt idx="92">
                  <c:v>410</c:v>
                </c:pt>
                <c:pt idx="93">
                  <c:v>415</c:v>
                </c:pt>
                <c:pt idx="94">
                  <c:v>420</c:v>
                </c:pt>
                <c:pt idx="95">
                  <c:v>425</c:v>
                </c:pt>
                <c:pt idx="96">
                  <c:v>430</c:v>
                </c:pt>
                <c:pt idx="97">
                  <c:v>435</c:v>
                </c:pt>
                <c:pt idx="98">
                  <c:v>440</c:v>
                </c:pt>
                <c:pt idx="99">
                  <c:v>445</c:v>
                </c:pt>
                <c:pt idx="100">
                  <c:v>450</c:v>
                </c:pt>
                <c:pt idx="101">
                  <c:v>455</c:v>
                </c:pt>
                <c:pt idx="102">
                  <c:v>460</c:v>
                </c:pt>
                <c:pt idx="103">
                  <c:v>465</c:v>
                </c:pt>
                <c:pt idx="104">
                  <c:v>470</c:v>
                </c:pt>
                <c:pt idx="105">
                  <c:v>475</c:v>
                </c:pt>
                <c:pt idx="106">
                  <c:v>480</c:v>
                </c:pt>
                <c:pt idx="107">
                  <c:v>485</c:v>
                </c:pt>
                <c:pt idx="108">
                  <c:v>490</c:v>
                </c:pt>
                <c:pt idx="109">
                  <c:v>495</c:v>
                </c:pt>
                <c:pt idx="110">
                  <c:v>500</c:v>
                </c:pt>
                <c:pt idx="111">
                  <c:v>505</c:v>
                </c:pt>
                <c:pt idx="112">
                  <c:v>510</c:v>
                </c:pt>
                <c:pt idx="113">
                  <c:v>515</c:v>
                </c:pt>
                <c:pt idx="114">
                  <c:v>520</c:v>
                </c:pt>
                <c:pt idx="115">
                  <c:v>525</c:v>
                </c:pt>
                <c:pt idx="116">
                  <c:v>530</c:v>
                </c:pt>
                <c:pt idx="117">
                  <c:v>535</c:v>
                </c:pt>
                <c:pt idx="118">
                  <c:v>540</c:v>
                </c:pt>
                <c:pt idx="119">
                  <c:v>545</c:v>
                </c:pt>
                <c:pt idx="120">
                  <c:v>550</c:v>
                </c:pt>
                <c:pt idx="121">
                  <c:v>555</c:v>
                </c:pt>
                <c:pt idx="122">
                  <c:v>560</c:v>
                </c:pt>
                <c:pt idx="123">
                  <c:v>565</c:v>
                </c:pt>
                <c:pt idx="124">
                  <c:v>570</c:v>
                </c:pt>
                <c:pt idx="125">
                  <c:v>575</c:v>
                </c:pt>
                <c:pt idx="126">
                  <c:v>580</c:v>
                </c:pt>
                <c:pt idx="127">
                  <c:v>585</c:v>
                </c:pt>
                <c:pt idx="128">
                  <c:v>590</c:v>
                </c:pt>
                <c:pt idx="129">
                  <c:v>595</c:v>
                </c:pt>
                <c:pt idx="130">
                  <c:v>600</c:v>
                </c:pt>
                <c:pt idx="131">
                  <c:v>605</c:v>
                </c:pt>
                <c:pt idx="132">
                  <c:v>610</c:v>
                </c:pt>
                <c:pt idx="133">
                  <c:v>615</c:v>
                </c:pt>
                <c:pt idx="134">
                  <c:v>620</c:v>
                </c:pt>
                <c:pt idx="135">
                  <c:v>625</c:v>
                </c:pt>
                <c:pt idx="136">
                  <c:v>630</c:v>
                </c:pt>
                <c:pt idx="137">
                  <c:v>635</c:v>
                </c:pt>
                <c:pt idx="138">
                  <c:v>640</c:v>
                </c:pt>
                <c:pt idx="139">
                  <c:v>645</c:v>
                </c:pt>
                <c:pt idx="140">
                  <c:v>650</c:v>
                </c:pt>
                <c:pt idx="141">
                  <c:v>655</c:v>
                </c:pt>
                <c:pt idx="142">
                  <c:v>660</c:v>
                </c:pt>
                <c:pt idx="143">
                  <c:v>665</c:v>
                </c:pt>
                <c:pt idx="144">
                  <c:v>670</c:v>
                </c:pt>
                <c:pt idx="145">
                  <c:v>675</c:v>
                </c:pt>
                <c:pt idx="146">
                  <c:v>680</c:v>
                </c:pt>
                <c:pt idx="147">
                  <c:v>685</c:v>
                </c:pt>
                <c:pt idx="148">
                  <c:v>690</c:v>
                </c:pt>
                <c:pt idx="149">
                  <c:v>695</c:v>
                </c:pt>
                <c:pt idx="150">
                  <c:v>700</c:v>
                </c:pt>
                <c:pt idx="151">
                  <c:v>705</c:v>
                </c:pt>
                <c:pt idx="152">
                  <c:v>710</c:v>
                </c:pt>
                <c:pt idx="153">
                  <c:v>715</c:v>
                </c:pt>
                <c:pt idx="154">
                  <c:v>720</c:v>
                </c:pt>
                <c:pt idx="155">
                  <c:v>725</c:v>
                </c:pt>
                <c:pt idx="156">
                  <c:v>730</c:v>
                </c:pt>
                <c:pt idx="157">
                  <c:v>735</c:v>
                </c:pt>
                <c:pt idx="158">
                  <c:v>740</c:v>
                </c:pt>
                <c:pt idx="159">
                  <c:v>745</c:v>
                </c:pt>
                <c:pt idx="160">
                  <c:v>750</c:v>
                </c:pt>
                <c:pt idx="161">
                  <c:v>755</c:v>
                </c:pt>
                <c:pt idx="162">
                  <c:v>760</c:v>
                </c:pt>
                <c:pt idx="163">
                  <c:v>765</c:v>
                </c:pt>
                <c:pt idx="164">
                  <c:v>770</c:v>
                </c:pt>
                <c:pt idx="165">
                  <c:v>775</c:v>
                </c:pt>
                <c:pt idx="166">
                  <c:v>780</c:v>
                </c:pt>
                <c:pt idx="167">
                  <c:v>785</c:v>
                </c:pt>
                <c:pt idx="168">
                  <c:v>790</c:v>
                </c:pt>
                <c:pt idx="169">
                  <c:v>795</c:v>
                </c:pt>
                <c:pt idx="170">
                  <c:v>800</c:v>
                </c:pt>
                <c:pt idx="171">
                  <c:v>805</c:v>
                </c:pt>
                <c:pt idx="172">
                  <c:v>810</c:v>
                </c:pt>
                <c:pt idx="173">
                  <c:v>815</c:v>
                </c:pt>
                <c:pt idx="174">
                  <c:v>820</c:v>
                </c:pt>
                <c:pt idx="175">
                  <c:v>825</c:v>
                </c:pt>
                <c:pt idx="176">
                  <c:v>830</c:v>
                </c:pt>
                <c:pt idx="177">
                  <c:v>835</c:v>
                </c:pt>
                <c:pt idx="178">
                  <c:v>840</c:v>
                </c:pt>
                <c:pt idx="179">
                  <c:v>845</c:v>
                </c:pt>
                <c:pt idx="180">
                  <c:v>850</c:v>
                </c:pt>
                <c:pt idx="181">
                  <c:v>855</c:v>
                </c:pt>
                <c:pt idx="182">
                  <c:v>860</c:v>
                </c:pt>
                <c:pt idx="183">
                  <c:v>865</c:v>
                </c:pt>
                <c:pt idx="184">
                  <c:v>870</c:v>
                </c:pt>
                <c:pt idx="185">
                  <c:v>875</c:v>
                </c:pt>
                <c:pt idx="186">
                  <c:v>880</c:v>
                </c:pt>
                <c:pt idx="187">
                  <c:v>885</c:v>
                </c:pt>
                <c:pt idx="188">
                  <c:v>890</c:v>
                </c:pt>
                <c:pt idx="189">
                  <c:v>895</c:v>
                </c:pt>
                <c:pt idx="190">
                  <c:v>900</c:v>
                </c:pt>
                <c:pt idx="191">
                  <c:v>905</c:v>
                </c:pt>
                <c:pt idx="192">
                  <c:v>910</c:v>
                </c:pt>
                <c:pt idx="193">
                  <c:v>915</c:v>
                </c:pt>
                <c:pt idx="194">
                  <c:v>920</c:v>
                </c:pt>
                <c:pt idx="195">
                  <c:v>925</c:v>
                </c:pt>
                <c:pt idx="196">
                  <c:v>930</c:v>
                </c:pt>
                <c:pt idx="197">
                  <c:v>935</c:v>
                </c:pt>
                <c:pt idx="198">
                  <c:v>940</c:v>
                </c:pt>
                <c:pt idx="199">
                  <c:v>945</c:v>
                </c:pt>
                <c:pt idx="200">
                  <c:v>950</c:v>
                </c:pt>
                <c:pt idx="201">
                  <c:v>955</c:v>
                </c:pt>
                <c:pt idx="202">
                  <c:v>960</c:v>
                </c:pt>
                <c:pt idx="203">
                  <c:v>965</c:v>
                </c:pt>
                <c:pt idx="204">
                  <c:v>970</c:v>
                </c:pt>
                <c:pt idx="205">
                  <c:v>975</c:v>
                </c:pt>
                <c:pt idx="206">
                  <c:v>980</c:v>
                </c:pt>
                <c:pt idx="207">
                  <c:v>985</c:v>
                </c:pt>
                <c:pt idx="208">
                  <c:v>990</c:v>
                </c:pt>
                <c:pt idx="209">
                  <c:v>995</c:v>
                </c:pt>
                <c:pt idx="210">
                  <c:v>1000</c:v>
                </c:pt>
                <c:pt idx="211">
                  <c:v>1005</c:v>
                </c:pt>
                <c:pt idx="212">
                  <c:v>1010</c:v>
                </c:pt>
              </c:strCache>
            </c:strRef>
          </c:xVal>
          <c:yVal>
            <c:numRef>
              <c:f>'BF Filter Latency'!$AV$30:$AV$250</c:f>
            </c:numRef>
          </c:yVal>
          <c:smooth val="0"/>
        </c:ser>
        <c:ser>
          <c:idx val="38"/>
          <c:order val="4"/>
          <c:tx>
            <c:strRef>
              <c:f>'BF Filter Latency'!$BF$25:$BF$29</c:f>
              <c:strCache>
                <c:ptCount val="5"/>
                <c:pt idx="0">
                  <c:v>                                                      DATA PASSED TO PID LOOP</c:v>
                </c:pt>
                <c:pt idx="2">
                  <c:v>BeF Q = </c:v>
                </c:pt>
                <c:pt idx="3">
                  <c:v>BeF HPF = </c:v>
                </c:pt>
                <c:pt idx="4">
                  <c:v>160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</a:ln>
            <a:effectLst>
              <a:glow rad="139700">
                <a:schemeClr val="accent3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70000"/>
                  <a:lumOff val="3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70000"/>
                    <a:lumOff val="3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'BF Filter Latency'!$A$30:$A$960</c:f>
              <c:strCache>
                <c:ptCount val="213"/>
                <c:pt idx="0">
                  <c:v>actual --&gt;</c:v>
                </c:pt>
                <c:pt idx="1">
                  <c:v>Freq.</c:v>
                </c:pt>
                <c:pt idx="2">
                  <c:v>0.001</c:v>
                </c:pt>
                <c:pt idx="3">
                  <c:v>0.1</c:v>
                </c:pt>
                <c:pt idx="4">
                  <c:v>0.5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25</c:v>
                </c:pt>
                <c:pt idx="21">
                  <c:v>30</c:v>
                </c:pt>
                <c:pt idx="22">
                  <c:v>35</c:v>
                </c:pt>
                <c:pt idx="23">
                  <c:v>40</c:v>
                </c:pt>
                <c:pt idx="24">
                  <c:v>45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  <c:pt idx="51">
                  <c:v>205</c:v>
                </c:pt>
                <c:pt idx="52">
                  <c:v>210</c:v>
                </c:pt>
                <c:pt idx="53">
                  <c:v>215</c:v>
                </c:pt>
                <c:pt idx="54">
                  <c:v>220</c:v>
                </c:pt>
                <c:pt idx="55">
                  <c:v>225</c:v>
                </c:pt>
                <c:pt idx="56">
                  <c:v>230</c:v>
                </c:pt>
                <c:pt idx="57">
                  <c:v>235</c:v>
                </c:pt>
                <c:pt idx="58">
                  <c:v>240</c:v>
                </c:pt>
                <c:pt idx="59">
                  <c:v>245</c:v>
                </c:pt>
                <c:pt idx="60">
                  <c:v>250</c:v>
                </c:pt>
                <c:pt idx="61">
                  <c:v>255</c:v>
                </c:pt>
                <c:pt idx="62">
                  <c:v>260</c:v>
                </c:pt>
                <c:pt idx="63">
                  <c:v>265</c:v>
                </c:pt>
                <c:pt idx="64">
                  <c:v>270</c:v>
                </c:pt>
                <c:pt idx="65">
                  <c:v>275</c:v>
                </c:pt>
                <c:pt idx="66">
                  <c:v>280</c:v>
                </c:pt>
                <c:pt idx="67">
                  <c:v>285</c:v>
                </c:pt>
                <c:pt idx="68">
                  <c:v>290</c:v>
                </c:pt>
                <c:pt idx="69">
                  <c:v>295</c:v>
                </c:pt>
                <c:pt idx="70">
                  <c:v>300</c:v>
                </c:pt>
                <c:pt idx="71">
                  <c:v>305</c:v>
                </c:pt>
                <c:pt idx="72">
                  <c:v>310</c:v>
                </c:pt>
                <c:pt idx="73">
                  <c:v>315</c:v>
                </c:pt>
                <c:pt idx="74">
                  <c:v>320</c:v>
                </c:pt>
                <c:pt idx="75">
                  <c:v>325</c:v>
                </c:pt>
                <c:pt idx="76">
                  <c:v>330</c:v>
                </c:pt>
                <c:pt idx="77">
                  <c:v>335</c:v>
                </c:pt>
                <c:pt idx="78">
                  <c:v>340</c:v>
                </c:pt>
                <c:pt idx="79">
                  <c:v>345</c:v>
                </c:pt>
                <c:pt idx="80">
                  <c:v>350</c:v>
                </c:pt>
                <c:pt idx="81">
                  <c:v>355</c:v>
                </c:pt>
                <c:pt idx="82">
                  <c:v>360</c:v>
                </c:pt>
                <c:pt idx="83">
                  <c:v>365</c:v>
                </c:pt>
                <c:pt idx="84">
                  <c:v>370</c:v>
                </c:pt>
                <c:pt idx="85">
                  <c:v>375</c:v>
                </c:pt>
                <c:pt idx="86">
                  <c:v>380</c:v>
                </c:pt>
                <c:pt idx="87">
                  <c:v>385</c:v>
                </c:pt>
                <c:pt idx="88">
                  <c:v>390</c:v>
                </c:pt>
                <c:pt idx="89">
                  <c:v>395</c:v>
                </c:pt>
                <c:pt idx="90">
                  <c:v>400</c:v>
                </c:pt>
                <c:pt idx="91">
                  <c:v>405</c:v>
                </c:pt>
                <c:pt idx="92">
                  <c:v>410</c:v>
                </c:pt>
                <c:pt idx="93">
                  <c:v>415</c:v>
                </c:pt>
                <c:pt idx="94">
                  <c:v>420</c:v>
                </c:pt>
                <c:pt idx="95">
                  <c:v>425</c:v>
                </c:pt>
                <c:pt idx="96">
                  <c:v>430</c:v>
                </c:pt>
                <c:pt idx="97">
                  <c:v>435</c:v>
                </c:pt>
                <c:pt idx="98">
                  <c:v>440</c:v>
                </c:pt>
                <c:pt idx="99">
                  <c:v>445</c:v>
                </c:pt>
                <c:pt idx="100">
                  <c:v>450</c:v>
                </c:pt>
                <c:pt idx="101">
                  <c:v>455</c:v>
                </c:pt>
                <c:pt idx="102">
                  <c:v>460</c:v>
                </c:pt>
                <c:pt idx="103">
                  <c:v>465</c:v>
                </c:pt>
                <c:pt idx="104">
                  <c:v>470</c:v>
                </c:pt>
                <c:pt idx="105">
                  <c:v>475</c:v>
                </c:pt>
                <c:pt idx="106">
                  <c:v>480</c:v>
                </c:pt>
                <c:pt idx="107">
                  <c:v>485</c:v>
                </c:pt>
                <c:pt idx="108">
                  <c:v>490</c:v>
                </c:pt>
                <c:pt idx="109">
                  <c:v>495</c:v>
                </c:pt>
                <c:pt idx="110">
                  <c:v>500</c:v>
                </c:pt>
                <c:pt idx="111">
                  <c:v>505</c:v>
                </c:pt>
                <c:pt idx="112">
                  <c:v>510</c:v>
                </c:pt>
                <c:pt idx="113">
                  <c:v>515</c:v>
                </c:pt>
                <c:pt idx="114">
                  <c:v>520</c:v>
                </c:pt>
                <c:pt idx="115">
                  <c:v>525</c:v>
                </c:pt>
                <c:pt idx="116">
                  <c:v>530</c:v>
                </c:pt>
                <c:pt idx="117">
                  <c:v>535</c:v>
                </c:pt>
                <c:pt idx="118">
                  <c:v>540</c:v>
                </c:pt>
                <c:pt idx="119">
                  <c:v>545</c:v>
                </c:pt>
                <c:pt idx="120">
                  <c:v>550</c:v>
                </c:pt>
                <c:pt idx="121">
                  <c:v>555</c:v>
                </c:pt>
                <c:pt idx="122">
                  <c:v>560</c:v>
                </c:pt>
                <c:pt idx="123">
                  <c:v>565</c:v>
                </c:pt>
                <c:pt idx="124">
                  <c:v>570</c:v>
                </c:pt>
                <c:pt idx="125">
                  <c:v>575</c:v>
                </c:pt>
                <c:pt idx="126">
                  <c:v>580</c:v>
                </c:pt>
                <c:pt idx="127">
                  <c:v>585</c:v>
                </c:pt>
                <c:pt idx="128">
                  <c:v>590</c:v>
                </c:pt>
                <c:pt idx="129">
                  <c:v>595</c:v>
                </c:pt>
                <c:pt idx="130">
                  <c:v>600</c:v>
                </c:pt>
                <c:pt idx="131">
                  <c:v>605</c:v>
                </c:pt>
                <c:pt idx="132">
                  <c:v>610</c:v>
                </c:pt>
                <c:pt idx="133">
                  <c:v>615</c:v>
                </c:pt>
                <c:pt idx="134">
                  <c:v>620</c:v>
                </c:pt>
                <c:pt idx="135">
                  <c:v>625</c:v>
                </c:pt>
                <c:pt idx="136">
                  <c:v>630</c:v>
                </c:pt>
                <c:pt idx="137">
                  <c:v>635</c:v>
                </c:pt>
                <c:pt idx="138">
                  <c:v>640</c:v>
                </c:pt>
                <c:pt idx="139">
                  <c:v>645</c:v>
                </c:pt>
                <c:pt idx="140">
                  <c:v>650</c:v>
                </c:pt>
                <c:pt idx="141">
                  <c:v>655</c:v>
                </c:pt>
                <c:pt idx="142">
                  <c:v>660</c:v>
                </c:pt>
                <c:pt idx="143">
                  <c:v>665</c:v>
                </c:pt>
                <c:pt idx="144">
                  <c:v>670</c:v>
                </c:pt>
                <c:pt idx="145">
                  <c:v>675</c:v>
                </c:pt>
                <c:pt idx="146">
                  <c:v>680</c:v>
                </c:pt>
                <c:pt idx="147">
                  <c:v>685</c:v>
                </c:pt>
                <c:pt idx="148">
                  <c:v>690</c:v>
                </c:pt>
                <c:pt idx="149">
                  <c:v>695</c:v>
                </c:pt>
                <c:pt idx="150">
                  <c:v>700</c:v>
                </c:pt>
                <c:pt idx="151">
                  <c:v>705</c:v>
                </c:pt>
                <c:pt idx="152">
                  <c:v>710</c:v>
                </c:pt>
                <c:pt idx="153">
                  <c:v>715</c:v>
                </c:pt>
                <c:pt idx="154">
                  <c:v>720</c:v>
                </c:pt>
                <c:pt idx="155">
                  <c:v>725</c:v>
                </c:pt>
                <c:pt idx="156">
                  <c:v>730</c:v>
                </c:pt>
                <c:pt idx="157">
                  <c:v>735</c:v>
                </c:pt>
                <c:pt idx="158">
                  <c:v>740</c:v>
                </c:pt>
                <c:pt idx="159">
                  <c:v>745</c:v>
                </c:pt>
                <c:pt idx="160">
                  <c:v>750</c:v>
                </c:pt>
                <c:pt idx="161">
                  <c:v>755</c:v>
                </c:pt>
                <c:pt idx="162">
                  <c:v>760</c:v>
                </c:pt>
                <c:pt idx="163">
                  <c:v>765</c:v>
                </c:pt>
                <c:pt idx="164">
                  <c:v>770</c:v>
                </c:pt>
                <c:pt idx="165">
                  <c:v>775</c:v>
                </c:pt>
                <c:pt idx="166">
                  <c:v>780</c:v>
                </c:pt>
                <c:pt idx="167">
                  <c:v>785</c:v>
                </c:pt>
                <c:pt idx="168">
                  <c:v>790</c:v>
                </c:pt>
                <c:pt idx="169">
                  <c:v>795</c:v>
                </c:pt>
                <c:pt idx="170">
                  <c:v>800</c:v>
                </c:pt>
                <c:pt idx="171">
                  <c:v>805</c:v>
                </c:pt>
                <c:pt idx="172">
                  <c:v>810</c:v>
                </c:pt>
                <c:pt idx="173">
                  <c:v>815</c:v>
                </c:pt>
                <c:pt idx="174">
                  <c:v>820</c:v>
                </c:pt>
                <c:pt idx="175">
                  <c:v>825</c:v>
                </c:pt>
                <c:pt idx="176">
                  <c:v>830</c:v>
                </c:pt>
                <c:pt idx="177">
                  <c:v>835</c:v>
                </c:pt>
                <c:pt idx="178">
                  <c:v>840</c:v>
                </c:pt>
                <c:pt idx="179">
                  <c:v>845</c:v>
                </c:pt>
                <c:pt idx="180">
                  <c:v>850</c:v>
                </c:pt>
                <c:pt idx="181">
                  <c:v>855</c:v>
                </c:pt>
                <c:pt idx="182">
                  <c:v>860</c:v>
                </c:pt>
                <c:pt idx="183">
                  <c:v>865</c:v>
                </c:pt>
                <c:pt idx="184">
                  <c:v>870</c:v>
                </c:pt>
                <c:pt idx="185">
                  <c:v>875</c:v>
                </c:pt>
                <c:pt idx="186">
                  <c:v>880</c:v>
                </c:pt>
                <c:pt idx="187">
                  <c:v>885</c:v>
                </c:pt>
                <c:pt idx="188">
                  <c:v>890</c:v>
                </c:pt>
                <c:pt idx="189">
                  <c:v>895</c:v>
                </c:pt>
                <c:pt idx="190">
                  <c:v>900</c:v>
                </c:pt>
                <c:pt idx="191">
                  <c:v>905</c:v>
                </c:pt>
                <c:pt idx="192">
                  <c:v>910</c:v>
                </c:pt>
                <c:pt idx="193">
                  <c:v>915</c:v>
                </c:pt>
                <c:pt idx="194">
                  <c:v>920</c:v>
                </c:pt>
                <c:pt idx="195">
                  <c:v>925</c:v>
                </c:pt>
                <c:pt idx="196">
                  <c:v>930</c:v>
                </c:pt>
                <c:pt idx="197">
                  <c:v>935</c:v>
                </c:pt>
                <c:pt idx="198">
                  <c:v>940</c:v>
                </c:pt>
                <c:pt idx="199">
                  <c:v>945</c:v>
                </c:pt>
                <c:pt idx="200">
                  <c:v>950</c:v>
                </c:pt>
                <c:pt idx="201">
                  <c:v>955</c:v>
                </c:pt>
                <c:pt idx="202">
                  <c:v>960</c:v>
                </c:pt>
                <c:pt idx="203">
                  <c:v>965</c:v>
                </c:pt>
                <c:pt idx="204">
                  <c:v>970</c:v>
                </c:pt>
                <c:pt idx="205">
                  <c:v>975</c:v>
                </c:pt>
                <c:pt idx="206">
                  <c:v>980</c:v>
                </c:pt>
                <c:pt idx="207">
                  <c:v>985</c:v>
                </c:pt>
                <c:pt idx="208">
                  <c:v>990</c:v>
                </c:pt>
                <c:pt idx="209">
                  <c:v>995</c:v>
                </c:pt>
                <c:pt idx="210">
                  <c:v>1000</c:v>
                </c:pt>
                <c:pt idx="211">
                  <c:v>1005</c:v>
                </c:pt>
                <c:pt idx="212">
                  <c:v>1010</c:v>
                </c:pt>
              </c:strCache>
            </c:strRef>
          </c:xVal>
          <c:yVal>
            <c:numRef>
              <c:f>'BF Filter Latency'!$BF$30:$BF$960</c:f>
            </c:numRef>
          </c:yVal>
          <c:smooth val="0"/>
        </c:ser>
        <c:ser>
          <c:idx val="39"/>
          <c:order val="5"/>
          <c:tx>
            <c:strRef>
              <c:f>'BF Filter Latency'!$BG$25:$BG$29</c:f>
              <c:strCache>
                <c:ptCount val="5"/>
                <c:pt idx="0">
                  <c:v>                                                      DATA PASSED TO PID LOOP</c:v>
                </c:pt>
                <c:pt idx="2">
                  <c:v>0.99</c:v>
                </c:pt>
                <c:pt idx="3">
                  <c:v>423</c:v>
                </c:pt>
                <c:pt idx="4">
                  <c:v>360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</a:ln>
            <a:effectLst>
              <a:glow rad="139700">
                <a:schemeClr val="accent4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70000"/>
                  <a:lumOff val="3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70000"/>
                    <a:lumOff val="3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'BF Filter Latency'!$A$30:$A$960</c:f>
              <c:strCache>
                <c:ptCount val="213"/>
                <c:pt idx="0">
                  <c:v>actual --&gt;</c:v>
                </c:pt>
                <c:pt idx="1">
                  <c:v>Freq.</c:v>
                </c:pt>
                <c:pt idx="2">
                  <c:v>0.001</c:v>
                </c:pt>
                <c:pt idx="3">
                  <c:v>0.1</c:v>
                </c:pt>
                <c:pt idx="4">
                  <c:v>0.5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25</c:v>
                </c:pt>
                <c:pt idx="21">
                  <c:v>30</c:v>
                </c:pt>
                <c:pt idx="22">
                  <c:v>35</c:v>
                </c:pt>
                <c:pt idx="23">
                  <c:v>40</c:v>
                </c:pt>
                <c:pt idx="24">
                  <c:v>45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  <c:pt idx="51">
                  <c:v>205</c:v>
                </c:pt>
                <c:pt idx="52">
                  <c:v>210</c:v>
                </c:pt>
                <c:pt idx="53">
                  <c:v>215</c:v>
                </c:pt>
                <c:pt idx="54">
                  <c:v>220</c:v>
                </c:pt>
                <c:pt idx="55">
                  <c:v>225</c:v>
                </c:pt>
                <c:pt idx="56">
                  <c:v>230</c:v>
                </c:pt>
                <c:pt idx="57">
                  <c:v>235</c:v>
                </c:pt>
                <c:pt idx="58">
                  <c:v>240</c:v>
                </c:pt>
                <c:pt idx="59">
                  <c:v>245</c:v>
                </c:pt>
                <c:pt idx="60">
                  <c:v>250</c:v>
                </c:pt>
                <c:pt idx="61">
                  <c:v>255</c:v>
                </c:pt>
                <c:pt idx="62">
                  <c:v>260</c:v>
                </c:pt>
                <c:pt idx="63">
                  <c:v>265</c:v>
                </c:pt>
                <c:pt idx="64">
                  <c:v>270</c:v>
                </c:pt>
                <c:pt idx="65">
                  <c:v>275</c:v>
                </c:pt>
                <c:pt idx="66">
                  <c:v>280</c:v>
                </c:pt>
                <c:pt idx="67">
                  <c:v>285</c:v>
                </c:pt>
                <c:pt idx="68">
                  <c:v>290</c:v>
                </c:pt>
                <c:pt idx="69">
                  <c:v>295</c:v>
                </c:pt>
                <c:pt idx="70">
                  <c:v>300</c:v>
                </c:pt>
                <c:pt idx="71">
                  <c:v>305</c:v>
                </c:pt>
                <c:pt idx="72">
                  <c:v>310</c:v>
                </c:pt>
                <c:pt idx="73">
                  <c:v>315</c:v>
                </c:pt>
                <c:pt idx="74">
                  <c:v>320</c:v>
                </c:pt>
                <c:pt idx="75">
                  <c:v>325</c:v>
                </c:pt>
                <c:pt idx="76">
                  <c:v>330</c:v>
                </c:pt>
                <c:pt idx="77">
                  <c:v>335</c:v>
                </c:pt>
                <c:pt idx="78">
                  <c:v>340</c:v>
                </c:pt>
                <c:pt idx="79">
                  <c:v>345</c:v>
                </c:pt>
                <c:pt idx="80">
                  <c:v>350</c:v>
                </c:pt>
                <c:pt idx="81">
                  <c:v>355</c:v>
                </c:pt>
                <c:pt idx="82">
                  <c:v>360</c:v>
                </c:pt>
                <c:pt idx="83">
                  <c:v>365</c:v>
                </c:pt>
                <c:pt idx="84">
                  <c:v>370</c:v>
                </c:pt>
                <c:pt idx="85">
                  <c:v>375</c:v>
                </c:pt>
                <c:pt idx="86">
                  <c:v>380</c:v>
                </c:pt>
                <c:pt idx="87">
                  <c:v>385</c:v>
                </c:pt>
                <c:pt idx="88">
                  <c:v>390</c:v>
                </c:pt>
                <c:pt idx="89">
                  <c:v>395</c:v>
                </c:pt>
                <c:pt idx="90">
                  <c:v>400</c:v>
                </c:pt>
                <c:pt idx="91">
                  <c:v>405</c:v>
                </c:pt>
                <c:pt idx="92">
                  <c:v>410</c:v>
                </c:pt>
                <c:pt idx="93">
                  <c:v>415</c:v>
                </c:pt>
                <c:pt idx="94">
                  <c:v>420</c:v>
                </c:pt>
                <c:pt idx="95">
                  <c:v>425</c:v>
                </c:pt>
                <c:pt idx="96">
                  <c:v>430</c:v>
                </c:pt>
                <c:pt idx="97">
                  <c:v>435</c:v>
                </c:pt>
                <c:pt idx="98">
                  <c:v>440</c:v>
                </c:pt>
                <c:pt idx="99">
                  <c:v>445</c:v>
                </c:pt>
                <c:pt idx="100">
                  <c:v>450</c:v>
                </c:pt>
                <c:pt idx="101">
                  <c:v>455</c:v>
                </c:pt>
                <c:pt idx="102">
                  <c:v>460</c:v>
                </c:pt>
                <c:pt idx="103">
                  <c:v>465</c:v>
                </c:pt>
                <c:pt idx="104">
                  <c:v>470</c:v>
                </c:pt>
                <c:pt idx="105">
                  <c:v>475</c:v>
                </c:pt>
                <c:pt idx="106">
                  <c:v>480</c:v>
                </c:pt>
                <c:pt idx="107">
                  <c:v>485</c:v>
                </c:pt>
                <c:pt idx="108">
                  <c:v>490</c:v>
                </c:pt>
                <c:pt idx="109">
                  <c:v>495</c:v>
                </c:pt>
                <c:pt idx="110">
                  <c:v>500</c:v>
                </c:pt>
                <c:pt idx="111">
                  <c:v>505</c:v>
                </c:pt>
                <c:pt idx="112">
                  <c:v>510</c:v>
                </c:pt>
                <c:pt idx="113">
                  <c:v>515</c:v>
                </c:pt>
                <c:pt idx="114">
                  <c:v>520</c:v>
                </c:pt>
                <c:pt idx="115">
                  <c:v>525</c:v>
                </c:pt>
                <c:pt idx="116">
                  <c:v>530</c:v>
                </c:pt>
                <c:pt idx="117">
                  <c:v>535</c:v>
                </c:pt>
                <c:pt idx="118">
                  <c:v>540</c:v>
                </c:pt>
                <c:pt idx="119">
                  <c:v>545</c:v>
                </c:pt>
                <c:pt idx="120">
                  <c:v>550</c:v>
                </c:pt>
                <c:pt idx="121">
                  <c:v>555</c:v>
                </c:pt>
                <c:pt idx="122">
                  <c:v>560</c:v>
                </c:pt>
                <c:pt idx="123">
                  <c:v>565</c:v>
                </c:pt>
                <c:pt idx="124">
                  <c:v>570</c:v>
                </c:pt>
                <c:pt idx="125">
                  <c:v>575</c:v>
                </c:pt>
                <c:pt idx="126">
                  <c:v>580</c:v>
                </c:pt>
                <c:pt idx="127">
                  <c:v>585</c:v>
                </c:pt>
                <c:pt idx="128">
                  <c:v>590</c:v>
                </c:pt>
                <c:pt idx="129">
                  <c:v>595</c:v>
                </c:pt>
                <c:pt idx="130">
                  <c:v>600</c:v>
                </c:pt>
                <c:pt idx="131">
                  <c:v>605</c:v>
                </c:pt>
                <c:pt idx="132">
                  <c:v>610</c:v>
                </c:pt>
                <c:pt idx="133">
                  <c:v>615</c:v>
                </c:pt>
                <c:pt idx="134">
                  <c:v>620</c:v>
                </c:pt>
                <c:pt idx="135">
                  <c:v>625</c:v>
                </c:pt>
                <c:pt idx="136">
                  <c:v>630</c:v>
                </c:pt>
                <c:pt idx="137">
                  <c:v>635</c:v>
                </c:pt>
                <c:pt idx="138">
                  <c:v>640</c:v>
                </c:pt>
                <c:pt idx="139">
                  <c:v>645</c:v>
                </c:pt>
                <c:pt idx="140">
                  <c:v>650</c:v>
                </c:pt>
                <c:pt idx="141">
                  <c:v>655</c:v>
                </c:pt>
                <c:pt idx="142">
                  <c:v>660</c:v>
                </c:pt>
                <c:pt idx="143">
                  <c:v>665</c:v>
                </c:pt>
                <c:pt idx="144">
                  <c:v>670</c:v>
                </c:pt>
                <c:pt idx="145">
                  <c:v>675</c:v>
                </c:pt>
                <c:pt idx="146">
                  <c:v>680</c:v>
                </c:pt>
                <c:pt idx="147">
                  <c:v>685</c:v>
                </c:pt>
                <c:pt idx="148">
                  <c:v>690</c:v>
                </c:pt>
                <c:pt idx="149">
                  <c:v>695</c:v>
                </c:pt>
                <c:pt idx="150">
                  <c:v>700</c:v>
                </c:pt>
                <c:pt idx="151">
                  <c:v>705</c:v>
                </c:pt>
                <c:pt idx="152">
                  <c:v>710</c:v>
                </c:pt>
                <c:pt idx="153">
                  <c:v>715</c:v>
                </c:pt>
                <c:pt idx="154">
                  <c:v>720</c:v>
                </c:pt>
                <c:pt idx="155">
                  <c:v>725</c:v>
                </c:pt>
                <c:pt idx="156">
                  <c:v>730</c:v>
                </c:pt>
                <c:pt idx="157">
                  <c:v>735</c:v>
                </c:pt>
                <c:pt idx="158">
                  <c:v>740</c:v>
                </c:pt>
                <c:pt idx="159">
                  <c:v>745</c:v>
                </c:pt>
                <c:pt idx="160">
                  <c:v>750</c:v>
                </c:pt>
                <c:pt idx="161">
                  <c:v>755</c:v>
                </c:pt>
                <c:pt idx="162">
                  <c:v>760</c:v>
                </c:pt>
                <c:pt idx="163">
                  <c:v>765</c:v>
                </c:pt>
                <c:pt idx="164">
                  <c:v>770</c:v>
                </c:pt>
                <c:pt idx="165">
                  <c:v>775</c:v>
                </c:pt>
                <c:pt idx="166">
                  <c:v>780</c:v>
                </c:pt>
                <c:pt idx="167">
                  <c:v>785</c:v>
                </c:pt>
                <c:pt idx="168">
                  <c:v>790</c:v>
                </c:pt>
                <c:pt idx="169">
                  <c:v>795</c:v>
                </c:pt>
                <c:pt idx="170">
                  <c:v>800</c:v>
                </c:pt>
                <c:pt idx="171">
                  <c:v>805</c:v>
                </c:pt>
                <c:pt idx="172">
                  <c:v>810</c:v>
                </c:pt>
                <c:pt idx="173">
                  <c:v>815</c:v>
                </c:pt>
                <c:pt idx="174">
                  <c:v>820</c:v>
                </c:pt>
                <c:pt idx="175">
                  <c:v>825</c:v>
                </c:pt>
                <c:pt idx="176">
                  <c:v>830</c:v>
                </c:pt>
                <c:pt idx="177">
                  <c:v>835</c:v>
                </c:pt>
                <c:pt idx="178">
                  <c:v>840</c:v>
                </c:pt>
                <c:pt idx="179">
                  <c:v>845</c:v>
                </c:pt>
                <c:pt idx="180">
                  <c:v>850</c:v>
                </c:pt>
                <c:pt idx="181">
                  <c:v>855</c:v>
                </c:pt>
                <c:pt idx="182">
                  <c:v>860</c:v>
                </c:pt>
                <c:pt idx="183">
                  <c:v>865</c:v>
                </c:pt>
                <c:pt idx="184">
                  <c:v>870</c:v>
                </c:pt>
                <c:pt idx="185">
                  <c:v>875</c:v>
                </c:pt>
                <c:pt idx="186">
                  <c:v>880</c:v>
                </c:pt>
                <c:pt idx="187">
                  <c:v>885</c:v>
                </c:pt>
                <c:pt idx="188">
                  <c:v>890</c:v>
                </c:pt>
                <c:pt idx="189">
                  <c:v>895</c:v>
                </c:pt>
                <c:pt idx="190">
                  <c:v>900</c:v>
                </c:pt>
                <c:pt idx="191">
                  <c:v>905</c:v>
                </c:pt>
                <c:pt idx="192">
                  <c:v>910</c:v>
                </c:pt>
                <c:pt idx="193">
                  <c:v>915</c:v>
                </c:pt>
                <c:pt idx="194">
                  <c:v>920</c:v>
                </c:pt>
                <c:pt idx="195">
                  <c:v>925</c:v>
                </c:pt>
                <c:pt idx="196">
                  <c:v>930</c:v>
                </c:pt>
                <c:pt idx="197">
                  <c:v>935</c:v>
                </c:pt>
                <c:pt idx="198">
                  <c:v>940</c:v>
                </c:pt>
                <c:pt idx="199">
                  <c:v>945</c:v>
                </c:pt>
                <c:pt idx="200">
                  <c:v>950</c:v>
                </c:pt>
                <c:pt idx="201">
                  <c:v>955</c:v>
                </c:pt>
                <c:pt idx="202">
                  <c:v>960</c:v>
                </c:pt>
                <c:pt idx="203">
                  <c:v>965</c:v>
                </c:pt>
                <c:pt idx="204">
                  <c:v>970</c:v>
                </c:pt>
                <c:pt idx="205">
                  <c:v>975</c:v>
                </c:pt>
                <c:pt idx="206">
                  <c:v>980</c:v>
                </c:pt>
                <c:pt idx="207">
                  <c:v>985</c:v>
                </c:pt>
                <c:pt idx="208">
                  <c:v>990</c:v>
                </c:pt>
                <c:pt idx="209">
                  <c:v>995</c:v>
                </c:pt>
                <c:pt idx="210">
                  <c:v>1000</c:v>
                </c:pt>
                <c:pt idx="211">
                  <c:v>1005</c:v>
                </c:pt>
                <c:pt idx="212">
                  <c:v>1010</c:v>
                </c:pt>
              </c:strCache>
            </c:strRef>
          </c:xVal>
          <c:yVal>
            <c:numRef>
              <c:f>'BF Filter Latency'!$BG$30:$BG$960</c:f>
            </c:numRef>
          </c:yVal>
          <c:smooth val="0"/>
        </c:ser>
        <c:ser>
          <c:idx val="44"/>
          <c:order val="6"/>
          <c:tx>
            <c:strRef>
              <c:f>'BF Filter Latency'!$BN$25:$BN$29</c:f>
              <c:strCache>
                <c:ptCount val="5"/>
                <c:pt idx="0">
                  <c:v>D-Term
Lowpass1</c:v>
                </c:pt>
                <c:pt idx="1">
                  <c:v>Filter Type</c:v>
                </c:pt>
                <c:pt idx="2">
                  <c:v>BiQUAD</c:v>
                </c:pt>
                <c:pt idx="3">
                  <c:v>Q</c:v>
                </c:pt>
                <c:pt idx="4">
                  <c:v>0.707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</a:schemeClr>
              </a:solidFill>
            </a:ln>
            <a:effectLst>
              <a:glow rad="139700">
                <a:schemeClr val="accent3">
                  <a:lumMod val="7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7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7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'BF Filter Latency'!$A$30:$A$960</c:f>
              <c:strCache>
                <c:ptCount val="213"/>
                <c:pt idx="0">
                  <c:v>actual --&gt;</c:v>
                </c:pt>
                <c:pt idx="1">
                  <c:v>Freq.</c:v>
                </c:pt>
                <c:pt idx="2">
                  <c:v>0.001</c:v>
                </c:pt>
                <c:pt idx="3">
                  <c:v>0.1</c:v>
                </c:pt>
                <c:pt idx="4">
                  <c:v>0.5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25</c:v>
                </c:pt>
                <c:pt idx="21">
                  <c:v>30</c:v>
                </c:pt>
                <c:pt idx="22">
                  <c:v>35</c:v>
                </c:pt>
                <c:pt idx="23">
                  <c:v>40</c:v>
                </c:pt>
                <c:pt idx="24">
                  <c:v>45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  <c:pt idx="51">
                  <c:v>205</c:v>
                </c:pt>
                <c:pt idx="52">
                  <c:v>210</c:v>
                </c:pt>
                <c:pt idx="53">
                  <c:v>215</c:v>
                </c:pt>
                <c:pt idx="54">
                  <c:v>220</c:v>
                </c:pt>
                <c:pt idx="55">
                  <c:v>225</c:v>
                </c:pt>
                <c:pt idx="56">
                  <c:v>230</c:v>
                </c:pt>
                <c:pt idx="57">
                  <c:v>235</c:v>
                </c:pt>
                <c:pt idx="58">
                  <c:v>240</c:v>
                </c:pt>
                <c:pt idx="59">
                  <c:v>245</c:v>
                </c:pt>
                <c:pt idx="60">
                  <c:v>250</c:v>
                </c:pt>
                <c:pt idx="61">
                  <c:v>255</c:v>
                </c:pt>
                <c:pt idx="62">
                  <c:v>260</c:v>
                </c:pt>
                <c:pt idx="63">
                  <c:v>265</c:v>
                </c:pt>
                <c:pt idx="64">
                  <c:v>270</c:v>
                </c:pt>
                <c:pt idx="65">
                  <c:v>275</c:v>
                </c:pt>
                <c:pt idx="66">
                  <c:v>280</c:v>
                </c:pt>
                <c:pt idx="67">
                  <c:v>285</c:v>
                </c:pt>
                <c:pt idx="68">
                  <c:v>290</c:v>
                </c:pt>
                <c:pt idx="69">
                  <c:v>295</c:v>
                </c:pt>
                <c:pt idx="70">
                  <c:v>300</c:v>
                </c:pt>
                <c:pt idx="71">
                  <c:v>305</c:v>
                </c:pt>
                <c:pt idx="72">
                  <c:v>310</c:v>
                </c:pt>
                <c:pt idx="73">
                  <c:v>315</c:v>
                </c:pt>
                <c:pt idx="74">
                  <c:v>320</c:v>
                </c:pt>
                <c:pt idx="75">
                  <c:v>325</c:v>
                </c:pt>
                <c:pt idx="76">
                  <c:v>330</c:v>
                </c:pt>
                <c:pt idx="77">
                  <c:v>335</c:v>
                </c:pt>
                <c:pt idx="78">
                  <c:v>340</c:v>
                </c:pt>
                <c:pt idx="79">
                  <c:v>345</c:v>
                </c:pt>
                <c:pt idx="80">
                  <c:v>350</c:v>
                </c:pt>
                <c:pt idx="81">
                  <c:v>355</c:v>
                </c:pt>
                <c:pt idx="82">
                  <c:v>360</c:v>
                </c:pt>
                <c:pt idx="83">
                  <c:v>365</c:v>
                </c:pt>
                <c:pt idx="84">
                  <c:v>370</c:v>
                </c:pt>
                <c:pt idx="85">
                  <c:v>375</c:v>
                </c:pt>
                <c:pt idx="86">
                  <c:v>380</c:v>
                </c:pt>
                <c:pt idx="87">
                  <c:v>385</c:v>
                </c:pt>
                <c:pt idx="88">
                  <c:v>390</c:v>
                </c:pt>
                <c:pt idx="89">
                  <c:v>395</c:v>
                </c:pt>
                <c:pt idx="90">
                  <c:v>400</c:v>
                </c:pt>
                <c:pt idx="91">
                  <c:v>405</c:v>
                </c:pt>
                <c:pt idx="92">
                  <c:v>410</c:v>
                </c:pt>
                <c:pt idx="93">
                  <c:v>415</c:v>
                </c:pt>
                <c:pt idx="94">
                  <c:v>420</c:v>
                </c:pt>
                <c:pt idx="95">
                  <c:v>425</c:v>
                </c:pt>
                <c:pt idx="96">
                  <c:v>430</c:v>
                </c:pt>
                <c:pt idx="97">
                  <c:v>435</c:v>
                </c:pt>
                <c:pt idx="98">
                  <c:v>440</c:v>
                </c:pt>
                <c:pt idx="99">
                  <c:v>445</c:v>
                </c:pt>
                <c:pt idx="100">
                  <c:v>450</c:v>
                </c:pt>
                <c:pt idx="101">
                  <c:v>455</c:v>
                </c:pt>
                <c:pt idx="102">
                  <c:v>460</c:v>
                </c:pt>
                <c:pt idx="103">
                  <c:v>465</c:v>
                </c:pt>
                <c:pt idx="104">
                  <c:v>470</c:v>
                </c:pt>
                <c:pt idx="105">
                  <c:v>475</c:v>
                </c:pt>
                <c:pt idx="106">
                  <c:v>480</c:v>
                </c:pt>
                <c:pt idx="107">
                  <c:v>485</c:v>
                </c:pt>
                <c:pt idx="108">
                  <c:v>490</c:v>
                </c:pt>
                <c:pt idx="109">
                  <c:v>495</c:v>
                </c:pt>
                <c:pt idx="110">
                  <c:v>500</c:v>
                </c:pt>
                <c:pt idx="111">
                  <c:v>505</c:v>
                </c:pt>
                <c:pt idx="112">
                  <c:v>510</c:v>
                </c:pt>
                <c:pt idx="113">
                  <c:v>515</c:v>
                </c:pt>
                <c:pt idx="114">
                  <c:v>520</c:v>
                </c:pt>
                <c:pt idx="115">
                  <c:v>525</c:v>
                </c:pt>
                <c:pt idx="116">
                  <c:v>530</c:v>
                </c:pt>
                <c:pt idx="117">
                  <c:v>535</c:v>
                </c:pt>
                <c:pt idx="118">
                  <c:v>540</c:v>
                </c:pt>
                <c:pt idx="119">
                  <c:v>545</c:v>
                </c:pt>
                <c:pt idx="120">
                  <c:v>550</c:v>
                </c:pt>
                <c:pt idx="121">
                  <c:v>555</c:v>
                </c:pt>
                <c:pt idx="122">
                  <c:v>560</c:v>
                </c:pt>
                <c:pt idx="123">
                  <c:v>565</c:v>
                </c:pt>
                <c:pt idx="124">
                  <c:v>570</c:v>
                </c:pt>
                <c:pt idx="125">
                  <c:v>575</c:v>
                </c:pt>
                <c:pt idx="126">
                  <c:v>580</c:v>
                </c:pt>
                <c:pt idx="127">
                  <c:v>585</c:v>
                </c:pt>
                <c:pt idx="128">
                  <c:v>590</c:v>
                </c:pt>
                <c:pt idx="129">
                  <c:v>595</c:v>
                </c:pt>
                <c:pt idx="130">
                  <c:v>600</c:v>
                </c:pt>
                <c:pt idx="131">
                  <c:v>605</c:v>
                </c:pt>
                <c:pt idx="132">
                  <c:v>610</c:v>
                </c:pt>
                <c:pt idx="133">
                  <c:v>615</c:v>
                </c:pt>
                <c:pt idx="134">
                  <c:v>620</c:v>
                </c:pt>
                <c:pt idx="135">
                  <c:v>625</c:v>
                </c:pt>
                <c:pt idx="136">
                  <c:v>630</c:v>
                </c:pt>
                <c:pt idx="137">
                  <c:v>635</c:v>
                </c:pt>
                <c:pt idx="138">
                  <c:v>640</c:v>
                </c:pt>
                <c:pt idx="139">
                  <c:v>645</c:v>
                </c:pt>
                <c:pt idx="140">
                  <c:v>650</c:v>
                </c:pt>
                <c:pt idx="141">
                  <c:v>655</c:v>
                </c:pt>
                <c:pt idx="142">
                  <c:v>660</c:v>
                </c:pt>
                <c:pt idx="143">
                  <c:v>665</c:v>
                </c:pt>
                <c:pt idx="144">
                  <c:v>670</c:v>
                </c:pt>
                <c:pt idx="145">
                  <c:v>675</c:v>
                </c:pt>
                <c:pt idx="146">
                  <c:v>680</c:v>
                </c:pt>
                <c:pt idx="147">
                  <c:v>685</c:v>
                </c:pt>
                <c:pt idx="148">
                  <c:v>690</c:v>
                </c:pt>
                <c:pt idx="149">
                  <c:v>695</c:v>
                </c:pt>
                <c:pt idx="150">
                  <c:v>700</c:v>
                </c:pt>
                <c:pt idx="151">
                  <c:v>705</c:v>
                </c:pt>
                <c:pt idx="152">
                  <c:v>710</c:v>
                </c:pt>
                <c:pt idx="153">
                  <c:v>715</c:v>
                </c:pt>
                <c:pt idx="154">
                  <c:v>720</c:v>
                </c:pt>
                <c:pt idx="155">
                  <c:v>725</c:v>
                </c:pt>
                <c:pt idx="156">
                  <c:v>730</c:v>
                </c:pt>
                <c:pt idx="157">
                  <c:v>735</c:v>
                </c:pt>
                <c:pt idx="158">
                  <c:v>740</c:v>
                </c:pt>
                <c:pt idx="159">
                  <c:v>745</c:v>
                </c:pt>
                <c:pt idx="160">
                  <c:v>750</c:v>
                </c:pt>
                <c:pt idx="161">
                  <c:v>755</c:v>
                </c:pt>
                <c:pt idx="162">
                  <c:v>760</c:v>
                </c:pt>
                <c:pt idx="163">
                  <c:v>765</c:v>
                </c:pt>
                <c:pt idx="164">
                  <c:v>770</c:v>
                </c:pt>
                <c:pt idx="165">
                  <c:v>775</c:v>
                </c:pt>
                <c:pt idx="166">
                  <c:v>780</c:v>
                </c:pt>
                <c:pt idx="167">
                  <c:v>785</c:v>
                </c:pt>
                <c:pt idx="168">
                  <c:v>790</c:v>
                </c:pt>
                <c:pt idx="169">
                  <c:v>795</c:v>
                </c:pt>
                <c:pt idx="170">
                  <c:v>800</c:v>
                </c:pt>
                <c:pt idx="171">
                  <c:v>805</c:v>
                </c:pt>
                <c:pt idx="172">
                  <c:v>810</c:v>
                </c:pt>
                <c:pt idx="173">
                  <c:v>815</c:v>
                </c:pt>
                <c:pt idx="174">
                  <c:v>820</c:v>
                </c:pt>
                <c:pt idx="175">
                  <c:v>825</c:v>
                </c:pt>
                <c:pt idx="176">
                  <c:v>830</c:v>
                </c:pt>
                <c:pt idx="177">
                  <c:v>835</c:v>
                </c:pt>
                <c:pt idx="178">
                  <c:v>840</c:v>
                </c:pt>
                <c:pt idx="179">
                  <c:v>845</c:v>
                </c:pt>
                <c:pt idx="180">
                  <c:v>850</c:v>
                </c:pt>
                <c:pt idx="181">
                  <c:v>855</c:v>
                </c:pt>
                <c:pt idx="182">
                  <c:v>860</c:v>
                </c:pt>
                <c:pt idx="183">
                  <c:v>865</c:v>
                </c:pt>
                <c:pt idx="184">
                  <c:v>870</c:v>
                </c:pt>
                <c:pt idx="185">
                  <c:v>875</c:v>
                </c:pt>
                <c:pt idx="186">
                  <c:v>880</c:v>
                </c:pt>
                <c:pt idx="187">
                  <c:v>885</c:v>
                </c:pt>
                <c:pt idx="188">
                  <c:v>890</c:v>
                </c:pt>
                <c:pt idx="189">
                  <c:v>895</c:v>
                </c:pt>
                <c:pt idx="190">
                  <c:v>900</c:v>
                </c:pt>
                <c:pt idx="191">
                  <c:v>905</c:v>
                </c:pt>
                <c:pt idx="192">
                  <c:v>910</c:v>
                </c:pt>
                <c:pt idx="193">
                  <c:v>915</c:v>
                </c:pt>
                <c:pt idx="194">
                  <c:v>920</c:v>
                </c:pt>
                <c:pt idx="195">
                  <c:v>925</c:v>
                </c:pt>
                <c:pt idx="196">
                  <c:v>930</c:v>
                </c:pt>
                <c:pt idx="197">
                  <c:v>935</c:v>
                </c:pt>
                <c:pt idx="198">
                  <c:v>940</c:v>
                </c:pt>
                <c:pt idx="199">
                  <c:v>945</c:v>
                </c:pt>
                <c:pt idx="200">
                  <c:v>950</c:v>
                </c:pt>
                <c:pt idx="201">
                  <c:v>955</c:v>
                </c:pt>
                <c:pt idx="202">
                  <c:v>960</c:v>
                </c:pt>
                <c:pt idx="203">
                  <c:v>965</c:v>
                </c:pt>
                <c:pt idx="204">
                  <c:v>970</c:v>
                </c:pt>
                <c:pt idx="205">
                  <c:v>975</c:v>
                </c:pt>
                <c:pt idx="206">
                  <c:v>980</c:v>
                </c:pt>
                <c:pt idx="207">
                  <c:v>985</c:v>
                </c:pt>
                <c:pt idx="208">
                  <c:v>990</c:v>
                </c:pt>
                <c:pt idx="209">
                  <c:v>995</c:v>
                </c:pt>
                <c:pt idx="210">
                  <c:v>1000</c:v>
                </c:pt>
                <c:pt idx="211">
                  <c:v>1005</c:v>
                </c:pt>
                <c:pt idx="212">
                  <c:v>1010</c:v>
                </c:pt>
              </c:strCache>
            </c:strRef>
          </c:xVal>
          <c:yVal>
            <c:numRef>
              <c:f>'BF Filter Latency'!$BN$30:$BN$960</c:f>
            </c:numRef>
          </c:yVal>
          <c:smooth val="0"/>
        </c:ser>
        <c:ser>
          <c:idx val="45"/>
          <c:order val="7"/>
          <c:tx>
            <c:strRef>
              <c:f>'BF Filter Latency'!$BO$25:$BO$29</c:f>
              <c:strCache>
                <c:ptCount val="5"/>
                <c:pt idx="0">
                  <c:v>D-Term
Lowpass1</c:v>
                </c:pt>
                <c:pt idx="1">
                  <c:v>Filter Type</c:v>
                </c:pt>
                <c:pt idx="2">
                  <c:v>BiQUAD</c:v>
                </c:pt>
                <c:pt idx="3">
                  <c:v>Q</c:v>
                </c:pt>
                <c:pt idx="4">
                  <c:v>0.707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</a:schemeClr>
              </a:solidFill>
            </a:ln>
            <a:effectLst>
              <a:glow rad="139700">
                <a:schemeClr val="accent4">
                  <a:lumMod val="7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7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7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'BF Filter Latency'!$A$30:$A$960</c:f>
              <c:strCache>
                <c:ptCount val="213"/>
                <c:pt idx="0">
                  <c:v>actual --&gt;</c:v>
                </c:pt>
                <c:pt idx="1">
                  <c:v>Freq.</c:v>
                </c:pt>
                <c:pt idx="2">
                  <c:v>0.001</c:v>
                </c:pt>
                <c:pt idx="3">
                  <c:v>0.1</c:v>
                </c:pt>
                <c:pt idx="4">
                  <c:v>0.5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25</c:v>
                </c:pt>
                <c:pt idx="21">
                  <c:v>30</c:v>
                </c:pt>
                <c:pt idx="22">
                  <c:v>35</c:v>
                </c:pt>
                <c:pt idx="23">
                  <c:v>40</c:v>
                </c:pt>
                <c:pt idx="24">
                  <c:v>45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  <c:pt idx="51">
                  <c:v>205</c:v>
                </c:pt>
                <c:pt idx="52">
                  <c:v>210</c:v>
                </c:pt>
                <c:pt idx="53">
                  <c:v>215</c:v>
                </c:pt>
                <c:pt idx="54">
                  <c:v>220</c:v>
                </c:pt>
                <c:pt idx="55">
                  <c:v>225</c:v>
                </c:pt>
                <c:pt idx="56">
                  <c:v>230</c:v>
                </c:pt>
                <c:pt idx="57">
                  <c:v>235</c:v>
                </c:pt>
                <c:pt idx="58">
                  <c:v>240</c:v>
                </c:pt>
                <c:pt idx="59">
                  <c:v>245</c:v>
                </c:pt>
                <c:pt idx="60">
                  <c:v>250</c:v>
                </c:pt>
                <c:pt idx="61">
                  <c:v>255</c:v>
                </c:pt>
                <c:pt idx="62">
                  <c:v>260</c:v>
                </c:pt>
                <c:pt idx="63">
                  <c:v>265</c:v>
                </c:pt>
                <c:pt idx="64">
                  <c:v>270</c:v>
                </c:pt>
                <c:pt idx="65">
                  <c:v>275</c:v>
                </c:pt>
                <c:pt idx="66">
                  <c:v>280</c:v>
                </c:pt>
                <c:pt idx="67">
                  <c:v>285</c:v>
                </c:pt>
                <c:pt idx="68">
                  <c:v>290</c:v>
                </c:pt>
                <c:pt idx="69">
                  <c:v>295</c:v>
                </c:pt>
                <c:pt idx="70">
                  <c:v>300</c:v>
                </c:pt>
                <c:pt idx="71">
                  <c:v>305</c:v>
                </c:pt>
                <c:pt idx="72">
                  <c:v>310</c:v>
                </c:pt>
                <c:pt idx="73">
                  <c:v>315</c:v>
                </c:pt>
                <c:pt idx="74">
                  <c:v>320</c:v>
                </c:pt>
                <c:pt idx="75">
                  <c:v>325</c:v>
                </c:pt>
                <c:pt idx="76">
                  <c:v>330</c:v>
                </c:pt>
                <c:pt idx="77">
                  <c:v>335</c:v>
                </c:pt>
                <c:pt idx="78">
                  <c:v>340</c:v>
                </c:pt>
                <c:pt idx="79">
                  <c:v>345</c:v>
                </c:pt>
                <c:pt idx="80">
                  <c:v>350</c:v>
                </c:pt>
                <c:pt idx="81">
                  <c:v>355</c:v>
                </c:pt>
                <c:pt idx="82">
                  <c:v>360</c:v>
                </c:pt>
                <c:pt idx="83">
                  <c:v>365</c:v>
                </c:pt>
                <c:pt idx="84">
                  <c:v>370</c:v>
                </c:pt>
                <c:pt idx="85">
                  <c:v>375</c:v>
                </c:pt>
                <c:pt idx="86">
                  <c:v>380</c:v>
                </c:pt>
                <c:pt idx="87">
                  <c:v>385</c:v>
                </c:pt>
                <c:pt idx="88">
                  <c:v>390</c:v>
                </c:pt>
                <c:pt idx="89">
                  <c:v>395</c:v>
                </c:pt>
                <c:pt idx="90">
                  <c:v>400</c:v>
                </c:pt>
                <c:pt idx="91">
                  <c:v>405</c:v>
                </c:pt>
                <c:pt idx="92">
                  <c:v>410</c:v>
                </c:pt>
                <c:pt idx="93">
                  <c:v>415</c:v>
                </c:pt>
                <c:pt idx="94">
                  <c:v>420</c:v>
                </c:pt>
                <c:pt idx="95">
                  <c:v>425</c:v>
                </c:pt>
                <c:pt idx="96">
                  <c:v>430</c:v>
                </c:pt>
                <c:pt idx="97">
                  <c:v>435</c:v>
                </c:pt>
                <c:pt idx="98">
                  <c:v>440</c:v>
                </c:pt>
                <c:pt idx="99">
                  <c:v>445</c:v>
                </c:pt>
                <c:pt idx="100">
                  <c:v>450</c:v>
                </c:pt>
                <c:pt idx="101">
                  <c:v>455</c:v>
                </c:pt>
                <c:pt idx="102">
                  <c:v>460</c:v>
                </c:pt>
                <c:pt idx="103">
                  <c:v>465</c:v>
                </c:pt>
                <c:pt idx="104">
                  <c:v>470</c:v>
                </c:pt>
                <c:pt idx="105">
                  <c:v>475</c:v>
                </c:pt>
                <c:pt idx="106">
                  <c:v>480</c:v>
                </c:pt>
                <c:pt idx="107">
                  <c:v>485</c:v>
                </c:pt>
                <c:pt idx="108">
                  <c:v>490</c:v>
                </c:pt>
                <c:pt idx="109">
                  <c:v>495</c:v>
                </c:pt>
                <c:pt idx="110">
                  <c:v>500</c:v>
                </c:pt>
                <c:pt idx="111">
                  <c:v>505</c:v>
                </c:pt>
                <c:pt idx="112">
                  <c:v>510</c:v>
                </c:pt>
                <c:pt idx="113">
                  <c:v>515</c:v>
                </c:pt>
                <c:pt idx="114">
                  <c:v>520</c:v>
                </c:pt>
                <c:pt idx="115">
                  <c:v>525</c:v>
                </c:pt>
                <c:pt idx="116">
                  <c:v>530</c:v>
                </c:pt>
                <c:pt idx="117">
                  <c:v>535</c:v>
                </c:pt>
                <c:pt idx="118">
                  <c:v>540</c:v>
                </c:pt>
                <c:pt idx="119">
                  <c:v>545</c:v>
                </c:pt>
                <c:pt idx="120">
                  <c:v>550</c:v>
                </c:pt>
                <c:pt idx="121">
                  <c:v>555</c:v>
                </c:pt>
                <c:pt idx="122">
                  <c:v>560</c:v>
                </c:pt>
                <c:pt idx="123">
                  <c:v>565</c:v>
                </c:pt>
                <c:pt idx="124">
                  <c:v>570</c:v>
                </c:pt>
                <c:pt idx="125">
                  <c:v>575</c:v>
                </c:pt>
                <c:pt idx="126">
                  <c:v>580</c:v>
                </c:pt>
                <c:pt idx="127">
                  <c:v>585</c:v>
                </c:pt>
                <c:pt idx="128">
                  <c:v>590</c:v>
                </c:pt>
                <c:pt idx="129">
                  <c:v>595</c:v>
                </c:pt>
                <c:pt idx="130">
                  <c:v>600</c:v>
                </c:pt>
                <c:pt idx="131">
                  <c:v>605</c:v>
                </c:pt>
                <c:pt idx="132">
                  <c:v>610</c:v>
                </c:pt>
                <c:pt idx="133">
                  <c:v>615</c:v>
                </c:pt>
                <c:pt idx="134">
                  <c:v>620</c:v>
                </c:pt>
                <c:pt idx="135">
                  <c:v>625</c:v>
                </c:pt>
                <c:pt idx="136">
                  <c:v>630</c:v>
                </c:pt>
                <c:pt idx="137">
                  <c:v>635</c:v>
                </c:pt>
                <c:pt idx="138">
                  <c:v>640</c:v>
                </c:pt>
                <c:pt idx="139">
                  <c:v>645</c:v>
                </c:pt>
                <c:pt idx="140">
                  <c:v>650</c:v>
                </c:pt>
                <c:pt idx="141">
                  <c:v>655</c:v>
                </c:pt>
                <c:pt idx="142">
                  <c:v>660</c:v>
                </c:pt>
                <c:pt idx="143">
                  <c:v>665</c:v>
                </c:pt>
                <c:pt idx="144">
                  <c:v>670</c:v>
                </c:pt>
                <c:pt idx="145">
                  <c:v>675</c:v>
                </c:pt>
                <c:pt idx="146">
                  <c:v>680</c:v>
                </c:pt>
                <c:pt idx="147">
                  <c:v>685</c:v>
                </c:pt>
                <c:pt idx="148">
                  <c:v>690</c:v>
                </c:pt>
                <c:pt idx="149">
                  <c:v>695</c:v>
                </c:pt>
                <c:pt idx="150">
                  <c:v>700</c:v>
                </c:pt>
                <c:pt idx="151">
                  <c:v>705</c:v>
                </c:pt>
                <c:pt idx="152">
                  <c:v>710</c:v>
                </c:pt>
                <c:pt idx="153">
                  <c:v>715</c:v>
                </c:pt>
                <c:pt idx="154">
                  <c:v>720</c:v>
                </c:pt>
                <c:pt idx="155">
                  <c:v>725</c:v>
                </c:pt>
                <c:pt idx="156">
                  <c:v>730</c:v>
                </c:pt>
                <c:pt idx="157">
                  <c:v>735</c:v>
                </c:pt>
                <c:pt idx="158">
                  <c:v>740</c:v>
                </c:pt>
                <c:pt idx="159">
                  <c:v>745</c:v>
                </c:pt>
                <c:pt idx="160">
                  <c:v>750</c:v>
                </c:pt>
                <c:pt idx="161">
                  <c:v>755</c:v>
                </c:pt>
                <c:pt idx="162">
                  <c:v>760</c:v>
                </c:pt>
                <c:pt idx="163">
                  <c:v>765</c:v>
                </c:pt>
                <c:pt idx="164">
                  <c:v>770</c:v>
                </c:pt>
                <c:pt idx="165">
                  <c:v>775</c:v>
                </c:pt>
                <c:pt idx="166">
                  <c:v>780</c:v>
                </c:pt>
                <c:pt idx="167">
                  <c:v>785</c:v>
                </c:pt>
                <c:pt idx="168">
                  <c:v>790</c:v>
                </c:pt>
                <c:pt idx="169">
                  <c:v>795</c:v>
                </c:pt>
                <c:pt idx="170">
                  <c:v>800</c:v>
                </c:pt>
                <c:pt idx="171">
                  <c:v>805</c:v>
                </c:pt>
                <c:pt idx="172">
                  <c:v>810</c:v>
                </c:pt>
                <c:pt idx="173">
                  <c:v>815</c:v>
                </c:pt>
                <c:pt idx="174">
                  <c:v>820</c:v>
                </c:pt>
                <c:pt idx="175">
                  <c:v>825</c:v>
                </c:pt>
                <c:pt idx="176">
                  <c:v>830</c:v>
                </c:pt>
                <c:pt idx="177">
                  <c:v>835</c:v>
                </c:pt>
                <c:pt idx="178">
                  <c:v>840</c:v>
                </c:pt>
                <c:pt idx="179">
                  <c:v>845</c:v>
                </c:pt>
                <c:pt idx="180">
                  <c:v>850</c:v>
                </c:pt>
                <c:pt idx="181">
                  <c:v>855</c:v>
                </c:pt>
                <c:pt idx="182">
                  <c:v>860</c:v>
                </c:pt>
                <c:pt idx="183">
                  <c:v>865</c:v>
                </c:pt>
                <c:pt idx="184">
                  <c:v>870</c:v>
                </c:pt>
                <c:pt idx="185">
                  <c:v>875</c:v>
                </c:pt>
                <c:pt idx="186">
                  <c:v>880</c:v>
                </c:pt>
                <c:pt idx="187">
                  <c:v>885</c:v>
                </c:pt>
                <c:pt idx="188">
                  <c:v>890</c:v>
                </c:pt>
                <c:pt idx="189">
                  <c:v>895</c:v>
                </c:pt>
                <c:pt idx="190">
                  <c:v>900</c:v>
                </c:pt>
                <c:pt idx="191">
                  <c:v>905</c:v>
                </c:pt>
                <c:pt idx="192">
                  <c:v>910</c:v>
                </c:pt>
                <c:pt idx="193">
                  <c:v>915</c:v>
                </c:pt>
                <c:pt idx="194">
                  <c:v>920</c:v>
                </c:pt>
                <c:pt idx="195">
                  <c:v>925</c:v>
                </c:pt>
                <c:pt idx="196">
                  <c:v>930</c:v>
                </c:pt>
                <c:pt idx="197">
                  <c:v>935</c:v>
                </c:pt>
                <c:pt idx="198">
                  <c:v>940</c:v>
                </c:pt>
                <c:pt idx="199">
                  <c:v>945</c:v>
                </c:pt>
                <c:pt idx="200">
                  <c:v>950</c:v>
                </c:pt>
                <c:pt idx="201">
                  <c:v>955</c:v>
                </c:pt>
                <c:pt idx="202">
                  <c:v>960</c:v>
                </c:pt>
                <c:pt idx="203">
                  <c:v>965</c:v>
                </c:pt>
                <c:pt idx="204">
                  <c:v>970</c:v>
                </c:pt>
                <c:pt idx="205">
                  <c:v>975</c:v>
                </c:pt>
                <c:pt idx="206">
                  <c:v>980</c:v>
                </c:pt>
                <c:pt idx="207">
                  <c:v>985</c:v>
                </c:pt>
                <c:pt idx="208">
                  <c:v>990</c:v>
                </c:pt>
                <c:pt idx="209">
                  <c:v>995</c:v>
                </c:pt>
                <c:pt idx="210">
                  <c:v>1000</c:v>
                </c:pt>
                <c:pt idx="211">
                  <c:v>1005</c:v>
                </c:pt>
                <c:pt idx="212">
                  <c:v>1010</c:v>
                </c:pt>
              </c:strCache>
            </c:strRef>
          </c:xVal>
          <c:yVal>
            <c:numRef>
              <c:f>'BF Filter Latency'!$BO$30:$BO$960</c:f>
            </c:numRef>
          </c:yVal>
          <c:smooth val="0"/>
        </c:ser>
        <c:ser>
          <c:idx val="46"/>
          <c:order val="8"/>
          <c:tx>
            <c:strRef>
              <c:f>'BF Filter Latency'!$BP$25:$BP$29</c:f>
              <c:strCache>
                <c:ptCount val="5"/>
                <c:pt idx="0">
                  <c:v>D-Term
Lowpass1</c:v>
                </c:pt>
                <c:pt idx="1">
                  <c:v>Filter Type</c:v>
                </c:pt>
                <c:pt idx="2">
                  <c:v>BiQUAD</c:v>
                </c:pt>
                <c:pt idx="3">
                  <c:v>Q</c:v>
                </c:pt>
                <c:pt idx="4">
                  <c:v>Taps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</a:schemeClr>
              </a:solidFill>
            </a:ln>
            <a:effectLst>
              <a:glow rad="139700">
                <a:schemeClr val="accent5">
                  <a:lumMod val="7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7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7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'BF Filter Latency'!$A$30:$A$960</c:f>
              <c:strCache>
                <c:ptCount val="213"/>
                <c:pt idx="0">
                  <c:v>actual --&gt;</c:v>
                </c:pt>
                <c:pt idx="1">
                  <c:v>Freq.</c:v>
                </c:pt>
                <c:pt idx="2">
                  <c:v>0.001</c:v>
                </c:pt>
                <c:pt idx="3">
                  <c:v>0.1</c:v>
                </c:pt>
                <c:pt idx="4">
                  <c:v>0.5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25</c:v>
                </c:pt>
                <c:pt idx="21">
                  <c:v>30</c:v>
                </c:pt>
                <c:pt idx="22">
                  <c:v>35</c:v>
                </c:pt>
                <c:pt idx="23">
                  <c:v>40</c:v>
                </c:pt>
                <c:pt idx="24">
                  <c:v>45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  <c:pt idx="51">
                  <c:v>205</c:v>
                </c:pt>
                <c:pt idx="52">
                  <c:v>210</c:v>
                </c:pt>
                <c:pt idx="53">
                  <c:v>215</c:v>
                </c:pt>
                <c:pt idx="54">
                  <c:v>220</c:v>
                </c:pt>
                <c:pt idx="55">
                  <c:v>225</c:v>
                </c:pt>
                <c:pt idx="56">
                  <c:v>230</c:v>
                </c:pt>
                <c:pt idx="57">
                  <c:v>235</c:v>
                </c:pt>
                <c:pt idx="58">
                  <c:v>240</c:v>
                </c:pt>
                <c:pt idx="59">
                  <c:v>245</c:v>
                </c:pt>
                <c:pt idx="60">
                  <c:v>250</c:v>
                </c:pt>
                <c:pt idx="61">
                  <c:v>255</c:v>
                </c:pt>
                <c:pt idx="62">
                  <c:v>260</c:v>
                </c:pt>
                <c:pt idx="63">
                  <c:v>265</c:v>
                </c:pt>
                <c:pt idx="64">
                  <c:v>270</c:v>
                </c:pt>
                <c:pt idx="65">
                  <c:v>275</c:v>
                </c:pt>
                <c:pt idx="66">
                  <c:v>280</c:v>
                </c:pt>
                <c:pt idx="67">
                  <c:v>285</c:v>
                </c:pt>
                <c:pt idx="68">
                  <c:v>290</c:v>
                </c:pt>
                <c:pt idx="69">
                  <c:v>295</c:v>
                </c:pt>
                <c:pt idx="70">
                  <c:v>300</c:v>
                </c:pt>
                <c:pt idx="71">
                  <c:v>305</c:v>
                </c:pt>
                <c:pt idx="72">
                  <c:v>310</c:v>
                </c:pt>
                <c:pt idx="73">
                  <c:v>315</c:v>
                </c:pt>
                <c:pt idx="74">
                  <c:v>320</c:v>
                </c:pt>
                <c:pt idx="75">
                  <c:v>325</c:v>
                </c:pt>
                <c:pt idx="76">
                  <c:v>330</c:v>
                </c:pt>
                <c:pt idx="77">
                  <c:v>335</c:v>
                </c:pt>
                <c:pt idx="78">
                  <c:v>340</c:v>
                </c:pt>
                <c:pt idx="79">
                  <c:v>345</c:v>
                </c:pt>
                <c:pt idx="80">
                  <c:v>350</c:v>
                </c:pt>
                <c:pt idx="81">
                  <c:v>355</c:v>
                </c:pt>
                <c:pt idx="82">
                  <c:v>360</c:v>
                </c:pt>
                <c:pt idx="83">
                  <c:v>365</c:v>
                </c:pt>
                <c:pt idx="84">
                  <c:v>370</c:v>
                </c:pt>
                <c:pt idx="85">
                  <c:v>375</c:v>
                </c:pt>
                <c:pt idx="86">
                  <c:v>380</c:v>
                </c:pt>
                <c:pt idx="87">
                  <c:v>385</c:v>
                </c:pt>
                <c:pt idx="88">
                  <c:v>390</c:v>
                </c:pt>
                <c:pt idx="89">
                  <c:v>395</c:v>
                </c:pt>
                <c:pt idx="90">
                  <c:v>400</c:v>
                </c:pt>
                <c:pt idx="91">
                  <c:v>405</c:v>
                </c:pt>
                <c:pt idx="92">
                  <c:v>410</c:v>
                </c:pt>
                <c:pt idx="93">
                  <c:v>415</c:v>
                </c:pt>
                <c:pt idx="94">
                  <c:v>420</c:v>
                </c:pt>
                <c:pt idx="95">
                  <c:v>425</c:v>
                </c:pt>
                <c:pt idx="96">
                  <c:v>430</c:v>
                </c:pt>
                <c:pt idx="97">
                  <c:v>435</c:v>
                </c:pt>
                <c:pt idx="98">
                  <c:v>440</c:v>
                </c:pt>
                <c:pt idx="99">
                  <c:v>445</c:v>
                </c:pt>
                <c:pt idx="100">
                  <c:v>450</c:v>
                </c:pt>
                <c:pt idx="101">
                  <c:v>455</c:v>
                </c:pt>
                <c:pt idx="102">
                  <c:v>460</c:v>
                </c:pt>
                <c:pt idx="103">
                  <c:v>465</c:v>
                </c:pt>
                <c:pt idx="104">
                  <c:v>470</c:v>
                </c:pt>
                <c:pt idx="105">
                  <c:v>475</c:v>
                </c:pt>
                <c:pt idx="106">
                  <c:v>480</c:v>
                </c:pt>
                <c:pt idx="107">
                  <c:v>485</c:v>
                </c:pt>
                <c:pt idx="108">
                  <c:v>490</c:v>
                </c:pt>
                <c:pt idx="109">
                  <c:v>495</c:v>
                </c:pt>
                <c:pt idx="110">
                  <c:v>500</c:v>
                </c:pt>
                <c:pt idx="111">
                  <c:v>505</c:v>
                </c:pt>
                <c:pt idx="112">
                  <c:v>510</c:v>
                </c:pt>
                <c:pt idx="113">
                  <c:v>515</c:v>
                </c:pt>
                <c:pt idx="114">
                  <c:v>520</c:v>
                </c:pt>
                <c:pt idx="115">
                  <c:v>525</c:v>
                </c:pt>
                <c:pt idx="116">
                  <c:v>530</c:v>
                </c:pt>
                <c:pt idx="117">
                  <c:v>535</c:v>
                </c:pt>
                <c:pt idx="118">
                  <c:v>540</c:v>
                </c:pt>
                <c:pt idx="119">
                  <c:v>545</c:v>
                </c:pt>
                <c:pt idx="120">
                  <c:v>550</c:v>
                </c:pt>
                <c:pt idx="121">
                  <c:v>555</c:v>
                </c:pt>
                <c:pt idx="122">
                  <c:v>560</c:v>
                </c:pt>
                <c:pt idx="123">
                  <c:v>565</c:v>
                </c:pt>
                <c:pt idx="124">
                  <c:v>570</c:v>
                </c:pt>
                <c:pt idx="125">
                  <c:v>575</c:v>
                </c:pt>
                <c:pt idx="126">
                  <c:v>580</c:v>
                </c:pt>
                <c:pt idx="127">
                  <c:v>585</c:v>
                </c:pt>
                <c:pt idx="128">
                  <c:v>590</c:v>
                </c:pt>
                <c:pt idx="129">
                  <c:v>595</c:v>
                </c:pt>
                <c:pt idx="130">
                  <c:v>600</c:v>
                </c:pt>
                <c:pt idx="131">
                  <c:v>605</c:v>
                </c:pt>
                <c:pt idx="132">
                  <c:v>610</c:v>
                </c:pt>
                <c:pt idx="133">
                  <c:v>615</c:v>
                </c:pt>
                <c:pt idx="134">
                  <c:v>620</c:v>
                </c:pt>
                <c:pt idx="135">
                  <c:v>625</c:v>
                </c:pt>
                <c:pt idx="136">
                  <c:v>630</c:v>
                </c:pt>
                <c:pt idx="137">
                  <c:v>635</c:v>
                </c:pt>
                <c:pt idx="138">
                  <c:v>640</c:v>
                </c:pt>
                <c:pt idx="139">
                  <c:v>645</c:v>
                </c:pt>
                <c:pt idx="140">
                  <c:v>650</c:v>
                </c:pt>
                <c:pt idx="141">
                  <c:v>655</c:v>
                </c:pt>
                <c:pt idx="142">
                  <c:v>660</c:v>
                </c:pt>
                <c:pt idx="143">
                  <c:v>665</c:v>
                </c:pt>
                <c:pt idx="144">
                  <c:v>670</c:v>
                </c:pt>
                <c:pt idx="145">
                  <c:v>675</c:v>
                </c:pt>
                <c:pt idx="146">
                  <c:v>680</c:v>
                </c:pt>
                <c:pt idx="147">
                  <c:v>685</c:v>
                </c:pt>
                <c:pt idx="148">
                  <c:v>690</c:v>
                </c:pt>
                <c:pt idx="149">
                  <c:v>695</c:v>
                </c:pt>
                <c:pt idx="150">
                  <c:v>700</c:v>
                </c:pt>
                <c:pt idx="151">
                  <c:v>705</c:v>
                </c:pt>
                <c:pt idx="152">
                  <c:v>710</c:v>
                </c:pt>
                <c:pt idx="153">
                  <c:v>715</c:v>
                </c:pt>
                <c:pt idx="154">
                  <c:v>720</c:v>
                </c:pt>
                <c:pt idx="155">
                  <c:v>725</c:v>
                </c:pt>
                <c:pt idx="156">
                  <c:v>730</c:v>
                </c:pt>
                <c:pt idx="157">
                  <c:v>735</c:v>
                </c:pt>
                <c:pt idx="158">
                  <c:v>740</c:v>
                </c:pt>
                <c:pt idx="159">
                  <c:v>745</c:v>
                </c:pt>
                <c:pt idx="160">
                  <c:v>750</c:v>
                </c:pt>
                <c:pt idx="161">
                  <c:v>755</c:v>
                </c:pt>
                <c:pt idx="162">
                  <c:v>760</c:v>
                </c:pt>
                <c:pt idx="163">
                  <c:v>765</c:v>
                </c:pt>
                <c:pt idx="164">
                  <c:v>770</c:v>
                </c:pt>
                <c:pt idx="165">
                  <c:v>775</c:v>
                </c:pt>
                <c:pt idx="166">
                  <c:v>780</c:v>
                </c:pt>
                <c:pt idx="167">
                  <c:v>785</c:v>
                </c:pt>
                <c:pt idx="168">
                  <c:v>790</c:v>
                </c:pt>
                <c:pt idx="169">
                  <c:v>795</c:v>
                </c:pt>
                <c:pt idx="170">
                  <c:v>800</c:v>
                </c:pt>
                <c:pt idx="171">
                  <c:v>805</c:v>
                </c:pt>
                <c:pt idx="172">
                  <c:v>810</c:v>
                </c:pt>
                <c:pt idx="173">
                  <c:v>815</c:v>
                </c:pt>
                <c:pt idx="174">
                  <c:v>820</c:v>
                </c:pt>
                <c:pt idx="175">
                  <c:v>825</c:v>
                </c:pt>
                <c:pt idx="176">
                  <c:v>830</c:v>
                </c:pt>
                <c:pt idx="177">
                  <c:v>835</c:v>
                </c:pt>
                <c:pt idx="178">
                  <c:v>840</c:v>
                </c:pt>
                <c:pt idx="179">
                  <c:v>845</c:v>
                </c:pt>
                <c:pt idx="180">
                  <c:v>850</c:v>
                </c:pt>
                <c:pt idx="181">
                  <c:v>855</c:v>
                </c:pt>
                <c:pt idx="182">
                  <c:v>860</c:v>
                </c:pt>
                <c:pt idx="183">
                  <c:v>865</c:v>
                </c:pt>
                <c:pt idx="184">
                  <c:v>870</c:v>
                </c:pt>
                <c:pt idx="185">
                  <c:v>875</c:v>
                </c:pt>
                <c:pt idx="186">
                  <c:v>880</c:v>
                </c:pt>
                <c:pt idx="187">
                  <c:v>885</c:v>
                </c:pt>
                <c:pt idx="188">
                  <c:v>890</c:v>
                </c:pt>
                <c:pt idx="189">
                  <c:v>895</c:v>
                </c:pt>
                <c:pt idx="190">
                  <c:v>900</c:v>
                </c:pt>
                <c:pt idx="191">
                  <c:v>905</c:v>
                </c:pt>
                <c:pt idx="192">
                  <c:v>910</c:v>
                </c:pt>
                <c:pt idx="193">
                  <c:v>915</c:v>
                </c:pt>
                <c:pt idx="194">
                  <c:v>920</c:v>
                </c:pt>
                <c:pt idx="195">
                  <c:v>925</c:v>
                </c:pt>
                <c:pt idx="196">
                  <c:v>930</c:v>
                </c:pt>
                <c:pt idx="197">
                  <c:v>935</c:v>
                </c:pt>
                <c:pt idx="198">
                  <c:v>940</c:v>
                </c:pt>
                <c:pt idx="199">
                  <c:v>945</c:v>
                </c:pt>
                <c:pt idx="200">
                  <c:v>950</c:v>
                </c:pt>
                <c:pt idx="201">
                  <c:v>955</c:v>
                </c:pt>
                <c:pt idx="202">
                  <c:v>960</c:v>
                </c:pt>
                <c:pt idx="203">
                  <c:v>965</c:v>
                </c:pt>
                <c:pt idx="204">
                  <c:v>970</c:v>
                </c:pt>
                <c:pt idx="205">
                  <c:v>975</c:v>
                </c:pt>
                <c:pt idx="206">
                  <c:v>980</c:v>
                </c:pt>
                <c:pt idx="207">
                  <c:v>985</c:v>
                </c:pt>
                <c:pt idx="208">
                  <c:v>990</c:v>
                </c:pt>
                <c:pt idx="209">
                  <c:v>995</c:v>
                </c:pt>
                <c:pt idx="210">
                  <c:v>1000</c:v>
                </c:pt>
                <c:pt idx="211">
                  <c:v>1005</c:v>
                </c:pt>
                <c:pt idx="212">
                  <c:v>1010</c:v>
                </c:pt>
              </c:strCache>
            </c:strRef>
          </c:xVal>
          <c:yVal>
            <c:numRef>
              <c:f>'BF Filter Latency'!$BP$30:$BP$960</c:f>
            </c:numRef>
          </c:yVal>
          <c:smooth val="0"/>
        </c:ser>
        <c:ser>
          <c:idx val="47"/>
          <c:order val="9"/>
          <c:tx>
            <c:strRef>
              <c:f>'BF Filter Latency'!$BQ$25:$BQ$29</c:f>
              <c:strCache>
                <c:ptCount val="5"/>
                <c:pt idx="0">
                  <c:v>D-Term
Lowpass1</c:v>
                </c:pt>
                <c:pt idx="1">
                  <c:v>Filter Type</c:v>
                </c:pt>
                <c:pt idx="2">
                  <c:v>BiQUAD</c:v>
                </c:pt>
                <c:pt idx="3">
                  <c:v>Q</c:v>
                </c:pt>
                <c:pt idx="4">
                  <c:v>Taps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</a:schemeClr>
              </a:solidFill>
            </a:ln>
            <a:effectLst>
              <a:glow rad="139700">
                <a:schemeClr val="accent6">
                  <a:lumMod val="7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7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7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'BF Filter Latency'!$A$30:$A$960</c:f>
              <c:strCache>
                <c:ptCount val="213"/>
                <c:pt idx="0">
                  <c:v>actual --&gt;</c:v>
                </c:pt>
                <c:pt idx="1">
                  <c:v>Freq.</c:v>
                </c:pt>
                <c:pt idx="2">
                  <c:v>0.001</c:v>
                </c:pt>
                <c:pt idx="3">
                  <c:v>0.1</c:v>
                </c:pt>
                <c:pt idx="4">
                  <c:v>0.5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25</c:v>
                </c:pt>
                <c:pt idx="21">
                  <c:v>30</c:v>
                </c:pt>
                <c:pt idx="22">
                  <c:v>35</c:v>
                </c:pt>
                <c:pt idx="23">
                  <c:v>40</c:v>
                </c:pt>
                <c:pt idx="24">
                  <c:v>45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  <c:pt idx="51">
                  <c:v>205</c:v>
                </c:pt>
                <c:pt idx="52">
                  <c:v>210</c:v>
                </c:pt>
                <c:pt idx="53">
                  <c:v>215</c:v>
                </c:pt>
                <c:pt idx="54">
                  <c:v>220</c:v>
                </c:pt>
                <c:pt idx="55">
                  <c:v>225</c:v>
                </c:pt>
                <c:pt idx="56">
                  <c:v>230</c:v>
                </c:pt>
                <c:pt idx="57">
                  <c:v>235</c:v>
                </c:pt>
                <c:pt idx="58">
                  <c:v>240</c:v>
                </c:pt>
                <c:pt idx="59">
                  <c:v>245</c:v>
                </c:pt>
                <c:pt idx="60">
                  <c:v>250</c:v>
                </c:pt>
                <c:pt idx="61">
                  <c:v>255</c:v>
                </c:pt>
                <c:pt idx="62">
                  <c:v>260</c:v>
                </c:pt>
                <c:pt idx="63">
                  <c:v>265</c:v>
                </c:pt>
                <c:pt idx="64">
                  <c:v>270</c:v>
                </c:pt>
                <c:pt idx="65">
                  <c:v>275</c:v>
                </c:pt>
                <c:pt idx="66">
                  <c:v>280</c:v>
                </c:pt>
                <c:pt idx="67">
                  <c:v>285</c:v>
                </c:pt>
                <c:pt idx="68">
                  <c:v>290</c:v>
                </c:pt>
                <c:pt idx="69">
                  <c:v>295</c:v>
                </c:pt>
                <c:pt idx="70">
                  <c:v>300</c:v>
                </c:pt>
                <c:pt idx="71">
                  <c:v>305</c:v>
                </c:pt>
                <c:pt idx="72">
                  <c:v>310</c:v>
                </c:pt>
                <c:pt idx="73">
                  <c:v>315</c:v>
                </c:pt>
                <c:pt idx="74">
                  <c:v>320</c:v>
                </c:pt>
                <c:pt idx="75">
                  <c:v>325</c:v>
                </c:pt>
                <c:pt idx="76">
                  <c:v>330</c:v>
                </c:pt>
                <c:pt idx="77">
                  <c:v>335</c:v>
                </c:pt>
                <c:pt idx="78">
                  <c:v>340</c:v>
                </c:pt>
                <c:pt idx="79">
                  <c:v>345</c:v>
                </c:pt>
                <c:pt idx="80">
                  <c:v>350</c:v>
                </c:pt>
                <c:pt idx="81">
                  <c:v>355</c:v>
                </c:pt>
                <c:pt idx="82">
                  <c:v>360</c:v>
                </c:pt>
                <c:pt idx="83">
                  <c:v>365</c:v>
                </c:pt>
                <c:pt idx="84">
                  <c:v>370</c:v>
                </c:pt>
                <c:pt idx="85">
                  <c:v>375</c:v>
                </c:pt>
                <c:pt idx="86">
                  <c:v>380</c:v>
                </c:pt>
                <c:pt idx="87">
                  <c:v>385</c:v>
                </c:pt>
                <c:pt idx="88">
                  <c:v>390</c:v>
                </c:pt>
                <c:pt idx="89">
                  <c:v>395</c:v>
                </c:pt>
                <c:pt idx="90">
                  <c:v>400</c:v>
                </c:pt>
                <c:pt idx="91">
                  <c:v>405</c:v>
                </c:pt>
                <c:pt idx="92">
                  <c:v>410</c:v>
                </c:pt>
                <c:pt idx="93">
                  <c:v>415</c:v>
                </c:pt>
                <c:pt idx="94">
                  <c:v>420</c:v>
                </c:pt>
                <c:pt idx="95">
                  <c:v>425</c:v>
                </c:pt>
                <c:pt idx="96">
                  <c:v>430</c:v>
                </c:pt>
                <c:pt idx="97">
                  <c:v>435</c:v>
                </c:pt>
                <c:pt idx="98">
                  <c:v>440</c:v>
                </c:pt>
                <c:pt idx="99">
                  <c:v>445</c:v>
                </c:pt>
                <c:pt idx="100">
                  <c:v>450</c:v>
                </c:pt>
                <c:pt idx="101">
                  <c:v>455</c:v>
                </c:pt>
                <c:pt idx="102">
                  <c:v>460</c:v>
                </c:pt>
                <c:pt idx="103">
                  <c:v>465</c:v>
                </c:pt>
                <c:pt idx="104">
                  <c:v>470</c:v>
                </c:pt>
                <c:pt idx="105">
                  <c:v>475</c:v>
                </c:pt>
                <c:pt idx="106">
                  <c:v>480</c:v>
                </c:pt>
                <c:pt idx="107">
                  <c:v>485</c:v>
                </c:pt>
                <c:pt idx="108">
                  <c:v>490</c:v>
                </c:pt>
                <c:pt idx="109">
                  <c:v>495</c:v>
                </c:pt>
                <c:pt idx="110">
                  <c:v>500</c:v>
                </c:pt>
                <c:pt idx="111">
                  <c:v>505</c:v>
                </c:pt>
                <c:pt idx="112">
                  <c:v>510</c:v>
                </c:pt>
                <c:pt idx="113">
                  <c:v>515</c:v>
                </c:pt>
                <c:pt idx="114">
                  <c:v>520</c:v>
                </c:pt>
                <c:pt idx="115">
                  <c:v>525</c:v>
                </c:pt>
                <c:pt idx="116">
                  <c:v>530</c:v>
                </c:pt>
                <c:pt idx="117">
                  <c:v>535</c:v>
                </c:pt>
                <c:pt idx="118">
                  <c:v>540</c:v>
                </c:pt>
                <c:pt idx="119">
                  <c:v>545</c:v>
                </c:pt>
                <c:pt idx="120">
                  <c:v>550</c:v>
                </c:pt>
                <c:pt idx="121">
                  <c:v>555</c:v>
                </c:pt>
                <c:pt idx="122">
                  <c:v>560</c:v>
                </c:pt>
                <c:pt idx="123">
                  <c:v>565</c:v>
                </c:pt>
                <c:pt idx="124">
                  <c:v>570</c:v>
                </c:pt>
                <c:pt idx="125">
                  <c:v>575</c:v>
                </c:pt>
                <c:pt idx="126">
                  <c:v>580</c:v>
                </c:pt>
                <c:pt idx="127">
                  <c:v>585</c:v>
                </c:pt>
                <c:pt idx="128">
                  <c:v>590</c:v>
                </c:pt>
                <c:pt idx="129">
                  <c:v>595</c:v>
                </c:pt>
                <c:pt idx="130">
                  <c:v>600</c:v>
                </c:pt>
                <c:pt idx="131">
                  <c:v>605</c:v>
                </c:pt>
                <c:pt idx="132">
                  <c:v>610</c:v>
                </c:pt>
                <c:pt idx="133">
                  <c:v>615</c:v>
                </c:pt>
                <c:pt idx="134">
                  <c:v>620</c:v>
                </c:pt>
                <c:pt idx="135">
                  <c:v>625</c:v>
                </c:pt>
                <c:pt idx="136">
                  <c:v>630</c:v>
                </c:pt>
                <c:pt idx="137">
                  <c:v>635</c:v>
                </c:pt>
                <c:pt idx="138">
                  <c:v>640</c:v>
                </c:pt>
                <c:pt idx="139">
                  <c:v>645</c:v>
                </c:pt>
                <c:pt idx="140">
                  <c:v>650</c:v>
                </c:pt>
                <c:pt idx="141">
                  <c:v>655</c:v>
                </c:pt>
                <c:pt idx="142">
                  <c:v>660</c:v>
                </c:pt>
                <c:pt idx="143">
                  <c:v>665</c:v>
                </c:pt>
                <c:pt idx="144">
                  <c:v>670</c:v>
                </c:pt>
                <c:pt idx="145">
                  <c:v>675</c:v>
                </c:pt>
                <c:pt idx="146">
                  <c:v>680</c:v>
                </c:pt>
                <c:pt idx="147">
                  <c:v>685</c:v>
                </c:pt>
                <c:pt idx="148">
                  <c:v>690</c:v>
                </c:pt>
                <c:pt idx="149">
                  <c:v>695</c:v>
                </c:pt>
                <c:pt idx="150">
                  <c:v>700</c:v>
                </c:pt>
                <c:pt idx="151">
                  <c:v>705</c:v>
                </c:pt>
                <c:pt idx="152">
                  <c:v>710</c:v>
                </c:pt>
                <c:pt idx="153">
                  <c:v>715</c:v>
                </c:pt>
                <c:pt idx="154">
                  <c:v>720</c:v>
                </c:pt>
                <c:pt idx="155">
                  <c:v>725</c:v>
                </c:pt>
                <c:pt idx="156">
                  <c:v>730</c:v>
                </c:pt>
                <c:pt idx="157">
                  <c:v>735</c:v>
                </c:pt>
                <c:pt idx="158">
                  <c:v>740</c:v>
                </c:pt>
                <c:pt idx="159">
                  <c:v>745</c:v>
                </c:pt>
                <c:pt idx="160">
                  <c:v>750</c:v>
                </c:pt>
                <c:pt idx="161">
                  <c:v>755</c:v>
                </c:pt>
                <c:pt idx="162">
                  <c:v>760</c:v>
                </c:pt>
                <c:pt idx="163">
                  <c:v>765</c:v>
                </c:pt>
                <c:pt idx="164">
                  <c:v>770</c:v>
                </c:pt>
                <c:pt idx="165">
                  <c:v>775</c:v>
                </c:pt>
                <c:pt idx="166">
                  <c:v>780</c:v>
                </c:pt>
                <c:pt idx="167">
                  <c:v>785</c:v>
                </c:pt>
                <c:pt idx="168">
                  <c:v>790</c:v>
                </c:pt>
                <c:pt idx="169">
                  <c:v>795</c:v>
                </c:pt>
                <c:pt idx="170">
                  <c:v>800</c:v>
                </c:pt>
                <c:pt idx="171">
                  <c:v>805</c:v>
                </c:pt>
                <c:pt idx="172">
                  <c:v>810</c:v>
                </c:pt>
                <c:pt idx="173">
                  <c:v>815</c:v>
                </c:pt>
                <c:pt idx="174">
                  <c:v>820</c:v>
                </c:pt>
                <c:pt idx="175">
                  <c:v>825</c:v>
                </c:pt>
                <c:pt idx="176">
                  <c:v>830</c:v>
                </c:pt>
                <c:pt idx="177">
                  <c:v>835</c:v>
                </c:pt>
                <c:pt idx="178">
                  <c:v>840</c:v>
                </c:pt>
                <c:pt idx="179">
                  <c:v>845</c:v>
                </c:pt>
                <c:pt idx="180">
                  <c:v>850</c:v>
                </c:pt>
                <c:pt idx="181">
                  <c:v>855</c:v>
                </c:pt>
                <c:pt idx="182">
                  <c:v>860</c:v>
                </c:pt>
                <c:pt idx="183">
                  <c:v>865</c:v>
                </c:pt>
                <c:pt idx="184">
                  <c:v>870</c:v>
                </c:pt>
                <c:pt idx="185">
                  <c:v>875</c:v>
                </c:pt>
                <c:pt idx="186">
                  <c:v>880</c:v>
                </c:pt>
                <c:pt idx="187">
                  <c:v>885</c:v>
                </c:pt>
                <c:pt idx="188">
                  <c:v>890</c:v>
                </c:pt>
                <c:pt idx="189">
                  <c:v>895</c:v>
                </c:pt>
                <c:pt idx="190">
                  <c:v>900</c:v>
                </c:pt>
                <c:pt idx="191">
                  <c:v>905</c:v>
                </c:pt>
                <c:pt idx="192">
                  <c:v>910</c:v>
                </c:pt>
                <c:pt idx="193">
                  <c:v>915</c:v>
                </c:pt>
                <c:pt idx="194">
                  <c:v>920</c:v>
                </c:pt>
                <c:pt idx="195">
                  <c:v>925</c:v>
                </c:pt>
                <c:pt idx="196">
                  <c:v>930</c:v>
                </c:pt>
                <c:pt idx="197">
                  <c:v>935</c:v>
                </c:pt>
                <c:pt idx="198">
                  <c:v>940</c:v>
                </c:pt>
                <c:pt idx="199">
                  <c:v>945</c:v>
                </c:pt>
                <c:pt idx="200">
                  <c:v>950</c:v>
                </c:pt>
                <c:pt idx="201">
                  <c:v>955</c:v>
                </c:pt>
                <c:pt idx="202">
                  <c:v>960</c:v>
                </c:pt>
                <c:pt idx="203">
                  <c:v>965</c:v>
                </c:pt>
                <c:pt idx="204">
                  <c:v>970</c:v>
                </c:pt>
                <c:pt idx="205">
                  <c:v>975</c:v>
                </c:pt>
                <c:pt idx="206">
                  <c:v>980</c:v>
                </c:pt>
                <c:pt idx="207">
                  <c:v>985</c:v>
                </c:pt>
                <c:pt idx="208">
                  <c:v>990</c:v>
                </c:pt>
                <c:pt idx="209">
                  <c:v>995</c:v>
                </c:pt>
                <c:pt idx="210">
                  <c:v>1000</c:v>
                </c:pt>
                <c:pt idx="211">
                  <c:v>1005</c:v>
                </c:pt>
                <c:pt idx="212">
                  <c:v>1010</c:v>
                </c:pt>
              </c:strCache>
            </c:strRef>
          </c:xVal>
          <c:yVal>
            <c:numRef>
              <c:f>'BF Filter Latency'!$BQ$30:$BQ$960</c:f>
            </c:numRef>
          </c:yVal>
          <c:smooth val="0"/>
        </c:ser>
        <c:ser>
          <c:idx val="51"/>
          <c:order val="10"/>
          <c:tx>
            <c:strRef>
              <c:f>'BF Filter Latency'!$BX$25:$BX$29</c:f>
              <c:strCache>
                <c:ptCount val="5"/>
                <c:pt idx="0">
                  <c:v>D-Term
Lowpass2</c:v>
                </c:pt>
                <c:pt idx="1">
                  <c:v>Filter Type</c:v>
                </c:pt>
                <c:pt idx="2">
                  <c:v>BiQUAD</c:v>
                </c:pt>
                <c:pt idx="3">
                  <c:v>Q</c:v>
                </c:pt>
                <c:pt idx="4">
                  <c:v>0.707</c:v>
                </c:pt>
              </c:strCache>
            </c:strRef>
          </c:tx>
          <c:spPr>
            <a:ln w="22225" cap="rnd">
              <a:solidFill>
                <a:schemeClr val="accent4">
                  <a:lumMod val="50000"/>
                  <a:lumOff val="50000"/>
                </a:schemeClr>
              </a:solidFill>
            </a:ln>
            <a:effectLst>
              <a:glow rad="139700">
                <a:schemeClr val="accent4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50000"/>
                  <a:lumOff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50000"/>
                    <a:lumOff val="5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'BF Filter Latency'!$A$30:$A$960</c:f>
              <c:strCache>
                <c:ptCount val="213"/>
                <c:pt idx="0">
                  <c:v>actual --&gt;</c:v>
                </c:pt>
                <c:pt idx="1">
                  <c:v>Freq.</c:v>
                </c:pt>
                <c:pt idx="2">
                  <c:v>0.001</c:v>
                </c:pt>
                <c:pt idx="3">
                  <c:v>0.1</c:v>
                </c:pt>
                <c:pt idx="4">
                  <c:v>0.5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25</c:v>
                </c:pt>
                <c:pt idx="21">
                  <c:v>30</c:v>
                </c:pt>
                <c:pt idx="22">
                  <c:v>35</c:v>
                </c:pt>
                <c:pt idx="23">
                  <c:v>40</c:v>
                </c:pt>
                <c:pt idx="24">
                  <c:v>45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  <c:pt idx="51">
                  <c:v>205</c:v>
                </c:pt>
                <c:pt idx="52">
                  <c:v>210</c:v>
                </c:pt>
                <c:pt idx="53">
                  <c:v>215</c:v>
                </c:pt>
                <c:pt idx="54">
                  <c:v>220</c:v>
                </c:pt>
                <c:pt idx="55">
                  <c:v>225</c:v>
                </c:pt>
                <c:pt idx="56">
                  <c:v>230</c:v>
                </c:pt>
                <c:pt idx="57">
                  <c:v>235</c:v>
                </c:pt>
                <c:pt idx="58">
                  <c:v>240</c:v>
                </c:pt>
                <c:pt idx="59">
                  <c:v>245</c:v>
                </c:pt>
                <c:pt idx="60">
                  <c:v>250</c:v>
                </c:pt>
                <c:pt idx="61">
                  <c:v>255</c:v>
                </c:pt>
                <c:pt idx="62">
                  <c:v>260</c:v>
                </c:pt>
                <c:pt idx="63">
                  <c:v>265</c:v>
                </c:pt>
                <c:pt idx="64">
                  <c:v>270</c:v>
                </c:pt>
                <c:pt idx="65">
                  <c:v>275</c:v>
                </c:pt>
                <c:pt idx="66">
                  <c:v>280</c:v>
                </c:pt>
                <c:pt idx="67">
                  <c:v>285</c:v>
                </c:pt>
                <c:pt idx="68">
                  <c:v>290</c:v>
                </c:pt>
                <c:pt idx="69">
                  <c:v>295</c:v>
                </c:pt>
                <c:pt idx="70">
                  <c:v>300</c:v>
                </c:pt>
                <c:pt idx="71">
                  <c:v>305</c:v>
                </c:pt>
                <c:pt idx="72">
                  <c:v>310</c:v>
                </c:pt>
                <c:pt idx="73">
                  <c:v>315</c:v>
                </c:pt>
                <c:pt idx="74">
                  <c:v>320</c:v>
                </c:pt>
                <c:pt idx="75">
                  <c:v>325</c:v>
                </c:pt>
                <c:pt idx="76">
                  <c:v>330</c:v>
                </c:pt>
                <c:pt idx="77">
                  <c:v>335</c:v>
                </c:pt>
                <c:pt idx="78">
                  <c:v>340</c:v>
                </c:pt>
                <c:pt idx="79">
                  <c:v>345</c:v>
                </c:pt>
                <c:pt idx="80">
                  <c:v>350</c:v>
                </c:pt>
                <c:pt idx="81">
                  <c:v>355</c:v>
                </c:pt>
                <c:pt idx="82">
                  <c:v>360</c:v>
                </c:pt>
                <c:pt idx="83">
                  <c:v>365</c:v>
                </c:pt>
                <c:pt idx="84">
                  <c:v>370</c:v>
                </c:pt>
                <c:pt idx="85">
                  <c:v>375</c:v>
                </c:pt>
                <c:pt idx="86">
                  <c:v>380</c:v>
                </c:pt>
                <c:pt idx="87">
                  <c:v>385</c:v>
                </c:pt>
                <c:pt idx="88">
                  <c:v>390</c:v>
                </c:pt>
                <c:pt idx="89">
                  <c:v>395</c:v>
                </c:pt>
                <c:pt idx="90">
                  <c:v>400</c:v>
                </c:pt>
                <c:pt idx="91">
                  <c:v>405</c:v>
                </c:pt>
                <c:pt idx="92">
                  <c:v>410</c:v>
                </c:pt>
                <c:pt idx="93">
                  <c:v>415</c:v>
                </c:pt>
                <c:pt idx="94">
                  <c:v>420</c:v>
                </c:pt>
                <c:pt idx="95">
                  <c:v>425</c:v>
                </c:pt>
                <c:pt idx="96">
                  <c:v>430</c:v>
                </c:pt>
                <c:pt idx="97">
                  <c:v>435</c:v>
                </c:pt>
                <c:pt idx="98">
                  <c:v>440</c:v>
                </c:pt>
                <c:pt idx="99">
                  <c:v>445</c:v>
                </c:pt>
                <c:pt idx="100">
                  <c:v>450</c:v>
                </c:pt>
                <c:pt idx="101">
                  <c:v>455</c:v>
                </c:pt>
                <c:pt idx="102">
                  <c:v>460</c:v>
                </c:pt>
                <c:pt idx="103">
                  <c:v>465</c:v>
                </c:pt>
                <c:pt idx="104">
                  <c:v>470</c:v>
                </c:pt>
                <c:pt idx="105">
                  <c:v>475</c:v>
                </c:pt>
                <c:pt idx="106">
                  <c:v>480</c:v>
                </c:pt>
                <c:pt idx="107">
                  <c:v>485</c:v>
                </c:pt>
                <c:pt idx="108">
                  <c:v>490</c:v>
                </c:pt>
                <c:pt idx="109">
                  <c:v>495</c:v>
                </c:pt>
                <c:pt idx="110">
                  <c:v>500</c:v>
                </c:pt>
                <c:pt idx="111">
                  <c:v>505</c:v>
                </c:pt>
                <c:pt idx="112">
                  <c:v>510</c:v>
                </c:pt>
                <c:pt idx="113">
                  <c:v>515</c:v>
                </c:pt>
                <c:pt idx="114">
                  <c:v>520</c:v>
                </c:pt>
                <c:pt idx="115">
                  <c:v>525</c:v>
                </c:pt>
                <c:pt idx="116">
                  <c:v>530</c:v>
                </c:pt>
                <c:pt idx="117">
                  <c:v>535</c:v>
                </c:pt>
                <c:pt idx="118">
                  <c:v>540</c:v>
                </c:pt>
                <c:pt idx="119">
                  <c:v>545</c:v>
                </c:pt>
                <c:pt idx="120">
                  <c:v>550</c:v>
                </c:pt>
                <c:pt idx="121">
                  <c:v>555</c:v>
                </c:pt>
                <c:pt idx="122">
                  <c:v>560</c:v>
                </c:pt>
                <c:pt idx="123">
                  <c:v>565</c:v>
                </c:pt>
                <c:pt idx="124">
                  <c:v>570</c:v>
                </c:pt>
                <c:pt idx="125">
                  <c:v>575</c:v>
                </c:pt>
                <c:pt idx="126">
                  <c:v>580</c:v>
                </c:pt>
                <c:pt idx="127">
                  <c:v>585</c:v>
                </c:pt>
                <c:pt idx="128">
                  <c:v>590</c:v>
                </c:pt>
                <c:pt idx="129">
                  <c:v>595</c:v>
                </c:pt>
                <c:pt idx="130">
                  <c:v>600</c:v>
                </c:pt>
                <c:pt idx="131">
                  <c:v>605</c:v>
                </c:pt>
                <c:pt idx="132">
                  <c:v>610</c:v>
                </c:pt>
                <c:pt idx="133">
                  <c:v>615</c:v>
                </c:pt>
                <c:pt idx="134">
                  <c:v>620</c:v>
                </c:pt>
                <c:pt idx="135">
                  <c:v>625</c:v>
                </c:pt>
                <c:pt idx="136">
                  <c:v>630</c:v>
                </c:pt>
                <c:pt idx="137">
                  <c:v>635</c:v>
                </c:pt>
                <c:pt idx="138">
                  <c:v>640</c:v>
                </c:pt>
                <c:pt idx="139">
                  <c:v>645</c:v>
                </c:pt>
                <c:pt idx="140">
                  <c:v>650</c:v>
                </c:pt>
                <c:pt idx="141">
                  <c:v>655</c:v>
                </c:pt>
                <c:pt idx="142">
                  <c:v>660</c:v>
                </c:pt>
                <c:pt idx="143">
                  <c:v>665</c:v>
                </c:pt>
                <c:pt idx="144">
                  <c:v>670</c:v>
                </c:pt>
                <c:pt idx="145">
                  <c:v>675</c:v>
                </c:pt>
                <c:pt idx="146">
                  <c:v>680</c:v>
                </c:pt>
                <c:pt idx="147">
                  <c:v>685</c:v>
                </c:pt>
                <c:pt idx="148">
                  <c:v>690</c:v>
                </c:pt>
                <c:pt idx="149">
                  <c:v>695</c:v>
                </c:pt>
                <c:pt idx="150">
                  <c:v>700</c:v>
                </c:pt>
                <c:pt idx="151">
                  <c:v>705</c:v>
                </c:pt>
                <c:pt idx="152">
                  <c:v>710</c:v>
                </c:pt>
                <c:pt idx="153">
                  <c:v>715</c:v>
                </c:pt>
                <c:pt idx="154">
                  <c:v>720</c:v>
                </c:pt>
                <c:pt idx="155">
                  <c:v>725</c:v>
                </c:pt>
                <c:pt idx="156">
                  <c:v>730</c:v>
                </c:pt>
                <c:pt idx="157">
                  <c:v>735</c:v>
                </c:pt>
                <c:pt idx="158">
                  <c:v>740</c:v>
                </c:pt>
                <c:pt idx="159">
                  <c:v>745</c:v>
                </c:pt>
                <c:pt idx="160">
                  <c:v>750</c:v>
                </c:pt>
                <c:pt idx="161">
                  <c:v>755</c:v>
                </c:pt>
                <c:pt idx="162">
                  <c:v>760</c:v>
                </c:pt>
                <c:pt idx="163">
                  <c:v>765</c:v>
                </c:pt>
                <c:pt idx="164">
                  <c:v>770</c:v>
                </c:pt>
                <c:pt idx="165">
                  <c:v>775</c:v>
                </c:pt>
                <c:pt idx="166">
                  <c:v>780</c:v>
                </c:pt>
                <c:pt idx="167">
                  <c:v>785</c:v>
                </c:pt>
                <c:pt idx="168">
                  <c:v>790</c:v>
                </c:pt>
                <c:pt idx="169">
                  <c:v>795</c:v>
                </c:pt>
                <c:pt idx="170">
                  <c:v>800</c:v>
                </c:pt>
                <c:pt idx="171">
                  <c:v>805</c:v>
                </c:pt>
                <c:pt idx="172">
                  <c:v>810</c:v>
                </c:pt>
                <c:pt idx="173">
                  <c:v>815</c:v>
                </c:pt>
                <c:pt idx="174">
                  <c:v>820</c:v>
                </c:pt>
                <c:pt idx="175">
                  <c:v>825</c:v>
                </c:pt>
                <c:pt idx="176">
                  <c:v>830</c:v>
                </c:pt>
                <c:pt idx="177">
                  <c:v>835</c:v>
                </c:pt>
                <c:pt idx="178">
                  <c:v>840</c:v>
                </c:pt>
                <c:pt idx="179">
                  <c:v>845</c:v>
                </c:pt>
                <c:pt idx="180">
                  <c:v>850</c:v>
                </c:pt>
                <c:pt idx="181">
                  <c:v>855</c:v>
                </c:pt>
                <c:pt idx="182">
                  <c:v>860</c:v>
                </c:pt>
                <c:pt idx="183">
                  <c:v>865</c:v>
                </c:pt>
                <c:pt idx="184">
                  <c:v>870</c:v>
                </c:pt>
                <c:pt idx="185">
                  <c:v>875</c:v>
                </c:pt>
                <c:pt idx="186">
                  <c:v>880</c:v>
                </c:pt>
                <c:pt idx="187">
                  <c:v>885</c:v>
                </c:pt>
                <c:pt idx="188">
                  <c:v>890</c:v>
                </c:pt>
                <c:pt idx="189">
                  <c:v>895</c:v>
                </c:pt>
                <c:pt idx="190">
                  <c:v>900</c:v>
                </c:pt>
                <c:pt idx="191">
                  <c:v>905</c:v>
                </c:pt>
                <c:pt idx="192">
                  <c:v>910</c:v>
                </c:pt>
                <c:pt idx="193">
                  <c:v>915</c:v>
                </c:pt>
                <c:pt idx="194">
                  <c:v>920</c:v>
                </c:pt>
                <c:pt idx="195">
                  <c:v>925</c:v>
                </c:pt>
                <c:pt idx="196">
                  <c:v>930</c:v>
                </c:pt>
                <c:pt idx="197">
                  <c:v>935</c:v>
                </c:pt>
                <c:pt idx="198">
                  <c:v>940</c:v>
                </c:pt>
                <c:pt idx="199">
                  <c:v>945</c:v>
                </c:pt>
                <c:pt idx="200">
                  <c:v>950</c:v>
                </c:pt>
                <c:pt idx="201">
                  <c:v>955</c:v>
                </c:pt>
                <c:pt idx="202">
                  <c:v>960</c:v>
                </c:pt>
                <c:pt idx="203">
                  <c:v>965</c:v>
                </c:pt>
                <c:pt idx="204">
                  <c:v>970</c:v>
                </c:pt>
                <c:pt idx="205">
                  <c:v>975</c:v>
                </c:pt>
                <c:pt idx="206">
                  <c:v>980</c:v>
                </c:pt>
                <c:pt idx="207">
                  <c:v>985</c:v>
                </c:pt>
                <c:pt idx="208">
                  <c:v>990</c:v>
                </c:pt>
                <c:pt idx="209">
                  <c:v>995</c:v>
                </c:pt>
                <c:pt idx="210">
                  <c:v>1000</c:v>
                </c:pt>
                <c:pt idx="211">
                  <c:v>1005</c:v>
                </c:pt>
                <c:pt idx="212">
                  <c:v>1010</c:v>
                </c:pt>
              </c:strCache>
            </c:strRef>
          </c:xVal>
          <c:yVal>
            <c:numRef>
              <c:f>'BF Filter Latency'!$BX$30:$BX$960</c:f>
            </c:numRef>
          </c:yVal>
          <c:smooth val="0"/>
        </c:ser>
        <c:ser>
          <c:idx val="52"/>
          <c:order val="11"/>
          <c:tx>
            <c:strRef>
              <c:f>'BF Filter Latency'!$BY$25:$BY$29</c:f>
              <c:strCache>
                <c:ptCount val="5"/>
                <c:pt idx="0">
                  <c:v>D-Term
Lowpass2</c:v>
                </c:pt>
                <c:pt idx="1">
                  <c:v>Filter Type</c:v>
                </c:pt>
                <c:pt idx="2">
                  <c:v>BiQUAD</c:v>
                </c:pt>
                <c:pt idx="3">
                  <c:v>Q</c:v>
                </c:pt>
                <c:pt idx="4">
                  <c:v>0.707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  <a:lumOff val="50000"/>
                </a:schemeClr>
              </a:solidFill>
            </a:ln>
            <a:effectLst>
              <a:glow rad="139700">
                <a:schemeClr val="accent5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50000"/>
                  <a:lumOff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50000"/>
                    <a:lumOff val="5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'BF Filter Latency'!$A$30:$A$960</c:f>
              <c:strCache>
                <c:ptCount val="213"/>
                <c:pt idx="0">
                  <c:v>actual --&gt;</c:v>
                </c:pt>
                <c:pt idx="1">
                  <c:v>Freq.</c:v>
                </c:pt>
                <c:pt idx="2">
                  <c:v>0.001</c:v>
                </c:pt>
                <c:pt idx="3">
                  <c:v>0.1</c:v>
                </c:pt>
                <c:pt idx="4">
                  <c:v>0.5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25</c:v>
                </c:pt>
                <c:pt idx="21">
                  <c:v>30</c:v>
                </c:pt>
                <c:pt idx="22">
                  <c:v>35</c:v>
                </c:pt>
                <c:pt idx="23">
                  <c:v>40</c:v>
                </c:pt>
                <c:pt idx="24">
                  <c:v>45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  <c:pt idx="51">
                  <c:v>205</c:v>
                </c:pt>
                <c:pt idx="52">
                  <c:v>210</c:v>
                </c:pt>
                <c:pt idx="53">
                  <c:v>215</c:v>
                </c:pt>
                <c:pt idx="54">
                  <c:v>220</c:v>
                </c:pt>
                <c:pt idx="55">
                  <c:v>225</c:v>
                </c:pt>
                <c:pt idx="56">
                  <c:v>230</c:v>
                </c:pt>
                <c:pt idx="57">
                  <c:v>235</c:v>
                </c:pt>
                <c:pt idx="58">
                  <c:v>240</c:v>
                </c:pt>
                <c:pt idx="59">
                  <c:v>245</c:v>
                </c:pt>
                <c:pt idx="60">
                  <c:v>250</c:v>
                </c:pt>
                <c:pt idx="61">
                  <c:v>255</c:v>
                </c:pt>
                <c:pt idx="62">
                  <c:v>260</c:v>
                </c:pt>
                <c:pt idx="63">
                  <c:v>265</c:v>
                </c:pt>
                <c:pt idx="64">
                  <c:v>270</c:v>
                </c:pt>
                <c:pt idx="65">
                  <c:v>275</c:v>
                </c:pt>
                <c:pt idx="66">
                  <c:v>280</c:v>
                </c:pt>
                <c:pt idx="67">
                  <c:v>285</c:v>
                </c:pt>
                <c:pt idx="68">
                  <c:v>290</c:v>
                </c:pt>
                <c:pt idx="69">
                  <c:v>295</c:v>
                </c:pt>
                <c:pt idx="70">
                  <c:v>300</c:v>
                </c:pt>
                <c:pt idx="71">
                  <c:v>305</c:v>
                </c:pt>
                <c:pt idx="72">
                  <c:v>310</c:v>
                </c:pt>
                <c:pt idx="73">
                  <c:v>315</c:v>
                </c:pt>
                <c:pt idx="74">
                  <c:v>320</c:v>
                </c:pt>
                <c:pt idx="75">
                  <c:v>325</c:v>
                </c:pt>
                <c:pt idx="76">
                  <c:v>330</c:v>
                </c:pt>
                <c:pt idx="77">
                  <c:v>335</c:v>
                </c:pt>
                <c:pt idx="78">
                  <c:v>340</c:v>
                </c:pt>
                <c:pt idx="79">
                  <c:v>345</c:v>
                </c:pt>
                <c:pt idx="80">
                  <c:v>350</c:v>
                </c:pt>
                <c:pt idx="81">
                  <c:v>355</c:v>
                </c:pt>
                <c:pt idx="82">
                  <c:v>360</c:v>
                </c:pt>
                <c:pt idx="83">
                  <c:v>365</c:v>
                </c:pt>
                <c:pt idx="84">
                  <c:v>370</c:v>
                </c:pt>
                <c:pt idx="85">
                  <c:v>375</c:v>
                </c:pt>
                <c:pt idx="86">
                  <c:v>380</c:v>
                </c:pt>
                <c:pt idx="87">
                  <c:v>385</c:v>
                </c:pt>
                <c:pt idx="88">
                  <c:v>390</c:v>
                </c:pt>
                <c:pt idx="89">
                  <c:v>395</c:v>
                </c:pt>
                <c:pt idx="90">
                  <c:v>400</c:v>
                </c:pt>
                <c:pt idx="91">
                  <c:v>405</c:v>
                </c:pt>
                <c:pt idx="92">
                  <c:v>410</c:v>
                </c:pt>
                <c:pt idx="93">
                  <c:v>415</c:v>
                </c:pt>
                <c:pt idx="94">
                  <c:v>420</c:v>
                </c:pt>
                <c:pt idx="95">
                  <c:v>425</c:v>
                </c:pt>
                <c:pt idx="96">
                  <c:v>430</c:v>
                </c:pt>
                <c:pt idx="97">
                  <c:v>435</c:v>
                </c:pt>
                <c:pt idx="98">
                  <c:v>440</c:v>
                </c:pt>
                <c:pt idx="99">
                  <c:v>445</c:v>
                </c:pt>
                <c:pt idx="100">
                  <c:v>450</c:v>
                </c:pt>
                <c:pt idx="101">
                  <c:v>455</c:v>
                </c:pt>
                <c:pt idx="102">
                  <c:v>460</c:v>
                </c:pt>
                <c:pt idx="103">
                  <c:v>465</c:v>
                </c:pt>
                <c:pt idx="104">
                  <c:v>470</c:v>
                </c:pt>
                <c:pt idx="105">
                  <c:v>475</c:v>
                </c:pt>
                <c:pt idx="106">
                  <c:v>480</c:v>
                </c:pt>
                <c:pt idx="107">
                  <c:v>485</c:v>
                </c:pt>
                <c:pt idx="108">
                  <c:v>490</c:v>
                </c:pt>
                <c:pt idx="109">
                  <c:v>495</c:v>
                </c:pt>
                <c:pt idx="110">
                  <c:v>500</c:v>
                </c:pt>
                <c:pt idx="111">
                  <c:v>505</c:v>
                </c:pt>
                <c:pt idx="112">
                  <c:v>510</c:v>
                </c:pt>
                <c:pt idx="113">
                  <c:v>515</c:v>
                </c:pt>
                <c:pt idx="114">
                  <c:v>520</c:v>
                </c:pt>
                <c:pt idx="115">
                  <c:v>525</c:v>
                </c:pt>
                <c:pt idx="116">
                  <c:v>530</c:v>
                </c:pt>
                <c:pt idx="117">
                  <c:v>535</c:v>
                </c:pt>
                <c:pt idx="118">
                  <c:v>540</c:v>
                </c:pt>
                <c:pt idx="119">
                  <c:v>545</c:v>
                </c:pt>
                <c:pt idx="120">
                  <c:v>550</c:v>
                </c:pt>
                <c:pt idx="121">
                  <c:v>555</c:v>
                </c:pt>
                <c:pt idx="122">
                  <c:v>560</c:v>
                </c:pt>
                <c:pt idx="123">
                  <c:v>565</c:v>
                </c:pt>
                <c:pt idx="124">
                  <c:v>570</c:v>
                </c:pt>
                <c:pt idx="125">
                  <c:v>575</c:v>
                </c:pt>
                <c:pt idx="126">
                  <c:v>580</c:v>
                </c:pt>
                <c:pt idx="127">
                  <c:v>585</c:v>
                </c:pt>
                <c:pt idx="128">
                  <c:v>590</c:v>
                </c:pt>
                <c:pt idx="129">
                  <c:v>595</c:v>
                </c:pt>
                <c:pt idx="130">
                  <c:v>600</c:v>
                </c:pt>
                <c:pt idx="131">
                  <c:v>605</c:v>
                </c:pt>
                <c:pt idx="132">
                  <c:v>610</c:v>
                </c:pt>
                <c:pt idx="133">
                  <c:v>615</c:v>
                </c:pt>
                <c:pt idx="134">
                  <c:v>620</c:v>
                </c:pt>
                <c:pt idx="135">
                  <c:v>625</c:v>
                </c:pt>
                <c:pt idx="136">
                  <c:v>630</c:v>
                </c:pt>
                <c:pt idx="137">
                  <c:v>635</c:v>
                </c:pt>
                <c:pt idx="138">
                  <c:v>640</c:v>
                </c:pt>
                <c:pt idx="139">
                  <c:v>645</c:v>
                </c:pt>
                <c:pt idx="140">
                  <c:v>650</c:v>
                </c:pt>
                <c:pt idx="141">
                  <c:v>655</c:v>
                </c:pt>
                <c:pt idx="142">
                  <c:v>660</c:v>
                </c:pt>
                <c:pt idx="143">
                  <c:v>665</c:v>
                </c:pt>
                <c:pt idx="144">
                  <c:v>670</c:v>
                </c:pt>
                <c:pt idx="145">
                  <c:v>675</c:v>
                </c:pt>
                <c:pt idx="146">
                  <c:v>680</c:v>
                </c:pt>
                <c:pt idx="147">
                  <c:v>685</c:v>
                </c:pt>
                <c:pt idx="148">
                  <c:v>690</c:v>
                </c:pt>
                <c:pt idx="149">
                  <c:v>695</c:v>
                </c:pt>
                <c:pt idx="150">
                  <c:v>700</c:v>
                </c:pt>
                <c:pt idx="151">
                  <c:v>705</c:v>
                </c:pt>
                <c:pt idx="152">
                  <c:v>710</c:v>
                </c:pt>
                <c:pt idx="153">
                  <c:v>715</c:v>
                </c:pt>
                <c:pt idx="154">
                  <c:v>720</c:v>
                </c:pt>
                <c:pt idx="155">
                  <c:v>725</c:v>
                </c:pt>
                <c:pt idx="156">
                  <c:v>730</c:v>
                </c:pt>
                <c:pt idx="157">
                  <c:v>735</c:v>
                </c:pt>
                <c:pt idx="158">
                  <c:v>740</c:v>
                </c:pt>
                <c:pt idx="159">
                  <c:v>745</c:v>
                </c:pt>
                <c:pt idx="160">
                  <c:v>750</c:v>
                </c:pt>
                <c:pt idx="161">
                  <c:v>755</c:v>
                </c:pt>
                <c:pt idx="162">
                  <c:v>760</c:v>
                </c:pt>
                <c:pt idx="163">
                  <c:v>765</c:v>
                </c:pt>
                <c:pt idx="164">
                  <c:v>770</c:v>
                </c:pt>
                <c:pt idx="165">
                  <c:v>775</c:v>
                </c:pt>
                <c:pt idx="166">
                  <c:v>780</c:v>
                </c:pt>
                <c:pt idx="167">
                  <c:v>785</c:v>
                </c:pt>
                <c:pt idx="168">
                  <c:v>790</c:v>
                </c:pt>
                <c:pt idx="169">
                  <c:v>795</c:v>
                </c:pt>
                <c:pt idx="170">
                  <c:v>800</c:v>
                </c:pt>
                <c:pt idx="171">
                  <c:v>805</c:v>
                </c:pt>
                <c:pt idx="172">
                  <c:v>810</c:v>
                </c:pt>
                <c:pt idx="173">
                  <c:v>815</c:v>
                </c:pt>
                <c:pt idx="174">
                  <c:v>820</c:v>
                </c:pt>
                <c:pt idx="175">
                  <c:v>825</c:v>
                </c:pt>
                <c:pt idx="176">
                  <c:v>830</c:v>
                </c:pt>
                <c:pt idx="177">
                  <c:v>835</c:v>
                </c:pt>
                <c:pt idx="178">
                  <c:v>840</c:v>
                </c:pt>
                <c:pt idx="179">
                  <c:v>845</c:v>
                </c:pt>
                <c:pt idx="180">
                  <c:v>850</c:v>
                </c:pt>
                <c:pt idx="181">
                  <c:v>855</c:v>
                </c:pt>
                <c:pt idx="182">
                  <c:v>860</c:v>
                </c:pt>
                <c:pt idx="183">
                  <c:v>865</c:v>
                </c:pt>
                <c:pt idx="184">
                  <c:v>870</c:v>
                </c:pt>
                <c:pt idx="185">
                  <c:v>875</c:v>
                </c:pt>
                <c:pt idx="186">
                  <c:v>880</c:v>
                </c:pt>
                <c:pt idx="187">
                  <c:v>885</c:v>
                </c:pt>
                <c:pt idx="188">
                  <c:v>890</c:v>
                </c:pt>
                <c:pt idx="189">
                  <c:v>895</c:v>
                </c:pt>
                <c:pt idx="190">
                  <c:v>900</c:v>
                </c:pt>
                <c:pt idx="191">
                  <c:v>905</c:v>
                </c:pt>
                <c:pt idx="192">
                  <c:v>910</c:v>
                </c:pt>
                <c:pt idx="193">
                  <c:v>915</c:v>
                </c:pt>
                <c:pt idx="194">
                  <c:v>920</c:v>
                </c:pt>
                <c:pt idx="195">
                  <c:v>925</c:v>
                </c:pt>
                <c:pt idx="196">
                  <c:v>930</c:v>
                </c:pt>
                <c:pt idx="197">
                  <c:v>935</c:v>
                </c:pt>
                <c:pt idx="198">
                  <c:v>940</c:v>
                </c:pt>
                <c:pt idx="199">
                  <c:v>945</c:v>
                </c:pt>
                <c:pt idx="200">
                  <c:v>950</c:v>
                </c:pt>
                <c:pt idx="201">
                  <c:v>955</c:v>
                </c:pt>
                <c:pt idx="202">
                  <c:v>960</c:v>
                </c:pt>
                <c:pt idx="203">
                  <c:v>965</c:v>
                </c:pt>
                <c:pt idx="204">
                  <c:v>970</c:v>
                </c:pt>
                <c:pt idx="205">
                  <c:v>975</c:v>
                </c:pt>
                <c:pt idx="206">
                  <c:v>980</c:v>
                </c:pt>
                <c:pt idx="207">
                  <c:v>985</c:v>
                </c:pt>
                <c:pt idx="208">
                  <c:v>990</c:v>
                </c:pt>
                <c:pt idx="209">
                  <c:v>995</c:v>
                </c:pt>
                <c:pt idx="210">
                  <c:v>1000</c:v>
                </c:pt>
                <c:pt idx="211">
                  <c:v>1005</c:v>
                </c:pt>
                <c:pt idx="212">
                  <c:v>1010</c:v>
                </c:pt>
              </c:strCache>
            </c:strRef>
          </c:xVal>
          <c:yVal>
            <c:numRef>
              <c:f>'BF Filter Latency'!$BY$30:$BY$960</c:f>
            </c:numRef>
          </c:yVal>
          <c:smooth val="0"/>
        </c:ser>
        <c:ser>
          <c:idx val="53"/>
          <c:order val="12"/>
          <c:tx>
            <c:strRef>
              <c:f>'BF Filter Latency'!$BZ$25:$BZ$29</c:f>
              <c:strCache>
                <c:ptCount val="5"/>
                <c:pt idx="0">
                  <c:v>D-Term
Lowpass2</c:v>
                </c:pt>
                <c:pt idx="1">
                  <c:v>Filter Type</c:v>
                </c:pt>
                <c:pt idx="2">
                  <c:v>BiQUAD</c:v>
                </c:pt>
                <c:pt idx="3">
                  <c:v>Q</c:v>
                </c:pt>
                <c:pt idx="4">
                  <c:v>0.707</c:v>
                </c:pt>
              </c:strCache>
            </c:strRef>
          </c:tx>
          <c:spPr>
            <a:ln w="22225" cap="rnd">
              <a:solidFill>
                <a:schemeClr val="accent6">
                  <a:lumMod val="50000"/>
                  <a:lumOff val="50000"/>
                </a:schemeClr>
              </a:solidFill>
            </a:ln>
            <a:effectLst>
              <a:glow rad="139700">
                <a:schemeClr val="accent6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50000"/>
                  <a:lumOff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50000"/>
                    <a:lumOff val="5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'BF Filter Latency'!$A$30:$A$960</c:f>
              <c:strCache>
                <c:ptCount val="213"/>
                <c:pt idx="0">
                  <c:v>actual --&gt;</c:v>
                </c:pt>
                <c:pt idx="1">
                  <c:v>Freq.</c:v>
                </c:pt>
                <c:pt idx="2">
                  <c:v>0.001</c:v>
                </c:pt>
                <c:pt idx="3">
                  <c:v>0.1</c:v>
                </c:pt>
                <c:pt idx="4">
                  <c:v>0.5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25</c:v>
                </c:pt>
                <c:pt idx="21">
                  <c:v>30</c:v>
                </c:pt>
                <c:pt idx="22">
                  <c:v>35</c:v>
                </c:pt>
                <c:pt idx="23">
                  <c:v>40</c:v>
                </c:pt>
                <c:pt idx="24">
                  <c:v>45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  <c:pt idx="51">
                  <c:v>205</c:v>
                </c:pt>
                <c:pt idx="52">
                  <c:v>210</c:v>
                </c:pt>
                <c:pt idx="53">
                  <c:v>215</c:v>
                </c:pt>
                <c:pt idx="54">
                  <c:v>220</c:v>
                </c:pt>
                <c:pt idx="55">
                  <c:v>225</c:v>
                </c:pt>
                <c:pt idx="56">
                  <c:v>230</c:v>
                </c:pt>
                <c:pt idx="57">
                  <c:v>235</c:v>
                </c:pt>
                <c:pt idx="58">
                  <c:v>240</c:v>
                </c:pt>
                <c:pt idx="59">
                  <c:v>245</c:v>
                </c:pt>
                <c:pt idx="60">
                  <c:v>250</c:v>
                </c:pt>
                <c:pt idx="61">
                  <c:v>255</c:v>
                </c:pt>
                <c:pt idx="62">
                  <c:v>260</c:v>
                </c:pt>
                <c:pt idx="63">
                  <c:v>265</c:v>
                </c:pt>
                <c:pt idx="64">
                  <c:v>270</c:v>
                </c:pt>
                <c:pt idx="65">
                  <c:v>275</c:v>
                </c:pt>
                <c:pt idx="66">
                  <c:v>280</c:v>
                </c:pt>
                <c:pt idx="67">
                  <c:v>285</c:v>
                </c:pt>
                <c:pt idx="68">
                  <c:v>290</c:v>
                </c:pt>
                <c:pt idx="69">
                  <c:v>295</c:v>
                </c:pt>
                <c:pt idx="70">
                  <c:v>300</c:v>
                </c:pt>
                <c:pt idx="71">
                  <c:v>305</c:v>
                </c:pt>
                <c:pt idx="72">
                  <c:v>310</c:v>
                </c:pt>
                <c:pt idx="73">
                  <c:v>315</c:v>
                </c:pt>
                <c:pt idx="74">
                  <c:v>320</c:v>
                </c:pt>
                <c:pt idx="75">
                  <c:v>325</c:v>
                </c:pt>
                <c:pt idx="76">
                  <c:v>330</c:v>
                </c:pt>
                <c:pt idx="77">
                  <c:v>335</c:v>
                </c:pt>
                <c:pt idx="78">
                  <c:v>340</c:v>
                </c:pt>
                <c:pt idx="79">
                  <c:v>345</c:v>
                </c:pt>
                <c:pt idx="80">
                  <c:v>350</c:v>
                </c:pt>
                <c:pt idx="81">
                  <c:v>355</c:v>
                </c:pt>
                <c:pt idx="82">
                  <c:v>360</c:v>
                </c:pt>
                <c:pt idx="83">
                  <c:v>365</c:v>
                </c:pt>
                <c:pt idx="84">
                  <c:v>370</c:v>
                </c:pt>
                <c:pt idx="85">
                  <c:v>375</c:v>
                </c:pt>
                <c:pt idx="86">
                  <c:v>380</c:v>
                </c:pt>
                <c:pt idx="87">
                  <c:v>385</c:v>
                </c:pt>
                <c:pt idx="88">
                  <c:v>390</c:v>
                </c:pt>
                <c:pt idx="89">
                  <c:v>395</c:v>
                </c:pt>
                <c:pt idx="90">
                  <c:v>400</c:v>
                </c:pt>
                <c:pt idx="91">
                  <c:v>405</c:v>
                </c:pt>
                <c:pt idx="92">
                  <c:v>410</c:v>
                </c:pt>
                <c:pt idx="93">
                  <c:v>415</c:v>
                </c:pt>
                <c:pt idx="94">
                  <c:v>420</c:v>
                </c:pt>
                <c:pt idx="95">
                  <c:v>425</c:v>
                </c:pt>
                <c:pt idx="96">
                  <c:v>430</c:v>
                </c:pt>
                <c:pt idx="97">
                  <c:v>435</c:v>
                </c:pt>
                <c:pt idx="98">
                  <c:v>440</c:v>
                </c:pt>
                <c:pt idx="99">
                  <c:v>445</c:v>
                </c:pt>
                <c:pt idx="100">
                  <c:v>450</c:v>
                </c:pt>
                <c:pt idx="101">
                  <c:v>455</c:v>
                </c:pt>
                <c:pt idx="102">
                  <c:v>460</c:v>
                </c:pt>
                <c:pt idx="103">
                  <c:v>465</c:v>
                </c:pt>
                <c:pt idx="104">
                  <c:v>470</c:v>
                </c:pt>
                <c:pt idx="105">
                  <c:v>475</c:v>
                </c:pt>
                <c:pt idx="106">
                  <c:v>480</c:v>
                </c:pt>
                <c:pt idx="107">
                  <c:v>485</c:v>
                </c:pt>
                <c:pt idx="108">
                  <c:v>490</c:v>
                </c:pt>
                <c:pt idx="109">
                  <c:v>495</c:v>
                </c:pt>
                <c:pt idx="110">
                  <c:v>500</c:v>
                </c:pt>
                <c:pt idx="111">
                  <c:v>505</c:v>
                </c:pt>
                <c:pt idx="112">
                  <c:v>510</c:v>
                </c:pt>
                <c:pt idx="113">
                  <c:v>515</c:v>
                </c:pt>
                <c:pt idx="114">
                  <c:v>520</c:v>
                </c:pt>
                <c:pt idx="115">
                  <c:v>525</c:v>
                </c:pt>
                <c:pt idx="116">
                  <c:v>530</c:v>
                </c:pt>
                <c:pt idx="117">
                  <c:v>535</c:v>
                </c:pt>
                <c:pt idx="118">
                  <c:v>540</c:v>
                </c:pt>
                <c:pt idx="119">
                  <c:v>545</c:v>
                </c:pt>
                <c:pt idx="120">
                  <c:v>550</c:v>
                </c:pt>
                <c:pt idx="121">
                  <c:v>555</c:v>
                </c:pt>
                <c:pt idx="122">
                  <c:v>560</c:v>
                </c:pt>
                <c:pt idx="123">
                  <c:v>565</c:v>
                </c:pt>
                <c:pt idx="124">
                  <c:v>570</c:v>
                </c:pt>
                <c:pt idx="125">
                  <c:v>575</c:v>
                </c:pt>
                <c:pt idx="126">
                  <c:v>580</c:v>
                </c:pt>
                <c:pt idx="127">
                  <c:v>585</c:v>
                </c:pt>
                <c:pt idx="128">
                  <c:v>590</c:v>
                </c:pt>
                <c:pt idx="129">
                  <c:v>595</c:v>
                </c:pt>
                <c:pt idx="130">
                  <c:v>600</c:v>
                </c:pt>
                <c:pt idx="131">
                  <c:v>605</c:v>
                </c:pt>
                <c:pt idx="132">
                  <c:v>610</c:v>
                </c:pt>
                <c:pt idx="133">
                  <c:v>615</c:v>
                </c:pt>
                <c:pt idx="134">
                  <c:v>620</c:v>
                </c:pt>
                <c:pt idx="135">
                  <c:v>625</c:v>
                </c:pt>
                <c:pt idx="136">
                  <c:v>630</c:v>
                </c:pt>
                <c:pt idx="137">
                  <c:v>635</c:v>
                </c:pt>
                <c:pt idx="138">
                  <c:v>640</c:v>
                </c:pt>
                <c:pt idx="139">
                  <c:v>645</c:v>
                </c:pt>
                <c:pt idx="140">
                  <c:v>650</c:v>
                </c:pt>
                <c:pt idx="141">
                  <c:v>655</c:v>
                </c:pt>
                <c:pt idx="142">
                  <c:v>660</c:v>
                </c:pt>
                <c:pt idx="143">
                  <c:v>665</c:v>
                </c:pt>
                <c:pt idx="144">
                  <c:v>670</c:v>
                </c:pt>
                <c:pt idx="145">
                  <c:v>675</c:v>
                </c:pt>
                <c:pt idx="146">
                  <c:v>680</c:v>
                </c:pt>
                <c:pt idx="147">
                  <c:v>685</c:v>
                </c:pt>
                <c:pt idx="148">
                  <c:v>690</c:v>
                </c:pt>
                <c:pt idx="149">
                  <c:v>695</c:v>
                </c:pt>
                <c:pt idx="150">
                  <c:v>700</c:v>
                </c:pt>
                <c:pt idx="151">
                  <c:v>705</c:v>
                </c:pt>
                <c:pt idx="152">
                  <c:v>710</c:v>
                </c:pt>
                <c:pt idx="153">
                  <c:v>715</c:v>
                </c:pt>
                <c:pt idx="154">
                  <c:v>720</c:v>
                </c:pt>
                <c:pt idx="155">
                  <c:v>725</c:v>
                </c:pt>
                <c:pt idx="156">
                  <c:v>730</c:v>
                </c:pt>
                <c:pt idx="157">
                  <c:v>735</c:v>
                </c:pt>
                <c:pt idx="158">
                  <c:v>740</c:v>
                </c:pt>
                <c:pt idx="159">
                  <c:v>745</c:v>
                </c:pt>
                <c:pt idx="160">
                  <c:v>750</c:v>
                </c:pt>
                <c:pt idx="161">
                  <c:v>755</c:v>
                </c:pt>
                <c:pt idx="162">
                  <c:v>760</c:v>
                </c:pt>
                <c:pt idx="163">
                  <c:v>765</c:v>
                </c:pt>
                <c:pt idx="164">
                  <c:v>770</c:v>
                </c:pt>
                <c:pt idx="165">
                  <c:v>775</c:v>
                </c:pt>
                <c:pt idx="166">
                  <c:v>780</c:v>
                </c:pt>
                <c:pt idx="167">
                  <c:v>785</c:v>
                </c:pt>
                <c:pt idx="168">
                  <c:v>790</c:v>
                </c:pt>
                <c:pt idx="169">
                  <c:v>795</c:v>
                </c:pt>
                <c:pt idx="170">
                  <c:v>800</c:v>
                </c:pt>
                <c:pt idx="171">
                  <c:v>805</c:v>
                </c:pt>
                <c:pt idx="172">
                  <c:v>810</c:v>
                </c:pt>
                <c:pt idx="173">
                  <c:v>815</c:v>
                </c:pt>
                <c:pt idx="174">
                  <c:v>820</c:v>
                </c:pt>
                <c:pt idx="175">
                  <c:v>825</c:v>
                </c:pt>
                <c:pt idx="176">
                  <c:v>830</c:v>
                </c:pt>
                <c:pt idx="177">
                  <c:v>835</c:v>
                </c:pt>
                <c:pt idx="178">
                  <c:v>840</c:v>
                </c:pt>
                <c:pt idx="179">
                  <c:v>845</c:v>
                </c:pt>
                <c:pt idx="180">
                  <c:v>850</c:v>
                </c:pt>
                <c:pt idx="181">
                  <c:v>855</c:v>
                </c:pt>
                <c:pt idx="182">
                  <c:v>860</c:v>
                </c:pt>
                <c:pt idx="183">
                  <c:v>865</c:v>
                </c:pt>
                <c:pt idx="184">
                  <c:v>870</c:v>
                </c:pt>
                <c:pt idx="185">
                  <c:v>875</c:v>
                </c:pt>
                <c:pt idx="186">
                  <c:v>880</c:v>
                </c:pt>
                <c:pt idx="187">
                  <c:v>885</c:v>
                </c:pt>
                <c:pt idx="188">
                  <c:v>890</c:v>
                </c:pt>
                <c:pt idx="189">
                  <c:v>895</c:v>
                </c:pt>
                <c:pt idx="190">
                  <c:v>900</c:v>
                </c:pt>
                <c:pt idx="191">
                  <c:v>905</c:v>
                </c:pt>
                <c:pt idx="192">
                  <c:v>910</c:v>
                </c:pt>
                <c:pt idx="193">
                  <c:v>915</c:v>
                </c:pt>
                <c:pt idx="194">
                  <c:v>920</c:v>
                </c:pt>
                <c:pt idx="195">
                  <c:v>925</c:v>
                </c:pt>
                <c:pt idx="196">
                  <c:v>930</c:v>
                </c:pt>
                <c:pt idx="197">
                  <c:v>935</c:v>
                </c:pt>
                <c:pt idx="198">
                  <c:v>940</c:v>
                </c:pt>
                <c:pt idx="199">
                  <c:v>945</c:v>
                </c:pt>
                <c:pt idx="200">
                  <c:v>950</c:v>
                </c:pt>
                <c:pt idx="201">
                  <c:v>955</c:v>
                </c:pt>
                <c:pt idx="202">
                  <c:v>960</c:v>
                </c:pt>
                <c:pt idx="203">
                  <c:v>965</c:v>
                </c:pt>
                <c:pt idx="204">
                  <c:v>970</c:v>
                </c:pt>
                <c:pt idx="205">
                  <c:v>975</c:v>
                </c:pt>
                <c:pt idx="206">
                  <c:v>980</c:v>
                </c:pt>
                <c:pt idx="207">
                  <c:v>985</c:v>
                </c:pt>
                <c:pt idx="208">
                  <c:v>990</c:v>
                </c:pt>
                <c:pt idx="209">
                  <c:v>995</c:v>
                </c:pt>
                <c:pt idx="210">
                  <c:v>1000</c:v>
                </c:pt>
                <c:pt idx="211">
                  <c:v>1005</c:v>
                </c:pt>
                <c:pt idx="212">
                  <c:v>1010</c:v>
                </c:pt>
              </c:strCache>
            </c:strRef>
          </c:xVal>
          <c:yVal>
            <c:numRef>
              <c:f>'BF Filter Latency'!$BZ$30:$BZ$960</c:f>
            </c:numRef>
          </c:yVal>
          <c:smooth val="0"/>
        </c:ser>
        <c:ser>
          <c:idx val="54"/>
          <c:order val="13"/>
          <c:tx>
            <c:strRef>
              <c:f>'BF Filter Latency'!$CA$25:$CA$29</c:f>
              <c:strCache>
                <c:ptCount val="5"/>
                <c:pt idx="0">
                  <c:v>D-Term
Lowpass2</c:v>
                </c:pt>
                <c:pt idx="1">
                  <c:v>Filter Type</c:v>
                </c:pt>
                <c:pt idx="2">
                  <c:v>BiQUAD</c:v>
                </c:pt>
                <c:pt idx="3">
                  <c:v>Q</c:v>
                </c:pt>
                <c:pt idx="4">
                  <c:v>0.707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'BF Filter Latency'!$A$30:$A$960</c:f>
              <c:strCache>
                <c:ptCount val="213"/>
                <c:pt idx="0">
                  <c:v>actual --&gt;</c:v>
                </c:pt>
                <c:pt idx="1">
                  <c:v>Freq.</c:v>
                </c:pt>
                <c:pt idx="2">
                  <c:v>0.001</c:v>
                </c:pt>
                <c:pt idx="3">
                  <c:v>0.1</c:v>
                </c:pt>
                <c:pt idx="4">
                  <c:v>0.5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25</c:v>
                </c:pt>
                <c:pt idx="21">
                  <c:v>30</c:v>
                </c:pt>
                <c:pt idx="22">
                  <c:v>35</c:v>
                </c:pt>
                <c:pt idx="23">
                  <c:v>40</c:v>
                </c:pt>
                <c:pt idx="24">
                  <c:v>45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  <c:pt idx="51">
                  <c:v>205</c:v>
                </c:pt>
                <c:pt idx="52">
                  <c:v>210</c:v>
                </c:pt>
                <c:pt idx="53">
                  <c:v>215</c:v>
                </c:pt>
                <c:pt idx="54">
                  <c:v>220</c:v>
                </c:pt>
                <c:pt idx="55">
                  <c:v>225</c:v>
                </c:pt>
                <c:pt idx="56">
                  <c:v>230</c:v>
                </c:pt>
                <c:pt idx="57">
                  <c:v>235</c:v>
                </c:pt>
                <c:pt idx="58">
                  <c:v>240</c:v>
                </c:pt>
                <c:pt idx="59">
                  <c:v>245</c:v>
                </c:pt>
                <c:pt idx="60">
                  <c:v>250</c:v>
                </c:pt>
                <c:pt idx="61">
                  <c:v>255</c:v>
                </c:pt>
                <c:pt idx="62">
                  <c:v>260</c:v>
                </c:pt>
                <c:pt idx="63">
                  <c:v>265</c:v>
                </c:pt>
                <c:pt idx="64">
                  <c:v>270</c:v>
                </c:pt>
                <c:pt idx="65">
                  <c:v>275</c:v>
                </c:pt>
                <c:pt idx="66">
                  <c:v>280</c:v>
                </c:pt>
                <c:pt idx="67">
                  <c:v>285</c:v>
                </c:pt>
                <c:pt idx="68">
                  <c:v>290</c:v>
                </c:pt>
                <c:pt idx="69">
                  <c:v>295</c:v>
                </c:pt>
                <c:pt idx="70">
                  <c:v>300</c:v>
                </c:pt>
                <c:pt idx="71">
                  <c:v>305</c:v>
                </c:pt>
                <c:pt idx="72">
                  <c:v>310</c:v>
                </c:pt>
                <c:pt idx="73">
                  <c:v>315</c:v>
                </c:pt>
                <c:pt idx="74">
                  <c:v>320</c:v>
                </c:pt>
                <c:pt idx="75">
                  <c:v>325</c:v>
                </c:pt>
                <c:pt idx="76">
                  <c:v>330</c:v>
                </c:pt>
                <c:pt idx="77">
                  <c:v>335</c:v>
                </c:pt>
                <c:pt idx="78">
                  <c:v>340</c:v>
                </c:pt>
                <c:pt idx="79">
                  <c:v>345</c:v>
                </c:pt>
                <c:pt idx="80">
                  <c:v>350</c:v>
                </c:pt>
                <c:pt idx="81">
                  <c:v>355</c:v>
                </c:pt>
                <c:pt idx="82">
                  <c:v>360</c:v>
                </c:pt>
                <c:pt idx="83">
                  <c:v>365</c:v>
                </c:pt>
                <c:pt idx="84">
                  <c:v>370</c:v>
                </c:pt>
                <c:pt idx="85">
                  <c:v>375</c:v>
                </c:pt>
                <c:pt idx="86">
                  <c:v>380</c:v>
                </c:pt>
                <c:pt idx="87">
                  <c:v>385</c:v>
                </c:pt>
                <c:pt idx="88">
                  <c:v>390</c:v>
                </c:pt>
                <c:pt idx="89">
                  <c:v>395</c:v>
                </c:pt>
                <c:pt idx="90">
                  <c:v>400</c:v>
                </c:pt>
                <c:pt idx="91">
                  <c:v>405</c:v>
                </c:pt>
                <c:pt idx="92">
                  <c:v>410</c:v>
                </c:pt>
                <c:pt idx="93">
                  <c:v>415</c:v>
                </c:pt>
                <c:pt idx="94">
                  <c:v>420</c:v>
                </c:pt>
                <c:pt idx="95">
                  <c:v>425</c:v>
                </c:pt>
                <c:pt idx="96">
                  <c:v>430</c:v>
                </c:pt>
                <c:pt idx="97">
                  <c:v>435</c:v>
                </c:pt>
                <c:pt idx="98">
                  <c:v>440</c:v>
                </c:pt>
                <c:pt idx="99">
                  <c:v>445</c:v>
                </c:pt>
                <c:pt idx="100">
                  <c:v>450</c:v>
                </c:pt>
                <c:pt idx="101">
                  <c:v>455</c:v>
                </c:pt>
                <c:pt idx="102">
                  <c:v>460</c:v>
                </c:pt>
                <c:pt idx="103">
                  <c:v>465</c:v>
                </c:pt>
                <c:pt idx="104">
                  <c:v>470</c:v>
                </c:pt>
                <c:pt idx="105">
                  <c:v>475</c:v>
                </c:pt>
                <c:pt idx="106">
                  <c:v>480</c:v>
                </c:pt>
                <c:pt idx="107">
                  <c:v>485</c:v>
                </c:pt>
                <c:pt idx="108">
                  <c:v>490</c:v>
                </c:pt>
                <c:pt idx="109">
                  <c:v>495</c:v>
                </c:pt>
                <c:pt idx="110">
                  <c:v>500</c:v>
                </c:pt>
                <c:pt idx="111">
                  <c:v>505</c:v>
                </c:pt>
                <c:pt idx="112">
                  <c:v>510</c:v>
                </c:pt>
                <c:pt idx="113">
                  <c:v>515</c:v>
                </c:pt>
                <c:pt idx="114">
                  <c:v>520</c:v>
                </c:pt>
                <c:pt idx="115">
                  <c:v>525</c:v>
                </c:pt>
                <c:pt idx="116">
                  <c:v>530</c:v>
                </c:pt>
                <c:pt idx="117">
                  <c:v>535</c:v>
                </c:pt>
                <c:pt idx="118">
                  <c:v>540</c:v>
                </c:pt>
                <c:pt idx="119">
                  <c:v>545</c:v>
                </c:pt>
                <c:pt idx="120">
                  <c:v>550</c:v>
                </c:pt>
                <c:pt idx="121">
                  <c:v>555</c:v>
                </c:pt>
                <c:pt idx="122">
                  <c:v>560</c:v>
                </c:pt>
                <c:pt idx="123">
                  <c:v>565</c:v>
                </c:pt>
                <c:pt idx="124">
                  <c:v>570</c:v>
                </c:pt>
                <c:pt idx="125">
                  <c:v>575</c:v>
                </c:pt>
                <c:pt idx="126">
                  <c:v>580</c:v>
                </c:pt>
                <c:pt idx="127">
                  <c:v>585</c:v>
                </c:pt>
                <c:pt idx="128">
                  <c:v>590</c:v>
                </c:pt>
                <c:pt idx="129">
                  <c:v>595</c:v>
                </c:pt>
                <c:pt idx="130">
                  <c:v>600</c:v>
                </c:pt>
                <c:pt idx="131">
                  <c:v>605</c:v>
                </c:pt>
                <c:pt idx="132">
                  <c:v>610</c:v>
                </c:pt>
                <c:pt idx="133">
                  <c:v>615</c:v>
                </c:pt>
                <c:pt idx="134">
                  <c:v>620</c:v>
                </c:pt>
                <c:pt idx="135">
                  <c:v>625</c:v>
                </c:pt>
                <c:pt idx="136">
                  <c:v>630</c:v>
                </c:pt>
                <c:pt idx="137">
                  <c:v>635</c:v>
                </c:pt>
                <c:pt idx="138">
                  <c:v>640</c:v>
                </c:pt>
                <c:pt idx="139">
                  <c:v>645</c:v>
                </c:pt>
                <c:pt idx="140">
                  <c:v>650</c:v>
                </c:pt>
                <c:pt idx="141">
                  <c:v>655</c:v>
                </c:pt>
                <c:pt idx="142">
                  <c:v>660</c:v>
                </c:pt>
                <c:pt idx="143">
                  <c:v>665</c:v>
                </c:pt>
                <c:pt idx="144">
                  <c:v>670</c:v>
                </c:pt>
                <c:pt idx="145">
                  <c:v>675</c:v>
                </c:pt>
                <c:pt idx="146">
                  <c:v>680</c:v>
                </c:pt>
                <c:pt idx="147">
                  <c:v>685</c:v>
                </c:pt>
                <c:pt idx="148">
                  <c:v>690</c:v>
                </c:pt>
                <c:pt idx="149">
                  <c:v>695</c:v>
                </c:pt>
                <c:pt idx="150">
                  <c:v>700</c:v>
                </c:pt>
                <c:pt idx="151">
                  <c:v>705</c:v>
                </c:pt>
                <c:pt idx="152">
                  <c:v>710</c:v>
                </c:pt>
                <c:pt idx="153">
                  <c:v>715</c:v>
                </c:pt>
                <c:pt idx="154">
                  <c:v>720</c:v>
                </c:pt>
                <c:pt idx="155">
                  <c:v>725</c:v>
                </c:pt>
                <c:pt idx="156">
                  <c:v>730</c:v>
                </c:pt>
                <c:pt idx="157">
                  <c:v>735</c:v>
                </c:pt>
                <c:pt idx="158">
                  <c:v>740</c:v>
                </c:pt>
                <c:pt idx="159">
                  <c:v>745</c:v>
                </c:pt>
                <c:pt idx="160">
                  <c:v>750</c:v>
                </c:pt>
                <c:pt idx="161">
                  <c:v>755</c:v>
                </c:pt>
                <c:pt idx="162">
                  <c:v>760</c:v>
                </c:pt>
                <c:pt idx="163">
                  <c:v>765</c:v>
                </c:pt>
                <c:pt idx="164">
                  <c:v>770</c:v>
                </c:pt>
                <c:pt idx="165">
                  <c:v>775</c:v>
                </c:pt>
                <c:pt idx="166">
                  <c:v>780</c:v>
                </c:pt>
                <c:pt idx="167">
                  <c:v>785</c:v>
                </c:pt>
                <c:pt idx="168">
                  <c:v>790</c:v>
                </c:pt>
                <c:pt idx="169">
                  <c:v>795</c:v>
                </c:pt>
                <c:pt idx="170">
                  <c:v>800</c:v>
                </c:pt>
                <c:pt idx="171">
                  <c:v>805</c:v>
                </c:pt>
                <c:pt idx="172">
                  <c:v>810</c:v>
                </c:pt>
                <c:pt idx="173">
                  <c:v>815</c:v>
                </c:pt>
                <c:pt idx="174">
                  <c:v>820</c:v>
                </c:pt>
                <c:pt idx="175">
                  <c:v>825</c:v>
                </c:pt>
                <c:pt idx="176">
                  <c:v>830</c:v>
                </c:pt>
                <c:pt idx="177">
                  <c:v>835</c:v>
                </c:pt>
                <c:pt idx="178">
                  <c:v>840</c:v>
                </c:pt>
                <c:pt idx="179">
                  <c:v>845</c:v>
                </c:pt>
                <c:pt idx="180">
                  <c:v>850</c:v>
                </c:pt>
                <c:pt idx="181">
                  <c:v>855</c:v>
                </c:pt>
                <c:pt idx="182">
                  <c:v>860</c:v>
                </c:pt>
                <c:pt idx="183">
                  <c:v>865</c:v>
                </c:pt>
                <c:pt idx="184">
                  <c:v>870</c:v>
                </c:pt>
                <c:pt idx="185">
                  <c:v>875</c:v>
                </c:pt>
                <c:pt idx="186">
                  <c:v>880</c:v>
                </c:pt>
                <c:pt idx="187">
                  <c:v>885</c:v>
                </c:pt>
                <c:pt idx="188">
                  <c:v>890</c:v>
                </c:pt>
                <c:pt idx="189">
                  <c:v>895</c:v>
                </c:pt>
                <c:pt idx="190">
                  <c:v>900</c:v>
                </c:pt>
                <c:pt idx="191">
                  <c:v>905</c:v>
                </c:pt>
                <c:pt idx="192">
                  <c:v>910</c:v>
                </c:pt>
                <c:pt idx="193">
                  <c:v>915</c:v>
                </c:pt>
                <c:pt idx="194">
                  <c:v>920</c:v>
                </c:pt>
                <c:pt idx="195">
                  <c:v>925</c:v>
                </c:pt>
                <c:pt idx="196">
                  <c:v>930</c:v>
                </c:pt>
                <c:pt idx="197">
                  <c:v>935</c:v>
                </c:pt>
                <c:pt idx="198">
                  <c:v>940</c:v>
                </c:pt>
                <c:pt idx="199">
                  <c:v>945</c:v>
                </c:pt>
                <c:pt idx="200">
                  <c:v>950</c:v>
                </c:pt>
                <c:pt idx="201">
                  <c:v>955</c:v>
                </c:pt>
                <c:pt idx="202">
                  <c:v>960</c:v>
                </c:pt>
                <c:pt idx="203">
                  <c:v>965</c:v>
                </c:pt>
                <c:pt idx="204">
                  <c:v>970</c:v>
                </c:pt>
                <c:pt idx="205">
                  <c:v>975</c:v>
                </c:pt>
                <c:pt idx="206">
                  <c:v>980</c:v>
                </c:pt>
                <c:pt idx="207">
                  <c:v>985</c:v>
                </c:pt>
                <c:pt idx="208">
                  <c:v>990</c:v>
                </c:pt>
                <c:pt idx="209">
                  <c:v>995</c:v>
                </c:pt>
                <c:pt idx="210">
                  <c:v>1000</c:v>
                </c:pt>
                <c:pt idx="211">
                  <c:v>1005</c:v>
                </c:pt>
                <c:pt idx="212">
                  <c:v>1010</c:v>
                </c:pt>
              </c:strCache>
            </c:strRef>
          </c:xVal>
          <c:yVal>
            <c:numRef>
              <c:f>'BF Filter Latency'!$CA$30:$CA$960</c:f>
            </c:numRef>
          </c:yVal>
          <c:smooth val="0"/>
        </c:ser>
        <c:ser>
          <c:idx val="2"/>
          <c:order val="14"/>
          <c:tx>
            <c:strRef>
              <c:f>'BF Filter Latency'!$CI$25</c:f>
              <c:strCache>
                <c:ptCount val="1"/>
                <c:pt idx="0">
                  <c:v>TOTAL Attenuation (Amplitude)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dash"/>
            </a:ln>
            <a:effectLst/>
          </c:spPr>
          <c:marker>
            <c:symbol val="none"/>
          </c:marker>
          <c:xVal>
            <c:numRef>
              <c:f>'BF Filter Latency'!$A$32:$A$250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Latency'!$CI$32:$CI$250</c:f>
              <c:numCache>
                <c:formatCode>0.00</c:formatCode>
                <c:ptCount val="211"/>
                <c:pt idx="0">
                  <c:v>0.99999999999690825</c:v>
                </c:pt>
                <c:pt idx="1">
                  <c:v>0.9999999690820589</c:v>
                </c:pt>
                <c:pt idx="2">
                  <c:v>0.9999992270156951</c:v>
                </c:pt>
                <c:pt idx="3">
                  <c:v>0.9999999690820589</c:v>
                </c:pt>
                <c:pt idx="4">
                  <c:v>0.9999992270156951</c:v>
                </c:pt>
                <c:pt idx="5">
                  <c:v>0.99999690761552418</c:v>
                </c:pt>
                <c:pt idx="6">
                  <c:v>0.99998762330603908</c:v>
                </c:pt>
                <c:pt idx="7">
                  <c:v>0.99997212560379189</c:v>
                </c:pt>
                <c:pt idx="8">
                  <c:v>0.99995037873060744</c:v>
                </c:pt>
                <c:pt idx="9">
                  <c:v>0.99992233260004182</c:v>
                </c:pt>
                <c:pt idx="10">
                  <c:v>0.99988792282047123</c:v>
                </c:pt>
                <c:pt idx="11">
                  <c:v>0.99984707069918544</c:v>
                </c:pt>
                <c:pt idx="12">
                  <c:v>0.99979968324757995</c:v>
                </c:pt>
                <c:pt idx="13">
                  <c:v>0.99974565318756003</c:v>
                </c:pt>
                <c:pt idx="14">
                  <c:v>0.99968485895929127</c:v>
                </c:pt>
                <c:pt idx="15">
                  <c:v>0.99954242040710928</c:v>
                </c:pt>
                <c:pt idx="16">
                  <c:v>0.99927417229097937</c:v>
                </c:pt>
                <c:pt idx="17">
                  <c:v>0.9986679570816529</c:v>
                </c:pt>
                <c:pt idx="18">
                  <c:v>0.99783504679613066</c:v>
                </c:pt>
                <c:pt idx="19">
                  <c:v>0.99673553253589986</c:v>
                </c:pt>
                <c:pt idx="20">
                  <c:v>0.99532095008199084</c:v>
                </c:pt>
                <c:pt idx="21">
                  <c:v>0.99353457970238346</c:v>
                </c:pt>
                <c:pt idx="22">
                  <c:v>0.99131189894570293</c:v>
                </c:pt>
                <c:pt idx="23">
                  <c:v>0.98858123267384079</c:v>
                </c:pt>
                <c:pt idx="24">
                  <c:v>0.9812791224104167</c:v>
                </c:pt>
                <c:pt idx="25">
                  <c:v>0.97095313859496901</c:v>
                </c:pt>
                <c:pt idx="26">
                  <c:v>0.9569031049328276</c:v>
                </c:pt>
                <c:pt idx="27">
                  <c:v>0.93847826992789574</c:v>
                </c:pt>
                <c:pt idx="28" formatCode="0.0">
                  <c:v>0.91516688718811445</c:v>
                </c:pt>
                <c:pt idx="29">
                  <c:v>0.90157942600745145</c:v>
                </c:pt>
                <c:pt idx="30">
                  <c:v>0.88668680026027225</c:v>
                </c:pt>
                <c:pt idx="31">
                  <c:v>0.87050129953899835</c:v>
                </c:pt>
                <c:pt idx="32">
                  <c:v>0.85305630642227481</c:v>
                </c:pt>
                <c:pt idx="33">
                  <c:v>0.83440600520662767</c:v>
                </c:pt>
                <c:pt idx="34">
                  <c:v>0.81462419301913225</c:v>
                </c:pt>
                <c:pt idx="35">
                  <c:v>0.7938022520217578</c:v>
                </c:pt>
                <c:pt idx="36">
                  <c:v>0.77204641015402109</c:v>
                </c:pt>
                <c:pt idx="37">
                  <c:v>0.74947447300634285</c:v>
                </c:pt>
                <c:pt idx="38">
                  <c:v>0.72621224401417206</c:v>
                </c:pt>
                <c:pt idx="39">
                  <c:v>0.70238986077126719</c:v>
                </c:pt>
                <c:pt idx="40">
                  <c:v>0.67813826239185049</c:v>
                </c:pt>
                <c:pt idx="41">
                  <c:v>0.65358597051392964</c:v>
                </c:pt>
                <c:pt idx="42">
                  <c:v>0.62885632108924072</c:v>
                </c:pt>
                <c:pt idx="43">
                  <c:v>0.60406523280141478</c:v>
                </c:pt>
                <c:pt idx="44">
                  <c:v>0.57931954756225612</c:v>
                </c:pt>
                <c:pt idx="45">
                  <c:v>0.55471593434391875</c:v>
                </c:pt>
                <c:pt idx="46">
                  <c:v>0.53034031292663519</c:v>
                </c:pt>
                <c:pt idx="47">
                  <c:v>0.50626773030859307</c:v>
                </c:pt>
                <c:pt idx="48">
                  <c:v>0.48256260922066713</c:v>
                </c:pt>
                <c:pt idx="49">
                  <c:v>0.45927928396415685</c:v>
                </c:pt>
                <c:pt idx="50">
                  <c:v>0.43646274159581122</c:v>
                </c:pt>
                <c:pt idx="51">
                  <c:v>0.41414949412738161</c:v>
                </c:pt>
                <c:pt idx="52">
                  <c:v>0.39236851786832805</c:v>
                </c:pt>
                <c:pt idx="53">
                  <c:v>0.37114220766051698</c:v>
                </c:pt>
                <c:pt idx="54">
                  <c:v>0.35048730529933436</c:v>
                </c:pt>
                <c:pt idx="55">
                  <c:v>0.33041577208536083</c:v>
                </c:pt>
                <c:pt idx="56">
                  <c:v>0.31093558473378835</c:v>
                </c:pt>
                <c:pt idx="57">
                  <c:v>0.29205144158293472</c:v>
                </c:pt>
                <c:pt idx="58">
                  <c:v>0.27376537217163072</c:v>
                </c:pt>
                <c:pt idx="59">
                  <c:v>0.25607724789247099</c:v>
                </c:pt>
                <c:pt idx="60">
                  <c:v>0.23898519471912699</c:v>
                </c:pt>
                <c:pt idx="61">
                  <c:v>0.22248591109925381</c:v>
                </c:pt>
                <c:pt idx="62">
                  <c:v>0.20657489511237961</c:v>
                </c:pt>
                <c:pt idx="63">
                  <c:v>0.19124658495540844</c:v>
                </c:pt>
                <c:pt idx="64">
                  <c:v>0.17649441566364255</c:v>
                </c:pt>
                <c:pt idx="65">
                  <c:v>0.16231079244966698</c:v>
                </c:pt>
                <c:pt idx="66">
                  <c:v>0.14868697659687732</c:v>
                </c:pt>
                <c:pt idx="67">
                  <c:v>0.13561287240804293</c:v>
                </c:pt>
                <c:pt idx="68">
                  <c:v>0.12307669123298708</c:v>
                </c:pt>
                <c:pt idx="69">
                  <c:v>0.11106444708871738</c:v>
                </c:pt>
                <c:pt idx="70">
                  <c:v>9.9559199746259264E-2</c:v>
                </c:pt>
                <c:pt idx="71">
                  <c:v>8.8539888104052417E-2</c:v>
                </c:pt>
                <c:pt idx="72">
                  <c:v>7.7979449771949177E-2</c:v>
                </c:pt>
                <c:pt idx="73">
                  <c:v>6.7841604566904787E-2</c:v>
                </c:pt>
                <c:pt idx="74">
                  <c:v>5.8074923391862814E-2</c:v>
                </c:pt>
                <c:pt idx="75">
                  <c:v>4.8600778524864253E-2</c:v>
                </c:pt>
                <c:pt idx="76">
                  <c:v>3.928538417630556E-2</c:v>
                </c:pt>
                <c:pt idx="77">
                  <c:v>2.9860458951037703E-2</c:v>
                </c:pt>
                <c:pt idx="78">
                  <c:v>1.9598995869943396E-2</c:v>
                </c:pt>
                <c:pt idx="79">
                  <c:v>9.7730165872227725E-5</c:v>
                </c:pt>
                <c:pt idx="80">
                  <c:v>1.6717727756419293E-2</c:v>
                </c:pt>
                <c:pt idx="81">
                  <c:v>2.170675318853816E-2</c:v>
                </c:pt>
                <c:pt idx="82">
                  <c:v>2.4292795383113852E-2</c:v>
                </c:pt>
                <c:pt idx="83">
                  <c:v>2.5488655732062188E-2</c:v>
                </c:pt>
                <c:pt idx="84">
                  <c:v>2.5719333013491177E-2</c:v>
                </c:pt>
                <c:pt idx="85">
                  <c:v>2.5214706844946467E-2</c:v>
                </c:pt>
                <c:pt idx="86">
                  <c:v>2.4111815505527462E-2</c:v>
                </c:pt>
                <c:pt idx="87">
                  <c:v>2.2490493787123512E-2</c:v>
                </c:pt>
                <c:pt idx="88">
                  <c:v>2.0383718445479499E-2</c:v>
                </c:pt>
                <c:pt idx="89">
                  <c:v>1.7769180225824108E-2</c:v>
                </c:pt>
                <c:pt idx="90">
                  <c:v>1.4525007658987586E-2</c:v>
                </c:pt>
                <c:pt idx="91">
                  <c:v>1.0235992490314589E-2</c:v>
                </c:pt>
                <c:pt idx="92">
                  <c:v>5.9572165013656708E-5</c:v>
                </c:pt>
                <c:pt idx="93">
                  <c:v>1.0056109273288717E-2</c:v>
                </c:pt>
                <c:pt idx="94">
                  <c:v>1.4032784876295921E-2</c:v>
                </c:pt>
                <c:pt idx="95">
                  <c:v>1.6916361564524807E-2</c:v>
                </c:pt>
                <c:pt idx="96">
                  <c:v>1.918412303893012E-2</c:v>
                </c:pt>
                <c:pt idx="97">
                  <c:v>2.1024225257383438E-2</c:v>
                </c:pt>
                <c:pt idx="98">
                  <c:v>2.2536389354739273E-2</c:v>
                </c:pt>
                <c:pt idx="99">
                  <c:v>2.3782776946242225E-2</c:v>
                </c:pt>
                <c:pt idx="100">
                  <c:v>2.4806445979411926E-2</c:v>
                </c:pt>
                <c:pt idx="101">
                  <c:v>2.5639498724118928E-2</c:v>
                </c:pt>
                <c:pt idx="102">
                  <c:v>2.6307170659969355E-2</c:v>
                </c:pt>
                <c:pt idx="103">
                  <c:v>2.6830079987891397E-2</c:v>
                </c:pt>
                <c:pt idx="104">
                  <c:v>2.7225555657534053E-2</c:v>
                </c:pt>
                <c:pt idx="105">
                  <c:v>2.7508467460435358E-2</c:v>
                </c:pt>
                <c:pt idx="106">
                  <c:v>2.7691770603616248E-2</c:v>
                </c:pt>
                <c:pt idx="107">
                  <c:v>2.7786878499957923E-2</c:v>
                </c:pt>
                <c:pt idx="108">
                  <c:v>2.7803927975490594E-2</c:v>
                </c:pt>
                <c:pt idx="109">
                  <c:v>2.7751974738227977E-2</c:v>
                </c:pt>
                <c:pt idx="110">
                  <c:v>2.7639142239092161E-2</c:v>
                </c:pt>
                <c:pt idx="111">
                  <c:v>2.7472738501738952E-2</c:v>
                </c:pt>
                <c:pt idx="112">
                  <c:v>2.7259350352129459E-2</c:v>
                </c:pt>
                <c:pt idx="113">
                  <c:v>2.7004921290895937E-2</c:v>
                </c:pt>
                <c:pt idx="114">
                  <c:v>2.6714817226558111E-2</c:v>
                </c:pt>
                <c:pt idx="115">
                  <c:v>2.639388297316855E-2</c:v>
                </c:pt>
                <c:pt idx="116">
                  <c:v>2.6046491546585667E-2</c:v>
                </c:pt>
                <c:pt idx="117">
                  <c:v>2.5676587709152803E-2</c:v>
                </c:pt>
                <c:pt idx="118">
                  <c:v>2.5287726814059313E-2</c:v>
                </c:pt>
                <c:pt idx="119">
                  <c:v>2.4883109725474115E-2</c:v>
                </c:pt>
                <c:pt idx="120">
                  <c:v>2.4465614398318826E-2</c:v>
                </c:pt>
                <c:pt idx="121">
                  <c:v>2.4037824565825365E-2</c:v>
                </c:pt>
                <c:pt idx="122">
                  <c:v>2.360205588618507E-2</c:v>
                </c:pt>
                <c:pt idx="123">
                  <c:v>2.3160379829755655E-2</c:v>
                </c:pt>
                <c:pt idx="124">
                  <c:v>2.2714645537338221E-2</c:v>
                </c:pt>
                <c:pt idx="125">
                  <c:v>2.2266499842379623E-2</c:v>
                </c:pt>
                <c:pt idx="126">
                  <c:v>2.1817405621710882E-2</c:v>
                </c:pt>
                <c:pt idx="127">
                  <c:v>2.1368658617886362E-2</c:v>
                </c:pt>
                <c:pt idx="128">
                  <c:v>2.0921402859429981E-2</c:v>
                </c:pt>
                <c:pt idx="129">
                  <c:v>2.0476644791977257E-2</c:v>
                </c:pt>
                <c:pt idx="130">
                  <c:v>2.0035266222472696E-2</c:v>
                </c:pt>
                <c:pt idx="131">
                  <c:v>1.9598036169565146E-2</c:v>
                </c:pt>
                <c:pt idx="132">
                  <c:v>1.9165621705661464E-2</c:v>
                </c:pt>
                <c:pt idx="133">
                  <c:v>1.8738597869410584E-2</c:v>
                </c:pt>
                <c:pt idx="134">
                  <c:v>1.8317456721459333E-2</c:v>
                </c:pt>
                <c:pt idx="135">
                  <c:v>1.7902615610975208E-2</c:v>
                </c:pt>
                <c:pt idx="136">
                  <c:v>1.7494424715553365E-2</c:v>
                </c:pt>
                <c:pt idx="137">
                  <c:v>1.7093173912629125E-2</c:v>
                </c:pt>
                <c:pt idx="138">
                  <c:v>1.6699099036346102E-2</c:v>
                </c:pt>
                <c:pt idx="139">
                  <c:v>1.6312387569939073E-2</c:v>
                </c:pt>
                <c:pt idx="140">
                  <c:v>1.5933183820052332E-2</c:v>
                </c:pt>
                <c:pt idx="141">
                  <c:v>1.556159361600444E-2</c:v>
                </c:pt>
                <c:pt idx="142">
                  <c:v>1.5197688573813857E-2</c:v>
                </c:pt>
                <c:pt idx="143">
                  <c:v>1.4841509961802687E-2</c:v>
                </c:pt>
                <c:pt idx="144">
                  <c:v>1.449307220178875E-2</c:v>
                </c:pt>
                <c:pt idx="145">
                  <c:v>1.415236603724763E-2</c:v>
                </c:pt>
                <c:pt idx="146">
                  <c:v>1.3819361397370994E-2</c:v>
                </c:pt>
                <c:pt idx="147">
                  <c:v>1.3494009983654251E-2</c:v>
                </c:pt>
                <c:pt idx="148">
                  <c:v>1.3176247603510478E-2</c:v>
                </c:pt>
                <c:pt idx="149">
                  <c:v>1.2865996273419051E-2</c:v>
                </c:pt>
                <c:pt idx="150">
                  <c:v>1.2563166112270863E-2</c:v>
                </c:pt>
                <c:pt idx="151">
                  <c:v>1.2267657043858158E-2</c:v>
                </c:pt>
                <c:pt idx="152">
                  <c:v>1.1979360325870325E-2</c:v>
                </c:pt>
                <c:pt idx="153">
                  <c:v>1.1698159921288927E-2</c:v>
                </c:pt>
                <c:pt idx="154">
                  <c:v>1.1423933726719654E-2</c:v>
                </c:pt>
                <c:pt idx="155">
                  <c:v>1.1156554670948268E-2</c:v>
                </c:pt>
                <c:pt idx="156">
                  <c:v>1.0895891695855279E-2</c:v>
                </c:pt>
                <c:pt idx="157">
                  <c:v>1.0641810630764229E-2</c:v>
                </c:pt>
                <c:pt idx="158">
                  <c:v>1.0394174970323435E-2</c:v>
                </c:pt>
                <c:pt idx="159">
                  <c:v>1.0152846565126843E-2</c:v>
                </c:pt>
                <c:pt idx="160">
                  <c:v>9.9176862334582078E-3</c:v>
                </c:pt>
                <c:pt idx="161">
                  <c:v>9.6885543017909241E-3</c:v>
                </c:pt>
                <c:pt idx="162">
                  <c:v>9.4653110809868064E-3</c:v>
                </c:pt>
                <c:pt idx="163">
                  <c:v>9.2478172845069876E-3</c:v>
                </c:pt>
                <c:pt idx="164">
                  <c:v>9.035934394371713E-3</c:v>
                </c:pt>
                <c:pt idx="165">
                  <c:v>8.8295249800797084E-3</c:v>
                </c:pt>
                <c:pt idx="166">
                  <c:v>8.6284529752169072E-3</c:v>
                </c:pt>
                <c:pt idx="167">
                  <c:v>8.4325839160460641E-3</c:v>
                </c:pt>
                <c:pt idx="168">
                  <c:v>8.2417851459688149E-3</c:v>
                </c:pt>
                <c:pt idx="169">
                  <c:v>8.0559259893875391E-3</c:v>
                </c:pt>
                <c:pt idx="170">
                  <c:v>7.8748778981622778E-3</c:v>
                </c:pt>
                <c:pt idx="171">
                  <c:v>7.6985145735560933E-3</c:v>
                </c:pt>
                <c:pt idx="172">
                  <c:v>7.5267120662870389E-3</c:v>
                </c:pt>
                <c:pt idx="173">
                  <c:v>7.3593488570550822E-3</c:v>
                </c:pt>
                <c:pt idx="174">
                  <c:v>7.1963059196849333E-3</c:v>
                </c:pt>
                <c:pt idx="175">
                  <c:v>7.0374667688189929E-3</c:v>
                </c:pt>
                <c:pt idx="176">
                  <c:v>6.882717493907232E-3</c:v>
                </c:pt>
                <c:pt idx="177">
                  <c:v>6.7319467810701382E-3</c:v>
                </c:pt>
                <c:pt idx="178">
                  <c:v>6.5850459242564347E-3</c:v>
                </c:pt>
                <c:pt idx="179">
                  <c:v>6.4419088269767394E-3</c:v>
                </c:pt>
                <c:pt idx="180">
                  <c:v>6.3024319957671318E-3</c:v>
                </c:pt>
                <c:pt idx="181">
                  <c:v>6.1665145264211902E-3</c:v>
                </c:pt>
                <c:pt idx="182">
                  <c:v>6.0340580839244517E-3</c:v>
                </c:pt>
                <c:pt idx="183">
                  <c:v>5.9049668769303515E-3</c:v>
                </c:pt>
                <c:pt idx="184">
                  <c:v>5.7791476275310307E-3</c:v>
                </c:pt>
                <c:pt idx="185">
                  <c:v>5.6565095369985902E-3</c:v>
                </c:pt>
                <c:pt idx="186">
                  <c:v>5.5369642481020052E-3</c:v>
                </c:pt>
                <c:pt idx="187">
                  <c:v>5.4204258045413281E-3</c:v>
                </c:pt>
                <c:pt idx="188">
                  <c:v>5.3068106079833099E-3</c:v>
                </c:pt>
                <c:pt idx="189">
                  <c:v>5.1960373731303657E-3</c:v>
                </c:pt>
                <c:pt idx="190">
                  <c:v>5.0880270812080491E-3</c:v>
                </c:pt>
                <c:pt idx="191">
                  <c:v>4.9827029322136E-3</c:v>
                </c:pt>
                <c:pt idx="192">
                  <c:v>4.8799902962298244E-3</c:v>
                </c:pt>
                <c:pt idx="193">
                  <c:v>4.7798166640740294E-3</c:v>
                </c:pt>
                <c:pt idx="194">
                  <c:v>4.68211159752056E-3</c:v>
                </c:pt>
                <c:pt idx="195">
                  <c:v>4.5868066793073358E-3</c:v>
                </c:pt>
                <c:pt idx="196">
                  <c:v>4.4938354631115186E-3</c:v>
                </c:pt>
                <c:pt idx="197">
                  <c:v>4.4031334236566515E-3</c:v>
                </c:pt>
                <c:pt idx="198">
                  <c:v>4.3146379070930913E-3</c:v>
                </c:pt>
                <c:pt idx="199">
                  <c:v>4.2282880817751823E-3</c:v>
                </c:pt>
                <c:pt idx="200">
                  <c:v>4.1440248895420126E-3</c:v>
                </c:pt>
                <c:pt idx="201">
                  <c:v>4.0617909975938357E-3</c:v>
                </c:pt>
                <c:pt idx="202">
                  <c:v>3.9815307510428126E-3</c:v>
                </c:pt>
                <c:pt idx="203">
                  <c:v>3.9031901262049713E-3</c:v>
                </c:pt>
                <c:pt idx="204">
                  <c:v>3.8267166846894362E-3</c:v>
                </c:pt>
                <c:pt idx="205">
                  <c:v>3.7520595283316418E-3</c:v>
                </c:pt>
                <c:pt idx="206">
                  <c:v>3.6791692550085849E-3</c:v>
                </c:pt>
                <c:pt idx="207">
                  <c:v>3.6079979153667303E-3</c:v>
                </c:pt>
                <c:pt idx="208">
                  <c:v>3.5384989704863546E-3</c:v>
                </c:pt>
                <c:pt idx="209">
                  <c:v>3.470627250500213E-3</c:v>
                </c:pt>
                <c:pt idx="210">
                  <c:v>3.4043389141790595E-3</c:v>
                </c:pt>
              </c:numCache>
            </c:numRef>
          </c:yVal>
          <c:smooth val="0"/>
        </c:ser>
        <c:ser>
          <c:idx val="3"/>
          <c:order val="15"/>
          <c:tx>
            <c:strRef>
              <c:f>'BF Filter Latency'!$N$31</c:f>
              <c:strCache>
                <c:ptCount val="1"/>
                <c:pt idx="0">
                  <c:v>Lowpass1 Attenuation</c:v>
                </c:pt>
              </c:strCache>
            </c:strRef>
          </c:tx>
          <c:spPr>
            <a:ln w="38100" cap="rnd">
              <a:solidFill>
                <a:srgbClr val="FF0066"/>
              </a:solidFill>
            </a:ln>
            <a:effectLst/>
          </c:spPr>
          <c:marker>
            <c:symbol val="none"/>
          </c:marker>
          <c:xVal>
            <c:numRef>
              <c:f>'BF Filter Latency'!$A$32:$A$250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Latency'!$N$32:$N$250</c:f>
              <c:numCache>
                <c:formatCode>0.00</c:formatCode>
                <c:ptCount val="211"/>
                <c:pt idx="0">
                  <c:v>1</c:v>
                </c:pt>
                <c:pt idx="1">
                  <c:v>0.99999999999999667</c:v>
                </c:pt>
                <c:pt idx="2">
                  <c:v>0.99999999999793232</c:v>
                </c:pt>
                <c:pt idx="3">
                  <c:v>0.99999999999999667</c:v>
                </c:pt>
                <c:pt idx="4">
                  <c:v>0.99999999999793232</c:v>
                </c:pt>
                <c:pt idx="5">
                  <c:v>0.99999999996691757</c:v>
                </c:pt>
                <c:pt idx="6">
                  <c:v>0.99999999947067986</c:v>
                </c:pt>
                <c:pt idx="7">
                  <c:v>0.99999999732031641</c:v>
                </c:pt>
                <c:pt idx="8">
                  <c:v>0.99999999153087693</c:v>
                </c:pt>
                <c:pt idx="9">
                  <c:v>0.99999997932343021</c:v>
                </c:pt>
                <c:pt idx="10">
                  <c:v>0.99999995712506606</c:v>
                </c:pt>
                <c:pt idx="11">
                  <c:v>0.99999992056889619</c:v>
                </c:pt>
                <c:pt idx="12">
                  <c:v>0.99999986449405476</c:v>
                </c:pt>
                <c:pt idx="13">
                  <c:v>0.99999978294570369</c:v>
                </c:pt>
                <c:pt idx="14">
                  <c:v>0.99999966917503569</c:v>
                </c:pt>
                <c:pt idx="15">
                  <c:v>0.99999931400171926</c:v>
                </c:pt>
                <c:pt idx="16">
                  <c:v>0.99999832520199405</c:v>
                </c:pt>
                <c:pt idx="17">
                  <c:v>0.9999947068399696</c:v>
                </c:pt>
                <c:pt idx="18">
                  <c:v>0.99998707739391068</c:v>
                </c:pt>
                <c:pt idx="19">
                  <c:v>0.99997320424164426</c:v>
                </c:pt>
                <c:pt idx="20">
                  <c:v>0.99995035925069664</c:v>
                </c:pt>
                <c:pt idx="21">
                  <c:v>0.99991531952447843</c:v>
                </c:pt>
                <c:pt idx="22">
                  <c:v>0.99986436861951911</c:v>
                </c:pt>
                <c:pt idx="23">
                  <c:v>0.9997932984006459</c:v>
                </c:pt>
                <c:pt idx="24">
                  <c:v>0.99957152617552836</c:v>
                </c:pt>
                <c:pt idx="25">
                  <c:v>0.99920663401045162</c:v>
                </c:pt>
                <c:pt idx="26">
                  <c:v>0.99864768834808126</c:v>
                </c:pt>
                <c:pt idx="27">
                  <c:v>0.99783649775300298</c:v>
                </c:pt>
                <c:pt idx="28" formatCode="0.0">
                  <c:v>0.99670807550711793</c:v>
                </c:pt>
                <c:pt idx="29">
                  <c:v>0.99600289353954752</c:v>
                </c:pt>
                <c:pt idx="30">
                  <c:v>0.99519129844239518</c:v>
                </c:pt>
                <c:pt idx="31">
                  <c:v>0.99426358771923962</c:v>
                </c:pt>
                <c:pt idx="32">
                  <c:v>0.99320980182780427</c:v>
                </c:pt>
                <c:pt idx="33">
                  <c:v>0.9920197674669623</c:v>
                </c:pt>
                <c:pt idx="34">
                  <c:v>0.99068314569099292</c:v>
                </c:pt>
                <c:pt idx="35">
                  <c:v>0.98918948491648395</c:v>
                </c:pt>
                <c:pt idx="36">
                  <c:v>0.98752827880744076</c:v>
                </c:pt>
                <c:pt idx="37">
                  <c:v>0.9856890289330078</c:v>
                </c:pt>
                <c:pt idx="38">
                  <c:v>0.98366131199051576</c:v>
                </c:pt>
                <c:pt idx="39">
                  <c:v>0.98143485127558217</c:v>
                </c:pt>
                <c:pt idx="40">
                  <c:v>0.97899959196255171</c:v>
                </c:pt>
                <c:pt idx="41">
                  <c:v>0.97634577963503366</c:v>
                </c:pt>
                <c:pt idx="42">
                  <c:v>0.97346404138068587</c:v>
                </c:pt>
                <c:pt idx="43">
                  <c:v>0.97034546864017646</c:v>
                </c:pt>
                <c:pt idx="44">
                  <c:v>0.96698170088147428</c:v>
                </c:pt>
                <c:pt idx="45">
                  <c:v>0.96336500906160361</c:v>
                </c:pt>
                <c:pt idx="46">
                  <c:v>0.95948837774335949</c:v>
                </c:pt>
                <c:pt idx="47">
                  <c:v>0.95534558465887187</c:v>
                </c:pt>
                <c:pt idx="48">
                  <c:v>0.9509312764597686</c:v>
                </c:pt>
                <c:pt idx="49">
                  <c:v>0.94624103936912896</c:v>
                </c:pt>
                <c:pt idx="50">
                  <c:v>0.94127146345682211</c:v>
                </c:pt>
                <c:pt idx="51">
                  <c:v>0.93602019929974911</c:v>
                </c:pt>
                <c:pt idx="52">
                  <c:v>0.93048600586334618</c:v>
                </c:pt>
                <c:pt idx="53">
                  <c:v>0.92466878855060697</c:v>
                </c:pt>
                <c:pt idx="54">
                  <c:v>0.91856962650856355</c:v>
                </c:pt>
                <c:pt idx="55">
                  <c:v>0.91219078845687651</c:v>
                </c:pt>
                <c:pt idx="56">
                  <c:v>0.90553573650476438</c:v>
                </c:pt>
                <c:pt idx="57">
                  <c:v>0.89860911764547358</c:v>
                </c:pt>
                <c:pt idx="58">
                  <c:v>0.89141674285522032</c:v>
                </c:pt>
                <c:pt idx="59">
                  <c:v>0.88396555396864018</c:v>
                </c:pt>
                <c:pt idx="60">
                  <c:v>0.87626357874727712</c:v>
                </c:pt>
                <c:pt idx="61">
                  <c:v>0.86831987479350192</c:v>
                </c:pt>
                <c:pt idx="62">
                  <c:v>0.86014446318167403</c:v>
                </c:pt>
                <c:pt idx="63">
                  <c:v>0.85174825287421618</c:v>
                </c:pt>
                <c:pt idx="64">
                  <c:v>0.84314295715641108</c:v>
                </c:pt>
                <c:pt idx="65">
                  <c:v>0.8343410034552966</c:v>
                </c:pt>
                <c:pt idx="66">
                  <c:v>0.82535543800166045</c:v>
                </c:pt>
                <c:pt idx="67">
                  <c:v>0.81619982684802395</c:v>
                </c:pt>
                <c:pt idx="68">
                  <c:v>0.80688815476953157</c:v>
                </c:pt>
                <c:pt idx="69">
                  <c:v>0.7974347235502004</c:v>
                </c:pt>
                <c:pt idx="70">
                  <c:v>0.78785405109686635</c:v>
                </c:pt>
                <c:pt idx="71">
                  <c:v>0.77816077273134399</c:v>
                </c:pt>
                <c:pt idx="72">
                  <c:v>0.7683695458927241</c:v>
                </c:pt>
                <c:pt idx="73">
                  <c:v>0.75849495934187039</c:v>
                </c:pt>
                <c:pt idx="74">
                  <c:v>0.74855144780489291</c:v>
                </c:pt>
                <c:pt idx="75">
                  <c:v>0.73855321282756092</c:v>
                </c:pt>
                <c:pt idx="76">
                  <c:v>0.72851415044390355</c:v>
                </c:pt>
                <c:pt idx="77">
                  <c:v>0.71844778609486482</c:v>
                </c:pt>
                <c:pt idx="78">
                  <c:v>0.70836721707142236</c:v>
                </c:pt>
                <c:pt idx="79">
                  <c:v>0.69828506260490919</c:v>
                </c:pt>
                <c:pt idx="80">
                  <c:v>0.6882134215884862</c:v>
                </c:pt>
                <c:pt idx="81">
                  <c:v>0.67816383779004985</c:v>
                </c:pt>
                <c:pt idx="82">
                  <c:v>0.66814727230979265</c:v>
                </c:pt>
                <c:pt idx="83">
                  <c:v>0.65817408294592261</c:v>
                </c:pt>
                <c:pt idx="84">
                  <c:v>0.64825401005973249</c:v>
                </c:pt>
                <c:pt idx="85">
                  <c:v>0.63839616847586222</c:v>
                </c:pt>
                <c:pt idx="86">
                  <c:v>0.62860904491425662</c:v>
                </c:pt>
                <c:pt idx="87">
                  <c:v>0.6189005004257333</c:v>
                </c:pt>
                <c:pt idx="88">
                  <c:v>0.60927777729172483</c:v>
                </c:pt>
                <c:pt idx="89">
                  <c:v>0.59974750984898884</c:v>
                </c:pt>
                <c:pt idx="90">
                  <c:v>0.59031573871016263</c:v>
                </c:pt>
                <c:pt idx="91">
                  <c:v>0.58098792786926379</c:v>
                </c:pt>
                <c:pt idx="92">
                  <c:v>0.57176898420594169</c:v>
                </c:pt>
                <c:pt idx="93">
                  <c:v>0.56266327893192736</c:v>
                </c:pt>
                <c:pt idx="94">
                  <c:v>0.55367467055628128</c:v>
                </c:pt>
                <c:pt idx="95">
                  <c:v>0.5448065289814541</c:v>
                </c:pt>
                <c:pt idx="96">
                  <c:v>0.5360617603787492</c:v>
                </c:pt>
                <c:pt idx="97">
                  <c:v>0.52744283252857349</c:v>
                </c:pt>
                <c:pt idx="98">
                  <c:v>0.51895180034713062</c:v>
                </c:pt>
                <c:pt idx="99">
                  <c:v>0.51059033135630794</c:v>
                </c:pt>
                <c:pt idx="100">
                  <c:v>0.50235973088698249</c:v>
                </c:pt>
                <c:pt idx="101">
                  <c:v>0.4942609668374493</c:v>
                </c:pt>
                <c:pt idx="102">
                  <c:v>0.48629469383792834</c:v>
                </c:pt>
                <c:pt idx="103">
                  <c:v>0.47846127669898203</c:v>
                </c:pt>
                <c:pt idx="104">
                  <c:v>0.47076081304610484</c:v>
                </c:pt>
                <c:pt idx="105">
                  <c:v>0.46319315506472897</c:v>
                </c:pt>
                <c:pt idx="106">
                  <c:v>0.45575793029947081</c:v>
                </c:pt>
                <c:pt idx="107">
                  <c:v>0.44845456146871499</c:v>
                </c:pt>
                <c:pt idx="108">
                  <c:v>0.44128228527070856</c:v>
                </c:pt>
                <c:pt idx="109">
                  <c:v>0.43424017017036098</c:v>
                </c:pt>
                <c:pt idx="110">
                  <c:v>0.42732713316706905</c:v>
                </c:pt>
                <c:pt idx="111">
                  <c:v>0.42054195555325957</c:v>
                </c:pt>
                <c:pt idx="112">
                  <c:v>0.4138832976811444</c:v>
                </c:pt>
                <c:pt idx="113">
                  <c:v>0.40734971276155424</c:v>
                </c:pt>
                <c:pt idx="114">
                  <c:v>0.40093965972382772</c:v>
                </c:pt>
                <c:pt idx="115">
                  <c:v>0.3946515151697173</c:v>
                </c:pt>
                <c:pt idx="116">
                  <c:v>0.38848358445728182</c:v>
                </c:pt>
                <c:pt idx="117">
                  <c:v>0.38243411195288668</c:v>
                </c:pt>
                <c:pt idx="118">
                  <c:v>0.37650129049085163</c:v>
                </c:pt>
                <c:pt idx="119">
                  <c:v>0.37068327008107799</c:v>
                </c:pt>
                <c:pt idx="120">
                  <c:v>0.36497816590524867</c:v>
                </c:pt>
                <c:pt idx="121">
                  <c:v>0.35938406564201619</c:v>
                </c:pt>
                <c:pt idx="122">
                  <c:v>0.35389903616104929</c:v>
                </c:pt>
                <c:pt idx="123">
                  <c:v>0.34852112962496945</c:v>
                </c:pt>
                <c:pt idx="124">
                  <c:v>0.34324838903713528</c:v>
                </c:pt>
                <c:pt idx="125">
                  <c:v>0.33807885327197235</c:v>
                </c:pt>
                <c:pt idx="126">
                  <c:v>0.33301056162315235</c:v>
                </c:pt>
                <c:pt idx="127">
                  <c:v>0.32804155790342926</c:v>
                </c:pt>
                <c:pt idx="128">
                  <c:v>0.32316989412837888</c:v>
                </c:pt>
                <c:pt idx="129">
                  <c:v>0.31839363381468749</c:v>
                </c:pt>
                <c:pt idx="130">
                  <c:v>0.31371085492202205</c:v>
                </c:pt>
                <c:pt idx="131">
                  <c:v>0.30911965246589984</c:v>
                </c:pt>
                <c:pt idx="132">
                  <c:v>0.30461814082738764</c:v>
                </c:pt>
                <c:pt idx="133">
                  <c:v>0.30020445578389848</c:v>
                </c:pt>
                <c:pt idx="134">
                  <c:v>0.29587675628383703</c:v>
                </c:pt>
                <c:pt idx="135">
                  <c:v>0.2916332259863787</c:v>
                </c:pt>
                <c:pt idx="136">
                  <c:v>0.28747207458625484</c:v>
                </c:pt>
                <c:pt idx="137">
                  <c:v>0.28339153894206315</c:v>
                </c:pt>
                <c:pt idx="138">
                  <c:v>0.27938988402533649</c:v>
                </c:pt>
                <c:pt idx="139">
                  <c:v>0.2754654037063719</c:v>
                </c:pt>
                <c:pt idx="140">
                  <c:v>0.27161642139166581</c:v>
                </c:pt>
                <c:pt idx="141">
                  <c:v>0.26784129052670075</c:v>
                </c:pt>
                <c:pt idx="142">
                  <c:v>0.26413839497679714</c:v>
                </c:pt>
                <c:pt idx="143">
                  <c:v>0.2605061492977705</c:v>
                </c:pt>
                <c:pt idx="144">
                  <c:v>0.25694299890722555</c:v>
                </c:pt>
                <c:pt idx="145">
                  <c:v>0.25344742016646271</c:v>
                </c:pt>
                <c:pt idx="146">
                  <c:v>0.25001792038218001</c:v>
                </c:pt>
                <c:pt idx="147">
                  <c:v>0.24665303773640415</c:v>
                </c:pt>
                <c:pt idx="148">
                  <c:v>0.2433513411523992</c:v>
                </c:pt>
                <c:pt idx="149">
                  <c:v>0.24011143010365069</c:v>
                </c:pt>
                <c:pt idx="150">
                  <c:v>0.23693193437243185</c:v>
                </c:pt>
                <c:pt idx="151">
                  <c:v>0.23381151376389947</c:v>
                </c:pt>
                <c:pt idx="152">
                  <c:v>0.23074885778115564</c:v>
                </c:pt>
                <c:pt idx="153">
                  <c:v>0.22774268526623578</c:v>
                </c:pt>
                <c:pt idx="154">
                  <c:v>0.22479174401154564</c:v>
                </c:pt>
                <c:pt idx="155">
                  <c:v>0.22189481034586159</c:v>
                </c:pt>
                <c:pt idx="156">
                  <c:v>0.21905068869863889</c:v>
                </c:pt>
                <c:pt idx="157">
                  <c:v>0.21625821114602276</c:v>
                </c:pt>
                <c:pt idx="158">
                  <c:v>0.2135162369416447</c:v>
                </c:pt>
                <c:pt idx="159">
                  <c:v>0.21082365203499165</c:v>
                </c:pt>
                <c:pt idx="160">
                  <c:v>0.20817936857986816</c:v>
                </c:pt>
                <c:pt idx="161">
                  <c:v>0.20558232443522573</c:v>
                </c:pt>
                <c:pt idx="162">
                  <c:v>0.20303148266040696</c:v>
                </c:pt>
                <c:pt idx="163">
                  <c:v>0.20052583100664575</c:v>
                </c:pt>
                <c:pt idx="164">
                  <c:v>0.19806438140647359</c:v>
                </c:pt>
                <c:pt idx="165">
                  <c:v>0.19564616946251001</c:v>
                </c:pt>
                <c:pt idx="166">
                  <c:v>0.19327025393695552</c:v>
                </c:pt>
                <c:pt idx="167">
                  <c:v>0.19093571624295941</c:v>
                </c:pt>
                <c:pt idx="168">
                  <c:v>0.1886416599389043</c:v>
                </c:pt>
                <c:pt idx="169">
                  <c:v>0.18638721022652716</c:v>
                </c:pt>
                <c:pt idx="170">
                  <c:v>0.18417151345368504</c:v>
                </c:pt>
                <c:pt idx="171">
                  <c:v>0.18199373662247786</c:v>
                </c:pt>
                <c:pt idx="172">
                  <c:v>0.17985306690334346</c:v>
                </c:pt>
                <c:pt idx="173">
                  <c:v>0.17774871115566285</c:v>
                </c:pt>
                <c:pt idx="174">
                  <c:v>0.17567989545533408</c:v>
                </c:pt>
                <c:pt idx="175">
                  <c:v>0.17364586462970794</c:v>
                </c:pt>
                <c:pt idx="176">
                  <c:v>0.17164588180021526</c:v>
                </c:pt>
                <c:pt idx="177">
                  <c:v>0.1696792279329602</c:v>
                </c:pt>
                <c:pt idx="178">
                  <c:v>0.16774520139750349</c:v>
                </c:pt>
                <c:pt idx="179">
                  <c:v>0.1658431175340149</c:v>
                </c:pt>
                <c:pt idx="180">
                  <c:v>0.16397230822893138</c:v>
                </c:pt>
                <c:pt idx="181">
                  <c:v>0.16213212149922246</c:v>
                </c:pt>
                <c:pt idx="182">
                  <c:v>0.1603219210853308</c:v>
                </c:pt>
                <c:pt idx="183">
                  <c:v>0.15854108605282541</c:v>
                </c:pt>
                <c:pt idx="184">
                  <c:v>0.15678901040278026</c:v>
                </c:pt>
                <c:pt idx="185">
                  <c:v>0.1550651026908661</c:v>
                </c:pt>
                <c:pt idx="186">
                  <c:v>0.15336878565512302</c:v>
                </c:pt>
                <c:pt idx="187">
                  <c:v>0.15169949585236303</c:v>
                </c:pt>
                <c:pt idx="188">
                  <c:v>0.15005668330313568</c:v>
                </c:pt>
                <c:pt idx="189">
                  <c:v>0.14843981114517366</c:v>
                </c:pt>
                <c:pt idx="190">
                  <c:v>0.14684835529522591</c:v>
                </c:pt>
                <c:pt idx="191">
                  <c:v>0.1452818041191726</c:v>
                </c:pt>
                <c:pt idx="192">
                  <c:v>0.14373965811030687</c:v>
                </c:pt>
                <c:pt idx="193">
                  <c:v>0.14222142957566181</c:v>
                </c:pt>
                <c:pt idx="194">
                  <c:v>0.14072664233025234</c:v>
                </c:pt>
                <c:pt idx="195">
                  <c:v>0.13925483139909858</c:v>
                </c:pt>
                <c:pt idx="196">
                  <c:v>0.1378055427268878</c:v>
                </c:pt>
                <c:pt idx="197">
                  <c:v>0.1363783328951346</c:v>
                </c:pt>
                <c:pt idx="198">
                  <c:v>0.13497276884668999</c:v>
                </c:pt>
                <c:pt idx="199">
                  <c:v>0.13358842761745146</c:v>
                </c:pt>
                <c:pt idx="200">
                  <c:v>0.13222489607512267</c:v>
                </c:pt>
                <c:pt idx="201">
                  <c:v>0.13088177066487125</c:v>
                </c:pt>
                <c:pt idx="202">
                  <c:v>0.12955865716173159</c:v>
                </c:pt>
                <c:pt idx="203">
                  <c:v>0.12825517042960036</c:v>
                </c:pt>
                <c:pt idx="204">
                  <c:v>0.1269709341866726</c:v>
                </c:pt>
                <c:pt idx="205">
                  <c:v>0.12570558077716598</c:v>
                </c:pt>
                <c:pt idx="206">
                  <c:v>0.12445875094918288</c:v>
                </c:pt>
                <c:pt idx="207">
                  <c:v>0.1232300936385613</c:v>
                </c:pt>
                <c:pt idx="208">
                  <c:v>0.12201926575856561</c:v>
                </c:pt>
                <c:pt idx="209">
                  <c:v>0.12082593199527203</c:v>
                </c:pt>
                <c:pt idx="210">
                  <c:v>0.11964976460850339</c:v>
                </c:pt>
              </c:numCache>
            </c:numRef>
          </c:yVal>
          <c:smooth val="0"/>
        </c:ser>
        <c:ser>
          <c:idx val="4"/>
          <c:order val="16"/>
          <c:tx>
            <c:strRef>
              <c:f>'BF Filter Latency'!$X$31</c:f>
              <c:strCache>
                <c:ptCount val="1"/>
                <c:pt idx="0">
                  <c:v>Lowpass2 Attenuation</c:v>
                </c:pt>
              </c:strCache>
            </c:strRef>
          </c:tx>
          <c:spPr>
            <a:ln w="22225" cap="rnd">
              <a:solidFill>
                <a:srgbClr val="660066"/>
              </a:solidFill>
            </a:ln>
            <a:effectLst/>
          </c:spPr>
          <c:marker>
            <c:symbol val="circle"/>
            <c:size val="3"/>
            <c:spPr>
              <a:noFill/>
              <a:ln w="19050">
                <a:solidFill>
                  <a:srgbClr val="660066"/>
                </a:solidFill>
              </a:ln>
              <a:effectLst/>
            </c:spPr>
          </c:marker>
          <c:xVal>
            <c:numRef>
              <c:f>'BF Filter Latency'!$A$32:$A$960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Latency'!$X$32:$X$960</c:f>
              <c:numCache>
                <c:formatCode>0.00</c:formatCode>
                <c:ptCount val="2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 formatCode="0.0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</c:numCache>
            </c:numRef>
          </c:yVal>
          <c:smooth val="0"/>
        </c:ser>
        <c:ser>
          <c:idx val="5"/>
          <c:order val="17"/>
          <c:tx>
            <c:strRef>
              <c:f>'BF Filter Latency'!$AE$31</c:f>
              <c:strCache>
                <c:ptCount val="1"/>
                <c:pt idx="0">
                  <c:v>Notch 1 Attenuation</c:v>
                </c:pt>
              </c:strCache>
            </c:strRef>
          </c:tx>
          <c:spPr>
            <a:ln w="22225" cap="rnd">
              <a:solidFill>
                <a:srgbClr val="0070C0"/>
              </a:solidFill>
            </a:ln>
            <a:effectLst/>
          </c:spPr>
          <c:marker>
            <c:symbol val="none"/>
          </c:marker>
          <c:xVal>
            <c:numRef>
              <c:f>'BF Filter Latency'!$A$32:$A$250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Latency'!$AE$32:$AE$250</c:f>
              <c:numCache>
                <c:formatCode>0.0</c:formatCode>
                <c:ptCount val="2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</c:numCache>
            </c:numRef>
          </c:yVal>
          <c:smooth val="0"/>
        </c:ser>
        <c:ser>
          <c:idx val="6"/>
          <c:order val="18"/>
          <c:tx>
            <c:strRef>
              <c:f>'BF Filter Latency'!$AL$31</c:f>
              <c:strCache>
                <c:ptCount val="1"/>
                <c:pt idx="0">
                  <c:v>Notch 2 Attenuation</c:v>
                </c:pt>
              </c:strCache>
            </c:strRef>
          </c:tx>
          <c:spPr>
            <a:ln w="22225" cap="rnd">
              <a:solidFill>
                <a:srgbClr val="00B0F0"/>
              </a:solidFill>
            </a:ln>
            <a:effectLst/>
          </c:spPr>
          <c:marker>
            <c:symbol val="none"/>
          </c:marker>
          <c:xVal>
            <c:numRef>
              <c:f>'BF Filter Latency'!$A$32:$A$250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Latency'!$AL$32:$AL$250</c:f>
              <c:numCache>
                <c:formatCode>0.0</c:formatCode>
                <c:ptCount val="2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</c:numCache>
            </c:numRef>
          </c:yVal>
          <c:smooth val="0"/>
        </c:ser>
        <c:ser>
          <c:idx val="7"/>
          <c:order val="19"/>
          <c:tx>
            <c:strRef>
              <c:f>'BF Filter Latency'!$AY$31</c:f>
              <c:strCache>
                <c:ptCount val="1"/>
                <c:pt idx="0">
                  <c:v>Dyn Notch Attenuation</c:v>
                </c:pt>
              </c:strCache>
            </c:strRef>
          </c:tx>
          <c:spPr>
            <a:ln w="22225" cap="rnd">
              <a:solidFill>
                <a:srgbClr val="CCFFCC"/>
              </a:solidFill>
            </a:ln>
            <a:effectLst/>
          </c:spPr>
          <c:marker>
            <c:symbol val="none"/>
          </c:marker>
          <c:xVal>
            <c:numRef>
              <c:f>'BF Filter Latency'!$A$32:$A$250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Latency'!$AY$32:$AY$250</c:f>
              <c:numCache>
                <c:formatCode>0.0</c:formatCode>
                <c:ptCount val="211"/>
                <c:pt idx="0">
                  <c:v>0.9999999999987117</c:v>
                </c:pt>
                <c:pt idx="1">
                  <c:v>0.99999998711605864</c:v>
                </c:pt>
                <c:pt idx="2">
                  <c:v>0.99999967790161914</c:v>
                </c:pt>
                <c:pt idx="3">
                  <c:v>0.99999998711605864</c:v>
                </c:pt>
                <c:pt idx="4">
                  <c:v>0.99999967790161914</c:v>
                </c:pt>
                <c:pt idx="5">
                  <c:v>0.99999871160834419</c:v>
                </c:pt>
                <c:pt idx="6">
                  <c:v>0.99999484646324499</c:v>
                </c:pt>
                <c:pt idx="7">
                  <c:v>0.99998840465423844</c:v>
                </c:pt>
                <c:pt idx="8">
                  <c:v>0.99997938633032768</c:v>
                </c:pt>
                <c:pt idx="9">
                  <c:v>0.99996779169964378</c:v>
                </c:pt>
                <c:pt idx="10">
                  <c:v>0.99995362102897334</c:v>
                </c:pt>
                <c:pt idx="11">
                  <c:v>0.99993687464315295</c:v>
                </c:pt>
                <c:pt idx="12">
                  <c:v>0.99991755292432538</c:v>
                </c:pt>
                <c:pt idx="13">
                  <c:v>0.99989565631106314</c:v>
                </c:pt>
                <c:pt idx="14">
                  <c:v>0.9998711852973583</c:v>
                </c:pt>
                <c:pt idx="15">
                  <c:v>0.99981452231467283</c:v>
                </c:pt>
                <c:pt idx="16">
                  <c:v>0.99971023523559666</c:v>
                </c:pt>
                <c:pt idx="17">
                  <c:v>0.99948502874256651</c:v>
                </c:pt>
                <c:pt idx="18">
                  <c:v>0.99919568058163188</c:v>
                </c:pt>
                <c:pt idx="19">
                  <c:v>0.99884232572682308</c:v>
                </c:pt>
                <c:pt idx="20">
                  <c:v>0.99842510999061718</c:v>
                </c:pt>
                <c:pt idx="21">
                  <c:v>0.99794417863734708</c:v>
                </c:pt>
                <c:pt idx="22">
                  <c:v>0.99739966302262317</c:v>
                </c:pt>
                <c:pt idx="23">
                  <c:v>0.99679166530597518</c:v>
                </c:pt>
                <c:pt idx="24">
                  <c:v>0.99538538144991329</c:v>
                </c:pt>
                <c:pt idx="25">
                  <c:v>0.99372486355011413</c:v>
                </c:pt>
                <c:pt idx="26">
                  <c:v>0.99180790025641485</c:v>
                </c:pt>
                <c:pt idx="27">
                  <c:v>0.98962974197089459</c:v>
                </c:pt>
                <c:pt idx="28">
                  <c:v>0.98718221978926335</c:v>
                </c:pt>
                <c:pt idx="29">
                  <c:v>0.98585372486632361</c:v>
                </c:pt>
                <c:pt idx="30">
                  <c:v>0.98445278654908941</c:v>
                </c:pt>
                <c:pt idx="31">
                  <c:v>0.98297698455329641</c:v>
                </c:pt>
                <c:pt idx="32">
                  <c:v>0.98142349443999954</c:v>
                </c:pt>
                <c:pt idx="33">
                  <c:v>0.9797890533724769</c:v>
                </c:pt>
                <c:pt idx="34">
                  <c:v>0.9780699255837817</c:v>
                </c:pt>
                <c:pt idx="35">
                  <c:v>0.97626186772768231</c:v>
                </c:pt>
                <c:pt idx="36">
                  <c:v>0.97436009429830195</c:v>
                </c:pt>
                <c:pt idx="37">
                  <c:v>0.97235924331729262</c:v>
                </c:pt>
                <c:pt idx="38">
                  <c:v>0.97025334250168205</c:v>
                </c:pt>
                <c:pt idx="39">
                  <c:v>0.96803577614051051</c:v>
                </c:pt>
                <c:pt idx="40">
                  <c:v>0.96569925292372216</c:v>
                </c:pt>
                <c:pt idx="41">
                  <c:v>0.96323577498215918</c:v>
                </c:pt>
                <c:pt idx="42">
                  <c:v>0.96063660841243115</c:v>
                </c:pt>
                <c:pt idx="43">
                  <c:v>0.95789225557430646</c:v>
                </c:pt>
                <c:pt idx="44">
                  <c:v>0.95499242946028828</c:v>
                </c:pt>
                <c:pt idx="45">
                  <c:v>0.95192603044628998</c:v>
                </c:pt>
                <c:pt idx="46">
                  <c:v>0.94868112573762653</c:v>
                </c:pt>
                <c:pt idx="47">
                  <c:v>0.94524493182456681</c:v>
                </c:pt>
                <c:pt idx="48">
                  <c:v>0.94160380025480972</c:v>
                </c:pt>
                <c:pt idx="49">
                  <c:v>0.93774320701463887</c:v>
                </c:pt>
                <c:pt idx="50">
                  <c:v>0.93364774578400134</c:v>
                </c:pt>
                <c:pt idx="51">
                  <c:v>0.92930112529097719</c:v>
                </c:pt>
                <c:pt idx="52">
                  <c:v>0.92468617093528083</c:v>
                </c:pt>
                <c:pt idx="53">
                  <c:v>0.91978483077555562</c:v>
                </c:pt>
                <c:pt idx="54">
                  <c:v>0.91457818587786033</c:v>
                </c:pt>
                <c:pt idx="55">
                  <c:v>0.90904646489915852</c:v>
                </c:pt>
                <c:pt idx="56">
                  <c:v>0.90316906262559127</c:v>
                </c:pt>
                <c:pt idx="57">
                  <c:v>0.89692456199619741</c:v>
                </c:pt>
                <c:pt idx="58">
                  <c:v>0.89029075891322274</c:v>
                </c:pt>
                <c:pt idx="59">
                  <c:v>0.88324468886417418</c:v>
                </c:pt>
                <c:pt idx="60">
                  <c:v>0.87576265405120557</c:v>
                </c:pt>
                <c:pt idx="61">
                  <c:v>0.8678202493315782</c:v>
                </c:pt>
                <c:pt idx="62">
                  <c:v>0.85939238480809654</c:v>
                </c:pt>
                <c:pt idx="63">
                  <c:v>0.85045330235664507</c:v>
                </c:pt>
                <c:pt idx="64">
                  <c:v>0.84097658272089115</c:v>
                </c:pt>
                <c:pt idx="65">
                  <c:v>0.83093513901687888</c:v>
                </c:pt>
                <c:pt idx="66">
                  <c:v>0.82030119153813774</c:v>
                </c:pt>
                <c:pt idx="67">
                  <c:v>0.8090462175865073</c:v>
                </c:pt>
                <c:pt idx="68">
                  <c:v>0.79714086860626387</c:v>
                </c:pt>
                <c:pt idx="69">
                  <c:v>0.78455484507022555</c:v>
                </c:pt>
                <c:pt idx="70">
                  <c:v>0.77125671721282552</c:v>
                </c:pt>
                <c:pt idx="71">
                  <c:v>0.75721367661652328</c:v>
                </c:pt>
                <c:pt idx="72">
                  <c:v>0.74239119952353438</c:v>
                </c:pt>
                <c:pt idx="73">
                  <c:v>0.72675259709921869</c:v>
                </c:pt>
                <c:pt idx="74">
                  <c:v>0.71025842000954631</c:v>
                </c:pt>
                <c:pt idx="75">
                  <c:v>0.69286567350112804</c:v>
                </c:pt>
                <c:pt idx="76">
                  <c:v>0.6745267829703151</c:v>
                </c:pt>
                <c:pt idx="77">
                  <c:v>0.65518822601463955</c:v>
                </c:pt>
                <c:pt idx="78">
                  <c:v>0.63478871062002884</c:v>
                </c:pt>
                <c:pt idx="79">
                  <c:v>0.61325672272716547</c:v>
                </c:pt>
                <c:pt idx="80">
                  <c:v>0.59050717642129513</c:v>
                </c:pt>
                <c:pt idx="81">
                  <c:v>0.56643675186714881</c:v>
                </c:pt>
                <c:pt idx="82">
                  <c:v>0.54091725345125541</c:v>
                </c:pt>
                <c:pt idx="83">
                  <c:v>0.51378587127929065</c:v>
                </c:pt>
                <c:pt idx="84">
                  <c:v>0.4848303898008377</c:v>
                </c:pt>
                <c:pt idx="85">
                  <c:v>0.45376572374694873</c:v>
                </c:pt>
                <c:pt idx="86">
                  <c:v>0.42019461677857156</c:v>
                </c:pt>
                <c:pt idx="87">
                  <c:v>0.38353706518482933</c:v>
                </c:pt>
                <c:pt idx="88">
                  <c:v>0.34289129170992955</c:v>
                </c:pt>
                <c:pt idx="89">
                  <c:v>0.29672191143571364</c:v>
                </c:pt>
                <c:pt idx="90">
                  <c:v>0.24200653162937608</c:v>
                </c:pt>
                <c:pt idx="91">
                  <c:v>0.17088277348761804</c:v>
                </c:pt>
                <c:pt idx="92">
                  <c:v>1E-3</c:v>
                </c:pt>
                <c:pt idx="93">
                  <c:v>0.17024397357320417</c:v>
                </c:pt>
                <c:pt idx="94">
                  <c:v>0.24020423627010107</c:v>
                </c:pt>
                <c:pt idx="95">
                  <c:v>0.29342461381331952</c:v>
                </c:pt>
                <c:pt idx="96">
                  <c:v>0.33784417481328588</c:v>
                </c:pt>
                <c:pt idx="97">
                  <c:v>0.37653588921044268</c:v>
                </c:pt>
                <c:pt idx="98">
                  <c:v>0.41107459848913896</c:v>
                </c:pt>
                <c:pt idx="99">
                  <c:v>0.44239561156662849</c:v>
                </c:pt>
                <c:pt idx="100">
                  <c:v>0.47110880289893386</c:v>
                </c:pt>
                <c:pt idx="101">
                  <c:v>0.49763873777043943</c:v>
                </c:pt>
                <c:pt idx="102">
                  <c:v>0.52229580481855931</c:v>
                </c:pt>
                <c:pt idx="103">
                  <c:v>0.54531579463820579</c:v>
                </c:pt>
                <c:pt idx="104">
                  <c:v>0.56688348957334145</c:v>
                </c:pt>
                <c:pt idx="105">
                  <c:v>0.58714749707094704</c:v>
                </c:pt>
                <c:pt idx="106">
                  <c:v>0.60622998522667992</c:v>
                </c:pt>
                <c:pt idx="107">
                  <c:v>0.62423330026239254</c:v>
                </c:pt>
                <c:pt idx="108">
                  <c:v>0.64124459759603758</c:v>
                </c:pt>
                <c:pt idx="109">
                  <c:v>0.65733916355861943</c:v>
                </c:pt>
                <c:pt idx="110">
                  <c:v>0.6725828487371921</c:v>
                </c:pt>
                <c:pt idx="111">
                  <c:v>0.6870338834739298</c:v>
                </c:pt>
                <c:pt idx="112">
                  <c:v>0.70074425439701138</c:v>
                </c:pt>
                <c:pt idx="113">
                  <c:v>0.71376076323261817</c:v>
                </c:pt>
                <c:pt idx="114">
                  <c:v>0.72612585189667134</c:v>
                </c:pt>
                <c:pt idx="115">
                  <c:v>0.73787825318693079</c:v>
                </c:pt>
                <c:pt idx="116">
                  <c:v>0.74905350968571782</c:v>
                </c:pt>
                <c:pt idx="117">
                  <c:v>0.75968439194465542</c:v>
                </c:pt>
                <c:pt idx="118">
                  <c:v>0.76980123891364238</c:v>
                </c:pt>
                <c:pt idx="119">
                  <c:v>0.77943223778650284</c:v>
                </c:pt>
                <c:pt idx="120">
                  <c:v>0.78860365624262796</c:v>
                </c:pt>
                <c:pt idx="121">
                  <c:v>0.79734003698784683</c:v>
                </c:pt>
                <c:pt idx="122">
                  <c:v>0.80566436221489923</c:v>
                </c:pt>
                <c:pt idx="123">
                  <c:v>0.81359819389193377</c:v>
                </c:pt>
                <c:pt idx="124">
                  <c:v>0.82116179449156568</c:v>
                </c:pt>
                <c:pt idx="125">
                  <c:v>0.82837423178382563</c:v>
                </c:pt>
                <c:pt idx="126">
                  <c:v>0.83525347055550936</c:v>
                </c:pt>
                <c:pt idx="127">
                  <c:v>0.84181645352933698</c:v>
                </c:pt>
                <c:pt idx="128">
                  <c:v>0.84807917329742932</c:v>
                </c:pt>
                <c:pt idx="129">
                  <c:v>0.85405673672421312</c:v>
                </c:pt>
                <c:pt idx="130">
                  <c:v>0.85976342299103048</c:v>
                </c:pt>
                <c:pt idx="131">
                  <c:v>0.86521273623120243</c:v>
                </c:pt>
                <c:pt idx="132">
                  <c:v>0.87041745352692912</c:v>
                </c:pt>
                <c:pt idx="133">
                  <c:v>0.87538966889819192</c:v>
                </c:pt>
                <c:pt idx="134">
                  <c:v>0.88014083380101371</c:v>
                </c:pt>
                <c:pt idx="135">
                  <c:v>0.88468179456204166</c:v>
                </c:pt>
                <c:pt idx="136">
                  <c:v>0.88902282710378833</c:v>
                </c:pt>
                <c:pt idx="137">
                  <c:v>0.89317366925633834</c:v>
                </c:pt>
                <c:pt idx="138">
                  <c:v>0.89714355090403564</c:v>
                </c:pt>
                <c:pt idx="139">
                  <c:v>0.90094122217734462</c:v>
                </c:pt>
                <c:pt idx="140">
                  <c:v>0.90457497986892532</c:v>
                </c:pt>
                <c:pt idx="141">
                  <c:v>0.90805269222756824</c:v>
                </c:pt>
                <c:pt idx="142">
                  <c:v>0.91138182226284659</c:v>
                </c:pt>
                <c:pt idx="143">
                  <c:v>0.91456944967627674</c:v>
                </c:pt>
                <c:pt idx="144">
                  <c:v>0.91762229152068286</c:v>
                </c:pt>
                <c:pt idx="145">
                  <c:v>0.92054672167779472</c:v>
                </c:pt>
                <c:pt idx="146">
                  <c:v>0.92334878923436925</c:v>
                </c:pt>
                <c:pt idx="147">
                  <c:v>0.9260342358289646</c:v>
                </c:pt>
                <c:pt idx="148">
                  <c:v>0.9286085120346127</c:v>
                </c:pt>
                <c:pt idx="149">
                  <c:v>0.93107679283677669</c:v>
                </c:pt>
                <c:pt idx="150">
                  <c:v>0.93344399226096686</c:v>
                </c:pt>
                <c:pt idx="151">
                  <c:v>0.93571477720006113</c:v>
                </c:pt>
                <c:pt idx="152">
                  <c:v>0.93789358048760074</c:v>
                </c:pt>
                <c:pt idx="153">
                  <c:v>0.93998461326002891</c:v>
                </c:pt>
                <c:pt idx="154">
                  <c:v>0.94199187664790152</c:v>
                </c:pt>
                <c:pt idx="155">
                  <c:v>0.94391917283349092</c:v>
                </c:pt>
                <c:pt idx="156">
                  <c:v>0.94577011550983903</c:v>
                </c:pt>
                <c:pt idx="157">
                  <c:v>0.94754813977419106</c:v>
                </c:pt>
                <c:pt idx="158">
                  <c:v>0.94925651148678103</c:v>
                </c:pt>
                <c:pt idx="159">
                  <c:v>0.95089833612416008</c:v>
                </c:pt>
                <c:pt idx="160">
                  <c:v>0.95247656715459372</c:v>
                </c:pt>
                <c:pt idx="161">
                  <c:v>0.9539940139615255</c:v>
                </c:pt>
                <c:pt idx="162">
                  <c:v>0.9554533493396663</c:v>
                </c:pt>
                <c:pt idx="163">
                  <c:v>0.95685711658693473</c:v>
                </c:pt>
                <c:pt idx="164">
                  <c:v>0.95820773621420474</c:v>
                </c:pt>
                <c:pt idx="165">
                  <c:v>0.95950751229364661</c:v>
                </c:pt>
                <c:pt idx="166">
                  <c:v>0.96075863846531584</c:v>
                </c:pt>
                <c:pt idx="167">
                  <c:v>0.96196320362060306</c:v>
                </c:pt>
                <c:pt idx="168">
                  <c:v>0.96312319728014961</c:v>
                </c:pt>
                <c:pt idx="169">
                  <c:v>0.96424051468289729</c:v>
                </c:pt>
                <c:pt idx="170">
                  <c:v>0.96531696160204084</c:v>
                </c:pt>
                <c:pt idx="171">
                  <c:v>0.96635425890280668</c:v>
                </c:pt>
                <c:pt idx="172">
                  <c:v>0.96735404685617665</c:v>
                </c:pt>
                <c:pt idx="173">
                  <c:v>0.96831788922191164</c:v>
                </c:pt>
                <c:pt idx="174">
                  <c:v>0.96924727711351155</c:v>
                </c:pt>
                <c:pt idx="175">
                  <c:v>0.97014363265705561</c:v>
                </c:pt>
                <c:pt idx="176">
                  <c:v>0.97100831245522468</c:v>
                </c:pt>
                <c:pt idx="177">
                  <c:v>0.97184261086718071</c:v>
                </c:pt>
                <c:pt idx="178">
                  <c:v>0.97264776311441048</c:v>
                </c:pt>
                <c:pt idx="179">
                  <c:v>0.97342494822206427</c:v>
                </c:pt>
                <c:pt idx="180">
                  <c:v>0.9741752918048191</c:v>
                </c:pt>
                <c:pt idx="181">
                  <c:v>0.9748998687057836</c:v>
                </c:pt>
                <c:pt idx="182">
                  <c:v>0.97559970549649577</c:v>
                </c:pt>
                <c:pt idx="183">
                  <c:v>0.97627578284562289</c:v>
                </c:pt>
                <c:pt idx="184">
                  <c:v>0.97692903776354556</c:v>
                </c:pt>
                <c:pt idx="185">
                  <c:v>0.97756036572961469</c:v>
                </c:pt>
                <c:pt idx="186">
                  <c:v>0.97817062270848987</c:v>
                </c:pt>
                <c:pt idx="187">
                  <c:v>0.97876062706161082</c:v>
                </c:pt>
                <c:pt idx="188">
                  <c:v>0.97933116135951892</c:v>
                </c:pt>
                <c:pt idx="189">
                  <c:v>0.97988297410042791</c:v>
                </c:pt>
                <c:pt idx="190">
                  <c:v>0.98041678134013543</c:v>
                </c:pt>
                <c:pt idx="191">
                  <c:v>0.98093326823809135</c:v>
                </c:pt>
                <c:pt idx="192">
                  <c:v>0.98143309052416605</c:v>
                </c:pt>
                <c:pt idx="193">
                  <c:v>0.98191687589040555</c:v>
                </c:pt>
                <c:pt idx="194">
                  <c:v>0.98238522531182948</c:v>
                </c:pt>
                <c:pt idx="195">
                  <c:v>0.98283871430008829</c:v>
                </c:pt>
                <c:pt idx="196">
                  <c:v>0.98327789409360089</c:v>
                </c:pt>
                <c:pt idx="197">
                  <c:v>0.98370329278757362</c:v>
                </c:pt>
                <c:pt idx="198">
                  <c:v>0.98411541640712485</c:v>
                </c:pt>
                <c:pt idx="199">
                  <c:v>0.98451474992655585</c:v>
                </c:pt>
                <c:pt idx="200">
                  <c:v>0.9849017582376377</c:v>
                </c:pt>
                <c:pt idx="201">
                  <c:v>0.98527688706962702</c:v>
                </c:pt>
                <c:pt idx="202">
                  <c:v>0.98564056386357057</c:v>
                </c:pt>
                <c:pt idx="203">
                  <c:v>0.9859931986033208</c:v>
                </c:pt>
                <c:pt idx="204">
                  <c:v>0.98633518460554548</c:v>
                </c:pt>
                <c:pt idx="205">
                  <c:v>0.9866668992708878</c:v>
                </c:pt>
                <c:pt idx="206">
                  <c:v>0.98698870479832457</c:v>
                </c:pt>
                <c:pt idx="207">
                  <c:v>0.98730094886464081</c:v>
                </c:pt>
                <c:pt idx="208">
                  <c:v>0.98760396527084848</c:v>
                </c:pt>
                <c:pt idx="209">
                  <c:v>0.98789807455726786</c:v>
                </c:pt>
                <c:pt idx="210">
                  <c:v>0.98818358458889788</c:v>
                </c:pt>
              </c:numCache>
            </c:numRef>
          </c:yVal>
          <c:smooth val="0"/>
        </c:ser>
        <c:ser>
          <c:idx val="8"/>
          <c:order val="20"/>
          <c:tx>
            <c:strRef>
              <c:f>'BF Filter Latency'!$BJ$31</c:f>
              <c:strCache>
                <c:ptCount val="1"/>
                <c:pt idx="0">
                  <c:v>D-term Notch Attenuation</c:v>
                </c:pt>
              </c:strCache>
            </c:strRef>
          </c:tx>
          <c:spPr>
            <a:ln w="19050" cap="rnd">
              <a:solidFill>
                <a:srgbClr val="FFC000"/>
              </a:solidFill>
            </a:ln>
            <a:effectLst/>
          </c:spPr>
          <c:marker>
            <c:symbol val="none"/>
          </c:marker>
          <c:xVal>
            <c:numRef>
              <c:f>'BF Filter Latency'!$A$32:$A$250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Latency'!$BJ$32:$BJ$250</c:f>
              <c:numCache>
                <c:formatCode>0.0</c:formatCode>
                <c:ptCount val="2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</c:numCache>
            </c:numRef>
          </c:yVal>
          <c:smooth val="0"/>
        </c:ser>
        <c:ser>
          <c:idx val="9"/>
          <c:order val="21"/>
          <c:tx>
            <c:strRef>
              <c:f>'BF Filter Latency'!$BT$31</c:f>
              <c:strCache>
                <c:ptCount val="1"/>
                <c:pt idx="0">
                  <c:v>D-Term LPF1 Attenuation</c:v>
                </c:pt>
              </c:strCache>
            </c:strRef>
          </c:tx>
          <c:spPr>
            <a:ln w="19050" cap="rnd">
              <a:solidFill>
                <a:srgbClr val="FFFF00"/>
              </a:solidFill>
            </a:ln>
            <a:effectLst/>
          </c:spPr>
          <c:marker>
            <c:symbol val="none"/>
          </c:marker>
          <c:xVal>
            <c:numRef>
              <c:f>'BF Filter Latency'!$A$32:$A$250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Latency'!$BT$32:$BT$250</c:f>
              <c:numCache>
                <c:formatCode>0.00</c:formatCode>
                <c:ptCount val="211"/>
                <c:pt idx="0">
                  <c:v>1</c:v>
                </c:pt>
                <c:pt idx="1">
                  <c:v>0.99999999999994271</c:v>
                </c:pt>
                <c:pt idx="2">
                  <c:v>0.99999999996419042</c:v>
                </c:pt>
                <c:pt idx="3">
                  <c:v>0.99999999999994271</c:v>
                </c:pt>
                <c:pt idx="4">
                  <c:v>0.99999999996419042</c:v>
                </c:pt>
                <c:pt idx="5">
                  <c:v>0.99999999942704676</c:v>
                </c:pt>
                <c:pt idx="6">
                  <c:v>0.99999999083274871</c:v>
                </c:pt>
                <c:pt idx="7">
                  <c:v>0.99999995359079297</c:v>
                </c:pt>
                <c:pt idx="8">
                  <c:v>0.99999985332400954</c:v>
                </c:pt>
                <c:pt idx="9">
                  <c:v>0.9999996419044338</c:v>
                </c:pt>
                <c:pt idx="10">
                  <c:v>0.99999925745346219</c:v>
                </c:pt>
                <c:pt idx="11">
                  <c:v>0.99999862434217301</c:v>
                </c:pt>
                <c:pt idx="12">
                  <c:v>0.99999765319189848</c:v>
                </c:pt>
                <c:pt idx="13">
                  <c:v>0.99999624087516226</c:v>
                </c:pt>
                <c:pt idx="14">
                  <c:v>0.9999942705171051</c:v>
                </c:pt>
                <c:pt idx="15">
                  <c:v>0.99998811945388777</c:v>
                </c:pt>
                <c:pt idx="16">
                  <c:v>0.99997099550550261</c:v>
                </c:pt>
                <c:pt idx="17">
                  <c:v>0.99990834008967644</c:v>
                </c:pt>
                <c:pt idx="18">
                  <c:v>0.9997762652592026</c:v>
                </c:pt>
                <c:pt idx="19">
                  <c:v>0.99953623071953235</c:v>
                </c:pt>
                <c:pt idx="20">
                  <c:v>0.99914131935018846</c:v>
                </c:pt>
                <c:pt idx="21">
                  <c:v>0.99853645898286303</c:v>
                </c:pt>
                <c:pt idx="22">
                  <c:v>0.99765878142637143</c:v>
                </c:pt>
                <c:pt idx="23">
                  <c:v>0.99643816321692225</c:v>
                </c:pt>
                <c:pt idx="24">
                  <c:v>0.99265622240760565</c:v>
                </c:pt>
                <c:pt idx="25">
                  <c:v>0.98652090418528393</c:v>
                </c:pt>
                <c:pt idx="26">
                  <c:v>0.97732692874832106</c:v>
                </c:pt>
                <c:pt idx="27">
                  <c:v>0.96440359696243827</c:v>
                </c:pt>
                <c:pt idx="28" formatCode="0.0">
                  <c:v>0.9472013397119724</c:v>
                </c:pt>
                <c:pt idx="29">
                  <c:v>0.93687939569723422</c:v>
                </c:pt>
                <c:pt idx="30">
                  <c:v>0.92538177356306062</c:v>
                </c:pt>
                <c:pt idx="31">
                  <c:v>0.91271131361177948</c:v>
                </c:pt>
                <c:pt idx="32">
                  <c:v>0.89889132733178589</c:v>
                </c:pt>
                <c:pt idx="33">
                  <c:v>0.88396555396864018</c:v>
                </c:pt>
                <c:pt idx="34">
                  <c:v>0.86799723729547207</c:v>
                </c:pt>
                <c:pt idx="35">
                  <c:v>0.85106736321618359</c:v>
                </c:pt>
                <c:pt idx="36">
                  <c:v>0.8332721673089013</c:v>
                </c:pt>
                <c:pt idx="37">
                  <c:v>0.81472007825665449</c:v>
                </c:pt>
                <c:pt idx="38">
                  <c:v>0.79552830110327077</c:v>
                </c:pt>
                <c:pt idx="39">
                  <c:v>0.77581925945958841</c:v>
                </c:pt>
                <c:pt idx="40">
                  <c:v>0.75571710802079028</c:v>
                </c:pt>
                <c:pt idx="41">
                  <c:v>0.73534449937676072</c:v>
                </c:pt>
                <c:pt idx="42">
                  <c:v>0.71481974790101133</c:v>
                </c:pt>
                <c:pt idx="43">
                  <c:v>0.69425448536930934</c:v>
                </c:pt>
                <c:pt idx="44">
                  <c:v>0.67375185449995467</c:v>
                </c:pt>
                <c:pt idx="45">
                  <c:v>0.65340524315215787</c:v>
                </c:pt>
                <c:pt idx="46">
                  <c:v>0.63329752696755681</c:v>
                </c:pt>
                <c:pt idx="47">
                  <c:v>0.61350076338949389</c:v>
                </c:pt>
                <c:pt idx="48">
                  <c:v>0.59407626521448531</c:v>
                </c:pt>
                <c:pt idx="49">
                  <c:v>0.57507497592862611</c:v>
                </c:pt>
                <c:pt idx="50">
                  <c:v>0.55653807021404356</c:v>
                </c:pt>
                <c:pt idx="51">
                  <c:v>0.53849770912321515</c:v>
                </c:pt>
                <c:pt idx="52">
                  <c:v>0.52097788857319483</c:v>
                </c:pt>
                <c:pt idx="53">
                  <c:v>0.50399533037781163</c:v>
                </c:pt>
                <c:pt idx="54">
                  <c:v>0.48756037577491879</c:v>
                </c:pt>
                <c:pt idx="55">
                  <c:v>0.47167785147018454</c:v>
                </c:pt>
                <c:pt idx="56">
                  <c:v>0.45634788710312596</c:v>
                </c:pt>
                <c:pt idx="57">
                  <c:v>0.44156667050961462</c:v>
                </c:pt>
                <c:pt idx="58">
                  <c:v>0.42732713316706905</c:v>
                </c:pt>
                <c:pt idx="59">
                  <c:v>0.41361956285003676</c:v>
                </c:pt>
                <c:pt idx="60">
                  <c:v>0.40043214395304588</c:v>
                </c:pt>
                <c:pt idx="61">
                  <c:v>0.38775142834438314</c:v>
                </c:pt>
                <c:pt idx="62">
                  <c:v>0.37556274119282546</c:v>
                </c:pt>
                <c:pt idx="63">
                  <c:v>0.36385052714047628</c:v>
                </c:pt>
                <c:pt idx="64">
                  <c:v>0.35259864263793433</c:v>
                </c:pt>
                <c:pt idx="65">
                  <c:v>0.34179060034680436</c:v>
                </c:pt>
                <c:pt idx="66">
                  <c:v>0.33140977135731148</c:v>
                </c:pt>
                <c:pt idx="67">
                  <c:v>0.32143955065039959</c:v>
                </c:pt>
                <c:pt idx="68">
                  <c:v>0.31186349081871811</c:v>
                </c:pt>
                <c:pt idx="69">
                  <c:v>0.3026654085969756</c:v>
                </c:pt>
                <c:pt idx="70">
                  <c:v>0.29382946827321837</c:v>
                </c:pt>
                <c:pt idx="71">
                  <c:v>0.28534024558200471</c:v>
                </c:pt>
                <c:pt idx="72">
                  <c:v>0.27718277523330437</c:v>
                </c:pt>
                <c:pt idx="73">
                  <c:v>0.26934258481638085</c:v>
                </c:pt>
                <c:pt idx="74">
                  <c:v>0.26180571744058517</c:v>
                </c:pt>
                <c:pt idx="75">
                  <c:v>0.25455874513654991</c:v>
                </c:pt>
                <c:pt idx="76">
                  <c:v>0.24758877474124016</c:v>
                </c:pt>
                <c:pt idx="77">
                  <c:v>0.24088344772689699</c:v>
                </c:pt>
                <c:pt idx="78">
                  <c:v>0.23443093520449074</c:v>
                </c:pt>
                <c:pt idx="79">
                  <c:v>0.22821992913385306</c:v>
                </c:pt>
                <c:pt idx="80">
                  <c:v>0.2222396306020335</c:v>
                </c:pt>
                <c:pt idx="81">
                  <c:v>0.21647973588545721</c:v>
                </c:pt>
                <c:pt idx="82">
                  <c:v>0.21093042088718836</c:v>
                </c:pt>
                <c:pt idx="83">
                  <c:v>0.20558232443522573</c:v>
                </c:pt>
                <c:pt idx="84">
                  <c:v>0.20042653083875736</c:v>
                </c:pt>
                <c:pt idx="85">
                  <c:v>0.19545455202440301</c:v>
                </c:pt>
                <c:pt idx="86">
                  <c:v>0.19065830951166249</c:v>
                </c:pt>
                <c:pt idx="87">
                  <c:v>0.18603011643430159</c:v>
                </c:pt>
                <c:pt idx="88">
                  <c:v>0.1815626597706913</c:v>
                </c:pt>
                <c:pt idx="89">
                  <c:v>0.17724898290984442</c:v>
                </c:pt>
                <c:pt idx="90">
                  <c:v>0.17308246864990648</c:v>
                </c:pt>
                <c:pt idx="91">
                  <c:v>0.16905682270117045</c:v>
                </c:pt>
                <c:pt idx="92">
                  <c:v>0.16516605774545018</c:v>
                </c:pt>
                <c:pt idx="93">
                  <c:v>0.16140447808714883</c:v>
                </c:pt>
                <c:pt idx="94">
                  <c:v>0.15776666491798069</c:v>
                </c:pt>
                <c:pt idx="95">
                  <c:v>0.15424746220653374</c:v>
                </c:pt>
                <c:pt idx="96">
                  <c:v>0.15084196321525822</c:v>
                </c:pt>
                <c:pt idx="97">
                  <c:v>0.14754549764066074</c:v>
                </c:pt>
                <c:pt idx="98">
                  <c:v>0.14435361936717034</c:v>
                </c:pt>
                <c:pt idx="99">
                  <c:v>0.14126209482105487</c:v>
                </c:pt>
                <c:pt idx="100">
                  <c:v>0.13826689190769112</c:v>
                </c:pt>
                <c:pt idx="101">
                  <c:v>0.13536416951323868</c:v>
                </c:pt>
                <c:pt idx="102">
                  <c:v>0.13255026755019758</c:v>
                </c:pt>
                <c:pt idx="103">
                  <c:v>0.12982169752529282</c:v>
                </c:pt>
                <c:pt idx="104">
                  <c:v>0.12717513360754817</c:v>
                </c:pt>
                <c:pt idx="105">
                  <c:v>0.12460740417417067</c:v>
                </c:pt>
                <c:pt idx="106">
                  <c:v>0.12211548381191308</c:v>
                </c:pt>
                <c:pt idx="107">
                  <c:v>0.11969648575184443</c:v>
                </c:pt>
                <c:pt idx="108">
                  <c:v>0.11734765471589199</c:v>
                </c:pt>
                <c:pt idx="109">
                  <c:v>0.11506636015407919</c:v>
                </c:pt>
                <c:pt idx="110">
                  <c:v>0.11285008985204041</c:v>
                </c:pt>
                <c:pt idx="111">
                  <c:v>0.11069644388911973</c:v>
                </c:pt>
                <c:pt idx="112">
                  <c:v>0.10860312892813002</c:v>
                </c:pt>
                <c:pt idx="113">
                  <c:v>0.10656795281864802</c:v>
                </c:pt>
                <c:pt idx="114">
                  <c:v>0.10458881949653213</c:v>
                </c:pt>
                <c:pt idx="115">
                  <c:v>0.10266372416316694</c:v>
                </c:pt>
                <c:pt idx="116">
                  <c:v>0.10079074872874078</c:v>
                </c:pt>
                <c:pt idx="117">
                  <c:v>9.8968057504661672E-2</c:v>
                </c:pt>
                <c:pt idx="118">
                  <c:v>9.7193893130988154E-2</c:v>
                </c:pt>
                <c:pt idx="119">
                  <c:v>9.5466572725503865E-2</c:v>
                </c:pt>
                <c:pt idx="120">
                  <c:v>9.3784484241791061E-2</c:v>
                </c:pt>
                <c:pt idx="121">
                  <c:v>9.2146083024354244E-2</c:v>
                </c:pt>
                <c:pt idx="122">
                  <c:v>9.054988854951479E-2</c:v>
                </c:pt>
                <c:pt idx="123">
                  <c:v>8.8994481341434881E-2</c:v>
                </c:pt>
                <c:pt idx="124">
                  <c:v>8.7478500053237929E-2</c:v>
                </c:pt>
                <c:pt idx="125">
                  <c:v>8.6000638703770824E-2</c:v>
                </c:pt>
                <c:pt idx="126">
                  <c:v>8.455964406110214E-2</c:v>
                </c:pt>
                <c:pt idx="127">
                  <c:v>8.3154313164369859E-2</c:v>
                </c:pt>
                <c:pt idx="128">
                  <c:v>8.1783490976085546E-2</c:v>
                </c:pt>
                <c:pt idx="129">
                  <c:v>8.0446068157465009E-2</c:v>
                </c:pt>
                <c:pt idx="130">
                  <c:v>7.9140978959794703E-2</c:v>
                </c:pt>
                <c:pt idx="131">
                  <c:v>7.7867199225257921E-2</c:v>
                </c:pt>
                <c:pt idx="132">
                  <c:v>7.6623744491033166E-2</c:v>
                </c:pt>
                <c:pt idx="133">
                  <c:v>7.540966819084495E-2</c:v>
                </c:pt>
                <c:pt idx="134">
                  <c:v>7.4224059948492516E-2</c:v>
                </c:pt>
                <c:pt idx="135">
                  <c:v>7.3066043958207344E-2</c:v>
                </c:pt>
                <c:pt idx="136">
                  <c:v>7.1934777446995182E-2</c:v>
                </c:pt>
                <c:pt idx="137">
                  <c:v>7.0829449214405898E-2</c:v>
                </c:pt>
                <c:pt idx="138">
                  <c:v>6.9749278245443982E-2</c:v>
                </c:pt>
                <c:pt idx="139">
                  <c:v>6.8693512392586448E-2</c:v>
                </c:pt>
                <c:pt idx="140">
                  <c:v>6.7661427123112294E-2</c:v>
                </c:pt>
                <c:pt idx="141">
                  <c:v>6.6652324328171531E-2</c:v>
                </c:pt>
                <c:pt idx="142">
                  <c:v>6.5665531190231996E-2</c:v>
                </c:pt>
                <c:pt idx="143">
                  <c:v>6.4700399105737869E-2</c:v>
                </c:pt>
                <c:pt idx="144">
                  <c:v>6.3756302660001291E-2</c:v>
                </c:pt>
                <c:pt idx="145">
                  <c:v>6.2832638651518988E-2</c:v>
                </c:pt>
                <c:pt idx="146">
                  <c:v>6.192882516307139E-2</c:v>
                </c:pt>
                <c:pt idx="147">
                  <c:v>6.1044300677113923E-2</c:v>
                </c:pt>
                <c:pt idx="148">
                  <c:v>6.0178523233113533E-2</c:v>
                </c:pt>
                <c:pt idx="149">
                  <c:v>5.9330969624618639E-2</c:v>
                </c:pt>
                <c:pt idx="150">
                  <c:v>5.8501134633978123E-2</c:v>
                </c:pt>
                <c:pt idx="151">
                  <c:v>5.7688530302742937E-2</c:v>
                </c:pt>
                <c:pt idx="152">
                  <c:v>5.689268523589644E-2</c:v>
                </c:pt>
                <c:pt idx="153">
                  <c:v>5.6113143938164509E-2</c:v>
                </c:pt>
                <c:pt idx="154">
                  <c:v>5.534946618075446E-2</c:v>
                </c:pt>
                <c:pt idx="155">
                  <c:v>5.4601226396966039E-2</c:v>
                </c:pt>
                <c:pt idx="156">
                  <c:v>5.3868013105202978E-2</c:v>
                </c:pt>
                <c:pt idx="157">
                  <c:v>5.3149428357997644E-2</c:v>
                </c:pt>
                <c:pt idx="158">
                  <c:v>5.2445087215735965E-2</c:v>
                </c:pt>
                <c:pt idx="159">
                  <c:v>5.1754617243844864E-2</c:v>
                </c:pt>
                <c:pt idx="160">
                  <c:v>5.1077658032270448E-2</c:v>
                </c:pt>
                <c:pt idx="161">
                  <c:v>5.041386073614041E-2</c:v>
                </c:pt>
                <c:pt idx="162">
                  <c:v>4.9762887636564251E-2</c:v>
                </c:pt>
                <c:pt idx="163">
                  <c:v>4.9124411720581636E-2</c:v>
                </c:pt>
                <c:pt idx="164">
                  <c:v>4.8498116279322427E-2</c:v>
                </c:pt>
                <c:pt idx="165">
                  <c:v>4.788369452349301E-2</c:v>
                </c:pt>
                <c:pt idx="166">
                  <c:v>4.7280849215349946E-2</c:v>
                </c:pt>
                <c:pt idx="167">
                  <c:v>4.6689292316367786E-2</c:v>
                </c:pt>
                <c:pt idx="168">
                  <c:v>4.6108744649848557E-2</c:v>
                </c:pt>
                <c:pt idx="169">
                  <c:v>4.5538935577761869E-2</c:v>
                </c:pt>
                <c:pt idx="170">
                  <c:v>4.497960269114034E-2</c:v>
                </c:pt>
                <c:pt idx="171">
                  <c:v>4.4430491513391478E-2</c:v>
                </c:pt>
                <c:pt idx="172">
                  <c:v>4.3891355215919581E-2</c:v>
                </c:pt>
                <c:pt idx="173">
                  <c:v>4.3361954345483456E-2</c:v>
                </c:pt>
                <c:pt idx="174">
                  <c:v>4.2842056562744757E-2</c:v>
                </c:pt>
                <c:pt idx="175">
                  <c:v>4.233143639148973E-2</c:v>
                </c:pt>
                <c:pt idx="176">
                  <c:v>4.1829874978034018E-2</c:v>
                </c:pt>
                <c:pt idx="177">
                  <c:v>4.133715986034469E-2</c:v>
                </c:pt>
                <c:pt idx="178">
                  <c:v>4.0853084746437396E-2</c:v>
                </c:pt>
                <c:pt idx="179">
                  <c:v>4.0377449301628711E-2</c:v>
                </c:pt>
                <c:pt idx="180">
                  <c:v>3.9910058944244826E-2</c:v>
                </c:pt>
                <c:pt idx="181">
                  <c:v>3.9450724649407666E-2</c:v>
                </c:pt>
                <c:pt idx="182">
                  <c:v>3.8999262760538542E-2</c:v>
                </c:pt>
                <c:pt idx="183">
                  <c:v>3.855549480823639E-2</c:v>
                </c:pt>
                <c:pt idx="184">
                  <c:v>3.8119247336205621E-2</c:v>
                </c:pt>
                <c:pt idx="185">
                  <c:v>3.7690351733923808E-2</c:v>
                </c:pt>
                <c:pt idx="186">
                  <c:v>3.726864407575458E-2</c:v>
                </c:pt>
                <c:pt idx="187">
                  <c:v>3.6853964966225651E-2</c:v>
                </c:pt>
                <c:pt idx="188">
                  <c:v>3.6446159391205171E-2</c:v>
                </c:pt>
                <c:pt idx="189">
                  <c:v>3.6045076574722439E-2</c:v>
                </c:pt>
                <c:pt idx="190">
                  <c:v>3.56505698411912E-2</c:v>
                </c:pt>
                <c:pt idx="191">
                  <c:v>3.5262496482805356E-2</c:v>
                </c:pt>
                <c:pt idx="192">
                  <c:v>3.488071763188761E-2</c:v>
                </c:pt>
                <c:pt idx="193">
                  <c:v>3.4505098137981763E-2</c:v>
                </c:pt>
                <c:pt idx="194">
                  <c:v>3.4135506449489983E-2</c:v>
                </c:pt>
                <c:pt idx="195">
                  <c:v>3.3771814499664321E-2</c:v>
                </c:pt>
                <c:pt idx="196">
                  <c:v>3.3413897596772088E-2</c:v>
                </c:pt>
                <c:pt idx="197">
                  <c:v>3.3061634318261805E-2</c:v>
                </c:pt>
                <c:pt idx="198">
                  <c:v>3.2714906408765128E-2</c:v>
                </c:pt>
                <c:pt idx="199">
                  <c:v>3.237359868177752E-2</c:v>
                </c:pt>
                <c:pt idx="200">
                  <c:v>3.2037598924867433E-2</c:v>
                </c:pt>
                <c:pt idx="201">
                  <c:v>3.1706797808270924E-2</c:v>
                </c:pt>
                <c:pt idx="202">
                  <c:v>3.1381088796734631E-2</c:v>
                </c:pt>
                <c:pt idx="203">
                  <c:v>3.1060368064476773E-2</c:v>
                </c:pt>
                <c:pt idx="204">
                  <c:v>3.0744534413140963E-2</c:v>
                </c:pt>
                <c:pt idx="205">
                  <c:v>3.0433489192624105E-2</c:v>
                </c:pt>
                <c:pt idx="206">
                  <c:v>3.0127136224663918E-2</c:v>
                </c:pt>
                <c:pt idx="207">
                  <c:v>2.9825381729077415E-2</c:v>
                </c:pt>
                <c:pt idx="208">
                  <c:v>2.9528134252546179E-2</c:v>
                </c:pt>
                <c:pt idx="209">
                  <c:v>2.9235304599848789E-2</c:v>
                </c:pt>
                <c:pt idx="210">
                  <c:v>2.8946805767445266E-2</c:v>
                </c:pt>
              </c:numCache>
            </c:numRef>
          </c:yVal>
          <c:smooth val="0"/>
        </c:ser>
        <c:ser>
          <c:idx val="10"/>
          <c:order val="22"/>
          <c:tx>
            <c:strRef>
              <c:f>'BF Filter Latency'!$CD$31</c:f>
              <c:strCache>
                <c:ptCount val="1"/>
                <c:pt idx="0">
                  <c:v>D-Term LPF2 Attenuation</c:v>
                </c:pt>
              </c:strCache>
            </c:strRef>
          </c:tx>
          <c:spPr>
            <a:ln w="22225" cap="rnd">
              <a:solidFill>
                <a:schemeClr val="accent4">
                  <a:lumMod val="20000"/>
                  <a:lumOff val="80000"/>
                </a:schemeClr>
              </a:solidFill>
            </a:ln>
            <a:effectLst/>
          </c:spPr>
          <c:marker>
            <c:symbol val="none"/>
          </c:marker>
          <c:xVal>
            <c:numRef>
              <c:f>'BF Filter Latency'!$A$32:$A$250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Latency'!$CD$32:$CD$250</c:f>
              <c:numCache>
                <c:formatCode>0.00</c:formatCode>
                <c:ptCount val="2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 formatCode="0.0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</c:numCache>
            </c:numRef>
          </c:yVal>
          <c:smooth val="0"/>
        </c:ser>
        <c:ser>
          <c:idx val="11"/>
          <c:order val="23"/>
          <c:tx>
            <c:strRef>
              <c:f>'BF Filter Latency'!$AS$31</c:f>
              <c:strCache>
                <c:ptCount val="1"/>
                <c:pt idx="0">
                  <c:v>Dyn Notch Attenuation</c:v>
                </c:pt>
              </c:strCache>
            </c:strRef>
          </c:tx>
          <c:spPr>
            <a:ln w="22225" cap="rnd">
              <a:solidFill>
                <a:srgbClr val="33CC33"/>
              </a:solidFill>
            </a:ln>
            <a:effectLst/>
          </c:spPr>
          <c:marker>
            <c:symbol val="none"/>
          </c:marker>
          <c:xVal>
            <c:numRef>
              <c:f>'BF Filter Latency'!$A$32:$A$250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Latency'!$AS$32:$AS$250</c:f>
              <c:numCache>
                <c:formatCode>0.0</c:formatCode>
                <c:ptCount val="211"/>
                <c:pt idx="0">
                  <c:v>0.99999999999819655</c:v>
                </c:pt>
                <c:pt idx="1">
                  <c:v>0.99999998196606066</c:v>
                </c:pt>
                <c:pt idx="2">
                  <c:v>0.999999549151808</c:v>
                </c:pt>
                <c:pt idx="3">
                  <c:v>0.99999998196606066</c:v>
                </c:pt>
                <c:pt idx="4">
                  <c:v>0.999999549151808</c:v>
                </c:pt>
                <c:pt idx="5">
                  <c:v>0.99999819661089029</c:v>
                </c:pt>
                <c:pt idx="6">
                  <c:v>0.99999278650207069</c:v>
                </c:pt>
                <c:pt idx="7">
                  <c:v>0.99998376984888371</c:v>
                </c:pt>
                <c:pt idx="8">
                  <c:v>0.9999711469429502</c:v>
                </c:pt>
                <c:pt idx="9">
                  <c:v>0.99995491819124349</c:v>
                </c:pt>
                <c:pt idx="10">
                  <c:v>0.99993508411479493</c:v>
                </c:pt>
                <c:pt idx="11">
                  <c:v>0.99991164534702637</c:v>
                </c:pt>
                <c:pt idx="12">
                  <c:v>0.99988460263171941</c:v>
                </c:pt>
                <c:pt idx="13">
                  <c:v>0.99985395682060874</c:v>
                </c:pt>
                <c:pt idx="14">
                  <c:v>0.99981970887061333</c:v>
                </c:pt>
                <c:pt idx="15">
                  <c:v>0.99974041088834886</c:v>
                </c:pt>
                <c:pt idx="16">
                  <c:v>0.99959447746588426</c:v>
                </c:pt>
                <c:pt idx="17">
                  <c:v>0.99927939007405864</c:v>
                </c:pt>
                <c:pt idx="18">
                  <c:v>0.99887465908809059</c:v>
                </c:pt>
                <c:pt idx="19">
                  <c:v>0.99838052317517123</c:v>
                </c:pt>
                <c:pt idx="20">
                  <c:v>0.99779722170641738</c:v>
                </c:pt>
                <c:pt idx="21">
                  <c:v>0.99712496376494786</c:v>
                </c:pt>
                <c:pt idx="22">
                  <c:v>0.99636389188557406</c:v>
                </c:pt>
                <c:pt idx="23">
                  <c:v>0.99551404070463367</c:v>
                </c:pt>
                <c:pt idx="24">
                  <c:v>0.99354731740773827</c:v>
                </c:pt>
                <c:pt idx="25">
                  <c:v>0.9912210414902638</c:v>
                </c:pt>
                <c:pt idx="26">
                  <c:v>0.98852631320709505</c:v>
                </c:pt>
                <c:pt idx="27">
                  <c:v>0.98544700899763082</c:v>
                </c:pt>
                <c:pt idx="28">
                  <c:v>0.98195750257128278</c:v>
                </c:pt>
                <c:pt idx="29">
                  <c:v>0.98004772062548018</c:v>
                </c:pt>
                <c:pt idx="30">
                  <c:v>0.97802023279324879</c:v>
                </c:pt>
                <c:pt idx="31">
                  <c:v>0.97586806416694383</c:v>
                </c:pt>
                <c:pt idx="32">
                  <c:v>0.97358317576034759</c:v>
                </c:pt>
                <c:pt idx="33">
                  <c:v>0.97115638512129621</c:v>
                </c:pt>
                <c:pt idx="34">
                  <c:v>0.96857728839532475</c:v>
                </c:pt>
                <c:pt idx="35">
                  <c:v>0.96583418459555348</c:v>
                </c:pt>
                <c:pt idx="36">
                  <c:v>0.96291400289298934</c:v>
                </c:pt>
                <c:pt idx="37">
                  <c:v>0.95980223379943463</c:v>
                </c:pt>
                <c:pt idx="38">
                  <c:v>0.95648286516926395</c:v>
                </c:pt>
                <c:pt idx="39">
                  <c:v>0.95293832399250378</c:v>
                </c:pt>
                <c:pt idx="40">
                  <c:v>0.94914942498487287</c:v>
                </c:pt>
                <c:pt idx="41">
                  <c:v>0.9450953269944079</c:v>
                </c:pt>
                <c:pt idx="42">
                  <c:v>0.94075349823126453</c:v>
                </c:pt>
                <c:pt idx="43">
                  <c:v>0.93609969127802239</c:v>
                </c:pt>
                <c:pt idx="44">
                  <c:v>0.93110792874129966</c:v>
                </c:pt>
                <c:pt idx="45">
                  <c:v>0.92575050024897299</c:v>
                </c:pt>
                <c:pt idx="46">
                  <c:v>0.91999797126601046</c:v>
                </c:pt>
                <c:pt idx="47">
                  <c:v>0.91381920387908966</c:v>
                </c:pt>
                <c:pt idx="48">
                  <c:v>0.90718138926666936</c:v>
                </c:pt>
                <c:pt idx="49">
                  <c:v>0.90005009100546285</c:v>
                </c:pt>
                <c:pt idx="50">
                  <c:v>0.8923892976416784</c:v>
                </c:pt>
                <c:pt idx="51">
                  <c:v>0.88416148204758804</c:v>
                </c:pt>
                <c:pt idx="52">
                  <c:v>0.87532766395734196</c:v>
                </c:pt>
                <c:pt idx="53">
                  <c:v>0.86584747068935641</c:v>
                </c:pt>
                <c:pt idx="54">
                  <c:v>0.85567918936362453</c:v>
                </c:pt>
                <c:pt idx="55">
                  <c:v>0.84477980184106516</c:v>
                </c:pt>
                <c:pt idx="56">
                  <c:v>0.83310499105154578</c:v>
                </c:pt>
                <c:pt idx="57">
                  <c:v>0.82060910419827815</c:v>
                </c:pt>
                <c:pt idx="58">
                  <c:v>0.8072450543235733</c:v>
                </c:pt>
                <c:pt idx="59">
                  <c:v>0.79296413658570974</c:v>
                </c:pt>
                <c:pt idx="60">
                  <c:v>0.7777157288572224</c:v>
                </c:pt>
                <c:pt idx="61">
                  <c:v>0.76144683718078388</c:v>
                </c:pt>
                <c:pt idx="62">
                  <c:v>0.74410143406323803</c:v>
                </c:pt>
                <c:pt idx="63">
                  <c:v>0.7256195197231623</c:v>
                </c:pt>
                <c:pt idx="64">
                  <c:v>0.70593581026555208</c:v>
                </c:pt>
                <c:pt idx="65">
                  <c:v>0.68497791741862524</c:v>
                </c:pt>
                <c:pt idx="66">
                  <c:v>0.66266382356170039</c:v>
                </c:pt>
                <c:pt idx="67">
                  <c:v>0.63889835862321731</c:v>
                </c:pt>
                <c:pt idx="68">
                  <c:v>0.61356822537961264</c:v>
                </c:pt>
                <c:pt idx="69">
                  <c:v>0.58653484630480635</c:v>
                </c:pt>
                <c:pt idx="70">
                  <c:v>0.55762381830580265</c:v>
                </c:pt>
                <c:pt idx="71">
                  <c:v>0.52660885127132184</c:v>
                </c:pt>
                <c:pt idx="72">
                  <c:v>0.49318626058448839</c:v>
                </c:pt>
                <c:pt idx="73">
                  <c:v>0.45693223395109522</c:v>
                </c:pt>
                <c:pt idx="74">
                  <c:v>0.41722610479231648</c:v>
                </c:pt>
                <c:pt idx="75">
                  <c:v>0.3730992425179061</c:v>
                </c:pt>
                <c:pt idx="76">
                  <c:v>0.32289614756040375</c:v>
                </c:pt>
                <c:pt idx="77">
                  <c:v>0.26334690868513161</c:v>
                </c:pt>
                <c:pt idx="78">
                  <c:v>0.18592220134394119</c:v>
                </c:pt>
                <c:pt idx="79">
                  <c:v>1E-3</c:v>
                </c:pt>
                <c:pt idx="80">
                  <c:v>0.18510042848643529</c:v>
                </c:pt>
                <c:pt idx="81">
                  <c:v>0.26103068751349878</c:v>
                </c:pt>
                <c:pt idx="82">
                  <c:v>0.31866564042898254</c:v>
                </c:pt>
                <c:pt idx="83">
                  <c:v>0.36663863299848803</c:v>
                </c:pt>
                <c:pt idx="84">
                  <c:v>0.40829066097498951</c:v>
                </c:pt>
                <c:pt idx="85">
                  <c:v>0.44533432936901651</c:v>
                </c:pt>
                <c:pt idx="86">
                  <c:v>0.47878778719292675</c:v>
                </c:pt>
                <c:pt idx="87">
                  <c:v>0.50931627977964666</c:v>
                </c:pt>
                <c:pt idx="88">
                  <c:v>0.53738443352298337</c:v>
                </c:pt>
                <c:pt idx="89">
                  <c:v>0.56333348786541915</c:v>
                </c:pt>
                <c:pt idx="90">
                  <c:v>0.58742420713182719</c:v>
                </c:pt>
                <c:pt idx="91">
                  <c:v>0.60986240703078043</c:v>
                </c:pt>
                <c:pt idx="92">
                  <c:v>0.6308149649358068</c:v>
                </c:pt>
                <c:pt idx="93">
                  <c:v>0.65042029487195552</c:v>
                </c:pt>
                <c:pt idx="94">
                  <c:v>0.66879544141548897</c:v>
                </c:pt>
                <c:pt idx="95">
                  <c:v>0.68604102384944776</c:v>
                </c:pt>
                <c:pt idx="96">
                  <c:v>0.70224476712582884</c:v>
                </c:pt>
                <c:pt idx="97">
                  <c:v>0.71748407739412901</c:v>
                </c:pt>
                <c:pt idx="98">
                  <c:v>0.73182795600336725</c:v>
                </c:pt>
                <c:pt idx="99">
                  <c:v>0.74533844602642763</c:v>
                </c:pt>
                <c:pt idx="100">
                  <c:v>0.75807174254956911</c:v>
                </c:pt>
                <c:pt idx="101">
                  <c:v>0.77007905736362925</c:v>
                </c:pt>
                <c:pt idx="102">
                  <c:v>0.78140730179554463</c:v>
                </c:pt>
                <c:pt idx="103">
                  <c:v>0.79209963321620758</c:v>
                </c:pt>
                <c:pt idx="104">
                  <c:v>0.80219589820746862</c:v>
                </c:pt>
                <c:pt idx="105">
                  <c:v>0.81173299656823295</c:v>
                </c:pt>
                <c:pt idx="106">
                  <c:v>0.82074518407507757</c:v>
                </c:pt>
                <c:pt idx="107">
                  <c:v>0.82926432739653899</c:v>
                </c:pt>
                <c:pt idx="108">
                  <c:v>0.83732012126697497</c:v>
                </c:pt>
                <c:pt idx="109">
                  <c:v>0.84494027560038809</c:v>
                </c:pt>
                <c:pt idx="110">
                  <c:v>0.85215067842248615</c:v>
                </c:pt>
                <c:pt idx="111">
                  <c:v>0.8589755391500109</c:v>
                </c:pt>
                <c:pt idx="112">
                  <c:v>0.8654375157294163</c:v>
                </c:pt>
                <c:pt idx="113">
                  <c:v>0.87155782837590834</c:v>
                </c:pt>
                <c:pt idx="114">
                  <c:v>0.87735636206618728</c:v>
                </c:pt>
                <c:pt idx="115">
                  <c:v>0.88285175948819794</c:v>
                </c:pt>
                <c:pt idx="116">
                  <c:v>0.88806150580509213</c:v>
                </c:pt>
                <c:pt idx="117">
                  <c:v>0.89300200632334847</c:v>
                </c:pt>
                <c:pt idx="118">
                  <c:v>0.89768865794780095</c:v>
                </c:pt>
                <c:pt idx="119">
                  <c:v>0.90213591514508551</c:v>
                </c:pt>
                <c:pt idx="120">
                  <c:v>0.90635735101099246</c:v>
                </c:pt>
                <c:pt idx="121">
                  <c:v>0.91036571393828991</c:v>
                </c:pt>
                <c:pt idx="122">
                  <c:v>0.91417298030356697</c:v>
                </c:pt>
                <c:pt idx="123">
                  <c:v>0.91779040352974361</c:v>
                </c:pt>
                <c:pt idx="124">
                  <c:v>0.92122855983150631</c:v>
                </c:pt>
                <c:pt idx="125">
                  <c:v>0.92449739091121752</c:v>
                </c:pt>
                <c:pt idx="126">
                  <c:v>0.9276062438406637</c:v>
                </c:pt>
                <c:pt idx="127">
                  <c:v>0.93056390833770364</c:v>
                </c:pt>
                <c:pt idx="128">
                  <c:v>0.93337865162513212</c:v>
                </c:pt>
                <c:pt idx="129">
                  <c:v>0.93605825104093832</c:v>
                </c:pt>
                <c:pt idx="130">
                  <c:v>0.93861002455381193</c:v>
                </c:pt>
                <c:pt idx="131">
                  <c:v>0.94104085932465154</c:v>
                </c:pt>
                <c:pt idx="132">
                  <c:v>0.94335723844352271</c:v>
                </c:pt>
                <c:pt idx="133">
                  <c:v>0.94556526596158907</c:v>
                </c:pt>
                <c:pt idx="134">
                  <c:v>0.94767069032880358</c:v>
                </c:pt>
                <c:pt idx="135">
                  <c:v>0.94967892634030537</c:v>
                </c:pt>
                <c:pt idx="136">
                  <c:v>0.95159507568741786</c:v>
                </c:pt>
                <c:pt idx="137">
                  <c:v>0.95342394620272475</c:v>
                </c:pt>
                <c:pt idx="138">
                  <c:v>0.95517006988282938</c:v>
                </c:pt>
                <c:pt idx="139">
                  <c:v>0.95683771976698306</c:v>
                </c:pt>
                <c:pt idx="140">
                  <c:v>0.95843092574477085</c:v>
                </c:pt>
                <c:pt idx="141">
                  <c:v>0.9599534893613777</c:v>
                </c:pt>
                <c:pt idx="142">
                  <c:v>0.96140899768462651</c:v>
                </c:pt>
                <c:pt idx="143">
                  <c:v>0.96280083629392244</c:v>
                </c:pt>
                <c:pt idx="144">
                  <c:v>0.96413220144744105</c:v>
                </c:pt>
                <c:pt idx="145">
                  <c:v>0.96540611148034328</c:v>
                </c:pt>
                <c:pt idx="146">
                  <c:v>0.96662541748345943</c:v>
                </c:pt>
                <c:pt idx="147">
                  <c:v>0.96779281330875078</c:v>
                </c:pt>
                <c:pt idx="148">
                  <c:v>0.96891084494491575</c:v>
                </c:pt>
                <c:pt idx="149">
                  <c:v>0.96998191930374411</c:v>
                </c:pt>
                <c:pt idx="150">
                  <c:v>0.97100831245522468</c:v>
                </c:pt>
                <c:pt idx="151">
                  <c:v>0.97199217734697663</c:v>
                </c:pt>
                <c:pt idx="152">
                  <c:v>0.97293555104128937</c:v>
                </c:pt>
                <c:pt idx="153">
                  <c:v>0.97384036150089959</c:v>
                </c:pt>
                <c:pt idx="154">
                  <c:v>0.9747084339526324</c:v>
                </c:pt>
                <c:pt idx="155">
                  <c:v>0.97554149685613745</c:v>
                </c:pt>
                <c:pt idx="156">
                  <c:v>0.97634118750317733</c:v>
                </c:pt>
                <c:pt idx="157">
                  <c:v>0.97710905727127828</c:v>
                </c:pt>
                <c:pt idx="158">
                  <c:v>0.97784657655398532</c:v>
                </c:pt>
                <c:pt idx="159">
                  <c:v>0.97855513938852201</c:v>
                </c:pt>
                <c:pt idx="160">
                  <c:v>0.97923606780028283</c:v>
                </c:pt>
                <c:pt idx="161">
                  <c:v>0.97989061588232251</c:v>
                </c:pt>
                <c:pt idx="162">
                  <c:v>0.98051997362680532</c:v>
                </c:pt>
                <c:pt idx="163">
                  <c:v>0.98112527052427057</c:v>
                </c:pt>
                <c:pt idx="164">
                  <c:v>0.98170757894552807</c:v>
                </c:pt>
                <c:pt idx="165">
                  <c:v>0.98226791732002106</c:v>
                </c:pt>
                <c:pt idx="166">
                  <c:v>0.9828072531235893</c:v>
                </c:pt>
                <c:pt idx="167">
                  <c:v>0.98332650568771163</c:v>
                </c:pt>
                <c:pt idx="168">
                  <c:v>0.98382654884152043</c:v>
                </c:pt>
                <c:pt idx="169">
                  <c:v>0.98430821339713037</c:v>
                </c:pt>
                <c:pt idx="170">
                  <c:v>0.98477228948814566</c:v>
                </c:pt>
                <c:pt idx="171">
                  <c:v>0.98521952877055119</c:v>
                </c:pt>
                <c:pt idx="172">
                  <c:v>0.98565064649459999</c:v>
                </c:pt>
                <c:pt idx="173">
                  <c:v>0.9860663234557423</c:v>
                </c:pt>
                <c:pt idx="174">
                  <c:v>0.98646720783212161</c:v>
                </c:pt>
                <c:pt idx="175">
                  <c:v>0.98685391691566693</c:v>
                </c:pt>
                <c:pt idx="176">
                  <c:v>0.98722703874335926</c:v>
                </c:pt>
                <c:pt idx="177">
                  <c:v>0.98758713363482009</c:v>
                </c:pt>
                <c:pt idx="178">
                  <c:v>0.98793473564197543</c:v>
                </c:pt>
                <c:pt idx="179">
                  <c:v>0.98827035391617291</c:v>
                </c:pt>
                <c:pt idx="180">
                  <c:v>0.98859447399778677</c:v>
                </c:pt>
                <c:pt idx="181">
                  <c:v>0.98890755903302041</c:v>
                </c:pt>
                <c:pt idx="182">
                  <c:v>0.98921005092231362</c:v>
                </c:pt>
                <c:pt idx="183">
                  <c:v>0.98950237140448249</c:v>
                </c:pt>
                <c:pt idx="184">
                  <c:v>0.98978492308045096</c:v>
                </c:pt>
                <c:pt idx="185">
                  <c:v>0.99005809038019654</c:v>
                </c:pt>
                <c:pt idx="186">
                  <c:v>0.99032224047629258</c:v>
                </c:pt>
                <c:pt idx="187">
                  <c:v>0.99057772414722489</c:v>
                </c:pt>
                <c:pt idx="188">
                  <c:v>0.99082487659345486</c:v>
                </c:pt>
                <c:pt idx="189">
                  <c:v>0.9910640182090128</c:v>
                </c:pt>
                <c:pt idx="190">
                  <c:v>0.99129545531123975</c:v>
                </c:pt>
                <c:pt idx="191">
                  <c:v>0.99151948083112074</c:v>
                </c:pt>
                <c:pt idx="192">
                  <c:v>0.99173637496650802</c:v>
                </c:pt>
                <c:pt idx="193">
                  <c:v>0.99194640580039151</c:v>
                </c:pt>
                <c:pt idx="194">
                  <c:v>0.99214982988623013</c:v>
                </c:pt>
                <c:pt idx="195">
                  <c:v>0.99234689280224786</c:v>
                </c:pt>
                <c:pt idx="196">
                  <c:v>0.99253782967646953</c:v>
                </c:pt>
                <c:pt idx="197">
                  <c:v>0.99272286568416745</c:v>
                </c:pt>
                <c:pt idx="198">
                  <c:v>0.992902216519292</c:v>
                </c:pt>
                <c:pt idx="199">
                  <c:v>0.99307608884135357</c:v>
                </c:pt>
                <c:pt idx="200">
                  <c:v>0.99324468069914584</c:v>
                </c:pt>
                <c:pt idx="201">
                  <c:v>0.9934081819326076</c:v>
                </c:pt>
                <c:pt idx="202">
                  <c:v>0.9935667745540474</c:v>
                </c:pt>
                <c:pt idx="203">
                  <c:v>0.99372063310988179</c:v>
                </c:pt>
                <c:pt idx="204">
                  <c:v>0.99386992502396343</c:v>
                </c:pt>
                <c:pt idx="205">
                  <c:v>0.99401481092352206</c:v>
                </c:pt>
                <c:pt idx="206">
                  <c:v>0.99415544494866903</c:v>
                </c:pt>
                <c:pt idx="207">
                  <c:v>0.9942919750463699</c:v>
                </c:pt>
                <c:pt idx="208">
                  <c:v>0.99442454324972895</c:v>
                </c:pt>
                <c:pt idx="209">
                  <c:v>0.99455328594338432</c:v>
                </c:pt>
                <c:pt idx="210">
                  <c:v>0.99467833411576567</c:v>
                </c:pt>
              </c:numCache>
            </c:numRef>
          </c:yVal>
          <c:smooth val="0"/>
        </c:ser>
        <c:ser>
          <c:idx val="0"/>
          <c:order val="24"/>
          <c:tx>
            <c:v>Motor Peak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5.8137697939508605E-2"/>
                  <c:y val="-0.2843873503652784"/>
                </c:manualLayout>
              </c:layout>
              <c:tx>
                <c:rich>
                  <a:bodyPr rot="-5400000" spcFirstLastPara="1" vertOverflow="clip" horzOverflow="clip" vert="horz" wrap="square" lIns="36576" tIns="18288" rIns="36576" bIns="18288" anchor="ctr" anchorCtr="1">
                    <a:spAutoFit/>
                  </a:bodyPr>
                  <a:lstStyle/>
                  <a:p>
                    <a:pPr>
                      <a:defRPr sz="1600" b="0" i="0" u="none" strike="noStrike" kern="1200" baseline="0">
                        <a:ln>
                          <a:noFill/>
                        </a:ln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692CC7D-AD47-4A05-BD2E-C267F119FDA2}" type="SERIESNAME">
                      <a:rPr lang="en-US" sz="1600">
                        <a:ln>
                          <a:noFill/>
                        </a:ln>
                        <a:solidFill>
                          <a:schemeClr val="bg1"/>
                        </a:solidFill>
                      </a:rPr>
                      <a:pPr>
                        <a:defRPr sz="1600">
                          <a:ln>
                            <a:noFill/>
                          </a:ln>
                          <a:solidFill>
                            <a:schemeClr val="bg1"/>
                          </a:solidFill>
                        </a:defRPr>
                      </a:pPr>
                      <a:t>[SERIES NAME]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ln>
                        <a:noFill/>
                      </a:ln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4024160141745817"/>
                      <c:h val="5.6800808556375738E-2"/>
                    </c:manualLayout>
                  </c15:layout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wrap="none" lIns="38100" tIns="19050" rIns="38100" bIns="19050" anchor="ctr" anchorCtr="0">
                <a:noAutofit/>
              </a:bodyPr>
              <a:lstStyle/>
              <a:p>
                <a:pPr>
                  <a:defRPr sz="1600" b="0" i="0" u="none" strike="noStrike" kern="1200" baseline="0">
                    <a:ln>
                      <a:noFill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Dir val="x"/>
            <c:errBarType val="both"/>
            <c:errValType val="percentage"/>
            <c:noEndCap val="1"/>
            <c:val val="5"/>
            <c:spPr>
              <a:noFill/>
              <a:ln w="9525">
                <a:noFill/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"/>
            <c:spPr>
              <a:noFill/>
              <a:ln w="9525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'BF Filter Latency'!$AZ$26</c:f>
              <c:numCache>
                <c:formatCode>General</c:formatCode>
                <c:ptCount val="1"/>
                <c:pt idx="0">
                  <c:v>390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0.5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18256"/>
        <c:axId val="226018648"/>
      </c:scatterChart>
      <c:valAx>
        <c:axId val="226018256"/>
        <c:scaling>
          <c:orientation val="minMax"/>
          <c:max val="1000"/>
          <c:min val="0"/>
        </c:scaling>
        <c:delete val="0"/>
        <c:axPos val="t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Motion</a:t>
                </a:r>
                <a:r>
                  <a:rPr lang="en-US" baseline="0"/>
                  <a:t> Frequency (Hz)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18648"/>
        <c:crosses val="max"/>
        <c:crossBetween val="midCat"/>
      </c:valAx>
      <c:valAx>
        <c:axId val="226018648"/>
        <c:scaling>
          <c:orientation val="minMax"/>
          <c:max val="1"/>
          <c:min val="1.0000000000000003E-4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Noisde</a:t>
                </a:r>
                <a:r>
                  <a:rPr lang="en-US" baseline="0"/>
                  <a:t> Attenuation  (amplitude)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cross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18256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849372710643676"/>
          <c:y val="6.2532795124149956E-2"/>
          <c:w val="0.15608773795957523"/>
          <c:h val="0.916652987098262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D-term</a:t>
            </a:r>
            <a:r>
              <a:rPr lang="en-US" baseline="0"/>
              <a:t> Frequency Multiplier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'BF Filter Latency'!$CK$25</c:f>
              <c:strCache>
                <c:ptCount val="1"/>
                <c:pt idx="0">
                  <c:v>D-term Gains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23"/>
              <c:layout>
                <c:manualLayout>
                  <c:x val="-0.10068923233049325"/>
                  <c:y val="-2.45983945466273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"/>
              <c:layout>
                <c:manualLayout>
                  <c:x val="-0.11757405900054264"/>
                  <c:y val="-5.962800254672242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8"/>
              <c:layout>
                <c:manualLayout>
                  <c:x val="2.5097650056026453E-2"/>
                  <c:y val="4.907476556125146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08"/>
              <c:layout>
                <c:manualLayout>
                  <c:x val="-8.1298847051029979E-2"/>
                  <c:y val="-4.925959939204056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eparator>
</c:separator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'BF Filter Latency'!$A$32:$A$960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Latency'!$CK$32:$CK$960</c:f>
              <c:numCache>
                <c:formatCode>0.00</c:formatCode>
                <c:ptCount val="211"/>
                <c:pt idx="0">
                  <c:v>1E-4</c:v>
                </c:pt>
                <c:pt idx="1">
                  <c:v>0.01</c:v>
                </c:pt>
                <c:pt idx="2">
                  <c:v>0.05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0.6</c:v>
                </c:pt>
                <c:pt idx="11">
                  <c:v>0.7</c:v>
                </c:pt>
                <c:pt idx="12">
                  <c:v>0.8</c:v>
                </c:pt>
                <c:pt idx="13">
                  <c:v>0.9</c:v>
                </c:pt>
                <c:pt idx="14">
                  <c:v>1</c:v>
                </c:pt>
                <c:pt idx="15">
                  <c:v>1.2</c:v>
                </c:pt>
                <c:pt idx="16">
                  <c:v>1.5</c:v>
                </c:pt>
                <c:pt idx="17">
                  <c:v>2</c:v>
                </c:pt>
                <c:pt idx="18">
                  <c:v>2.5</c:v>
                </c:pt>
                <c:pt idx="19">
                  <c:v>3</c:v>
                </c:pt>
                <c:pt idx="20">
                  <c:v>3.5</c:v>
                </c:pt>
                <c:pt idx="21">
                  <c:v>4</c:v>
                </c:pt>
                <c:pt idx="22">
                  <c:v>4.5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8</c:v>
                </c:pt>
                <c:pt idx="27">
                  <c:v>9</c:v>
                </c:pt>
                <c:pt idx="28">
                  <c:v>10</c:v>
                </c:pt>
                <c:pt idx="29">
                  <c:v>10.5</c:v>
                </c:pt>
                <c:pt idx="30">
                  <c:v>11</c:v>
                </c:pt>
                <c:pt idx="31">
                  <c:v>11.5</c:v>
                </c:pt>
                <c:pt idx="32">
                  <c:v>12</c:v>
                </c:pt>
                <c:pt idx="33">
                  <c:v>12.5</c:v>
                </c:pt>
                <c:pt idx="34">
                  <c:v>13</c:v>
                </c:pt>
                <c:pt idx="35">
                  <c:v>13.5</c:v>
                </c:pt>
                <c:pt idx="36">
                  <c:v>14</c:v>
                </c:pt>
                <c:pt idx="37">
                  <c:v>14.5</c:v>
                </c:pt>
                <c:pt idx="38">
                  <c:v>15</c:v>
                </c:pt>
                <c:pt idx="39">
                  <c:v>15.5</c:v>
                </c:pt>
                <c:pt idx="40">
                  <c:v>16</c:v>
                </c:pt>
                <c:pt idx="41">
                  <c:v>16.5</c:v>
                </c:pt>
                <c:pt idx="42">
                  <c:v>17</c:v>
                </c:pt>
                <c:pt idx="43">
                  <c:v>17.5</c:v>
                </c:pt>
                <c:pt idx="44">
                  <c:v>18</c:v>
                </c:pt>
                <c:pt idx="45">
                  <c:v>18.5</c:v>
                </c:pt>
                <c:pt idx="46">
                  <c:v>19</c:v>
                </c:pt>
                <c:pt idx="47">
                  <c:v>19.5</c:v>
                </c:pt>
                <c:pt idx="48">
                  <c:v>20</c:v>
                </c:pt>
                <c:pt idx="49">
                  <c:v>20.5</c:v>
                </c:pt>
                <c:pt idx="50">
                  <c:v>21</c:v>
                </c:pt>
                <c:pt idx="51">
                  <c:v>21.5</c:v>
                </c:pt>
                <c:pt idx="52">
                  <c:v>22</c:v>
                </c:pt>
                <c:pt idx="53">
                  <c:v>22.5</c:v>
                </c:pt>
                <c:pt idx="54">
                  <c:v>23</c:v>
                </c:pt>
                <c:pt idx="55">
                  <c:v>23.5</c:v>
                </c:pt>
                <c:pt idx="56">
                  <c:v>24</c:v>
                </c:pt>
                <c:pt idx="57">
                  <c:v>24.5</c:v>
                </c:pt>
                <c:pt idx="58">
                  <c:v>25</c:v>
                </c:pt>
                <c:pt idx="59">
                  <c:v>25.5</c:v>
                </c:pt>
                <c:pt idx="60">
                  <c:v>26</c:v>
                </c:pt>
                <c:pt idx="61">
                  <c:v>26.5</c:v>
                </c:pt>
                <c:pt idx="62">
                  <c:v>27</c:v>
                </c:pt>
                <c:pt idx="63">
                  <c:v>27.5</c:v>
                </c:pt>
                <c:pt idx="64">
                  <c:v>28</c:v>
                </c:pt>
                <c:pt idx="65">
                  <c:v>28.5</c:v>
                </c:pt>
                <c:pt idx="66">
                  <c:v>29</c:v>
                </c:pt>
                <c:pt idx="67">
                  <c:v>29.5</c:v>
                </c:pt>
                <c:pt idx="68">
                  <c:v>30</c:v>
                </c:pt>
                <c:pt idx="69">
                  <c:v>30.5</c:v>
                </c:pt>
                <c:pt idx="70">
                  <c:v>31</c:v>
                </c:pt>
                <c:pt idx="71">
                  <c:v>31.5</c:v>
                </c:pt>
                <c:pt idx="72">
                  <c:v>32</c:v>
                </c:pt>
                <c:pt idx="73">
                  <c:v>32.5</c:v>
                </c:pt>
                <c:pt idx="74">
                  <c:v>33</c:v>
                </c:pt>
                <c:pt idx="75">
                  <c:v>33.5</c:v>
                </c:pt>
                <c:pt idx="76">
                  <c:v>34</c:v>
                </c:pt>
                <c:pt idx="77">
                  <c:v>34.5</c:v>
                </c:pt>
                <c:pt idx="78">
                  <c:v>35</c:v>
                </c:pt>
                <c:pt idx="79">
                  <c:v>35.5</c:v>
                </c:pt>
                <c:pt idx="80">
                  <c:v>36</c:v>
                </c:pt>
                <c:pt idx="81">
                  <c:v>36.5</c:v>
                </c:pt>
                <c:pt idx="82">
                  <c:v>37</c:v>
                </c:pt>
                <c:pt idx="83">
                  <c:v>37.5</c:v>
                </c:pt>
                <c:pt idx="84">
                  <c:v>38</c:v>
                </c:pt>
                <c:pt idx="85">
                  <c:v>38.5</c:v>
                </c:pt>
                <c:pt idx="86">
                  <c:v>39</c:v>
                </c:pt>
                <c:pt idx="87">
                  <c:v>39.5</c:v>
                </c:pt>
                <c:pt idx="88">
                  <c:v>40</c:v>
                </c:pt>
                <c:pt idx="89">
                  <c:v>40.5</c:v>
                </c:pt>
                <c:pt idx="90">
                  <c:v>41</c:v>
                </c:pt>
                <c:pt idx="91">
                  <c:v>41.5</c:v>
                </c:pt>
                <c:pt idx="92">
                  <c:v>42</c:v>
                </c:pt>
                <c:pt idx="93">
                  <c:v>42.5</c:v>
                </c:pt>
                <c:pt idx="94">
                  <c:v>43</c:v>
                </c:pt>
                <c:pt idx="95">
                  <c:v>43.5</c:v>
                </c:pt>
                <c:pt idx="96">
                  <c:v>44</c:v>
                </c:pt>
                <c:pt idx="97">
                  <c:v>44.5</c:v>
                </c:pt>
                <c:pt idx="98">
                  <c:v>45</c:v>
                </c:pt>
                <c:pt idx="99">
                  <c:v>45.5</c:v>
                </c:pt>
                <c:pt idx="100">
                  <c:v>46</c:v>
                </c:pt>
                <c:pt idx="101">
                  <c:v>46.5</c:v>
                </c:pt>
                <c:pt idx="102">
                  <c:v>47</c:v>
                </c:pt>
                <c:pt idx="103">
                  <c:v>47.5</c:v>
                </c:pt>
                <c:pt idx="104">
                  <c:v>48</c:v>
                </c:pt>
                <c:pt idx="105">
                  <c:v>48.5</c:v>
                </c:pt>
                <c:pt idx="106">
                  <c:v>49</c:v>
                </c:pt>
                <c:pt idx="107">
                  <c:v>49.5</c:v>
                </c:pt>
                <c:pt idx="108">
                  <c:v>50</c:v>
                </c:pt>
                <c:pt idx="109">
                  <c:v>50.5</c:v>
                </c:pt>
                <c:pt idx="110">
                  <c:v>51</c:v>
                </c:pt>
                <c:pt idx="111">
                  <c:v>51.5</c:v>
                </c:pt>
                <c:pt idx="112">
                  <c:v>52</c:v>
                </c:pt>
                <c:pt idx="113">
                  <c:v>52.5</c:v>
                </c:pt>
                <c:pt idx="114">
                  <c:v>53</c:v>
                </c:pt>
                <c:pt idx="115">
                  <c:v>53.5</c:v>
                </c:pt>
                <c:pt idx="116">
                  <c:v>54</c:v>
                </c:pt>
                <c:pt idx="117">
                  <c:v>54.5</c:v>
                </c:pt>
                <c:pt idx="118">
                  <c:v>55</c:v>
                </c:pt>
                <c:pt idx="119">
                  <c:v>55.5</c:v>
                </c:pt>
                <c:pt idx="120">
                  <c:v>56</c:v>
                </c:pt>
                <c:pt idx="121">
                  <c:v>56.5</c:v>
                </c:pt>
                <c:pt idx="122">
                  <c:v>57</c:v>
                </c:pt>
                <c:pt idx="123">
                  <c:v>57.5</c:v>
                </c:pt>
                <c:pt idx="124">
                  <c:v>58</c:v>
                </c:pt>
                <c:pt idx="125">
                  <c:v>58.5</c:v>
                </c:pt>
                <c:pt idx="126">
                  <c:v>59</c:v>
                </c:pt>
                <c:pt idx="127">
                  <c:v>59.5</c:v>
                </c:pt>
                <c:pt idx="128">
                  <c:v>60</c:v>
                </c:pt>
                <c:pt idx="129">
                  <c:v>60.5</c:v>
                </c:pt>
                <c:pt idx="130">
                  <c:v>61</c:v>
                </c:pt>
                <c:pt idx="131">
                  <c:v>61.5</c:v>
                </c:pt>
                <c:pt idx="132">
                  <c:v>62</c:v>
                </c:pt>
                <c:pt idx="133">
                  <c:v>62.5</c:v>
                </c:pt>
                <c:pt idx="134">
                  <c:v>63</c:v>
                </c:pt>
                <c:pt idx="135">
                  <c:v>63.5</c:v>
                </c:pt>
                <c:pt idx="136">
                  <c:v>64</c:v>
                </c:pt>
                <c:pt idx="137">
                  <c:v>64.5</c:v>
                </c:pt>
                <c:pt idx="138">
                  <c:v>65</c:v>
                </c:pt>
                <c:pt idx="139">
                  <c:v>65.5</c:v>
                </c:pt>
                <c:pt idx="140">
                  <c:v>66</c:v>
                </c:pt>
                <c:pt idx="141">
                  <c:v>66.5</c:v>
                </c:pt>
                <c:pt idx="142">
                  <c:v>67</c:v>
                </c:pt>
                <c:pt idx="143">
                  <c:v>67.5</c:v>
                </c:pt>
                <c:pt idx="144">
                  <c:v>68</c:v>
                </c:pt>
                <c:pt idx="145">
                  <c:v>68.5</c:v>
                </c:pt>
                <c:pt idx="146">
                  <c:v>69</c:v>
                </c:pt>
                <c:pt idx="147">
                  <c:v>69.5</c:v>
                </c:pt>
                <c:pt idx="148">
                  <c:v>70</c:v>
                </c:pt>
                <c:pt idx="149">
                  <c:v>70.5</c:v>
                </c:pt>
                <c:pt idx="150">
                  <c:v>71</c:v>
                </c:pt>
                <c:pt idx="151">
                  <c:v>71.5</c:v>
                </c:pt>
                <c:pt idx="152">
                  <c:v>72</c:v>
                </c:pt>
                <c:pt idx="153">
                  <c:v>72.5</c:v>
                </c:pt>
                <c:pt idx="154">
                  <c:v>73</c:v>
                </c:pt>
                <c:pt idx="155">
                  <c:v>73.5</c:v>
                </c:pt>
                <c:pt idx="156">
                  <c:v>74</c:v>
                </c:pt>
                <c:pt idx="157">
                  <c:v>74.5</c:v>
                </c:pt>
                <c:pt idx="158">
                  <c:v>75</c:v>
                </c:pt>
                <c:pt idx="159">
                  <c:v>75.5</c:v>
                </c:pt>
                <c:pt idx="160">
                  <c:v>76</c:v>
                </c:pt>
                <c:pt idx="161">
                  <c:v>76.5</c:v>
                </c:pt>
                <c:pt idx="162">
                  <c:v>77</c:v>
                </c:pt>
                <c:pt idx="163">
                  <c:v>77.5</c:v>
                </c:pt>
                <c:pt idx="164">
                  <c:v>78</c:v>
                </c:pt>
                <c:pt idx="165">
                  <c:v>78.5</c:v>
                </c:pt>
                <c:pt idx="166">
                  <c:v>79</c:v>
                </c:pt>
                <c:pt idx="167">
                  <c:v>79.5</c:v>
                </c:pt>
                <c:pt idx="168">
                  <c:v>80</c:v>
                </c:pt>
                <c:pt idx="169">
                  <c:v>80.5</c:v>
                </c:pt>
                <c:pt idx="170">
                  <c:v>81</c:v>
                </c:pt>
                <c:pt idx="171">
                  <c:v>81.5</c:v>
                </c:pt>
                <c:pt idx="172">
                  <c:v>82</c:v>
                </c:pt>
                <c:pt idx="173">
                  <c:v>82.5</c:v>
                </c:pt>
                <c:pt idx="174">
                  <c:v>83</c:v>
                </c:pt>
                <c:pt idx="175">
                  <c:v>83.5</c:v>
                </c:pt>
                <c:pt idx="176">
                  <c:v>84</c:v>
                </c:pt>
                <c:pt idx="177">
                  <c:v>84.5</c:v>
                </c:pt>
                <c:pt idx="178">
                  <c:v>85</c:v>
                </c:pt>
                <c:pt idx="179">
                  <c:v>85.5</c:v>
                </c:pt>
                <c:pt idx="180">
                  <c:v>86</c:v>
                </c:pt>
                <c:pt idx="181">
                  <c:v>86.5</c:v>
                </c:pt>
                <c:pt idx="182">
                  <c:v>87</c:v>
                </c:pt>
                <c:pt idx="183">
                  <c:v>87.5</c:v>
                </c:pt>
                <c:pt idx="184">
                  <c:v>88</c:v>
                </c:pt>
                <c:pt idx="185">
                  <c:v>88.5</c:v>
                </c:pt>
                <c:pt idx="186">
                  <c:v>89</c:v>
                </c:pt>
                <c:pt idx="187">
                  <c:v>89.5</c:v>
                </c:pt>
                <c:pt idx="188">
                  <c:v>90</c:v>
                </c:pt>
                <c:pt idx="189">
                  <c:v>90.5</c:v>
                </c:pt>
                <c:pt idx="190">
                  <c:v>91</c:v>
                </c:pt>
                <c:pt idx="191">
                  <c:v>91.5</c:v>
                </c:pt>
                <c:pt idx="192">
                  <c:v>92</c:v>
                </c:pt>
                <c:pt idx="193">
                  <c:v>92.5</c:v>
                </c:pt>
                <c:pt idx="194">
                  <c:v>93</c:v>
                </c:pt>
                <c:pt idx="195">
                  <c:v>93.5</c:v>
                </c:pt>
                <c:pt idx="196">
                  <c:v>94</c:v>
                </c:pt>
                <c:pt idx="197">
                  <c:v>94.5</c:v>
                </c:pt>
                <c:pt idx="198">
                  <c:v>95</c:v>
                </c:pt>
                <c:pt idx="199">
                  <c:v>95.5</c:v>
                </c:pt>
                <c:pt idx="200">
                  <c:v>96</c:v>
                </c:pt>
                <c:pt idx="201">
                  <c:v>96.5</c:v>
                </c:pt>
                <c:pt idx="202">
                  <c:v>97</c:v>
                </c:pt>
                <c:pt idx="203">
                  <c:v>97.5</c:v>
                </c:pt>
                <c:pt idx="204">
                  <c:v>98</c:v>
                </c:pt>
                <c:pt idx="205">
                  <c:v>98.5</c:v>
                </c:pt>
                <c:pt idx="206">
                  <c:v>99</c:v>
                </c:pt>
                <c:pt idx="207">
                  <c:v>99.5</c:v>
                </c:pt>
                <c:pt idx="208">
                  <c:v>100</c:v>
                </c:pt>
                <c:pt idx="209">
                  <c:v>100.5</c:v>
                </c:pt>
                <c:pt idx="210">
                  <c:v>101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'BF Filter Latency'!$CL$25</c:f>
              <c:strCache>
                <c:ptCount val="1"/>
                <c:pt idx="0">
                  <c:v>D-Term Attenuation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3"/>
              <c:layout>
                <c:manualLayout>
                  <c:x val="1.6781538721748875E-2"/>
                  <c:y val="2.8112450910431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8"/>
              <c:layout>
                <c:manualLayout>
                  <c:x val="1.4053817108269464E-2"/>
                  <c:y val="4.569998664717122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8"/>
              <c:layout>
                <c:manualLayout>
                  <c:x val="1.9591694972515429E-2"/>
                  <c:y val="-6.3241710314789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08"/>
              <c:layout>
                <c:manualLayout>
                  <c:x val="-6.9970339187555103E-2"/>
                  <c:y val="-5.27014252623245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'BF Filter Latency'!$A$32:$A$960</c:f>
              <c:numCache>
                <c:formatCode>General</c:formatCode>
                <c:ptCount val="211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 formatCode="0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'BF Filter Latency'!$CL$32:$CL$960</c:f>
              <c:numCache>
                <c:formatCode>0.00</c:formatCode>
                <c:ptCount val="211"/>
                <c:pt idx="0">
                  <c:v>1E-4</c:v>
                </c:pt>
                <c:pt idx="1">
                  <c:v>9.9999999999994277E-3</c:v>
                </c:pt>
                <c:pt idx="2">
                  <c:v>4.9999999998209525E-2</c:v>
                </c:pt>
                <c:pt idx="3">
                  <c:v>9.9999999999994277E-3</c:v>
                </c:pt>
                <c:pt idx="4">
                  <c:v>4.9999999998209525E-2</c:v>
                </c:pt>
                <c:pt idx="5">
                  <c:v>9.9999999942704684E-2</c:v>
                </c:pt>
                <c:pt idx="6">
                  <c:v>0.19999999816654976</c:v>
                </c:pt>
                <c:pt idx="7">
                  <c:v>0.29999998607723788</c:v>
                </c:pt>
                <c:pt idx="8">
                  <c:v>0.39999994132960381</c:v>
                </c:pt>
                <c:pt idx="9">
                  <c:v>0.4999998209522169</c:v>
                </c:pt>
                <c:pt idx="10">
                  <c:v>0.59999955447207731</c:v>
                </c:pt>
                <c:pt idx="11">
                  <c:v>0.69999903703952104</c:v>
                </c:pt>
                <c:pt idx="12">
                  <c:v>0.79999812255351888</c:v>
                </c:pt>
                <c:pt idx="13">
                  <c:v>0.89999661678764609</c:v>
                </c:pt>
                <c:pt idx="14">
                  <c:v>0.9999942705171051</c:v>
                </c:pt>
                <c:pt idx="15">
                  <c:v>1.1999857433446652</c:v>
                </c:pt>
                <c:pt idx="16">
                  <c:v>1.4999564932582539</c:v>
                </c:pt>
                <c:pt idx="17">
                  <c:v>1.9998166801793529</c:v>
                </c:pt>
                <c:pt idx="18">
                  <c:v>2.4994406631480066</c:v>
                </c:pt>
                <c:pt idx="19">
                  <c:v>2.998608692158597</c:v>
                </c:pt>
                <c:pt idx="20">
                  <c:v>3.4969946177256594</c:v>
                </c:pt>
                <c:pt idx="21">
                  <c:v>3.9941458359314521</c:v>
                </c:pt>
                <c:pt idx="22">
                  <c:v>4.4894645164186713</c:v>
                </c:pt>
                <c:pt idx="23">
                  <c:v>4.9821908160846116</c:v>
                </c:pt>
                <c:pt idx="24">
                  <c:v>5.9559373344456343</c:v>
                </c:pt>
                <c:pt idx="25">
                  <c:v>6.9056463292969879</c:v>
                </c:pt>
                <c:pt idx="26">
                  <c:v>7.8186154299865684</c:v>
                </c:pt>
                <c:pt idx="27">
                  <c:v>8.6796323726619438</c:v>
                </c:pt>
                <c:pt idx="28" formatCode="0.0">
                  <c:v>9.4720133971197242</c:v>
                </c:pt>
                <c:pt idx="29">
                  <c:v>9.8372336548209596</c:v>
                </c:pt>
                <c:pt idx="30">
                  <c:v>10.179199509193667</c:v>
                </c:pt>
                <c:pt idx="31">
                  <c:v>10.496180106535464</c:v>
                </c:pt>
                <c:pt idx="32">
                  <c:v>10.78669592798143</c:v>
                </c:pt>
                <c:pt idx="33">
                  <c:v>11.049569424608002</c:v>
                </c:pt>
                <c:pt idx="34">
                  <c:v>11.283964084841138</c:v>
                </c:pt>
                <c:pt idx="35">
                  <c:v>11.489409403418479</c:v>
                </c:pt>
                <c:pt idx="36">
                  <c:v>11.665810342324619</c:v>
                </c:pt>
                <c:pt idx="37">
                  <c:v>11.81344113472149</c:v>
                </c:pt>
                <c:pt idx="38">
                  <c:v>11.932924516549061</c:v>
                </c:pt>
                <c:pt idx="39">
                  <c:v>12.02519852162362</c:v>
                </c:pt>
                <c:pt idx="40">
                  <c:v>12.091473728332645</c:v>
                </c:pt>
                <c:pt idx="41">
                  <c:v>12.133184239716552</c:v>
                </c:pt>
                <c:pt idx="42">
                  <c:v>12.151935714317192</c:v>
                </c:pt>
                <c:pt idx="43">
                  <c:v>12.149453493962913</c:v>
                </c:pt>
                <c:pt idx="44">
                  <c:v>12.127533380999184</c:v>
                </c:pt>
                <c:pt idx="45">
                  <c:v>12.087996998314921</c:v>
                </c:pt>
                <c:pt idx="46">
                  <c:v>12.03265301238358</c:v>
                </c:pt>
                <c:pt idx="47">
                  <c:v>11.96326488609513</c:v>
                </c:pt>
                <c:pt idx="48">
                  <c:v>11.881525304289706</c:v>
                </c:pt>
                <c:pt idx="49">
                  <c:v>11.789037006536836</c:v>
                </c:pt>
                <c:pt idx="50">
                  <c:v>11.687299474494914</c:v>
                </c:pt>
                <c:pt idx="51">
                  <c:v>11.577700746149127</c:v>
                </c:pt>
                <c:pt idx="52">
                  <c:v>11.461513548610286</c:v>
                </c:pt>
                <c:pt idx="53">
                  <c:v>11.339894933500762</c:v>
                </c:pt>
                <c:pt idx="54">
                  <c:v>11.213888642823132</c:v>
                </c:pt>
                <c:pt idx="55">
                  <c:v>11.084429509549336</c:v>
                </c:pt>
                <c:pt idx="56">
                  <c:v>10.952349290475023</c:v>
                </c:pt>
                <c:pt idx="57">
                  <c:v>10.818383427485559</c:v>
                </c:pt>
                <c:pt idx="58">
                  <c:v>10.683178329176727</c:v>
                </c:pt>
                <c:pt idx="59">
                  <c:v>10.547298852675937</c:v>
                </c:pt>
                <c:pt idx="60">
                  <c:v>10.411235742779192</c:v>
                </c:pt>
                <c:pt idx="61">
                  <c:v>10.275412851126154</c:v>
                </c:pt>
                <c:pt idx="62">
                  <c:v>10.140194012206287</c:v>
                </c:pt>
                <c:pt idx="63">
                  <c:v>10.005889496363098</c:v>
                </c:pt>
                <c:pt idx="64">
                  <c:v>9.8727619938621611</c:v>
                </c:pt>
                <c:pt idx="65">
                  <c:v>9.7410321098839248</c:v>
                </c:pt>
                <c:pt idx="66">
                  <c:v>9.6108833693620337</c:v>
                </c:pt>
                <c:pt idx="67">
                  <c:v>9.4824667441867874</c:v>
                </c:pt>
                <c:pt idx="68">
                  <c:v>9.3559047245615439</c:v>
                </c:pt>
                <c:pt idx="69">
                  <c:v>9.2312949622077554</c:v>
                </c:pt>
                <c:pt idx="70">
                  <c:v>9.1087135164697699</c:v>
                </c:pt>
                <c:pt idx="71">
                  <c:v>8.9882177358331479</c:v>
                </c:pt>
                <c:pt idx="72">
                  <c:v>8.8698488074657398</c:v>
                </c:pt>
                <c:pt idx="73">
                  <c:v>8.7536340065323781</c:v>
                </c:pt>
                <c:pt idx="74">
                  <c:v>8.6395886755393114</c:v>
                </c:pt>
                <c:pt idx="75">
                  <c:v>8.5277179620744228</c:v>
                </c:pt>
                <c:pt idx="76">
                  <c:v>8.4180183412021652</c:v>
                </c:pt>
                <c:pt idx="77">
                  <c:v>8.3104789465779465</c:v>
                </c:pt>
                <c:pt idx="78">
                  <c:v>8.2050827321571767</c:v>
                </c:pt>
                <c:pt idx="79">
                  <c:v>8.1018074842517827</c:v>
                </c:pt>
                <c:pt idx="80">
                  <c:v>8.0006267016732053</c:v>
                </c:pt>
                <c:pt idx="81">
                  <c:v>7.9015103598191887</c:v>
                </c:pt>
                <c:pt idx="82">
                  <c:v>7.804425572825969</c:v>
                </c:pt>
                <c:pt idx="83">
                  <c:v>7.7093371663209647</c:v>
                </c:pt>
                <c:pt idx="84">
                  <c:v>7.6162081718727794</c:v>
                </c:pt>
                <c:pt idx="85">
                  <c:v>7.5250002529395159</c:v>
                </c:pt>
                <c:pt idx="86">
                  <c:v>7.4356740709548372</c:v>
                </c:pt>
                <c:pt idx="87">
                  <c:v>7.3481895991549129</c:v>
                </c:pt>
                <c:pt idx="88">
                  <c:v>7.2625063908276521</c:v>
                </c:pt>
                <c:pt idx="89">
                  <c:v>7.1785838078486988</c:v>
                </c:pt>
                <c:pt idx="90">
                  <c:v>7.0963812146461658</c:v>
                </c:pt>
                <c:pt idx="91">
                  <c:v>7.0158581420985735</c:v>
                </c:pt>
                <c:pt idx="92">
                  <c:v>6.9369744253089074</c:v>
                </c:pt>
                <c:pt idx="93">
                  <c:v>6.8596903187038256</c:v>
                </c:pt>
                <c:pt idx="94">
                  <c:v>6.7839665914731695</c:v>
                </c:pt>
                <c:pt idx="95">
                  <c:v>6.7097646059842173</c:v>
                </c:pt>
                <c:pt idx="96">
                  <c:v>6.6370463814713618</c:v>
                </c:pt>
                <c:pt idx="97">
                  <c:v>6.5657746450094034</c:v>
                </c:pt>
                <c:pt idx="98">
                  <c:v>6.4959128715226653</c:v>
                </c:pt>
                <c:pt idx="99">
                  <c:v>6.4274253143579969</c:v>
                </c:pt>
                <c:pt idx="100">
                  <c:v>6.3602770277537912</c:v>
                </c:pt>
                <c:pt idx="101">
                  <c:v>6.294433882365599</c:v>
                </c:pt>
                <c:pt idx="102">
                  <c:v>6.2298625748592862</c:v>
                </c:pt>
                <c:pt idx="103">
                  <c:v>6.1665306324514093</c:v>
                </c:pt>
                <c:pt idx="104">
                  <c:v>6.1044064131623124</c:v>
                </c:pt>
                <c:pt idx="105">
                  <c:v>6.0434591024472777</c:v>
                </c:pt>
                <c:pt idx="106">
                  <c:v>5.983658706783741</c:v>
                </c:pt>
                <c:pt idx="107">
                  <c:v>5.9249760447162991</c:v>
                </c:pt>
                <c:pt idx="108">
                  <c:v>5.8673827357945996</c:v>
                </c:pt>
                <c:pt idx="109">
                  <c:v>5.8108511877809992</c:v>
                </c:pt>
                <c:pt idx="110">
                  <c:v>5.7553545824540606</c:v>
                </c:pt>
                <c:pt idx="111">
                  <c:v>5.7008668602896657</c:v>
                </c:pt>
                <c:pt idx="112">
                  <c:v>5.6473627042627612</c:v>
                </c:pt>
                <c:pt idx="113">
                  <c:v>5.5948175229790209</c:v>
                </c:pt>
                <c:pt idx="114">
                  <c:v>5.5432074333162031</c:v>
                </c:pt>
                <c:pt idx="115">
                  <c:v>5.4925092427294313</c:v>
                </c:pt>
                <c:pt idx="116">
                  <c:v>5.4427004313520015</c:v>
                </c:pt>
                <c:pt idx="117">
                  <c:v>5.3937591340040614</c:v>
                </c:pt>
                <c:pt idx="118">
                  <c:v>5.3456641222043482</c:v>
                </c:pt>
                <c:pt idx="119">
                  <c:v>5.2983947862654643</c:v>
                </c:pt>
                <c:pt idx="120">
                  <c:v>5.2519311175402992</c:v>
                </c:pt>
                <c:pt idx="121">
                  <c:v>5.2062536908760144</c:v>
                </c:pt>
                <c:pt idx="122">
                  <c:v>5.1613436473223429</c:v>
                </c:pt>
                <c:pt idx="123">
                  <c:v>5.1171826771325053</c:v>
                </c:pt>
                <c:pt idx="124">
                  <c:v>5.0737530030878002</c:v>
                </c:pt>
                <c:pt idx="125">
                  <c:v>5.0310373641705928</c:v>
                </c:pt>
                <c:pt idx="126">
                  <c:v>4.989018999605026</c:v>
                </c:pt>
                <c:pt idx="127">
                  <c:v>4.9476816332800064</c:v>
                </c:pt>
                <c:pt idx="128">
                  <c:v>4.9070094585651329</c:v>
                </c:pt>
                <c:pt idx="129">
                  <c:v>4.8669871235266333</c:v>
                </c:pt>
                <c:pt idx="130">
                  <c:v>4.8275997165474767</c:v>
                </c:pt>
                <c:pt idx="131">
                  <c:v>4.788832752353362</c:v>
                </c:pt>
                <c:pt idx="132">
                  <c:v>4.7506721584440559</c:v>
                </c:pt>
                <c:pt idx="133">
                  <c:v>4.7131042619278096</c:v>
                </c:pt>
                <c:pt idx="134">
                  <c:v>4.6761157767550285</c:v>
                </c:pt>
                <c:pt idx="135">
                  <c:v>4.6396937913461667</c:v>
                </c:pt>
                <c:pt idx="136">
                  <c:v>4.6038257566076917</c:v>
                </c:pt>
                <c:pt idx="137">
                  <c:v>4.5684994743291805</c:v>
                </c:pt>
                <c:pt idx="138">
                  <c:v>4.5337030859538592</c:v>
                </c:pt>
                <c:pt idx="139">
                  <c:v>4.4994250617144127</c:v>
                </c:pt>
                <c:pt idx="140">
                  <c:v>4.4656541901254112</c:v>
                </c:pt>
                <c:pt idx="141">
                  <c:v>4.432379567823407</c:v>
                </c:pt>
                <c:pt idx="142">
                  <c:v>4.3995905897455438</c:v>
                </c:pt>
                <c:pt idx="143">
                  <c:v>4.3672769396373061</c:v>
                </c:pt>
                <c:pt idx="144">
                  <c:v>4.3354285808800874</c:v>
                </c:pt>
                <c:pt idx="145">
                  <c:v>4.3040357476290509</c:v>
                </c:pt>
                <c:pt idx="146">
                  <c:v>4.2730889362519262</c:v>
                </c:pt>
                <c:pt idx="147">
                  <c:v>4.2425788970594178</c:v>
                </c:pt>
                <c:pt idx="148">
                  <c:v>4.2124966263179475</c:v>
                </c:pt>
                <c:pt idx="149">
                  <c:v>4.1828333585356141</c:v>
                </c:pt>
                <c:pt idx="150">
                  <c:v>4.1535805590124468</c:v>
                </c:pt>
                <c:pt idx="151">
                  <c:v>4.1247299166461202</c:v>
                </c:pt>
                <c:pt idx="152">
                  <c:v>4.0962733369845434</c:v>
                </c:pt>
                <c:pt idx="153">
                  <c:v>4.0682029355169265</c:v>
                </c:pt>
                <c:pt idx="154">
                  <c:v>4.0405110311950754</c:v>
                </c:pt>
                <c:pt idx="155">
                  <c:v>4.013190140177004</c:v>
                </c:pt>
                <c:pt idx="156">
                  <c:v>3.9862329697850205</c:v>
                </c:pt>
                <c:pt idx="157">
                  <c:v>3.9596324126708247</c:v>
                </c:pt>
                <c:pt idx="158">
                  <c:v>3.9333815411801973</c:v>
                </c:pt>
                <c:pt idx="159">
                  <c:v>3.9074736019102874</c:v>
                </c:pt>
                <c:pt idx="160">
                  <c:v>3.8819020104525541</c:v>
                </c:pt>
                <c:pt idx="161">
                  <c:v>3.8566603463147415</c:v>
                </c:pt>
                <c:pt idx="162">
                  <c:v>3.8317423480154473</c:v>
                </c:pt>
                <c:pt idx="163">
                  <c:v>3.8071419083450766</c:v>
                </c:pt>
                <c:pt idx="164">
                  <c:v>3.7828530697871492</c:v>
                </c:pt>
                <c:pt idx="165">
                  <c:v>3.7588700200942013</c:v>
                </c:pt>
                <c:pt idx="166">
                  <c:v>3.7351870880126459</c:v>
                </c:pt>
                <c:pt idx="167">
                  <c:v>3.7117987391512388</c:v>
                </c:pt>
                <c:pt idx="168">
                  <c:v>3.6886995719878843</c:v>
                </c:pt>
                <c:pt idx="169">
                  <c:v>3.6658843140098303</c:v>
                </c:pt>
                <c:pt idx="170">
                  <c:v>3.6433478179823675</c:v>
                </c:pt>
                <c:pt idx="171">
                  <c:v>3.6210850583414054</c:v>
                </c:pt>
                <c:pt idx="172">
                  <c:v>3.5990911277054058</c:v>
                </c:pt>
                <c:pt idx="173">
                  <c:v>3.5773612335023852</c:v>
                </c:pt>
                <c:pt idx="174">
                  <c:v>3.5558906947078146</c:v>
                </c:pt>
                <c:pt idx="175">
                  <c:v>3.5346749386893923</c:v>
                </c:pt>
                <c:pt idx="176">
                  <c:v>3.5137094981548573</c:v>
                </c:pt>
                <c:pt idx="177">
                  <c:v>3.4929900081991261</c:v>
                </c:pt>
                <c:pt idx="178">
                  <c:v>3.4725122034471787</c:v>
                </c:pt>
                <c:pt idx="179">
                  <c:v>3.4522719152892547</c:v>
                </c:pt>
                <c:pt idx="180">
                  <c:v>3.4322650692050551</c:v>
                </c:pt>
                <c:pt idx="181">
                  <c:v>3.4124876821737633</c:v>
                </c:pt>
                <c:pt idx="182">
                  <c:v>3.3929358601668533</c:v>
                </c:pt>
                <c:pt idx="183">
                  <c:v>3.373605795720684</c:v>
                </c:pt>
                <c:pt idx="184">
                  <c:v>3.3544937655860947</c:v>
                </c:pt>
                <c:pt idx="185">
                  <c:v>3.3355961284522571</c:v>
                </c:pt>
                <c:pt idx="186">
                  <c:v>3.3169093227421578</c:v>
                </c:pt>
                <c:pt idx="187">
                  <c:v>3.2984298644771957</c:v>
                </c:pt>
                <c:pt idx="188">
                  <c:v>3.2801543452084654</c:v>
                </c:pt>
                <c:pt idx="189">
                  <c:v>3.2620794300123808</c:v>
                </c:pt>
                <c:pt idx="190">
                  <c:v>3.2442018555483991</c:v>
                </c:pt>
                <c:pt idx="191">
                  <c:v>3.2265184281766901</c:v>
                </c:pt>
                <c:pt idx="192">
                  <c:v>3.2090260221336599</c:v>
                </c:pt>
                <c:pt idx="193">
                  <c:v>3.191721577763313</c:v>
                </c:pt>
                <c:pt idx="194">
                  <c:v>3.1746020998025686</c:v>
                </c:pt>
                <c:pt idx="195">
                  <c:v>3.1576646557186141</c:v>
                </c:pt>
                <c:pt idx="196">
                  <c:v>3.1409063740965761</c:v>
                </c:pt>
                <c:pt idx="197">
                  <c:v>3.1243244430757406</c:v>
                </c:pt>
                <c:pt idx="198">
                  <c:v>3.1079161088326872</c:v>
                </c:pt>
                <c:pt idx="199">
                  <c:v>3.0916786741097533</c:v>
                </c:pt>
                <c:pt idx="200">
                  <c:v>3.0756094967872736</c:v>
                </c:pt>
                <c:pt idx="201">
                  <c:v>3.0597059884981443</c:v>
                </c:pt>
                <c:pt idx="202">
                  <c:v>3.0439656132832593</c:v>
                </c:pt>
                <c:pt idx="203">
                  <c:v>3.0283858862864852</c:v>
                </c:pt>
                <c:pt idx="204">
                  <c:v>3.0129643724878146</c:v>
                </c:pt>
                <c:pt idx="205">
                  <c:v>2.9976986854734742</c:v>
                </c:pt>
                <c:pt idx="206">
                  <c:v>2.9825864862417277</c:v>
                </c:pt>
                <c:pt idx="207">
                  <c:v>2.9676254820432026</c:v>
                </c:pt>
                <c:pt idx="208">
                  <c:v>2.9528134252546181</c:v>
                </c:pt>
                <c:pt idx="209">
                  <c:v>2.9381481122848032</c:v>
                </c:pt>
                <c:pt idx="210">
                  <c:v>2.9236273825119721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73584"/>
        <c:axId val="223273976"/>
      </c:scatterChart>
      <c:valAx>
        <c:axId val="223273584"/>
        <c:scaling>
          <c:orientation val="minMax"/>
          <c:max val="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73976"/>
        <c:crosses val="autoZero"/>
        <c:crossBetween val="midCat"/>
        <c:majorUnit val="50"/>
        <c:minorUnit val="10"/>
      </c:valAx>
      <c:valAx>
        <c:axId val="223273976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D-Term</a:t>
                </a:r>
                <a:r>
                  <a:rPr lang="en-US" baseline="0"/>
                  <a:t> Frequency Multiplier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73584"/>
        <c:crosses val="autoZero"/>
        <c:crossBetween val="midCat"/>
        <c:majorUnit val="10"/>
        <c:minorUnit val="5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Filter</a:t>
            </a:r>
            <a:r>
              <a:rPr lang="en-US" baseline="0"/>
              <a:t> Effectiveness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'Attenuation vs. Latency'!$B$1</c:f>
              <c:strCache>
                <c:ptCount val="1"/>
                <c:pt idx="0">
                  <c:v>Gyro
Lowpass 1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'Attenuation vs. Latency'!$A$2:$A$250</c:f>
              <c:numCache>
                <c:formatCode>General</c:formatCode>
                <c:ptCount val="249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'Attenuation vs. Latency'!$B$2:$B$250</c:f>
              <c:numCache>
                <c:formatCode>0.00</c:formatCode>
                <c:ptCount val="249"/>
                <c:pt idx="0">
                  <c:v>1.5575505867467871</c:v>
                </c:pt>
                <c:pt idx="1">
                  <c:v>1.5575505445634819</c:v>
                </c:pt>
                <c:pt idx="2">
                  <c:v>1.5575495316280659</c:v>
                </c:pt>
                <c:pt idx="3">
                  <c:v>1.5575505445634819</c:v>
                </c:pt>
                <c:pt idx="4">
                  <c:v>1.5575495316280659</c:v>
                </c:pt>
                <c:pt idx="5">
                  <c:v>1.557546366267599</c:v>
                </c:pt>
                <c:pt idx="6">
                  <c:v>1.557533705765608</c:v>
                </c:pt>
                <c:pt idx="7">
                  <c:v>1.557512608272493</c:v>
                </c:pt>
                <c:pt idx="8">
                  <c:v>1.5574830788031169</c:v>
                </c:pt>
                <c:pt idx="9">
                  <c:v>1.5574451243779885</c:v>
                </c:pt>
                <c:pt idx="10">
                  <c:v>1.5573987540227583</c:v>
                </c:pt>
                <c:pt idx="11">
                  <c:v>1.5573439787677099</c:v>
                </c:pt>
                <c:pt idx="12">
                  <c:v>1.5572808116471142</c:v>
                </c:pt>
                <c:pt idx="13">
                  <c:v>1.5572092676984441</c:v>
                </c:pt>
                <c:pt idx="14">
                  <c:v>1.557129363961506</c:v>
                </c:pt>
                <c:pt idx="15">
                  <c:v>1.5569445552877563</c:v>
                </c:pt>
                <c:pt idx="16">
                  <c:v>1.5566051848748135</c:v>
                </c:pt>
                <c:pt idx="17">
                  <c:v>1.555875716318631</c:v>
                </c:pt>
                <c:pt idx="18">
                  <c:v>1.5549453327422609</c:v>
                </c:pt>
                <c:pt idx="19">
                  <c:v>1.553819647386615</c:v>
                </c:pt>
                <c:pt idx="20">
                  <c:v>1.5525055039467308</c:v>
                </c:pt>
                <c:pt idx="21">
                  <c:v>1.5510109663277629</c:v>
                </c:pt>
                <c:pt idx="22">
                  <c:v>1.5493453064633707</c:v>
                </c:pt>
                <c:pt idx="23">
                  <c:v>1.5475189901609783</c:v>
                </c:pt>
                <c:pt idx="24">
                  <c:v>1.5434321217818228</c:v>
                </c:pt>
                <c:pt idx="25">
                  <c:v>1.5388572990272862</c:v>
                </c:pt>
                <c:pt idx="26">
                  <c:v>1.5339193092656704</c:v>
                </c:pt>
                <c:pt idx="27">
                  <c:v>1.5287599636704787</c:v>
                </c:pt>
                <c:pt idx="28">
                  <c:v>1.523537125614659</c:v>
                </c:pt>
                <c:pt idx="29">
                  <c:v>1.5209553455024227</c:v>
                </c:pt>
                <c:pt idx="30">
                  <c:v>1.5184235886422719</c:v>
                </c:pt>
                <c:pt idx="31">
                  <c:v>1.5159655778679428</c:v>
                </c:pt>
                <c:pt idx="32">
                  <c:v>1.5136058013803468</c:v>
                </c:pt>
                <c:pt idx="33">
                  <c:v>1.5113694645872195</c:v>
                </c:pt>
                <c:pt idx="34">
                  <c:v>1.5092824396682294</c:v>
                </c:pt>
                <c:pt idx="35">
                  <c:v>1.5073712129484884</c:v>
                </c:pt>
                <c:pt idx="36">
                  <c:v>1.5056628301875488</c:v>
                </c:pt>
                <c:pt idx="37">
                  <c:v>1.5041848399168911</c:v>
                </c:pt>
                <c:pt idx="38">
                  <c:v>1.5029652349863092</c:v>
                </c:pt>
                <c:pt idx="39">
                  <c:v>1.5020323925081724</c:v>
                </c:pt>
                <c:pt idx="40">
                  <c:v>1.5014150124177466</c:v>
                </c:pt>
                <c:pt idx="41">
                  <c:v>1.5011420548972154</c:v>
                </c:pt>
                <c:pt idx="42">
                  <c:v>1.5012426769399909</c:v>
                </c:pt>
                <c:pt idx="43">
                  <c:v>1.5017461683598332</c:v>
                </c:pt>
                <c:pt idx="44">
                  <c:v>1.5026818875753689</c:v>
                </c:pt>
                <c:pt idx="45">
                  <c:v>1.5040791975241476</c:v>
                </c:pt>
                <c:pt idx="46">
                  <c:v>1.5059674020805369</c:v>
                </c:pt>
                <c:pt idx="47">
                  <c:v>1.5083756833678679</c:v>
                </c:pt>
                <c:pt idx="48">
                  <c:v>1.5113330403664837</c:v>
                </c:pt>
                <c:pt idx="49">
                  <c:v>1.5148682292250877</c:v>
                </c:pt>
                <c:pt idx="50">
                  <c:v>1.5190097056825262</c:v>
                </c:pt>
                <c:pt idx="51">
                  <c:v>1.5237855700003049</c:v>
                </c:pt>
                <c:pt idx="52">
                  <c:v>1.5292235147926003</c:v>
                </c:pt>
                <c:pt idx="53">
                  <c:v>1.5353507761200804</c:v>
                </c:pt>
                <c:pt idx="54">
                  <c:v>1.542194088186625</c:v>
                </c:pt>
                <c:pt idx="55">
                  <c:v>1.5497796419443488</c:v>
                </c:pt>
                <c:pt idx="56">
                  <c:v>1.5581330478726703</c:v>
                </c:pt>
                <c:pt idx="57">
                  <c:v>1.5672793031522485</c:v>
                </c:pt>
                <c:pt idx="58">
                  <c:v>1.5772427634053396</c:v>
                </c:pt>
                <c:pt idx="59">
                  <c:v>1.5880471191214938</c:v>
                </c:pt>
                <c:pt idx="60">
                  <c:v>1.5997153768327714</c:v>
                </c:pt>
                <c:pt idx="61">
                  <c:v>1.6122698450469435</c:v>
                </c:pt>
                <c:pt idx="62">
                  <c:v>1.6257321248918288</c:v>
                </c:pt>
                <c:pt idx="63">
                  <c:v>1.6401231053701548</c:v>
                </c:pt>
                <c:pt idx="64">
                  <c:v>1.6554629630734286</c:v>
                </c:pt>
                <c:pt idx="65">
                  <c:v>1.6717711661562502</c:v>
                </c:pt>
                <c:pt idx="66">
                  <c:v>1.6890664823303092</c:v>
                </c:pt>
                <c:pt idx="67">
                  <c:v>1.7073669906007036</c:v>
                </c:pt>
                <c:pt idx="68">
                  <c:v>1.7266900964368439</c:v>
                </c:pt>
                <c:pt idx="69">
                  <c:v>1.7470525500463663</c:v>
                </c:pt>
                <c:pt idx="70">
                  <c:v>1.7684704674033815</c:v>
                </c:pt>
                <c:pt idx="71">
                  <c:v>1.7909593536720063</c:v>
                </c:pt>
                <c:pt idx="72">
                  <c:v>1.8145341286621992</c:v>
                </c:pt>
                <c:pt idx="73">
                  <c:v>1.8392091539571171</c:v>
                </c:pt>
                <c:pt idx="74">
                  <c:v>1.8649982613589684</c:v>
                </c:pt>
                <c:pt idx="75">
                  <c:v>1.8919147823130591</c:v>
                </c:pt>
                <c:pt idx="76">
                  <c:v>1.9199715779866919</c:v>
                </c:pt>
                <c:pt idx="77">
                  <c:v>1.9491810697000655</c:v>
                </c:pt>
                <c:pt idx="78">
                  <c:v>1.9795552694295226</c:v>
                </c:pt>
                <c:pt idx="79">
                  <c:v>2.0111058101287291</c:v>
                </c:pt>
                <c:pt idx="80">
                  <c:v>2.0438439756398536</c:v>
                </c:pt>
                <c:pt idx="81">
                  <c:v>2.0777807299939424</c:v>
                </c:pt>
                <c:pt idx="82">
                  <c:v>2.1129267459268073</c:v>
                </c:pt>
                <c:pt idx="83">
                  <c:v>2.1492924324634166</c:v>
                </c:pt>
                <c:pt idx="84">
                  <c:v>2.1868879614494339</c:v>
                </c:pt>
                <c:pt idx="85">
                  <c:v>2.2257232929329938</c:v>
                </c:pt>
                <c:pt idx="86">
                  <c:v>2.2658081993225796</c:v>
                </c:pt>
                <c:pt idx="87">
                  <c:v>2.3071522882679614</c:v>
                </c:pt>
                <c:pt idx="88">
                  <c:v>2.3497650242302215</c:v>
                </c:pt>
                <c:pt idx="89">
                  <c:v>2.3936557487240799</c:v>
                </c:pt>
                <c:pt idx="90">
                  <c:v>2.4388336992308397</c:v>
                </c:pt>
                <c:pt idx="91">
                  <c:v>2.4853080267934637</c:v>
                </c:pt>
                <c:pt idx="92">
                  <c:v>2.5330878123165306</c:v>
                </c:pt>
                <c:pt idx="93">
                  <c:v>2.5821820816032872</c:v>
                </c:pt>
                <c:pt idx="94">
                  <c:v>2.6325998191697617</c:v>
                </c:pt>
                <c:pt idx="95">
                  <c:v>2.6843499808820992</c:v>
                </c:pt>
                <c:pt idx="96">
                  <c:v>2.737441505468055</c:v>
                </c:pt>
                <c:pt idx="97">
                  <c:v>2.7918833249570914</c:v>
                </c:pt>
                <c:pt idx="98">
                  <c:v>2.8476843741058717</c:v>
                </c:pt>
                <c:pt idx="99">
                  <c:v>2.9048535988673754</c:v>
                </c:pt>
                <c:pt idx="100">
                  <c:v>2.9633999639623045</c:v>
                </c:pt>
                <c:pt idx="101">
                  <c:v>3.0233324596113587</c:v>
                </c:pt>
                <c:pt idx="102">
                  <c:v>3.0846601074860676</c:v>
                </c:pt>
                <c:pt idx="103">
                  <c:v>3.147391965934605</c:v>
                </c:pt>
                <c:pt idx="104">
                  <c:v>3.2115371345373069</c:v>
                </c:pt>
                <c:pt idx="105">
                  <c:v>3.277104758044584</c:v>
                </c:pt>
                <c:pt idx="106">
                  <c:v>3.3441040297476694</c:v>
                </c:pt>
                <c:pt idx="107">
                  <c:v>3.4125441943302257</c:v>
                </c:pt>
                <c:pt idx="108">
                  <c:v>3.4824345502462846</c:v>
                </c:pt>
                <c:pt idx="109">
                  <c:v>3.5537844516674162</c:v>
                </c:pt>
                <c:pt idx="110">
                  <c:v>3.6266033100393695</c:v>
                </c:pt>
                <c:pt idx="111">
                  <c:v>3.7009005952858773</c:v>
                </c:pt>
                <c:pt idx="112">
                  <c:v>3.7766858366946985</c:v>
                </c:pt>
                <c:pt idx="113">
                  <c:v>3.8539686235185191</c:v>
                </c:pt>
                <c:pt idx="114">
                  <c:v>3.9327586053208679</c:v>
                </c:pt>
                <c:pt idx="115">
                  <c:v>4.0130654920949702</c:v>
                </c:pt>
                <c:pt idx="116">
                  <c:v>4.094899054181135</c:v>
                </c:pt>
                <c:pt idx="117">
                  <c:v>4.1782691220062667</c:v>
                </c:pt>
                <c:pt idx="118">
                  <c:v>4.2631855856670509</c:v>
                </c:pt>
                <c:pt idx="119">
                  <c:v>4.3496583943765224</c:v>
                </c:pt>
                <c:pt idx="120">
                  <c:v>4.43769755579196</c:v>
                </c:pt>
                <c:pt idx="121">
                  <c:v>4.5273131352404121</c:v>
                </c:pt>
                <c:pt idx="122">
                  <c:v>4.6185152548566553</c:v>
                </c:pt>
                <c:pt idx="123">
                  <c:v>4.7113140926469654</c:v>
                </c:pt>
                <c:pt idx="124">
                  <c:v>4.8057198814907549</c:v>
                </c:pt>
                <c:pt idx="125">
                  <c:v>4.9017429080909665</c:v>
                </c:pt>
                <c:pt idx="126">
                  <c:v>4.9993935118829596</c:v>
                </c:pt>
                <c:pt idx="127">
                  <c:v>5.0986820839106377</c:v>
                </c:pt>
                <c:pt idx="128">
                  <c:v>5.1996190656776111</c:v>
                </c:pt>
                <c:pt idx="129">
                  <c:v>5.3022149479803407</c:v>
                </c:pt>
                <c:pt idx="130">
                  <c:v>5.4064802697294354</c:v>
                </c:pt>
                <c:pt idx="131">
                  <c:v>5.5124256167645482</c:v>
                </c:pt>
                <c:pt idx="132">
                  <c:v>5.6200616206677045</c:v>
                </c:pt>
                <c:pt idx="133">
                  <c:v>5.7293989575792486</c:v>
                </c:pt>
                <c:pt idx="134">
                  <c:v>5.8404483470201267</c:v>
                </c:pt>
                <c:pt idx="135">
                  <c:v>5.9532205507237173</c:v>
                </c:pt>
                <c:pt idx="136">
                  <c:v>6.0677263714799707</c:v>
                </c:pt>
                <c:pt idx="137">
                  <c:v>6.1839766519942598</c:v>
                </c:pt>
                <c:pt idx="138">
                  <c:v>6.3019822737629605</c:v>
                </c:pt>
                <c:pt idx="139">
                  <c:v>6.4217541559675082</c:v>
                </c:pt>
                <c:pt idx="140">
                  <c:v>6.5433032543883476</c:v>
                </c:pt>
                <c:pt idx="141">
                  <c:v>6.6666405603399514</c:v>
                </c:pt>
                <c:pt idx="142">
                  <c:v>6.7917770996279021</c:v>
                </c:pt>
                <c:pt idx="143">
                  <c:v>6.9187239315287483</c:v>
                </c:pt>
                <c:pt idx="144">
                  <c:v>7.0474921477932666</c:v>
                </c:pt>
                <c:pt idx="145">
                  <c:v>7.1780928716735275</c:v>
                </c:pt>
                <c:pt idx="146">
                  <c:v>7.3105372569740181</c:v>
                </c:pt>
                <c:pt idx="147">
                  <c:v>7.4448364871270423</c:v>
                </c:pt>
                <c:pt idx="148">
                  <c:v>7.5810017742923961</c:v>
                </c:pt>
                <c:pt idx="149">
                  <c:v>7.7190443584813426</c:v>
                </c:pt>
                <c:pt idx="150">
                  <c:v>7.8589755067046916</c:v>
                </c:pt>
                <c:pt idx="151">
                  <c:v>8.0008065121448038</c:v>
                </c:pt>
                <c:pt idx="152">
                  <c:v>8.1445486933513269</c:v>
                </c:pt>
                <c:pt idx="153">
                  <c:v>8.2902133934602986</c:v>
                </c:pt>
                <c:pt idx="154">
                  <c:v>8.4378119794362298</c:v>
                </c:pt>
                <c:pt idx="155">
                  <c:v>8.5873558413369224</c:v>
                </c:pt>
                <c:pt idx="156">
                  <c:v>8.7388563916003825</c:v>
                </c:pt>
                <c:pt idx="157">
                  <c:v>8.8923250643536242</c:v>
                </c:pt>
                <c:pt idx="158">
                  <c:v>9.0477733147426918</c:v>
                </c:pt>
                <c:pt idx="159">
                  <c:v>9.2052126182835661</c:v>
                </c:pt>
                <c:pt idx="160">
                  <c:v>9.3646544702333454</c:v>
                </c:pt>
                <c:pt idx="161">
                  <c:v>9.5261103849812976</c:v>
                </c:pt>
                <c:pt idx="162">
                  <c:v>9.6895918954592108</c:v>
                </c:pt>
                <c:pt idx="163">
                  <c:v>9.8551105525705278</c:v>
                </c:pt>
                <c:pt idx="164">
                  <c:v>10.022677924637806</c:v>
                </c:pt>
                <c:pt idx="165">
                  <c:v>10.192305596867946</c:v>
                </c:pt>
                <c:pt idx="166">
                  <c:v>10.36400517083467</c:v>
                </c:pt>
                <c:pt idx="167">
                  <c:v>10.537788263977788</c:v>
                </c:pt>
                <c:pt idx="168">
                  <c:v>10.713666509118724</c:v>
                </c:pt>
                <c:pt idx="169">
                  <c:v>10.891651553991817</c:v>
                </c:pt>
                <c:pt idx="170">
                  <c:v>11.071755060790929</c:v>
                </c:pt>
                <c:pt idx="171">
                  <c:v>11.253988705730821</c:v>
                </c:pt>
                <c:pt idx="172">
                  <c:v>11.438364178622967</c:v>
                </c:pt>
                <c:pt idx="173">
                  <c:v>11.624893182465161</c:v>
                </c:pt>
                <c:pt idx="174">
                  <c:v>11.813587433044662</c:v>
                </c:pt>
                <c:pt idx="175">
                  <c:v>12.004458658554297</c:v>
                </c:pt>
                <c:pt idx="176">
                  <c:v>12.197518599221162</c:v>
                </c:pt>
                <c:pt idx="177">
                  <c:v>12.392779006947521</c:v>
                </c:pt>
                <c:pt idx="178">
                  <c:v>12.590251644963484</c:v>
                </c:pt>
                <c:pt idx="179">
                  <c:v>12.789948287490995</c:v>
                </c:pt>
                <c:pt idx="180">
                  <c:v>12.991880719418923</c:v>
                </c:pt>
                <c:pt idx="181">
                  <c:v>13.196060735988706</c:v>
                </c:pt>
                <c:pt idx="182">
                  <c:v>13.402500142490315</c:v>
                </c:pt>
                <c:pt idx="183">
                  <c:v>13.611210753968107</c:v>
                </c:pt>
                <c:pt idx="184">
                  <c:v>13.822204394936296</c:v>
                </c:pt>
                <c:pt idx="185">
                  <c:v>14.035492899103676</c:v>
                </c:pt>
                <c:pt idx="186">
                  <c:v>14.251088109107295</c:v>
                </c:pt>
                <c:pt idx="187">
                  <c:v>14.469001876254774</c:v>
                </c:pt>
                <c:pt idx="188">
                  <c:v>14.689246060274916</c:v>
                </c:pt>
                <c:pt idx="189">
                  <c:v>14.911832529076458</c:v>
                </c:pt>
                <c:pt idx="190">
                  <c:v>15.136773158514588</c:v>
                </c:pt>
                <c:pt idx="191">
                  <c:v>15.364079832164895</c:v>
                </c:pt>
                <c:pt idx="192">
                  <c:v>15.593764441104685</c:v>
                </c:pt>
                <c:pt idx="193">
                  <c:v>15.825838883701222</c:v>
                </c:pt>
                <c:pt idx="194">
                  <c:v>16.060315065406819</c:v>
                </c:pt>
                <c:pt idx="195">
                  <c:v>16.29720489856032</c:v>
                </c:pt>
                <c:pt idx="196">
                  <c:v>16.536520302195068</c:v>
                </c:pt>
                <c:pt idx="197">
                  <c:v>16.778273201852841</c:v>
                </c:pt>
                <c:pt idx="198">
                  <c:v>17.022475529403685</c:v>
                </c:pt>
                <c:pt idx="199">
                  <c:v>17.269139222871505</c:v>
                </c:pt>
                <c:pt idx="200">
                  <c:v>17.518276226265026</c:v>
                </c:pt>
                <c:pt idx="201">
                  <c:v>17.76989848941415</c:v>
                </c:pt>
                <c:pt idx="202">
                  <c:v>18.024017967811375</c:v>
                </c:pt>
                <c:pt idx="203">
                  <c:v>18.280646622458178</c:v>
                </c:pt>
                <c:pt idx="204">
                  <c:v>18.539796419716158</c:v>
                </c:pt>
                <c:pt idx="205">
                  <c:v>18.801479331162774</c:v>
                </c:pt>
                <c:pt idx="206">
                  <c:v>19.065707333451627</c:v>
                </c:pt>
                <c:pt idx="207">
                  <c:v>19.332492408176879</c:v>
                </c:pt>
                <c:pt idx="208">
                  <c:v>19.601846541742017</c:v>
                </c:pt>
                <c:pt idx="209">
                  <c:v>19.873781725232455</c:v>
                </c:pt>
                <c:pt idx="210">
                  <c:v>20.148309954292184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'Attenuation vs. Latency'!$C$1</c:f>
              <c:strCache>
                <c:ptCount val="1"/>
                <c:pt idx="0">
                  <c:v>Dyn Notch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'Attenuation vs. Latency'!$A$2:$A$250</c:f>
              <c:numCache>
                <c:formatCode>General</c:formatCode>
                <c:ptCount val="249"/>
                <c:pt idx="0">
                  <c:v>1E-3</c:v>
                </c:pt>
                <c:pt idx="1">
                  <c:v>0.1</c:v>
                </c:pt>
                <c:pt idx="2">
                  <c:v>0.5</c:v>
                </c:pt>
                <c:pt idx="3">
                  <c:v>0.1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15</c:v>
                </c:pt>
                <c:pt idx="17">
                  <c:v>20</c:v>
                </c:pt>
                <c:pt idx="18">
                  <c:v>25</c:v>
                </c:pt>
                <c:pt idx="19">
                  <c:v>30</c:v>
                </c:pt>
                <c:pt idx="20">
                  <c:v>35</c:v>
                </c:pt>
                <c:pt idx="21">
                  <c:v>40</c:v>
                </c:pt>
                <c:pt idx="22">
                  <c:v>45</c:v>
                </c:pt>
                <c:pt idx="23">
                  <c:v>50</c:v>
                </c:pt>
                <c:pt idx="24">
                  <c:v>60</c:v>
                </c:pt>
                <c:pt idx="25">
                  <c:v>70</c:v>
                </c:pt>
                <c:pt idx="26">
                  <c:v>80</c:v>
                </c:pt>
                <c:pt idx="27">
                  <c:v>90</c:v>
                </c:pt>
                <c:pt idx="28">
                  <c:v>100</c:v>
                </c:pt>
                <c:pt idx="29">
                  <c:v>105</c:v>
                </c:pt>
                <c:pt idx="30">
                  <c:v>110</c:v>
                </c:pt>
                <c:pt idx="31">
                  <c:v>115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135</c:v>
                </c:pt>
                <c:pt idx="36">
                  <c:v>140</c:v>
                </c:pt>
                <c:pt idx="37">
                  <c:v>145</c:v>
                </c:pt>
                <c:pt idx="38">
                  <c:v>150</c:v>
                </c:pt>
                <c:pt idx="39">
                  <c:v>155</c:v>
                </c:pt>
                <c:pt idx="40">
                  <c:v>160</c:v>
                </c:pt>
                <c:pt idx="41">
                  <c:v>165</c:v>
                </c:pt>
                <c:pt idx="42">
                  <c:v>170</c:v>
                </c:pt>
                <c:pt idx="43">
                  <c:v>175</c:v>
                </c:pt>
                <c:pt idx="44">
                  <c:v>180</c:v>
                </c:pt>
                <c:pt idx="45">
                  <c:v>185</c:v>
                </c:pt>
                <c:pt idx="46">
                  <c:v>190</c:v>
                </c:pt>
                <c:pt idx="47">
                  <c:v>195</c:v>
                </c:pt>
                <c:pt idx="48">
                  <c:v>200</c:v>
                </c:pt>
                <c:pt idx="49">
                  <c:v>205</c:v>
                </c:pt>
                <c:pt idx="50">
                  <c:v>210</c:v>
                </c:pt>
                <c:pt idx="51">
                  <c:v>215</c:v>
                </c:pt>
                <c:pt idx="52">
                  <c:v>220</c:v>
                </c:pt>
                <c:pt idx="53">
                  <c:v>225</c:v>
                </c:pt>
                <c:pt idx="54">
                  <c:v>230</c:v>
                </c:pt>
                <c:pt idx="55">
                  <c:v>235</c:v>
                </c:pt>
                <c:pt idx="56">
                  <c:v>240</c:v>
                </c:pt>
                <c:pt idx="57">
                  <c:v>245</c:v>
                </c:pt>
                <c:pt idx="58">
                  <c:v>250</c:v>
                </c:pt>
                <c:pt idx="59">
                  <c:v>255</c:v>
                </c:pt>
                <c:pt idx="60">
                  <c:v>260</c:v>
                </c:pt>
                <c:pt idx="61">
                  <c:v>265</c:v>
                </c:pt>
                <c:pt idx="62">
                  <c:v>270</c:v>
                </c:pt>
                <c:pt idx="63">
                  <c:v>275</c:v>
                </c:pt>
                <c:pt idx="64">
                  <c:v>280</c:v>
                </c:pt>
                <c:pt idx="65">
                  <c:v>285</c:v>
                </c:pt>
                <c:pt idx="66">
                  <c:v>290</c:v>
                </c:pt>
                <c:pt idx="67">
                  <c:v>295</c:v>
                </c:pt>
                <c:pt idx="68">
                  <c:v>300</c:v>
                </c:pt>
                <c:pt idx="69">
                  <c:v>305</c:v>
                </c:pt>
                <c:pt idx="70">
                  <c:v>310</c:v>
                </c:pt>
                <c:pt idx="71">
                  <c:v>315</c:v>
                </c:pt>
                <c:pt idx="72">
                  <c:v>320</c:v>
                </c:pt>
                <c:pt idx="73">
                  <c:v>325</c:v>
                </c:pt>
                <c:pt idx="74">
                  <c:v>330</c:v>
                </c:pt>
                <c:pt idx="75">
                  <c:v>335</c:v>
                </c:pt>
                <c:pt idx="76">
                  <c:v>340</c:v>
                </c:pt>
                <c:pt idx="77">
                  <c:v>345</c:v>
                </c:pt>
                <c:pt idx="78">
                  <c:v>350</c:v>
                </c:pt>
                <c:pt idx="79">
                  <c:v>355</c:v>
                </c:pt>
                <c:pt idx="80">
                  <c:v>360</c:v>
                </c:pt>
                <c:pt idx="81">
                  <c:v>365</c:v>
                </c:pt>
                <c:pt idx="82">
                  <c:v>370</c:v>
                </c:pt>
                <c:pt idx="83">
                  <c:v>375</c:v>
                </c:pt>
                <c:pt idx="84">
                  <c:v>380</c:v>
                </c:pt>
                <c:pt idx="85">
                  <c:v>385</c:v>
                </c:pt>
                <c:pt idx="86">
                  <c:v>390</c:v>
                </c:pt>
                <c:pt idx="87">
                  <c:v>395</c:v>
                </c:pt>
                <c:pt idx="88">
                  <c:v>400</c:v>
                </c:pt>
                <c:pt idx="89">
                  <c:v>405</c:v>
                </c:pt>
                <c:pt idx="90">
                  <c:v>410</c:v>
                </c:pt>
                <c:pt idx="91">
                  <c:v>415</c:v>
                </c:pt>
                <c:pt idx="92">
                  <c:v>420</c:v>
                </c:pt>
                <c:pt idx="93">
                  <c:v>425</c:v>
                </c:pt>
                <c:pt idx="94">
                  <c:v>430</c:v>
                </c:pt>
                <c:pt idx="95">
                  <c:v>435</c:v>
                </c:pt>
                <c:pt idx="96">
                  <c:v>440</c:v>
                </c:pt>
                <c:pt idx="97">
                  <c:v>445</c:v>
                </c:pt>
                <c:pt idx="98">
                  <c:v>450</c:v>
                </c:pt>
                <c:pt idx="99">
                  <c:v>455</c:v>
                </c:pt>
                <c:pt idx="100">
                  <c:v>460</c:v>
                </c:pt>
                <c:pt idx="101">
                  <c:v>465</c:v>
                </c:pt>
                <c:pt idx="102">
                  <c:v>470</c:v>
                </c:pt>
                <c:pt idx="103">
                  <c:v>475</c:v>
                </c:pt>
                <c:pt idx="104">
                  <c:v>480</c:v>
                </c:pt>
                <c:pt idx="105">
                  <c:v>485</c:v>
                </c:pt>
                <c:pt idx="106">
                  <c:v>490</c:v>
                </c:pt>
                <c:pt idx="107">
                  <c:v>495</c:v>
                </c:pt>
                <c:pt idx="108">
                  <c:v>500</c:v>
                </c:pt>
                <c:pt idx="109">
                  <c:v>505</c:v>
                </c:pt>
                <c:pt idx="110">
                  <c:v>510</c:v>
                </c:pt>
                <c:pt idx="111">
                  <c:v>515</c:v>
                </c:pt>
                <c:pt idx="112">
                  <c:v>520</c:v>
                </c:pt>
                <c:pt idx="113">
                  <c:v>525</c:v>
                </c:pt>
                <c:pt idx="114">
                  <c:v>530</c:v>
                </c:pt>
                <c:pt idx="115">
                  <c:v>535</c:v>
                </c:pt>
                <c:pt idx="116">
                  <c:v>540</c:v>
                </c:pt>
                <c:pt idx="117">
                  <c:v>545</c:v>
                </c:pt>
                <c:pt idx="118">
                  <c:v>550</c:v>
                </c:pt>
                <c:pt idx="119">
                  <c:v>555</c:v>
                </c:pt>
                <c:pt idx="120">
                  <c:v>560</c:v>
                </c:pt>
                <c:pt idx="121">
                  <c:v>565</c:v>
                </c:pt>
                <c:pt idx="122">
                  <c:v>570</c:v>
                </c:pt>
                <c:pt idx="123">
                  <c:v>575</c:v>
                </c:pt>
                <c:pt idx="124">
                  <c:v>580</c:v>
                </c:pt>
                <c:pt idx="125">
                  <c:v>585</c:v>
                </c:pt>
                <c:pt idx="126">
                  <c:v>590</c:v>
                </c:pt>
                <c:pt idx="127">
                  <c:v>595</c:v>
                </c:pt>
                <c:pt idx="128">
                  <c:v>600</c:v>
                </c:pt>
                <c:pt idx="129">
                  <c:v>605</c:v>
                </c:pt>
                <c:pt idx="130">
                  <c:v>610</c:v>
                </c:pt>
                <c:pt idx="131">
                  <c:v>615</c:v>
                </c:pt>
                <c:pt idx="132">
                  <c:v>620</c:v>
                </c:pt>
                <c:pt idx="133">
                  <c:v>625</c:v>
                </c:pt>
                <c:pt idx="134">
                  <c:v>630</c:v>
                </c:pt>
                <c:pt idx="135">
                  <c:v>635</c:v>
                </c:pt>
                <c:pt idx="136">
                  <c:v>640</c:v>
                </c:pt>
                <c:pt idx="137">
                  <c:v>645</c:v>
                </c:pt>
                <c:pt idx="138">
                  <c:v>650</c:v>
                </c:pt>
                <c:pt idx="139">
                  <c:v>655</c:v>
                </c:pt>
                <c:pt idx="140">
                  <c:v>660</c:v>
                </c:pt>
                <c:pt idx="141">
                  <c:v>665</c:v>
                </c:pt>
                <c:pt idx="142">
                  <c:v>670</c:v>
                </c:pt>
                <c:pt idx="143">
                  <c:v>675</c:v>
                </c:pt>
                <c:pt idx="144">
                  <c:v>680</c:v>
                </c:pt>
                <c:pt idx="145">
                  <c:v>685</c:v>
                </c:pt>
                <c:pt idx="146">
                  <c:v>690</c:v>
                </c:pt>
                <c:pt idx="147">
                  <c:v>695</c:v>
                </c:pt>
                <c:pt idx="148">
                  <c:v>700</c:v>
                </c:pt>
                <c:pt idx="149">
                  <c:v>705</c:v>
                </c:pt>
                <c:pt idx="150">
                  <c:v>710</c:v>
                </c:pt>
                <c:pt idx="151">
                  <c:v>715</c:v>
                </c:pt>
                <c:pt idx="152">
                  <c:v>720</c:v>
                </c:pt>
                <c:pt idx="153">
                  <c:v>725</c:v>
                </c:pt>
                <c:pt idx="154">
                  <c:v>730</c:v>
                </c:pt>
                <c:pt idx="155">
                  <c:v>735</c:v>
                </c:pt>
                <c:pt idx="156">
                  <c:v>740</c:v>
                </c:pt>
                <c:pt idx="157">
                  <c:v>745</c:v>
                </c:pt>
                <c:pt idx="158">
                  <c:v>750</c:v>
                </c:pt>
                <c:pt idx="159">
                  <c:v>755</c:v>
                </c:pt>
                <c:pt idx="160">
                  <c:v>760</c:v>
                </c:pt>
                <c:pt idx="161">
                  <c:v>765</c:v>
                </c:pt>
                <c:pt idx="162">
                  <c:v>770</c:v>
                </c:pt>
                <c:pt idx="163">
                  <c:v>775</c:v>
                </c:pt>
                <c:pt idx="164">
                  <c:v>780</c:v>
                </c:pt>
                <c:pt idx="165">
                  <c:v>785</c:v>
                </c:pt>
                <c:pt idx="166">
                  <c:v>790</c:v>
                </c:pt>
                <c:pt idx="167">
                  <c:v>795</c:v>
                </c:pt>
                <c:pt idx="168">
                  <c:v>800</c:v>
                </c:pt>
                <c:pt idx="169">
                  <c:v>805</c:v>
                </c:pt>
                <c:pt idx="170">
                  <c:v>810</c:v>
                </c:pt>
                <c:pt idx="171">
                  <c:v>815</c:v>
                </c:pt>
                <c:pt idx="172">
                  <c:v>820</c:v>
                </c:pt>
                <c:pt idx="173">
                  <c:v>825</c:v>
                </c:pt>
                <c:pt idx="174">
                  <c:v>830</c:v>
                </c:pt>
                <c:pt idx="175">
                  <c:v>835</c:v>
                </c:pt>
                <c:pt idx="176">
                  <c:v>840</c:v>
                </c:pt>
                <c:pt idx="177">
                  <c:v>845</c:v>
                </c:pt>
                <c:pt idx="178">
                  <c:v>850</c:v>
                </c:pt>
                <c:pt idx="179">
                  <c:v>855</c:v>
                </c:pt>
                <c:pt idx="180">
                  <c:v>860</c:v>
                </c:pt>
                <c:pt idx="181">
                  <c:v>865</c:v>
                </c:pt>
                <c:pt idx="182">
                  <c:v>870</c:v>
                </c:pt>
                <c:pt idx="183">
                  <c:v>875</c:v>
                </c:pt>
                <c:pt idx="184">
                  <c:v>880</c:v>
                </c:pt>
                <c:pt idx="185">
                  <c:v>885</c:v>
                </c:pt>
                <c:pt idx="186">
                  <c:v>890</c:v>
                </c:pt>
                <c:pt idx="187">
                  <c:v>895</c:v>
                </c:pt>
                <c:pt idx="188">
                  <c:v>900</c:v>
                </c:pt>
                <c:pt idx="189">
                  <c:v>905</c:v>
                </c:pt>
                <c:pt idx="190">
                  <c:v>910</c:v>
                </c:pt>
                <c:pt idx="191">
                  <c:v>915</c:v>
                </c:pt>
                <c:pt idx="192">
                  <c:v>920</c:v>
                </c:pt>
                <c:pt idx="193">
                  <c:v>925</c:v>
                </c:pt>
                <c:pt idx="194">
                  <c:v>930</c:v>
                </c:pt>
                <c:pt idx="195">
                  <c:v>935</c:v>
                </c:pt>
                <c:pt idx="196">
                  <c:v>940</c:v>
                </c:pt>
                <c:pt idx="197">
                  <c:v>945</c:v>
                </c:pt>
                <c:pt idx="198">
                  <c:v>950</c:v>
                </c:pt>
                <c:pt idx="199">
                  <c:v>955</c:v>
                </c:pt>
                <c:pt idx="200">
                  <c:v>960</c:v>
                </c:pt>
                <c:pt idx="201">
                  <c:v>965</c:v>
                </c:pt>
                <c:pt idx="202">
                  <c:v>970</c:v>
                </c:pt>
                <c:pt idx="203">
                  <c:v>975</c:v>
                </c:pt>
                <c:pt idx="204">
                  <c:v>980</c:v>
                </c:pt>
                <c:pt idx="205">
                  <c:v>985</c:v>
                </c:pt>
                <c:pt idx="206">
                  <c:v>990</c:v>
                </c:pt>
                <c:pt idx="207">
                  <c:v>995</c:v>
                </c:pt>
                <c:pt idx="208">
                  <c:v>1000</c:v>
                </c:pt>
                <c:pt idx="209">
                  <c:v>1005</c:v>
                </c:pt>
                <c:pt idx="210">
                  <c:v>1010</c:v>
                </c:pt>
              </c:numCache>
            </c:numRef>
          </c:xVal>
          <c:yVal>
            <c:numRef>
              <c:f>'Attenuation vs. Latency'!$C$2:$C$250</c:f>
              <c:numCache>
                <c:formatCode>0.00</c:formatCode>
                <c:ptCount val="249"/>
                <c:pt idx="0">
                  <c:v>2.7757710273057694</c:v>
                </c:pt>
                <c:pt idx="1">
                  <c:v>2.7757100660075325</c:v>
                </c:pt>
                <c:pt idx="2">
                  <c:v>2.7754622422911863</c:v>
                </c:pt>
                <c:pt idx="3">
                  <c:v>2.7757100660075325</c:v>
                </c:pt>
                <c:pt idx="4">
                  <c:v>2.7754622422911863</c:v>
                </c:pt>
                <c:pt idx="5">
                  <c:v>2.7751490455010406</c:v>
                </c:pt>
                <c:pt idx="6">
                  <c:v>2.7745112547102053</c:v>
                </c:pt>
                <c:pt idx="7">
                  <c:v>2.7738582551526165</c:v>
                </c:pt>
                <c:pt idx="8">
                  <c:v>2.7731900309155018</c:v>
                </c:pt>
                <c:pt idx="9">
                  <c:v>2.7725065650228089</c:v>
                </c:pt>
                <c:pt idx="10">
                  <c:v>2.7718078394402652</c:v>
                </c:pt>
                <c:pt idx="11">
                  <c:v>2.7710938350818313</c:v>
                </c:pt>
                <c:pt idx="12">
                  <c:v>2.7703645318168002</c:v>
                </c:pt>
                <c:pt idx="13">
                  <c:v>2.7696199084797004</c:v>
                </c:pt>
                <c:pt idx="14">
                  <c:v>2.7688599428800424</c:v>
                </c:pt>
                <c:pt idx="15">
                  <c:v>2.7672938910793814</c:v>
                </c:pt>
                <c:pt idx="16">
                  <c:v>2.7648291341452613</c:v>
                </c:pt>
                <c:pt idx="17">
                  <c:v>2.7604108755703489</c:v>
                </c:pt>
                <c:pt idx="18">
                  <c:v>2.7556013363378975</c:v>
                </c:pt>
                <c:pt idx="19">
                  <c:v>2.7503961928141907</c:v>
                </c:pt>
                <c:pt idx="20">
                  <c:v>2.7447907235740661</c:v>
                </c:pt>
                <c:pt idx="21">
                  <c:v>2.7387799239693185</c:v>
                </c:pt>
                <c:pt idx="22">
                  <c:v>2.7323586393832504</c:v>
                </c:pt>
                <c:pt idx="23">
                  <c:v>2.7255217161843106</c:v>
                </c:pt>
                <c:pt idx="24">
                  <c:v>2.7105813649302521</c:v>
                </c:pt>
                <c:pt idx="25">
                  <c:v>2.6939244000484797</c:v>
                </c:pt>
                <c:pt idx="26">
                  <c:v>2.6755285617491227</c:v>
                </c:pt>
                <c:pt idx="27">
                  <c:v>2.6553909731021443</c:v>
                </c:pt>
                <c:pt idx="28">
                  <c:v>2.6335357943300886</c:v>
                </c:pt>
                <c:pt idx="29">
                  <c:v>2.6219809968994738</c:v>
                </c:pt>
                <c:pt idx="30">
                  <c:v>2.6100221339850624</c:v>
                </c:pt>
                <c:pt idx="31">
                  <c:v>2.5976733595513313</c:v>
                </c:pt>
                <c:pt idx="32">
                  <c:v>2.5849519983887261</c:v>
                </c:pt>
                <c:pt idx="33">
                  <c:v>2.571878783821707</c:v>
                </c:pt>
                <c:pt idx="34">
                  <c:v>2.5584780902388884</c:v>
                </c:pt>
                <c:pt idx="35">
                  <c:v>2.5447781604029291</c:v>
                </c:pt>
                <c:pt idx="36">
                  <c:v>2.5308113280898805</c:v>
                </c:pt>
                <c:pt idx="37">
                  <c:v>2.5166142373261455</c:v>
                </c:pt>
                <c:pt idx="38">
                  <c:v>2.5022280603556757</c:v>
                </c:pt>
                <c:pt idx="39">
                  <c:v>2.4876987175054288</c:v>
                </c:pt>
                <c:pt idx="40">
                  <c:v>2.4730771033541541</c:v>
                </c:pt>
                <c:pt idx="41">
                  <c:v>2.4584193250885984</c:v>
                </c:pt>
                <c:pt idx="42">
                  <c:v>2.4437869607029823</c:v>
                </c:pt>
                <c:pt idx="43">
                  <c:v>2.4292473468295084</c:v>
                </c:pt>
                <c:pt idx="44">
                  <c:v>2.414873908567106</c:v>
                </c:pt>
                <c:pt idx="45">
                  <c:v>2.4007465468183296</c:v>
                </c:pt>
                <c:pt idx="46">
                  <c:v>2.3869521025031077</c:v>
                </c:pt>
                <c:pt idx="47">
                  <c:v>2.3735849217957208</c:v>
                </c:pt>
                <c:pt idx="48">
                  <c:v>2.3607475524996131</c:v>
                </c:pt>
                <c:pt idx="49">
                  <c:v>2.3485516091965271</c:v>
                </c:pt>
                <c:pt idx="50">
                  <c:v>2.3371188543737542</c:v>
                </c:pt>
                <c:pt idx="51">
                  <c:v>2.3265825550131574</c:v>
                </c:pt>
                <c:pt idx="52">
                  <c:v>2.3170891900334789</c:v>
                </c:pt>
                <c:pt idx="53">
                  <c:v>2.3088006047785292</c:v>
                </c:pt>
                <c:pt idx="54">
                  <c:v>2.3018967362077913</c:v>
                </c:pt>
                <c:pt idx="55">
                  <c:v>2.2965790690750594</c:v>
                </c:pt>
                <c:pt idx="56">
                  <c:v>2.2930750327637401</c:v>
                </c:pt>
                <c:pt idx="57">
                  <c:v>2.2916436158061706</c:v>
                </c:pt>
                <c:pt idx="58">
                  <c:v>2.2925825681758654</c:v>
                </c:pt>
                <c:pt idx="59">
                  <c:v>2.2962376918491163</c:v>
                </c:pt>
                <c:pt idx="60">
                  <c:v>2.3030149057820215</c:v>
                </c:pt>
                <c:pt idx="61">
                  <c:v>2.313396040447135</c:v>
                </c:pt>
                <c:pt idx="62">
                  <c:v>2.3279597145965254</c:v>
                </c:pt>
                <c:pt idx="63">
                  <c:v>2.3474092474087516</c:v>
                </c:pt>
                <c:pt idx="64">
                  <c:v>2.3726104886327297</c:v>
                </c:pt>
                <c:pt idx="65">
                  <c:v>2.4046439272677533</c:v>
                </c:pt>
                <c:pt idx="66">
                  <c:v>2.4448778603958674</c:v>
                </c:pt>
                <c:pt idx="67">
                  <c:v>2.4950735029435052</c:v>
                </c:pt>
                <c:pt idx="68">
                  <c:v>2.5575401200345711</c:v>
                </c:pt>
                <c:pt idx="69">
                  <c:v>2.6353714518075533</c:v>
                </c:pt>
                <c:pt idx="70">
                  <c:v>2.7328200424008409</c:v>
                </c:pt>
                <c:pt idx="71">
                  <c:v>2.8559176072847241</c:v>
                </c:pt>
                <c:pt idx="72">
                  <c:v>3.0135616717245521</c:v>
                </c:pt>
                <c:pt idx="73">
                  <c:v>3.2195538291842118</c:v>
                </c:pt>
                <c:pt idx="74">
                  <c:v>3.4967717825121589</c:v>
                </c:pt>
                <c:pt idx="75">
                  <c:v>3.8867610048618229</c:v>
                </c:pt>
                <c:pt idx="76">
                  <c:v>4.4757276503124963</c:v>
                </c:pt>
                <c:pt idx="77">
                  <c:v>5.4855966052080039</c:v>
                </c:pt>
                <c:pt idx="78">
                  <c:v>7.793658399633518</c:v>
                </c:pt>
                <c:pt idx="79">
                  <c:v>1459.1124224547098</c:v>
                </c:pt>
                <c:pt idx="80">
                  <c:v>8.3367217786042502</c:v>
                </c:pt>
                <c:pt idx="81">
                  <c:v>6.2917311693027633</c:v>
                </c:pt>
                <c:pt idx="82">
                  <c:v>5.5014413567887512</c:v>
                </c:pt>
                <c:pt idx="83">
                  <c:v>5.1232786497172196</c:v>
                </c:pt>
                <c:pt idx="84">
                  <c:v>4.9533972868097074</c:v>
                </c:pt>
                <c:pt idx="85">
                  <c:v>4.9215235502038945</c:v>
                </c:pt>
                <c:pt idx="86">
                  <c:v>5.0055608335164745</c:v>
                </c:pt>
                <c:pt idx="87">
                  <c:v>5.2117768607270385</c:v>
                </c:pt>
                <c:pt idx="88">
                  <c:v>5.5773371236492304</c:v>
                </c:pt>
                <c:pt idx="89">
                  <c:v>6.1980448199702369</c:v>
                </c:pt>
                <c:pt idx="90">
                  <c:v>7.3379640067510188</c:v>
                </c:pt>
                <c:pt idx="91">
                  <c:v>10.068543143555054</c:v>
                </c:pt>
                <c:pt idx="92">
                  <c:v>1671.7480338728797</c:v>
                </c:pt>
                <c:pt idx="93">
                  <c:v>9.9768856612421644</c:v>
                </c:pt>
                <c:pt idx="94">
                  <c:v>7.203222571077645</c:v>
                </c:pt>
                <c:pt idx="95">
                  <c:v>6.0201702637015462</c:v>
                </c:pt>
                <c:pt idx="96">
                  <c:v>5.3479000080894217</c:v>
                </c:pt>
                <c:pt idx="97">
                  <c:v>4.915254832426049</c:v>
                </c:pt>
                <c:pt idx="98">
                  <c:v>4.6176725408361712</c:v>
                </c:pt>
                <c:pt idx="99">
                  <c:v>4.4051357906130839</c:v>
                </c:pt>
                <c:pt idx="100">
                  <c:v>4.2503084441543413</c:v>
                </c:pt>
                <c:pt idx="101">
                  <c:v>4.1368210601163318</c:v>
                </c:pt>
                <c:pt idx="102">
                  <c:v>4.0541945725512925</c:v>
                </c:pt>
                <c:pt idx="103">
                  <c:v>3.9953701632341487</c:v>
                </c:pt>
                <c:pt idx="104">
                  <c:v>3.9553983362425416</c:v>
                </c:pt>
                <c:pt idx="105">
                  <c:v>3.9306944624182929</c:v>
                </c:pt>
                <c:pt idx="106">
                  <c:v>3.9185923578997137</c:v>
                </c:pt>
                <c:pt idx="107">
                  <c:v>3.9170643128322431</c:v>
                </c:pt>
                <c:pt idx="108">
                  <c:v>3.9245387888869088</c:v>
                </c:pt>
                <c:pt idx="109">
                  <c:v>3.9397778626458377</c:v>
                </c:pt>
                <c:pt idx="110">
                  <c:v>3.9617925416916506</c:v>
                </c:pt>
                <c:pt idx="111">
                  <c:v>3.989782839843862</c:v>
                </c:pt>
                <c:pt idx="112">
                  <c:v>4.0230944808641116</c:v>
                </c:pt>
                <c:pt idx="113">
                  <c:v>4.0611870384337516</c:v>
                </c:pt>
                <c:pt idx="114">
                  <c:v>4.1036101088739105</c:v>
                </c:pt>
                <c:pt idx="115">
                  <c:v>4.1499852329180067</c:v>
                </c:pt>
                <c:pt idx="116">
                  <c:v>4.199992001828333</c:v>
                </c:pt>
                <c:pt idx="117">
                  <c:v>4.2533572553535972</c:v>
                </c:pt>
                <c:pt idx="118">
                  <c:v>4.3098465955919139</c:v>
                </c:pt>
                <c:pt idx="119">
                  <c:v>4.3692576570558073</c:v>
                </c:pt>
                <c:pt idx="120">
                  <c:v>4.4314147234757035</c:v>
                </c:pt>
                <c:pt idx="121">
                  <c:v>4.4961643879106035</c:v>
                </c:pt>
                <c:pt idx="122">
                  <c:v>4.5633720286480335</c:v>
                </c:pt>
                <c:pt idx="123">
                  <c:v>4.6329189284471459</c:v>
                </c:pt>
                <c:pt idx="124">
                  <c:v>4.7046999051191438</c:v>
                </c:pt>
                <c:pt idx="125">
                  <c:v>4.7786213514703446</c:v>
                </c:pt>
                <c:pt idx="126">
                  <c:v>4.8545996051667668</c:v>
                </c:pt>
                <c:pt idx="127">
                  <c:v>4.9325595861498535</c:v>
                </c:pt>
                <c:pt idx="128">
                  <c:v>5.012433652280655</c:v>
                </c:pt>
                <c:pt idx="129">
                  <c:v>5.0941606339457524</c:v>
                </c:pt>
                <c:pt idx="130">
                  <c:v>5.1776850161676142</c:v>
                </c:pt>
                <c:pt idx="131">
                  <c:v>5.262956242871061</c:v>
                </c:pt>
                <c:pt idx="132">
                  <c:v>5.3499281227677908</c:v>
                </c:pt>
                <c:pt idx="133">
                  <c:v>5.4385583201331942</c:v>
                </c:pt>
                <c:pt idx="134">
                  <c:v>5.5288079167879429</c:v>
                </c:pt>
                <c:pt idx="135">
                  <c:v>5.6206410340323538</c:v>
                </c:pt>
                <c:pt idx="136">
                  <c:v>5.7140245052436587</c:v>
                </c:pt>
                <c:pt idx="137">
                  <c:v>5.8089275914348919</c:v>
                </c:pt>
                <c:pt idx="138">
                  <c:v>5.9053217333664554</c:v>
                </c:pt>
                <c:pt idx="139">
                  <c:v>6.003180334857058</c:v>
                </c:pt>
                <c:pt idx="140">
                  <c:v>6.102478572806751</c:v>
                </c:pt>
                <c:pt idx="141">
                  <c:v>6.2031932301583756</c:v>
                </c:pt>
                <c:pt idx="142">
                  <c:v>6.3053025486131826</c:v>
                </c:pt>
                <c:pt idx="143">
                  <c:v>6.4087860984058915</c:v>
                </c:pt>
                <c:pt idx="144">
                  <c:v>6.5136246628519938</c:v>
                </c:pt>
                <c:pt idx="145">
                  <c:v>6.6198001357198457</c:v>
                </c:pt>
                <c:pt idx="146">
                  <c:v>6.7272954297660075</c:v>
                </c:pt>
                <c:pt idx="147">
                  <c:v>6.8360943950111208</c:v>
                </c:pt>
                <c:pt idx="148">
                  <c:v>6.9461817455361539</c:v>
                </c:pt>
                <c:pt idx="149">
                  <c:v>7.0575429937493048</c:v>
                </c:pt>
                <c:pt idx="150">
                  <c:v>7.1701643912184494</c:v>
                </c:pt>
                <c:pt idx="151">
                  <c:v>7.2840328752870178</c:v>
                </c:pt>
                <c:pt idx="152">
                  <c:v>7.3991360207959191</c:v>
                </c:pt>
                <c:pt idx="153">
                  <c:v>7.5154619963234497</c:v>
                </c:pt>
                <c:pt idx="154">
                  <c:v>7.6329995244314164</c:v>
                </c:pt>
                <c:pt idx="155">
                  <c:v>7.7517378454716628</c:v>
                </c:pt>
                <c:pt idx="156">
                  <c:v>7.8716666845632632</c:v>
                </c:pt>
                <c:pt idx="157">
                  <c:v>7.9927762213993958</c:v>
                </c:pt>
                <c:pt idx="158">
                  <c:v>8.1150570625847198</c:v>
                </c:pt>
                <c:pt idx="159">
                  <c:v>8.2385002162403556</c:v>
                </c:pt>
                <c:pt idx="160">
                  <c:v>8.3630970686451302</c:v>
                </c:pt>
                <c:pt idx="161">
                  <c:v>8.4888393627087453</c:v>
                </c:pt>
                <c:pt idx="162">
                  <c:v>8.6157191780964677</c:v>
                </c:pt>
                <c:pt idx="163">
                  <c:v>8.743728912845663</c:v>
                </c:pt>
                <c:pt idx="164">
                  <c:v>8.872861266332345</c:v>
                </c:pt>
                <c:pt idx="165">
                  <c:v>9.003109223461685</c:v>
                </c:pt>
                <c:pt idx="166">
                  <c:v>9.1344660399707109</c:v>
                </c:pt>
                <c:pt idx="167">
                  <c:v>9.2669252287428314</c:v>
                </c:pt>
                <c:pt idx="168">
                  <c:v>9.4004805470450794</c:v>
                </c:pt>
                <c:pt idx="169">
                  <c:v>9.53512598460817</c:v>
                </c:pt>
                <c:pt idx="170">
                  <c:v>9.6708557524774932</c:v>
                </c:pt>
                <c:pt idx="171">
                  <c:v>9.8076642725710954</c:v>
                </c:pt>
                <c:pt idx="172">
                  <c:v>9.9455461678864108</c:v>
                </c:pt>
                <c:pt idx="173">
                  <c:v>10.084496253303664</c:v>
                </c:pt>
                <c:pt idx="174">
                  <c:v>10.224509526939334</c:v>
                </c:pt>
                <c:pt idx="175">
                  <c:v>10.3655811620064</c:v>
                </c:pt>
                <c:pt idx="176">
                  <c:v>10.507706499143552</c:v>
                </c:pt>
                <c:pt idx="177">
                  <c:v>10.650881039178026</c:v>
                </c:pt>
                <c:pt idx="178">
                  <c:v>10.79510043629058</c:v>
                </c:pt>
                <c:pt idx="179">
                  <c:v>10.940360491553529</c:v>
                </c:pt>
                <c:pt idx="180">
                  <c:v>11.086657146815856</c:v>
                </c:pt>
                <c:pt idx="181">
                  <c:v>11.233986478911008</c:v>
                </c:pt>
                <c:pt idx="182">
                  <c:v>11.382344694165921</c:v>
                </c:pt>
                <c:pt idx="183">
                  <c:v>11.531728123190764</c:v>
                </c:pt>
                <c:pt idx="184">
                  <c:v>11.682133215931147</c:v>
                </c:pt>
                <c:pt idx="185">
                  <c:v>11.833556536966086</c:v>
                </c:pt>
                <c:pt idx="186">
                  <c:v>11.985994761035929</c:v>
                </c:pt>
                <c:pt idx="187">
                  <c:v>12.139444668786039</c:v>
                </c:pt>
                <c:pt idx="188">
                  <c:v>12.293903142713129</c:v>
                </c:pt>
                <c:pt idx="189">
                  <c:v>12.449367163301767</c:v>
                </c:pt>
                <c:pt idx="190">
                  <c:v>12.605833805340291</c:v>
                </c:pt>
                <c:pt idx="191">
                  <c:v>12.763300234405358</c:v>
                </c:pt>
                <c:pt idx="192">
                  <c:v>12.921763703505343</c:v>
                </c:pt>
                <c:pt idx="193">
                  <c:v>13.081221549874089</c:v>
                </c:pt>
                <c:pt idx="194">
                  <c:v>13.241671191906038</c:v>
                </c:pt>
                <c:pt idx="195">
                  <c:v>13.403110126225911</c:v>
                </c:pt>
                <c:pt idx="196">
                  <c:v>13.565535924884552</c:v>
                </c:pt>
                <c:pt idx="197">
                  <c:v>13.728946232675046</c:v>
                </c:pt>
                <c:pt idx="198">
                  <c:v>13.893338764562758</c:v>
                </c:pt>
                <c:pt idx="199">
                  <c:v>14.058711303222697</c:v>
                </c:pt>
                <c:pt idx="200">
                  <c:v>14.225061696679772</c:v>
                </c:pt>
                <c:pt idx="201">
                  <c:v>14.392387856045969</c:v>
                </c:pt>
                <c:pt idx="202">
                  <c:v>14.560687753349782</c:v>
                </c:pt>
                <c:pt idx="203">
                  <c:v>14.729959419453577</c:v>
                </c:pt>
                <c:pt idx="204">
                  <c:v>14.900200942054614</c:v>
                </c:pt>
                <c:pt idx="205">
                  <c:v>15.071410463765226</c:v>
                </c:pt>
                <c:pt idx="206">
                  <c:v>15.243586180269222</c:v>
                </c:pt>
                <c:pt idx="207">
                  <c:v>15.416726338550188</c:v>
                </c:pt>
                <c:pt idx="208">
                  <c:v>15.590829235188629</c:v>
                </c:pt>
                <c:pt idx="209">
                  <c:v>15.765893214724882</c:v>
                </c:pt>
                <c:pt idx="210">
                  <c:v>15.941916668084959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281944"/>
        <c:axId val="224282336"/>
      </c:scatterChart>
      <c:valAx>
        <c:axId val="22428194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(Hz)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82336"/>
        <c:crosses val="autoZero"/>
        <c:crossBetween val="midCat"/>
      </c:valAx>
      <c:valAx>
        <c:axId val="224282336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Attenuation</a:t>
                </a:r>
                <a:r>
                  <a:rPr lang="en-US" baseline="0"/>
                  <a:t> / Latency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81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'D-term Reaction'!$C$5</c:f>
              <c:strCache>
                <c:ptCount val="1"/>
                <c:pt idx="0">
                  <c:v>Gyro Signal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'D-term Reaction'!$A$6:$A$2917</c:f>
              <c:numCache>
                <c:formatCode>0.00</c:formatCode>
                <c:ptCount val="2912"/>
                <c:pt idx="0" formatCode="General">
                  <c:v>0</c:v>
                </c:pt>
                <c:pt idx="1">
                  <c:v>3.1250000000000001E-5</c:v>
                </c:pt>
                <c:pt idx="2">
                  <c:v>6.2500000000000001E-5</c:v>
                </c:pt>
                <c:pt idx="3">
                  <c:v>9.3750000000000002E-5</c:v>
                </c:pt>
                <c:pt idx="4">
                  <c:v>1.25E-4</c:v>
                </c:pt>
                <c:pt idx="5">
                  <c:v>1.5625E-4</c:v>
                </c:pt>
                <c:pt idx="6">
                  <c:v>1.875E-4</c:v>
                </c:pt>
                <c:pt idx="7">
                  <c:v>2.1875E-4</c:v>
                </c:pt>
                <c:pt idx="8">
                  <c:v>2.5000000000000001E-4</c:v>
                </c:pt>
                <c:pt idx="9">
                  <c:v>2.8125000000000003E-4</c:v>
                </c:pt>
                <c:pt idx="10">
                  <c:v>3.1250000000000006E-4</c:v>
                </c:pt>
                <c:pt idx="11">
                  <c:v>3.4375000000000009E-4</c:v>
                </c:pt>
                <c:pt idx="12">
                  <c:v>3.7500000000000012E-4</c:v>
                </c:pt>
                <c:pt idx="13">
                  <c:v>4.0625000000000014E-4</c:v>
                </c:pt>
                <c:pt idx="14">
                  <c:v>4.3750000000000017E-4</c:v>
                </c:pt>
                <c:pt idx="15">
                  <c:v>4.687500000000002E-4</c:v>
                </c:pt>
                <c:pt idx="16">
                  <c:v>5.0000000000000023E-4</c:v>
                </c:pt>
                <c:pt idx="17">
                  <c:v>5.3125000000000026E-4</c:v>
                </c:pt>
                <c:pt idx="18">
                  <c:v>5.6250000000000028E-4</c:v>
                </c:pt>
                <c:pt idx="19">
                  <c:v>5.9375000000000031E-4</c:v>
                </c:pt>
                <c:pt idx="20">
                  <c:v>6.2500000000000034E-4</c:v>
                </c:pt>
                <c:pt idx="21">
                  <c:v>6.5625000000000037E-4</c:v>
                </c:pt>
                <c:pt idx="22">
                  <c:v>6.8750000000000039E-4</c:v>
                </c:pt>
                <c:pt idx="23">
                  <c:v>7.1875000000000042E-4</c:v>
                </c:pt>
                <c:pt idx="24">
                  <c:v>7.5000000000000045E-4</c:v>
                </c:pt>
                <c:pt idx="25">
                  <c:v>7.8125000000000048E-4</c:v>
                </c:pt>
                <c:pt idx="26">
                  <c:v>8.125000000000005E-4</c:v>
                </c:pt>
                <c:pt idx="27">
                  <c:v>8.4375000000000053E-4</c:v>
                </c:pt>
                <c:pt idx="28">
                  <c:v>8.7500000000000056E-4</c:v>
                </c:pt>
                <c:pt idx="29">
                  <c:v>9.0625000000000059E-4</c:v>
                </c:pt>
                <c:pt idx="30">
                  <c:v>9.3750000000000062E-4</c:v>
                </c:pt>
                <c:pt idx="31">
                  <c:v>9.6875000000000064E-4</c:v>
                </c:pt>
                <c:pt idx="32">
                  <c:v>1.0000000000000007E-3</c:v>
                </c:pt>
                <c:pt idx="33">
                  <c:v>1.0312500000000007E-3</c:v>
                </c:pt>
                <c:pt idx="34">
                  <c:v>1.0625000000000007E-3</c:v>
                </c:pt>
                <c:pt idx="35">
                  <c:v>1.0937500000000008E-3</c:v>
                </c:pt>
                <c:pt idx="36">
                  <c:v>1.1250000000000008E-3</c:v>
                </c:pt>
                <c:pt idx="37">
                  <c:v>1.1562500000000008E-3</c:v>
                </c:pt>
                <c:pt idx="38">
                  <c:v>1.1875000000000008E-3</c:v>
                </c:pt>
                <c:pt idx="39">
                  <c:v>1.2187500000000009E-3</c:v>
                </c:pt>
                <c:pt idx="40">
                  <c:v>1.2500000000000009E-3</c:v>
                </c:pt>
                <c:pt idx="41">
                  <c:v>1.2812500000000009E-3</c:v>
                </c:pt>
                <c:pt idx="42">
                  <c:v>1.3125000000000009E-3</c:v>
                </c:pt>
                <c:pt idx="43">
                  <c:v>1.343750000000001E-3</c:v>
                </c:pt>
                <c:pt idx="44">
                  <c:v>1.375000000000001E-3</c:v>
                </c:pt>
                <c:pt idx="45">
                  <c:v>1.406250000000001E-3</c:v>
                </c:pt>
                <c:pt idx="46">
                  <c:v>1.4375000000000011E-3</c:v>
                </c:pt>
                <c:pt idx="47">
                  <c:v>1.4687500000000011E-3</c:v>
                </c:pt>
                <c:pt idx="48">
                  <c:v>1.5000000000000011E-3</c:v>
                </c:pt>
                <c:pt idx="49">
                  <c:v>1.5312500000000011E-3</c:v>
                </c:pt>
                <c:pt idx="50">
                  <c:v>1.5625000000000012E-3</c:v>
                </c:pt>
                <c:pt idx="51">
                  <c:v>1.5937500000000012E-3</c:v>
                </c:pt>
                <c:pt idx="52">
                  <c:v>1.6250000000000012E-3</c:v>
                </c:pt>
                <c:pt idx="53">
                  <c:v>1.6562500000000013E-3</c:v>
                </c:pt>
                <c:pt idx="54">
                  <c:v>1.6875000000000013E-3</c:v>
                </c:pt>
                <c:pt idx="55">
                  <c:v>1.7187500000000013E-3</c:v>
                </c:pt>
                <c:pt idx="56">
                  <c:v>1.7500000000000013E-3</c:v>
                </c:pt>
                <c:pt idx="57">
                  <c:v>1.7812500000000014E-3</c:v>
                </c:pt>
                <c:pt idx="58">
                  <c:v>1.8125000000000014E-3</c:v>
                </c:pt>
                <c:pt idx="59">
                  <c:v>1.8437500000000014E-3</c:v>
                </c:pt>
                <c:pt idx="60">
                  <c:v>1.8750000000000014E-3</c:v>
                </c:pt>
                <c:pt idx="61">
                  <c:v>1.9062500000000015E-3</c:v>
                </c:pt>
                <c:pt idx="62">
                  <c:v>1.9375000000000015E-3</c:v>
                </c:pt>
                <c:pt idx="63">
                  <c:v>1.9687500000000013E-3</c:v>
                </c:pt>
                <c:pt idx="64">
                  <c:v>2.0000000000000013E-3</c:v>
                </c:pt>
                <c:pt idx="65">
                  <c:v>2.0312500000000014E-3</c:v>
                </c:pt>
                <c:pt idx="66">
                  <c:v>2.0625000000000014E-3</c:v>
                </c:pt>
                <c:pt idx="67">
                  <c:v>2.0937500000000014E-3</c:v>
                </c:pt>
                <c:pt idx="68">
                  <c:v>2.1250000000000015E-3</c:v>
                </c:pt>
                <c:pt idx="69">
                  <c:v>2.1562500000000015E-3</c:v>
                </c:pt>
                <c:pt idx="70">
                  <c:v>2.1875000000000015E-3</c:v>
                </c:pt>
                <c:pt idx="71">
                  <c:v>2.2187500000000015E-3</c:v>
                </c:pt>
                <c:pt idx="72">
                  <c:v>2.2500000000000016E-3</c:v>
                </c:pt>
                <c:pt idx="73">
                  <c:v>2.2812500000000016E-3</c:v>
                </c:pt>
                <c:pt idx="74">
                  <c:v>2.3125000000000016E-3</c:v>
                </c:pt>
                <c:pt idx="75">
                  <c:v>2.3437500000000016E-3</c:v>
                </c:pt>
                <c:pt idx="76">
                  <c:v>2.3750000000000017E-3</c:v>
                </c:pt>
                <c:pt idx="77">
                  <c:v>2.4062500000000017E-3</c:v>
                </c:pt>
                <c:pt idx="78">
                  <c:v>2.4375000000000017E-3</c:v>
                </c:pt>
                <c:pt idx="79">
                  <c:v>2.4687500000000018E-3</c:v>
                </c:pt>
                <c:pt idx="80">
                  <c:v>2.5000000000000018E-3</c:v>
                </c:pt>
                <c:pt idx="81">
                  <c:v>2.5312500000000018E-3</c:v>
                </c:pt>
                <c:pt idx="82">
                  <c:v>2.5625000000000018E-3</c:v>
                </c:pt>
                <c:pt idx="83">
                  <c:v>2.5937500000000019E-3</c:v>
                </c:pt>
                <c:pt idx="84">
                  <c:v>2.6250000000000019E-3</c:v>
                </c:pt>
                <c:pt idx="85">
                  <c:v>2.6562500000000019E-3</c:v>
                </c:pt>
                <c:pt idx="86">
                  <c:v>2.687500000000002E-3</c:v>
                </c:pt>
                <c:pt idx="87">
                  <c:v>2.718750000000002E-3</c:v>
                </c:pt>
                <c:pt idx="88">
                  <c:v>2.750000000000002E-3</c:v>
                </c:pt>
                <c:pt idx="89">
                  <c:v>2.781250000000002E-3</c:v>
                </c:pt>
                <c:pt idx="90">
                  <c:v>2.8125000000000021E-3</c:v>
                </c:pt>
                <c:pt idx="91">
                  <c:v>2.8437500000000021E-3</c:v>
                </c:pt>
                <c:pt idx="92">
                  <c:v>2.8750000000000021E-3</c:v>
                </c:pt>
                <c:pt idx="93">
                  <c:v>2.9062500000000021E-3</c:v>
                </c:pt>
                <c:pt idx="94">
                  <c:v>2.9375000000000022E-3</c:v>
                </c:pt>
                <c:pt idx="95">
                  <c:v>2.9687500000000022E-3</c:v>
                </c:pt>
                <c:pt idx="96">
                  <c:v>3.0000000000000022E-3</c:v>
                </c:pt>
                <c:pt idx="97">
                  <c:v>3.0312500000000023E-3</c:v>
                </c:pt>
                <c:pt idx="98">
                  <c:v>3.0625000000000023E-3</c:v>
                </c:pt>
                <c:pt idx="99">
                  <c:v>3.0937500000000023E-3</c:v>
                </c:pt>
                <c:pt idx="100">
                  <c:v>3.1250000000000023E-3</c:v>
                </c:pt>
                <c:pt idx="101">
                  <c:v>3.1562500000000024E-3</c:v>
                </c:pt>
                <c:pt idx="102">
                  <c:v>3.1875000000000024E-3</c:v>
                </c:pt>
                <c:pt idx="103">
                  <c:v>3.2187500000000024E-3</c:v>
                </c:pt>
                <c:pt idx="104">
                  <c:v>3.2500000000000025E-3</c:v>
                </c:pt>
                <c:pt idx="105">
                  <c:v>3.2812500000000025E-3</c:v>
                </c:pt>
                <c:pt idx="106">
                  <c:v>3.3125000000000025E-3</c:v>
                </c:pt>
                <c:pt idx="107">
                  <c:v>3.3437500000000025E-3</c:v>
                </c:pt>
                <c:pt idx="108">
                  <c:v>3.3750000000000026E-3</c:v>
                </c:pt>
                <c:pt idx="109">
                  <c:v>3.4062500000000026E-3</c:v>
                </c:pt>
                <c:pt idx="110">
                  <c:v>3.4375000000000026E-3</c:v>
                </c:pt>
                <c:pt idx="111">
                  <c:v>3.4687500000000026E-3</c:v>
                </c:pt>
                <c:pt idx="112">
                  <c:v>3.5000000000000027E-3</c:v>
                </c:pt>
                <c:pt idx="113">
                  <c:v>3.5312500000000027E-3</c:v>
                </c:pt>
                <c:pt idx="114">
                  <c:v>3.5625000000000027E-3</c:v>
                </c:pt>
                <c:pt idx="115">
                  <c:v>3.5937500000000028E-3</c:v>
                </c:pt>
                <c:pt idx="116">
                  <c:v>3.6250000000000028E-3</c:v>
                </c:pt>
                <c:pt idx="117">
                  <c:v>3.6562500000000028E-3</c:v>
                </c:pt>
                <c:pt idx="118">
                  <c:v>3.6875000000000028E-3</c:v>
                </c:pt>
                <c:pt idx="119">
                  <c:v>3.7187500000000029E-3</c:v>
                </c:pt>
                <c:pt idx="120">
                  <c:v>3.7500000000000029E-3</c:v>
                </c:pt>
                <c:pt idx="121">
                  <c:v>3.7812500000000029E-3</c:v>
                </c:pt>
                <c:pt idx="122">
                  <c:v>3.812500000000003E-3</c:v>
                </c:pt>
                <c:pt idx="123">
                  <c:v>3.843750000000003E-3</c:v>
                </c:pt>
                <c:pt idx="124">
                  <c:v>3.875000000000003E-3</c:v>
                </c:pt>
                <c:pt idx="125">
                  <c:v>3.9062500000000026E-3</c:v>
                </c:pt>
                <c:pt idx="126">
                  <c:v>3.9375000000000026E-3</c:v>
                </c:pt>
                <c:pt idx="127">
                  <c:v>3.9687500000000027E-3</c:v>
                </c:pt>
                <c:pt idx="128">
                  <c:v>4.0000000000000027E-3</c:v>
                </c:pt>
                <c:pt idx="129">
                  <c:v>4.0312500000000027E-3</c:v>
                </c:pt>
                <c:pt idx="130">
                  <c:v>4.0625000000000027E-3</c:v>
                </c:pt>
                <c:pt idx="131">
                  <c:v>4.0937500000000028E-3</c:v>
                </c:pt>
                <c:pt idx="132">
                  <c:v>4.1250000000000028E-3</c:v>
                </c:pt>
                <c:pt idx="133">
                  <c:v>4.1562500000000028E-3</c:v>
                </c:pt>
                <c:pt idx="134">
                  <c:v>4.1875000000000029E-3</c:v>
                </c:pt>
                <c:pt idx="135">
                  <c:v>4.2187500000000029E-3</c:v>
                </c:pt>
                <c:pt idx="136">
                  <c:v>4.2500000000000029E-3</c:v>
                </c:pt>
                <c:pt idx="137">
                  <c:v>4.2812500000000029E-3</c:v>
                </c:pt>
                <c:pt idx="138">
                  <c:v>4.312500000000003E-3</c:v>
                </c:pt>
                <c:pt idx="139">
                  <c:v>4.343750000000003E-3</c:v>
                </c:pt>
                <c:pt idx="140">
                  <c:v>4.375000000000003E-3</c:v>
                </c:pt>
                <c:pt idx="141">
                  <c:v>4.406250000000003E-3</c:v>
                </c:pt>
                <c:pt idx="142">
                  <c:v>4.4375000000000031E-3</c:v>
                </c:pt>
                <c:pt idx="143">
                  <c:v>4.4687500000000031E-3</c:v>
                </c:pt>
                <c:pt idx="144">
                  <c:v>4.5000000000000031E-3</c:v>
                </c:pt>
                <c:pt idx="145">
                  <c:v>4.5312500000000032E-3</c:v>
                </c:pt>
                <c:pt idx="146">
                  <c:v>4.5625000000000032E-3</c:v>
                </c:pt>
                <c:pt idx="147">
                  <c:v>4.5937500000000032E-3</c:v>
                </c:pt>
                <c:pt idx="148">
                  <c:v>4.6250000000000032E-3</c:v>
                </c:pt>
                <c:pt idx="149">
                  <c:v>4.6562500000000033E-3</c:v>
                </c:pt>
                <c:pt idx="150">
                  <c:v>4.6875000000000033E-3</c:v>
                </c:pt>
                <c:pt idx="151">
                  <c:v>4.7187500000000033E-3</c:v>
                </c:pt>
                <c:pt idx="152">
                  <c:v>4.7500000000000034E-3</c:v>
                </c:pt>
                <c:pt idx="153">
                  <c:v>4.7812500000000034E-3</c:v>
                </c:pt>
                <c:pt idx="154">
                  <c:v>4.8125000000000034E-3</c:v>
                </c:pt>
                <c:pt idx="155">
                  <c:v>4.8437500000000034E-3</c:v>
                </c:pt>
                <c:pt idx="156">
                  <c:v>4.8750000000000035E-3</c:v>
                </c:pt>
                <c:pt idx="157">
                  <c:v>4.9062500000000035E-3</c:v>
                </c:pt>
                <c:pt idx="158">
                  <c:v>4.9375000000000035E-3</c:v>
                </c:pt>
                <c:pt idx="159">
                  <c:v>4.9687500000000035E-3</c:v>
                </c:pt>
                <c:pt idx="160">
                  <c:v>5.0000000000000036E-3</c:v>
                </c:pt>
                <c:pt idx="161">
                  <c:v>5.0312500000000036E-3</c:v>
                </c:pt>
                <c:pt idx="162">
                  <c:v>5.0625000000000036E-3</c:v>
                </c:pt>
                <c:pt idx="163">
                  <c:v>5.0937500000000037E-3</c:v>
                </c:pt>
                <c:pt idx="164">
                  <c:v>5.1250000000000037E-3</c:v>
                </c:pt>
                <c:pt idx="165">
                  <c:v>5.1562500000000037E-3</c:v>
                </c:pt>
                <c:pt idx="166">
                  <c:v>5.1875000000000037E-3</c:v>
                </c:pt>
                <c:pt idx="167">
                  <c:v>5.2187500000000038E-3</c:v>
                </c:pt>
                <c:pt idx="168">
                  <c:v>5.2500000000000038E-3</c:v>
                </c:pt>
                <c:pt idx="169">
                  <c:v>5.2812500000000038E-3</c:v>
                </c:pt>
                <c:pt idx="170">
                  <c:v>5.3125000000000039E-3</c:v>
                </c:pt>
                <c:pt idx="171">
                  <c:v>5.3437500000000039E-3</c:v>
                </c:pt>
                <c:pt idx="172">
                  <c:v>5.3750000000000039E-3</c:v>
                </c:pt>
                <c:pt idx="173">
                  <c:v>5.4062500000000039E-3</c:v>
                </c:pt>
                <c:pt idx="174">
                  <c:v>5.437500000000004E-3</c:v>
                </c:pt>
                <c:pt idx="175">
                  <c:v>5.468750000000004E-3</c:v>
                </c:pt>
                <c:pt idx="176">
                  <c:v>5.500000000000004E-3</c:v>
                </c:pt>
                <c:pt idx="177">
                  <c:v>5.531250000000004E-3</c:v>
                </c:pt>
                <c:pt idx="178">
                  <c:v>5.5625000000000041E-3</c:v>
                </c:pt>
                <c:pt idx="179">
                  <c:v>5.5937500000000041E-3</c:v>
                </c:pt>
                <c:pt idx="180">
                  <c:v>5.6250000000000041E-3</c:v>
                </c:pt>
                <c:pt idx="181">
                  <c:v>5.6562500000000042E-3</c:v>
                </c:pt>
                <c:pt idx="182">
                  <c:v>5.6875000000000042E-3</c:v>
                </c:pt>
                <c:pt idx="183">
                  <c:v>5.7187500000000042E-3</c:v>
                </c:pt>
                <c:pt idx="184">
                  <c:v>5.7500000000000042E-3</c:v>
                </c:pt>
                <c:pt idx="185">
                  <c:v>5.7812500000000043E-3</c:v>
                </c:pt>
                <c:pt idx="186">
                  <c:v>5.8125000000000043E-3</c:v>
                </c:pt>
                <c:pt idx="187">
                  <c:v>5.8437500000000043E-3</c:v>
                </c:pt>
                <c:pt idx="188">
                  <c:v>5.8750000000000044E-3</c:v>
                </c:pt>
                <c:pt idx="189">
                  <c:v>5.9062500000000044E-3</c:v>
                </c:pt>
                <c:pt idx="190">
                  <c:v>5.9375000000000044E-3</c:v>
                </c:pt>
                <c:pt idx="191">
                  <c:v>5.9687500000000044E-3</c:v>
                </c:pt>
                <c:pt idx="192">
                  <c:v>6.0000000000000045E-3</c:v>
                </c:pt>
                <c:pt idx="193">
                  <c:v>6.0312500000000045E-3</c:v>
                </c:pt>
                <c:pt idx="194">
                  <c:v>6.0625000000000045E-3</c:v>
                </c:pt>
                <c:pt idx="195">
                  <c:v>6.0937500000000045E-3</c:v>
                </c:pt>
                <c:pt idx="196">
                  <c:v>6.1250000000000046E-3</c:v>
                </c:pt>
                <c:pt idx="197">
                  <c:v>6.1562500000000046E-3</c:v>
                </c:pt>
                <c:pt idx="198">
                  <c:v>6.1875000000000046E-3</c:v>
                </c:pt>
                <c:pt idx="199">
                  <c:v>6.2187500000000047E-3</c:v>
                </c:pt>
                <c:pt idx="200">
                  <c:v>6.2500000000000047E-3</c:v>
                </c:pt>
                <c:pt idx="201">
                  <c:v>6.2812500000000047E-3</c:v>
                </c:pt>
                <c:pt idx="202">
                  <c:v>6.3125000000000047E-3</c:v>
                </c:pt>
                <c:pt idx="203">
                  <c:v>6.3437500000000048E-3</c:v>
                </c:pt>
                <c:pt idx="204">
                  <c:v>6.3750000000000048E-3</c:v>
                </c:pt>
                <c:pt idx="205">
                  <c:v>6.4062500000000048E-3</c:v>
                </c:pt>
                <c:pt idx="206">
                  <c:v>6.4375000000000049E-3</c:v>
                </c:pt>
                <c:pt idx="207">
                  <c:v>6.4687500000000049E-3</c:v>
                </c:pt>
                <c:pt idx="208">
                  <c:v>6.5000000000000049E-3</c:v>
                </c:pt>
                <c:pt idx="209">
                  <c:v>6.5312500000000049E-3</c:v>
                </c:pt>
                <c:pt idx="210">
                  <c:v>6.562500000000005E-3</c:v>
                </c:pt>
                <c:pt idx="211">
                  <c:v>6.593750000000005E-3</c:v>
                </c:pt>
                <c:pt idx="212">
                  <c:v>6.625000000000005E-3</c:v>
                </c:pt>
                <c:pt idx="213">
                  <c:v>6.656250000000005E-3</c:v>
                </c:pt>
                <c:pt idx="214">
                  <c:v>6.6875000000000051E-3</c:v>
                </c:pt>
                <c:pt idx="215">
                  <c:v>6.7187500000000051E-3</c:v>
                </c:pt>
                <c:pt idx="216">
                  <c:v>6.7500000000000051E-3</c:v>
                </c:pt>
                <c:pt idx="217">
                  <c:v>6.7812500000000052E-3</c:v>
                </c:pt>
                <c:pt idx="218">
                  <c:v>6.8125000000000052E-3</c:v>
                </c:pt>
                <c:pt idx="219">
                  <c:v>6.8437500000000052E-3</c:v>
                </c:pt>
                <c:pt idx="220">
                  <c:v>6.8750000000000052E-3</c:v>
                </c:pt>
                <c:pt idx="221">
                  <c:v>6.9062500000000053E-3</c:v>
                </c:pt>
                <c:pt idx="222">
                  <c:v>6.9375000000000053E-3</c:v>
                </c:pt>
                <c:pt idx="223">
                  <c:v>6.9687500000000053E-3</c:v>
                </c:pt>
                <c:pt idx="224">
                  <c:v>7.0000000000000053E-3</c:v>
                </c:pt>
                <c:pt idx="225">
                  <c:v>7.0312500000000054E-3</c:v>
                </c:pt>
                <c:pt idx="226">
                  <c:v>7.0625000000000054E-3</c:v>
                </c:pt>
                <c:pt idx="227">
                  <c:v>7.0937500000000054E-3</c:v>
                </c:pt>
                <c:pt idx="228">
                  <c:v>7.1250000000000055E-3</c:v>
                </c:pt>
                <c:pt idx="229">
                  <c:v>7.1562500000000055E-3</c:v>
                </c:pt>
                <c:pt idx="230">
                  <c:v>7.1875000000000055E-3</c:v>
                </c:pt>
                <c:pt idx="231">
                  <c:v>7.2187500000000055E-3</c:v>
                </c:pt>
                <c:pt idx="232">
                  <c:v>7.2500000000000056E-3</c:v>
                </c:pt>
                <c:pt idx="233">
                  <c:v>7.2812500000000056E-3</c:v>
                </c:pt>
                <c:pt idx="234">
                  <c:v>7.3125000000000056E-3</c:v>
                </c:pt>
                <c:pt idx="235">
                  <c:v>7.3437500000000057E-3</c:v>
                </c:pt>
                <c:pt idx="236">
                  <c:v>7.3750000000000057E-3</c:v>
                </c:pt>
                <c:pt idx="237">
                  <c:v>7.4062500000000057E-3</c:v>
                </c:pt>
                <c:pt idx="238">
                  <c:v>7.4375000000000057E-3</c:v>
                </c:pt>
                <c:pt idx="239">
                  <c:v>7.4687500000000058E-3</c:v>
                </c:pt>
                <c:pt idx="240">
                  <c:v>7.5000000000000058E-3</c:v>
                </c:pt>
                <c:pt idx="241">
                  <c:v>7.5312500000000058E-3</c:v>
                </c:pt>
                <c:pt idx="242">
                  <c:v>7.5625000000000058E-3</c:v>
                </c:pt>
                <c:pt idx="243">
                  <c:v>7.5937500000000059E-3</c:v>
                </c:pt>
                <c:pt idx="244">
                  <c:v>7.6250000000000059E-3</c:v>
                </c:pt>
                <c:pt idx="245">
                  <c:v>7.6562500000000059E-3</c:v>
                </c:pt>
                <c:pt idx="246">
                  <c:v>7.687500000000006E-3</c:v>
                </c:pt>
                <c:pt idx="247">
                  <c:v>7.718750000000006E-3</c:v>
                </c:pt>
                <c:pt idx="248">
                  <c:v>7.750000000000006E-3</c:v>
                </c:pt>
                <c:pt idx="249">
                  <c:v>7.781250000000006E-3</c:v>
                </c:pt>
                <c:pt idx="250">
                  <c:v>7.8125000000000052E-3</c:v>
                </c:pt>
                <c:pt idx="251">
                  <c:v>7.8437500000000052E-3</c:v>
                </c:pt>
                <c:pt idx="252">
                  <c:v>7.8750000000000053E-3</c:v>
                </c:pt>
                <c:pt idx="253">
                  <c:v>7.9062500000000053E-3</c:v>
                </c:pt>
                <c:pt idx="254">
                  <c:v>7.9375000000000053E-3</c:v>
                </c:pt>
                <c:pt idx="255">
                  <c:v>7.9687500000000053E-3</c:v>
                </c:pt>
                <c:pt idx="256">
                  <c:v>8.0000000000000054E-3</c:v>
                </c:pt>
                <c:pt idx="257">
                  <c:v>8.0312500000000054E-3</c:v>
                </c:pt>
                <c:pt idx="258">
                  <c:v>8.0625000000000054E-3</c:v>
                </c:pt>
                <c:pt idx="259">
                  <c:v>8.0937500000000055E-3</c:v>
                </c:pt>
                <c:pt idx="260">
                  <c:v>8.1250000000000055E-3</c:v>
                </c:pt>
                <c:pt idx="261">
                  <c:v>8.1562500000000055E-3</c:v>
                </c:pt>
                <c:pt idx="262">
                  <c:v>8.1875000000000055E-3</c:v>
                </c:pt>
                <c:pt idx="263">
                  <c:v>8.2187500000000056E-3</c:v>
                </c:pt>
                <c:pt idx="264">
                  <c:v>8.2500000000000056E-3</c:v>
                </c:pt>
                <c:pt idx="265">
                  <c:v>8.2812500000000056E-3</c:v>
                </c:pt>
                <c:pt idx="266">
                  <c:v>8.3125000000000056E-3</c:v>
                </c:pt>
                <c:pt idx="267">
                  <c:v>8.3437500000000057E-3</c:v>
                </c:pt>
                <c:pt idx="268">
                  <c:v>8.3750000000000057E-3</c:v>
                </c:pt>
                <c:pt idx="269">
                  <c:v>8.4062500000000057E-3</c:v>
                </c:pt>
                <c:pt idx="270">
                  <c:v>8.4375000000000058E-3</c:v>
                </c:pt>
                <c:pt idx="271">
                  <c:v>8.4687500000000058E-3</c:v>
                </c:pt>
                <c:pt idx="272">
                  <c:v>8.5000000000000058E-3</c:v>
                </c:pt>
                <c:pt idx="273">
                  <c:v>8.5312500000000058E-3</c:v>
                </c:pt>
                <c:pt idx="274">
                  <c:v>8.5625000000000059E-3</c:v>
                </c:pt>
                <c:pt idx="275">
                  <c:v>8.5937500000000059E-3</c:v>
                </c:pt>
                <c:pt idx="276">
                  <c:v>8.6250000000000059E-3</c:v>
                </c:pt>
                <c:pt idx="277">
                  <c:v>8.656250000000006E-3</c:v>
                </c:pt>
                <c:pt idx="278">
                  <c:v>8.687500000000006E-3</c:v>
                </c:pt>
                <c:pt idx="279">
                  <c:v>8.718750000000006E-3</c:v>
                </c:pt>
                <c:pt idx="280">
                  <c:v>8.750000000000006E-3</c:v>
                </c:pt>
                <c:pt idx="281">
                  <c:v>8.7812500000000061E-3</c:v>
                </c:pt>
                <c:pt idx="282">
                  <c:v>8.8125000000000061E-3</c:v>
                </c:pt>
                <c:pt idx="283">
                  <c:v>8.8437500000000061E-3</c:v>
                </c:pt>
                <c:pt idx="284">
                  <c:v>8.8750000000000061E-3</c:v>
                </c:pt>
                <c:pt idx="285">
                  <c:v>8.9062500000000062E-3</c:v>
                </c:pt>
                <c:pt idx="286">
                  <c:v>8.9375000000000062E-3</c:v>
                </c:pt>
                <c:pt idx="287">
                  <c:v>8.9687500000000062E-3</c:v>
                </c:pt>
                <c:pt idx="288">
                  <c:v>9.0000000000000063E-3</c:v>
                </c:pt>
                <c:pt idx="289">
                  <c:v>9.0312500000000063E-3</c:v>
                </c:pt>
                <c:pt idx="290">
                  <c:v>9.0625000000000063E-3</c:v>
                </c:pt>
                <c:pt idx="291">
                  <c:v>9.0937500000000063E-3</c:v>
                </c:pt>
                <c:pt idx="292">
                  <c:v>9.1250000000000064E-3</c:v>
                </c:pt>
                <c:pt idx="293">
                  <c:v>9.1562500000000064E-3</c:v>
                </c:pt>
                <c:pt idx="294">
                  <c:v>9.1875000000000064E-3</c:v>
                </c:pt>
                <c:pt idx="295">
                  <c:v>9.2187500000000065E-3</c:v>
                </c:pt>
                <c:pt idx="296">
                  <c:v>9.2500000000000065E-3</c:v>
                </c:pt>
                <c:pt idx="297">
                  <c:v>9.2812500000000065E-3</c:v>
                </c:pt>
                <c:pt idx="298">
                  <c:v>9.3125000000000065E-3</c:v>
                </c:pt>
                <c:pt idx="299">
                  <c:v>9.3437500000000066E-3</c:v>
                </c:pt>
                <c:pt idx="300">
                  <c:v>9.3750000000000066E-3</c:v>
                </c:pt>
                <c:pt idx="301">
                  <c:v>9.4062500000000066E-3</c:v>
                </c:pt>
                <c:pt idx="302">
                  <c:v>9.4375000000000066E-3</c:v>
                </c:pt>
                <c:pt idx="303">
                  <c:v>9.4687500000000067E-3</c:v>
                </c:pt>
                <c:pt idx="304">
                  <c:v>9.5000000000000067E-3</c:v>
                </c:pt>
                <c:pt idx="305">
                  <c:v>9.5312500000000067E-3</c:v>
                </c:pt>
                <c:pt idx="306">
                  <c:v>9.5625000000000068E-3</c:v>
                </c:pt>
                <c:pt idx="307">
                  <c:v>9.5937500000000068E-3</c:v>
                </c:pt>
                <c:pt idx="308">
                  <c:v>9.6250000000000068E-3</c:v>
                </c:pt>
                <c:pt idx="309">
                  <c:v>9.6562500000000068E-3</c:v>
                </c:pt>
                <c:pt idx="310">
                  <c:v>9.6875000000000069E-3</c:v>
                </c:pt>
                <c:pt idx="311">
                  <c:v>9.7187500000000069E-3</c:v>
                </c:pt>
                <c:pt idx="312">
                  <c:v>9.7500000000000069E-3</c:v>
                </c:pt>
                <c:pt idx="313">
                  <c:v>9.781250000000007E-3</c:v>
                </c:pt>
                <c:pt idx="314">
                  <c:v>9.812500000000007E-3</c:v>
                </c:pt>
                <c:pt idx="315">
                  <c:v>9.843750000000007E-3</c:v>
                </c:pt>
                <c:pt idx="316">
                  <c:v>9.875000000000007E-3</c:v>
                </c:pt>
                <c:pt idx="317">
                  <c:v>9.9062500000000071E-3</c:v>
                </c:pt>
                <c:pt idx="318">
                  <c:v>9.9375000000000071E-3</c:v>
                </c:pt>
                <c:pt idx="319">
                  <c:v>9.9687500000000071E-3</c:v>
                </c:pt>
                <c:pt idx="320">
                  <c:v>1.0000000000000007E-2</c:v>
                </c:pt>
                <c:pt idx="321">
                  <c:v>1.0031250000000007E-2</c:v>
                </c:pt>
                <c:pt idx="322">
                  <c:v>1.0062500000000007E-2</c:v>
                </c:pt>
                <c:pt idx="323">
                  <c:v>1.0093750000000007E-2</c:v>
                </c:pt>
                <c:pt idx="324">
                  <c:v>1.0125000000000007E-2</c:v>
                </c:pt>
                <c:pt idx="325">
                  <c:v>1.0156250000000007E-2</c:v>
                </c:pt>
                <c:pt idx="326">
                  <c:v>1.0187500000000007E-2</c:v>
                </c:pt>
                <c:pt idx="327">
                  <c:v>1.0218750000000007E-2</c:v>
                </c:pt>
                <c:pt idx="328">
                  <c:v>1.0250000000000007E-2</c:v>
                </c:pt>
                <c:pt idx="329">
                  <c:v>1.0281250000000007E-2</c:v>
                </c:pt>
                <c:pt idx="330">
                  <c:v>1.0312500000000007E-2</c:v>
                </c:pt>
                <c:pt idx="331">
                  <c:v>1.0343750000000007E-2</c:v>
                </c:pt>
                <c:pt idx="332">
                  <c:v>1.0375000000000007E-2</c:v>
                </c:pt>
                <c:pt idx="333">
                  <c:v>1.0406250000000008E-2</c:v>
                </c:pt>
                <c:pt idx="334">
                  <c:v>1.0437500000000008E-2</c:v>
                </c:pt>
                <c:pt idx="335">
                  <c:v>1.0468750000000008E-2</c:v>
                </c:pt>
                <c:pt idx="336">
                  <c:v>1.0500000000000008E-2</c:v>
                </c:pt>
                <c:pt idx="337">
                  <c:v>1.0531250000000008E-2</c:v>
                </c:pt>
                <c:pt idx="338">
                  <c:v>1.0562500000000008E-2</c:v>
                </c:pt>
                <c:pt idx="339">
                  <c:v>1.0593750000000008E-2</c:v>
                </c:pt>
                <c:pt idx="340">
                  <c:v>1.0625000000000008E-2</c:v>
                </c:pt>
                <c:pt idx="341">
                  <c:v>1.0656250000000008E-2</c:v>
                </c:pt>
                <c:pt idx="342">
                  <c:v>1.0687500000000008E-2</c:v>
                </c:pt>
                <c:pt idx="343">
                  <c:v>1.0718750000000008E-2</c:v>
                </c:pt>
                <c:pt idx="344">
                  <c:v>1.0750000000000008E-2</c:v>
                </c:pt>
                <c:pt idx="345">
                  <c:v>1.0781250000000008E-2</c:v>
                </c:pt>
                <c:pt idx="346">
                  <c:v>1.0812500000000008E-2</c:v>
                </c:pt>
                <c:pt idx="347">
                  <c:v>1.0843750000000008E-2</c:v>
                </c:pt>
                <c:pt idx="348">
                  <c:v>1.0875000000000008E-2</c:v>
                </c:pt>
                <c:pt idx="349">
                  <c:v>1.0906250000000008E-2</c:v>
                </c:pt>
                <c:pt idx="350">
                  <c:v>1.0937500000000008E-2</c:v>
                </c:pt>
                <c:pt idx="351">
                  <c:v>1.0968750000000008E-2</c:v>
                </c:pt>
                <c:pt idx="352">
                  <c:v>1.1000000000000008E-2</c:v>
                </c:pt>
                <c:pt idx="353">
                  <c:v>1.1031250000000008E-2</c:v>
                </c:pt>
                <c:pt idx="354">
                  <c:v>1.1062500000000008E-2</c:v>
                </c:pt>
                <c:pt idx="355">
                  <c:v>1.1093750000000008E-2</c:v>
                </c:pt>
                <c:pt idx="356">
                  <c:v>1.1125000000000008E-2</c:v>
                </c:pt>
                <c:pt idx="357">
                  <c:v>1.1156250000000008E-2</c:v>
                </c:pt>
                <c:pt idx="358">
                  <c:v>1.1187500000000008E-2</c:v>
                </c:pt>
                <c:pt idx="359">
                  <c:v>1.1218750000000008E-2</c:v>
                </c:pt>
                <c:pt idx="360">
                  <c:v>1.1250000000000008E-2</c:v>
                </c:pt>
                <c:pt idx="361">
                  <c:v>1.1281250000000008E-2</c:v>
                </c:pt>
                <c:pt idx="362">
                  <c:v>1.1312500000000008E-2</c:v>
                </c:pt>
                <c:pt idx="363">
                  <c:v>1.1343750000000008E-2</c:v>
                </c:pt>
                <c:pt idx="364">
                  <c:v>1.1375000000000008E-2</c:v>
                </c:pt>
                <c:pt idx="365">
                  <c:v>1.1406250000000008E-2</c:v>
                </c:pt>
                <c:pt idx="366">
                  <c:v>1.1437500000000008E-2</c:v>
                </c:pt>
                <c:pt idx="367">
                  <c:v>1.1468750000000008E-2</c:v>
                </c:pt>
                <c:pt idx="368">
                  <c:v>1.1500000000000008E-2</c:v>
                </c:pt>
                <c:pt idx="369">
                  <c:v>1.1531250000000009E-2</c:v>
                </c:pt>
                <c:pt idx="370">
                  <c:v>1.1562500000000009E-2</c:v>
                </c:pt>
                <c:pt idx="371">
                  <c:v>1.1593750000000009E-2</c:v>
                </c:pt>
                <c:pt idx="372">
                  <c:v>1.1625000000000009E-2</c:v>
                </c:pt>
                <c:pt idx="373">
                  <c:v>1.1656250000000009E-2</c:v>
                </c:pt>
                <c:pt idx="374">
                  <c:v>1.1687500000000009E-2</c:v>
                </c:pt>
                <c:pt idx="375">
                  <c:v>1.1718750000000009E-2</c:v>
                </c:pt>
                <c:pt idx="376">
                  <c:v>1.1750000000000009E-2</c:v>
                </c:pt>
                <c:pt idx="377">
                  <c:v>1.1781250000000009E-2</c:v>
                </c:pt>
                <c:pt idx="378">
                  <c:v>1.1812500000000009E-2</c:v>
                </c:pt>
                <c:pt idx="379">
                  <c:v>1.1843750000000009E-2</c:v>
                </c:pt>
                <c:pt idx="380">
                  <c:v>1.1875000000000009E-2</c:v>
                </c:pt>
                <c:pt idx="381">
                  <c:v>1.1906250000000009E-2</c:v>
                </c:pt>
                <c:pt idx="382">
                  <c:v>1.1937500000000009E-2</c:v>
                </c:pt>
                <c:pt idx="383">
                  <c:v>1.1968750000000009E-2</c:v>
                </c:pt>
                <c:pt idx="384">
                  <c:v>1.2000000000000009E-2</c:v>
                </c:pt>
                <c:pt idx="385">
                  <c:v>1.2031250000000009E-2</c:v>
                </c:pt>
                <c:pt idx="386">
                  <c:v>1.2062500000000009E-2</c:v>
                </c:pt>
                <c:pt idx="387">
                  <c:v>1.2093750000000009E-2</c:v>
                </c:pt>
                <c:pt idx="388">
                  <c:v>1.2125000000000009E-2</c:v>
                </c:pt>
                <c:pt idx="389">
                  <c:v>1.2156250000000009E-2</c:v>
                </c:pt>
                <c:pt idx="390">
                  <c:v>1.2187500000000009E-2</c:v>
                </c:pt>
                <c:pt idx="391">
                  <c:v>1.2218750000000009E-2</c:v>
                </c:pt>
                <c:pt idx="392">
                  <c:v>1.2250000000000009E-2</c:v>
                </c:pt>
                <c:pt idx="393">
                  <c:v>1.2281250000000009E-2</c:v>
                </c:pt>
                <c:pt idx="394">
                  <c:v>1.2312500000000009E-2</c:v>
                </c:pt>
                <c:pt idx="395">
                  <c:v>1.2343750000000009E-2</c:v>
                </c:pt>
                <c:pt idx="396">
                  <c:v>1.2375000000000009E-2</c:v>
                </c:pt>
                <c:pt idx="397">
                  <c:v>1.2406250000000009E-2</c:v>
                </c:pt>
                <c:pt idx="398">
                  <c:v>1.2437500000000009E-2</c:v>
                </c:pt>
                <c:pt idx="399">
                  <c:v>1.2468750000000009E-2</c:v>
                </c:pt>
                <c:pt idx="400">
                  <c:v>1.2500000000000009E-2</c:v>
                </c:pt>
                <c:pt idx="401">
                  <c:v>1.2531250000000009E-2</c:v>
                </c:pt>
                <c:pt idx="402">
                  <c:v>1.2562500000000009E-2</c:v>
                </c:pt>
                <c:pt idx="403">
                  <c:v>1.2593750000000009E-2</c:v>
                </c:pt>
                <c:pt idx="404">
                  <c:v>1.2625000000000009E-2</c:v>
                </c:pt>
                <c:pt idx="405">
                  <c:v>1.265625000000001E-2</c:v>
                </c:pt>
                <c:pt idx="406">
                  <c:v>1.268750000000001E-2</c:v>
                </c:pt>
                <c:pt idx="407">
                  <c:v>1.271875000000001E-2</c:v>
                </c:pt>
                <c:pt idx="408">
                  <c:v>1.275000000000001E-2</c:v>
                </c:pt>
                <c:pt idx="409">
                  <c:v>1.278125000000001E-2</c:v>
                </c:pt>
                <c:pt idx="410">
                  <c:v>1.281250000000001E-2</c:v>
                </c:pt>
                <c:pt idx="411">
                  <c:v>1.284375000000001E-2</c:v>
                </c:pt>
                <c:pt idx="412">
                  <c:v>1.287500000000001E-2</c:v>
                </c:pt>
                <c:pt idx="413">
                  <c:v>1.290625000000001E-2</c:v>
                </c:pt>
                <c:pt idx="414">
                  <c:v>1.293750000000001E-2</c:v>
                </c:pt>
                <c:pt idx="415">
                  <c:v>1.296875000000001E-2</c:v>
                </c:pt>
                <c:pt idx="416">
                  <c:v>1.300000000000001E-2</c:v>
                </c:pt>
                <c:pt idx="417">
                  <c:v>1.303125000000001E-2</c:v>
                </c:pt>
                <c:pt idx="418">
                  <c:v>1.306250000000001E-2</c:v>
                </c:pt>
                <c:pt idx="419">
                  <c:v>1.309375000000001E-2</c:v>
                </c:pt>
                <c:pt idx="420">
                  <c:v>1.312500000000001E-2</c:v>
                </c:pt>
                <c:pt idx="421">
                  <c:v>1.315625000000001E-2</c:v>
                </c:pt>
                <c:pt idx="422">
                  <c:v>1.318750000000001E-2</c:v>
                </c:pt>
                <c:pt idx="423">
                  <c:v>1.321875000000001E-2</c:v>
                </c:pt>
                <c:pt idx="424">
                  <c:v>1.325000000000001E-2</c:v>
                </c:pt>
                <c:pt idx="425">
                  <c:v>1.328125000000001E-2</c:v>
                </c:pt>
                <c:pt idx="426">
                  <c:v>1.331250000000001E-2</c:v>
                </c:pt>
                <c:pt idx="427">
                  <c:v>1.334375000000001E-2</c:v>
                </c:pt>
                <c:pt idx="428">
                  <c:v>1.337500000000001E-2</c:v>
                </c:pt>
                <c:pt idx="429">
                  <c:v>1.340625000000001E-2</c:v>
                </c:pt>
                <c:pt idx="430">
                  <c:v>1.343750000000001E-2</c:v>
                </c:pt>
                <c:pt idx="431">
                  <c:v>1.346875000000001E-2</c:v>
                </c:pt>
                <c:pt idx="432">
                  <c:v>1.350000000000001E-2</c:v>
                </c:pt>
                <c:pt idx="433">
                  <c:v>1.353125000000001E-2</c:v>
                </c:pt>
                <c:pt idx="434">
                  <c:v>1.356250000000001E-2</c:v>
                </c:pt>
                <c:pt idx="435">
                  <c:v>1.359375000000001E-2</c:v>
                </c:pt>
                <c:pt idx="436">
                  <c:v>1.362500000000001E-2</c:v>
                </c:pt>
                <c:pt idx="437">
                  <c:v>1.365625000000001E-2</c:v>
                </c:pt>
                <c:pt idx="438">
                  <c:v>1.368750000000001E-2</c:v>
                </c:pt>
                <c:pt idx="439">
                  <c:v>1.371875000000001E-2</c:v>
                </c:pt>
                <c:pt idx="440">
                  <c:v>1.375000000000001E-2</c:v>
                </c:pt>
                <c:pt idx="441">
                  <c:v>1.3781250000000011E-2</c:v>
                </c:pt>
                <c:pt idx="442">
                  <c:v>1.3812500000000011E-2</c:v>
                </c:pt>
                <c:pt idx="443">
                  <c:v>1.3843750000000011E-2</c:v>
                </c:pt>
                <c:pt idx="444">
                  <c:v>1.3875000000000011E-2</c:v>
                </c:pt>
                <c:pt idx="445">
                  <c:v>1.3906250000000011E-2</c:v>
                </c:pt>
                <c:pt idx="446">
                  <c:v>1.3937500000000011E-2</c:v>
                </c:pt>
                <c:pt idx="447">
                  <c:v>1.3968750000000011E-2</c:v>
                </c:pt>
                <c:pt idx="448">
                  <c:v>1.4000000000000011E-2</c:v>
                </c:pt>
                <c:pt idx="449">
                  <c:v>1.4031250000000011E-2</c:v>
                </c:pt>
                <c:pt idx="450">
                  <c:v>1.4062500000000011E-2</c:v>
                </c:pt>
                <c:pt idx="451">
                  <c:v>1.4093750000000011E-2</c:v>
                </c:pt>
                <c:pt idx="452">
                  <c:v>1.4125000000000011E-2</c:v>
                </c:pt>
                <c:pt idx="453">
                  <c:v>1.4156250000000011E-2</c:v>
                </c:pt>
                <c:pt idx="454">
                  <c:v>1.4187500000000011E-2</c:v>
                </c:pt>
                <c:pt idx="455">
                  <c:v>1.4218750000000011E-2</c:v>
                </c:pt>
                <c:pt idx="456">
                  <c:v>1.4250000000000011E-2</c:v>
                </c:pt>
                <c:pt idx="457">
                  <c:v>1.4281250000000011E-2</c:v>
                </c:pt>
                <c:pt idx="458">
                  <c:v>1.4312500000000011E-2</c:v>
                </c:pt>
                <c:pt idx="459">
                  <c:v>1.4343750000000011E-2</c:v>
                </c:pt>
                <c:pt idx="460">
                  <c:v>1.4375000000000011E-2</c:v>
                </c:pt>
                <c:pt idx="461">
                  <c:v>1.4406250000000011E-2</c:v>
                </c:pt>
                <c:pt idx="462">
                  <c:v>1.4437500000000011E-2</c:v>
                </c:pt>
                <c:pt idx="463">
                  <c:v>1.4468750000000011E-2</c:v>
                </c:pt>
                <c:pt idx="464">
                  <c:v>1.4500000000000011E-2</c:v>
                </c:pt>
                <c:pt idx="465">
                  <c:v>1.4531250000000011E-2</c:v>
                </c:pt>
                <c:pt idx="466">
                  <c:v>1.4562500000000011E-2</c:v>
                </c:pt>
                <c:pt idx="467">
                  <c:v>1.4593750000000011E-2</c:v>
                </c:pt>
                <c:pt idx="468">
                  <c:v>1.4625000000000011E-2</c:v>
                </c:pt>
                <c:pt idx="469">
                  <c:v>1.4656250000000011E-2</c:v>
                </c:pt>
                <c:pt idx="470">
                  <c:v>1.4687500000000011E-2</c:v>
                </c:pt>
                <c:pt idx="471">
                  <c:v>1.4718750000000011E-2</c:v>
                </c:pt>
                <c:pt idx="472">
                  <c:v>1.4750000000000011E-2</c:v>
                </c:pt>
                <c:pt idx="473">
                  <c:v>1.4781250000000011E-2</c:v>
                </c:pt>
                <c:pt idx="474">
                  <c:v>1.4812500000000011E-2</c:v>
                </c:pt>
                <c:pt idx="475">
                  <c:v>1.4843750000000011E-2</c:v>
                </c:pt>
                <c:pt idx="476">
                  <c:v>1.4875000000000011E-2</c:v>
                </c:pt>
                <c:pt idx="477">
                  <c:v>1.4906250000000012E-2</c:v>
                </c:pt>
                <c:pt idx="478">
                  <c:v>1.4937500000000012E-2</c:v>
                </c:pt>
                <c:pt idx="479">
                  <c:v>1.4968750000000012E-2</c:v>
                </c:pt>
                <c:pt idx="480">
                  <c:v>1.5000000000000012E-2</c:v>
                </c:pt>
                <c:pt idx="481">
                  <c:v>1.5031250000000012E-2</c:v>
                </c:pt>
                <c:pt idx="482">
                  <c:v>1.5062500000000012E-2</c:v>
                </c:pt>
                <c:pt idx="483">
                  <c:v>1.5093750000000012E-2</c:v>
                </c:pt>
                <c:pt idx="484">
                  <c:v>1.5125000000000012E-2</c:v>
                </c:pt>
                <c:pt idx="485">
                  <c:v>1.5156250000000012E-2</c:v>
                </c:pt>
                <c:pt idx="486">
                  <c:v>1.5187500000000012E-2</c:v>
                </c:pt>
                <c:pt idx="487">
                  <c:v>1.5218750000000012E-2</c:v>
                </c:pt>
                <c:pt idx="488">
                  <c:v>1.5250000000000012E-2</c:v>
                </c:pt>
                <c:pt idx="489">
                  <c:v>1.5281250000000012E-2</c:v>
                </c:pt>
                <c:pt idx="490">
                  <c:v>1.5312500000000012E-2</c:v>
                </c:pt>
                <c:pt idx="491">
                  <c:v>1.5343750000000012E-2</c:v>
                </c:pt>
                <c:pt idx="492">
                  <c:v>1.5375000000000012E-2</c:v>
                </c:pt>
                <c:pt idx="493">
                  <c:v>1.5406250000000012E-2</c:v>
                </c:pt>
                <c:pt idx="494">
                  <c:v>1.5437500000000012E-2</c:v>
                </c:pt>
                <c:pt idx="495">
                  <c:v>1.5468750000000012E-2</c:v>
                </c:pt>
                <c:pt idx="496">
                  <c:v>1.5500000000000012E-2</c:v>
                </c:pt>
                <c:pt idx="497">
                  <c:v>1.5531250000000012E-2</c:v>
                </c:pt>
                <c:pt idx="498">
                  <c:v>1.5562500000000012E-2</c:v>
                </c:pt>
                <c:pt idx="499">
                  <c:v>1.5593750000000012E-2</c:v>
                </c:pt>
                <c:pt idx="500">
                  <c:v>1.562500000000001E-2</c:v>
                </c:pt>
                <c:pt idx="501">
                  <c:v>1.565625000000001E-2</c:v>
                </c:pt>
                <c:pt idx="502">
                  <c:v>1.568750000000001E-2</c:v>
                </c:pt>
                <c:pt idx="503">
                  <c:v>1.571875000000001E-2</c:v>
                </c:pt>
                <c:pt idx="504">
                  <c:v>1.5750000000000011E-2</c:v>
                </c:pt>
                <c:pt idx="505">
                  <c:v>1.5781250000000011E-2</c:v>
                </c:pt>
                <c:pt idx="506">
                  <c:v>1.5812500000000011E-2</c:v>
                </c:pt>
                <c:pt idx="507">
                  <c:v>1.5843750000000011E-2</c:v>
                </c:pt>
                <c:pt idx="508">
                  <c:v>1.5875000000000011E-2</c:v>
                </c:pt>
                <c:pt idx="509">
                  <c:v>1.5906250000000011E-2</c:v>
                </c:pt>
                <c:pt idx="510">
                  <c:v>1.5937500000000011E-2</c:v>
                </c:pt>
                <c:pt idx="511">
                  <c:v>1.5968750000000011E-2</c:v>
                </c:pt>
                <c:pt idx="512">
                  <c:v>1.6000000000000011E-2</c:v>
                </c:pt>
                <c:pt idx="513">
                  <c:v>1.6031250000000011E-2</c:v>
                </c:pt>
                <c:pt idx="514">
                  <c:v>1.6062500000000011E-2</c:v>
                </c:pt>
                <c:pt idx="515">
                  <c:v>1.6093750000000011E-2</c:v>
                </c:pt>
                <c:pt idx="516">
                  <c:v>1.6125000000000011E-2</c:v>
                </c:pt>
                <c:pt idx="517">
                  <c:v>1.6156250000000011E-2</c:v>
                </c:pt>
                <c:pt idx="518">
                  <c:v>1.6187500000000011E-2</c:v>
                </c:pt>
                <c:pt idx="519">
                  <c:v>1.6218750000000011E-2</c:v>
                </c:pt>
                <c:pt idx="520">
                  <c:v>1.6250000000000011E-2</c:v>
                </c:pt>
                <c:pt idx="521">
                  <c:v>1.6281250000000011E-2</c:v>
                </c:pt>
                <c:pt idx="522">
                  <c:v>1.6312500000000011E-2</c:v>
                </c:pt>
                <c:pt idx="523">
                  <c:v>1.6343750000000011E-2</c:v>
                </c:pt>
                <c:pt idx="524">
                  <c:v>1.6375000000000011E-2</c:v>
                </c:pt>
                <c:pt idx="525">
                  <c:v>1.6406250000000011E-2</c:v>
                </c:pt>
                <c:pt idx="526">
                  <c:v>1.6437500000000011E-2</c:v>
                </c:pt>
                <c:pt idx="527">
                  <c:v>1.6468750000000011E-2</c:v>
                </c:pt>
                <c:pt idx="528">
                  <c:v>1.6500000000000011E-2</c:v>
                </c:pt>
                <c:pt idx="529">
                  <c:v>1.6531250000000011E-2</c:v>
                </c:pt>
                <c:pt idx="530">
                  <c:v>1.6562500000000011E-2</c:v>
                </c:pt>
                <c:pt idx="531">
                  <c:v>1.6593750000000011E-2</c:v>
                </c:pt>
                <c:pt idx="532">
                  <c:v>1.6625000000000011E-2</c:v>
                </c:pt>
                <c:pt idx="533">
                  <c:v>1.6656250000000011E-2</c:v>
                </c:pt>
                <c:pt idx="534">
                  <c:v>1.6687500000000011E-2</c:v>
                </c:pt>
                <c:pt idx="535">
                  <c:v>1.6718750000000011E-2</c:v>
                </c:pt>
                <c:pt idx="536">
                  <c:v>1.6750000000000011E-2</c:v>
                </c:pt>
                <c:pt idx="537">
                  <c:v>1.6781250000000011E-2</c:v>
                </c:pt>
                <c:pt idx="538">
                  <c:v>1.6812500000000011E-2</c:v>
                </c:pt>
                <c:pt idx="539">
                  <c:v>1.6843750000000011E-2</c:v>
                </c:pt>
                <c:pt idx="540">
                  <c:v>1.6875000000000012E-2</c:v>
                </c:pt>
                <c:pt idx="541">
                  <c:v>1.6906250000000012E-2</c:v>
                </c:pt>
                <c:pt idx="542">
                  <c:v>1.6937500000000012E-2</c:v>
                </c:pt>
                <c:pt idx="543">
                  <c:v>1.6968750000000012E-2</c:v>
                </c:pt>
                <c:pt idx="544">
                  <c:v>1.7000000000000012E-2</c:v>
                </c:pt>
                <c:pt idx="545">
                  <c:v>1.7031250000000012E-2</c:v>
                </c:pt>
                <c:pt idx="546">
                  <c:v>1.7062500000000012E-2</c:v>
                </c:pt>
                <c:pt idx="547">
                  <c:v>1.7093750000000012E-2</c:v>
                </c:pt>
                <c:pt idx="548">
                  <c:v>1.7125000000000012E-2</c:v>
                </c:pt>
                <c:pt idx="549">
                  <c:v>1.7156250000000012E-2</c:v>
                </c:pt>
                <c:pt idx="550">
                  <c:v>1.7187500000000012E-2</c:v>
                </c:pt>
                <c:pt idx="551">
                  <c:v>1.7218750000000012E-2</c:v>
                </c:pt>
                <c:pt idx="552">
                  <c:v>1.7250000000000012E-2</c:v>
                </c:pt>
                <c:pt idx="553">
                  <c:v>1.7281250000000012E-2</c:v>
                </c:pt>
                <c:pt idx="554">
                  <c:v>1.7312500000000012E-2</c:v>
                </c:pt>
                <c:pt idx="555">
                  <c:v>1.7343750000000012E-2</c:v>
                </c:pt>
                <c:pt idx="556">
                  <c:v>1.7375000000000012E-2</c:v>
                </c:pt>
                <c:pt idx="557">
                  <c:v>1.7406250000000012E-2</c:v>
                </c:pt>
                <c:pt idx="558">
                  <c:v>1.7437500000000012E-2</c:v>
                </c:pt>
                <c:pt idx="559">
                  <c:v>1.7468750000000012E-2</c:v>
                </c:pt>
                <c:pt idx="560">
                  <c:v>1.7500000000000012E-2</c:v>
                </c:pt>
                <c:pt idx="561">
                  <c:v>1.7531250000000012E-2</c:v>
                </c:pt>
                <c:pt idx="562">
                  <c:v>1.7562500000000012E-2</c:v>
                </c:pt>
                <c:pt idx="563">
                  <c:v>1.7593750000000012E-2</c:v>
                </c:pt>
                <c:pt idx="564">
                  <c:v>1.7625000000000012E-2</c:v>
                </c:pt>
                <c:pt idx="565">
                  <c:v>1.7656250000000012E-2</c:v>
                </c:pt>
                <c:pt idx="566">
                  <c:v>1.7687500000000012E-2</c:v>
                </c:pt>
                <c:pt idx="567">
                  <c:v>1.7718750000000012E-2</c:v>
                </c:pt>
                <c:pt idx="568">
                  <c:v>1.7750000000000012E-2</c:v>
                </c:pt>
                <c:pt idx="569">
                  <c:v>1.7781250000000012E-2</c:v>
                </c:pt>
                <c:pt idx="570">
                  <c:v>1.7812500000000012E-2</c:v>
                </c:pt>
                <c:pt idx="571">
                  <c:v>1.7843750000000012E-2</c:v>
                </c:pt>
                <c:pt idx="572">
                  <c:v>1.7875000000000012E-2</c:v>
                </c:pt>
                <c:pt idx="573">
                  <c:v>1.7906250000000012E-2</c:v>
                </c:pt>
                <c:pt idx="574">
                  <c:v>1.7937500000000012E-2</c:v>
                </c:pt>
                <c:pt idx="575">
                  <c:v>1.7968750000000012E-2</c:v>
                </c:pt>
                <c:pt idx="576">
                  <c:v>1.8000000000000013E-2</c:v>
                </c:pt>
                <c:pt idx="577">
                  <c:v>1.8031250000000013E-2</c:v>
                </c:pt>
                <c:pt idx="578">
                  <c:v>1.8062500000000013E-2</c:v>
                </c:pt>
                <c:pt idx="579">
                  <c:v>1.8093750000000013E-2</c:v>
                </c:pt>
                <c:pt idx="580">
                  <c:v>1.8125000000000013E-2</c:v>
                </c:pt>
                <c:pt idx="581">
                  <c:v>1.8156250000000013E-2</c:v>
                </c:pt>
                <c:pt idx="582">
                  <c:v>1.8187500000000013E-2</c:v>
                </c:pt>
                <c:pt idx="583">
                  <c:v>1.8218750000000013E-2</c:v>
                </c:pt>
                <c:pt idx="584">
                  <c:v>1.8250000000000013E-2</c:v>
                </c:pt>
                <c:pt idx="585">
                  <c:v>1.8281250000000013E-2</c:v>
                </c:pt>
                <c:pt idx="586">
                  <c:v>1.8312500000000013E-2</c:v>
                </c:pt>
                <c:pt idx="587">
                  <c:v>1.8343750000000013E-2</c:v>
                </c:pt>
                <c:pt idx="588">
                  <c:v>1.8375000000000013E-2</c:v>
                </c:pt>
                <c:pt idx="589">
                  <c:v>1.8406250000000013E-2</c:v>
                </c:pt>
                <c:pt idx="590">
                  <c:v>1.8437500000000013E-2</c:v>
                </c:pt>
                <c:pt idx="591">
                  <c:v>1.8468750000000013E-2</c:v>
                </c:pt>
                <c:pt idx="592">
                  <c:v>1.8500000000000013E-2</c:v>
                </c:pt>
                <c:pt idx="593">
                  <c:v>1.8531250000000013E-2</c:v>
                </c:pt>
                <c:pt idx="594">
                  <c:v>1.8562500000000013E-2</c:v>
                </c:pt>
                <c:pt idx="595">
                  <c:v>1.8593750000000013E-2</c:v>
                </c:pt>
                <c:pt idx="596">
                  <c:v>1.8625000000000013E-2</c:v>
                </c:pt>
                <c:pt idx="597">
                  <c:v>1.8656250000000013E-2</c:v>
                </c:pt>
                <c:pt idx="598">
                  <c:v>1.8687500000000013E-2</c:v>
                </c:pt>
                <c:pt idx="599">
                  <c:v>1.8718750000000013E-2</c:v>
                </c:pt>
                <c:pt idx="600">
                  <c:v>1.8750000000000013E-2</c:v>
                </c:pt>
                <c:pt idx="601">
                  <c:v>1.8781250000000013E-2</c:v>
                </c:pt>
                <c:pt idx="602">
                  <c:v>1.8812500000000013E-2</c:v>
                </c:pt>
                <c:pt idx="603">
                  <c:v>1.8843750000000013E-2</c:v>
                </c:pt>
                <c:pt idx="604">
                  <c:v>1.8875000000000013E-2</c:v>
                </c:pt>
                <c:pt idx="605">
                  <c:v>1.8906250000000013E-2</c:v>
                </c:pt>
                <c:pt idx="606">
                  <c:v>1.8937500000000013E-2</c:v>
                </c:pt>
                <c:pt idx="607">
                  <c:v>1.8968750000000013E-2</c:v>
                </c:pt>
                <c:pt idx="608">
                  <c:v>1.9000000000000013E-2</c:v>
                </c:pt>
                <c:pt idx="609">
                  <c:v>1.9031250000000013E-2</c:v>
                </c:pt>
                <c:pt idx="610">
                  <c:v>1.9062500000000013E-2</c:v>
                </c:pt>
                <c:pt idx="611">
                  <c:v>1.9093750000000013E-2</c:v>
                </c:pt>
                <c:pt idx="612">
                  <c:v>1.9125000000000014E-2</c:v>
                </c:pt>
                <c:pt idx="613">
                  <c:v>1.9156250000000014E-2</c:v>
                </c:pt>
                <c:pt idx="614">
                  <c:v>1.9187500000000014E-2</c:v>
                </c:pt>
                <c:pt idx="615">
                  <c:v>1.9218750000000014E-2</c:v>
                </c:pt>
                <c:pt idx="616">
                  <c:v>1.9250000000000014E-2</c:v>
                </c:pt>
                <c:pt idx="617">
                  <c:v>1.9281250000000014E-2</c:v>
                </c:pt>
                <c:pt idx="618">
                  <c:v>1.9312500000000014E-2</c:v>
                </c:pt>
                <c:pt idx="619">
                  <c:v>1.9343750000000014E-2</c:v>
                </c:pt>
                <c:pt idx="620">
                  <c:v>1.9375000000000014E-2</c:v>
                </c:pt>
                <c:pt idx="621">
                  <c:v>1.9406250000000014E-2</c:v>
                </c:pt>
                <c:pt idx="622">
                  <c:v>1.9437500000000014E-2</c:v>
                </c:pt>
                <c:pt idx="623">
                  <c:v>1.9468750000000014E-2</c:v>
                </c:pt>
                <c:pt idx="624">
                  <c:v>1.9500000000000014E-2</c:v>
                </c:pt>
                <c:pt idx="625">
                  <c:v>1.9531250000000014E-2</c:v>
                </c:pt>
                <c:pt idx="626">
                  <c:v>1.9562500000000014E-2</c:v>
                </c:pt>
                <c:pt idx="627">
                  <c:v>1.9593750000000014E-2</c:v>
                </c:pt>
                <c:pt idx="628">
                  <c:v>1.9625000000000014E-2</c:v>
                </c:pt>
                <c:pt idx="629">
                  <c:v>1.9656250000000014E-2</c:v>
                </c:pt>
                <c:pt idx="630">
                  <c:v>1.9687500000000014E-2</c:v>
                </c:pt>
                <c:pt idx="631">
                  <c:v>1.9718750000000014E-2</c:v>
                </c:pt>
                <c:pt idx="632">
                  <c:v>1.9750000000000014E-2</c:v>
                </c:pt>
                <c:pt idx="633">
                  <c:v>1.9781250000000014E-2</c:v>
                </c:pt>
                <c:pt idx="634">
                  <c:v>1.9812500000000014E-2</c:v>
                </c:pt>
                <c:pt idx="635">
                  <c:v>1.9843750000000014E-2</c:v>
                </c:pt>
                <c:pt idx="636">
                  <c:v>1.9875000000000014E-2</c:v>
                </c:pt>
                <c:pt idx="637">
                  <c:v>1.9906250000000014E-2</c:v>
                </c:pt>
                <c:pt idx="638">
                  <c:v>1.9937500000000014E-2</c:v>
                </c:pt>
                <c:pt idx="639">
                  <c:v>1.9968750000000014E-2</c:v>
                </c:pt>
                <c:pt idx="640">
                  <c:v>2.0000000000000014E-2</c:v>
                </c:pt>
                <c:pt idx="641">
                  <c:v>2.0031250000000014E-2</c:v>
                </c:pt>
                <c:pt idx="642">
                  <c:v>2.0062500000000014E-2</c:v>
                </c:pt>
                <c:pt idx="643">
                  <c:v>2.0093750000000014E-2</c:v>
                </c:pt>
                <c:pt idx="644">
                  <c:v>2.0125000000000014E-2</c:v>
                </c:pt>
                <c:pt idx="645">
                  <c:v>2.0156250000000014E-2</c:v>
                </c:pt>
                <c:pt idx="646">
                  <c:v>2.0187500000000014E-2</c:v>
                </c:pt>
                <c:pt idx="647">
                  <c:v>2.0218750000000014E-2</c:v>
                </c:pt>
                <c:pt idx="648">
                  <c:v>2.0250000000000015E-2</c:v>
                </c:pt>
                <c:pt idx="649">
                  <c:v>2.0281250000000015E-2</c:v>
                </c:pt>
                <c:pt idx="650">
                  <c:v>2.0312500000000015E-2</c:v>
                </c:pt>
                <c:pt idx="651">
                  <c:v>2.0343750000000015E-2</c:v>
                </c:pt>
                <c:pt idx="652">
                  <c:v>2.0375000000000015E-2</c:v>
                </c:pt>
                <c:pt idx="653">
                  <c:v>2.0406250000000015E-2</c:v>
                </c:pt>
                <c:pt idx="654">
                  <c:v>2.0437500000000015E-2</c:v>
                </c:pt>
                <c:pt idx="655">
                  <c:v>2.0468750000000015E-2</c:v>
                </c:pt>
                <c:pt idx="656">
                  <c:v>2.0500000000000015E-2</c:v>
                </c:pt>
                <c:pt idx="657">
                  <c:v>2.0531250000000015E-2</c:v>
                </c:pt>
                <c:pt idx="658">
                  <c:v>2.0562500000000015E-2</c:v>
                </c:pt>
                <c:pt idx="659">
                  <c:v>2.0593750000000015E-2</c:v>
                </c:pt>
                <c:pt idx="660">
                  <c:v>2.0625000000000015E-2</c:v>
                </c:pt>
                <c:pt idx="661">
                  <c:v>2.0656250000000015E-2</c:v>
                </c:pt>
                <c:pt idx="662">
                  <c:v>2.0687500000000015E-2</c:v>
                </c:pt>
                <c:pt idx="663">
                  <c:v>2.0718750000000015E-2</c:v>
                </c:pt>
                <c:pt idx="664">
                  <c:v>2.0750000000000015E-2</c:v>
                </c:pt>
                <c:pt idx="665">
                  <c:v>2.0781250000000015E-2</c:v>
                </c:pt>
                <c:pt idx="666">
                  <c:v>2.0812500000000015E-2</c:v>
                </c:pt>
                <c:pt idx="667">
                  <c:v>2.0843750000000015E-2</c:v>
                </c:pt>
                <c:pt idx="668">
                  <c:v>2.0875000000000015E-2</c:v>
                </c:pt>
                <c:pt idx="669">
                  <c:v>2.0906250000000015E-2</c:v>
                </c:pt>
                <c:pt idx="670">
                  <c:v>2.0937500000000015E-2</c:v>
                </c:pt>
                <c:pt idx="671">
                  <c:v>2.0968750000000015E-2</c:v>
                </c:pt>
                <c:pt idx="672">
                  <c:v>2.1000000000000015E-2</c:v>
                </c:pt>
                <c:pt idx="673">
                  <c:v>2.1031250000000015E-2</c:v>
                </c:pt>
                <c:pt idx="674">
                  <c:v>2.1062500000000015E-2</c:v>
                </c:pt>
                <c:pt idx="675">
                  <c:v>2.1093750000000015E-2</c:v>
                </c:pt>
                <c:pt idx="676">
                  <c:v>2.1125000000000015E-2</c:v>
                </c:pt>
                <c:pt idx="677">
                  <c:v>2.1156250000000015E-2</c:v>
                </c:pt>
                <c:pt idx="678">
                  <c:v>2.1187500000000015E-2</c:v>
                </c:pt>
                <c:pt idx="679">
                  <c:v>2.1218750000000015E-2</c:v>
                </c:pt>
                <c:pt idx="680">
                  <c:v>2.1250000000000015E-2</c:v>
                </c:pt>
                <c:pt idx="681">
                  <c:v>2.1281250000000015E-2</c:v>
                </c:pt>
                <c:pt idx="682">
                  <c:v>2.1312500000000015E-2</c:v>
                </c:pt>
                <c:pt idx="683">
                  <c:v>2.1343750000000015E-2</c:v>
                </c:pt>
                <c:pt idx="684">
                  <c:v>2.1375000000000016E-2</c:v>
                </c:pt>
                <c:pt idx="685">
                  <c:v>2.1406250000000016E-2</c:v>
                </c:pt>
                <c:pt idx="686">
                  <c:v>2.1437500000000016E-2</c:v>
                </c:pt>
                <c:pt idx="687">
                  <c:v>2.1468750000000016E-2</c:v>
                </c:pt>
                <c:pt idx="688">
                  <c:v>2.1500000000000016E-2</c:v>
                </c:pt>
                <c:pt idx="689">
                  <c:v>2.1531250000000016E-2</c:v>
                </c:pt>
                <c:pt idx="690">
                  <c:v>2.1562500000000016E-2</c:v>
                </c:pt>
                <c:pt idx="691">
                  <c:v>2.1593750000000016E-2</c:v>
                </c:pt>
                <c:pt idx="692">
                  <c:v>2.1625000000000016E-2</c:v>
                </c:pt>
                <c:pt idx="693">
                  <c:v>2.1656250000000016E-2</c:v>
                </c:pt>
                <c:pt idx="694">
                  <c:v>2.1687500000000016E-2</c:v>
                </c:pt>
                <c:pt idx="695">
                  <c:v>2.1718750000000016E-2</c:v>
                </c:pt>
                <c:pt idx="696">
                  <c:v>2.1750000000000016E-2</c:v>
                </c:pt>
                <c:pt idx="697">
                  <c:v>2.1781250000000016E-2</c:v>
                </c:pt>
                <c:pt idx="698">
                  <c:v>2.1812500000000016E-2</c:v>
                </c:pt>
                <c:pt idx="699">
                  <c:v>2.1843750000000016E-2</c:v>
                </c:pt>
                <c:pt idx="700">
                  <c:v>2.1875000000000016E-2</c:v>
                </c:pt>
                <c:pt idx="701">
                  <c:v>2.1906250000000016E-2</c:v>
                </c:pt>
                <c:pt idx="702">
                  <c:v>2.1937500000000016E-2</c:v>
                </c:pt>
                <c:pt idx="703">
                  <c:v>2.1968750000000016E-2</c:v>
                </c:pt>
                <c:pt idx="704">
                  <c:v>2.2000000000000016E-2</c:v>
                </c:pt>
                <c:pt idx="705">
                  <c:v>2.2031250000000016E-2</c:v>
                </c:pt>
                <c:pt idx="706">
                  <c:v>2.2062500000000016E-2</c:v>
                </c:pt>
                <c:pt idx="707">
                  <c:v>2.2093750000000016E-2</c:v>
                </c:pt>
                <c:pt idx="708">
                  <c:v>2.2125000000000016E-2</c:v>
                </c:pt>
                <c:pt idx="709">
                  <c:v>2.2156250000000016E-2</c:v>
                </c:pt>
                <c:pt idx="710">
                  <c:v>2.2187500000000016E-2</c:v>
                </c:pt>
                <c:pt idx="711">
                  <c:v>2.2218750000000016E-2</c:v>
                </c:pt>
                <c:pt idx="712">
                  <c:v>2.2250000000000016E-2</c:v>
                </c:pt>
                <c:pt idx="713">
                  <c:v>2.2281250000000016E-2</c:v>
                </c:pt>
                <c:pt idx="714">
                  <c:v>2.2312500000000016E-2</c:v>
                </c:pt>
                <c:pt idx="715">
                  <c:v>2.2343750000000016E-2</c:v>
                </c:pt>
                <c:pt idx="716">
                  <c:v>2.2375000000000016E-2</c:v>
                </c:pt>
                <c:pt idx="717">
                  <c:v>2.2406250000000016E-2</c:v>
                </c:pt>
                <c:pt idx="718">
                  <c:v>2.2437500000000016E-2</c:v>
                </c:pt>
                <c:pt idx="719">
                  <c:v>2.2468750000000016E-2</c:v>
                </c:pt>
                <c:pt idx="720">
                  <c:v>2.2500000000000017E-2</c:v>
                </c:pt>
                <c:pt idx="721">
                  <c:v>2.2531250000000017E-2</c:v>
                </c:pt>
                <c:pt idx="722">
                  <c:v>2.2562500000000017E-2</c:v>
                </c:pt>
                <c:pt idx="723">
                  <c:v>2.2593750000000017E-2</c:v>
                </c:pt>
                <c:pt idx="724">
                  <c:v>2.2625000000000017E-2</c:v>
                </c:pt>
                <c:pt idx="725">
                  <c:v>2.2656250000000017E-2</c:v>
                </c:pt>
                <c:pt idx="726">
                  <c:v>2.2687500000000017E-2</c:v>
                </c:pt>
                <c:pt idx="727">
                  <c:v>2.2718750000000017E-2</c:v>
                </c:pt>
                <c:pt idx="728">
                  <c:v>2.2750000000000017E-2</c:v>
                </c:pt>
                <c:pt idx="729">
                  <c:v>2.2781250000000017E-2</c:v>
                </c:pt>
                <c:pt idx="730">
                  <c:v>2.2812500000000017E-2</c:v>
                </c:pt>
                <c:pt idx="731">
                  <c:v>2.2843750000000017E-2</c:v>
                </c:pt>
                <c:pt idx="732">
                  <c:v>2.2875000000000017E-2</c:v>
                </c:pt>
                <c:pt idx="733">
                  <c:v>2.2906250000000017E-2</c:v>
                </c:pt>
                <c:pt idx="734">
                  <c:v>2.2937500000000017E-2</c:v>
                </c:pt>
                <c:pt idx="735">
                  <c:v>2.2968750000000017E-2</c:v>
                </c:pt>
                <c:pt idx="736">
                  <c:v>2.3000000000000017E-2</c:v>
                </c:pt>
                <c:pt idx="737">
                  <c:v>2.3031250000000017E-2</c:v>
                </c:pt>
                <c:pt idx="738">
                  <c:v>2.3062500000000017E-2</c:v>
                </c:pt>
                <c:pt idx="739">
                  <c:v>2.3093750000000017E-2</c:v>
                </c:pt>
                <c:pt idx="740">
                  <c:v>2.3125000000000017E-2</c:v>
                </c:pt>
                <c:pt idx="741">
                  <c:v>2.3156250000000017E-2</c:v>
                </c:pt>
                <c:pt idx="742">
                  <c:v>2.3187500000000017E-2</c:v>
                </c:pt>
                <c:pt idx="743">
                  <c:v>2.3218750000000017E-2</c:v>
                </c:pt>
                <c:pt idx="744">
                  <c:v>2.3250000000000017E-2</c:v>
                </c:pt>
                <c:pt idx="745">
                  <c:v>2.3281250000000017E-2</c:v>
                </c:pt>
                <c:pt idx="746">
                  <c:v>2.3312500000000017E-2</c:v>
                </c:pt>
                <c:pt idx="747">
                  <c:v>2.3343750000000017E-2</c:v>
                </c:pt>
                <c:pt idx="748">
                  <c:v>2.3375000000000017E-2</c:v>
                </c:pt>
                <c:pt idx="749">
                  <c:v>2.3406250000000017E-2</c:v>
                </c:pt>
                <c:pt idx="750">
                  <c:v>2.3437500000000017E-2</c:v>
                </c:pt>
                <c:pt idx="751">
                  <c:v>2.3468750000000017E-2</c:v>
                </c:pt>
                <c:pt idx="752">
                  <c:v>2.3500000000000017E-2</c:v>
                </c:pt>
                <c:pt idx="753">
                  <c:v>2.3531250000000017E-2</c:v>
                </c:pt>
                <c:pt idx="754">
                  <c:v>2.3562500000000017E-2</c:v>
                </c:pt>
                <c:pt idx="755">
                  <c:v>2.3593750000000017E-2</c:v>
                </c:pt>
                <c:pt idx="756">
                  <c:v>2.3625000000000018E-2</c:v>
                </c:pt>
                <c:pt idx="757">
                  <c:v>2.3656250000000018E-2</c:v>
                </c:pt>
                <c:pt idx="758">
                  <c:v>2.3687500000000018E-2</c:v>
                </c:pt>
                <c:pt idx="759">
                  <c:v>2.3718750000000018E-2</c:v>
                </c:pt>
                <c:pt idx="760">
                  <c:v>2.3750000000000018E-2</c:v>
                </c:pt>
                <c:pt idx="761">
                  <c:v>2.3781250000000018E-2</c:v>
                </c:pt>
                <c:pt idx="762">
                  <c:v>2.3812500000000018E-2</c:v>
                </c:pt>
                <c:pt idx="763">
                  <c:v>2.3843750000000018E-2</c:v>
                </c:pt>
                <c:pt idx="764">
                  <c:v>2.3875000000000018E-2</c:v>
                </c:pt>
                <c:pt idx="765">
                  <c:v>2.3906250000000018E-2</c:v>
                </c:pt>
                <c:pt idx="766">
                  <c:v>2.3937500000000018E-2</c:v>
                </c:pt>
                <c:pt idx="767">
                  <c:v>2.3968750000000018E-2</c:v>
                </c:pt>
                <c:pt idx="768">
                  <c:v>2.4000000000000018E-2</c:v>
                </c:pt>
                <c:pt idx="769">
                  <c:v>2.4031250000000018E-2</c:v>
                </c:pt>
                <c:pt idx="770">
                  <c:v>2.4062500000000018E-2</c:v>
                </c:pt>
                <c:pt idx="771">
                  <c:v>2.4093750000000018E-2</c:v>
                </c:pt>
                <c:pt idx="772">
                  <c:v>2.4125000000000018E-2</c:v>
                </c:pt>
                <c:pt idx="773">
                  <c:v>2.4156250000000018E-2</c:v>
                </c:pt>
                <c:pt idx="774">
                  <c:v>2.4187500000000018E-2</c:v>
                </c:pt>
                <c:pt idx="775">
                  <c:v>2.4218750000000018E-2</c:v>
                </c:pt>
                <c:pt idx="776">
                  <c:v>2.4250000000000018E-2</c:v>
                </c:pt>
                <c:pt idx="777">
                  <c:v>2.4281250000000018E-2</c:v>
                </c:pt>
                <c:pt idx="778">
                  <c:v>2.4312500000000018E-2</c:v>
                </c:pt>
                <c:pt idx="779">
                  <c:v>2.4343750000000018E-2</c:v>
                </c:pt>
                <c:pt idx="780">
                  <c:v>2.4375000000000018E-2</c:v>
                </c:pt>
                <c:pt idx="781">
                  <c:v>2.4406250000000018E-2</c:v>
                </c:pt>
                <c:pt idx="782">
                  <c:v>2.4437500000000018E-2</c:v>
                </c:pt>
                <c:pt idx="783">
                  <c:v>2.4468750000000018E-2</c:v>
                </c:pt>
                <c:pt idx="784">
                  <c:v>2.4500000000000018E-2</c:v>
                </c:pt>
                <c:pt idx="785">
                  <c:v>2.4531250000000018E-2</c:v>
                </c:pt>
                <c:pt idx="786">
                  <c:v>2.4562500000000018E-2</c:v>
                </c:pt>
                <c:pt idx="787">
                  <c:v>2.4593750000000018E-2</c:v>
                </c:pt>
                <c:pt idx="788">
                  <c:v>2.4625000000000018E-2</c:v>
                </c:pt>
                <c:pt idx="789">
                  <c:v>2.4656250000000018E-2</c:v>
                </c:pt>
                <c:pt idx="790">
                  <c:v>2.4687500000000018E-2</c:v>
                </c:pt>
                <c:pt idx="791">
                  <c:v>2.4718750000000018E-2</c:v>
                </c:pt>
                <c:pt idx="792">
                  <c:v>2.4750000000000019E-2</c:v>
                </c:pt>
                <c:pt idx="793">
                  <c:v>2.4781250000000019E-2</c:v>
                </c:pt>
                <c:pt idx="794">
                  <c:v>2.4812500000000019E-2</c:v>
                </c:pt>
                <c:pt idx="795">
                  <c:v>2.4843750000000019E-2</c:v>
                </c:pt>
                <c:pt idx="796">
                  <c:v>2.4875000000000019E-2</c:v>
                </c:pt>
                <c:pt idx="797">
                  <c:v>2.4906250000000019E-2</c:v>
                </c:pt>
                <c:pt idx="798">
                  <c:v>2.4937500000000019E-2</c:v>
                </c:pt>
                <c:pt idx="799">
                  <c:v>2.4968750000000019E-2</c:v>
                </c:pt>
                <c:pt idx="800">
                  <c:v>2.5000000000000019E-2</c:v>
                </c:pt>
                <c:pt idx="801">
                  <c:v>2.5031250000000019E-2</c:v>
                </c:pt>
                <c:pt idx="802">
                  <c:v>2.5062500000000019E-2</c:v>
                </c:pt>
                <c:pt idx="803">
                  <c:v>2.5093750000000019E-2</c:v>
                </c:pt>
                <c:pt idx="804">
                  <c:v>2.5125000000000019E-2</c:v>
                </c:pt>
                <c:pt idx="805">
                  <c:v>2.5156250000000019E-2</c:v>
                </c:pt>
                <c:pt idx="806">
                  <c:v>2.5187500000000019E-2</c:v>
                </c:pt>
                <c:pt idx="807">
                  <c:v>2.5218750000000019E-2</c:v>
                </c:pt>
                <c:pt idx="808">
                  <c:v>2.5250000000000019E-2</c:v>
                </c:pt>
                <c:pt idx="809">
                  <c:v>2.5281250000000019E-2</c:v>
                </c:pt>
                <c:pt idx="810">
                  <c:v>2.5312500000000019E-2</c:v>
                </c:pt>
                <c:pt idx="811">
                  <c:v>2.5343750000000019E-2</c:v>
                </c:pt>
                <c:pt idx="812">
                  <c:v>2.5375000000000019E-2</c:v>
                </c:pt>
                <c:pt idx="813">
                  <c:v>2.5406250000000019E-2</c:v>
                </c:pt>
                <c:pt idx="814">
                  <c:v>2.5437500000000019E-2</c:v>
                </c:pt>
                <c:pt idx="815">
                  <c:v>2.5468750000000019E-2</c:v>
                </c:pt>
                <c:pt idx="816">
                  <c:v>2.5500000000000019E-2</c:v>
                </c:pt>
                <c:pt idx="817">
                  <c:v>2.5531250000000019E-2</c:v>
                </c:pt>
                <c:pt idx="818">
                  <c:v>2.5562500000000019E-2</c:v>
                </c:pt>
                <c:pt idx="819">
                  <c:v>2.5593750000000019E-2</c:v>
                </c:pt>
                <c:pt idx="820">
                  <c:v>2.5625000000000019E-2</c:v>
                </c:pt>
                <c:pt idx="821">
                  <c:v>2.5656250000000019E-2</c:v>
                </c:pt>
                <c:pt idx="822">
                  <c:v>2.5687500000000019E-2</c:v>
                </c:pt>
                <c:pt idx="823">
                  <c:v>2.5718750000000019E-2</c:v>
                </c:pt>
                <c:pt idx="824">
                  <c:v>2.5750000000000019E-2</c:v>
                </c:pt>
                <c:pt idx="825">
                  <c:v>2.5781250000000019E-2</c:v>
                </c:pt>
                <c:pt idx="826">
                  <c:v>2.5812500000000019E-2</c:v>
                </c:pt>
                <c:pt idx="827">
                  <c:v>2.5843750000000019E-2</c:v>
                </c:pt>
                <c:pt idx="828">
                  <c:v>2.587500000000002E-2</c:v>
                </c:pt>
                <c:pt idx="829">
                  <c:v>2.590625000000002E-2</c:v>
                </c:pt>
                <c:pt idx="830">
                  <c:v>2.593750000000002E-2</c:v>
                </c:pt>
                <c:pt idx="831">
                  <c:v>2.596875000000002E-2</c:v>
                </c:pt>
                <c:pt idx="832">
                  <c:v>2.600000000000002E-2</c:v>
                </c:pt>
                <c:pt idx="833">
                  <c:v>2.603125000000002E-2</c:v>
                </c:pt>
                <c:pt idx="834">
                  <c:v>2.606250000000002E-2</c:v>
                </c:pt>
                <c:pt idx="835">
                  <c:v>2.609375000000002E-2</c:v>
                </c:pt>
                <c:pt idx="836">
                  <c:v>2.612500000000002E-2</c:v>
                </c:pt>
                <c:pt idx="837">
                  <c:v>2.615625000000002E-2</c:v>
                </c:pt>
                <c:pt idx="838">
                  <c:v>2.618750000000002E-2</c:v>
                </c:pt>
                <c:pt idx="839">
                  <c:v>2.621875000000002E-2</c:v>
                </c:pt>
                <c:pt idx="840">
                  <c:v>2.625000000000002E-2</c:v>
                </c:pt>
                <c:pt idx="841">
                  <c:v>2.628125000000002E-2</c:v>
                </c:pt>
                <c:pt idx="842">
                  <c:v>2.631250000000002E-2</c:v>
                </c:pt>
                <c:pt idx="843">
                  <c:v>2.634375000000002E-2</c:v>
                </c:pt>
                <c:pt idx="844">
                  <c:v>2.637500000000002E-2</c:v>
                </c:pt>
                <c:pt idx="845">
                  <c:v>2.640625000000002E-2</c:v>
                </c:pt>
                <c:pt idx="846">
                  <c:v>2.643750000000002E-2</c:v>
                </c:pt>
                <c:pt idx="847">
                  <c:v>2.646875000000002E-2</c:v>
                </c:pt>
                <c:pt idx="848">
                  <c:v>2.650000000000002E-2</c:v>
                </c:pt>
                <c:pt idx="849">
                  <c:v>2.653125000000002E-2</c:v>
                </c:pt>
                <c:pt idx="850">
                  <c:v>2.656250000000002E-2</c:v>
                </c:pt>
                <c:pt idx="851">
                  <c:v>2.659375000000002E-2</c:v>
                </c:pt>
                <c:pt idx="852">
                  <c:v>2.662500000000002E-2</c:v>
                </c:pt>
                <c:pt idx="853">
                  <c:v>2.665625000000002E-2</c:v>
                </c:pt>
                <c:pt idx="854">
                  <c:v>2.668750000000002E-2</c:v>
                </c:pt>
                <c:pt idx="855">
                  <c:v>2.671875000000002E-2</c:v>
                </c:pt>
                <c:pt idx="856">
                  <c:v>2.675000000000002E-2</c:v>
                </c:pt>
                <c:pt idx="857">
                  <c:v>2.678125000000002E-2</c:v>
                </c:pt>
                <c:pt idx="858">
                  <c:v>2.681250000000002E-2</c:v>
                </c:pt>
                <c:pt idx="859">
                  <c:v>2.684375000000002E-2</c:v>
                </c:pt>
                <c:pt idx="860">
                  <c:v>2.687500000000002E-2</c:v>
                </c:pt>
                <c:pt idx="861">
                  <c:v>2.690625000000002E-2</c:v>
                </c:pt>
                <c:pt idx="862">
                  <c:v>2.693750000000002E-2</c:v>
                </c:pt>
                <c:pt idx="863">
                  <c:v>2.696875000000002E-2</c:v>
                </c:pt>
                <c:pt idx="864">
                  <c:v>2.7000000000000021E-2</c:v>
                </c:pt>
                <c:pt idx="865">
                  <c:v>2.7031250000000021E-2</c:v>
                </c:pt>
                <c:pt idx="866">
                  <c:v>2.7062500000000021E-2</c:v>
                </c:pt>
                <c:pt idx="867">
                  <c:v>2.7093750000000021E-2</c:v>
                </c:pt>
                <c:pt idx="868">
                  <c:v>2.7125000000000021E-2</c:v>
                </c:pt>
                <c:pt idx="869">
                  <c:v>2.7156250000000021E-2</c:v>
                </c:pt>
                <c:pt idx="870">
                  <c:v>2.7187500000000021E-2</c:v>
                </c:pt>
                <c:pt idx="871">
                  <c:v>2.7218750000000021E-2</c:v>
                </c:pt>
                <c:pt idx="872">
                  <c:v>2.7250000000000021E-2</c:v>
                </c:pt>
                <c:pt idx="873">
                  <c:v>2.7281250000000021E-2</c:v>
                </c:pt>
                <c:pt idx="874">
                  <c:v>2.7312500000000021E-2</c:v>
                </c:pt>
                <c:pt idx="875">
                  <c:v>2.7343750000000021E-2</c:v>
                </c:pt>
                <c:pt idx="876">
                  <c:v>2.7375000000000021E-2</c:v>
                </c:pt>
                <c:pt idx="877">
                  <c:v>2.7406250000000021E-2</c:v>
                </c:pt>
                <c:pt idx="878">
                  <c:v>2.7437500000000021E-2</c:v>
                </c:pt>
                <c:pt idx="879">
                  <c:v>2.7468750000000021E-2</c:v>
                </c:pt>
                <c:pt idx="880">
                  <c:v>2.7500000000000021E-2</c:v>
                </c:pt>
                <c:pt idx="881">
                  <c:v>2.7531250000000021E-2</c:v>
                </c:pt>
                <c:pt idx="882">
                  <c:v>2.7562500000000021E-2</c:v>
                </c:pt>
                <c:pt idx="883">
                  <c:v>2.7593750000000021E-2</c:v>
                </c:pt>
                <c:pt idx="884">
                  <c:v>2.7625000000000021E-2</c:v>
                </c:pt>
                <c:pt idx="885">
                  <c:v>2.7656250000000021E-2</c:v>
                </c:pt>
                <c:pt idx="886">
                  <c:v>2.7687500000000021E-2</c:v>
                </c:pt>
                <c:pt idx="887">
                  <c:v>2.7718750000000021E-2</c:v>
                </c:pt>
                <c:pt idx="888">
                  <c:v>2.7750000000000021E-2</c:v>
                </c:pt>
                <c:pt idx="889">
                  <c:v>2.7781250000000021E-2</c:v>
                </c:pt>
                <c:pt idx="890">
                  <c:v>2.7812500000000021E-2</c:v>
                </c:pt>
                <c:pt idx="891">
                  <c:v>2.7843750000000021E-2</c:v>
                </c:pt>
                <c:pt idx="892">
                  <c:v>2.7875000000000021E-2</c:v>
                </c:pt>
                <c:pt idx="893">
                  <c:v>2.7906250000000021E-2</c:v>
                </c:pt>
                <c:pt idx="894">
                  <c:v>2.7937500000000021E-2</c:v>
                </c:pt>
                <c:pt idx="895">
                  <c:v>2.7968750000000021E-2</c:v>
                </c:pt>
                <c:pt idx="896">
                  <c:v>2.8000000000000021E-2</c:v>
                </c:pt>
                <c:pt idx="897">
                  <c:v>2.8031250000000021E-2</c:v>
                </c:pt>
                <c:pt idx="898">
                  <c:v>2.8062500000000021E-2</c:v>
                </c:pt>
                <c:pt idx="899">
                  <c:v>2.8093750000000021E-2</c:v>
                </c:pt>
                <c:pt idx="900">
                  <c:v>2.8125000000000022E-2</c:v>
                </c:pt>
                <c:pt idx="901">
                  <c:v>2.8156250000000022E-2</c:v>
                </c:pt>
                <c:pt idx="902">
                  <c:v>2.8187500000000022E-2</c:v>
                </c:pt>
                <c:pt idx="903">
                  <c:v>2.8218750000000022E-2</c:v>
                </c:pt>
                <c:pt idx="904">
                  <c:v>2.8250000000000022E-2</c:v>
                </c:pt>
                <c:pt idx="905">
                  <c:v>2.8281250000000022E-2</c:v>
                </c:pt>
                <c:pt idx="906">
                  <c:v>2.8312500000000022E-2</c:v>
                </c:pt>
                <c:pt idx="907">
                  <c:v>2.8343750000000022E-2</c:v>
                </c:pt>
                <c:pt idx="908">
                  <c:v>2.8375000000000022E-2</c:v>
                </c:pt>
                <c:pt idx="909">
                  <c:v>2.8406250000000022E-2</c:v>
                </c:pt>
                <c:pt idx="910">
                  <c:v>2.8437500000000022E-2</c:v>
                </c:pt>
                <c:pt idx="911">
                  <c:v>2.8468750000000022E-2</c:v>
                </c:pt>
                <c:pt idx="912">
                  <c:v>2.8500000000000022E-2</c:v>
                </c:pt>
                <c:pt idx="913">
                  <c:v>2.8531250000000022E-2</c:v>
                </c:pt>
                <c:pt idx="914">
                  <c:v>2.8562500000000022E-2</c:v>
                </c:pt>
                <c:pt idx="915">
                  <c:v>2.8593750000000022E-2</c:v>
                </c:pt>
                <c:pt idx="916">
                  <c:v>2.8625000000000022E-2</c:v>
                </c:pt>
                <c:pt idx="917">
                  <c:v>2.8656250000000022E-2</c:v>
                </c:pt>
                <c:pt idx="918">
                  <c:v>2.8687500000000022E-2</c:v>
                </c:pt>
                <c:pt idx="919">
                  <c:v>2.8718750000000022E-2</c:v>
                </c:pt>
                <c:pt idx="920">
                  <c:v>2.8750000000000022E-2</c:v>
                </c:pt>
                <c:pt idx="921">
                  <c:v>2.8781250000000022E-2</c:v>
                </c:pt>
                <c:pt idx="922">
                  <c:v>2.8812500000000022E-2</c:v>
                </c:pt>
                <c:pt idx="923">
                  <c:v>2.8843750000000022E-2</c:v>
                </c:pt>
                <c:pt idx="924">
                  <c:v>2.8875000000000022E-2</c:v>
                </c:pt>
                <c:pt idx="925">
                  <c:v>2.8906250000000022E-2</c:v>
                </c:pt>
                <c:pt idx="926">
                  <c:v>2.8937500000000022E-2</c:v>
                </c:pt>
                <c:pt idx="927">
                  <c:v>2.8968750000000022E-2</c:v>
                </c:pt>
                <c:pt idx="928">
                  <c:v>2.9000000000000022E-2</c:v>
                </c:pt>
                <c:pt idx="929">
                  <c:v>2.9031250000000022E-2</c:v>
                </c:pt>
                <c:pt idx="930">
                  <c:v>2.9062500000000022E-2</c:v>
                </c:pt>
                <c:pt idx="931">
                  <c:v>2.9093750000000022E-2</c:v>
                </c:pt>
                <c:pt idx="932">
                  <c:v>2.9125000000000022E-2</c:v>
                </c:pt>
                <c:pt idx="933">
                  <c:v>2.9156250000000022E-2</c:v>
                </c:pt>
                <c:pt idx="934">
                  <c:v>2.9187500000000022E-2</c:v>
                </c:pt>
                <c:pt idx="935">
                  <c:v>2.9218750000000022E-2</c:v>
                </c:pt>
                <c:pt idx="936">
                  <c:v>2.9250000000000023E-2</c:v>
                </c:pt>
                <c:pt idx="937">
                  <c:v>2.9281250000000023E-2</c:v>
                </c:pt>
                <c:pt idx="938">
                  <c:v>2.9312500000000023E-2</c:v>
                </c:pt>
                <c:pt idx="939">
                  <c:v>2.9343750000000023E-2</c:v>
                </c:pt>
                <c:pt idx="940">
                  <c:v>2.9375000000000023E-2</c:v>
                </c:pt>
                <c:pt idx="941">
                  <c:v>2.9406250000000023E-2</c:v>
                </c:pt>
                <c:pt idx="942">
                  <c:v>2.9437500000000023E-2</c:v>
                </c:pt>
                <c:pt idx="943">
                  <c:v>2.9468750000000023E-2</c:v>
                </c:pt>
                <c:pt idx="944">
                  <c:v>2.9500000000000023E-2</c:v>
                </c:pt>
                <c:pt idx="945">
                  <c:v>2.9531250000000023E-2</c:v>
                </c:pt>
                <c:pt idx="946">
                  <c:v>2.9562500000000023E-2</c:v>
                </c:pt>
                <c:pt idx="947">
                  <c:v>2.9593750000000023E-2</c:v>
                </c:pt>
                <c:pt idx="948">
                  <c:v>2.9625000000000023E-2</c:v>
                </c:pt>
                <c:pt idx="949">
                  <c:v>2.9656250000000023E-2</c:v>
                </c:pt>
                <c:pt idx="950">
                  <c:v>2.9687500000000023E-2</c:v>
                </c:pt>
                <c:pt idx="951">
                  <c:v>2.9718750000000023E-2</c:v>
                </c:pt>
                <c:pt idx="952">
                  <c:v>2.9750000000000023E-2</c:v>
                </c:pt>
                <c:pt idx="953">
                  <c:v>2.9781250000000023E-2</c:v>
                </c:pt>
                <c:pt idx="954">
                  <c:v>2.9812500000000023E-2</c:v>
                </c:pt>
                <c:pt idx="955">
                  <c:v>2.9843750000000023E-2</c:v>
                </c:pt>
                <c:pt idx="956">
                  <c:v>2.9875000000000023E-2</c:v>
                </c:pt>
                <c:pt idx="957">
                  <c:v>2.9906250000000023E-2</c:v>
                </c:pt>
                <c:pt idx="958">
                  <c:v>2.9937500000000023E-2</c:v>
                </c:pt>
                <c:pt idx="959">
                  <c:v>2.9968750000000023E-2</c:v>
                </c:pt>
                <c:pt idx="960">
                  <c:v>3.0000000000000023E-2</c:v>
                </c:pt>
                <c:pt idx="961">
                  <c:v>3.0031250000000023E-2</c:v>
                </c:pt>
                <c:pt idx="962">
                  <c:v>3.0062500000000023E-2</c:v>
                </c:pt>
                <c:pt idx="963">
                  <c:v>3.0093750000000023E-2</c:v>
                </c:pt>
                <c:pt idx="964">
                  <c:v>3.0125000000000023E-2</c:v>
                </c:pt>
                <c:pt idx="965">
                  <c:v>3.0156250000000023E-2</c:v>
                </c:pt>
                <c:pt idx="966">
                  <c:v>3.0187500000000023E-2</c:v>
                </c:pt>
                <c:pt idx="967">
                  <c:v>3.0218750000000023E-2</c:v>
                </c:pt>
                <c:pt idx="968">
                  <c:v>3.0250000000000023E-2</c:v>
                </c:pt>
                <c:pt idx="969">
                  <c:v>3.0281250000000023E-2</c:v>
                </c:pt>
                <c:pt idx="970">
                  <c:v>3.0312500000000023E-2</c:v>
                </c:pt>
                <c:pt idx="971">
                  <c:v>3.0343750000000023E-2</c:v>
                </c:pt>
                <c:pt idx="972">
                  <c:v>3.0375000000000024E-2</c:v>
                </c:pt>
                <c:pt idx="973">
                  <c:v>3.0406250000000024E-2</c:v>
                </c:pt>
                <c:pt idx="974">
                  <c:v>3.0437500000000024E-2</c:v>
                </c:pt>
                <c:pt idx="975">
                  <c:v>3.0468750000000024E-2</c:v>
                </c:pt>
                <c:pt idx="976">
                  <c:v>3.0500000000000024E-2</c:v>
                </c:pt>
                <c:pt idx="977">
                  <c:v>3.0531250000000024E-2</c:v>
                </c:pt>
                <c:pt idx="978">
                  <c:v>3.0562500000000024E-2</c:v>
                </c:pt>
                <c:pt idx="979">
                  <c:v>3.0593750000000024E-2</c:v>
                </c:pt>
                <c:pt idx="980">
                  <c:v>3.0625000000000024E-2</c:v>
                </c:pt>
                <c:pt idx="981">
                  <c:v>3.0656250000000024E-2</c:v>
                </c:pt>
                <c:pt idx="982">
                  <c:v>3.0687500000000024E-2</c:v>
                </c:pt>
                <c:pt idx="983">
                  <c:v>3.0718750000000024E-2</c:v>
                </c:pt>
                <c:pt idx="984">
                  <c:v>3.0750000000000024E-2</c:v>
                </c:pt>
                <c:pt idx="985">
                  <c:v>3.0781250000000024E-2</c:v>
                </c:pt>
                <c:pt idx="986">
                  <c:v>3.0812500000000024E-2</c:v>
                </c:pt>
                <c:pt idx="987">
                  <c:v>3.0843750000000024E-2</c:v>
                </c:pt>
                <c:pt idx="988">
                  <c:v>3.0875000000000024E-2</c:v>
                </c:pt>
                <c:pt idx="989">
                  <c:v>3.0906250000000024E-2</c:v>
                </c:pt>
                <c:pt idx="990">
                  <c:v>3.0937500000000024E-2</c:v>
                </c:pt>
                <c:pt idx="991">
                  <c:v>3.0968750000000024E-2</c:v>
                </c:pt>
                <c:pt idx="992">
                  <c:v>3.1000000000000024E-2</c:v>
                </c:pt>
                <c:pt idx="993">
                  <c:v>3.1031250000000024E-2</c:v>
                </c:pt>
                <c:pt idx="994">
                  <c:v>3.1062500000000024E-2</c:v>
                </c:pt>
                <c:pt idx="995">
                  <c:v>3.1093750000000024E-2</c:v>
                </c:pt>
                <c:pt idx="996">
                  <c:v>3.1125000000000024E-2</c:v>
                </c:pt>
                <c:pt idx="997">
                  <c:v>3.1156250000000024E-2</c:v>
                </c:pt>
                <c:pt idx="998">
                  <c:v>3.1187500000000024E-2</c:v>
                </c:pt>
                <c:pt idx="999">
                  <c:v>3.1218750000000024E-2</c:v>
                </c:pt>
                <c:pt idx="1000">
                  <c:v>3.1250000000000021E-2</c:v>
                </c:pt>
                <c:pt idx="1001">
                  <c:v>3.1281250000000017E-2</c:v>
                </c:pt>
                <c:pt idx="1002">
                  <c:v>3.1312500000000014E-2</c:v>
                </c:pt>
                <c:pt idx="1003">
                  <c:v>3.134375000000001E-2</c:v>
                </c:pt>
                <c:pt idx="1004">
                  <c:v>3.1375000000000007E-2</c:v>
                </c:pt>
                <c:pt idx="1005">
                  <c:v>3.1406250000000004E-2</c:v>
                </c:pt>
                <c:pt idx="1006">
                  <c:v>3.14375E-2</c:v>
                </c:pt>
                <c:pt idx="1007">
                  <c:v>3.1468749999999997E-2</c:v>
                </c:pt>
                <c:pt idx="1008">
                  <c:v>3.1499999999999993E-2</c:v>
                </c:pt>
                <c:pt idx="1009">
                  <c:v>3.153124999999999E-2</c:v>
                </c:pt>
                <c:pt idx="1010">
                  <c:v>3.1562499999999986E-2</c:v>
                </c:pt>
                <c:pt idx="1011">
                  <c:v>3.1593749999999983E-2</c:v>
                </c:pt>
                <c:pt idx="1012">
                  <c:v>3.162499999999998E-2</c:v>
                </c:pt>
                <c:pt idx="1013">
                  <c:v>3.1656249999999976E-2</c:v>
                </c:pt>
                <c:pt idx="1014">
                  <c:v>3.1687499999999973E-2</c:v>
                </c:pt>
                <c:pt idx="1015">
                  <c:v>3.1718749999999969E-2</c:v>
                </c:pt>
                <c:pt idx="1016">
                  <c:v>3.1749999999999966E-2</c:v>
                </c:pt>
                <c:pt idx="1017">
                  <c:v>3.1781249999999962E-2</c:v>
                </c:pt>
                <c:pt idx="1018">
                  <c:v>3.1812499999999959E-2</c:v>
                </c:pt>
                <c:pt idx="1019">
                  <c:v>3.1843749999999955E-2</c:v>
                </c:pt>
                <c:pt idx="1020">
                  <c:v>3.1874999999999952E-2</c:v>
                </c:pt>
                <c:pt idx="1021">
                  <c:v>3.1906249999999949E-2</c:v>
                </c:pt>
                <c:pt idx="1022">
                  <c:v>3.1937499999999945E-2</c:v>
                </c:pt>
                <c:pt idx="1023">
                  <c:v>3.1968749999999942E-2</c:v>
                </c:pt>
                <c:pt idx="1024">
                  <c:v>3.1999999999999938E-2</c:v>
                </c:pt>
                <c:pt idx="1025">
                  <c:v>3.2031249999999935E-2</c:v>
                </c:pt>
                <c:pt idx="1026">
                  <c:v>3.2062499999999931E-2</c:v>
                </c:pt>
                <c:pt idx="1027">
                  <c:v>3.2093749999999928E-2</c:v>
                </c:pt>
                <c:pt idx="1028">
                  <c:v>3.2124999999999924E-2</c:v>
                </c:pt>
                <c:pt idx="1029">
                  <c:v>3.2156249999999921E-2</c:v>
                </c:pt>
                <c:pt idx="1030">
                  <c:v>3.2187499999999918E-2</c:v>
                </c:pt>
                <c:pt idx="1031">
                  <c:v>3.2218749999999914E-2</c:v>
                </c:pt>
                <c:pt idx="1032">
                  <c:v>3.2249999999999911E-2</c:v>
                </c:pt>
                <c:pt idx="1033">
                  <c:v>3.2281249999999907E-2</c:v>
                </c:pt>
                <c:pt idx="1034">
                  <c:v>3.2312499999999904E-2</c:v>
                </c:pt>
                <c:pt idx="1035">
                  <c:v>3.23437499999999E-2</c:v>
                </c:pt>
                <c:pt idx="1036">
                  <c:v>3.2374999999999897E-2</c:v>
                </c:pt>
                <c:pt idx="1037">
                  <c:v>3.2406249999999893E-2</c:v>
                </c:pt>
                <c:pt idx="1038">
                  <c:v>3.243749999999989E-2</c:v>
                </c:pt>
                <c:pt idx="1039">
                  <c:v>3.2468749999999887E-2</c:v>
                </c:pt>
                <c:pt idx="1040">
                  <c:v>3.2499999999999883E-2</c:v>
                </c:pt>
                <c:pt idx="1041">
                  <c:v>3.253124999999988E-2</c:v>
                </c:pt>
                <c:pt idx="1042">
                  <c:v>3.2562499999999876E-2</c:v>
                </c:pt>
                <c:pt idx="1043">
                  <c:v>3.2593749999999873E-2</c:v>
                </c:pt>
                <c:pt idx="1044">
                  <c:v>3.2624999999999869E-2</c:v>
                </c:pt>
                <c:pt idx="1045">
                  <c:v>3.2656249999999866E-2</c:v>
                </c:pt>
                <c:pt idx="1046">
                  <c:v>3.2687499999999862E-2</c:v>
                </c:pt>
                <c:pt idx="1047">
                  <c:v>3.2718749999999859E-2</c:v>
                </c:pt>
                <c:pt idx="1048">
                  <c:v>3.2749999999999856E-2</c:v>
                </c:pt>
                <c:pt idx="1049">
                  <c:v>3.2781249999999852E-2</c:v>
                </c:pt>
                <c:pt idx="1050">
                  <c:v>3.2812499999999849E-2</c:v>
                </c:pt>
                <c:pt idx="1051">
                  <c:v>3.2843749999999845E-2</c:v>
                </c:pt>
                <c:pt idx="1052">
                  <c:v>3.2874999999999842E-2</c:v>
                </c:pt>
                <c:pt idx="1053">
                  <c:v>3.2906249999999838E-2</c:v>
                </c:pt>
                <c:pt idx="1054">
                  <c:v>3.2937499999999835E-2</c:v>
                </c:pt>
                <c:pt idx="1055">
                  <c:v>3.2968749999999832E-2</c:v>
                </c:pt>
                <c:pt idx="1056">
                  <c:v>3.2999999999999828E-2</c:v>
                </c:pt>
                <c:pt idx="1057">
                  <c:v>3.3031249999999825E-2</c:v>
                </c:pt>
                <c:pt idx="1058">
                  <c:v>3.3062499999999821E-2</c:v>
                </c:pt>
                <c:pt idx="1059">
                  <c:v>3.3093749999999818E-2</c:v>
                </c:pt>
                <c:pt idx="1060">
                  <c:v>3.3124999999999814E-2</c:v>
                </c:pt>
                <c:pt idx="1061">
                  <c:v>3.3156249999999811E-2</c:v>
                </c:pt>
                <c:pt idx="1062">
                  <c:v>3.3187499999999807E-2</c:v>
                </c:pt>
                <c:pt idx="1063">
                  <c:v>3.3218749999999804E-2</c:v>
                </c:pt>
                <c:pt idx="1064">
                  <c:v>3.3249999999999801E-2</c:v>
                </c:pt>
                <c:pt idx="1065">
                  <c:v>3.3281249999999797E-2</c:v>
                </c:pt>
                <c:pt idx="1066">
                  <c:v>3.3312499999999794E-2</c:v>
                </c:pt>
                <c:pt idx="1067">
                  <c:v>3.334374999999979E-2</c:v>
                </c:pt>
                <c:pt idx="1068">
                  <c:v>3.3374999999999787E-2</c:v>
                </c:pt>
                <c:pt idx="1069">
                  <c:v>3.3406249999999783E-2</c:v>
                </c:pt>
                <c:pt idx="1070">
                  <c:v>3.343749999999978E-2</c:v>
                </c:pt>
                <c:pt idx="1071">
                  <c:v>3.3468749999999776E-2</c:v>
                </c:pt>
                <c:pt idx="1072">
                  <c:v>3.3499999999999773E-2</c:v>
                </c:pt>
                <c:pt idx="1073">
                  <c:v>3.353124999999977E-2</c:v>
                </c:pt>
                <c:pt idx="1074">
                  <c:v>3.3562499999999766E-2</c:v>
                </c:pt>
                <c:pt idx="1075">
                  <c:v>3.3593749999999763E-2</c:v>
                </c:pt>
                <c:pt idx="1076">
                  <c:v>3.3624999999999759E-2</c:v>
                </c:pt>
                <c:pt idx="1077">
                  <c:v>3.3656249999999756E-2</c:v>
                </c:pt>
                <c:pt idx="1078">
                  <c:v>3.3687499999999752E-2</c:v>
                </c:pt>
                <c:pt idx="1079">
                  <c:v>3.3718749999999749E-2</c:v>
                </c:pt>
                <c:pt idx="1080">
                  <c:v>3.3749999999999745E-2</c:v>
                </c:pt>
                <c:pt idx="1081">
                  <c:v>3.3781249999999742E-2</c:v>
                </c:pt>
                <c:pt idx="1082">
                  <c:v>3.3812499999999739E-2</c:v>
                </c:pt>
                <c:pt idx="1083">
                  <c:v>3.3843749999999735E-2</c:v>
                </c:pt>
                <c:pt idx="1084">
                  <c:v>3.3874999999999732E-2</c:v>
                </c:pt>
                <c:pt idx="1085">
                  <c:v>3.3906249999999728E-2</c:v>
                </c:pt>
                <c:pt idx="1086">
                  <c:v>3.3937499999999725E-2</c:v>
                </c:pt>
                <c:pt idx="1087">
                  <c:v>3.3968749999999721E-2</c:v>
                </c:pt>
                <c:pt idx="1088">
                  <c:v>3.3999999999999718E-2</c:v>
                </c:pt>
                <c:pt idx="1089">
                  <c:v>3.4031249999999715E-2</c:v>
                </c:pt>
                <c:pt idx="1090">
                  <c:v>3.4062499999999711E-2</c:v>
                </c:pt>
                <c:pt idx="1091">
                  <c:v>3.4093749999999708E-2</c:v>
                </c:pt>
                <c:pt idx="1092">
                  <c:v>3.4124999999999704E-2</c:v>
                </c:pt>
                <c:pt idx="1093">
                  <c:v>3.4156249999999701E-2</c:v>
                </c:pt>
                <c:pt idx="1094">
                  <c:v>3.4187499999999697E-2</c:v>
                </c:pt>
                <c:pt idx="1095">
                  <c:v>3.4218749999999694E-2</c:v>
                </c:pt>
                <c:pt idx="1096">
                  <c:v>3.424999999999969E-2</c:v>
                </c:pt>
                <c:pt idx="1097">
                  <c:v>3.4281249999999687E-2</c:v>
                </c:pt>
                <c:pt idx="1098">
                  <c:v>3.4312499999999684E-2</c:v>
                </c:pt>
                <c:pt idx="1099">
                  <c:v>3.434374999999968E-2</c:v>
                </c:pt>
                <c:pt idx="1100">
                  <c:v>3.4374999999999677E-2</c:v>
                </c:pt>
                <c:pt idx="1101">
                  <c:v>3.4406249999999673E-2</c:v>
                </c:pt>
                <c:pt idx="1102">
                  <c:v>3.443749999999967E-2</c:v>
                </c:pt>
                <c:pt idx="1103">
                  <c:v>3.4468749999999666E-2</c:v>
                </c:pt>
                <c:pt idx="1104">
                  <c:v>3.4499999999999663E-2</c:v>
                </c:pt>
                <c:pt idx="1105">
                  <c:v>3.4531249999999659E-2</c:v>
                </c:pt>
                <c:pt idx="1106">
                  <c:v>3.4562499999999656E-2</c:v>
                </c:pt>
                <c:pt idx="1107">
                  <c:v>3.4593749999999653E-2</c:v>
                </c:pt>
                <c:pt idx="1108">
                  <c:v>3.4624999999999649E-2</c:v>
                </c:pt>
                <c:pt idx="1109">
                  <c:v>3.4656249999999646E-2</c:v>
                </c:pt>
                <c:pt idx="1110">
                  <c:v>3.4687499999999642E-2</c:v>
                </c:pt>
                <c:pt idx="1111">
                  <c:v>3.4718749999999639E-2</c:v>
                </c:pt>
                <c:pt idx="1112">
                  <c:v>3.4749999999999635E-2</c:v>
                </c:pt>
                <c:pt idx="1113">
                  <c:v>3.4781249999999632E-2</c:v>
                </c:pt>
                <c:pt idx="1114">
                  <c:v>3.4812499999999628E-2</c:v>
                </c:pt>
                <c:pt idx="1115">
                  <c:v>3.4843749999999625E-2</c:v>
                </c:pt>
                <c:pt idx="1116">
                  <c:v>3.4874999999999622E-2</c:v>
                </c:pt>
                <c:pt idx="1117">
                  <c:v>3.4906249999999618E-2</c:v>
                </c:pt>
                <c:pt idx="1118">
                  <c:v>3.4937499999999615E-2</c:v>
                </c:pt>
                <c:pt idx="1119">
                  <c:v>3.4968749999999611E-2</c:v>
                </c:pt>
                <c:pt idx="1120">
                  <c:v>3.4999999999999608E-2</c:v>
                </c:pt>
                <c:pt idx="1121">
                  <c:v>3.5031249999999604E-2</c:v>
                </c:pt>
                <c:pt idx="1122">
                  <c:v>3.5062499999999601E-2</c:v>
                </c:pt>
                <c:pt idx="1123">
                  <c:v>3.5093749999999597E-2</c:v>
                </c:pt>
                <c:pt idx="1124">
                  <c:v>3.5124999999999594E-2</c:v>
                </c:pt>
                <c:pt idx="1125">
                  <c:v>3.5156249999999591E-2</c:v>
                </c:pt>
                <c:pt idx="1126">
                  <c:v>3.5187499999999587E-2</c:v>
                </c:pt>
                <c:pt idx="1127">
                  <c:v>3.5218749999999584E-2</c:v>
                </c:pt>
                <c:pt idx="1128">
                  <c:v>3.524999999999958E-2</c:v>
                </c:pt>
                <c:pt idx="1129">
                  <c:v>3.5281249999999577E-2</c:v>
                </c:pt>
                <c:pt idx="1130">
                  <c:v>3.5312499999999573E-2</c:v>
                </c:pt>
                <c:pt idx="1131">
                  <c:v>3.534374999999957E-2</c:v>
                </c:pt>
                <c:pt idx="1132">
                  <c:v>3.5374999999999567E-2</c:v>
                </c:pt>
                <c:pt idx="1133">
                  <c:v>3.5406249999999563E-2</c:v>
                </c:pt>
                <c:pt idx="1134">
                  <c:v>3.543749999999956E-2</c:v>
                </c:pt>
                <c:pt idx="1135">
                  <c:v>3.5468749999999556E-2</c:v>
                </c:pt>
                <c:pt idx="1136">
                  <c:v>3.5499999999999553E-2</c:v>
                </c:pt>
                <c:pt idx="1137">
                  <c:v>3.5531249999999549E-2</c:v>
                </c:pt>
                <c:pt idx="1138">
                  <c:v>3.5562499999999546E-2</c:v>
                </c:pt>
                <c:pt idx="1139">
                  <c:v>3.5593749999999542E-2</c:v>
                </c:pt>
                <c:pt idx="1140">
                  <c:v>3.5624999999999539E-2</c:v>
                </c:pt>
                <c:pt idx="1141">
                  <c:v>3.5656249999999536E-2</c:v>
                </c:pt>
                <c:pt idx="1142">
                  <c:v>3.5687499999999532E-2</c:v>
                </c:pt>
                <c:pt idx="1143">
                  <c:v>3.5718749999999529E-2</c:v>
                </c:pt>
                <c:pt idx="1144">
                  <c:v>3.5749999999999525E-2</c:v>
                </c:pt>
                <c:pt idx="1145">
                  <c:v>3.5781249999999522E-2</c:v>
                </c:pt>
                <c:pt idx="1146">
                  <c:v>3.5812499999999518E-2</c:v>
                </c:pt>
                <c:pt idx="1147">
                  <c:v>3.5843749999999515E-2</c:v>
                </c:pt>
                <c:pt idx="1148">
                  <c:v>3.5874999999999511E-2</c:v>
                </c:pt>
                <c:pt idx="1149">
                  <c:v>3.5906249999999508E-2</c:v>
                </c:pt>
                <c:pt idx="1150">
                  <c:v>3.5937499999999505E-2</c:v>
                </c:pt>
                <c:pt idx="1151">
                  <c:v>3.5968749999999501E-2</c:v>
                </c:pt>
                <c:pt idx="1152">
                  <c:v>3.5999999999999498E-2</c:v>
                </c:pt>
                <c:pt idx="1153">
                  <c:v>3.6031249999999494E-2</c:v>
                </c:pt>
                <c:pt idx="1154">
                  <c:v>3.6062499999999491E-2</c:v>
                </c:pt>
                <c:pt idx="1155">
                  <c:v>3.6093749999999487E-2</c:v>
                </c:pt>
                <c:pt idx="1156">
                  <c:v>3.6124999999999484E-2</c:v>
                </c:pt>
                <c:pt idx="1157">
                  <c:v>3.615624999999948E-2</c:v>
                </c:pt>
                <c:pt idx="1158">
                  <c:v>3.6187499999999477E-2</c:v>
                </c:pt>
                <c:pt idx="1159">
                  <c:v>3.6218749999999474E-2</c:v>
                </c:pt>
                <c:pt idx="1160">
                  <c:v>3.624999999999947E-2</c:v>
                </c:pt>
                <c:pt idx="1161">
                  <c:v>3.6281249999999467E-2</c:v>
                </c:pt>
                <c:pt idx="1162">
                  <c:v>3.6312499999999463E-2</c:v>
                </c:pt>
                <c:pt idx="1163">
                  <c:v>3.634374999999946E-2</c:v>
                </c:pt>
                <c:pt idx="1164">
                  <c:v>3.6374999999999456E-2</c:v>
                </c:pt>
                <c:pt idx="1165">
                  <c:v>3.6406249999999453E-2</c:v>
                </c:pt>
                <c:pt idx="1166">
                  <c:v>3.6437499999999449E-2</c:v>
                </c:pt>
                <c:pt idx="1167">
                  <c:v>3.6468749999999446E-2</c:v>
                </c:pt>
                <c:pt idx="1168">
                  <c:v>3.6499999999999443E-2</c:v>
                </c:pt>
                <c:pt idx="1169">
                  <c:v>3.6531249999999439E-2</c:v>
                </c:pt>
                <c:pt idx="1170">
                  <c:v>3.6562499999999436E-2</c:v>
                </c:pt>
                <c:pt idx="1171">
                  <c:v>3.6593749999999432E-2</c:v>
                </c:pt>
                <c:pt idx="1172">
                  <c:v>3.6624999999999429E-2</c:v>
                </c:pt>
                <c:pt idx="1173">
                  <c:v>3.6656249999999425E-2</c:v>
                </c:pt>
                <c:pt idx="1174">
                  <c:v>3.6687499999999422E-2</c:v>
                </c:pt>
                <c:pt idx="1175">
                  <c:v>3.6718749999999419E-2</c:v>
                </c:pt>
                <c:pt idx="1176">
                  <c:v>3.6749999999999415E-2</c:v>
                </c:pt>
                <c:pt idx="1177">
                  <c:v>3.6781249999999412E-2</c:v>
                </c:pt>
                <c:pt idx="1178">
                  <c:v>3.6812499999999408E-2</c:v>
                </c:pt>
                <c:pt idx="1179">
                  <c:v>3.6843749999999405E-2</c:v>
                </c:pt>
                <c:pt idx="1180">
                  <c:v>3.6874999999999401E-2</c:v>
                </c:pt>
                <c:pt idx="1181">
                  <c:v>3.6906249999999398E-2</c:v>
                </c:pt>
                <c:pt idx="1182">
                  <c:v>3.6937499999999394E-2</c:v>
                </c:pt>
                <c:pt idx="1183">
                  <c:v>3.6968749999999391E-2</c:v>
                </c:pt>
                <c:pt idx="1184">
                  <c:v>3.6999999999999388E-2</c:v>
                </c:pt>
                <c:pt idx="1185">
                  <c:v>3.7031249999999384E-2</c:v>
                </c:pt>
                <c:pt idx="1186">
                  <c:v>3.7062499999999381E-2</c:v>
                </c:pt>
                <c:pt idx="1187">
                  <c:v>3.7093749999999377E-2</c:v>
                </c:pt>
                <c:pt idx="1188">
                  <c:v>3.7124999999999374E-2</c:v>
                </c:pt>
                <c:pt idx="1189">
                  <c:v>3.715624999999937E-2</c:v>
                </c:pt>
                <c:pt idx="1190">
                  <c:v>3.7187499999999367E-2</c:v>
                </c:pt>
                <c:pt idx="1191">
                  <c:v>3.7218749999999363E-2</c:v>
                </c:pt>
                <c:pt idx="1192">
                  <c:v>3.724999999999936E-2</c:v>
                </c:pt>
                <c:pt idx="1193">
                  <c:v>3.7281249999999357E-2</c:v>
                </c:pt>
                <c:pt idx="1194">
                  <c:v>3.7312499999999353E-2</c:v>
                </c:pt>
                <c:pt idx="1195">
                  <c:v>3.734374999999935E-2</c:v>
                </c:pt>
                <c:pt idx="1196">
                  <c:v>3.7374999999999346E-2</c:v>
                </c:pt>
                <c:pt idx="1197">
                  <c:v>3.7406249999999343E-2</c:v>
                </c:pt>
                <c:pt idx="1198">
                  <c:v>3.7437499999999339E-2</c:v>
                </c:pt>
                <c:pt idx="1199">
                  <c:v>3.7468749999999336E-2</c:v>
                </c:pt>
                <c:pt idx="1200">
                  <c:v>3.7499999999999332E-2</c:v>
                </c:pt>
                <c:pt idx="1201">
                  <c:v>3.7531249999999329E-2</c:v>
                </c:pt>
                <c:pt idx="1202">
                  <c:v>3.7562499999999326E-2</c:v>
                </c:pt>
                <c:pt idx="1203">
                  <c:v>3.7593749999999322E-2</c:v>
                </c:pt>
                <c:pt idx="1204">
                  <c:v>3.7624999999999319E-2</c:v>
                </c:pt>
                <c:pt idx="1205">
                  <c:v>3.7656249999999315E-2</c:v>
                </c:pt>
                <c:pt idx="1206">
                  <c:v>3.7687499999999312E-2</c:v>
                </c:pt>
                <c:pt idx="1207">
                  <c:v>3.7718749999999308E-2</c:v>
                </c:pt>
                <c:pt idx="1208">
                  <c:v>3.7749999999999305E-2</c:v>
                </c:pt>
                <c:pt idx="1209">
                  <c:v>3.7781249999999302E-2</c:v>
                </c:pt>
                <c:pt idx="1210">
                  <c:v>3.7812499999999298E-2</c:v>
                </c:pt>
                <c:pt idx="1211">
                  <c:v>3.7843749999999295E-2</c:v>
                </c:pt>
                <c:pt idx="1212">
                  <c:v>3.7874999999999291E-2</c:v>
                </c:pt>
                <c:pt idx="1213">
                  <c:v>3.7906249999999288E-2</c:v>
                </c:pt>
                <c:pt idx="1214">
                  <c:v>3.7937499999999284E-2</c:v>
                </c:pt>
                <c:pt idx="1215">
                  <c:v>3.7968749999999281E-2</c:v>
                </c:pt>
                <c:pt idx="1216">
                  <c:v>3.7999999999999277E-2</c:v>
                </c:pt>
                <c:pt idx="1217">
                  <c:v>3.8031249999999274E-2</c:v>
                </c:pt>
                <c:pt idx="1218">
                  <c:v>3.8062499999999271E-2</c:v>
                </c:pt>
                <c:pt idx="1219">
                  <c:v>3.8093749999999267E-2</c:v>
                </c:pt>
                <c:pt idx="1220">
                  <c:v>3.8124999999999264E-2</c:v>
                </c:pt>
                <c:pt idx="1221">
                  <c:v>3.815624999999926E-2</c:v>
                </c:pt>
                <c:pt idx="1222">
                  <c:v>3.8187499999999257E-2</c:v>
                </c:pt>
                <c:pt idx="1223">
                  <c:v>3.8218749999999253E-2</c:v>
                </c:pt>
                <c:pt idx="1224">
                  <c:v>3.824999999999925E-2</c:v>
                </c:pt>
                <c:pt idx="1225">
                  <c:v>3.8281249999999246E-2</c:v>
                </c:pt>
                <c:pt idx="1226">
                  <c:v>3.8312499999999243E-2</c:v>
                </c:pt>
                <c:pt idx="1227">
                  <c:v>3.834374999999924E-2</c:v>
                </c:pt>
                <c:pt idx="1228">
                  <c:v>3.8374999999999236E-2</c:v>
                </c:pt>
                <c:pt idx="1229">
                  <c:v>3.8406249999999233E-2</c:v>
                </c:pt>
                <c:pt idx="1230">
                  <c:v>3.8437499999999229E-2</c:v>
                </c:pt>
                <c:pt idx="1231">
                  <c:v>3.8468749999999226E-2</c:v>
                </c:pt>
                <c:pt idx="1232">
                  <c:v>3.8499999999999222E-2</c:v>
                </c:pt>
                <c:pt idx="1233">
                  <c:v>3.8531249999999219E-2</c:v>
                </c:pt>
                <c:pt idx="1234">
                  <c:v>3.8562499999999215E-2</c:v>
                </c:pt>
                <c:pt idx="1235">
                  <c:v>3.8593749999999212E-2</c:v>
                </c:pt>
                <c:pt idx="1236">
                  <c:v>3.8624999999999209E-2</c:v>
                </c:pt>
                <c:pt idx="1237">
                  <c:v>3.8656249999999205E-2</c:v>
                </c:pt>
                <c:pt idx="1238">
                  <c:v>3.8687499999999202E-2</c:v>
                </c:pt>
                <c:pt idx="1239">
                  <c:v>3.8718749999999198E-2</c:v>
                </c:pt>
                <c:pt idx="1240">
                  <c:v>3.8749999999999195E-2</c:v>
                </c:pt>
                <c:pt idx="1241">
                  <c:v>3.8781249999999191E-2</c:v>
                </c:pt>
                <c:pt idx="1242">
                  <c:v>3.8812499999999188E-2</c:v>
                </c:pt>
                <c:pt idx="1243">
                  <c:v>3.8843749999999184E-2</c:v>
                </c:pt>
                <c:pt idx="1244">
                  <c:v>3.8874999999999181E-2</c:v>
                </c:pt>
                <c:pt idx="1245">
                  <c:v>3.8906249999999178E-2</c:v>
                </c:pt>
                <c:pt idx="1246">
                  <c:v>3.8937499999999174E-2</c:v>
                </c:pt>
                <c:pt idx="1247">
                  <c:v>3.8968749999999171E-2</c:v>
                </c:pt>
                <c:pt idx="1248">
                  <c:v>3.8999999999999167E-2</c:v>
                </c:pt>
                <c:pt idx="1249">
                  <c:v>3.9031249999999164E-2</c:v>
                </c:pt>
                <c:pt idx="1250">
                  <c:v>3.906249999999916E-2</c:v>
                </c:pt>
                <c:pt idx="1251">
                  <c:v>3.9093749999999157E-2</c:v>
                </c:pt>
                <c:pt idx="1252">
                  <c:v>3.9124999999999154E-2</c:v>
                </c:pt>
                <c:pt idx="1253">
                  <c:v>3.915624999999915E-2</c:v>
                </c:pt>
                <c:pt idx="1254">
                  <c:v>3.9187499999999147E-2</c:v>
                </c:pt>
                <c:pt idx="1255">
                  <c:v>3.9218749999999143E-2</c:v>
                </c:pt>
                <c:pt idx="1256">
                  <c:v>3.924999999999914E-2</c:v>
                </c:pt>
                <c:pt idx="1257">
                  <c:v>3.9281249999999136E-2</c:v>
                </c:pt>
                <c:pt idx="1258">
                  <c:v>3.9312499999999133E-2</c:v>
                </c:pt>
                <c:pt idx="1259">
                  <c:v>3.9343749999999129E-2</c:v>
                </c:pt>
                <c:pt idx="1260">
                  <c:v>3.9374999999999126E-2</c:v>
                </c:pt>
                <c:pt idx="1261">
                  <c:v>3.9406249999999123E-2</c:v>
                </c:pt>
                <c:pt idx="1262">
                  <c:v>3.9437499999999119E-2</c:v>
                </c:pt>
                <c:pt idx="1263">
                  <c:v>3.9468749999999116E-2</c:v>
                </c:pt>
                <c:pt idx="1264">
                  <c:v>3.9499999999999112E-2</c:v>
                </c:pt>
                <c:pt idx="1265">
                  <c:v>3.9531249999999109E-2</c:v>
                </c:pt>
                <c:pt idx="1266">
                  <c:v>3.9562499999999105E-2</c:v>
                </c:pt>
                <c:pt idx="1267">
                  <c:v>3.9593749999999102E-2</c:v>
                </c:pt>
                <c:pt idx="1268">
                  <c:v>3.9624999999999098E-2</c:v>
                </c:pt>
                <c:pt idx="1269">
                  <c:v>3.9656249999999095E-2</c:v>
                </c:pt>
                <c:pt idx="1270">
                  <c:v>3.9687499999999092E-2</c:v>
                </c:pt>
                <c:pt idx="1271">
                  <c:v>3.9718749999999088E-2</c:v>
                </c:pt>
                <c:pt idx="1272">
                  <c:v>3.9749999999999085E-2</c:v>
                </c:pt>
                <c:pt idx="1273">
                  <c:v>3.9781249999999081E-2</c:v>
                </c:pt>
                <c:pt idx="1274">
                  <c:v>3.9812499999999078E-2</c:v>
                </c:pt>
                <c:pt idx="1275">
                  <c:v>3.9843749999999074E-2</c:v>
                </c:pt>
                <c:pt idx="1276">
                  <c:v>3.9874999999999071E-2</c:v>
                </c:pt>
                <c:pt idx="1277">
                  <c:v>3.9906249999999067E-2</c:v>
                </c:pt>
                <c:pt idx="1278">
                  <c:v>3.9937499999999064E-2</c:v>
                </c:pt>
                <c:pt idx="1279">
                  <c:v>3.9968749999999061E-2</c:v>
                </c:pt>
                <c:pt idx="1280">
                  <c:v>3.9999999999999057E-2</c:v>
                </c:pt>
                <c:pt idx="1281">
                  <c:v>4.0031249999999054E-2</c:v>
                </c:pt>
                <c:pt idx="1282">
                  <c:v>4.006249999999905E-2</c:v>
                </c:pt>
                <c:pt idx="1283">
                  <c:v>4.0093749999999047E-2</c:v>
                </c:pt>
                <c:pt idx="1284">
                  <c:v>4.0124999999999043E-2</c:v>
                </c:pt>
                <c:pt idx="1285">
                  <c:v>4.015624999999904E-2</c:v>
                </c:pt>
                <c:pt idx="1286">
                  <c:v>4.0187499999999036E-2</c:v>
                </c:pt>
                <c:pt idx="1287">
                  <c:v>4.0218749999999033E-2</c:v>
                </c:pt>
                <c:pt idx="1288">
                  <c:v>4.024999999999903E-2</c:v>
                </c:pt>
                <c:pt idx="1289">
                  <c:v>4.0281249999999026E-2</c:v>
                </c:pt>
                <c:pt idx="1290">
                  <c:v>4.0312499999999023E-2</c:v>
                </c:pt>
                <c:pt idx="1291">
                  <c:v>4.0343749999999019E-2</c:v>
                </c:pt>
                <c:pt idx="1292">
                  <c:v>4.0374999999999016E-2</c:v>
                </c:pt>
                <c:pt idx="1293">
                  <c:v>4.0406249999999012E-2</c:v>
                </c:pt>
                <c:pt idx="1294">
                  <c:v>4.0437499999999009E-2</c:v>
                </c:pt>
                <c:pt idx="1295">
                  <c:v>4.0468749999999006E-2</c:v>
                </c:pt>
                <c:pt idx="1296">
                  <c:v>4.0499999999999002E-2</c:v>
                </c:pt>
                <c:pt idx="1297">
                  <c:v>4.0531249999998999E-2</c:v>
                </c:pt>
                <c:pt idx="1298">
                  <c:v>4.0562499999998995E-2</c:v>
                </c:pt>
                <c:pt idx="1299">
                  <c:v>4.0593749999998992E-2</c:v>
                </c:pt>
                <c:pt idx="1300">
                  <c:v>4.0624999999998988E-2</c:v>
                </c:pt>
                <c:pt idx="1301">
                  <c:v>4.0656249999998985E-2</c:v>
                </c:pt>
                <c:pt idx="1302">
                  <c:v>4.0687499999998981E-2</c:v>
                </c:pt>
                <c:pt idx="1303">
                  <c:v>4.0718749999998978E-2</c:v>
                </c:pt>
                <c:pt idx="1304">
                  <c:v>4.0749999999998975E-2</c:v>
                </c:pt>
                <c:pt idx="1305">
                  <c:v>4.0781249999998971E-2</c:v>
                </c:pt>
                <c:pt idx="1306">
                  <c:v>4.0812499999998968E-2</c:v>
                </c:pt>
                <c:pt idx="1307">
                  <c:v>4.0843749999998964E-2</c:v>
                </c:pt>
                <c:pt idx="1308">
                  <c:v>4.0874999999998961E-2</c:v>
                </c:pt>
                <c:pt idx="1309">
                  <c:v>4.0906249999998957E-2</c:v>
                </c:pt>
                <c:pt idx="1310">
                  <c:v>4.0937499999998954E-2</c:v>
                </c:pt>
                <c:pt idx="1311">
                  <c:v>4.096874999999895E-2</c:v>
                </c:pt>
                <c:pt idx="1312">
                  <c:v>4.0999999999998947E-2</c:v>
                </c:pt>
                <c:pt idx="1313">
                  <c:v>4.1031249999998944E-2</c:v>
                </c:pt>
                <c:pt idx="1314">
                  <c:v>4.106249999999894E-2</c:v>
                </c:pt>
                <c:pt idx="1315">
                  <c:v>4.1093749999998937E-2</c:v>
                </c:pt>
                <c:pt idx="1316">
                  <c:v>4.1124999999998933E-2</c:v>
                </c:pt>
                <c:pt idx="1317">
                  <c:v>4.115624999999893E-2</c:v>
                </c:pt>
                <c:pt idx="1318">
                  <c:v>4.1187499999998926E-2</c:v>
                </c:pt>
                <c:pt idx="1319">
                  <c:v>4.1218749999998923E-2</c:v>
                </c:pt>
                <c:pt idx="1320">
                  <c:v>4.1249999999998919E-2</c:v>
                </c:pt>
                <c:pt idx="1321">
                  <c:v>4.1281249999998916E-2</c:v>
                </c:pt>
                <c:pt idx="1322">
                  <c:v>4.1312499999998913E-2</c:v>
                </c:pt>
                <c:pt idx="1323">
                  <c:v>4.1343749999998909E-2</c:v>
                </c:pt>
                <c:pt idx="1324">
                  <c:v>4.1374999999998906E-2</c:v>
                </c:pt>
                <c:pt idx="1325">
                  <c:v>4.1406249999998902E-2</c:v>
                </c:pt>
                <c:pt idx="1326">
                  <c:v>4.1437499999998899E-2</c:v>
                </c:pt>
                <c:pt idx="1327">
                  <c:v>4.1468749999998895E-2</c:v>
                </c:pt>
                <c:pt idx="1328">
                  <c:v>4.1499999999998892E-2</c:v>
                </c:pt>
                <c:pt idx="1329">
                  <c:v>4.1531249999998889E-2</c:v>
                </c:pt>
                <c:pt idx="1330">
                  <c:v>4.1562499999998885E-2</c:v>
                </c:pt>
                <c:pt idx="1331">
                  <c:v>4.1593749999998882E-2</c:v>
                </c:pt>
                <c:pt idx="1332">
                  <c:v>4.1624999999998878E-2</c:v>
                </c:pt>
                <c:pt idx="1333">
                  <c:v>4.1656249999998875E-2</c:v>
                </c:pt>
                <c:pt idx="1334">
                  <c:v>4.1687499999998871E-2</c:v>
                </c:pt>
                <c:pt idx="1335">
                  <c:v>4.1718749999998868E-2</c:v>
                </c:pt>
                <c:pt idx="1336">
                  <c:v>4.1749999999998864E-2</c:v>
                </c:pt>
                <c:pt idx="1337">
                  <c:v>4.1781249999998861E-2</c:v>
                </c:pt>
                <c:pt idx="1338">
                  <c:v>4.1812499999998858E-2</c:v>
                </c:pt>
                <c:pt idx="1339">
                  <c:v>4.1843749999998854E-2</c:v>
                </c:pt>
                <c:pt idx="1340">
                  <c:v>4.1874999999998851E-2</c:v>
                </c:pt>
                <c:pt idx="1341">
                  <c:v>4.1906249999998847E-2</c:v>
                </c:pt>
                <c:pt idx="1342">
                  <c:v>4.1937499999998844E-2</c:v>
                </c:pt>
                <c:pt idx="1343">
                  <c:v>4.196874999999884E-2</c:v>
                </c:pt>
                <c:pt idx="1344">
                  <c:v>4.1999999999998837E-2</c:v>
                </c:pt>
                <c:pt idx="1345">
                  <c:v>4.2031249999998833E-2</c:v>
                </c:pt>
                <c:pt idx="1346">
                  <c:v>4.206249999999883E-2</c:v>
                </c:pt>
                <c:pt idx="1347">
                  <c:v>4.2093749999998827E-2</c:v>
                </c:pt>
                <c:pt idx="1348">
                  <c:v>4.2124999999998823E-2</c:v>
                </c:pt>
                <c:pt idx="1349">
                  <c:v>4.215624999999882E-2</c:v>
                </c:pt>
                <c:pt idx="1350">
                  <c:v>4.2187499999998816E-2</c:v>
                </c:pt>
                <c:pt idx="1351">
                  <c:v>4.2218749999998813E-2</c:v>
                </c:pt>
                <c:pt idx="1352">
                  <c:v>4.2249999999998809E-2</c:v>
                </c:pt>
                <c:pt idx="1353">
                  <c:v>4.2281249999998806E-2</c:v>
                </c:pt>
                <c:pt idx="1354">
                  <c:v>4.2312499999998802E-2</c:v>
                </c:pt>
                <c:pt idx="1355">
                  <c:v>4.2343749999998799E-2</c:v>
                </c:pt>
                <c:pt idx="1356">
                  <c:v>4.2374999999998796E-2</c:v>
                </c:pt>
                <c:pt idx="1357">
                  <c:v>4.2406249999998792E-2</c:v>
                </c:pt>
                <c:pt idx="1358">
                  <c:v>4.2437499999998789E-2</c:v>
                </c:pt>
                <c:pt idx="1359">
                  <c:v>4.2468749999998785E-2</c:v>
                </c:pt>
                <c:pt idx="1360">
                  <c:v>4.2499999999998782E-2</c:v>
                </c:pt>
                <c:pt idx="1361">
                  <c:v>4.2531249999998778E-2</c:v>
                </c:pt>
                <c:pt idx="1362">
                  <c:v>4.2562499999998775E-2</c:v>
                </c:pt>
                <c:pt idx="1363">
                  <c:v>4.2593749999998771E-2</c:v>
                </c:pt>
                <c:pt idx="1364">
                  <c:v>4.2624999999998768E-2</c:v>
                </c:pt>
                <c:pt idx="1365">
                  <c:v>4.2656249999998765E-2</c:v>
                </c:pt>
                <c:pt idx="1366">
                  <c:v>4.2687499999998761E-2</c:v>
                </c:pt>
                <c:pt idx="1367">
                  <c:v>4.2718749999998758E-2</c:v>
                </c:pt>
                <c:pt idx="1368">
                  <c:v>4.2749999999998754E-2</c:v>
                </c:pt>
                <c:pt idx="1369">
                  <c:v>4.2781249999998751E-2</c:v>
                </c:pt>
                <c:pt idx="1370">
                  <c:v>4.2812499999998747E-2</c:v>
                </c:pt>
                <c:pt idx="1371">
                  <c:v>4.2843749999998744E-2</c:v>
                </c:pt>
                <c:pt idx="1372">
                  <c:v>4.2874999999998741E-2</c:v>
                </c:pt>
                <c:pt idx="1373">
                  <c:v>4.2906249999998737E-2</c:v>
                </c:pt>
                <c:pt idx="1374">
                  <c:v>4.2937499999998734E-2</c:v>
                </c:pt>
                <c:pt idx="1375">
                  <c:v>4.296874999999873E-2</c:v>
                </c:pt>
                <c:pt idx="1376">
                  <c:v>4.2999999999998727E-2</c:v>
                </c:pt>
                <c:pt idx="1377">
                  <c:v>4.3031249999998723E-2</c:v>
                </c:pt>
                <c:pt idx="1378">
                  <c:v>4.306249999999872E-2</c:v>
                </c:pt>
                <c:pt idx="1379">
                  <c:v>4.3093749999998716E-2</c:v>
                </c:pt>
                <c:pt idx="1380">
                  <c:v>4.3124999999998713E-2</c:v>
                </c:pt>
                <c:pt idx="1381">
                  <c:v>4.315624999999871E-2</c:v>
                </c:pt>
                <c:pt idx="1382">
                  <c:v>4.3187499999998706E-2</c:v>
                </c:pt>
                <c:pt idx="1383">
                  <c:v>4.3218749999998703E-2</c:v>
                </c:pt>
                <c:pt idx="1384">
                  <c:v>4.3249999999998699E-2</c:v>
                </c:pt>
                <c:pt idx="1385">
                  <c:v>4.3281249999998696E-2</c:v>
                </c:pt>
                <c:pt idx="1386">
                  <c:v>4.3312499999998692E-2</c:v>
                </c:pt>
                <c:pt idx="1387">
                  <c:v>4.3343749999998689E-2</c:v>
                </c:pt>
                <c:pt idx="1388">
                  <c:v>4.3374999999998685E-2</c:v>
                </c:pt>
                <c:pt idx="1389">
                  <c:v>4.3406249999998682E-2</c:v>
                </c:pt>
                <c:pt idx="1390">
                  <c:v>4.3437499999998679E-2</c:v>
                </c:pt>
                <c:pt idx="1391">
                  <c:v>4.3468749999998675E-2</c:v>
                </c:pt>
                <c:pt idx="1392">
                  <c:v>4.3499999999998672E-2</c:v>
                </c:pt>
                <c:pt idx="1393">
                  <c:v>4.3531249999998668E-2</c:v>
                </c:pt>
                <c:pt idx="1394">
                  <c:v>4.3562499999998665E-2</c:v>
                </c:pt>
                <c:pt idx="1395">
                  <c:v>4.3593749999998661E-2</c:v>
                </c:pt>
                <c:pt idx="1396">
                  <c:v>4.3624999999998658E-2</c:v>
                </c:pt>
                <c:pt idx="1397">
                  <c:v>4.3656249999998654E-2</c:v>
                </c:pt>
                <c:pt idx="1398">
                  <c:v>4.3687499999998651E-2</c:v>
                </c:pt>
                <c:pt idx="1399">
                  <c:v>4.3718749999998648E-2</c:v>
                </c:pt>
                <c:pt idx="1400">
                  <c:v>4.3749999999998644E-2</c:v>
                </c:pt>
                <c:pt idx="1401">
                  <c:v>4.3781249999998641E-2</c:v>
                </c:pt>
                <c:pt idx="1402">
                  <c:v>4.3812499999998637E-2</c:v>
                </c:pt>
                <c:pt idx="1403">
                  <c:v>4.3843749999998634E-2</c:v>
                </c:pt>
                <c:pt idx="1404">
                  <c:v>4.387499999999863E-2</c:v>
                </c:pt>
                <c:pt idx="1405">
                  <c:v>4.3906249999998627E-2</c:v>
                </c:pt>
                <c:pt idx="1406">
                  <c:v>4.3937499999998623E-2</c:v>
                </c:pt>
                <c:pt idx="1407">
                  <c:v>4.396874999999862E-2</c:v>
                </c:pt>
                <c:pt idx="1408">
                  <c:v>4.3999999999998617E-2</c:v>
                </c:pt>
                <c:pt idx="1409">
                  <c:v>4.4031249999998613E-2</c:v>
                </c:pt>
                <c:pt idx="1410">
                  <c:v>4.406249999999861E-2</c:v>
                </c:pt>
                <c:pt idx="1411">
                  <c:v>4.4093749999998606E-2</c:v>
                </c:pt>
                <c:pt idx="1412">
                  <c:v>4.4124999999998603E-2</c:v>
                </c:pt>
                <c:pt idx="1413">
                  <c:v>4.4156249999998599E-2</c:v>
                </c:pt>
                <c:pt idx="1414">
                  <c:v>4.4187499999998596E-2</c:v>
                </c:pt>
                <c:pt idx="1415">
                  <c:v>4.4218749999998593E-2</c:v>
                </c:pt>
                <c:pt idx="1416">
                  <c:v>4.4249999999998589E-2</c:v>
                </c:pt>
                <c:pt idx="1417">
                  <c:v>4.4281249999998586E-2</c:v>
                </c:pt>
                <c:pt idx="1418">
                  <c:v>4.4312499999998582E-2</c:v>
                </c:pt>
                <c:pt idx="1419">
                  <c:v>4.4343749999998579E-2</c:v>
                </c:pt>
                <c:pt idx="1420">
                  <c:v>4.4374999999998575E-2</c:v>
                </c:pt>
                <c:pt idx="1421">
                  <c:v>4.4406249999998572E-2</c:v>
                </c:pt>
                <c:pt idx="1422">
                  <c:v>4.4437499999998568E-2</c:v>
                </c:pt>
                <c:pt idx="1423">
                  <c:v>4.4468749999998565E-2</c:v>
                </c:pt>
                <c:pt idx="1424">
                  <c:v>4.4499999999998562E-2</c:v>
                </c:pt>
                <c:pt idx="1425">
                  <c:v>4.4531249999998558E-2</c:v>
                </c:pt>
                <c:pt idx="1426">
                  <c:v>4.4562499999998555E-2</c:v>
                </c:pt>
                <c:pt idx="1427">
                  <c:v>4.4593749999998551E-2</c:v>
                </c:pt>
                <c:pt idx="1428">
                  <c:v>4.4624999999998548E-2</c:v>
                </c:pt>
                <c:pt idx="1429">
                  <c:v>4.4656249999998544E-2</c:v>
                </c:pt>
                <c:pt idx="1430">
                  <c:v>4.4687499999998541E-2</c:v>
                </c:pt>
                <c:pt idx="1431">
                  <c:v>4.4718749999998537E-2</c:v>
                </c:pt>
                <c:pt idx="1432">
                  <c:v>4.4749999999998534E-2</c:v>
                </c:pt>
                <c:pt idx="1433">
                  <c:v>4.4781249999998531E-2</c:v>
                </c:pt>
                <c:pt idx="1434">
                  <c:v>4.4812499999998527E-2</c:v>
                </c:pt>
                <c:pt idx="1435">
                  <c:v>4.4843749999998524E-2</c:v>
                </c:pt>
                <c:pt idx="1436">
                  <c:v>4.487499999999852E-2</c:v>
                </c:pt>
                <c:pt idx="1437">
                  <c:v>4.4906249999998517E-2</c:v>
                </c:pt>
                <c:pt idx="1438">
                  <c:v>4.4937499999998513E-2</c:v>
                </c:pt>
                <c:pt idx="1439">
                  <c:v>4.496874999999851E-2</c:v>
                </c:pt>
                <c:pt idx="1440">
                  <c:v>4.4999999999998506E-2</c:v>
                </c:pt>
                <c:pt idx="1441">
                  <c:v>4.5031249999998503E-2</c:v>
                </c:pt>
                <c:pt idx="1442">
                  <c:v>4.50624999999985E-2</c:v>
                </c:pt>
                <c:pt idx="1443">
                  <c:v>4.5093749999998496E-2</c:v>
                </c:pt>
                <c:pt idx="1444">
                  <c:v>4.5124999999998493E-2</c:v>
                </c:pt>
                <c:pt idx="1445">
                  <c:v>4.5156249999998489E-2</c:v>
                </c:pt>
                <c:pt idx="1446">
                  <c:v>4.5187499999998486E-2</c:v>
                </c:pt>
                <c:pt idx="1447">
                  <c:v>4.5218749999998482E-2</c:v>
                </c:pt>
                <c:pt idx="1448">
                  <c:v>4.5249999999998479E-2</c:v>
                </c:pt>
                <c:pt idx="1449">
                  <c:v>4.5281249999998475E-2</c:v>
                </c:pt>
                <c:pt idx="1450">
                  <c:v>4.5312499999998472E-2</c:v>
                </c:pt>
                <c:pt idx="1451">
                  <c:v>4.5343749999998469E-2</c:v>
                </c:pt>
                <c:pt idx="1452">
                  <c:v>4.5374999999998465E-2</c:v>
                </c:pt>
                <c:pt idx="1453">
                  <c:v>4.5406249999998462E-2</c:v>
                </c:pt>
                <c:pt idx="1454">
                  <c:v>4.5437499999998458E-2</c:v>
                </c:pt>
                <c:pt idx="1455">
                  <c:v>4.5468749999998455E-2</c:v>
                </c:pt>
                <c:pt idx="1456">
                  <c:v>4.5499999999998451E-2</c:v>
                </c:pt>
                <c:pt idx="1457">
                  <c:v>4.5531249999998448E-2</c:v>
                </c:pt>
                <c:pt idx="1458">
                  <c:v>4.5562499999998445E-2</c:v>
                </c:pt>
                <c:pt idx="1459">
                  <c:v>4.5593749999998441E-2</c:v>
                </c:pt>
                <c:pt idx="1460">
                  <c:v>4.5624999999998438E-2</c:v>
                </c:pt>
                <c:pt idx="1461">
                  <c:v>4.5656249999998434E-2</c:v>
                </c:pt>
                <c:pt idx="1462">
                  <c:v>4.5687499999998431E-2</c:v>
                </c:pt>
                <c:pt idx="1463">
                  <c:v>4.5718749999998427E-2</c:v>
                </c:pt>
                <c:pt idx="1464">
                  <c:v>4.5749999999998424E-2</c:v>
                </c:pt>
                <c:pt idx="1465">
                  <c:v>4.578124999999842E-2</c:v>
                </c:pt>
                <c:pt idx="1466">
                  <c:v>4.5812499999998417E-2</c:v>
                </c:pt>
                <c:pt idx="1467">
                  <c:v>4.5843749999998414E-2</c:v>
                </c:pt>
                <c:pt idx="1468">
                  <c:v>4.587499999999841E-2</c:v>
                </c:pt>
                <c:pt idx="1469">
                  <c:v>4.5906249999998407E-2</c:v>
                </c:pt>
                <c:pt idx="1470">
                  <c:v>4.5937499999998403E-2</c:v>
                </c:pt>
                <c:pt idx="1471">
                  <c:v>4.59687499999984E-2</c:v>
                </c:pt>
                <c:pt idx="1472">
                  <c:v>4.5999999999998396E-2</c:v>
                </c:pt>
                <c:pt idx="1473">
                  <c:v>4.6031249999998393E-2</c:v>
                </c:pt>
                <c:pt idx="1474">
                  <c:v>4.6062499999998389E-2</c:v>
                </c:pt>
                <c:pt idx="1475">
                  <c:v>4.6093749999998386E-2</c:v>
                </c:pt>
                <c:pt idx="1476">
                  <c:v>4.6124999999998383E-2</c:v>
                </c:pt>
                <c:pt idx="1477">
                  <c:v>4.6156249999998379E-2</c:v>
                </c:pt>
                <c:pt idx="1478">
                  <c:v>4.6187499999998376E-2</c:v>
                </c:pt>
                <c:pt idx="1479">
                  <c:v>4.6218749999998372E-2</c:v>
                </c:pt>
                <c:pt idx="1480">
                  <c:v>4.6249999999998369E-2</c:v>
                </c:pt>
                <c:pt idx="1481">
                  <c:v>4.6281249999998365E-2</c:v>
                </c:pt>
                <c:pt idx="1482">
                  <c:v>4.6312499999998362E-2</c:v>
                </c:pt>
                <c:pt idx="1483">
                  <c:v>4.6343749999998358E-2</c:v>
                </c:pt>
                <c:pt idx="1484">
                  <c:v>4.6374999999998355E-2</c:v>
                </c:pt>
                <c:pt idx="1485">
                  <c:v>4.6406249999998352E-2</c:v>
                </c:pt>
                <c:pt idx="1486">
                  <c:v>4.6437499999998348E-2</c:v>
                </c:pt>
                <c:pt idx="1487">
                  <c:v>4.6468749999998345E-2</c:v>
                </c:pt>
                <c:pt idx="1488">
                  <c:v>4.6499999999998341E-2</c:v>
                </c:pt>
                <c:pt idx="1489">
                  <c:v>4.6531249999998338E-2</c:v>
                </c:pt>
                <c:pt idx="1490">
                  <c:v>4.6562499999998334E-2</c:v>
                </c:pt>
                <c:pt idx="1491">
                  <c:v>4.6593749999998331E-2</c:v>
                </c:pt>
                <c:pt idx="1492">
                  <c:v>4.6624999999998328E-2</c:v>
                </c:pt>
                <c:pt idx="1493">
                  <c:v>4.6656249999998324E-2</c:v>
                </c:pt>
                <c:pt idx="1494">
                  <c:v>4.6687499999998321E-2</c:v>
                </c:pt>
                <c:pt idx="1495">
                  <c:v>4.6718749999998317E-2</c:v>
                </c:pt>
                <c:pt idx="1496">
                  <c:v>4.6749999999998314E-2</c:v>
                </c:pt>
                <c:pt idx="1497">
                  <c:v>4.678124999999831E-2</c:v>
                </c:pt>
                <c:pt idx="1498">
                  <c:v>4.6812499999998307E-2</c:v>
                </c:pt>
                <c:pt idx="1499">
                  <c:v>4.6843749999998303E-2</c:v>
                </c:pt>
                <c:pt idx="1500">
                  <c:v>4.68749999999983E-2</c:v>
                </c:pt>
                <c:pt idx="1501">
                  <c:v>4.6906249999998297E-2</c:v>
                </c:pt>
                <c:pt idx="1502">
                  <c:v>4.6937499999998293E-2</c:v>
                </c:pt>
                <c:pt idx="1503">
                  <c:v>4.696874999999829E-2</c:v>
                </c:pt>
                <c:pt idx="1504">
                  <c:v>4.6999999999998286E-2</c:v>
                </c:pt>
                <c:pt idx="1505">
                  <c:v>4.7031249999998283E-2</c:v>
                </c:pt>
                <c:pt idx="1506">
                  <c:v>4.7062499999998279E-2</c:v>
                </c:pt>
                <c:pt idx="1507">
                  <c:v>4.7093749999998276E-2</c:v>
                </c:pt>
                <c:pt idx="1508">
                  <c:v>4.7124999999998272E-2</c:v>
                </c:pt>
                <c:pt idx="1509">
                  <c:v>4.7156249999998269E-2</c:v>
                </c:pt>
                <c:pt idx="1510">
                  <c:v>4.7187499999998266E-2</c:v>
                </c:pt>
                <c:pt idx="1511">
                  <c:v>4.7218749999998262E-2</c:v>
                </c:pt>
                <c:pt idx="1512">
                  <c:v>4.7249999999998259E-2</c:v>
                </c:pt>
                <c:pt idx="1513">
                  <c:v>4.7281249999998255E-2</c:v>
                </c:pt>
                <c:pt idx="1514">
                  <c:v>4.7312499999998252E-2</c:v>
                </c:pt>
                <c:pt idx="1515">
                  <c:v>4.7343749999998248E-2</c:v>
                </c:pt>
                <c:pt idx="1516">
                  <c:v>4.7374999999998245E-2</c:v>
                </c:pt>
                <c:pt idx="1517">
                  <c:v>4.7406249999998241E-2</c:v>
                </c:pt>
                <c:pt idx="1518">
                  <c:v>4.7437499999998238E-2</c:v>
                </c:pt>
                <c:pt idx="1519">
                  <c:v>4.7468749999998235E-2</c:v>
                </c:pt>
                <c:pt idx="1520">
                  <c:v>4.7499999999998231E-2</c:v>
                </c:pt>
                <c:pt idx="1521">
                  <c:v>4.7531249999998228E-2</c:v>
                </c:pt>
                <c:pt idx="1522">
                  <c:v>4.7562499999998224E-2</c:v>
                </c:pt>
                <c:pt idx="1523">
                  <c:v>4.7593749999998221E-2</c:v>
                </c:pt>
                <c:pt idx="1524">
                  <c:v>4.7624999999998217E-2</c:v>
                </c:pt>
                <c:pt idx="1525">
                  <c:v>4.7656249999998214E-2</c:v>
                </c:pt>
                <c:pt idx="1526">
                  <c:v>4.768749999999821E-2</c:v>
                </c:pt>
                <c:pt idx="1527">
                  <c:v>4.7718749999998207E-2</c:v>
                </c:pt>
                <c:pt idx="1528">
                  <c:v>4.7749999999998204E-2</c:v>
                </c:pt>
                <c:pt idx="1529">
                  <c:v>4.77812499999982E-2</c:v>
                </c:pt>
                <c:pt idx="1530">
                  <c:v>4.7812499999998197E-2</c:v>
                </c:pt>
                <c:pt idx="1531">
                  <c:v>4.7843749999998193E-2</c:v>
                </c:pt>
                <c:pt idx="1532">
                  <c:v>4.787499999999819E-2</c:v>
                </c:pt>
                <c:pt idx="1533">
                  <c:v>4.7906249999998186E-2</c:v>
                </c:pt>
                <c:pt idx="1534">
                  <c:v>4.7937499999998183E-2</c:v>
                </c:pt>
                <c:pt idx="1535">
                  <c:v>4.796874999999818E-2</c:v>
                </c:pt>
                <c:pt idx="1536">
                  <c:v>4.7999999999998176E-2</c:v>
                </c:pt>
                <c:pt idx="1537">
                  <c:v>4.8031249999998173E-2</c:v>
                </c:pt>
                <c:pt idx="1538">
                  <c:v>4.8062499999998169E-2</c:v>
                </c:pt>
                <c:pt idx="1539">
                  <c:v>4.8093749999998166E-2</c:v>
                </c:pt>
                <c:pt idx="1540">
                  <c:v>4.8124999999998162E-2</c:v>
                </c:pt>
                <c:pt idx="1541">
                  <c:v>4.8156249999998159E-2</c:v>
                </c:pt>
                <c:pt idx="1542">
                  <c:v>4.8187499999998155E-2</c:v>
                </c:pt>
                <c:pt idx="1543">
                  <c:v>4.8218749999998152E-2</c:v>
                </c:pt>
                <c:pt idx="1544">
                  <c:v>4.8249999999998149E-2</c:v>
                </c:pt>
                <c:pt idx="1545">
                  <c:v>4.8281249999998145E-2</c:v>
                </c:pt>
                <c:pt idx="1546">
                  <c:v>4.8312499999998142E-2</c:v>
                </c:pt>
                <c:pt idx="1547">
                  <c:v>4.8343749999998138E-2</c:v>
                </c:pt>
                <c:pt idx="1548">
                  <c:v>4.8374999999998135E-2</c:v>
                </c:pt>
                <c:pt idx="1549">
                  <c:v>4.8406249999998131E-2</c:v>
                </c:pt>
                <c:pt idx="1550">
                  <c:v>4.8437499999998128E-2</c:v>
                </c:pt>
                <c:pt idx="1551">
                  <c:v>4.8468749999998124E-2</c:v>
                </c:pt>
                <c:pt idx="1552">
                  <c:v>4.8499999999998121E-2</c:v>
                </c:pt>
                <c:pt idx="1553">
                  <c:v>4.8531249999998118E-2</c:v>
                </c:pt>
                <c:pt idx="1554">
                  <c:v>4.8562499999998114E-2</c:v>
                </c:pt>
                <c:pt idx="1555">
                  <c:v>4.8593749999998111E-2</c:v>
                </c:pt>
                <c:pt idx="1556">
                  <c:v>4.8624999999998107E-2</c:v>
                </c:pt>
                <c:pt idx="1557">
                  <c:v>4.8656249999998104E-2</c:v>
                </c:pt>
                <c:pt idx="1558">
                  <c:v>4.86874999999981E-2</c:v>
                </c:pt>
                <c:pt idx="1559">
                  <c:v>4.8718749999998097E-2</c:v>
                </c:pt>
                <c:pt idx="1560">
                  <c:v>4.8749999999998093E-2</c:v>
                </c:pt>
                <c:pt idx="1561">
                  <c:v>4.878124999999809E-2</c:v>
                </c:pt>
                <c:pt idx="1562">
                  <c:v>4.8812499999998087E-2</c:v>
                </c:pt>
                <c:pt idx="1563">
                  <c:v>4.8843749999998083E-2</c:v>
                </c:pt>
                <c:pt idx="1564">
                  <c:v>4.887499999999808E-2</c:v>
                </c:pt>
                <c:pt idx="1565">
                  <c:v>4.8906249999998076E-2</c:v>
                </c:pt>
                <c:pt idx="1566">
                  <c:v>4.8937499999998073E-2</c:v>
                </c:pt>
                <c:pt idx="1567">
                  <c:v>4.8968749999998069E-2</c:v>
                </c:pt>
                <c:pt idx="1568">
                  <c:v>4.8999999999998066E-2</c:v>
                </c:pt>
                <c:pt idx="1569">
                  <c:v>4.9031249999998062E-2</c:v>
                </c:pt>
                <c:pt idx="1570">
                  <c:v>4.9062499999998059E-2</c:v>
                </c:pt>
                <c:pt idx="1571">
                  <c:v>4.9093749999998056E-2</c:v>
                </c:pt>
                <c:pt idx="1572">
                  <c:v>4.9124999999998052E-2</c:v>
                </c:pt>
                <c:pt idx="1573">
                  <c:v>4.9156249999998049E-2</c:v>
                </c:pt>
                <c:pt idx="1574">
                  <c:v>4.9187499999998045E-2</c:v>
                </c:pt>
                <c:pt idx="1575">
                  <c:v>4.9218749999998042E-2</c:v>
                </c:pt>
                <c:pt idx="1576">
                  <c:v>4.9249999999998038E-2</c:v>
                </c:pt>
                <c:pt idx="1577">
                  <c:v>4.9281249999998035E-2</c:v>
                </c:pt>
                <c:pt idx="1578">
                  <c:v>4.9312499999998032E-2</c:v>
                </c:pt>
                <c:pt idx="1579">
                  <c:v>4.9343749999998028E-2</c:v>
                </c:pt>
                <c:pt idx="1580">
                  <c:v>4.9374999999998025E-2</c:v>
                </c:pt>
                <c:pt idx="1581">
                  <c:v>4.9406249999998021E-2</c:v>
                </c:pt>
                <c:pt idx="1582">
                  <c:v>4.9437499999998018E-2</c:v>
                </c:pt>
                <c:pt idx="1583">
                  <c:v>4.9468749999998014E-2</c:v>
                </c:pt>
                <c:pt idx="1584">
                  <c:v>4.9499999999998011E-2</c:v>
                </c:pt>
                <c:pt idx="1585">
                  <c:v>4.9531249999998007E-2</c:v>
                </c:pt>
                <c:pt idx="1586">
                  <c:v>4.9562499999998004E-2</c:v>
                </c:pt>
                <c:pt idx="1587">
                  <c:v>4.9593749999998001E-2</c:v>
                </c:pt>
                <c:pt idx="1588">
                  <c:v>4.9624999999997997E-2</c:v>
                </c:pt>
                <c:pt idx="1589">
                  <c:v>4.9656249999997994E-2</c:v>
                </c:pt>
                <c:pt idx="1590">
                  <c:v>4.968749999999799E-2</c:v>
                </c:pt>
                <c:pt idx="1591">
                  <c:v>4.9718749999997987E-2</c:v>
                </c:pt>
                <c:pt idx="1592">
                  <c:v>4.9749999999997983E-2</c:v>
                </c:pt>
                <c:pt idx="1593">
                  <c:v>4.978124999999798E-2</c:v>
                </c:pt>
                <c:pt idx="1594">
                  <c:v>4.9812499999997976E-2</c:v>
                </c:pt>
                <c:pt idx="1595">
                  <c:v>4.9843749999997973E-2</c:v>
                </c:pt>
                <c:pt idx="1596">
                  <c:v>4.987499999999797E-2</c:v>
                </c:pt>
                <c:pt idx="1597">
                  <c:v>4.9906249999997966E-2</c:v>
                </c:pt>
                <c:pt idx="1598">
                  <c:v>4.9937499999997963E-2</c:v>
                </c:pt>
                <c:pt idx="1599">
                  <c:v>4.9968749999997959E-2</c:v>
                </c:pt>
                <c:pt idx="1600">
                  <c:v>4.9999999999997956E-2</c:v>
                </c:pt>
                <c:pt idx="1601">
                  <c:v>5.0031249999997952E-2</c:v>
                </c:pt>
                <c:pt idx="1602">
                  <c:v>5.0062499999997949E-2</c:v>
                </c:pt>
                <c:pt idx="1603">
                  <c:v>5.0093749999997945E-2</c:v>
                </c:pt>
                <c:pt idx="1604">
                  <c:v>5.0124999999997942E-2</c:v>
                </c:pt>
                <c:pt idx="1605">
                  <c:v>5.0156249999997939E-2</c:v>
                </c:pt>
                <c:pt idx="1606">
                  <c:v>5.0187499999997935E-2</c:v>
                </c:pt>
                <c:pt idx="1607">
                  <c:v>5.0218749999997932E-2</c:v>
                </c:pt>
                <c:pt idx="1608">
                  <c:v>5.0249999999997928E-2</c:v>
                </c:pt>
                <c:pt idx="1609">
                  <c:v>5.0281249999997925E-2</c:v>
                </c:pt>
                <c:pt idx="1610">
                  <c:v>5.0312499999997921E-2</c:v>
                </c:pt>
                <c:pt idx="1611">
                  <c:v>5.0343749999997918E-2</c:v>
                </c:pt>
                <c:pt idx="1612">
                  <c:v>5.0374999999997915E-2</c:v>
                </c:pt>
                <c:pt idx="1613">
                  <c:v>5.0406249999997911E-2</c:v>
                </c:pt>
                <c:pt idx="1614">
                  <c:v>5.0437499999997908E-2</c:v>
                </c:pt>
                <c:pt idx="1615">
                  <c:v>5.0468749999997904E-2</c:v>
                </c:pt>
                <c:pt idx="1616">
                  <c:v>5.0499999999997901E-2</c:v>
                </c:pt>
                <c:pt idx="1617">
                  <c:v>5.0531249999997897E-2</c:v>
                </c:pt>
                <c:pt idx="1618">
                  <c:v>5.0562499999997894E-2</c:v>
                </c:pt>
                <c:pt idx="1619">
                  <c:v>5.059374999999789E-2</c:v>
                </c:pt>
                <c:pt idx="1620">
                  <c:v>5.0624999999997887E-2</c:v>
                </c:pt>
                <c:pt idx="1621">
                  <c:v>5.0656249999997884E-2</c:v>
                </c:pt>
                <c:pt idx="1622">
                  <c:v>5.068749999999788E-2</c:v>
                </c:pt>
                <c:pt idx="1623">
                  <c:v>5.0718749999997877E-2</c:v>
                </c:pt>
                <c:pt idx="1624">
                  <c:v>5.0749999999997873E-2</c:v>
                </c:pt>
                <c:pt idx="1625">
                  <c:v>5.078124999999787E-2</c:v>
                </c:pt>
                <c:pt idx="1626">
                  <c:v>5.0812499999997866E-2</c:v>
                </c:pt>
                <c:pt idx="1627">
                  <c:v>5.0843749999997863E-2</c:v>
                </c:pt>
                <c:pt idx="1628">
                  <c:v>5.0874999999997859E-2</c:v>
                </c:pt>
                <c:pt idx="1629">
                  <c:v>5.0906249999997856E-2</c:v>
                </c:pt>
                <c:pt idx="1630">
                  <c:v>5.0937499999997853E-2</c:v>
                </c:pt>
                <c:pt idx="1631">
                  <c:v>5.0968749999997849E-2</c:v>
                </c:pt>
                <c:pt idx="1632">
                  <c:v>5.0999999999997846E-2</c:v>
                </c:pt>
                <c:pt idx="1633">
                  <c:v>5.1031249999997842E-2</c:v>
                </c:pt>
                <c:pt idx="1634">
                  <c:v>5.1062499999997839E-2</c:v>
                </c:pt>
                <c:pt idx="1635">
                  <c:v>5.1093749999997835E-2</c:v>
                </c:pt>
                <c:pt idx="1636">
                  <c:v>5.1124999999997832E-2</c:v>
                </c:pt>
                <c:pt idx="1637">
                  <c:v>5.1156249999997828E-2</c:v>
                </c:pt>
                <c:pt idx="1638">
                  <c:v>5.1187499999997825E-2</c:v>
                </c:pt>
                <c:pt idx="1639">
                  <c:v>5.1218749999997822E-2</c:v>
                </c:pt>
                <c:pt idx="1640">
                  <c:v>5.1249999999997818E-2</c:v>
                </c:pt>
                <c:pt idx="1641">
                  <c:v>5.1281249999997815E-2</c:v>
                </c:pt>
                <c:pt idx="1642">
                  <c:v>5.1312499999997811E-2</c:v>
                </c:pt>
                <c:pt idx="1643">
                  <c:v>5.1343749999997808E-2</c:v>
                </c:pt>
                <c:pt idx="1644">
                  <c:v>5.1374999999997804E-2</c:v>
                </c:pt>
                <c:pt idx="1645">
                  <c:v>5.1406249999997801E-2</c:v>
                </c:pt>
                <c:pt idx="1646">
                  <c:v>5.1437499999997797E-2</c:v>
                </c:pt>
                <c:pt idx="1647">
                  <c:v>5.1468749999997794E-2</c:v>
                </c:pt>
                <c:pt idx="1648">
                  <c:v>5.1499999999997791E-2</c:v>
                </c:pt>
                <c:pt idx="1649">
                  <c:v>5.1531249999997787E-2</c:v>
                </c:pt>
                <c:pt idx="1650">
                  <c:v>5.1562499999997784E-2</c:v>
                </c:pt>
                <c:pt idx="1651">
                  <c:v>5.159374999999778E-2</c:v>
                </c:pt>
                <c:pt idx="1652">
                  <c:v>5.1624999999997777E-2</c:v>
                </c:pt>
                <c:pt idx="1653">
                  <c:v>5.1656249999997773E-2</c:v>
                </c:pt>
                <c:pt idx="1654">
                  <c:v>5.168749999999777E-2</c:v>
                </c:pt>
                <c:pt idx="1655">
                  <c:v>5.1718749999997767E-2</c:v>
                </c:pt>
                <c:pt idx="1656">
                  <c:v>5.1749999999997763E-2</c:v>
                </c:pt>
                <c:pt idx="1657">
                  <c:v>5.178124999999776E-2</c:v>
                </c:pt>
                <c:pt idx="1658">
                  <c:v>5.1812499999997756E-2</c:v>
                </c:pt>
                <c:pt idx="1659">
                  <c:v>5.1843749999997753E-2</c:v>
                </c:pt>
                <c:pt idx="1660">
                  <c:v>5.1874999999997749E-2</c:v>
                </c:pt>
                <c:pt idx="1661">
                  <c:v>5.1906249999997746E-2</c:v>
                </c:pt>
                <c:pt idx="1662">
                  <c:v>5.1937499999997742E-2</c:v>
                </c:pt>
                <c:pt idx="1663">
                  <c:v>5.1968749999997739E-2</c:v>
                </c:pt>
                <c:pt idx="1664">
                  <c:v>5.1999999999997736E-2</c:v>
                </c:pt>
                <c:pt idx="1665">
                  <c:v>5.2031249999997732E-2</c:v>
                </c:pt>
                <c:pt idx="1666">
                  <c:v>5.2062499999997729E-2</c:v>
                </c:pt>
                <c:pt idx="1667">
                  <c:v>5.2093749999997725E-2</c:v>
                </c:pt>
                <c:pt idx="1668">
                  <c:v>5.2124999999997722E-2</c:v>
                </c:pt>
                <c:pt idx="1669">
                  <c:v>5.2156249999997718E-2</c:v>
                </c:pt>
                <c:pt idx="1670">
                  <c:v>5.2187499999997715E-2</c:v>
                </c:pt>
                <c:pt idx="1671">
                  <c:v>5.2218749999997711E-2</c:v>
                </c:pt>
                <c:pt idx="1672">
                  <c:v>5.2249999999997708E-2</c:v>
                </c:pt>
                <c:pt idx="1673">
                  <c:v>5.2281249999997705E-2</c:v>
                </c:pt>
                <c:pt idx="1674">
                  <c:v>5.2312499999997701E-2</c:v>
                </c:pt>
                <c:pt idx="1675">
                  <c:v>5.2343749999997698E-2</c:v>
                </c:pt>
                <c:pt idx="1676">
                  <c:v>5.2374999999997694E-2</c:v>
                </c:pt>
                <c:pt idx="1677">
                  <c:v>5.2406249999997691E-2</c:v>
                </c:pt>
                <c:pt idx="1678">
                  <c:v>5.2437499999997687E-2</c:v>
                </c:pt>
                <c:pt idx="1679">
                  <c:v>5.2468749999997684E-2</c:v>
                </c:pt>
                <c:pt idx="1680">
                  <c:v>5.249999999999768E-2</c:v>
                </c:pt>
                <c:pt idx="1681">
                  <c:v>5.2531249999997677E-2</c:v>
                </c:pt>
                <c:pt idx="1682">
                  <c:v>5.2562499999997674E-2</c:v>
                </c:pt>
                <c:pt idx="1683">
                  <c:v>5.259374999999767E-2</c:v>
                </c:pt>
                <c:pt idx="1684">
                  <c:v>5.2624999999997667E-2</c:v>
                </c:pt>
                <c:pt idx="1685">
                  <c:v>5.2656249999997663E-2</c:v>
                </c:pt>
                <c:pt idx="1686">
                  <c:v>5.268749999999766E-2</c:v>
                </c:pt>
                <c:pt idx="1687">
                  <c:v>5.2718749999997656E-2</c:v>
                </c:pt>
                <c:pt idx="1688">
                  <c:v>5.2749999999997653E-2</c:v>
                </c:pt>
                <c:pt idx="1689">
                  <c:v>5.2781249999997649E-2</c:v>
                </c:pt>
                <c:pt idx="1690">
                  <c:v>5.2812499999997646E-2</c:v>
                </c:pt>
                <c:pt idx="1691">
                  <c:v>5.2843749999997643E-2</c:v>
                </c:pt>
                <c:pt idx="1692">
                  <c:v>5.2874999999997639E-2</c:v>
                </c:pt>
                <c:pt idx="1693">
                  <c:v>5.2906249999997636E-2</c:v>
                </c:pt>
                <c:pt idx="1694">
                  <c:v>5.2937499999997632E-2</c:v>
                </c:pt>
                <c:pt idx="1695">
                  <c:v>5.2968749999997629E-2</c:v>
                </c:pt>
                <c:pt idx="1696">
                  <c:v>5.2999999999997625E-2</c:v>
                </c:pt>
                <c:pt idx="1697">
                  <c:v>5.3031249999997622E-2</c:v>
                </c:pt>
                <c:pt idx="1698">
                  <c:v>5.3062499999997619E-2</c:v>
                </c:pt>
                <c:pt idx="1699">
                  <c:v>5.3093749999997615E-2</c:v>
                </c:pt>
                <c:pt idx="1700">
                  <c:v>5.3124999999997612E-2</c:v>
                </c:pt>
                <c:pt idx="1701">
                  <c:v>5.3156249999997608E-2</c:v>
                </c:pt>
                <c:pt idx="1702">
                  <c:v>5.3187499999997605E-2</c:v>
                </c:pt>
                <c:pt idx="1703">
                  <c:v>5.3218749999997601E-2</c:v>
                </c:pt>
                <c:pt idx="1704">
                  <c:v>5.3249999999997598E-2</c:v>
                </c:pt>
                <c:pt idx="1705">
                  <c:v>5.3281249999997594E-2</c:v>
                </c:pt>
                <c:pt idx="1706">
                  <c:v>5.3312499999997591E-2</c:v>
                </c:pt>
                <c:pt idx="1707">
                  <c:v>5.3343749999997588E-2</c:v>
                </c:pt>
                <c:pt idx="1708">
                  <c:v>5.3374999999997584E-2</c:v>
                </c:pt>
                <c:pt idx="1709">
                  <c:v>5.3406249999997581E-2</c:v>
                </c:pt>
                <c:pt idx="1710">
                  <c:v>5.3437499999997577E-2</c:v>
                </c:pt>
                <c:pt idx="1711">
                  <c:v>5.3468749999997574E-2</c:v>
                </c:pt>
                <c:pt idx="1712">
                  <c:v>5.349999999999757E-2</c:v>
                </c:pt>
                <c:pt idx="1713">
                  <c:v>5.3531249999997567E-2</c:v>
                </c:pt>
                <c:pt idx="1714">
                  <c:v>5.3562499999997563E-2</c:v>
                </c:pt>
                <c:pt idx="1715">
                  <c:v>5.359374999999756E-2</c:v>
                </c:pt>
                <c:pt idx="1716">
                  <c:v>5.3624999999997557E-2</c:v>
                </c:pt>
                <c:pt idx="1717">
                  <c:v>5.3656249999997553E-2</c:v>
                </c:pt>
                <c:pt idx="1718">
                  <c:v>5.368749999999755E-2</c:v>
                </c:pt>
                <c:pt idx="1719">
                  <c:v>5.3718749999997546E-2</c:v>
                </c:pt>
                <c:pt idx="1720">
                  <c:v>5.3749999999997543E-2</c:v>
                </c:pt>
                <c:pt idx="1721">
                  <c:v>5.3781249999997539E-2</c:v>
                </c:pt>
                <c:pt idx="1722">
                  <c:v>5.3812499999997536E-2</c:v>
                </c:pt>
                <c:pt idx="1723">
                  <c:v>5.3843749999997532E-2</c:v>
                </c:pt>
                <c:pt idx="1724">
                  <c:v>5.3874999999997529E-2</c:v>
                </c:pt>
                <c:pt idx="1725">
                  <c:v>5.3906249999997526E-2</c:v>
                </c:pt>
                <c:pt idx="1726">
                  <c:v>5.3937499999997522E-2</c:v>
                </c:pt>
                <c:pt idx="1727">
                  <c:v>5.3968749999997519E-2</c:v>
                </c:pt>
                <c:pt idx="1728">
                  <c:v>5.3999999999997515E-2</c:v>
                </c:pt>
                <c:pt idx="1729">
                  <c:v>5.4031249999997512E-2</c:v>
                </c:pt>
                <c:pt idx="1730">
                  <c:v>5.4062499999997508E-2</c:v>
                </c:pt>
                <c:pt idx="1731">
                  <c:v>5.4093749999997505E-2</c:v>
                </c:pt>
                <c:pt idx="1732">
                  <c:v>5.4124999999997501E-2</c:v>
                </c:pt>
                <c:pt idx="1733">
                  <c:v>5.4156249999997498E-2</c:v>
                </c:pt>
                <c:pt idx="1734">
                  <c:v>5.4187499999997495E-2</c:v>
                </c:pt>
                <c:pt idx="1735">
                  <c:v>5.4218749999997491E-2</c:v>
                </c:pt>
                <c:pt idx="1736">
                  <c:v>5.4249999999997488E-2</c:v>
                </c:pt>
                <c:pt idx="1737">
                  <c:v>5.4281249999997484E-2</c:v>
                </c:pt>
                <c:pt idx="1738">
                  <c:v>5.4312499999997481E-2</c:v>
                </c:pt>
                <c:pt idx="1739">
                  <c:v>5.4343749999997477E-2</c:v>
                </c:pt>
                <c:pt idx="1740">
                  <c:v>5.4374999999997474E-2</c:v>
                </c:pt>
                <c:pt idx="1741">
                  <c:v>5.4406249999997471E-2</c:v>
                </c:pt>
                <c:pt idx="1742">
                  <c:v>5.4437499999997467E-2</c:v>
                </c:pt>
                <c:pt idx="1743">
                  <c:v>5.4468749999997464E-2</c:v>
                </c:pt>
                <c:pt idx="1744">
                  <c:v>5.449999999999746E-2</c:v>
                </c:pt>
                <c:pt idx="1745">
                  <c:v>5.4531249999997457E-2</c:v>
                </c:pt>
                <c:pt idx="1746">
                  <c:v>5.4562499999997453E-2</c:v>
                </c:pt>
                <c:pt idx="1747">
                  <c:v>5.459374999999745E-2</c:v>
                </c:pt>
                <c:pt idx="1748">
                  <c:v>5.4624999999997446E-2</c:v>
                </c:pt>
                <c:pt idx="1749">
                  <c:v>5.4656249999997443E-2</c:v>
                </c:pt>
                <c:pt idx="1750">
                  <c:v>5.468749999999744E-2</c:v>
                </c:pt>
                <c:pt idx="1751">
                  <c:v>5.4718749999997436E-2</c:v>
                </c:pt>
                <c:pt idx="1752">
                  <c:v>5.4749999999997433E-2</c:v>
                </c:pt>
                <c:pt idx="1753">
                  <c:v>5.4781249999997429E-2</c:v>
                </c:pt>
                <c:pt idx="1754">
                  <c:v>5.4812499999997426E-2</c:v>
                </c:pt>
                <c:pt idx="1755">
                  <c:v>5.4843749999997422E-2</c:v>
                </c:pt>
                <c:pt idx="1756">
                  <c:v>5.4874999999997419E-2</c:v>
                </c:pt>
                <c:pt idx="1757">
                  <c:v>5.4906249999997415E-2</c:v>
                </c:pt>
                <c:pt idx="1758">
                  <c:v>5.4937499999997412E-2</c:v>
                </c:pt>
                <c:pt idx="1759">
                  <c:v>5.4968749999997409E-2</c:v>
                </c:pt>
                <c:pt idx="1760">
                  <c:v>5.4999999999997405E-2</c:v>
                </c:pt>
                <c:pt idx="1761">
                  <c:v>5.5031249999997402E-2</c:v>
                </c:pt>
                <c:pt idx="1762">
                  <c:v>5.5062499999997398E-2</c:v>
                </c:pt>
                <c:pt idx="1763">
                  <c:v>5.5093749999997395E-2</c:v>
                </c:pt>
                <c:pt idx="1764">
                  <c:v>5.5124999999997391E-2</c:v>
                </c:pt>
                <c:pt idx="1765">
                  <c:v>5.5156249999997388E-2</c:v>
                </c:pt>
                <c:pt idx="1766">
                  <c:v>5.5187499999997384E-2</c:v>
                </c:pt>
                <c:pt idx="1767">
                  <c:v>5.5218749999997381E-2</c:v>
                </c:pt>
                <c:pt idx="1768">
                  <c:v>5.5249999999997378E-2</c:v>
                </c:pt>
                <c:pt idx="1769">
                  <c:v>5.5281249999997374E-2</c:v>
                </c:pt>
                <c:pt idx="1770">
                  <c:v>5.5312499999997371E-2</c:v>
                </c:pt>
                <c:pt idx="1771">
                  <c:v>5.5343749999997367E-2</c:v>
                </c:pt>
                <c:pt idx="1772">
                  <c:v>5.5374999999997364E-2</c:v>
                </c:pt>
                <c:pt idx="1773">
                  <c:v>5.540624999999736E-2</c:v>
                </c:pt>
                <c:pt idx="1774">
                  <c:v>5.5437499999997357E-2</c:v>
                </c:pt>
                <c:pt idx="1775">
                  <c:v>5.5468749999997354E-2</c:v>
                </c:pt>
                <c:pt idx="1776">
                  <c:v>5.549999999999735E-2</c:v>
                </c:pt>
                <c:pt idx="1777">
                  <c:v>5.5531249999997347E-2</c:v>
                </c:pt>
                <c:pt idx="1778">
                  <c:v>5.5562499999997343E-2</c:v>
                </c:pt>
                <c:pt idx="1779">
                  <c:v>5.559374999999734E-2</c:v>
                </c:pt>
                <c:pt idx="1780">
                  <c:v>5.5624999999997336E-2</c:v>
                </c:pt>
                <c:pt idx="1781">
                  <c:v>5.5656249999997333E-2</c:v>
                </c:pt>
                <c:pt idx="1782">
                  <c:v>5.5687499999997329E-2</c:v>
                </c:pt>
                <c:pt idx="1783">
                  <c:v>5.5718749999997326E-2</c:v>
                </c:pt>
                <c:pt idx="1784">
                  <c:v>5.5749999999997323E-2</c:v>
                </c:pt>
                <c:pt idx="1785">
                  <c:v>5.5781249999997319E-2</c:v>
                </c:pt>
                <c:pt idx="1786">
                  <c:v>5.5812499999997316E-2</c:v>
                </c:pt>
                <c:pt idx="1787">
                  <c:v>5.5843749999997312E-2</c:v>
                </c:pt>
                <c:pt idx="1788">
                  <c:v>5.5874999999997309E-2</c:v>
                </c:pt>
                <c:pt idx="1789">
                  <c:v>5.5906249999997305E-2</c:v>
                </c:pt>
                <c:pt idx="1790">
                  <c:v>5.5937499999997302E-2</c:v>
                </c:pt>
                <c:pt idx="1791">
                  <c:v>5.5968749999997298E-2</c:v>
                </c:pt>
                <c:pt idx="1792">
                  <c:v>5.5999999999997295E-2</c:v>
                </c:pt>
                <c:pt idx="1793">
                  <c:v>5.6031249999997292E-2</c:v>
                </c:pt>
                <c:pt idx="1794">
                  <c:v>5.6062499999997288E-2</c:v>
                </c:pt>
                <c:pt idx="1795">
                  <c:v>5.6093749999997285E-2</c:v>
                </c:pt>
                <c:pt idx="1796">
                  <c:v>5.6124999999997281E-2</c:v>
                </c:pt>
                <c:pt idx="1797">
                  <c:v>5.6156249999997278E-2</c:v>
                </c:pt>
                <c:pt idx="1798">
                  <c:v>5.6187499999997274E-2</c:v>
                </c:pt>
                <c:pt idx="1799">
                  <c:v>5.6218749999997271E-2</c:v>
                </c:pt>
                <c:pt idx="1800">
                  <c:v>5.6249999999997267E-2</c:v>
                </c:pt>
                <c:pt idx="1801">
                  <c:v>5.6281249999997264E-2</c:v>
                </c:pt>
                <c:pt idx="1802">
                  <c:v>5.6312499999997261E-2</c:v>
                </c:pt>
                <c:pt idx="1803">
                  <c:v>5.6343749999997257E-2</c:v>
                </c:pt>
                <c:pt idx="1804">
                  <c:v>5.6374999999997254E-2</c:v>
                </c:pt>
                <c:pt idx="1805">
                  <c:v>5.640624999999725E-2</c:v>
                </c:pt>
                <c:pt idx="1806">
                  <c:v>5.6437499999997247E-2</c:v>
                </c:pt>
                <c:pt idx="1807">
                  <c:v>5.6468749999997243E-2</c:v>
                </c:pt>
                <c:pt idx="1808">
                  <c:v>5.649999999999724E-2</c:v>
                </c:pt>
                <c:pt idx="1809">
                  <c:v>5.6531249999997236E-2</c:v>
                </c:pt>
                <c:pt idx="1810">
                  <c:v>5.6562499999997233E-2</c:v>
                </c:pt>
                <c:pt idx="1811">
                  <c:v>5.659374999999723E-2</c:v>
                </c:pt>
                <c:pt idx="1812">
                  <c:v>5.6624999999997226E-2</c:v>
                </c:pt>
                <c:pt idx="1813">
                  <c:v>5.6656249999997223E-2</c:v>
                </c:pt>
                <c:pt idx="1814">
                  <c:v>5.6687499999997219E-2</c:v>
                </c:pt>
                <c:pt idx="1815">
                  <c:v>5.6718749999997216E-2</c:v>
                </c:pt>
                <c:pt idx="1816">
                  <c:v>5.6749999999997212E-2</c:v>
                </c:pt>
                <c:pt idx="1817">
                  <c:v>5.6781249999997209E-2</c:v>
                </c:pt>
                <c:pt idx="1818">
                  <c:v>5.6812499999997206E-2</c:v>
                </c:pt>
                <c:pt idx="1819">
                  <c:v>5.6843749999997202E-2</c:v>
                </c:pt>
                <c:pt idx="1820">
                  <c:v>5.6874999999997199E-2</c:v>
                </c:pt>
                <c:pt idx="1821">
                  <c:v>5.6906249999997195E-2</c:v>
                </c:pt>
                <c:pt idx="1822">
                  <c:v>5.6937499999997192E-2</c:v>
                </c:pt>
                <c:pt idx="1823">
                  <c:v>5.6968749999997188E-2</c:v>
                </c:pt>
                <c:pt idx="1824">
                  <c:v>5.6999999999997185E-2</c:v>
                </c:pt>
                <c:pt idx="1825">
                  <c:v>5.7031249999997181E-2</c:v>
                </c:pt>
                <c:pt idx="1826">
                  <c:v>5.7062499999997178E-2</c:v>
                </c:pt>
                <c:pt idx="1827">
                  <c:v>5.7093749999997175E-2</c:v>
                </c:pt>
                <c:pt idx="1828">
                  <c:v>5.7124999999997171E-2</c:v>
                </c:pt>
                <c:pt idx="1829">
                  <c:v>5.7156249999997168E-2</c:v>
                </c:pt>
                <c:pt idx="1830">
                  <c:v>5.7187499999997164E-2</c:v>
                </c:pt>
                <c:pt idx="1831">
                  <c:v>5.7218749999997161E-2</c:v>
                </c:pt>
                <c:pt idx="1832">
                  <c:v>5.7249999999997157E-2</c:v>
                </c:pt>
                <c:pt idx="1833">
                  <c:v>5.7281249999997154E-2</c:v>
                </c:pt>
                <c:pt idx="1834">
                  <c:v>5.731249999999715E-2</c:v>
                </c:pt>
                <c:pt idx="1835">
                  <c:v>5.7343749999997147E-2</c:v>
                </c:pt>
                <c:pt idx="1836">
                  <c:v>5.7374999999997144E-2</c:v>
                </c:pt>
                <c:pt idx="1837">
                  <c:v>5.740624999999714E-2</c:v>
                </c:pt>
                <c:pt idx="1838">
                  <c:v>5.7437499999997137E-2</c:v>
                </c:pt>
                <c:pt idx="1839">
                  <c:v>5.7468749999997133E-2</c:v>
                </c:pt>
                <c:pt idx="1840">
                  <c:v>5.749999999999713E-2</c:v>
                </c:pt>
                <c:pt idx="1841">
                  <c:v>5.7531249999997126E-2</c:v>
                </c:pt>
                <c:pt idx="1842">
                  <c:v>5.7562499999997123E-2</c:v>
                </c:pt>
                <c:pt idx="1843">
                  <c:v>5.7593749999997119E-2</c:v>
                </c:pt>
                <c:pt idx="1844">
                  <c:v>5.7624999999997116E-2</c:v>
                </c:pt>
                <c:pt idx="1845">
                  <c:v>5.7656249999997113E-2</c:v>
                </c:pt>
                <c:pt idx="1846">
                  <c:v>5.7687499999997109E-2</c:v>
                </c:pt>
                <c:pt idx="1847">
                  <c:v>5.7718749999997106E-2</c:v>
                </c:pt>
                <c:pt idx="1848">
                  <c:v>5.7749999999997102E-2</c:v>
                </c:pt>
                <c:pt idx="1849">
                  <c:v>5.7781249999997099E-2</c:v>
                </c:pt>
                <c:pt idx="1850">
                  <c:v>5.7812499999997095E-2</c:v>
                </c:pt>
                <c:pt idx="1851">
                  <c:v>5.7843749999997092E-2</c:v>
                </c:pt>
                <c:pt idx="1852">
                  <c:v>5.7874999999997088E-2</c:v>
                </c:pt>
                <c:pt idx="1853">
                  <c:v>5.7906249999997085E-2</c:v>
                </c:pt>
                <c:pt idx="1854">
                  <c:v>5.7937499999997082E-2</c:v>
                </c:pt>
                <c:pt idx="1855">
                  <c:v>5.7968749999997078E-2</c:v>
                </c:pt>
                <c:pt idx="1856">
                  <c:v>5.7999999999997075E-2</c:v>
                </c:pt>
                <c:pt idx="1857">
                  <c:v>5.8031249999997071E-2</c:v>
                </c:pt>
                <c:pt idx="1858">
                  <c:v>5.8062499999997068E-2</c:v>
                </c:pt>
                <c:pt idx="1859">
                  <c:v>5.8093749999997064E-2</c:v>
                </c:pt>
                <c:pt idx="1860">
                  <c:v>5.8124999999997061E-2</c:v>
                </c:pt>
                <c:pt idx="1861">
                  <c:v>5.8156249999997058E-2</c:v>
                </c:pt>
                <c:pt idx="1862">
                  <c:v>5.8187499999997054E-2</c:v>
                </c:pt>
                <c:pt idx="1863">
                  <c:v>5.8218749999997051E-2</c:v>
                </c:pt>
                <c:pt idx="1864">
                  <c:v>5.8249999999997047E-2</c:v>
                </c:pt>
                <c:pt idx="1865">
                  <c:v>5.8281249999997044E-2</c:v>
                </c:pt>
                <c:pt idx="1866">
                  <c:v>5.831249999999704E-2</c:v>
                </c:pt>
                <c:pt idx="1867">
                  <c:v>5.8343749999997037E-2</c:v>
                </c:pt>
                <c:pt idx="1868">
                  <c:v>5.8374999999997033E-2</c:v>
                </c:pt>
                <c:pt idx="1869">
                  <c:v>5.840624999999703E-2</c:v>
                </c:pt>
                <c:pt idx="1870">
                  <c:v>5.8437499999997027E-2</c:v>
                </c:pt>
                <c:pt idx="1871">
                  <c:v>5.8468749999997023E-2</c:v>
                </c:pt>
                <c:pt idx="1872">
                  <c:v>5.849999999999702E-2</c:v>
                </c:pt>
                <c:pt idx="1873">
                  <c:v>5.8531249999997016E-2</c:v>
                </c:pt>
                <c:pt idx="1874">
                  <c:v>5.8562499999997013E-2</c:v>
                </c:pt>
                <c:pt idx="1875">
                  <c:v>5.8593749999997009E-2</c:v>
                </c:pt>
                <c:pt idx="1876">
                  <c:v>5.8624999999997006E-2</c:v>
                </c:pt>
                <c:pt idx="1877">
                  <c:v>5.8656249999997002E-2</c:v>
                </c:pt>
                <c:pt idx="1878">
                  <c:v>5.8687499999996999E-2</c:v>
                </c:pt>
                <c:pt idx="1879">
                  <c:v>5.8718749999996996E-2</c:v>
                </c:pt>
                <c:pt idx="1880">
                  <c:v>5.8749999999996992E-2</c:v>
                </c:pt>
                <c:pt idx="1881">
                  <c:v>5.8781249999996989E-2</c:v>
                </c:pt>
                <c:pt idx="1882">
                  <c:v>5.8812499999996985E-2</c:v>
                </c:pt>
                <c:pt idx="1883">
                  <c:v>5.8843749999996982E-2</c:v>
                </c:pt>
                <c:pt idx="1884">
                  <c:v>5.8874999999996978E-2</c:v>
                </c:pt>
                <c:pt idx="1885">
                  <c:v>5.8906249999996975E-2</c:v>
                </c:pt>
                <c:pt idx="1886">
                  <c:v>5.8937499999996971E-2</c:v>
                </c:pt>
                <c:pt idx="1887">
                  <c:v>5.8968749999996968E-2</c:v>
                </c:pt>
                <c:pt idx="1888">
                  <c:v>5.8999999999996965E-2</c:v>
                </c:pt>
                <c:pt idx="1889">
                  <c:v>5.9031249999996961E-2</c:v>
                </c:pt>
                <c:pt idx="1890">
                  <c:v>5.9062499999996958E-2</c:v>
                </c:pt>
                <c:pt idx="1891">
                  <c:v>5.9093749999996954E-2</c:v>
                </c:pt>
                <c:pt idx="1892">
                  <c:v>5.9124999999996951E-2</c:v>
                </c:pt>
                <c:pt idx="1893">
                  <c:v>5.9156249999996947E-2</c:v>
                </c:pt>
                <c:pt idx="1894">
                  <c:v>5.9187499999996944E-2</c:v>
                </c:pt>
                <c:pt idx="1895">
                  <c:v>5.9218749999996941E-2</c:v>
                </c:pt>
                <c:pt idx="1896">
                  <c:v>5.9249999999996937E-2</c:v>
                </c:pt>
                <c:pt idx="1897">
                  <c:v>5.9281249999996934E-2</c:v>
                </c:pt>
                <c:pt idx="1898">
                  <c:v>5.931249999999693E-2</c:v>
                </c:pt>
                <c:pt idx="1899">
                  <c:v>5.9343749999996927E-2</c:v>
                </c:pt>
                <c:pt idx="1900">
                  <c:v>5.9374999999996923E-2</c:v>
                </c:pt>
                <c:pt idx="1901">
                  <c:v>5.940624999999692E-2</c:v>
                </c:pt>
                <c:pt idx="1902">
                  <c:v>5.9437499999996916E-2</c:v>
                </c:pt>
                <c:pt idx="1903">
                  <c:v>5.9468749999996913E-2</c:v>
                </c:pt>
                <c:pt idx="1904">
                  <c:v>5.949999999999691E-2</c:v>
                </c:pt>
                <c:pt idx="1905">
                  <c:v>5.9531249999996906E-2</c:v>
                </c:pt>
                <c:pt idx="1906">
                  <c:v>5.9562499999996903E-2</c:v>
                </c:pt>
                <c:pt idx="1907">
                  <c:v>5.9593749999996899E-2</c:v>
                </c:pt>
                <c:pt idx="1908">
                  <c:v>5.9624999999996896E-2</c:v>
                </c:pt>
                <c:pt idx="1909">
                  <c:v>5.9656249999996892E-2</c:v>
                </c:pt>
                <c:pt idx="1910">
                  <c:v>5.9687499999996889E-2</c:v>
                </c:pt>
                <c:pt idx="1911">
                  <c:v>5.9718749999996885E-2</c:v>
                </c:pt>
                <c:pt idx="1912">
                  <c:v>5.9749999999996882E-2</c:v>
                </c:pt>
                <c:pt idx="1913">
                  <c:v>5.9781249999996879E-2</c:v>
                </c:pt>
                <c:pt idx="1914">
                  <c:v>5.9812499999996875E-2</c:v>
                </c:pt>
                <c:pt idx="1915">
                  <c:v>5.9843749999996872E-2</c:v>
                </c:pt>
                <c:pt idx="1916">
                  <c:v>5.9874999999996868E-2</c:v>
                </c:pt>
                <c:pt idx="1917">
                  <c:v>5.9906249999996865E-2</c:v>
                </c:pt>
                <c:pt idx="1918">
                  <c:v>5.9937499999996861E-2</c:v>
                </c:pt>
                <c:pt idx="1919">
                  <c:v>5.9968749999996858E-2</c:v>
                </c:pt>
                <c:pt idx="1920">
                  <c:v>5.9999999999996854E-2</c:v>
                </c:pt>
                <c:pt idx="1921">
                  <c:v>6.0031249999996851E-2</c:v>
                </c:pt>
                <c:pt idx="1922">
                  <c:v>6.0062499999996848E-2</c:v>
                </c:pt>
                <c:pt idx="1923">
                  <c:v>6.0093749999996844E-2</c:v>
                </c:pt>
                <c:pt idx="1924">
                  <c:v>6.0124999999996841E-2</c:v>
                </c:pt>
                <c:pt idx="1925">
                  <c:v>6.0156249999996837E-2</c:v>
                </c:pt>
                <c:pt idx="1926">
                  <c:v>6.0187499999996834E-2</c:v>
                </c:pt>
                <c:pt idx="1927">
                  <c:v>6.021874999999683E-2</c:v>
                </c:pt>
                <c:pt idx="1928">
                  <c:v>6.0249999999996827E-2</c:v>
                </c:pt>
                <c:pt idx="1929">
                  <c:v>6.0281249999996823E-2</c:v>
                </c:pt>
                <c:pt idx="1930">
                  <c:v>6.031249999999682E-2</c:v>
                </c:pt>
                <c:pt idx="1931">
                  <c:v>6.0343749999996817E-2</c:v>
                </c:pt>
                <c:pt idx="1932">
                  <c:v>6.0374999999996813E-2</c:v>
                </c:pt>
                <c:pt idx="1933">
                  <c:v>6.040624999999681E-2</c:v>
                </c:pt>
                <c:pt idx="1934">
                  <c:v>6.0437499999996806E-2</c:v>
                </c:pt>
                <c:pt idx="1935">
                  <c:v>6.0468749999996803E-2</c:v>
                </c:pt>
                <c:pt idx="1936">
                  <c:v>6.0499999999996799E-2</c:v>
                </c:pt>
                <c:pt idx="1937">
                  <c:v>6.0531249999996796E-2</c:v>
                </c:pt>
                <c:pt idx="1938">
                  <c:v>6.0562499999996793E-2</c:v>
                </c:pt>
                <c:pt idx="1939">
                  <c:v>6.0593749999996789E-2</c:v>
                </c:pt>
                <c:pt idx="1940">
                  <c:v>6.0624999999996786E-2</c:v>
                </c:pt>
                <c:pt idx="1941">
                  <c:v>6.0656249999996782E-2</c:v>
                </c:pt>
                <c:pt idx="1942">
                  <c:v>6.0687499999996779E-2</c:v>
                </c:pt>
                <c:pt idx="1943">
                  <c:v>6.0718749999996775E-2</c:v>
                </c:pt>
                <c:pt idx="1944">
                  <c:v>6.0749999999996772E-2</c:v>
                </c:pt>
                <c:pt idx="1945">
                  <c:v>6.0781249999996768E-2</c:v>
                </c:pt>
                <c:pt idx="1946">
                  <c:v>6.0812499999996765E-2</c:v>
                </c:pt>
                <c:pt idx="1947">
                  <c:v>6.0843749999996762E-2</c:v>
                </c:pt>
                <c:pt idx="1948">
                  <c:v>6.0874999999996758E-2</c:v>
                </c:pt>
                <c:pt idx="1949">
                  <c:v>6.0906249999996755E-2</c:v>
                </c:pt>
                <c:pt idx="1950">
                  <c:v>6.0937499999996751E-2</c:v>
                </c:pt>
                <c:pt idx="1951">
                  <c:v>6.0968749999996748E-2</c:v>
                </c:pt>
                <c:pt idx="1952">
                  <c:v>6.0999999999996744E-2</c:v>
                </c:pt>
                <c:pt idx="1953">
                  <c:v>6.1031249999996741E-2</c:v>
                </c:pt>
                <c:pt idx="1954">
                  <c:v>6.1062499999996737E-2</c:v>
                </c:pt>
                <c:pt idx="1955">
                  <c:v>6.1093749999996734E-2</c:v>
                </c:pt>
                <c:pt idx="1956">
                  <c:v>6.1124999999996731E-2</c:v>
                </c:pt>
                <c:pt idx="1957">
                  <c:v>6.1156249999996727E-2</c:v>
                </c:pt>
                <c:pt idx="1958">
                  <c:v>6.1187499999996724E-2</c:v>
                </c:pt>
                <c:pt idx="1959">
                  <c:v>6.121874999999672E-2</c:v>
                </c:pt>
                <c:pt idx="1960">
                  <c:v>6.1249999999996717E-2</c:v>
                </c:pt>
                <c:pt idx="1961">
                  <c:v>6.1281249999996713E-2</c:v>
                </c:pt>
                <c:pt idx="1962">
                  <c:v>6.131249999999671E-2</c:v>
                </c:pt>
                <c:pt idx="1963">
                  <c:v>6.1343749999996706E-2</c:v>
                </c:pt>
                <c:pt idx="1964">
                  <c:v>6.1374999999996703E-2</c:v>
                </c:pt>
                <c:pt idx="1965">
                  <c:v>6.14062499999967E-2</c:v>
                </c:pt>
                <c:pt idx="1966">
                  <c:v>6.1437499999996696E-2</c:v>
                </c:pt>
                <c:pt idx="1967">
                  <c:v>6.1468749999996693E-2</c:v>
                </c:pt>
                <c:pt idx="1968">
                  <c:v>6.1499999999996689E-2</c:v>
                </c:pt>
                <c:pt idx="1969">
                  <c:v>6.1531249999996686E-2</c:v>
                </c:pt>
                <c:pt idx="1970">
                  <c:v>6.1562499999996682E-2</c:v>
                </c:pt>
                <c:pt idx="1971">
                  <c:v>6.1593749999996679E-2</c:v>
                </c:pt>
                <c:pt idx="1972">
                  <c:v>6.1624999999996675E-2</c:v>
                </c:pt>
                <c:pt idx="1973">
                  <c:v>6.1656249999996672E-2</c:v>
                </c:pt>
                <c:pt idx="1974">
                  <c:v>6.1687499999996669E-2</c:v>
                </c:pt>
                <c:pt idx="1975">
                  <c:v>6.1718749999996665E-2</c:v>
                </c:pt>
                <c:pt idx="1976">
                  <c:v>6.1749999999996662E-2</c:v>
                </c:pt>
                <c:pt idx="1977">
                  <c:v>6.1781249999996658E-2</c:v>
                </c:pt>
                <c:pt idx="1978">
                  <c:v>6.1812499999996655E-2</c:v>
                </c:pt>
                <c:pt idx="1979">
                  <c:v>6.1843749999996651E-2</c:v>
                </c:pt>
                <c:pt idx="1980">
                  <c:v>6.1874999999996648E-2</c:v>
                </c:pt>
                <c:pt idx="1981">
                  <c:v>6.1906249999996645E-2</c:v>
                </c:pt>
                <c:pt idx="1982">
                  <c:v>6.1937499999996641E-2</c:v>
                </c:pt>
                <c:pt idx="1983">
                  <c:v>6.1968749999996638E-2</c:v>
                </c:pt>
                <c:pt idx="1984">
                  <c:v>6.1999999999996634E-2</c:v>
                </c:pt>
                <c:pt idx="1985">
                  <c:v>6.2031249999996631E-2</c:v>
                </c:pt>
                <c:pt idx="1986">
                  <c:v>6.2062499999996627E-2</c:v>
                </c:pt>
                <c:pt idx="1987">
                  <c:v>6.2093749999996624E-2</c:v>
                </c:pt>
                <c:pt idx="1988">
                  <c:v>6.212499999999662E-2</c:v>
                </c:pt>
                <c:pt idx="1989">
                  <c:v>6.2156249999996617E-2</c:v>
                </c:pt>
                <c:pt idx="1990">
                  <c:v>6.2187499999996614E-2</c:v>
                </c:pt>
                <c:pt idx="1991">
                  <c:v>6.221874999999661E-2</c:v>
                </c:pt>
                <c:pt idx="1992">
                  <c:v>6.2249999999996607E-2</c:v>
                </c:pt>
                <c:pt idx="1993">
                  <c:v>6.2281249999996603E-2</c:v>
                </c:pt>
                <c:pt idx="1994">
                  <c:v>6.23124999999966E-2</c:v>
                </c:pt>
                <c:pt idx="1995">
                  <c:v>6.2343749999996596E-2</c:v>
                </c:pt>
                <c:pt idx="1996">
                  <c:v>6.2374999999996593E-2</c:v>
                </c:pt>
                <c:pt idx="1997">
                  <c:v>6.2406249999996589E-2</c:v>
                </c:pt>
                <c:pt idx="1998">
                  <c:v>6.2437499999996586E-2</c:v>
                </c:pt>
                <c:pt idx="1999">
                  <c:v>6.2468749999996583E-2</c:v>
                </c:pt>
                <c:pt idx="2000">
                  <c:v>6.2499999999996579E-2</c:v>
                </c:pt>
                <c:pt idx="2001">
                  <c:v>6.2531249999996583E-2</c:v>
                </c:pt>
                <c:pt idx="2002">
                  <c:v>6.2562499999996579E-2</c:v>
                </c:pt>
                <c:pt idx="2003">
                  <c:v>6.2593749999996576E-2</c:v>
                </c:pt>
                <c:pt idx="2004">
                  <c:v>6.2624999999996572E-2</c:v>
                </c:pt>
                <c:pt idx="2005">
                  <c:v>6.2656249999996569E-2</c:v>
                </c:pt>
                <c:pt idx="2006">
                  <c:v>6.2687499999996565E-2</c:v>
                </c:pt>
                <c:pt idx="2007">
                  <c:v>6.2718749999996562E-2</c:v>
                </c:pt>
                <c:pt idx="2008">
                  <c:v>6.2749999999996559E-2</c:v>
                </c:pt>
                <c:pt idx="2009">
                  <c:v>6.2781249999996555E-2</c:v>
                </c:pt>
                <c:pt idx="2010">
                  <c:v>6.2812499999996552E-2</c:v>
                </c:pt>
                <c:pt idx="2011">
                  <c:v>6.2843749999996548E-2</c:v>
                </c:pt>
                <c:pt idx="2012">
                  <c:v>6.2874999999996545E-2</c:v>
                </c:pt>
                <c:pt idx="2013">
                  <c:v>6.2906249999996541E-2</c:v>
                </c:pt>
                <c:pt idx="2014">
                  <c:v>6.2937499999996538E-2</c:v>
                </c:pt>
                <c:pt idx="2015">
                  <c:v>6.2968749999996534E-2</c:v>
                </c:pt>
                <c:pt idx="2016">
                  <c:v>6.2999999999996531E-2</c:v>
                </c:pt>
                <c:pt idx="2017">
                  <c:v>6.3031249999996528E-2</c:v>
                </c:pt>
                <c:pt idx="2018">
                  <c:v>6.3062499999996524E-2</c:v>
                </c:pt>
                <c:pt idx="2019">
                  <c:v>6.3093749999996521E-2</c:v>
                </c:pt>
                <c:pt idx="2020">
                  <c:v>6.3124999999996517E-2</c:v>
                </c:pt>
                <c:pt idx="2021">
                  <c:v>6.3156249999996514E-2</c:v>
                </c:pt>
                <c:pt idx="2022">
                  <c:v>6.318749999999651E-2</c:v>
                </c:pt>
                <c:pt idx="2023">
                  <c:v>6.3218749999996507E-2</c:v>
                </c:pt>
                <c:pt idx="2024">
                  <c:v>6.3249999999996503E-2</c:v>
                </c:pt>
                <c:pt idx="2025">
                  <c:v>6.32812499999965E-2</c:v>
                </c:pt>
                <c:pt idx="2026">
                  <c:v>6.3312499999996497E-2</c:v>
                </c:pt>
                <c:pt idx="2027">
                  <c:v>6.3343749999996493E-2</c:v>
                </c:pt>
                <c:pt idx="2028">
                  <c:v>6.337499999999649E-2</c:v>
                </c:pt>
                <c:pt idx="2029">
                  <c:v>6.3406249999996486E-2</c:v>
                </c:pt>
                <c:pt idx="2030">
                  <c:v>6.3437499999996483E-2</c:v>
                </c:pt>
                <c:pt idx="2031">
                  <c:v>6.3468749999996479E-2</c:v>
                </c:pt>
                <c:pt idx="2032">
                  <c:v>6.3499999999996476E-2</c:v>
                </c:pt>
                <c:pt idx="2033">
                  <c:v>6.3531249999996472E-2</c:v>
                </c:pt>
                <c:pt idx="2034">
                  <c:v>6.3562499999996469E-2</c:v>
                </c:pt>
                <c:pt idx="2035">
                  <c:v>6.3593749999996466E-2</c:v>
                </c:pt>
                <c:pt idx="2036">
                  <c:v>6.3624999999996462E-2</c:v>
                </c:pt>
                <c:pt idx="2037">
                  <c:v>6.3656249999996459E-2</c:v>
                </c:pt>
                <c:pt idx="2038">
                  <c:v>6.3687499999996455E-2</c:v>
                </c:pt>
                <c:pt idx="2039">
                  <c:v>6.3718749999996452E-2</c:v>
                </c:pt>
                <c:pt idx="2040">
                  <c:v>6.3749999999996448E-2</c:v>
                </c:pt>
                <c:pt idx="2041">
                  <c:v>6.3781249999996445E-2</c:v>
                </c:pt>
                <c:pt idx="2042">
                  <c:v>6.3812499999996442E-2</c:v>
                </c:pt>
                <c:pt idx="2043">
                  <c:v>6.3843749999996438E-2</c:v>
                </c:pt>
                <c:pt idx="2044">
                  <c:v>6.3874999999996435E-2</c:v>
                </c:pt>
                <c:pt idx="2045">
                  <c:v>6.3906249999996431E-2</c:v>
                </c:pt>
                <c:pt idx="2046">
                  <c:v>6.3937499999996428E-2</c:v>
                </c:pt>
                <c:pt idx="2047">
                  <c:v>6.3968749999996424E-2</c:v>
                </c:pt>
                <c:pt idx="2048">
                  <c:v>6.3999999999996421E-2</c:v>
                </c:pt>
                <c:pt idx="2049">
                  <c:v>6.4031249999996417E-2</c:v>
                </c:pt>
                <c:pt idx="2050">
                  <c:v>6.4062499999996414E-2</c:v>
                </c:pt>
                <c:pt idx="2051">
                  <c:v>6.4093749999996411E-2</c:v>
                </c:pt>
                <c:pt idx="2052">
                  <c:v>6.4124999999996407E-2</c:v>
                </c:pt>
                <c:pt idx="2053">
                  <c:v>6.4156249999996404E-2</c:v>
                </c:pt>
                <c:pt idx="2054">
                  <c:v>6.41874999999964E-2</c:v>
                </c:pt>
                <c:pt idx="2055">
                  <c:v>6.4218749999996397E-2</c:v>
                </c:pt>
                <c:pt idx="2056">
                  <c:v>6.4249999999996393E-2</c:v>
                </c:pt>
                <c:pt idx="2057">
                  <c:v>6.428124999999639E-2</c:v>
                </c:pt>
                <c:pt idx="2058">
                  <c:v>6.4312499999996386E-2</c:v>
                </c:pt>
                <c:pt idx="2059">
                  <c:v>6.4343749999996383E-2</c:v>
                </c:pt>
                <c:pt idx="2060">
                  <c:v>6.437499999999638E-2</c:v>
                </c:pt>
                <c:pt idx="2061">
                  <c:v>6.4406249999996376E-2</c:v>
                </c:pt>
                <c:pt idx="2062">
                  <c:v>6.4437499999996373E-2</c:v>
                </c:pt>
                <c:pt idx="2063">
                  <c:v>6.4468749999996369E-2</c:v>
                </c:pt>
                <c:pt idx="2064">
                  <c:v>6.4499999999996366E-2</c:v>
                </c:pt>
                <c:pt idx="2065">
                  <c:v>6.4531249999996362E-2</c:v>
                </c:pt>
                <c:pt idx="2066">
                  <c:v>6.4562499999996359E-2</c:v>
                </c:pt>
                <c:pt idx="2067">
                  <c:v>6.4593749999996355E-2</c:v>
                </c:pt>
                <c:pt idx="2068">
                  <c:v>6.4624999999996352E-2</c:v>
                </c:pt>
                <c:pt idx="2069">
                  <c:v>6.4656249999996349E-2</c:v>
                </c:pt>
                <c:pt idx="2070">
                  <c:v>6.4687499999996345E-2</c:v>
                </c:pt>
                <c:pt idx="2071">
                  <c:v>6.4718749999996342E-2</c:v>
                </c:pt>
                <c:pt idx="2072">
                  <c:v>6.4749999999996338E-2</c:v>
                </c:pt>
                <c:pt idx="2073">
                  <c:v>6.4781249999996335E-2</c:v>
                </c:pt>
                <c:pt idx="2074">
                  <c:v>6.4812499999996331E-2</c:v>
                </c:pt>
                <c:pt idx="2075">
                  <c:v>6.4843749999996328E-2</c:v>
                </c:pt>
                <c:pt idx="2076">
                  <c:v>6.4874999999996324E-2</c:v>
                </c:pt>
                <c:pt idx="2077">
                  <c:v>6.4906249999996321E-2</c:v>
                </c:pt>
                <c:pt idx="2078">
                  <c:v>6.4937499999996318E-2</c:v>
                </c:pt>
                <c:pt idx="2079">
                  <c:v>6.4968749999996314E-2</c:v>
                </c:pt>
                <c:pt idx="2080">
                  <c:v>6.4999999999996311E-2</c:v>
                </c:pt>
                <c:pt idx="2081">
                  <c:v>6.5031249999996307E-2</c:v>
                </c:pt>
                <c:pt idx="2082">
                  <c:v>6.5062499999996304E-2</c:v>
                </c:pt>
                <c:pt idx="2083">
                  <c:v>6.50937499999963E-2</c:v>
                </c:pt>
                <c:pt idx="2084">
                  <c:v>6.5124999999996297E-2</c:v>
                </c:pt>
                <c:pt idx="2085">
                  <c:v>6.5156249999996294E-2</c:v>
                </c:pt>
                <c:pt idx="2086">
                  <c:v>6.518749999999629E-2</c:v>
                </c:pt>
                <c:pt idx="2087">
                  <c:v>6.5218749999996287E-2</c:v>
                </c:pt>
                <c:pt idx="2088">
                  <c:v>6.5249999999996283E-2</c:v>
                </c:pt>
                <c:pt idx="2089">
                  <c:v>6.528124999999628E-2</c:v>
                </c:pt>
                <c:pt idx="2090">
                  <c:v>6.5312499999996276E-2</c:v>
                </c:pt>
                <c:pt idx="2091">
                  <c:v>6.5343749999996273E-2</c:v>
                </c:pt>
                <c:pt idx="2092">
                  <c:v>6.5374999999996269E-2</c:v>
                </c:pt>
                <c:pt idx="2093">
                  <c:v>6.5406249999996266E-2</c:v>
                </c:pt>
                <c:pt idx="2094">
                  <c:v>6.5437499999996263E-2</c:v>
                </c:pt>
                <c:pt idx="2095">
                  <c:v>6.5468749999996259E-2</c:v>
                </c:pt>
                <c:pt idx="2096">
                  <c:v>6.5499999999996256E-2</c:v>
                </c:pt>
                <c:pt idx="2097">
                  <c:v>6.5531249999996252E-2</c:v>
                </c:pt>
                <c:pt idx="2098">
                  <c:v>6.5562499999996249E-2</c:v>
                </c:pt>
                <c:pt idx="2099">
                  <c:v>6.5593749999996245E-2</c:v>
                </c:pt>
                <c:pt idx="2100">
                  <c:v>6.5624999999996242E-2</c:v>
                </c:pt>
                <c:pt idx="2101">
                  <c:v>6.5656249999996238E-2</c:v>
                </c:pt>
                <c:pt idx="2102">
                  <c:v>6.5687499999996235E-2</c:v>
                </c:pt>
                <c:pt idx="2103">
                  <c:v>6.5718749999996232E-2</c:v>
                </c:pt>
                <c:pt idx="2104">
                  <c:v>6.5749999999996228E-2</c:v>
                </c:pt>
                <c:pt idx="2105">
                  <c:v>6.5781249999996225E-2</c:v>
                </c:pt>
                <c:pt idx="2106">
                  <c:v>6.5812499999996221E-2</c:v>
                </c:pt>
                <c:pt idx="2107">
                  <c:v>6.5843749999996218E-2</c:v>
                </c:pt>
                <c:pt idx="2108">
                  <c:v>6.5874999999996214E-2</c:v>
                </c:pt>
                <c:pt idx="2109">
                  <c:v>6.5906249999996211E-2</c:v>
                </c:pt>
                <c:pt idx="2110">
                  <c:v>6.5937499999996207E-2</c:v>
                </c:pt>
                <c:pt idx="2111">
                  <c:v>6.5968749999996204E-2</c:v>
                </c:pt>
                <c:pt idx="2112">
                  <c:v>6.5999999999996201E-2</c:v>
                </c:pt>
                <c:pt idx="2113">
                  <c:v>6.6031249999996197E-2</c:v>
                </c:pt>
                <c:pt idx="2114">
                  <c:v>6.6062499999996194E-2</c:v>
                </c:pt>
                <c:pt idx="2115">
                  <c:v>6.609374999999619E-2</c:v>
                </c:pt>
                <c:pt idx="2116">
                  <c:v>6.6124999999996187E-2</c:v>
                </c:pt>
                <c:pt idx="2117">
                  <c:v>6.6156249999996183E-2</c:v>
                </c:pt>
                <c:pt idx="2118">
                  <c:v>6.618749999999618E-2</c:v>
                </c:pt>
                <c:pt idx="2119">
                  <c:v>6.6218749999996177E-2</c:v>
                </c:pt>
                <c:pt idx="2120">
                  <c:v>6.6249999999996173E-2</c:v>
                </c:pt>
                <c:pt idx="2121">
                  <c:v>6.628124999999617E-2</c:v>
                </c:pt>
                <c:pt idx="2122">
                  <c:v>6.6312499999996166E-2</c:v>
                </c:pt>
                <c:pt idx="2123">
                  <c:v>6.6343749999996163E-2</c:v>
                </c:pt>
                <c:pt idx="2124">
                  <c:v>6.6374999999996159E-2</c:v>
                </c:pt>
                <c:pt idx="2125">
                  <c:v>6.6406249999996156E-2</c:v>
                </c:pt>
                <c:pt idx="2126">
                  <c:v>6.6437499999996152E-2</c:v>
                </c:pt>
                <c:pt idx="2127">
                  <c:v>6.6468749999996149E-2</c:v>
                </c:pt>
                <c:pt idx="2128">
                  <c:v>6.6499999999996146E-2</c:v>
                </c:pt>
                <c:pt idx="2129">
                  <c:v>6.6531249999996142E-2</c:v>
                </c:pt>
                <c:pt idx="2130">
                  <c:v>6.6562499999996139E-2</c:v>
                </c:pt>
                <c:pt idx="2131">
                  <c:v>6.6593749999996135E-2</c:v>
                </c:pt>
                <c:pt idx="2132">
                  <c:v>6.6624999999996132E-2</c:v>
                </c:pt>
                <c:pt idx="2133">
                  <c:v>6.6656249999996128E-2</c:v>
                </c:pt>
                <c:pt idx="2134">
                  <c:v>6.6687499999996125E-2</c:v>
                </c:pt>
                <c:pt idx="2135">
                  <c:v>6.6718749999996121E-2</c:v>
                </c:pt>
                <c:pt idx="2136">
                  <c:v>6.6749999999996118E-2</c:v>
                </c:pt>
                <c:pt idx="2137">
                  <c:v>6.6781249999996115E-2</c:v>
                </c:pt>
                <c:pt idx="2138">
                  <c:v>6.6812499999996111E-2</c:v>
                </c:pt>
                <c:pt idx="2139">
                  <c:v>6.6843749999996108E-2</c:v>
                </c:pt>
                <c:pt idx="2140">
                  <c:v>6.6874999999996104E-2</c:v>
                </c:pt>
                <c:pt idx="2141">
                  <c:v>6.6906249999996101E-2</c:v>
                </c:pt>
                <c:pt idx="2142">
                  <c:v>6.6937499999996097E-2</c:v>
                </c:pt>
                <c:pt idx="2143">
                  <c:v>6.6968749999996094E-2</c:v>
                </c:pt>
                <c:pt idx="2144">
                  <c:v>6.699999999999609E-2</c:v>
                </c:pt>
                <c:pt idx="2145">
                  <c:v>6.7031249999996087E-2</c:v>
                </c:pt>
                <c:pt idx="2146">
                  <c:v>6.7062499999996084E-2</c:v>
                </c:pt>
                <c:pt idx="2147">
                  <c:v>6.709374999999608E-2</c:v>
                </c:pt>
                <c:pt idx="2148">
                  <c:v>6.7124999999996077E-2</c:v>
                </c:pt>
                <c:pt idx="2149">
                  <c:v>6.7156249999996073E-2</c:v>
                </c:pt>
                <c:pt idx="2150">
                  <c:v>6.718749999999607E-2</c:v>
                </c:pt>
                <c:pt idx="2151">
                  <c:v>6.7218749999996066E-2</c:v>
                </c:pt>
                <c:pt idx="2152">
                  <c:v>6.7249999999996063E-2</c:v>
                </c:pt>
                <c:pt idx="2153">
                  <c:v>6.7281249999996059E-2</c:v>
                </c:pt>
                <c:pt idx="2154">
                  <c:v>6.7312499999996056E-2</c:v>
                </c:pt>
                <c:pt idx="2155">
                  <c:v>6.7343749999996053E-2</c:v>
                </c:pt>
                <c:pt idx="2156">
                  <c:v>6.7374999999996049E-2</c:v>
                </c:pt>
                <c:pt idx="2157">
                  <c:v>6.7406249999996046E-2</c:v>
                </c:pt>
                <c:pt idx="2158">
                  <c:v>6.7437499999996042E-2</c:v>
                </c:pt>
                <c:pt idx="2159">
                  <c:v>6.7468749999996039E-2</c:v>
                </c:pt>
                <c:pt idx="2160">
                  <c:v>6.7499999999996035E-2</c:v>
                </c:pt>
                <c:pt idx="2161">
                  <c:v>6.7531249999996032E-2</c:v>
                </c:pt>
                <c:pt idx="2162">
                  <c:v>6.7562499999996029E-2</c:v>
                </c:pt>
                <c:pt idx="2163">
                  <c:v>6.7593749999996025E-2</c:v>
                </c:pt>
                <c:pt idx="2164">
                  <c:v>6.7624999999996022E-2</c:v>
                </c:pt>
                <c:pt idx="2165">
                  <c:v>6.7656249999996018E-2</c:v>
                </c:pt>
                <c:pt idx="2166">
                  <c:v>6.7687499999996015E-2</c:v>
                </c:pt>
                <c:pt idx="2167">
                  <c:v>6.7718749999996011E-2</c:v>
                </c:pt>
                <c:pt idx="2168">
                  <c:v>6.7749999999996008E-2</c:v>
                </c:pt>
                <c:pt idx="2169">
                  <c:v>6.7781249999996004E-2</c:v>
                </c:pt>
                <c:pt idx="2170">
                  <c:v>6.7812499999996001E-2</c:v>
                </c:pt>
                <c:pt idx="2171">
                  <c:v>6.7843749999995998E-2</c:v>
                </c:pt>
                <c:pt idx="2172">
                  <c:v>6.7874999999995994E-2</c:v>
                </c:pt>
                <c:pt idx="2173">
                  <c:v>6.7906249999995991E-2</c:v>
                </c:pt>
                <c:pt idx="2174">
                  <c:v>6.7937499999995987E-2</c:v>
                </c:pt>
                <c:pt idx="2175">
                  <c:v>6.7968749999995984E-2</c:v>
                </c:pt>
                <c:pt idx="2176">
                  <c:v>6.799999999999598E-2</c:v>
                </c:pt>
                <c:pt idx="2177">
                  <c:v>6.8031249999995977E-2</c:v>
                </c:pt>
                <c:pt idx="2178">
                  <c:v>6.8062499999995973E-2</c:v>
                </c:pt>
                <c:pt idx="2179">
                  <c:v>6.809374999999597E-2</c:v>
                </c:pt>
                <c:pt idx="2180">
                  <c:v>6.8124999999995967E-2</c:v>
                </c:pt>
                <c:pt idx="2181">
                  <c:v>6.8156249999995963E-2</c:v>
                </c:pt>
                <c:pt idx="2182">
                  <c:v>6.818749999999596E-2</c:v>
                </c:pt>
                <c:pt idx="2183">
                  <c:v>6.8218749999995956E-2</c:v>
                </c:pt>
                <c:pt idx="2184">
                  <c:v>6.8249999999995953E-2</c:v>
                </c:pt>
                <c:pt idx="2185">
                  <c:v>6.8281249999995949E-2</c:v>
                </c:pt>
                <c:pt idx="2186">
                  <c:v>6.8312499999995946E-2</c:v>
                </c:pt>
                <c:pt idx="2187">
                  <c:v>6.8343749999995942E-2</c:v>
                </c:pt>
                <c:pt idx="2188">
                  <c:v>6.8374999999995939E-2</c:v>
                </c:pt>
                <c:pt idx="2189">
                  <c:v>6.8406249999995936E-2</c:v>
                </c:pt>
                <c:pt idx="2190">
                  <c:v>6.8437499999995932E-2</c:v>
                </c:pt>
                <c:pt idx="2191">
                  <c:v>6.8468749999995929E-2</c:v>
                </c:pt>
                <c:pt idx="2192">
                  <c:v>6.8499999999995925E-2</c:v>
                </c:pt>
                <c:pt idx="2193">
                  <c:v>6.8531249999995922E-2</c:v>
                </c:pt>
                <c:pt idx="2194">
                  <c:v>6.8562499999995918E-2</c:v>
                </c:pt>
                <c:pt idx="2195">
                  <c:v>6.8593749999995915E-2</c:v>
                </c:pt>
                <c:pt idx="2196">
                  <c:v>6.8624999999995911E-2</c:v>
                </c:pt>
                <c:pt idx="2197">
                  <c:v>6.8656249999995908E-2</c:v>
                </c:pt>
                <c:pt idx="2198">
                  <c:v>6.8687499999995905E-2</c:v>
                </c:pt>
                <c:pt idx="2199">
                  <c:v>6.8718749999995901E-2</c:v>
                </c:pt>
                <c:pt idx="2200">
                  <c:v>6.8749999999995898E-2</c:v>
                </c:pt>
                <c:pt idx="2201">
                  <c:v>6.8781249999995894E-2</c:v>
                </c:pt>
                <c:pt idx="2202">
                  <c:v>6.8812499999995891E-2</c:v>
                </c:pt>
                <c:pt idx="2203">
                  <c:v>6.8843749999995887E-2</c:v>
                </c:pt>
                <c:pt idx="2204">
                  <c:v>6.8874999999995884E-2</c:v>
                </c:pt>
                <c:pt idx="2205">
                  <c:v>6.8906249999995881E-2</c:v>
                </c:pt>
                <c:pt idx="2206">
                  <c:v>6.8937499999995877E-2</c:v>
                </c:pt>
                <c:pt idx="2207">
                  <c:v>6.8968749999995874E-2</c:v>
                </c:pt>
                <c:pt idx="2208">
                  <c:v>6.899999999999587E-2</c:v>
                </c:pt>
                <c:pt idx="2209">
                  <c:v>6.9031249999995867E-2</c:v>
                </c:pt>
                <c:pt idx="2210">
                  <c:v>6.9062499999995863E-2</c:v>
                </c:pt>
                <c:pt idx="2211">
                  <c:v>6.909374999999586E-2</c:v>
                </c:pt>
                <c:pt idx="2212">
                  <c:v>6.9124999999995856E-2</c:v>
                </c:pt>
                <c:pt idx="2213">
                  <c:v>6.9156249999995853E-2</c:v>
                </c:pt>
                <c:pt idx="2214">
                  <c:v>6.918749999999585E-2</c:v>
                </c:pt>
                <c:pt idx="2215">
                  <c:v>6.9218749999995846E-2</c:v>
                </c:pt>
                <c:pt idx="2216">
                  <c:v>6.9249999999995843E-2</c:v>
                </c:pt>
                <c:pt idx="2217">
                  <c:v>6.9281249999995839E-2</c:v>
                </c:pt>
                <c:pt idx="2218">
                  <c:v>6.9312499999995836E-2</c:v>
                </c:pt>
                <c:pt idx="2219">
                  <c:v>6.9343749999995832E-2</c:v>
                </c:pt>
                <c:pt idx="2220">
                  <c:v>6.9374999999995829E-2</c:v>
                </c:pt>
                <c:pt idx="2221">
                  <c:v>6.9406249999995825E-2</c:v>
                </c:pt>
                <c:pt idx="2222">
                  <c:v>6.9437499999995822E-2</c:v>
                </c:pt>
                <c:pt idx="2223">
                  <c:v>6.9468749999995819E-2</c:v>
                </c:pt>
                <c:pt idx="2224">
                  <c:v>6.9499999999995815E-2</c:v>
                </c:pt>
                <c:pt idx="2225">
                  <c:v>6.9531249999995812E-2</c:v>
                </c:pt>
                <c:pt idx="2226">
                  <c:v>6.9562499999995808E-2</c:v>
                </c:pt>
                <c:pt idx="2227">
                  <c:v>6.9593749999995805E-2</c:v>
                </c:pt>
                <c:pt idx="2228">
                  <c:v>6.9624999999995801E-2</c:v>
                </c:pt>
                <c:pt idx="2229">
                  <c:v>6.9656249999995798E-2</c:v>
                </c:pt>
                <c:pt idx="2230">
                  <c:v>6.9687499999995794E-2</c:v>
                </c:pt>
                <c:pt idx="2231">
                  <c:v>6.9718749999995791E-2</c:v>
                </c:pt>
                <c:pt idx="2232">
                  <c:v>6.9749999999995788E-2</c:v>
                </c:pt>
                <c:pt idx="2233">
                  <c:v>6.9781249999995784E-2</c:v>
                </c:pt>
                <c:pt idx="2234">
                  <c:v>6.9812499999995781E-2</c:v>
                </c:pt>
                <c:pt idx="2235">
                  <c:v>6.9843749999995777E-2</c:v>
                </c:pt>
                <c:pt idx="2236">
                  <c:v>6.9874999999995774E-2</c:v>
                </c:pt>
                <c:pt idx="2237">
                  <c:v>6.990624999999577E-2</c:v>
                </c:pt>
                <c:pt idx="2238">
                  <c:v>6.9937499999995767E-2</c:v>
                </c:pt>
                <c:pt idx="2239">
                  <c:v>6.9968749999995763E-2</c:v>
                </c:pt>
                <c:pt idx="2240">
                  <c:v>6.999999999999576E-2</c:v>
                </c:pt>
                <c:pt idx="2241">
                  <c:v>7.0031249999995757E-2</c:v>
                </c:pt>
                <c:pt idx="2242">
                  <c:v>7.0062499999995753E-2</c:v>
                </c:pt>
                <c:pt idx="2243">
                  <c:v>7.009374999999575E-2</c:v>
                </c:pt>
                <c:pt idx="2244">
                  <c:v>7.0124999999995746E-2</c:v>
                </c:pt>
                <c:pt idx="2245">
                  <c:v>7.0156249999995743E-2</c:v>
                </c:pt>
                <c:pt idx="2246">
                  <c:v>7.0187499999995739E-2</c:v>
                </c:pt>
                <c:pt idx="2247">
                  <c:v>7.0218749999995736E-2</c:v>
                </c:pt>
                <c:pt idx="2248">
                  <c:v>7.0249999999995733E-2</c:v>
                </c:pt>
                <c:pt idx="2249">
                  <c:v>7.0281249999995729E-2</c:v>
                </c:pt>
                <c:pt idx="2250">
                  <c:v>7.0312499999995726E-2</c:v>
                </c:pt>
                <c:pt idx="2251">
                  <c:v>7.0343749999995722E-2</c:v>
                </c:pt>
                <c:pt idx="2252">
                  <c:v>7.0374999999995719E-2</c:v>
                </c:pt>
                <c:pt idx="2253">
                  <c:v>7.0406249999995715E-2</c:v>
                </c:pt>
                <c:pt idx="2254">
                  <c:v>7.0437499999995712E-2</c:v>
                </c:pt>
                <c:pt idx="2255">
                  <c:v>7.0468749999995708E-2</c:v>
                </c:pt>
                <c:pt idx="2256">
                  <c:v>7.0499999999995705E-2</c:v>
                </c:pt>
                <c:pt idx="2257">
                  <c:v>7.0531249999995702E-2</c:v>
                </c:pt>
                <c:pt idx="2258">
                  <c:v>7.0562499999995698E-2</c:v>
                </c:pt>
                <c:pt idx="2259">
                  <c:v>7.0593749999995695E-2</c:v>
                </c:pt>
                <c:pt idx="2260">
                  <c:v>7.0624999999995691E-2</c:v>
                </c:pt>
                <c:pt idx="2261">
                  <c:v>7.0656249999995688E-2</c:v>
                </c:pt>
                <c:pt idx="2262">
                  <c:v>7.0687499999995684E-2</c:v>
                </c:pt>
                <c:pt idx="2263">
                  <c:v>7.0718749999995681E-2</c:v>
                </c:pt>
                <c:pt idx="2264">
                  <c:v>7.0749999999995677E-2</c:v>
                </c:pt>
                <c:pt idx="2265">
                  <c:v>7.0781249999995674E-2</c:v>
                </c:pt>
                <c:pt idx="2266">
                  <c:v>7.0812499999995671E-2</c:v>
                </c:pt>
                <c:pt idx="2267">
                  <c:v>7.0843749999995667E-2</c:v>
                </c:pt>
                <c:pt idx="2268">
                  <c:v>7.0874999999995664E-2</c:v>
                </c:pt>
                <c:pt idx="2269">
                  <c:v>7.090624999999566E-2</c:v>
                </c:pt>
                <c:pt idx="2270">
                  <c:v>7.0937499999995657E-2</c:v>
                </c:pt>
                <c:pt idx="2271">
                  <c:v>7.0968749999995653E-2</c:v>
                </c:pt>
                <c:pt idx="2272">
                  <c:v>7.099999999999565E-2</c:v>
                </c:pt>
                <c:pt idx="2273">
                  <c:v>7.1031249999995646E-2</c:v>
                </c:pt>
                <c:pt idx="2274">
                  <c:v>7.1062499999995643E-2</c:v>
                </c:pt>
                <c:pt idx="2275">
                  <c:v>7.109374999999564E-2</c:v>
                </c:pt>
                <c:pt idx="2276">
                  <c:v>7.1124999999995636E-2</c:v>
                </c:pt>
                <c:pt idx="2277">
                  <c:v>7.1156249999995633E-2</c:v>
                </c:pt>
                <c:pt idx="2278">
                  <c:v>7.1187499999995629E-2</c:v>
                </c:pt>
                <c:pt idx="2279">
                  <c:v>7.1218749999995626E-2</c:v>
                </c:pt>
                <c:pt idx="2280">
                  <c:v>7.1249999999995622E-2</c:v>
                </c:pt>
                <c:pt idx="2281">
                  <c:v>7.1281249999995619E-2</c:v>
                </c:pt>
                <c:pt idx="2282">
                  <c:v>7.1312499999995616E-2</c:v>
                </c:pt>
                <c:pt idx="2283">
                  <c:v>7.1343749999995612E-2</c:v>
                </c:pt>
                <c:pt idx="2284">
                  <c:v>7.1374999999995609E-2</c:v>
                </c:pt>
                <c:pt idx="2285">
                  <c:v>7.1406249999995605E-2</c:v>
                </c:pt>
                <c:pt idx="2286">
                  <c:v>7.1437499999995602E-2</c:v>
                </c:pt>
                <c:pt idx="2287">
                  <c:v>7.1468749999995598E-2</c:v>
                </c:pt>
                <c:pt idx="2288">
                  <c:v>7.1499999999995595E-2</c:v>
                </c:pt>
                <c:pt idx="2289">
                  <c:v>7.1531249999995591E-2</c:v>
                </c:pt>
                <c:pt idx="2290">
                  <c:v>7.1562499999995588E-2</c:v>
                </c:pt>
                <c:pt idx="2291">
                  <c:v>7.1593749999995585E-2</c:v>
                </c:pt>
                <c:pt idx="2292">
                  <c:v>7.1624999999995581E-2</c:v>
                </c:pt>
                <c:pt idx="2293">
                  <c:v>7.1656249999995578E-2</c:v>
                </c:pt>
                <c:pt idx="2294">
                  <c:v>7.1687499999995574E-2</c:v>
                </c:pt>
                <c:pt idx="2295">
                  <c:v>7.1718749999995571E-2</c:v>
                </c:pt>
                <c:pt idx="2296">
                  <c:v>7.1749999999995567E-2</c:v>
                </c:pt>
                <c:pt idx="2297">
                  <c:v>7.1781249999995564E-2</c:v>
                </c:pt>
                <c:pt idx="2298">
                  <c:v>7.181249999999556E-2</c:v>
                </c:pt>
                <c:pt idx="2299">
                  <c:v>7.1843749999995557E-2</c:v>
                </c:pt>
                <c:pt idx="2300">
                  <c:v>7.1874999999995554E-2</c:v>
                </c:pt>
                <c:pt idx="2301">
                  <c:v>7.190624999999555E-2</c:v>
                </c:pt>
                <c:pt idx="2302">
                  <c:v>7.1937499999995547E-2</c:v>
                </c:pt>
                <c:pt idx="2303">
                  <c:v>7.1968749999995543E-2</c:v>
                </c:pt>
                <c:pt idx="2304">
                  <c:v>7.199999999999554E-2</c:v>
                </c:pt>
                <c:pt idx="2305">
                  <c:v>7.2031249999995536E-2</c:v>
                </c:pt>
                <c:pt idx="2306">
                  <c:v>7.2062499999995533E-2</c:v>
                </c:pt>
                <c:pt idx="2307">
                  <c:v>7.2093749999995529E-2</c:v>
                </c:pt>
                <c:pt idx="2308">
                  <c:v>7.2124999999995526E-2</c:v>
                </c:pt>
                <c:pt idx="2309">
                  <c:v>7.2156249999995523E-2</c:v>
                </c:pt>
                <c:pt idx="2310">
                  <c:v>7.2187499999995519E-2</c:v>
                </c:pt>
                <c:pt idx="2311">
                  <c:v>7.2218749999995516E-2</c:v>
                </c:pt>
                <c:pt idx="2312">
                  <c:v>7.2249999999995512E-2</c:v>
                </c:pt>
                <c:pt idx="2313">
                  <c:v>7.2281249999995509E-2</c:v>
                </c:pt>
                <c:pt idx="2314">
                  <c:v>7.2312499999995505E-2</c:v>
                </c:pt>
                <c:pt idx="2315">
                  <c:v>7.2343749999995502E-2</c:v>
                </c:pt>
                <c:pt idx="2316">
                  <c:v>7.2374999999995498E-2</c:v>
                </c:pt>
                <c:pt idx="2317">
                  <c:v>7.2406249999995495E-2</c:v>
                </c:pt>
                <c:pt idx="2318">
                  <c:v>7.2437499999995492E-2</c:v>
                </c:pt>
                <c:pt idx="2319">
                  <c:v>7.2468749999995488E-2</c:v>
                </c:pt>
                <c:pt idx="2320">
                  <c:v>7.2499999999995485E-2</c:v>
                </c:pt>
                <c:pt idx="2321">
                  <c:v>7.2531249999995481E-2</c:v>
                </c:pt>
                <c:pt idx="2322">
                  <c:v>7.2562499999995478E-2</c:v>
                </c:pt>
                <c:pt idx="2323">
                  <c:v>7.2593749999995474E-2</c:v>
                </c:pt>
                <c:pt idx="2324">
                  <c:v>7.2624999999995471E-2</c:v>
                </c:pt>
                <c:pt idx="2325">
                  <c:v>7.2656249999995468E-2</c:v>
                </c:pt>
                <c:pt idx="2326">
                  <c:v>7.2687499999995464E-2</c:v>
                </c:pt>
                <c:pt idx="2327">
                  <c:v>7.2718749999995461E-2</c:v>
                </c:pt>
                <c:pt idx="2328">
                  <c:v>7.2749999999995457E-2</c:v>
                </c:pt>
                <c:pt idx="2329">
                  <c:v>7.2781249999995454E-2</c:v>
                </c:pt>
                <c:pt idx="2330">
                  <c:v>7.281249999999545E-2</c:v>
                </c:pt>
                <c:pt idx="2331">
                  <c:v>7.2843749999995447E-2</c:v>
                </c:pt>
                <c:pt idx="2332">
                  <c:v>7.2874999999995443E-2</c:v>
                </c:pt>
                <c:pt idx="2333">
                  <c:v>7.290624999999544E-2</c:v>
                </c:pt>
                <c:pt idx="2334">
                  <c:v>7.2937499999995437E-2</c:v>
                </c:pt>
                <c:pt idx="2335">
                  <c:v>7.2968749999995433E-2</c:v>
                </c:pt>
                <c:pt idx="2336">
                  <c:v>7.299999999999543E-2</c:v>
                </c:pt>
                <c:pt idx="2337">
                  <c:v>7.3031249999995426E-2</c:v>
                </c:pt>
                <c:pt idx="2338">
                  <c:v>7.3062499999995423E-2</c:v>
                </c:pt>
                <c:pt idx="2339">
                  <c:v>7.3093749999995419E-2</c:v>
                </c:pt>
                <c:pt idx="2340">
                  <c:v>7.3124999999995416E-2</c:v>
                </c:pt>
                <c:pt idx="2341">
                  <c:v>7.3156249999995412E-2</c:v>
                </c:pt>
                <c:pt idx="2342">
                  <c:v>7.3187499999995409E-2</c:v>
                </c:pt>
                <c:pt idx="2343">
                  <c:v>7.3218749999995406E-2</c:v>
                </c:pt>
                <c:pt idx="2344">
                  <c:v>7.3249999999995402E-2</c:v>
                </c:pt>
                <c:pt idx="2345">
                  <c:v>7.3281249999995399E-2</c:v>
                </c:pt>
                <c:pt idx="2346">
                  <c:v>7.3312499999995395E-2</c:v>
                </c:pt>
                <c:pt idx="2347">
                  <c:v>7.3343749999995392E-2</c:v>
                </c:pt>
                <c:pt idx="2348">
                  <c:v>7.3374999999995388E-2</c:v>
                </c:pt>
                <c:pt idx="2349">
                  <c:v>7.3406249999995385E-2</c:v>
                </c:pt>
                <c:pt idx="2350">
                  <c:v>7.3437499999995381E-2</c:v>
                </c:pt>
                <c:pt idx="2351">
                  <c:v>7.3468749999995378E-2</c:v>
                </c:pt>
                <c:pt idx="2352">
                  <c:v>7.3499999999995375E-2</c:v>
                </c:pt>
                <c:pt idx="2353">
                  <c:v>7.3531249999995371E-2</c:v>
                </c:pt>
                <c:pt idx="2354">
                  <c:v>7.3562499999995368E-2</c:v>
                </c:pt>
                <c:pt idx="2355">
                  <c:v>7.3593749999995364E-2</c:v>
                </c:pt>
                <c:pt idx="2356">
                  <c:v>7.3624999999995361E-2</c:v>
                </c:pt>
                <c:pt idx="2357">
                  <c:v>7.3656249999995357E-2</c:v>
                </c:pt>
                <c:pt idx="2358">
                  <c:v>7.3687499999995354E-2</c:v>
                </c:pt>
                <c:pt idx="2359">
                  <c:v>7.371874999999535E-2</c:v>
                </c:pt>
                <c:pt idx="2360">
                  <c:v>7.3749999999995347E-2</c:v>
                </c:pt>
                <c:pt idx="2361">
                  <c:v>7.3781249999995344E-2</c:v>
                </c:pt>
                <c:pt idx="2362">
                  <c:v>7.381249999999534E-2</c:v>
                </c:pt>
                <c:pt idx="2363">
                  <c:v>7.3843749999995337E-2</c:v>
                </c:pt>
                <c:pt idx="2364">
                  <c:v>7.3874999999995333E-2</c:v>
                </c:pt>
                <c:pt idx="2365">
                  <c:v>7.390624999999533E-2</c:v>
                </c:pt>
                <c:pt idx="2366">
                  <c:v>7.3937499999995326E-2</c:v>
                </c:pt>
                <c:pt idx="2367">
                  <c:v>7.3968749999995323E-2</c:v>
                </c:pt>
                <c:pt idx="2368">
                  <c:v>7.399999999999532E-2</c:v>
                </c:pt>
                <c:pt idx="2369">
                  <c:v>7.4031249999995316E-2</c:v>
                </c:pt>
                <c:pt idx="2370">
                  <c:v>7.4062499999995313E-2</c:v>
                </c:pt>
                <c:pt idx="2371">
                  <c:v>7.4093749999995309E-2</c:v>
                </c:pt>
                <c:pt idx="2372">
                  <c:v>7.4124999999995306E-2</c:v>
                </c:pt>
                <c:pt idx="2373">
                  <c:v>7.4156249999995302E-2</c:v>
                </c:pt>
                <c:pt idx="2374">
                  <c:v>7.4187499999995299E-2</c:v>
                </c:pt>
                <c:pt idx="2375">
                  <c:v>7.4218749999995295E-2</c:v>
                </c:pt>
                <c:pt idx="2376">
                  <c:v>7.4249999999995292E-2</c:v>
                </c:pt>
                <c:pt idx="2377">
                  <c:v>7.4281249999995289E-2</c:v>
                </c:pt>
                <c:pt idx="2378">
                  <c:v>7.4312499999995285E-2</c:v>
                </c:pt>
                <c:pt idx="2379">
                  <c:v>7.4343749999995282E-2</c:v>
                </c:pt>
                <c:pt idx="2380">
                  <c:v>7.4374999999995278E-2</c:v>
                </c:pt>
                <c:pt idx="2381">
                  <c:v>7.4406249999995275E-2</c:v>
                </c:pt>
                <c:pt idx="2382">
                  <c:v>7.4437499999995271E-2</c:v>
                </c:pt>
                <c:pt idx="2383">
                  <c:v>7.4468749999995268E-2</c:v>
                </c:pt>
                <c:pt idx="2384">
                  <c:v>7.4499999999995264E-2</c:v>
                </c:pt>
                <c:pt idx="2385">
                  <c:v>7.4531249999995261E-2</c:v>
                </c:pt>
                <c:pt idx="2386">
                  <c:v>7.4562499999995258E-2</c:v>
                </c:pt>
                <c:pt idx="2387">
                  <c:v>7.4593749999995254E-2</c:v>
                </c:pt>
                <c:pt idx="2388">
                  <c:v>7.4624999999995251E-2</c:v>
                </c:pt>
                <c:pt idx="2389">
                  <c:v>7.4656249999995247E-2</c:v>
                </c:pt>
                <c:pt idx="2390">
                  <c:v>7.4687499999995244E-2</c:v>
                </c:pt>
                <c:pt idx="2391">
                  <c:v>7.471874999999524E-2</c:v>
                </c:pt>
                <c:pt idx="2392">
                  <c:v>7.4749999999995237E-2</c:v>
                </c:pt>
                <c:pt idx="2393">
                  <c:v>7.4781249999995233E-2</c:v>
                </c:pt>
                <c:pt idx="2394">
                  <c:v>7.481249999999523E-2</c:v>
                </c:pt>
                <c:pt idx="2395">
                  <c:v>7.4843749999995227E-2</c:v>
                </c:pt>
                <c:pt idx="2396">
                  <c:v>7.4874999999995223E-2</c:v>
                </c:pt>
                <c:pt idx="2397">
                  <c:v>7.490624999999522E-2</c:v>
                </c:pt>
                <c:pt idx="2398">
                  <c:v>7.4937499999995216E-2</c:v>
                </c:pt>
                <c:pt idx="2399">
                  <c:v>7.4968749999995213E-2</c:v>
                </c:pt>
                <c:pt idx="2400">
                  <c:v>7.4999999999995209E-2</c:v>
                </c:pt>
                <c:pt idx="2401">
                  <c:v>7.5031249999995206E-2</c:v>
                </c:pt>
                <c:pt idx="2402">
                  <c:v>7.5062499999995203E-2</c:v>
                </c:pt>
                <c:pt idx="2403">
                  <c:v>7.5093749999995199E-2</c:v>
                </c:pt>
                <c:pt idx="2404">
                  <c:v>7.5124999999995196E-2</c:v>
                </c:pt>
                <c:pt idx="2405">
                  <c:v>7.5156249999995192E-2</c:v>
                </c:pt>
                <c:pt idx="2406">
                  <c:v>7.5187499999995189E-2</c:v>
                </c:pt>
                <c:pt idx="2407">
                  <c:v>7.5218749999995185E-2</c:v>
                </c:pt>
                <c:pt idx="2408">
                  <c:v>7.5249999999995182E-2</c:v>
                </c:pt>
                <c:pt idx="2409">
                  <c:v>7.5281249999995178E-2</c:v>
                </c:pt>
                <c:pt idx="2410">
                  <c:v>7.5312499999995175E-2</c:v>
                </c:pt>
                <c:pt idx="2411">
                  <c:v>7.5343749999995172E-2</c:v>
                </c:pt>
                <c:pt idx="2412">
                  <c:v>7.5374999999995168E-2</c:v>
                </c:pt>
                <c:pt idx="2413">
                  <c:v>7.5406249999995165E-2</c:v>
                </c:pt>
                <c:pt idx="2414">
                  <c:v>7.5437499999995161E-2</c:v>
                </c:pt>
                <c:pt idx="2415">
                  <c:v>7.5468749999995158E-2</c:v>
                </c:pt>
                <c:pt idx="2416">
                  <c:v>7.5499999999995154E-2</c:v>
                </c:pt>
                <c:pt idx="2417">
                  <c:v>7.5531249999995151E-2</c:v>
                </c:pt>
                <c:pt idx="2418">
                  <c:v>7.5562499999995147E-2</c:v>
                </c:pt>
                <c:pt idx="2419">
                  <c:v>7.5593749999995144E-2</c:v>
                </c:pt>
                <c:pt idx="2420">
                  <c:v>7.5624999999995141E-2</c:v>
                </c:pt>
                <c:pt idx="2421">
                  <c:v>7.5656249999995137E-2</c:v>
                </c:pt>
                <c:pt idx="2422">
                  <c:v>7.5687499999995134E-2</c:v>
                </c:pt>
                <c:pt idx="2423">
                  <c:v>7.571874999999513E-2</c:v>
                </c:pt>
                <c:pt idx="2424">
                  <c:v>7.5749999999995127E-2</c:v>
                </c:pt>
                <c:pt idx="2425">
                  <c:v>7.5781249999995123E-2</c:v>
                </c:pt>
                <c:pt idx="2426">
                  <c:v>7.581249999999512E-2</c:v>
                </c:pt>
                <c:pt idx="2427">
                  <c:v>7.5843749999995116E-2</c:v>
                </c:pt>
                <c:pt idx="2428">
                  <c:v>7.5874999999995113E-2</c:v>
                </c:pt>
                <c:pt idx="2429">
                  <c:v>7.590624999999511E-2</c:v>
                </c:pt>
                <c:pt idx="2430">
                  <c:v>7.5937499999995106E-2</c:v>
                </c:pt>
                <c:pt idx="2431">
                  <c:v>7.5968749999995103E-2</c:v>
                </c:pt>
                <c:pt idx="2432">
                  <c:v>7.5999999999995099E-2</c:v>
                </c:pt>
                <c:pt idx="2433">
                  <c:v>7.6031249999995096E-2</c:v>
                </c:pt>
                <c:pt idx="2434">
                  <c:v>7.6062499999995092E-2</c:v>
                </c:pt>
                <c:pt idx="2435">
                  <c:v>7.6093749999995089E-2</c:v>
                </c:pt>
                <c:pt idx="2436">
                  <c:v>7.6124999999995085E-2</c:v>
                </c:pt>
                <c:pt idx="2437">
                  <c:v>7.6156249999995082E-2</c:v>
                </c:pt>
                <c:pt idx="2438">
                  <c:v>7.6187499999995079E-2</c:v>
                </c:pt>
                <c:pt idx="2439">
                  <c:v>7.6218749999995075E-2</c:v>
                </c:pt>
                <c:pt idx="2440">
                  <c:v>7.6249999999995072E-2</c:v>
                </c:pt>
                <c:pt idx="2441">
                  <c:v>7.6281249999995068E-2</c:v>
                </c:pt>
                <c:pt idx="2442">
                  <c:v>7.6312499999995065E-2</c:v>
                </c:pt>
                <c:pt idx="2443">
                  <c:v>7.6343749999995061E-2</c:v>
                </c:pt>
                <c:pt idx="2444">
                  <c:v>7.6374999999995058E-2</c:v>
                </c:pt>
                <c:pt idx="2445">
                  <c:v>7.6406249999995055E-2</c:v>
                </c:pt>
                <c:pt idx="2446">
                  <c:v>7.6437499999995051E-2</c:v>
                </c:pt>
                <c:pt idx="2447">
                  <c:v>7.6468749999995048E-2</c:v>
                </c:pt>
                <c:pt idx="2448">
                  <c:v>7.6499999999995044E-2</c:v>
                </c:pt>
                <c:pt idx="2449">
                  <c:v>7.6531249999995041E-2</c:v>
                </c:pt>
                <c:pt idx="2450">
                  <c:v>7.6562499999995037E-2</c:v>
                </c:pt>
                <c:pt idx="2451">
                  <c:v>7.6593749999995034E-2</c:v>
                </c:pt>
                <c:pt idx="2452">
                  <c:v>7.662499999999503E-2</c:v>
                </c:pt>
                <c:pt idx="2453">
                  <c:v>7.6656249999995027E-2</c:v>
                </c:pt>
                <c:pt idx="2454">
                  <c:v>7.6687499999995024E-2</c:v>
                </c:pt>
                <c:pt idx="2455">
                  <c:v>7.671874999999502E-2</c:v>
                </c:pt>
                <c:pt idx="2456">
                  <c:v>7.6749999999995017E-2</c:v>
                </c:pt>
                <c:pt idx="2457">
                  <c:v>7.6781249999995013E-2</c:v>
                </c:pt>
                <c:pt idx="2458">
                  <c:v>7.681249999999501E-2</c:v>
                </c:pt>
                <c:pt idx="2459">
                  <c:v>7.6843749999995006E-2</c:v>
                </c:pt>
                <c:pt idx="2460">
                  <c:v>7.6874999999995003E-2</c:v>
                </c:pt>
                <c:pt idx="2461">
                  <c:v>7.6906249999994999E-2</c:v>
                </c:pt>
                <c:pt idx="2462">
                  <c:v>7.6937499999994996E-2</c:v>
                </c:pt>
                <c:pt idx="2463">
                  <c:v>7.6968749999994993E-2</c:v>
                </c:pt>
                <c:pt idx="2464">
                  <c:v>7.6999999999994989E-2</c:v>
                </c:pt>
                <c:pt idx="2465">
                  <c:v>7.7031249999994986E-2</c:v>
                </c:pt>
                <c:pt idx="2466">
                  <c:v>7.7062499999994982E-2</c:v>
                </c:pt>
                <c:pt idx="2467">
                  <c:v>7.7093749999994979E-2</c:v>
                </c:pt>
                <c:pt idx="2468">
                  <c:v>7.7124999999994975E-2</c:v>
                </c:pt>
                <c:pt idx="2469">
                  <c:v>7.7156249999994972E-2</c:v>
                </c:pt>
                <c:pt idx="2470">
                  <c:v>7.7187499999994968E-2</c:v>
                </c:pt>
                <c:pt idx="2471">
                  <c:v>7.7218749999994965E-2</c:v>
                </c:pt>
                <c:pt idx="2472">
                  <c:v>7.7249999999994962E-2</c:v>
                </c:pt>
                <c:pt idx="2473">
                  <c:v>7.7281249999994958E-2</c:v>
                </c:pt>
                <c:pt idx="2474">
                  <c:v>7.7312499999994955E-2</c:v>
                </c:pt>
                <c:pt idx="2475">
                  <c:v>7.7343749999994951E-2</c:v>
                </c:pt>
                <c:pt idx="2476">
                  <c:v>7.7374999999994948E-2</c:v>
                </c:pt>
                <c:pt idx="2477">
                  <c:v>7.7406249999994944E-2</c:v>
                </c:pt>
                <c:pt idx="2478">
                  <c:v>7.7437499999994941E-2</c:v>
                </c:pt>
                <c:pt idx="2479">
                  <c:v>7.7468749999994937E-2</c:v>
                </c:pt>
                <c:pt idx="2480">
                  <c:v>7.7499999999994934E-2</c:v>
                </c:pt>
                <c:pt idx="2481">
                  <c:v>7.7531249999994931E-2</c:v>
                </c:pt>
                <c:pt idx="2482">
                  <c:v>7.7562499999994927E-2</c:v>
                </c:pt>
                <c:pt idx="2483">
                  <c:v>7.7593749999994924E-2</c:v>
                </c:pt>
                <c:pt idx="2484">
                  <c:v>7.762499999999492E-2</c:v>
                </c:pt>
                <c:pt idx="2485">
                  <c:v>7.7656249999994917E-2</c:v>
                </c:pt>
                <c:pt idx="2486">
                  <c:v>7.7687499999994913E-2</c:v>
                </c:pt>
                <c:pt idx="2487">
                  <c:v>7.771874999999491E-2</c:v>
                </c:pt>
                <c:pt idx="2488">
                  <c:v>7.7749999999994907E-2</c:v>
                </c:pt>
                <c:pt idx="2489">
                  <c:v>7.7781249999994903E-2</c:v>
                </c:pt>
                <c:pt idx="2490">
                  <c:v>7.78124999999949E-2</c:v>
                </c:pt>
                <c:pt idx="2491">
                  <c:v>7.7843749999994896E-2</c:v>
                </c:pt>
                <c:pt idx="2492">
                  <c:v>7.7874999999994893E-2</c:v>
                </c:pt>
                <c:pt idx="2493">
                  <c:v>7.7906249999994889E-2</c:v>
                </c:pt>
                <c:pt idx="2494">
                  <c:v>7.7937499999994886E-2</c:v>
                </c:pt>
                <c:pt idx="2495">
                  <c:v>7.7968749999994882E-2</c:v>
                </c:pt>
                <c:pt idx="2496">
                  <c:v>7.7999999999994879E-2</c:v>
                </c:pt>
                <c:pt idx="2497">
                  <c:v>7.8031249999994876E-2</c:v>
                </c:pt>
                <c:pt idx="2498">
                  <c:v>7.8062499999994872E-2</c:v>
                </c:pt>
                <c:pt idx="2499">
                  <c:v>7.8093749999994869E-2</c:v>
                </c:pt>
                <c:pt idx="2500">
                  <c:v>7.8124999999994865E-2</c:v>
                </c:pt>
                <c:pt idx="2501">
                  <c:v>7.8156249999994862E-2</c:v>
                </c:pt>
                <c:pt idx="2502">
                  <c:v>7.8187499999994858E-2</c:v>
                </c:pt>
                <c:pt idx="2503">
                  <c:v>7.8218749999994855E-2</c:v>
                </c:pt>
                <c:pt idx="2504">
                  <c:v>7.8249999999994851E-2</c:v>
                </c:pt>
                <c:pt idx="2505">
                  <c:v>7.8281249999994848E-2</c:v>
                </c:pt>
                <c:pt idx="2506">
                  <c:v>7.8312499999994845E-2</c:v>
                </c:pt>
                <c:pt idx="2507">
                  <c:v>7.8343749999994841E-2</c:v>
                </c:pt>
                <c:pt idx="2508">
                  <c:v>7.8374999999994838E-2</c:v>
                </c:pt>
                <c:pt idx="2509">
                  <c:v>7.8406249999994834E-2</c:v>
                </c:pt>
                <c:pt idx="2510">
                  <c:v>7.8437499999994831E-2</c:v>
                </c:pt>
                <c:pt idx="2511">
                  <c:v>7.8468749999994827E-2</c:v>
                </c:pt>
                <c:pt idx="2512">
                  <c:v>7.8499999999994824E-2</c:v>
                </c:pt>
                <c:pt idx="2513">
                  <c:v>7.853124999999482E-2</c:v>
                </c:pt>
                <c:pt idx="2514">
                  <c:v>7.8562499999994817E-2</c:v>
                </c:pt>
                <c:pt idx="2515">
                  <c:v>7.8593749999994814E-2</c:v>
                </c:pt>
                <c:pt idx="2516">
                  <c:v>7.862499999999481E-2</c:v>
                </c:pt>
                <c:pt idx="2517">
                  <c:v>7.8656249999994807E-2</c:v>
                </c:pt>
                <c:pt idx="2518">
                  <c:v>7.8687499999994803E-2</c:v>
                </c:pt>
                <c:pt idx="2519">
                  <c:v>7.87187499999948E-2</c:v>
                </c:pt>
                <c:pt idx="2520">
                  <c:v>7.8749999999994796E-2</c:v>
                </c:pt>
                <c:pt idx="2521">
                  <c:v>7.8781249999994793E-2</c:v>
                </c:pt>
                <c:pt idx="2522">
                  <c:v>7.881249999999479E-2</c:v>
                </c:pt>
                <c:pt idx="2523">
                  <c:v>7.8843749999994786E-2</c:v>
                </c:pt>
                <c:pt idx="2524">
                  <c:v>7.8874999999994783E-2</c:v>
                </c:pt>
                <c:pt idx="2525">
                  <c:v>7.8906249999994779E-2</c:v>
                </c:pt>
                <c:pt idx="2526">
                  <c:v>7.8937499999994776E-2</c:v>
                </c:pt>
                <c:pt idx="2527">
                  <c:v>7.8968749999994772E-2</c:v>
                </c:pt>
                <c:pt idx="2528">
                  <c:v>7.8999999999994769E-2</c:v>
                </c:pt>
                <c:pt idx="2529">
                  <c:v>7.9031249999994765E-2</c:v>
                </c:pt>
                <c:pt idx="2530">
                  <c:v>7.9062499999994762E-2</c:v>
                </c:pt>
                <c:pt idx="2531">
                  <c:v>7.9093749999994759E-2</c:v>
                </c:pt>
                <c:pt idx="2532">
                  <c:v>7.9124999999994755E-2</c:v>
                </c:pt>
                <c:pt idx="2533">
                  <c:v>7.9156249999994752E-2</c:v>
                </c:pt>
                <c:pt idx="2534">
                  <c:v>7.9187499999994748E-2</c:v>
                </c:pt>
                <c:pt idx="2535">
                  <c:v>7.9218749999994745E-2</c:v>
                </c:pt>
                <c:pt idx="2536">
                  <c:v>7.9249999999994741E-2</c:v>
                </c:pt>
                <c:pt idx="2537">
                  <c:v>7.9281249999994738E-2</c:v>
                </c:pt>
                <c:pt idx="2538">
                  <c:v>7.9312499999994734E-2</c:v>
                </c:pt>
                <c:pt idx="2539">
                  <c:v>7.9343749999994731E-2</c:v>
                </c:pt>
                <c:pt idx="2540">
                  <c:v>7.9374999999994728E-2</c:v>
                </c:pt>
                <c:pt idx="2541">
                  <c:v>7.9406249999994724E-2</c:v>
                </c:pt>
                <c:pt idx="2542">
                  <c:v>7.9437499999994721E-2</c:v>
                </c:pt>
                <c:pt idx="2543">
                  <c:v>7.9468749999994717E-2</c:v>
                </c:pt>
                <c:pt idx="2544">
                  <c:v>7.9499999999994714E-2</c:v>
                </c:pt>
                <c:pt idx="2545">
                  <c:v>7.953124999999471E-2</c:v>
                </c:pt>
                <c:pt idx="2546">
                  <c:v>7.9562499999994707E-2</c:v>
                </c:pt>
                <c:pt idx="2547">
                  <c:v>7.9593749999994703E-2</c:v>
                </c:pt>
                <c:pt idx="2548">
                  <c:v>7.96249999999947E-2</c:v>
                </c:pt>
                <c:pt idx="2549">
                  <c:v>7.9656249999994697E-2</c:v>
                </c:pt>
                <c:pt idx="2550">
                  <c:v>7.9687499999994693E-2</c:v>
                </c:pt>
                <c:pt idx="2551">
                  <c:v>7.971874999999469E-2</c:v>
                </c:pt>
                <c:pt idx="2552">
                  <c:v>7.9749999999994686E-2</c:v>
                </c:pt>
                <c:pt idx="2553">
                  <c:v>7.9781249999994683E-2</c:v>
                </c:pt>
                <c:pt idx="2554">
                  <c:v>7.9812499999994679E-2</c:v>
                </c:pt>
                <c:pt idx="2555">
                  <c:v>7.9843749999994676E-2</c:v>
                </c:pt>
                <c:pt idx="2556">
                  <c:v>7.9874999999994672E-2</c:v>
                </c:pt>
                <c:pt idx="2557">
                  <c:v>7.9906249999994669E-2</c:v>
                </c:pt>
                <c:pt idx="2558">
                  <c:v>7.9937499999994666E-2</c:v>
                </c:pt>
                <c:pt idx="2559">
                  <c:v>7.9968749999994662E-2</c:v>
                </c:pt>
                <c:pt idx="2560">
                  <c:v>7.9999999999994659E-2</c:v>
                </c:pt>
                <c:pt idx="2561">
                  <c:v>8.0031249999994655E-2</c:v>
                </c:pt>
                <c:pt idx="2562">
                  <c:v>8.0062499999994652E-2</c:v>
                </c:pt>
                <c:pt idx="2563">
                  <c:v>8.0093749999994648E-2</c:v>
                </c:pt>
                <c:pt idx="2564">
                  <c:v>8.0124999999994645E-2</c:v>
                </c:pt>
                <c:pt idx="2565">
                  <c:v>8.0156249999994642E-2</c:v>
                </c:pt>
                <c:pt idx="2566">
                  <c:v>8.0187499999994638E-2</c:v>
                </c:pt>
                <c:pt idx="2567">
                  <c:v>8.0218749999994635E-2</c:v>
                </c:pt>
                <c:pt idx="2568">
                  <c:v>8.0249999999994631E-2</c:v>
                </c:pt>
                <c:pt idx="2569">
                  <c:v>8.0281249999994628E-2</c:v>
                </c:pt>
                <c:pt idx="2570">
                  <c:v>8.0312499999994624E-2</c:v>
                </c:pt>
                <c:pt idx="2571">
                  <c:v>8.0343749999994621E-2</c:v>
                </c:pt>
                <c:pt idx="2572">
                  <c:v>8.0374999999994617E-2</c:v>
                </c:pt>
                <c:pt idx="2573">
                  <c:v>8.0406249999994614E-2</c:v>
                </c:pt>
                <c:pt idx="2574">
                  <c:v>8.0437499999994611E-2</c:v>
                </c:pt>
                <c:pt idx="2575">
                  <c:v>8.0468749999994607E-2</c:v>
                </c:pt>
                <c:pt idx="2576">
                  <c:v>8.0499999999994604E-2</c:v>
                </c:pt>
                <c:pt idx="2577">
                  <c:v>8.05312499999946E-2</c:v>
                </c:pt>
                <c:pt idx="2578">
                  <c:v>8.0562499999994597E-2</c:v>
                </c:pt>
                <c:pt idx="2579">
                  <c:v>8.0593749999994593E-2</c:v>
                </c:pt>
                <c:pt idx="2580">
                  <c:v>8.062499999999459E-2</c:v>
                </c:pt>
                <c:pt idx="2581">
                  <c:v>8.0656249999994586E-2</c:v>
                </c:pt>
                <c:pt idx="2582">
                  <c:v>8.0687499999994583E-2</c:v>
                </c:pt>
                <c:pt idx="2583">
                  <c:v>8.071874999999458E-2</c:v>
                </c:pt>
                <c:pt idx="2584">
                  <c:v>8.0749999999994576E-2</c:v>
                </c:pt>
                <c:pt idx="2585">
                  <c:v>8.0781249999994573E-2</c:v>
                </c:pt>
                <c:pt idx="2586">
                  <c:v>8.0812499999994569E-2</c:v>
                </c:pt>
                <c:pt idx="2587">
                  <c:v>8.0843749999994566E-2</c:v>
                </c:pt>
                <c:pt idx="2588">
                  <c:v>8.0874999999994562E-2</c:v>
                </c:pt>
                <c:pt idx="2589">
                  <c:v>8.0906249999994559E-2</c:v>
                </c:pt>
                <c:pt idx="2590">
                  <c:v>8.0937499999994555E-2</c:v>
                </c:pt>
                <c:pt idx="2591">
                  <c:v>8.0968749999994552E-2</c:v>
                </c:pt>
                <c:pt idx="2592">
                  <c:v>8.0999999999994549E-2</c:v>
                </c:pt>
                <c:pt idx="2593">
                  <c:v>8.1031249999994545E-2</c:v>
                </c:pt>
                <c:pt idx="2594">
                  <c:v>8.1062499999994542E-2</c:v>
                </c:pt>
                <c:pt idx="2595">
                  <c:v>8.1093749999994538E-2</c:v>
                </c:pt>
                <c:pt idx="2596">
                  <c:v>8.1124999999994535E-2</c:v>
                </c:pt>
                <c:pt idx="2597">
                  <c:v>8.1156249999994531E-2</c:v>
                </c:pt>
                <c:pt idx="2598">
                  <c:v>8.1187499999994528E-2</c:v>
                </c:pt>
                <c:pt idx="2599">
                  <c:v>8.1218749999994524E-2</c:v>
                </c:pt>
                <c:pt idx="2600">
                  <c:v>8.1249999999994521E-2</c:v>
                </c:pt>
                <c:pt idx="2601">
                  <c:v>8.1281249999994518E-2</c:v>
                </c:pt>
                <c:pt idx="2602">
                  <c:v>8.1312499999994514E-2</c:v>
                </c:pt>
                <c:pt idx="2603">
                  <c:v>8.1343749999994511E-2</c:v>
                </c:pt>
                <c:pt idx="2604">
                  <c:v>8.1374999999994507E-2</c:v>
                </c:pt>
                <c:pt idx="2605">
                  <c:v>8.1406249999994504E-2</c:v>
                </c:pt>
                <c:pt idx="2606">
                  <c:v>8.14374999999945E-2</c:v>
                </c:pt>
                <c:pt idx="2607">
                  <c:v>8.1468749999994497E-2</c:v>
                </c:pt>
                <c:pt idx="2608">
                  <c:v>8.1499999999994494E-2</c:v>
                </c:pt>
                <c:pt idx="2609">
                  <c:v>8.153124999999449E-2</c:v>
                </c:pt>
                <c:pt idx="2610">
                  <c:v>8.1562499999994487E-2</c:v>
                </c:pt>
                <c:pt idx="2611">
                  <c:v>8.1593749999994483E-2</c:v>
                </c:pt>
                <c:pt idx="2612">
                  <c:v>8.162499999999448E-2</c:v>
                </c:pt>
                <c:pt idx="2613">
                  <c:v>8.1656249999994476E-2</c:v>
                </c:pt>
                <c:pt idx="2614">
                  <c:v>8.1687499999994473E-2</c:v>
                </c:pt>
                <c:pt idx="2615">
                  <c:v>8.1718749999994469E-2</c:v>
                </c:pt>
                <c:pt idx="2616">
                  <c:v>8.1749999999994466E-2</c:v>
                </c:pt>
                <c:pt idx="2617">
                  <c:v>8.1781249999994463E-2</c:v>
                </c:pt>
                <c:pt idx="2618">
                  <c:v>8.1812499999994459E-2</c:v>
                </c:pt>
                <c:pt idx="2619">
                  <c:v>8.1843749999994456E-2</c:v>
                </c:pt>
                <c:pt idx="2620">
                  <c:v>8.1874999999994452E-2</c:v>
                </c:pt>
                <c:pt idx="2621">
                  <c:v>8.1906249999994449E-2</c:v>
                </c:pt>
                <c:pt idx="2622">
                  <c:v>8.1937499999994445E-2</c:v>
                </c:pt>
                <c:pt idx="2623">
                  <c:v>8.1968749999994442E-2</c:v>
                </c:pt>
                <c:pt idx="2624">
                  <c:v>8.1999999999994438E-2</c:v>
                </c:pt>
                <c:pt idx="2625">
                  <c:v>8.2031249999994435E-2</c:v>
                </c:pt>
                <c:pt idx="2626">
                  <c:v>8.2062499999994432E-2</c:v>
                </c:pt>
                <c:pt idx="2627">
                  <c:v>8.2093749999994428E-2</c:v>
                </c:pt>
                <c:pt idx="2628">
                  <c:v>8.2124999999994425E-2</c:v>
                </c:pt>
                <c:pt idx="2629">
                  <c:v>8.2156249999994421E-2</c:v>
                </c:pt>
                <c:pt idx="2630">
                  <c:v>8.2187499999994418E-2</c:v>
                </c:pt>
                <c:pt idx="2631">
                  <c:v>8.2218749999994414E-2</c:v>
                </c:pt>
                <c:pt idx="2632">
                  <c:v>8.2249999999994411E-2</c:v>
                </c:pt>
                <c:pt idx="2633">
                  <c:v>8.2281249999994407E-2</c:v>
                </c:pt>
                <c:pt idx="2634">
                  <c:v>8.2312499999994404E-2</c:v>
                </c:pt>
                <c:pt idx="2635">
                  <c:v>8.2343749999994401E-2</c:v>
                </c:pt>
                <c:pt idx="2636">
                  <c:v>8.2374999999994397E-2</c:v>
                </c:pt>
                <c:pt idx="2637">
                  <c:v>8.2406249999994394E-2</c:v>
                </c:pt>
                <c:pt idx="2638">
                  <c:v>8.243749999999439E-2</c:v>
                </c:pt>
                <c:pt idx="2639">
                  <c:v>8.2468749999994387E-2</c:v>
                </c:pt>
                <c:pt idx="2640">
                  <c:v>8.2499999999994383E-2</c:v>
                </c:pt>
                <c:pt idx="2641">
                  <c:v>8.253124999999438E-2</c:v>
                </c:pt>
                <c:pt idx="2642">
                  <c:v>8.2562499999994376E-2</c:v>
                </c:pt>
                <c:pt idx="2643">
                  <c:v>8.2593749999994373E-2</c:v>
                </c:pt>
                <c:pt idx="2644">
                  <c:v>8.262499999999437E-2</c:v>
                </c:pt>
                <c:pt idx="2645">
                  <c:v>8.2656249999994366E-2</c:v>
                </c:pt>
                <c:pt idx="2646">
                  <c:v>8.2687499999994363E-2</c:v>
                </c:pt>
                <c:pt idx="2647">
                  <c:v>8.2718749999994359E-2</c:v>
                </c:pt>
                <c:pt idx="2648">
                  <c:v>8.2749999999994356E-2</c:v>
                </c:pt>
                <c:pt idx="2649">
                  <c:v>8.2781249999994352E-2</c:v>
                </c:pt>
                <c:pt idx="2650">
                  <c:v>8.2812499999994349E-2</c:v>
                </c:pt>
                <c:pt idx="2651">
                  <c:v>8.2843749999994346E-2</c:v>
                </c:pt>
                <c:pt idx="2652">
                  <c:v>8.2874999999994342E-2</c:v>
                </c:pt>
                <c:pt idx="2653">
                  <c:v>8.2906249999994339E-2</c:v>
                </c:pt>
                <c:pt idx="2654">
                  <c:v>8.2937499999994335E-2</c:v>
                </c:pt>
                <c:pt idx="2655">
                  <c:v>8.2968749999994332E-2</c:v>
                </c:pt>
                <c:pt idx="2656">
                  <c:v>8.2999999999994328E-2</c:v>
                </c:pt>
                <c:pt idx="2657">
                  <c:v>8.3031249999994325E-2</c:v>
                </c:pt>
                <c:pt idx="2658">
                  <c:v>8.3062499999994321E-2</c:v>
                </c:pt>
                <c:pt idx="2659">
                  <c:v>8.3093749999994318E-2</c:v>
                </c:pt>
                <c:pt idx="2660">
                  <c:v>8.3124999999994315E-2</c:v>
                </c:pt>
                <c:pt idx="2661">
                  <c:v>8.3156249999994311E-2</c:v>
                </c:pt>
                <c:pt idx="2662">
                  <c:v>8.3187499999994308E-2</c:v>
                </c:pt>
                <c:pt idx="2663">
                  <c:v>8.3218749999994304E-2</c:v>
                </c:pt>
                <c:pt idx="2664">
                  <c:v>8.3249999999994301E-2</c:v>
                </c:pt>
                <c:pt idx="2665">
                  <c:v>8.3281249999994297E-2</c:v>
                </c:pt>
                <c:pt idx="2666">
                  <c:v>8.3312499999994294E-2</c:v>
                </c:pt>
                <c:pt idx="2667">
                  <c:v>8.334374999999429E-2</c:v>
                </c:pt>
                <c:pt idx="2668">
                  <c:v>8.3374999999994287E-2</c:v>
                </c:pt>
                <c:pt idx="2669">
                  <c:v>8.3406249999994284E-2</c:v>
                </c:pt>
                <c:pt idx="2670">
                  <c:v>8.343749999999428E-2</c:v>
                </c:pt>
                <c:pt idx="2671">
                  <c:v>8.3468749999994277E-2</c:v>
                </c:pt>
                <c:pt idx="2672">
                  <c:v>8.3499999999994273E-2</c:v>
                </c:pt>
                <c:pt idx="2673">
                  <c:v>8.353124999999427E-2</c:v>
                </c:pt>
                <c:pt idx="2674">
                  <c:v>8.3562499999994266E-2</c:v>
                </c:pt>
                <c:pt idx="2675">
                  <c:v>8.3593749999994263E-2</c:v>
                </c:pt>
                <c:pt idx="2676">
                  <c:v>8.3624999999994259E-2</c:v>
                </c:pt>
                <c:pt idx="2677">
                  <c:v>8.3656249999994256E-2</c:v>
                </c:pt>
                <c:pt idx="2678">
                  <c:v>8.3687499999994253E-2</c:v>
                </c:pt>
                <c:pt idx="2679">
                  <c:v>8.3718749999994249E-2</c:v>
                </c:pt>
                <c:pt idx="2680">
                  <c:v>8.3749999999994246E-2</c:v>
                </c:pt>
                <c:pt idx="2681">
                  <c:v>8.3781249999994242E-2</c:v>
                </c:pt>
                <c:pt idx="2682">
                  <c:v>8.3812499999994239E-2</c:v>
                </c:pt>
                <c:pt idx="2683">
                  <c:v>8.3843749999994235E-2</c:v>
                </c:pt>
                <c:pt idx="2684">
                  <c:v>8.3874999999994232E-2</c:v>
                </c:pt>
                <c:pt idx="2685">
                  <c:v>8.3906249999994229E-2</c:v>
                </c:pt>
                <c:pt idx="2686">
                  <c:v>8.3937499999994225E-2</c:v>
                </c:pt>
                <c:pt idx="2687">
                  <c:v>8.3968749999994222E-2</c:v>
                </c:pt>
                <c:pt idx="2688">
                  <c:v>8.3999999999994218E-2</c:v>
                </c:pt>
                <c:pt idx="2689">
                  <c:v>8.4031249999994215E-2</c:v>
                </c:pt>
                <c:pt idx="2690">
                  <c:v>8.4062499999994211E-2</c:v>
                </c:pt>
                <c:pt idx="2691">
                  <c:v>8.4093749999994208E-2</c:v>
                </c:pt>
                <c:pt idx="2692">
                  <c:v>8.4124999999994204E-2</c:v>
                </c:pt>
                <c:pt idx="2693">
                  <c:v>8.4156249999994201E-2</c:v>
                </c:pt>
                <c:pt idx="2694">
                  <c:v>8.4187499999994198E-2</c:v>
                </c:pt>
                <c:pt idx="2695">
                  <c:v>8.4218749999994194E-2</c:v>
                </c:pt>
                <c:pt idx="2696">
                  <c:v>8.4249999999994191E-2</c:v>
                </c:pt>
                <c:pt idx="2697">
                  <c:v>8.4281249999994187E-2</c:v>
                </c:pt>
                <c:pt idx="2698">
                  <c:v>8.4312499999994184E-2</c:v>
                </c:pt>
                <c:pt idx="2699">
                  <c:v>8.434374999999418E-2</c:v>
                </c:pt>
                <c:pt idx="2700">
                  <c:v>8.4374999999994177E-2</c:v>
                </c:pt>
                <c:pt idx="2701">
                  <c:v>8.4406249999994173E-2</c:v>
                </c:pt>
                <c:pt idx="2702">
                  <c:v>8.443749999999417E-2</c:v>
                </c:pt>
                <c:pt idx="2703">
                  <c:v>8.4468749999994167E-2</c:v>
                </c:pt>
                <c:pt idx="2704">
                  <c:v>8.4499999999994163E-2</c:v>
                </c:pt>
                <c:pt idx="2705">
                  <c:v>8.453124999999416E-2</c:v>
                </c:pt>
                <c:pt idx="2706">
                  <c:v>8.4562499999994156E-2</c:v>
                </c:pt>
                <c:pt idx="2707">
                  <c:v>8.4593749999994153E-2</c:v>
                </c:pt>
                <c:pt idx="2708">
                  <c:v>8.4624999999994149E-2</c:v>
                </c:pt>
                <c:pt idx="2709">
                  <c:v>8.4656249999994146E-2</c:v>
                </c:pt>
                <c:pt idx="2710">
                  <c:v>8.4687499999994142E-2</c:v>
                </c:pt>
                <c:pt idx="2711">
                  <c:v>8.4718749999994139E-2</c:v>
                </c:pt>
                <c:pt idx="2712">
                  <c:v>8.4749999999994136E-2</c:v>
                </c:pt>
                <c:pt idx="2713">
                  <c:v>8.4781249999994132E-2</c:v>
                </c:pt>
                <c:pt idx="2714">
                  <c:v>8.4812499999994129E-2</c:v>
                </c:pt>
                <c:pt idx="2715">
                  <c:v>8.4843749999994125E-2</c:v>
                </c:pt>
                <c:pt idx="2716">
                  <c:v>8.4874999999994122E-2</c:v>
                </c:pt>
                <c:pt idx="2717">
                  <c:v>8.4906249999994118E-2</c:v>
                </c:pt>
                <c:pt idx="2718">
                  <c:v>8.4937499999994115E-2</c:v>
                </c:pt>
                <c:pt idx="2719">
                  <c:v>8.4968749999994111E-2</c:v>
                </c:pt>
                <c:pt idx="2720">
                  <c:v>8.4999999999994108E-2</c:v>
                </c:pt>
                <c:pt idx="2721">
                  <c:v>8.5031249999994105E-2</c:v>
                </c:pt>
                <c:pt idx="2722">
                  <c:v>8.5062499999994101E-2</c:v>
                </c:pt>
                <c:pt idx="2723">
                  <c:v>8.5093749999994098E-2</c:v>
                </c:pt>
                <c:pt idx="2724">
                  <c:v>8.5124999999994094E-2</c:v>
                </c:pt>
                <c:pt idx="2725">
                  <c:v>8.5156249999994091E-2</c:v>
                </c:pt>
                <c:pt idx="2726">
                  <c:v>8.5187499999994087E-2</c:v>
                </c:pt>
                <c:pt idx="2727">
                  <c:v>8.5218749999994084E-2</c:v>
                </c:pt>
                <c:pt idx="2728">
                  <c:v>8.5249999999994081E-2</c:v>
                </c:pt>
                <c:pt idx="2729">
                  <c:v>8.5281249999994077E-2</c:v>
                </c:pt>
                <c:pt idx="2730">
                  <c:v>8.5312499999994074E-2</c:v>
                </c:pt>
                <c:pt idx="2731">
                  <c:v>8.534374999999407E-2</c:v>
                </c:pt>
                <c:pt idx="2732">
                  <c:v>8.5374999999994067E-2</c:v>
                </c:pt>
                <c:pt idx="2733">
                  <c:v>8.5406249999994063E-2</c:v>
                </c:pt>
                <c:pt idx="2734">
                  <c:v>8.543749999999406E-2</c:v>
                </c:pt>
                <c:pt idx="2735">
                  <c:v>8.5468749999994056E-2</c:v>
                </c:pt>
                <c:pt idx="2736">
                  <c:v>8.5499999999994053E-2</c:v>
                </c:pt>
                <c:pt idx="2737">
                  <c:v>8.553124999999405E-2</c:v>
                </c:pt>
                <c:pt idx="2738">
                  <c:v>8.5562499999994046E-2</c:v>
                </c:pt>
                <c:pt idx="2739">
                  <c:v>8.5593749999994043E-2</c:v>
                </c:pt>
                <c:pt idx="2740">
                  <c:v>8.5624999999994039E-2</c:v>
                </c:pt>
                <c:pt idx="2741">
                  <c:v>8.5656249999994036E-2</c:v>
                </c:pt>
                <c:pt idx="2742">
                  <c:v>8.5687499999994032E-2</c:v>
                </c:pt>
                <c:pt idx="2743">
                  <c:v>8.5718749999994029E-2</c:v>
                </c:pt>
                <c:pt idx="2744">
                  <c:v>8.5749999999994025E-2</c:v>
                </c:pt>
                <c:pt idx="2745">
                  <c:v>8.5781249999994022E-2</c:v>
                </c:pt>
                <c:pt idx="2746">
                  <c:v>8.5812499999994019E-2</c:v>
                </c:pt>
                <c:pt idx="2747">
                  <c:v>8.5843749999994015E-2</c:v>
                </c:pt>
                <c:pt idx="2748">
                  <c:v>8.5874999999994012E-2</c:v>
                </c:pt>
                <c:pt idx="2749">
                  <c:v>8.5906249999994008E-2</c:v>
                </c:pt>
                <c:pt idx="2750">
                  <c:v>8.5937499999994005E-2</c:v>
                </c:pt>
                <c:pt idx="2751">
                  <c:v>8.5968749999994001E-2</c:v>
                </c:pt>
                <c:pt idx="2752">
                  <c:v>8.5999999999993998E-2</c:v>
                </c:pt>
                <c:pt idx="2753">
                  <c:v>8.6031249999993994E-2</c:v>
                </c:pt>
                <c:pt idx="2754">
                  <c:v>8.6062499999993991E-2</c:v>
                </c:pt>
                <c:pt idx="2755">
                  <c:v>8.6093749999993988E-2</c:v>
                </c:pt>
                <c:pt idx="2756">
                  <c:v>8.6124999999993984E-2</c:v>
                </c:pt>
                <c:pt idx="2757">
                  <c:v>8.6156249999993981E-2</c:v>
                </c:pt>
                <c:pt idx="2758">
                  <c:v>8.6187499999993977E-2</c:v>
                </c:pt>
                <c:pt idx="2759">
                  <c:v>8.6218749999993974E-2</c:v>
                </c:pt>
                <c:pt idx="2760">
                  <c:v>8.624999999999397E-2</c:v>
                </c:pt>
                <c:pt idx="2761">
                  <c:v>8.6281249999993967E-2</c:v>
                </c:pt>
                <c:pt idx="2762">
                  <c:v>8.6312499999993963E-2</c:v>
                </c:pt>
                <c:pt idx="2763">
                  <c:v>8.634374999999396E-2</c:v>
                </c:pt>
                <c:pt idx="2764">
                  <c:v>8.6374999999993957E-2</c:v>
                </c:pt>
                <c:pt idx="2765">
                  <c:v>8.6406249999993953E-2</c:v>
                </c:pt>
                <c:pt idx="2766">
                  <c:v>8.643749999999395E-2</c:v>
                </c:pt>
                <c:pt idx="2767">
                  <c:v>8.6468749999993946E-2</c:v>
                </c:pt>
                <c:pt idx="2768">
                  <c:v>8.6499999999993943E-2</c:v>
                </c:pt>
                <c:pt idx="2769">
                  <c:v>8.6531249999993939E-2</c:v>
                </c:pt>
                <c:pt idx="2770">
                  <c:v>8.6562499999993936E-2</c:v>
                </c:pt>
                <c:pt idx="2771">
                  <c:v>8.6593749999993933E-2</c:v>
                </c:pt>
                <c:pt idx="2772">
                  <c:v>8.6624999999993929E-2</c:v>
                </c:pt>
                <c:pt idx="2773">
                  <c:v>8.6656249999993926E-2</c:v>
                </c:pt>
                <c:pt idx="2774">
                  <c:v>8.6687499999993922E-2</c:v>
                </c:pt>
                <c:pt idx="2775">
                  <c:v>8.6718749999993919E-2</c:v>
                </c:pt>
                <c:pt idx="2776">
                  <c:v>8.6749999999993915E-2</c:v>
                </c:pt>
                <c:pt idx="2777">
                  <c:v>8.6781249999993912E-2</c:v>
                </c:pt>
                <c:pt idx="2778">
                  <c:v>8.6812499999993908E-2</c:v>
                </c:pt>
                <c:pt idx="2779">
                  <c:v>8.6843749999993905E-2</c:v>
                </c:pt>
                <c:pt idx="2780">
                  <c:v>8.6874999999993902E-2</c:v>
                </c:pt>
                <c:pt idx="2781">
                  <c:v>8.6906249999993898E-2</c:v>
                </c:pt>
                <c:pt idx="2782">
                  <c:v>8.6937499999993895E-2</c:v>
                </c:pt>
                <c:pt idx="2783">
                  <c:v>8.6968749999993891E-2</c:v>
                </c:pt>
                <c:pt idx="2784">
                  <c:v>8.6999999999993888E-2</c:v>
                </c:pt>
                <c:pt idx="2785">
                  <c:v>8.7031249999993884E-2</c:v>
                </c:pt>
                <c:pt idx="2786">
                  <c:v>8.7062499999993881E-2</c:v>
                </c:pt>
                <c:pt idx="2787">
                  <c:v>8.7093749999993877E-2</c:v>
                </c:pt>
                <c:pt idx="2788">
                  <c:v>8.7124999999993874E-2</c:v>
                </c:pt>
                <c:pt idx="2789">
                  <c:v>8.7156249999993871E-2</c:v>
                </c:pt>
                <c:pt idx="2790">
                  <c:v>8.7187499999993867E-2</c:v>
                </c:pt>
                <c:pt idx="2791">
                  <c:v>8.7218749999993864E-2</c:v>
                </c:pt>
                <c:pt idx="2792">
                  <c:v>8.724999999999386E-2</c:v>
                </c:pt>
                <c:pt idx="2793">
                  <c:v>8.7281249999993857E-2</c:v>
                </c:pt>
                <c:pt idx="2794">
                  <c:v>8.7312499999993853E-2</c:v>
                </c:pt>
                <c:pt idx="2795">
                  <c:v>8.734374999999385E-2</c:v>
                </c:pt>
                <c:pt idx="2796">
                  <c:v>8.7374999999993846E-2</c:v>
                </c:pt>
                <c:pt idx="2797">
                  <c:v>8.7406249999993843E-2</c:v>
                </c:pt>
                <c:pt idx="2798">
                  <c:v>8.743749999999384E-2</c:v>
                </c:pt>
                <c:pt idx="2799">
                  <c:v>8.7468749999993836E-2</c:v>
                </c:pt>
                <c:pt idx="2800">
                  <c:v>8.7499999999993833E-2</c:v>
                </c:pt>
                <c:pt idx="2801">
                  <c:v>8.7531249999993829E-2</c:v>
                </c:pt>
                <c:pt idx="2802">
                  <c:v>8.7562499999993826E-2</c:v>
                </c:pt>
                <c:pt idx="2803">
                  <c:v>8.7593749999993822E-2</c:v>
                </c:pt>
                <c:pt idx="2804">
                  <c:v>8.7624999999993819E-2</c:v>
                </c:pt>
                <c:pt idx="2805">
                  <c:v>8.7656249999993816E-2</c:v>
                </c:pt>
                <c:pt idx="2806">
                  <c:v>8.7687499999993812E-2</c:v>
                </c:pt>
                <c:pt idx="2807">
                  <c:v>8.7718749999993809E-2</c:v>
                </c:pt>
                <c:pt idx="2808">
                  <c:v>8.7749999999993805E-2</c:v>
                </c:pt>
                <c:pt idx="2809">
                  <c:v>8.7781249999993802E-2</c:v>
                </c:pt>
                <c:pt idx="2810">
                  <c:v>8.7812499999993798E-2</c:v>
                </c:pt>
                <c:pt idx="2811">
                  <c:v>8.7843749999993795E-2</c:v>
                </c:pt>
                <c:pt idx="2812">
                  <c:v>8.7874999999993791E-2</c:v>
                </c:pt>
                <c:pt idx="2813">
                  <c:v>8.7906249999993788E-2</c:v>
                </c:pt>
                <c:pt idx="2814">
                  <c:v>8.7937499999993785E-2</c:v>
                </c:pt>
                <c:pt idx="2815">
                  <c:v>8.7968749999993781E-2</c:v>
                </c:pt>
                <c:pt idx="2816">
                  <c:v>8.7999999999993778E-2</c:v>
                </c:pt>
                <c:pt idx="2817">
                  <c:v>8.8031249999993774E-2</c:v>
                </c:pt>
                <c:pt idx="2818">
                  <c:v>8.8062499999993771E-2</c:v>
                </c:pt>
                <c:pt idx="2819">
                  <c:v>8.8093749999993767E-2</c:v>
                </c:pt>
                <c:pt idx="2820">
                  <c:v>8.8124999999993764E-2</c:v>
                </c:pt>
                <c:pt idx="2821">
                  <c:v>8.815624999999376E-2</c:v>
                </c:pt>
                <c:pt idx="2822">
                  <c:v>8.8187499999993757E-2</c:v>
                </c:pt>
                <c:pt idx="2823">
                  <c:v>8.8218749999993754E-2</c:v>
                </c:pt>
                <c:pt idx="2824">
                  <c:v>8.824999999999375E-2</c:v>
                </c:pt>
                <c:pt idx="2825">
                  <c:v>8.8281249999993747E-2</c:v>
                </c:pt>
                <c:pt idx="2826">
                  <c:v>8.8312499999993743E-2</c:v>
                </c:pt>
                <c:pt idx="2827">
                  <c:v>8.834374999999374E-2</c:v>
                </c:pt>
                <c:pt idx="2828">
                  <c:v>8.8374999999993736E-2</c:v>
                </c:pt>
                <c:pt idx="2829">
                  <c:v>8.8406249999993733E-2</c:v>
                </c:pt>
                <c:pt idx="2830">
                  <c:v>8.8437499999993729E-2</c:v>
                </c:pt>
                <c:pt idx="2831">
                  <c:v>8.8468749999993726E-2</c:v>
                </c:pt>
                <c:pt idx="2832">
                  <c:v>8.8499999999993723E-2</c:v>
                </c:pt>
                <c:pt idx="2833">
                  <c:v>8.8531249999993719E-2</c:v>
                </c:pt>
                <c:pt idx="2834">
                  <c:v>8.8562499999993716E-2</c:v>
                </c:pt>
                <c:pt idx="2835">
                  <c:v>8.8593749999993712E-2</c:v>
                </c:pt>
                <c:pt idx="2836">
                  <c:v>8.8624999999993709E-2</c:v>
                </c:pt>
                <c:pt idx="2837">
                  <c:v>8.8656249999993705E-2</c:v>
                </c:pt>
                <c:pt idx="2838">
                  <c:v>8.8687499999993702E-2</c:v>
                </c:pt>
                <c:pt idx="2839">
                  <c:v>8.8718749999993698E-2</c:v>
                </c:pt>
                <c:pt idx="2840">
                  <c:v>8.8749999999993695E-2</c:v>
                </c:pt>
                <c:pt idx="2841">
                  <c:v>8.8781249999993692E-2</c:v>
                </c:pt>
                <c:pt idx="2842">
                  <c:v>8.8812499999993688E-2</c:v>
                </c:pt>
                <c:pt idx="2843">
                  <c:v>8.8843749999993685E-2</c:v>
                </c:pt>
                <c:pt idx="2844">
                  <c:v>8.8874999999993681E-2</c:v>
                </c:pt>
                <c:pt idx="2845">
                  <c:v>8.8906249999993678E-2</c:v>
                </c:pt>
                <c:pt idx="2846">
                  <c:v>8.8937499999993674E-2</c:v>
                </c:pt>
                <c:pt idx="2847">
                  <c:v>8.8968749999993671E-2</c:v>
                </c:pt>
                <c:pt idx="2848">
                  <c:v>8.8999999999993668E-2</c:v>
                </c:pt>
                <c:pt idx="2849">
                  <c:v>8.9031249999993664E-2</c:v>
                </c:pt>
                <c:pt idx="2850">
                  <c:v>8.9062499999993661E-2</c:v>
                </c:pt>
                <c:pt idx="2851">
                  <c:v>8.9093749999993657E-2</c:v>
                </c:pt>
                <c:pt idx="2852">
                  <c:v>8.9124999999993654E-2</c:v>
                </c:pt>
                <c:pt idx="2853">
                  <c:v>8.915624999999365E-2</c:v>
                </c:pt>
                <c:pt idx="2854">
                  <c:v>8.9187499999993647E-2</c:v>
                </c:pt>
                <c:pt idx="2855">
                  <c:v>8.9218749999993643E-2</c:v>
                </c:pt>
                <c:pt idx="2856">
                  <c:v>8.924999999999364E-2</c:v>
                </c:pt>
                <c:pt idx="2857">
                  <c:v>8.9281249999993637E-2</c:v>
                </c:pt>
                <c:pt idx="2858">
                  <c:v>8.9312499999993633E-2</c:v>
                </c:pt>
                <c:pt idx="2859">
                  <c:v>8.934374999999363E-2</c:v>
                </c:pt>
                <c:pt idx="2860">
                  <c:v>8.9374999999993626E-2</c:v>
                </c:pt>
                <c:pt idx="2861">
                  <c:v>8.9406249999993623E-2</c:v>
                </c:pt>
                <c:pt idx="2862">
                  <c:v>8.9437499999993619E-2</c:v>
                </c:pt>
                <c:pt idx="2863">
                  <c:v>8.9468749999993616E-2</c:v>
                </c:pt>
                <c:pt idx="2864">
                  <c:v>8.9499999999993612E-2</c:v>
                </c:pt>
                <c:pt idx="2865">
                  <c:v>8.9531249999993609E-2</c:v>
                </c:pt>
                <c:pt idx="2866">
                  <c:v>8.9562499999993606E-2</c:v>
                </c:pt>
                <c:pt idx="2867">
                  <c:v>8.9593749999993602E-2</c:v>
                </c:pt>
                <c:pt idx="2868">
                  <c:v>8.9624999999993599E-2</c:v>
                </c:pt>
                <c:pt idx="2869">
                  <c:v>8.9656249999993595E-2</c:v>
                </c:pt>
                <c:pt idx="2870">
                  <c:v>8.9687499999993592E-2</c:v>
                </c:pt>
                <c:pt idx="2871">
                  <c:v>8.9718749999993588E-2</c:v>
                </c:pt>
                <c:pt idx="2872">
                  <c:v>8.9749999999993585E-2</c:v>
                </c:pt>
                <c:pt idx="2873">
                  <c:v>8.9781249999993581E-2</c:v>
                </c:pt>
                <c:pt idx="2874">
                  <c:v>8.9812499999993578E-2</c:v>
                </c:pt>
                <c:pt idx="2875">
                  <c:v>8.9843749999993575E-2</c:v>
                </c:pt>
                <c:pt idx="2876">
                  <c:v>8.9874999999993571E-2</c:v>
                </c:pt>
                <c:pt idx="2877">
                  <c:v>8.9906249999993568E-2</c:v>
                </c:pt>
                <c:pt idx="2878">
                  <c:v>8.9937499999993564E-2</c:v>
                </c:pt>
                <c:pt idx="2879">
                  <c:v>8.9968749999993561E-2</c:v>
                </c:pt>
                <c:pt idx="2880">
                  <c:v>8.9999999999993557E-2</c:v>
                </c:pt>
                <c:pt idx="2881">
                  <c:v>9.0031249999993554E-2</c:v>
                </c:pt>
                <c:pt idx="2882">
                  <c:v>9.006249999999355E-2</c:v>
                </c:pt>
                <c:pt idx="2883">
                  <c:v>9.0093749999993547E-2</c:v>
                </c:pt>
                <c:pt idx="2884">
                  <c:v>9.0124999999993544E-2</c:v>
                </c:pt>
                <c:pt idx="2885">
                  <c:v>9.015624999999354E-2</c:v>
                </c:pt>
                <c:pt idx="2886">
                  <c:v>9.0187499999993537E-2</c:v>
                </c:pt>
                <c:pt idx="2887">
                  <c:v>9.0218749999993533E-2</c:v>
                </c:pt>
                <c:pt idx="2888">
                  <c:v>9.024999999999353E-2</c:v>
                </c:pt>
                <c:pt idx="2889">
                  <c:v>9.0281249999993526E-2</c:v>
                </c:pt>
                <c:pt idx="2890">
                  <c:v>9.0312499999993523E-2</c:v>
                </c:pt>
                <c:pt idx="2891">
                  <c:v>9.034374999999352E-2</c:v>
                </c:pt>
                <c:pt idx="2892">
                  <c:v>9.0374999999993516E-2</c:v>
                </c:pt>
                <c:pt idx="2893">
                  <c:v>9.0406249999993513E-2</c:v>
                </c:pt>
                <c:pt idx="2894">
                  <c:v>9.0437499999993509E-2</c:v>
                </c:pt>
                <c:pt idx="2895">
                  <c:v>9.0468749999993506E-2</c:v>
                </c:pt>
                <c:pt idx="2896">
                  <c:v>9.0499999999993502E-2</c:v>
                </c:pt>
                <c:pt idx="2897">
                  <c:v>9.0531249999993499E-2</c:v>
                </c:pt>
                <c:pt idx="2898">
                  <c:v>9.0562499999993495E-2</c:v>
                </c:pt>
                <c:pt idx="2899">
                  <c:v>9.0593749999993492E-2</c:v>
                </c:pt>
                <c:pt idx="2900">
                  <c:v>9.0624999999993489E-2</c:v>
                </c:pt>
                <c:pt idx="2901">
                  <c:v>9.0656249999993485E-2</c:v>
                </c:pt>
                <c:pt idx="2902">
                  <c:v>9.0687499999993482E-2</c:v>
                </c:pt>
                <c:pt idx="2903">
                  <c:v>9.0718749999993478E-2</c:v>
                </c:pt>
                <c:pt idx="2904">
                  <c:v>9.0749999999993475E-2</c:v>
                </c:pt>
                <c:pt idx="2905">
                  <c:v>9.0781249999993471E-2</c:v>
                </c:pt>
                <c:pt idx="2906">
                  <c:v>9.0812499999993468E-2</c:v>
                </c:pt>
                <c:pt idx="2907">
                  <c:v>9.0843749999993464E-2</c:v>
                </c:pt>
                <c:pt idx="2908">
                  <c:v>9.0874999999993461E-2</c:v>
                </c:pt>
                <c:pt idx="2909">
                  <c:v>9.0906249999993458E-2</c:v>
                </c:pt>
              </c:numCache>
            </c:numRef>
          </c:xVal>
          <c:yVal>
            <c:numRef>
              <c:f>'D-term Reaction'!$C$6:$C$2917</c:f>
              <c:numCache>
                <c:formatCode>0.00</c:formatCode>
                <c:ptCount val="2912"/>
                <c:pt idx="0">
                  <c:v>1</c:v>
                </c:pt>
                <c:pt idx="1">
                  <c:v>0.99518472667219693</c:v>
                </c:pt>
                <c:pt idx="2">
                  <c:v>0.98078528040323043</c:v>
                </c:pt>
                <c:pt idx="3">
                  <c:v>0.95694033573220882</c:v>
                </c:pt>
                <c:pt idx="4">
                  <c:v>0.92387953251128674</c:v>
                </c:pt>
                <c:pt idx="5">
                  <c:v>0.88192126434835505</c:v>
                </c:pt>
                <c:pt idx="6">
                  <c:v>0.83146961230254524</c:v>
                </c:pt>
                <c:pt idx="7">
                  <c:v>0.77301045336273699</c:v>
                </c:pt>
                <c:pt idx="8">
                  <c:v>0.70710678118654757</c:v>
                </c:pt>
                <c:pt idx="9">
                  <c:v>0.63439328416364549</c:v>
                </c:pt>
                <c:pt idx="10">
                  <c:v>0.55557023301960196</c:v>
                </c:pt>
                <c:pt idx="11">
                  <c:v>0.47139673682599736</c:v>
                </c:pt>
                <c:pt idx="12">
                  <c:v>0.38268343236508939</c:v>
                </c:pt>
                <c:pt idx="13">
                  <c:v>0.29028467725446189</c:v>
                </c:pt>
                <c:pt idx="14">
                  <c:v>0.19509032201612789</c:v>
                </c:pt>
                <c:pt idx="15">
                  <c:v>9.8017140329559882E-2</c:v>
                </c:pt>
                <c:pt idx="16">
                  <c:v>-6.0487639202966292E-16</c:v>
                </c:pt>
                <c:pt idx="17">
                  <c:v>-9.8017140329561533E-2</c:v>
                </c:pt>
                <c:pt idx="18">
                  <c:v>-0.19509032201612908</c:v>
                </c:pt>
                <c:pt idx="19">
                  <c:v>-0.29028467725446327</c:v>
                </c:pt>
                <c:pt idx="20">
                  <c:v>-0.38268343236509073</c:v>
                </c:pt>
                <c:pt idx="21">
                  <c:v>-0.47139673682599886</c:v>
                </c:pt>
                <c:pt idx="22">
                  <c:v>-0.55557023301960307</c:v>
                </c:pt>
                <c:pt idx="23">
                  <c:v>-0.63439328416364638</c:v>
                </c:pt>
                <c:pt idx="24">
                  <c:v>-0.70710678118654835</c:v>
                </c:pt>
                <c:pt idx="25">
                  <c:v>-0.77301045336273777</c:v>
                </c:pt>
                <c:pt idx="26">
                  <c:v>-0.83146961230254601</c:v>
                </c:pt>
                <c:pt idx="27">
                  <c:v>-0.88192126434835572</c:v>
                </c:pt>
                <c:pt idx="28">
                  <c:v>-0.9238795325112874</c:v>
                </c:pt>
                <c:pt idx="29">
                  <c:v>-0.95694033573220949</c:v>
                </c:pt>
                <c:pt idx="30">
                  <c:v>-0.98078528040323087</c:v>
                </c:pt>
                <c:pt idx="31">
                  <c:v>-0.99518472667219704</c:v>
                </c:pt>
                <c:pt idx="32">
                  <c:v>-1</c:v>
                </c:pt>
                <c:pt idx="33">
                  <c:v>-0.99518472667219671</c:v>
                </c:pt>
                <c:pt idx="34">
                  <c:v>-0.98078528040322988</c:v>
                </c:pt>
                <c:pt idx="35">
                  <c:v>-0.95694033573220816</c:v>
                </c:pt>
                <c:pt idx="36">
                  <c:v>-0.92387953251128574</c:v>
                </c:pt>
                <c:pt idx="37">
                  <c:v>-0.88192126434835383</c:v>
                </c:pt>
                <c:pt idx="38">
                  <c:v>-0.83146961230254368</c:v>
                </c:pt>
                <c:pt idx="39">
                  <c:v>-0.77301045336273577</c:v>
                </c:pt>
                <c:pt idx="40">
                  <c:v>-0.70710678118654546</c:v>
                </c:pt>
                <c:pt idx="41">
                  <c:v>-0.63439328416364316</c:v>
                </c:pt>
                <c:pt idx="42">
                  <c:v>-0.55557023301959918</c:v>
                </c:pt>
                <c:pt idx="43">
                  <c:v>-0.47139673682599476</c:v>
                </c:pt>
                <c:pt idx="44">
                  <c:v>-0.38268343236508706</c:v>
                </c:pt>
                <c:pt idx="45">
                  <c:v>-0.29028467725445989</c:v>
                </c:pt>
                <c:pt idx="46">
                  <c:v>-0.19509032201612517</c:v>
                </c:pt>
                <c:pt idx="47">
                  <c:v>-9.8017140329556912E-2</c:v>
                </c:pt>
                <c:pt idx="48">
                  <c:v>3.3689414105642079E-15</c:v>
                </c:pt>
                <c:pt idx="49">
                  <c:v>9.8017140329564503E-2</c:v>
                </c:pt>
                <c:pt idx="50">
                  <c:v>0.19509032201613177</c:v>
                </c:pt>
                <c:pt idx="51">
                  <c:v>0.29028467725446633</c:v>
                </c:pt>
                <c:pt idx="52">
                  <c:v>0.38268343236509245</c:v>
                </c:pt>
                <c:pt idx="53">
                  <c:v>0.47139673682600147</c:v>
                </c:pt>
                <c:pt idx="54">
                  <c:v>0.55557023301960551</c:v>
                </c:pt>
                <c:pt idx="55">
                  <c:v>0.63439328416364904</c:v>
                </c:pt>
                <c:pt idx="56">
                  <c:v>0.70710678118655046</c:v>
                </c:pt>
                <c:pt idx="57">
                  <c:v>0.77301045336273999</c:v>
                </c:pt>
                <c:pt idx="58">
                  <c:v>0.83146961230254768</c:v>
                </c:pt>
                <c:pt idx="59">
                  <c:v>0.88192126434835694</c:v>
                </c:pt>
                <c:pt idx="60">
                  <c:v>0.92387953251128851</c:v>
                </c:pt>
                <c:pt idx="61">
                  <c:v>0.95694033573221016</c:v>
                </c:pt>
                <c:pt idx="62">
                  <c:v>0.98078528040323143</c:v>
                </c:pt>
                <c:pt idx="63">
                  <c:v>0.99518472667219726</c:v>
                </c:pt>
                <c:pt idx="64">
                  <c:v>1</c:v>
                </c:pt>
                <c:pt idx="65">
                  <c:v>0.99518472667219648</c:v>
                </c:pt>
                <c:pt idx="66">
                  <c:v>0.98078528040322976</c:v>
                </c:pt>
                <c:pt idx="67">
                  <c:v>0.95694033573220771</c:v>
                </c:pt>
                <c:pt idx="68">
                  <c:v>0.92387953251128463</c:v>
                </c:pt>
                <c:pt idx="69">
                  <c:v>0.88192126434835261</c:v>
                </c:pt>
                <c:pt idx="70">
                  <c:v>0.83146961230254257</c:v>
                </c:pt>
                <c:pt idx="71">
                  <c:v>0.77301045336273411</c:v>
                </c:pt>
                <c:pt idx="72">
                  <c:v>0.70710678118654391</c:v>
                </c:pt>
                <c:pt idx="73">
                  <c:v>0.63439328416364182</c:v>
                </c:pt>
                <c:pt idx="74">
                  <c:v>0.55557023301959785</c:v>
                </c:pt>
                <c:pt idx="75">
                  <c:v>0.47139673682599331</c:v>
                </c:pt>
                <c:pt idx="76">
                  <c:v>0.38268343236508473</c:v>
                </c:pt>
                <c:pt idx="77">
                  <c:v>0.29028467725445745</c:v>
                </c:pt>
                <c:pt idx="78">
                  <c:v>0.19509032201612442</c:v>
                </c:pt>
                <c:pt idx="79">
                  <c:v>9.8017140329556149E-2</c:v>
                </c:pt>
                <c:pt idx="80">
                  <c:v>-5.9109618241737216E-15</c:v>
                </c:pt>
                <c:pt idx="81">
                  <c:v>-9.8017140329566155E-2</c:v>
                </c:pt>
                <c:pt idx="82">
                  <c:v>-0.19509032201613427</c:v>
                </c:pt>
                <c:pt idx="83">
                  <c:v>-0.29028467725446788</c:v>
                </c:pt>
                <c:pt idx="84">
                  <c:v>-0.38268343236509644</c:v>
                </c:pt>
                <c:pt idx="85">
                  <c:v>-0.47139673682600375</c:v>
                </c:pt>
                <c:pt idx="86">
                  <c:v>-0.55557023301960773</c:v>
                </c:pt>
                <c:pt idx="87">
                  <c:v>-0.63439328416365026</c:v>
                </c:pt>
                <c:pt idx="88">
                  <c:v>-0.70710678118655168</c:v>
                </c:pt>
                <c:pt idx="89">
                  <c:v>-0.77301045336274044</c:v>
                </c:pt>
                <c:pt idx="90">
                  <c:v>-0.83146961230254812</c:v>
                </c:pt>
                <c:pt idx="91">
                  <c:v>-0.88192126434835816</c:v>
                </c:pt>
                <c:pt idx="92">
                  <c:v>-0.92387953251128918</c:v>
                </c:pt>
                <c:pt idx="93">
                  <c:v>-0.95694033573221116</c:v>
                </c:pt>
                <c:pt idx="94">
                  <c:v>-0.98078528040323187</c:v>
                </c:pt>
                <c:pt idx="95">
                  <c:v>-0.99518472667219759</c:v>
                </c:pt>
                <c:pt idx="96">
                  <c:v>-1</c:v>
                </c:pt>
                <c:pt idx="97">
                  <c:v>-0.99518472667219626</c:v>
                </c:pt>
                <c:pt idx="98">
                  <c:v>-0.98078528040322888</c:v>
                </c:pt>
                <c:pt idx="99">
                  <c:v>-0.95694033573220671</c:v>
                </c:pt>
                <c:pt idx="100">
                  <c:v>-0.92387953251128396</c:v>
                </c:pt>
                <c:pt idx="101">
                  <c:v>-0.88192126434835183</c:v>
                </c:pt>
                <c:pt idx="102">
                  <c:v>-0.83146961230254068</c:v>
                </c:pt>
                <c:pt idx="103">
                  <c:v>-0.77301045336273311</c:v>
                </c:pt>
                <c:pt idx="104">
                  <c:v>-0.70710678118654346</c:v>
                </c:pt>
                <c:pt idx="105">
                  <c:v>-0.63439328416363994</c:v>
                </c:pt>
                <c:pt idx="106">
                  <c:v>-0.55557023301959496</c:v>
                </c:pt>
                <c:pt idx="107">
                  <c:v>-0.47139673682599026</c:v>
                </c:pt>
                <c:pt idx="108">
                  <c:v>-0.38268343236508234</c:v>
                </c:pt>
                <c:pt idx="109">
                  <c:v>-0.290284677254455</c:v>
                </c:pt>
                <c:pt idx="110">
                  <c:v>-0.19509032201611931</c:v>
                </c:pt>
                <c:pt idx="111">
                  <c:v>-9.8017140329551861E-2</c:v>
                </c:pt>
                <c:pt idx="112">
                  <c:v>8.4529822377832353E-15</c:v>
                </c:pt>
                <c:pt idx="113">
                  <c:v>9.8017140329568681E-2</c:v>
                </c:pt>
                <c:pt idx="114">
                  <c:v>0.19509032201613763</c:v>
                </c:pt>
                <c:pt idx="115">
                  <c:v>0.29028467725447121</c:v>
                </c:pt>
                <c:pt idx="116">
                  <c:v>0.382683432365098</c:v>
                </c:pt>
                <c:pt idx="117">
                  <c:v>0.47139673682600364</c:v>
                </c:pt>
                <c:pt idx="118">
                  <c:v>0.55557023301960906</c:v>
                </c:pt>
                <c:pt idx="119">
                  <c:v>0.63439328416365159</c:v>
                </c:pt>
                <c:pt idx="120">
                  <c:v>0.70710678118655412</c:v>
                </c:pt>
                <c:pt idx="121">
                  <c:v>0.77301045336274155</c:v>
                </c:pt>
                <c:pt idx="122">
                  <c:v>0.83146961230255001</c:v>
                </c:pt>
                <c:pt idx="123">
                  <c:v>0.88192126434835894</c:v>
                </c:pt>
                <c:pt idx="124">
                  <c:v>0.92387953251129051</c:v>
                </c:pt>
                <c:pt idx="125">
                  <c:v>0.95694033573221104</c:v>
                </c:pt>
                <c:pt idx="126">
                  <c:v>0.98078528040323187</c:v>
                </c:pt>
                <c:pt idx="127">
                  <c:v>0.99518472667219771</c:v>
                </c:pt>
                <c:pt idx="128">
                  <c:v>1</c:v>
                </c:pt>
                <c:pt idx="129">
                  <c:v>0.99518472667219615</c:v>
                </c:pt>
                <c:pt idx="130">
                  <c:v>0.98078528040322899</c:v>
                </c:pt>
                <c:pt idx="131">
                  <c:v>0.95694033573220616</c:v>
                </c:pt>
                <c:pt idx="132">
                  <c:v>0.92387953251128407</c:v>
                </c:pt>
                <c:pt idx="133">
                  <c:v>0.88192126434835105</c:v>
                </c:pt>
                <c:pt idx="134">
                  <c:v>0.83146961230254068</c:v>
                </c:pt>
                <c:pt idx="135">
                  <c:v>0.77301045336273089</c:v>
                </c:pt>
                <c:pt idx="136">
                  <c:v>0.70710678118653969</c:v>
                </c:pt>
                <c:pt idx="137">
                  <c:v>0.6343932841636386</c:v>
                </c:pt>
                <c:pt idx="138">
                  <c:v>0.55557023301959363</c:v>
                </c:pt>
                <c:pt idx="139">
                  <c:v>0.47139673682598882</c:v>
                </c:pt>
                <c:pt idx="140">
                  <c:v>0.38268343236508084</c:v>
                </c:pt>
                <c:pt idx="141">
                  <c:v>0.29028467725445511</c:v>
                </c:pt>
                <c:pt idx="142">
                  <c:v>0.19509032201611945</c:v>
                </c:pt>
                <c:pt idx="143">
                  <c:v>9.8017140329551972E-2</c:v>
                </c:pt>
                <c:pt idx="144">
                  <c:v>-1.0106824231692624E-14</c:v>
                </c:pt>
                <c:pt idx="145">
                  <c:v>-9.8017140329568556E-2</c:v>
                </c:pt>
                <c:pt idx="146">
                  <c:v>-0.19509032201613752</c:v>
                </c:pt>
                <c:pt idx="147">
                  <c:v>-0.29028467725447105</c:v>
                </c:pt>
                <c:pt idx="148">
                  <c:v>-0.3826834323650995</c:v>
                </c:pt>
                <c:pt idx="149">
                  <c:v>-0.47139673682600819</c:v>
                </c:pt>
                <c:pt idx="150">
                  <c:v>-0.55557023301961039</c:v>
                </c:pt>
                <c:pt idx="151">
                  <c:v>-0.63439328416365426</c:v>
                </c:pt>
                <c:pt idx="152">
                  <c:v>-0.70710678118655523</c:v>
                </c:pt>
                <c:pt idx="153">
                  <c:v>-0.77301045336274488</c:v>
                </c:pt>
                <c:pt idx="154">
                  <c:v>-0.83146961230255101</c:v>
                </c:pt>
                <c:pt idx="155">
                  <c:v>-0.8819212643483606</c:v>
                </c:pt>
                <c:pt idx="156">
                  <c:v>-0.92387953251128974</c:v>
                </c:pt>
                <c:pt idx="157">
                  <c:v>-0.9569403357322116</c:v>
                </c:pt>
                <c:pt idx="158">
                  <c:v>-0.98078528040323221</c:v>
                </c:pt>
                <c:pt idx="159">
                  <c:v>-0.99518472667219793</c:v>
                </c:pt>
                <c:pt idx="160">
                  <c:v>-1</c:v>
                </c:pt>
                <c:pt idx="161">
                  <c:v>-0.99518472667219593</c:v>
                </c:pt>
                <c:pt idx="162">
                  <c:v>-0.98078528040322832</c:v>
                </c:pt>
                <c:pt idx="163">
                  <c:v>-0.95694033573220627</c:v>
                </c:pt>
                <c:pt idx="164">
                  <c:v>-0.92387953251128208</c:v>
                </c:pt>
                <c:pt idx="165">
                  <c:v>-0.88192126434834939</c:v>
                </c:pt>
                <c:pt idx="166">
                  <c:v>-0.8314696123025388</c:v>
                </c:pt>
                <c:pt idx="167">
                  <c:v>-0.77301045336272978</c:v>
                </c:pt>
                <c:pt idx="168">
                  <c:v>-0.70710678118653725</c:v>
                </c:pt>
                <c:pt idx="169">
                  <c:v>-0.63439328416363738</c:v>
                </c:pt>
                <c:pt idx="170">
                  <c:v>-0.55557023301959074</c:v>
                </c:pt>
                <c:pt idx="171">
                  <c:v>-0.47139673682598582</c:v>
                </c:pt>
                <c:pt idx="172">
                  <c:v>-0.38268343236507768</c:v>
                </c:pt>
                <c:pt idx="173">
                  <c:v>-0.29028467725445012</c:v>
                </c:pt>
                <c:pt idx="174">
                  <c:v>-0.19509032201611606</c:v>
                </c:pt>
                <c:pt idx="175">
                  <c:v>-9.8017140329548558E-2</c:v>
                </c:pt>
                <c:pt idx="176">
                  <c:v>1.1760666225602012E-14</c:v>
                </c:pt>
                <c:pt idx="177">
                  <c:v>9.801714032957197E-2</c:v>
                </c:pt>
                <c:pt idx="178">
                  <c:v>0.19509032201613913</c:v>
                </c:pt>
                <c:pt idx="179">
                  <c:v>0.29028467725447604</c:v>
                </c:pt>
                <c:pt idx="180">
                  <c:v>0.38268343236509939</c:v>
                </c:pt>
                <c:pt idx="181">
                  <c:v>0.47139673682600969</c:v>
                </c:pt>
                <c:pt idx="182">
                  <c:v>0.55557023301961328</c:v>
                </c:pt>
                <c:pt idx="183">
                  <c:v>0.63439328416365548</c:v>
                </c:pt>
                <c:pt idx="184">
                  <c:v>0.70710678118655645</c:v>
                </c:pt>
                <c:pt idx="185">
                  <c:v>0.77301045336274476</c:v>
                </c:pt>
                <c:pt idx="186">
                  <c:v>0.8314696123025539</c:v>
                </c:pt>
                <c:pt idx="187">
                  <c:v>0.88192126434836215</c:v>
                </c:pt>
                <c:pt idx="188">
                  <c:v>0.9238795325112924</c:v>
                </c:pt>
                <c:pt idx="189">
                  <c:v>0.95694033573221204</c:v>
                </c:pt>
                <c:pt idx="190">
                  <c:v>0.98078528040323321</c:v>
                </c:pt>
                <c:pt idx="191">
                  <c:v>0.99518472667219793</c:v>
                </c:pt>
                <c:pt idx="192">
                  <c:v>1</c:v>
                </c:pt>
                <c:pt idx="193">
                  <c:v>0.9951847266721956</c:v>
                </c:pt>
                <c:pt idx="194">
                  <c:v>0.98078528040322799</c:v>
                </c:pt>
                <c:pt idx="195">
                  <c:v>0.95694033573220527</c:v>
                </c:pt>
                <c:pt idx="196">
                  <c:v>0.92387953251128074</c:v>
                </c:pt>
                <c:pt idx="197">
                  <c:v>0.88192126434834783</c:v>
                </c:pt>
                <c:pt idx="198">
                  <c:v>0.83146961230253691</c:v>
                </c:pt>
                <c:pt idx="199">
                  <c:v>0.77301045336272767</c:v>
                </c:pt>
                <c:pt idx="200">
                  <c:v>0.70710678118653736</c:v>
                </c:pt>
                <c:pt idx="201">
                  <c:v>0.63439328416363194</c:v>
                </c:pt>
                <c:pt idx="202">
                  <c:v>0.55557023301959085</c:v>
                </c:pt>
                <c:pt idx="203">
                  <c:v>0.47139673682598277</c:v>
                </c:pt>
                <c:pt idx="204">
                  <c:v>0.38268343236507452</c:v>
                </c:pt>
                <c:pt idx="205">
                  <c:v>0.29028467725444684</c:v>
                </c:pt>
                <c:pt idx="206">
                  <c:v>0.1950903220161162</c:v>
                </c:pt>
                <c:pt idx="207">
                  <c:v>9.8017140329545144E-2</c:v>
                </c:pt>
                <c:pt idx="208">
                  <c:v>-1.163815138011115E-14</c:v>
                </c:pt>
                <c:pt idx="209">
                  <c:v>-9.8017140329575383E-2</c:v>
                </c:pt>
                <c:pt idx="210">
                  <c:v>-0.19509032201614251</c:v>
                </c:pt>
                <c:pt idx="211">
                  <c:v>-0.29028467725447593</c:v>
                </c:pt>
                <c:pt idx="212">
                  <c:v>-0.38268343236510582</c:v>
                </c:pt>
                <c:pt idx="213">
                  <c:v>-0.47139673682600958</c:v>
                </c:pt>
                <c:pt idx="214">
                  <c:v>-0.55557023301961617</c:v>
                </c:pt>
                <c:pt idx="215">
                  <c:v>-0.63439328416365814</c:v>
                </c:pt>
                <c:pt idx="216">
                  <c:v>-0.7071067811865589</c:v>
                </c:pt>
                <c:pt idx="217">
                  <c:v>-0.77301045336274687</c:v>
                </c:pt>
                <c:pt idx="218">
                  <c:v>-0.83146961230255378</c:v>
                </c:pt>
                <c:pt idx="219">
                  <c:v>-0.88192126434836215</c:v>
                </c:pt>
                <c:pt idx="220">
                  <c:v>-0.92387953251129373</c:v>
                </c:pt>
                <c:pt idx="221">
                  <c:v>-0.95694033573221304</c:v>
                </c:pt>
                <c:pt idx="222">
                  <c:v>-0.98078528040323387</c:v>
                </c:pt>
                <c:pt idx="223">
                  <c:v>-0.99518472667219859</c:v>
                </c:pt>
                <c:pt idx="224">
                  <c:v>-1</c:v>
                </c:pt>
                <c:pt idx="225">
                  <c:v>-0.99518472667219526</c:v>
                </c:pt>
                <c:pt idx="226">
                  <c:v>-0.98078528040322732</c:v>
                </c:pt>
                <c:pt idx="227">
                  <c:v>-0.95694033573220427</c:v>
                </c:pt>
                <c:pt idx="228">
                  <c:v>-0.92387953251127941</c:v>
                </c:pt>
                <c:pt idx="229">
                  <c:v>-0.88192126434834617</c:v>
                </c:pt>
                <c:pt idx="230">
                  <c:v>-0.83146961230253502</c:v>
                </c:pt>
                <c:pt idx="231">
                  <c:v>-0.77301045336272545</c:v>
                </c:pt>
                <c:pt idx="232">
                  <c:v>-0.70710678118653492</c:v>
                </c:pt>
                <c:pt idx="233">
                  <c:v>-0.63439328416363472</c:v>
                </c:pt>
                <c:pt idx="234">
                  <c:v>-0.55557023301959096</c:v>
                </c:pt>
                <c:pt idx="235">
                  <c:v>-0.47139673682598288</c:v>
                </c:pt>
                <c:pt idx="236">
                  <c:v>-0.38268343236507463</c:v>
                </c:pt>
                <c:pt idx="237">
                  <c:v>-0.29028467725444357</c:v>
                </c:pt>
                <c:pt idx="238">
                  <c:v>-0.19509032201611282</c:v>
                </c:pt>
                <c:pt idx="239">
                  <c:v>-9.801714032954173E-2</c:v>
                </c:pt>
                <c:pt idx="240">
                  <c:v>1.862106389222129E-14</c:v>
                </c:pt>
                <c:pt idx="241">
                  <c:v>9.8017140329582336E-2</c:v>
                </c:pt>
                <c:pt idx="242">
                  <c:v>0.19509032201614238</c:v>
                </c:pt>
                <c:pt idx="243">
                  <c:v>0.29028467725447921</c:v>
                </c:pt>
                <c:pt idx="244">
                  <c:v>0.38268343236510571</c:v>
                </c:pt>
                <c:pt idx="245">
                  <c:v>0.47139673682601574</c:v>
                </c:pt>
                <c:pt idx="246">
                  <c:v>0.55557023301961606</c:v>
                </c:pt>
                <c:pt idx="247">
                  <c:v>0.63439328416366081</c:v>
                </c:pt>
                <c:pt idx="248">
                  <c:v>0.70710678118656134</c:v>
                </c:pt>
                <c:pt idx="249">
                  <c:v>0.77301045336274909</c:v>
                </c:pt>
                <c:pt idx="250">
                  <c:v>0.83146961230255367</c:v>
                </c:pt>
                <c:pt idx="251">
                  <c:v>0.88192126434836204</c:v>
                </c:pt>
                <c:pt idx="252">
                  <c:v>0.92387953251129229</c:v>
                </c:pt>
                <c:pt idx="253">
                  <c:v>0.95694033573221404</c:v>
                </c:pt>
                <c:pt idx="254">
                  <c:v>0.98078528040323387</c:v>
                </c:pt>
                <c:pt idx="255">
                  <c:v>0.99518472667219859</c:v>
                </c:pt>
                <c:pt idx="256">
                  <c:v>1</c:v>
                </c:pt>
                <c:pt idx="257">
                  <c:v>0.99518472667219493</c:v>
                </c:pt>
                <c:pt idx="258">
                  <c:v>0.98078528040322732</c:v>
                </c:pt>
                <c:pt idx="259">
                  <c:v>0.95694033573220227</c:v>
                </c:pt>
                <c:pt idx="260">
                  <c:v>0.92387953251128085</c:v>
                </c:pt>
                <c:pt idx="261">
                  <c:v>0.88192126434834628</c:v>
                </c:pt>
                <c:pt idx="262">
                  <c:v>0.83146961230253502</c:v>
                </c:pt>
                <c:pt idx="263">
                  <c:v>0.77301045336272556</c:v>
                </c:pt>
                <c:pt idx="264">
                  <c:v>0.70710678118653758</c:v>
                </c:pt>
                <c:pt idx="265">
                  <c:v>0.63439328416363483</c:v>
                </c:pt>
                <c:pt idx="266">
                  <c:v>0.55557023301958808</c:v>
                </c:pt>
                <c:pt idx="267">
                  <c:v>0.47139673682598299</c:v>
                </c:pt>
                <c:pt idx="268">
                  <c:v>0.38268343236507474</c:v>
                </c:pt>
                <c:pt idx="269">
                  <c:v>0.29028467725444712</c:v>
                </c:pt>
                <c:pt idx="270">
                  <c:v>0.19509032201610946</c:v>
                </c:pt>
                <c:pt idx="271">
                  <c:v>9.8017140329541855E-2</c:v>
                </c:pt>
                <c:pt idx="272">
                  <c:v>-2.2051262725530929E-14</c:v>
                </c:pt>
                <c:pt idx="273">
                  <c:v>-9.8017140329575134E-2</c:v>
                </c:pt>
                <c:pt idx="274">
                  <c:v>-0.19509032201614576</c:v>
                </c:pt>
                <c:pt idx="275">
                  <c:v>-0.2902846772544791</c:v>
                </c:pt>
                <c:pt idx="276">
                  <c:v>-0.38268343236510888</c:v>
                </c:pt>
                <c:pt idx="277">
                  <c:v>-0.47139673682601246</c:v>
                </c:pt>
                <c:pt idx="278">
                  <c:v>-0.55557023301961883</c:v>
                </c:pt>
                <c:pt idx="279">
                  <c:v>-0.6343932841636607</c:v>
                </c:pt>
                <c:pt idx="280">
                  <c:v>-0.70710678118656123</c:v>
                </c:pt>
                <c:pt idx="281">
                  <c:v>-0.77301045336274676</c:v>
                </c:pt>
                <c:pt idx="282">
                  <c:v>-0.83146961230255367</c:v>
                </c:pt>
                <c:pt idx="283">
                  <c:v>-0.88192126434836371</c:v>
                </c:pt>
                <c:pt idx="284">
                  <c:v>-0.92387953251129362</c:v>
                </c:pt>
                <c:pt idx="285">
                  <c:v>-0.95694033573221504</c:v>
                </c:pt>
                <c:pt idx="286">
                  <c:v>-0.98078528040323387</c:v>
                </c:pt>
                <c:pt idx="287">
                  <c:v>-0.99518472667219893</c:v>
                </c:pt>
                <c:pt idx="288">
                  <c:v>-1</c:v>
                </c:pt>
                <c:pt idx="289">
                  <c:v>-0.9951847266721946</c:v>
                </c:pt>
                <c:pt idx="290">
                  <c:v>-0.98078528040322732</c:v>
                </c:pt>
                <c:pt idx="291">
                  <c:v>-0.95694033573220327</c:v>
                </c:pt>
                <c:pt idx="292">
                  <c:v>-0.92387953251127952</c:v>
                </c:pt>
                <c:pt idx="293">
                  <c:v>-0.88192126434834461</c:v>
                </c:pt>
                <c:pt idx="294">
                  <c:v>-0.83146961230253513</c:v>
                </c:pt>
                <c:pt idx="295">
                  <c:v>-0.77301045336272567</c:v>
                </c:pt>
                <c:pt idx="296">
                  <c:v>-0.70710678118653258</c:v>
                </c:pt>
                <c:pt idx="297">
                  <c:v>-0.63439328416363217</c:v>
                </c:pt>
                <c:pt idx="298">
                  <c:v>-0.5555702330195823</c:v>
                </c:pt>
                <c:pt idx="299">
                  <c:v>-0.4713967368259831</c:v>
                </c:pt>
                <c:pt idx="300">
                  <c:v>-0.38268343236507157</c:v>
                </c:pt>
                <c:pt idx="301">
                  <c:v>-0.29028467725444379</c:v>
                </c:pt>
                <c:pt idx="302">
                  <c:v>-0.1950903220161061</c:v>
                </c:pt>
                <c:pt idx="303">
                  <c:v>-9.801714032954198E-2</c:v>
                </c:pt>
                <c:pt idx="304">
                  <c:v>2.1928747880040067E-14</c:v>
                </c:pt>
                <c:pt idx="305">
                  <c:v>9.8017140329582086E-2</c:v>
                </c:pt>
                <c:pt idx="306">
                  <c:v>0.19509032201615259</c:v>
                </c:pt>
                <c:pt idx="307">
                  <c:v>0.29028467725447898</c:v>
                </c:pt>
                <c:pt idx="308">
                  <c:v>0.38268343236510877</c:v>
                </c:pt>
                <c:pt idx="309">
                  <c:v>0.47139673682601552</c:v>
                </c:pt>
                <c:pt idx="310">
                  <c:v>0.55557023301962172</c:v>
                </c:pt>
                <c:pt idx="311">
                  <c:v>0.63439328416366336</c:v>
                </c:pt>
                <c:pt idx="312">
                  <c:v>0.70710678118655856</c:v>
                </c:pt>
                <c:pt idx="313">
                  <c:v>0.7730104533627512</c:v>
                </c:pt>
                <c:pt idx="314">
                  <c:v>0.83146961230255556</c:v>
                </c:pt>
                <c:pt idx="315">
                  <c:v>0.88192126434836693</c:v>
                </c:pt>
                <c:pt idx="316">
                  <c:v>0.92387953251129362</c:v>
                </c:pt>
                <c:pt idx="317">
                  <c:v>0.95694033573221504</c:v>
                </c:pt>
                <c:pt idx="318">
                  <c:v>0.98078528040323454</c:v>
                </c:pt>
                <c:pt idx="319">
                  <c:v>0.99518472667219926</c:v>
                </c:pt>
                <c:pt idx="320">
                  <c:v>1</c:v>
                </c:pt>
                <c:pt idx="321">
                  <c:v>0.9951847266721946</c:v>
                </c:pt>
                <c:pt idx="322">
                  <c:v>0.98078528040322666</c:v>
                </c:pt>
                <c:pt idx="323">
                  <c:v>0.95694033573220127</c:v>
                </c:pt>
                <c:pt idx="324">
                  <c:v>0.92387953251127819</c:v>
                </c:pt>
                <c:pt idx="325">
                  <c:v>0.88192126434834472</c:v>
                </c:pt>
                <c:pt idx="326">
                  <c:v>0.83146961230253524</c:v>
                </c:pt>
                <c:pt idx="327">
                  <c:v>0.7730104533627189</c:v>
                </c:pt>
                <c:pt idx="328">
                  <c:v>0.70710678118653025</c:v>
                </c:pt>
                <c:pt idx="329">
                  <c:v>0.63439328416362961</c:v>
                </c:pt>
                <c:pt idx="330">
                  <c:v>0.55557023301958242</c:v>
                </c:pt>
                <c:pt idx="331">
                  <c:v>0.47139673682598005</c:v>
                </c:pt>
                <c:pt idx="332">
                  <c:v>0.38268343236506835</c:v>
                </c:pt>
                <c:pt idx="333">
                  <c:v>0.29028467725443713</c:v>
                </c:pt>
                <c:pt idx="334">
                  <c:v>0.19509032201610621</c:v>
                </c:pt>
                <c:pt idx="335">
                  <c:v>9.8017140329542105E-2</c:v>
                </c:pt>
                <c:pt idx="336">
                  <c:v>-2.8911660392150207E-14</c:v>
                </c:pt>
                <c:pt idx="337">
                  <c:v>-9.80171403295855E-2</c:v>
                </c:pt>
                <c:pt idx="338">
                  <c:v>-0.19509032201614898</c:v>
                </c:pt>
                <c:pt idx="339">
                  <c:v>-0.29028467725448565</c:v>
                </c:pt>
                <c:pt idx="340">
                  <c:v>-0.38268343236511526</c:v>
                </c:pt>
                <c:pt idx="341">
                  <c:v>-0.47139673682601851</c:v>
                </c:pt>
                <c:pt idx="342">
                  <c:v>-0.5555702330196246</c:v>
                </c:pt>
                <c:pt idx="343">
                  <c:v>-0.63439328416366325</c:v>
                </c:pt>
                <c:pt idx="344">
                  <c:v>-0.70710678118656611</c:v>
                </c:pt>
                <c:pt idx="345">
                  <c:v>-0.77301045336275109</c:v>
                </c:pt>
                <c:pt idx="346">
                  <c:v>-0.83146961230255945</c:v>
                </c:pt>
                <c:pt idx="347">
                  <c:v>-0.88192126434836526</c:v>
                </c:pt>
                <c:pt idx="348">
                  <c:v>-0.92387953251129629</c:v>
                </c:pt>
                <c:pt idx="349">
                  <c:v>-0.95694033573221704</c:v>
                </c:pt>
                <c:pt idx="350">
                  <c:v>-0.9807852804032352</c:v>
                </c:pt>
                <c:pt idx="351">
                  <c:v>-0.99518472667219893</c:v>
                </c:pt>
                <c:pt idx="352">
                  <c:v>-1</c:v>
                </c:pt>
                <c:pt idx="353">
                  <c:v>-0.99518472667219426</c:v>
                </c:pt>
                <c:pt idx="354">
                  <c:v>-0.98078528040322599</c:v>
                </c:pt>
                <c:pt idx="355">
                  <c:v>-0.95694033573220127</c:v>
                </c:pt>
                <c:pt idx="356">
                  <c:v>-0.9238795325112783</c:v>
                </c:pt>
                <c:pt idx="357">
                  <c:v>-0.88192126434834306</c:v>
                </c:pt>
                <c:pt idx="358">
                  <c:v>-0.83146961230252936</c:v>
                </c:pt>
                <c:pt idx="359">
                  <c:v>-0.77301045336271679</c:v>
                </c:pt>
                <c:pt idx="360">
                  <c:v>-0.70710678118653281</c:v>
                </c:pt>
                <c:pt idx="361">
                  <c:v>-0.63439328416362695</c:v>
                </c:pt>
                <c:pt idx="362">
                  <c:v>-0.55557023301957953</c:v>
                </c:pt>
                <c:pt idx="363">
                  <c:v>-0.47139673682597705</c:v>
                </c:pt>
                <c:pt idx="364">
                  <c:v>-0.38268343236506519</c:v>
                </c:pt>
                <c:pt idx="365">
                  <c:v>-0.29028467725444063</c:v>
                </c:pt>
                <c:pt idx="366">
                  <c:v>-0.19509032201610285</c:v>
                </c:pt>
                <c:pt idx="367">
                  <c:v>-9.8017140329531613E-2</c:v>
                </c:pt>
                <c:pt idx="368">
                  <c:v>2.5236431867858844E-14</c:v>
                </c:pt>
                <c:pt idx="369">
                  <c:v>9.8017140329581851E-2</c:v>
                </c:pt>
                <c:pt idx="370">
                  <c:v>0.19509032201615237</c:v>
                </c:pt>
                <c:pt idx="371">
                  <c:v>0.29028467725448898</c:v>
                </c:pt>
                <c:pt idx="372">
                  <c:v>0.38268343236511843</c:v>
                </c:pt>
                <c:pt idx="373">
                  <c:v>0.47139673682602157</c:v>
                </c:pt>
                <c:pt idx="374">
                  <c:v>0.55557023301962749</c:v>
                </c:pt>
                <c:pt idx="375">
                  <c:v>0.63439328416366592</c:v>
                </c:pt>
                <c:pt idx="376">
                  <c:v>0.70710678118656844</c:v>
                </c:pt>
                <c:pt idx="377">
                  <c:v>0.77301045336275331</c:v>
                </c:pt>
                <c:pt idx="378">
                  <c:v>0.83146961230255734</c:v>
                </c:pt>
                <c:pt idx="379">
                  <c:v>0.88192126434836682</c:v>
                </c:pt>
                <c:pt idx="380">
                  <c:v>0.92387953251129762</c:v>
                </c:pt>
                <c:pt idx="381">
                  <c:v>0.95694033573221593</c:v>
                </c:pt>
                <c:pt idx="382">
                  <c:v>0.98078528040323443</c:v>
                </c:pt>
                <c:pt idx="383">
                  <c:v>0.99518472667219993</c:v>
                </c:pt>
                <c:pt idx="384">
                  <c:v>1</c:v>
                </c:pt>
                <c:pt idx="385">
                  <c:v>0.99518472667219393</c:v>
                </c:pt>
                <c:pt idx="386">
                  <c:v>0.98078528040322532</c:v>
                </c:pt>
                <c:pt idx="387">
                  <c:v>0.95694033573220028</c:v>
                </c:pt>
                <c:pt idx="388">
                  <c:v>0.92387953251127697</c:v>
                </c:pt>
                <c:pt idx="389">
                  <c:v>0.88192126434834139</c:v>
                </c:pt>
                <c:pt idx="390">
                  <c:v>0.83146961230253136</c:v>
                </c:pt>
                <c:pt idx="391">
                  <c:v>0.77301045336271912</c:v>
                </c:pt>
                <c:pt idx="392">
                  <c:v>0.70710678118652537</c:v>
                </c:pt>
                <c:pt idx="393">
                  <c:v>0.63439328416361873</c:v>
                </c:pt>
                <c:pt idx="394">
                  <c:v>0.55557023301957675</c:v>
                </c:pt>
                <c:pt idx="395">
                  <c:v>0.47139673682597399</c:v>
                </c:pt>
                <c:pt idx="396">
                  <c:v>0.38268343236506203</c:v>
                </c:pt>
                <c:pt idx="397">
                  <c:v>0.29028467725443735</c:v>
                </c:pt>
                <c:pt idx="398">
                  <c:v>0.19509032201609949</c:v>
                </c:pt>
                <c:pt idx="399">
                  <c:v>9.8017140329535277E-2</c:v>
                </c:pt>
                <c:pt idx="400">
                  <c:v>-2.8666630701168483E-14</c:v>
                </c:pt>
                <c:pt idx="401">
                  <c:v>-9.8017140329585264E-2</c:v>
                </c:pt>
                <c:pt idx="402">
                  <c:v>-0.19509032201616269</c:v>
                </c:pt>
                <c:pt idx="403">
                  <c:v>-0.29028467725448542</c:v>
                </c:pt>
                <c:pt idx="404">
                  <c:v>-0.38268343236511498</c:v>
                </c:pt>
                <c:pt idx="405">
                  <c:v>-0.47139673682602456</c:v>
                </c:pt>
                <c:pt idx="406">
                  <c:v>-0.55557023301963027</c:v>
                </c:pt>
                <c:pt idx="407">
                  <c:v>-0.63439328416366858</c:v>
                </c:pt>
                <c:pt idx="408">
                  <c:v>-0.70710678118657089</c:v>
                </c:pt>
                <c:pt idx="409">
                  <c:v>-0.77301045336275542</c:v>
                </c:pt>
                <c:pt idx="410">
                  <c:v>-0.83146961230256322</c:v>
                </c:pt>
                <c:pt idx="411">
                  <c:v>-0.88192126434836848</c:v>
                </c:pt>
                <c:pt idx="412">
                  <c:v>-0.92387953251129618</c:v>
                </c:pt>
                <c:pt idx="413">
                  <c:v>-0.95694033573221693</c:v>
                </c:pt>
                <c:pt idx="414">
                  <c:v>-0.98078528040323654</c:v>
                </c:pt>
                <c:pt idx="415">
                  <c:v>-0.99518472667220026</c:v>
                </c:pt>
                <c:pt idx="416">
                  <c:v>-1</c:v>
                </c:pt>
                <c:pt idx="417">
                  <c:v>-0.99518472667219426</c:v>
                </c:pt>
                <c:pt idx="418">
                  <c:v>-0.98078528040322466</c:v>
                </c:pt>
                <c:pt idx="419">
                  <c:v>-0.95694033573219928</c:v>
                </c:pt>
                <c:pt idx="420">
                  <c:v>-0.92387953251127564</c:v>
                </c:pt>
                <c:pt idx="421">
                  <c:v>-0.88192126434833984</c:v>
                </c:pt>
                <c:pt idx="422">
                  <c:v>-0.83146961230252947</c:v>
                </c:pt>
                <c:pt idx="423">
                  <c:v>-0.7730104533627169</c:v>
                </c:pt>
                <c:pt idx="424">
                  <c:v>-0.70710678118652293</c:v>
                </c:pt>
                <c:pt idx="425">
                  <c:v>-0.63439328416362162</c:v>
                </c:pt>
                <c:pt idx="426">
                  <c:v>-0.55557023301957975</c:v>
                </c:pt>
                <c:pt idx="427">
                  <c:v>-0.47139673682596472</c:v>
                </c:pt>
                <c:pt idx="428">
                  <c:v>-0.38268343236505886</c:v>
                </c:pt>
                <c:pt idx="429">
                  <c:v>-0.29028467725443408</c:v>
                </c:pt>
                <c:pt idx="430">
                  <c:v>-0.19509032201609613</c:v>
                </c:pt>
                <c:pt idx="431">
                  <c:v>-9.8017140329531863E-2</c:v>
                </c:pt>
                <c:pt idx="432">
                  <c:v>3.2096829534478122E-14</c:v>
                </c:pt>
                <c:pt idx="433">
                  <c:v>9.8017140329595742E-2</c:v>
                </c:pt>
                <c:pt idx="434">
                  <c:v>0.19509032201615908</c:v>
                </c:pt>
                <c:pt idx="435">
                  <c:v>0.2902846772544887</c:v>
                </c:pt>
                <c:pt idx="436">
                  <c:v>0.3826834323651182</c:v>
                </c:pt>
                <c:pt idx="437">
                  <c:v>0.47139673682602762</c:v>
                </c:pt>
                <c:pt idx="438">
                  <c:v>0.55557023301962727</c:v>
                </c:pt>
                <c:pt idx="439">
                  <c:v>0.63439328416367124</c:v>
                </c:pt>
                <c:pt idx="440">
                  <c:v>0.70710678118657333</c:v>
                </c:pt>
                <c:pt idx="441">
                  <c:v>0.77301045336275764</c:v>
                </c:pt>
                <c:pt idx="442">
                  <c:v>0.83146961230256122</c:v>
                </c:pt>
                <c:pt idx="443">
                  <c:v>0.88192126434837004</c:v>
                </c:pt>
                <c:pt idx="444">
                  <c:v>0.92387953251130017</c:v>
                </c:pt>
                <c:pt idx="445">
                  <c:v>0.95694033573221793</c:v>
                </c:pt>
                <c:pt idx="446">
                  <c:v>0.9807852804032372</c:v>
                </c:pt>
                <c:pt idx="447">
                  <c:v>0.99518472667219993</c:v>
                </c:pt>
                <c:pt idx="448">
                  <c:v>1</c:v>
                </c:pt>
                <c:pt idx="449">
                  <c:v>0.99518472667219326</c:v>
                </c:pt>
                <c:pt idx="450">
                  <c:v>0.98078528040322399</c:v>
                </c:pt>
                <c:pt idx="451">
                  <c:v>0.95694033573220039</c:v>
                </c:pt>
                <c:pt idx="452">
                  <c:v>0.9238795325112743</c:v>
                </c:pt>
                <c:pt idx="453">
                  <c:v>0.88192126434833817</c:v>
                </c:pt>
                <c:pt idx="454">
                  <c:v>0.83146961230252758</c:v>
                </c:pt>
                <c:pt idx="455">
                  <c:v>0.77301045336271923</c:v>
                </c:pt>
                <c:pt idx="456">
                  <c:v>0.70710678118652048</c:v>
                </c:pt>
                <c:pt idx="457">
                  <c:v>0.63439328416361895</c:v>
                </c:pt>
                <c:pt idx="458">
                  <c:v>0.55557023301957098</c:v>
                </c:pt>
                <c:pt idx="459">
                  <c:v>0.47139673682596794</c:v>
                </c:pt>
                <c:pt idx="460">
                  <c:v>0.3826834323650557</c:v>
                </c:pt>
                <c:pt idx="461">
                  <c:v>0.29028467725442403</c:v>
                </c:pt>
                <c:pt idx="462">
                  <c:v>0.19509032201609278</c:v>
                </c:pt>
                <c:pt idx="463">
                  <c:v>9.8017140329528449E-2</c:v>
                </c:pt>
                <c:pt idx="464">
                  <c:v>-3.5527028367787761E-14</c:v>
                </c:pt>
                <c:pt idx="465">
                  <c:v>-9.8017140329599156E-2</c:v>
                </c:pt>
                <c:pt idx="466">
                  <c:v>-0.19509032201615548</c:v>
                </c:pt>
                <c:pt idx="467">
                  <c:v>-0.29028467725449197</c:v>
                </c:pt>
                <c:pt idx="468">
                  <c:v>-0.38268343236511476</c:v>
                </c:pt>
                <c:pt idx="469">
                  <c:v>-0.47139673682603689</c:v>
                </c:pt>
                <c:pt idx="470">
                  <c:v>-0.55557023301963004</c:v>
                </c:pt>
                <c:pt idx="471">
                  <c:v>-0.63439328416366836</c:v>
                </c:pt>
                <c:pt idx="472">
                  <c:v>-0.70710678118657078</c:v>
                </c:pt>
                <c:pt idx="473">
                  <c:v>-0.77301045336275986</c:v>
                </c:pt>
                <c:pt idx="474">
                  <c:v>-0.831469612302567</c:v>
                </c:pt>
                <c:pt idx="475">
                  <c:v>-0.8819212643483717</c:v>
                </c:pt>
                <c:pt idx="476">
                  <c:v>-0.92387953251129884</c:v>
                </c:pt>
                <c:pt idx="477">
                  <c:v>-0.95694033573222104</c:v>
                </c:pt>
                <c:pt idx="478">
                  <c:v>-0.98078528040323787</c:v>
                </c:pt>
                <c:pt idx="479">
                  <c:v>-0.99518472667220026</c:v>
                </c:pt>
                <c:pt idx="480">
                  <c:v>-1</c:v>
                </c:pt>
                <c:pt idx="481">
                  <c:v>-0.99518472667219426</c:v>
                </c:pt>
                <c:pt idx="482">
                  <c:v>-0.98078528040322188</c:v>
                </c:pt>
                <c:pt idx="483">
                  <c:v>-0.95694033573219728</c:v>
                </c:pt>
                <c:pt idx="484">
                  <c:v>-0.92387953251127575</c:v>
                </c:pt>
                <c:pt idx="485">
                  <c:v>-0.88192126434833995</c:v>
                </c:pt>
                <c:pt idx="486">
                  <c:v>-0.8314696123025257</c:v>
                </c:pt>
                <c:pt idx="487">
                  <c:v>-0.77301045336271257</c:v>
                </c:pt>
                <c:pt idx="488">
                  <c:v>-0.70710678118652315</c:v>
                </c:pt>
                <c:pt idx="489">
                  <c:v>-0.63439328416362184</c:v>
                </c:pt>
                <c:pt idx="490">
                  <c:v>-0.5555702330195682</c:v>
                </c:pt>
                <c:pt idx="491">
                  <c:v>-0.47139673682596495</c:v>
                </c:pt>
                <c:pt idx="492">
                  <c:v>-0.38268343236505908</c:v>
                </c:pt>
                <c:pt idx="493">
                  <c:v>-0.29028467725442753</c:v>
                </c:pt>
                <c:pt idx="494">
                  <c:v>-0.19509032201608939</c:v>
                </c:pt>
                <c:pt idx="495">
                  <c:v>-9.8017140329517957E-2</c:v>
                </c:pt>
                <c:pt idx="496">
                  <c:v>3.89572272010974E-14</c:v>
                </c:pt>
                <c:pt idx="497">
                  <c:v>9.8017140329588429E-2</c:v>
                </c:pt>
                <c:pt idx="498">
                  <c:v>0.19509032201616583</c:v>
                </c:pt>
                <c:pt idx="499">
                  <c:v>0.29028467725450208</c:v>
                </c:pt>
                <c:pt idx="500">
                  <c:v>0.38268343236511798</c:v>
                </c:pt>
                <c:pt idx="501">
                  <c:v>0.4713967368260274</c:v>
                </c:pt>
                <c:pt idx="502">
                  <c:v>0.55557023301962705</c:v>
                </c:pt>
                <c:pt idx="503">
                  <c:v>0.63439328416367102</c:v>
                </c:pt>
                <c:pt idx="504">
                  <c:v>0.70710678118656811</c:v>
                </c:pt>
                <c:pt idx="505">
                  <c:v>0.77301045336275753</c:v>
                </c:pt>
                <c:pt idx="506">
                  <c:v>0.831469612302565</c:v>
                </c:pt>
                <c:pt idx="507">
                  <c:v>0.88192126434836993</c:v>
                </c:pt>
                <c:pt idx="508">
                  <c:v>0.92387953251130017</c:v>
                </c:pt>
                <c:pt idx="509">
                  <c:v>0.95694033573221582</c:v>
                </c:pt>
                <c:pt idx="510">
                  <c:v>0.98078528040323709</c:v>
                </c:pt>
                <c:pt idx="511">
                  <c:v>0.99518472667220059</c:v>
                </c:pt>
                <c:pt idx="512">
                  <c:v>1</c:v>
                </c:pt>
                <c:pt idx="513">
                  <c:v>0.99518472667219393</c:v>
                </c:pt>
                <c:pt idx="514">
                  <c:v>0.98078528040322266</c:v>
                </c:pt>
                <c:pt idx="515">
                  <c:v>0.9569403357322005</c:v>
                </c:pt>
                <c:pt idx="516">
                  <c:v>0.92387953251127442</c:v>
                </c:pt>
                <c:pt idx="517">
                  <c:v>0.88192126434834173</c:v>
                </c:pt>
                <c:pt idx="518">
                  <c:v>0.83146961230251981</c:v>
                </c:pt>
                <c:pt idx="519">
                  <c:v>0.7730104533627149</c:v>
                </c:pt>
                <c:pt idx="520">
                  <c:v>0.7071067811865257</c:v>
                </c:pt>
                <c:pt idx="521">
                  <c:v>0.63439328416361918</c:v>
                </c:pt>
                <c:pt idx="522">
                  <c:v>0.5555702330195712</c:v>
                </c:pt>
                <c:pt idx="523">
                  <c:v>0.47139673682596817</c:v>
                </c:pt>
                <c:pt idx="524">
                  <c:v>0.38268343236505592</c:v>
                </c:pt>
                <c:pt idx="525">
                  <c:v>0.29028467725443102</c:v>
                </c:pt>
                <c:pt idx="526">
                  <c:v>0.195090322016093</c:v>
                </c:pt>
                <c:pt idx="527">
                  <c:v>9.8017140329521621E-2</c:v>
                </c:pt>
                <c:pt idx="528">
                  <c:v>-2.8176571319205035E-14</c:v>
                </c:pt>
                <c:pt idx="529">
                  <c:v>-9.801714032959892E-2</c:v>
                </c:pt>
                <c:pt idx="530">
                  <c:v>-0.19509032201615525</c:v>
                </c:pt>
                <c:pt idx="531">
                  <c:v>-0.29028467725450535</c:v>
                </c:pt>
                <c:pt idx="532">
                  <c:v>-0.38268343236512115</c:v>
                </c:pt>
                <c:pt idx="533">
                  <c:v>-0.47139673682602412</c:v>
                </c:pt>
                <c:pt idx="534">
                  <c:v>-0.55557023301962993</c:v>
                </c:pt>
                <c:pt idx="535">
                  <c:v>-0.63439328416367369</c:v>
                </c:pt>
                <c:pt idx="536">
                  <c:v>-0.70710678118657055</c:v>
                </c:pt>
                <c:pt idx="537">
                  <c:v>-0.77301045336275964</c:v>
                </c:pt>
                <c:pt idx="538">
                  <c:v>-0.831469612302563</c:v>
                </c:pt>
                <c:pt idx="539">
                  <c:v>-0.88192126434837492</c:v>
                </c:pt>
                <c:pt idx="540">
                  <c:v>-0.92387953251130139</c:v>
                </c:pt>
                <c:pt idx="541">
                  <c:v>-0.95694033573221882</c:v>
                </c:pt>
                <c:pt idx="542">
                  <c:v>-0.98078528040323776</c:v>
                </c:pt>
                <c:pt idx="543">
                  <c:v>-0.99518472667219948</c:v>
                </c:pt>
                <c:pt idx="544">
                  <c:v>-1</c:v>
                </c:pt>
                <c:pt idx="545">
                  <c:v>-0.99518472667219293</c:v>
                </c:pt>
                <c:pt idx="546">
                  <c:v>-0.98078528040322477</c:v>
                </c:pt>
                <c:pt idx="547">
                  <c:v>-0.9569403357321995</c:v>
                </c:pt>
                <c:pt idx="548">
                  <c:v>-0.92387953251127308</c:v>
                </c:pt>
                <c:pt idx="549">
                  <c:v>-0.88192126434834006</c:v>
                </c:pt>
                <c:pt idx="550">
                  <c:v>-0.83146961230252581</c:v>
                </c:pt>
                <c:pt idx="551">
                  <c:v>-0.77301045336271723</c:v>
                </c:pt>
                <c:pt idx="552">
                  <c:v>-0.70710678118651826</c:v>
                </c:pt>
                <c:pt idx="553">
                  <c:v>-0.63439328416361651</c:v>
                </c:pt>
                <c:pt idx="554">
                  <c:v>-0.55557023301957431</c:v>
                </c:pt>
                <c:pt idx="555">
                  <c:v>-0.47139673682596517</c:v>
                </c:pt>
                <c:pt idx="556">
                  <c:v>-0.38268343236505276</c:v>
                </c:pt>
                <c:pt idx="557">
                  <c:v>-0.29028467725442098</c:v>
                </c:pt>
                <c:pt idx="558">
                  <c:v>-0.19509032201608964</c:v>
                </c:pt>
                <c:pt idx="559">
                  <c:v>-9.8017140329532348E-2</c:v>
                </c:pt>
                <c:pt idx="560">
                  <c:v>3.8712197510115676E-14</c:v>
                </c:pt>
                <c:pt idx="561">
                  <c:v>9.8017140329602334E-2</c:v>
                </c:pt>
                <c:pt idx="562">
                  <c:v>0.19509032201615861</c:v>
                </c:pt>
                <c:pt idx="563">
                  <c:v>0.29028467725449503</c:v>
                </c:pt>
                <c:pt idx="564">
                  <c:v>0.3826834323651177</c:v>
                </c:pt>
                <c:pt idx="565">
                  <c:v>0.47139673682603972</c:v>
                </c:pt>
                <c:pt idx="566">
                  <c:v>0.55557023301963271</c:v>
                </c:pt>
                <c:pt idx="567">
                  <c:v>0.6343932841636708</c:v>
                </c:pt>
                <c:pt idx="568">
                  <c:v>0.707106781186573</c:v>
                </c:pt>
                <c:pt idx="569">
                  <c:v>0.77301045336276186</c:v>
                </c:pt>
                <c:pt idx="570">
                  <c:v>0.83146961230256877</c:v>
                </c:pt>
                <c:pt idx="571">
                  <c:v>0.88192126434837326</c:v>
                </c:pt>
                <c:pt idx="572">
                  <c:v>0.92387953251130006</c:v>
                </c:pt>
                <c:pt idx="573">
                  <c:v>0.95694033573222193</c:v>
                </c:pt>
                <c:pt idx="574">
                  <c:v>0.98078528040323842</c:v>
                </c:pt>
                <c:pt idx="575">
                  <c:v>0.99518472667220048</c:v>
                </c:pt>
                <c:pt idx="576">
                  <c:v>1</c:v>
                </c:pt>
                <c:pt idx="577">
                  <c:v>0.99518472667219404</c:v>
                </c:pt>
                <c:pt idx="578">
                  <c:v>0.98078528040322133</c:v>
                </c:pt>
                <c:pt idx="579">
                  <c:v>0.9569403357321985</c:v>
                </c:pt>
                <c:pt idx="580">
                  <c:v>0.92387953251127453</c:v>
                </c:pt>
                <c:pt idx="581">
                  <c:v>0.8819212643483384</c:v>
                </c:pt>
                <c:pt idx="582">
                  <c:v>0.83146961230252392</c:v>
                </c:pt>
                <c:pt idx="583">
                  <c:v>0.77301045336271057</c:v>
                </c:pt>
                <c:pt idx="584">
                  <c:v>0.70710678118652082</c:v>
                </c:pt>
                <c:pt idx="585">
                  <c:v>0.63439328416361929</c:v>
                </c:pt>
                <c:pt idx="586">
                  <c:v>0.55557023301956554</c:v>
                </c:pt>
                <c:pt idx="587">
                  <c:v>0.47139673682596211</c:v>
                </c:pt>
                <c:pt idx="588">
                  <c:v>0.38268343236505614</c:v>
                </c:pt>
                <c:pt idx="589">
                  <c:v>0.29028467725442447</c:v>
                </c:pt>
                <c:pt idx="590">
                  <c:v>0.19509032201609325</c:v>
                </c:pt>
                <c:pt idx="591">
                  <c:v>9.8017140329514793E-2</c:v>
                </c:pt>
                <c:pt idx="592">
                  <c:v>-4.2142396343425315E-14</c:v>
                </c:pt>
                <c:pt idx="593">
                  <c:v>-9.8017140329591593E-2</c:v>
                </c:pt>
                <c:pt idx="594">
                  <c:v>-0.19509032201616197</c:v>
                </c:pt>
                <c:pt idx="595">
                  <c:v>-0.29028467725450513</c:v>
                </c:pt>
                <c:pt idx="596">
                  <c:v>-0.38268343236513402</c:v>
                </c:pt>
                <c:pt idx="597">
                  <c:v>-0.47139673682603017</c:v>
                </c:pt>
                <c:pt idx="598">
                  <c:v>-0.55557023301962971</c:v>
                </c:pt>
                <c:pt idx="599">
                  <c:v>-0.63439328416368446</c:v>
                </c:pt>
                <c:pt idx="600">
                  <c:v>-0.70710678118657544</c:v>
                </c:pt>
                <c:pt idx="601">
                  <c:v>-0.77301045336275953</c:v>
                </c:pt>
                <c:pt idx="602">
                  <c:v>-0.83146961230256677</c:v>
                </c:pt>
                <c:pt idx="603">
                  <c:v>-0.88192126434837481</c:v>
                </c:pt>
                <c:pt idx="604">
                  <c:v>-0.92387953251130406</c:v>
                </c:pt>
                <c:pt idx="605">
                  <c:v>-0.95694033573222081</c:v>
                </c:pt>
                <c:pt idx="606">
                  <c:v>-0.98078528040323776</c:v>
                </c:pt>
                <c:pt idx="607">
                  <c:v>-0.99518472667220081</c:v>
                </c:pt>
                <c:pt idx="608">
                  <c:v>-1</c:v>
                </c:pt>
                <c:pt idx="609">
                  <c:v>-0.99518472667219227</c:v>
                </c:pt>
                <c:pt idx="610">
                  <c:v>-0.98078528040322199</c:v>
                </c:pt>
                <c:pt idx="611">
                  <c:v>-0.9569403357321995</c:v>
                </c:pt>
                <c:pt idx="612">
                  <c:v>-0.92387953251126775</c:v>
                </c:pt>
                <c:pt idx="613">
                  <c:v>-0.88192126434833684</c:v>
                </c:pt>
                <c:pt idx="614">
                  <c:v>-0.83146961230252592</c:v>
                </c:pt>
                <c:pt idx="615">
                  <c:v>-0.7730104533627129</c:v>
                </c:pt>
                <c:pt idx="616">
                  <c:v>-0.70710678118651837</c:v>
                </c:pt>
                <c:pt idx="617">
                  <c:v>-0.63439328416361118</c:v>
                </c:pt>
                <c:pt idx="618">
                  <c:v>-0.55557023301956854</c:v>
                </c:pt>
                <c:pt idx="619">
                  <c:v>-0.47139673682596539</c:v>
                </c:pt>
                <c:pt idx="620">
                  <c:v>-0.38268343236504643</c:v>
                </c:pt>
                <c:pt idx="621">
                  <c:v>-0.2902846772544212</c:v>
                </c:pt>
                <c:pt idx="622">
                  <c:v>-0.19509032201608292</c:v>
                </c:pt>
                <c:pt idx="623">
                  <c:v>-9.8017140329518443E-2</c:v>
                </c:pt>
                <c:pt idx="624">
                  <c:v>3.136174046153295E-14</c:v>
                </c:pt>
                <c:pt idx="625">
                  <c:v>9.8017140329609162E-2</c:v>
                </c:pt>
                <c:pt idx="626">
                  <c:v>0.1950903220161723</c:v>
                </c:pt>
                <c:pt idx="627">
                  <c:v>0.29028467725450841</c:v>
                </c:pt>
                <c:pt idx="628">
                  <c:v>0.38268343236512409</c:v>
                </c:pt>
                <c:pt idx="629">
                  <c:v>0.47139673682603322</c:v>
                </c:pt>
                <c:pt idx="630">
                  <c:v>0.55557023301964437</c:v>
                </c:pt>
                <c:pt idx="631">
                  <c:v>0.63439328416367613</c:v>
                </c:pt>
                <c:pt idx="632">
                  <c:v>0.70710678118657277</c:v>
                </c:pt>
                <c:pt idx="633">
                  <c:v>0.77301045336276619</c:v>
                </c:pt>
                <c:pt idx="634">
                  <c:v>0.83146961230256866</c:v>
                </c:pt>
                <c:pt idx="635">
                  <c:v>0.88192126434837648</c:v>
                </c:pt>
                <c:pt idx="636">
                  <c:v>0.92387953251130261</c:v>
                </c:pt>
                <c:pt idx="637">
                  <c:v>0.95694033573222181</c:v>
                </c:pt>
                <c:pt idx="638">
                  <c:v>0.98078528040323976</c:v>
                </c:pt>
                <c:pt idx="639">
                  <c:v>0.99518472667220126</c:v>
                </c:pt>
                <c:pt idx="640">
                  <c:v>1</c:v>
                </c:pt>
                <c:pt idx="641">
                  <c:v>0.9951847266721926</c:v>
                </c:pt>
                <c:pt idx="642">
                  <c:v>0.98078528040322133</c:v>
                </c:pt>
                <c:pt idx="643">
                  <c:v>0.95694033573219439</c:v>
                </c:pt>
                <c:pt idx="644">
                  <c:v>0.92387953251127186</c:v>
                </c:pt>
                <c:pt idx="645">
                  <c:v>0.88192126434833851</c:v>
                </c:pt>
                <c:pt idx="646">
                  <c:v>0.83146961230251615</c:v>
                </c:pt>
                <c:pt idx="647">
                  <c:v>0.77301045336271068</c:v>
                </c:pt>
                <c:pt idx="648">
                  <c:v>0.70710678118651604</c:v>
                </c:pt>
                <c:pt idx="649">
                  <c:v>0.63439328416361407</c:v>
                </c:pt>
                <c:pt idx="650">
                  <c:v>0.55557023301956576</c:v>
                </c:pt>
                <c:pt idx="651">
                  <c:v>0.47139673682595606</c:v>
                </c:pt>
                <c:pt idx="652">
                  <c:v>0.38268343236505636</c:v>
                </c:pt>
                <c:pt idx="653">
                  <c:v>0.29028467725441792</c:v>
                </c:pt>
                <c:pt idx="654">
                  <c:v>0.19509032201607257</c:v>
                </c:pt>
                <c:pt idx="655">
                  <c:v>9.8017140329522107E-2</c:v>
                </c:pt>
                <c:pt idx="656">
                  <c:v>-4.9002794010044592E-14</c:v>
                </c:pt>
                <c:pt idx="657">
                  <c:v>-9.8017140329605498E-2</c:v>
                </c:pt>
                <c:pt idx="658">
                  <c:v>-0.19509032201616869</c:v>
                </c:pt>
                <c:pt idx="659">
                  <c:v>-0.29028467725451168</c:v>
                </c:pt>
                <c:pt idx="660">
                  <c:v>-0.3826834323651338</c:v>
                </c:pt>
                <c:pt idx="661">
                  <c:v>-0.47139673682603622</c:v>
                </c:pt>
                <c:pt idx="662">
                  <c:v>-0.55557023301963537</c:v>
                </c:pt>
                <c:pt idx="663">
                  <c:v>-0.63439328416368435</c:v>
                </c:pt>
                <c:pt idx="664">
                  <c:v>-0.70710678118658032</c:v>
                </c:pt>
                <c:pt idx="665">
                  <c:v>-0.77301045336276386</c:v>
                </c:pt>
                <c:pt idx="666">
                  <c:v>-0.83146961230257455</c:v>
                </c:pt>
                <c:pt idx="667">
                  <c:v>-0.88192126434837803</c:v>
                </c:pt>
                <c:pt idx="668">
                  <c:v>-0.92387953251130395</c:v>
                </c:pt>
                <c:pt idx="669">
                  <c:v>-0.95694033573222492</c:v>
                </c:pt>
                <c:pt idx="670">
                  <c:v>-0.98078528040323776</c:v>
                </c:pt>
                <c:pt idx="671">
                  <c:v>-0.99518472667220159</c:v>
                </c:pt>
                <c:pt idx="672">
                  <c:v>-1</c:v>
                </c:pt>
                <c:pt idx="673">
                  <c:v>-0.99518472667219304</c:v>
                </c:pt>
                <c:pt idx="674">
                  <c:v>-0.98078528040322066</c:v>
                </c:pt>
                <c:pt idx="675">
                  <c:v>-0.9569403357321955</c:v>
                </c:pt>
                <c:pt idx="676">
                  <c:v>-0.92387953251127053</c:v>
                </c:pt>
                <c:pt idx="677">
                  <c:v>-0.88192126434833029</c:v>
                </c:pt>
                <c:pt idx="678">
                  <c:v>-0.83146961230251815</c:v>
                </c:pt>
                <c:pt idx="679">
                  <c:v>-0.77301045336270857</c:v>
                </c:pt>
                <c:pt idx="680">
                  <c:v>-0.70710678118650849</c:v>
                </c:pt>
                <c:pt idx="681">
                  <c:v>-0.63439328416360585</c:v>
                </c:pt>
                <c:pt idx="682">
                  <c:v>-0.55557023301956288</c:v>
                </c:pt>
                <c:pt idx="683">
                  <c:v>-0.47139673682595934</c:v>
                </c:pt>
                <c:pt idx="684">
                  <c:v>-0.3826834323650401</c:v>
                </c:pt>
                <c:pt idx="685">
                  <c:v>-0.29028467725441465</c:v>
                </c:pt>
                <c:pt idx="686">
                  <c:v>-0.19509032201608315</c:v>
                </c:pt>
                <c:pt idx="687">
                  <c:v>-9.8017140329518693E-2</c:v>
                </c:pt>
                <c:pt idx="688">
                  <c:v>5.2432992843354231E-14</c:v>
                </c:pt>
                <c:pt idx="689">
                  <c:v>9.8017140329608912E-2</c:v>
                </c:pt>
                <c:pt idx="690">
                  <c:v>0.19509032201617207</c:v>
                </c:pt>
                <c:pt idx="691">
                  <c:v>0.29028467725450136</c:v>
                </c:pt>
                <c:pt idx="692">
                  <c:v>0.38268343236513697</c:v>
                </c:pt>
                <c:pt idx="693">
                  <c:v>0.47139673682603928</c:v>
                </c:pt>
                <c:pt idx="694">
                  <c:v>0.55557023301963826</c:v>
                </c:pt>
                <c:pt idx="695">
                  <c:v>0.6343932841636869</c:v>
                </c:pt>
                <c:pt idx="696">
                  <c:v>0.70710678118658266</c:v>
                </c:pt>
                <c:pt idx="697">
                  <c:v>0.77301045336276608</c:v>
                </c:pt>
                <c:pt idx="698">
                  <c:v>0.83146961230257643</c:v>
                </c:pt>
                <c:pt idx="699">
                  <c:v>0.8819212643483797</c:v>
                </c:pt>
                <c:pt idx="700">
                  <c:v>0.92387953251130528</c:v>
                </c:pt>
                <c:pt idx="701">
                  <c:v>0.95694033573222592</c:v>
                </c:pt>
                <c:pt idx="702">
                  <c:v>0.98078528040323842</c:v>
                </c:pt>
                <c:pt idx="703">
                  <c:v>0.99518472667220192</c:v>
                </c:pt>
                <c:pt idx="704">
                  <c:v>1</c:v>
                </c:pt>
                <c:pt idx="705">
                  <c:v>0.99518472667219127</c:v>
                </c:pt>
                <c:pt idx="706">
                  <c:v>0.98078528040321999</c:v>
                </c:pt>
                <c:pt idx="707">
                  <c:v>0.9569403357321945</c:v>
                </c:pt>
                <c:pt idx="708">
                  <c:v>0.92387953251126931</c:v>
                </c:pt>
                <c:pt idx="709">
                  <c:v>0.88192126434833529</c:v>
                </c:pt>
                <c:pt idx="710">
                  <c:v>0.83146961230251626</c:v>
                </c:pt>
                <c:pt idx="711">
                  <c:v>0.77301045336270635</c:v>
                </c:pt>
                <c:pt idx="712">
                  <c:v>0.70710678118651615</c:v>
                </c:pt>
                <c:pt idx="713">
                  <c:v>0.63439328416360319</c:v>
                </c:pt>
                <c:pt idx="714">
                  <c:v>0.55557023301955999</c:v>
                </c:pt>
                <c:pt idx="715">
                  <c:v>0.47139673682595629</c:v>
                </c:pt>
                <c:pt idx="716">
                  <c:v>0.38268343236503694</c:v>
                </c:pt>
                <c:pt idx="717">
                  <c:v>0.29028467725442492</c:v>
                </c:pt>
                <c:pt idx="718">
                  <c:v>0.19509032201606585</c:v>
                </c:pt>
                <c:pt idx="719">
                  <c:v>9.8017140329501137E-2</c:v>
                </c:pt>
                <c:pt idx="720">
                  <c:v>-4.1652336961461867E-14</c:v>
                </c:pt>
                <c:pt idx="721">
                  <c:v>-9.8017140329612326E-2</c:v>
                </c:pt>
                <c:pt idx="722">
                  <c:v>-0.19509032201617543</c:v>
                </c:pt>
                <c:pt idx="723">
                  <c:v>-0.29028467725450469</c:v>
                </c:pt>
                <c:pt idx="724">
                  <c:v>-0.38268343236514013</c:v>
                </c:pt>
                <c:pt idx="725">
                  <c:v>-0.47139673682604227</c:v>
                </c:pt>
                <c:pt idx="726">
                  <c:v>-0.55557023301964104</c:v>
                </c:pt>
                <c:pt idx="727">
                  <c:v>-0.63439328416368956</c:v>
                </c:pt>
                <c:pt idx="728">
                  <c:v>-0.7071067811865851</c:v>
                </c:pt>
                <c:pt idx="729">
                  <c:v>-0.77301045336276819</c:v>
                </c:pt>
                <c:pt idx="730">
                  <c:v>-0.83146961230257044</c:v>
                </c:pt>
                <c:pt idx="731">
                  <c:v>-0.88192126434838125</c:v>
                </c:pt>
                <c:pt idx="732">
                  <c:v>-0.92387953251130661</c:v>
                </c:pt>
                <c:pt idx="733">
                  <c:v>-0.95694033573222281</c:v>
                </c:pt>
                <c:pt idx="734">
                  <c:v>-0.98078528040324187</c:v>
                </c:pt>
                <c:pt idx="735">
                  <c:v>-0.99518472667220226</c:v>
                </c:pt>
                <c:pt idx="736">
                  <c:v>-1</c:v>
                </c:pt>
                <c:pt idx="737">
                  <c:v>-0.99518472667219227</c:v>
                </c:pt>
                <c:pt idx="738">
                  <c:v>-0.9807852804032221</c:v>
                </c:pt>
                <c:pt idx="739">
                  <c:v>-0.9569403357321894</c:v>
                </c:pt>
                <c:pt idx="740">
                  <c:v>-0.92387953251126798</c:v>
                </c:pt>
                <c:pt idx="741">
                  <c:v>-0.88192126434833373</c:v>
                </c:pt>
                <c:pt idx="742">
                  <c:v>-0.83146961230251437</c:v>
                </c:pt>
                <c:pt idx="743">
                  <c:v>-0.77301045336270413</c:v>
                </c:pt>
                <c:pt idx="744">
                  <c:v>-0.70710678118650372</c:v>
                </c:pt>
                <c:pt idx="745">
                  <c:v>-0.63439328416360063</c:v>
                </c:pt>
                <c:pt idx="746">
                  <c:v>-0.5555702330195571</c:v>
                </c:pt>
                <c:pt idx="747">
                  <c:v>-0.47139673682595329</c:v>
                </c:pt>
                <c:pt idx="748">
                  <c:v>-0.38268343236503377</c:v>
                </c:pt>
                <c:pt idx="749">
                  <c:v>-0.29028467725440804</c:v>
                </c:pt>
                <c:pt idx="750">
                  <c:v>-0.19509032201607643</c:v>
                </c:pt>
                <c:pt idx="751">
                  <c:v>-9.8017140329511865E-2</c:v>
                </c:pt>
                <c:pt idx="752">
                  <c:v>5.9293390509973509E-14</c:v>
                </c:pt>
                <c:pt idx="753">
                  <c:v>9.801714032961574E-2</c:v>
                </c:pt>
                <c:pt idx="754">
                  <c:v>0.19509032201617879</c:v>
                </c:pt>
                <c:pt idx="755">
                  <c:v>0.29028467725450796</c:v>
                </c:pt>
                <c:pt idx="756">
                  <c:v>0.38268343236513019</c:v>
                </c:pt>
                <c:pt idx="757">
                  <c:v>0.47139673682604533</c:v>
                </c:pt>
                <c:pt idx="758">
                  <c:v>0.55557023301964392</c:v>
                </c:pt>
                <c:pt idx="759">
                  <c:v>0.63439328416368124</c:v>
                </c:pt>
                <c:pt idx="760">
                  <c:v>0.70710678118658754</c:v>
                </c:pt>
                <c:pt idx="761">
                  <c:v>0.77301045336277041</c:v>
                </c:pt>
                <c:pt idx="762">
                  <c:v>0.83146961230257233</c:v>
                </c:pt>
                <c:pt idx="763">
                  <c:v>0.88192126434838292</c:v>
                </c:pt>
                <c:pt idx="764">
                  <c:v>0.9238795325113025</c:v>
                </c:pt>
                <c:pt idx="765">
                  <c:v>0.95694033573222792</c:v>
                </c:pt>
                <c:pt idx="766">
                  <c:v>0.98078528040324253</c:v>
                </c:pt>
                <c:pt idx="767">
                  <c:v>0.99518472667220115</c:v>
                </c:pt>
                <c:pt idx="768">
                  <c:v>1</c:v>
                </c:pt>
                <c:pt idx="769">
                  <c:v>0.9951847266721906</c:v>
                </c:pt>
                <c:pt idx="770">
                  <c:v>0.98078528040321866</c:v>
                </c:pt>
                <c:pt idx="771">
                  <c:v>0.9569403357321925</c:v>
                </c:pt>
                <c:pt idx="772">
                  <c:v>0.92387953251126664</c:v>
                </c:pt>
                <c:pt idx="773">
                  <c:v>0.88192126434833207</c:v>
                </c:pt>
                <c:pt idx="774">
                  <c:v>0.83146961230251248</c:v>
                </c:pt>
                <c:pt idx="775">
                  <c:v>0.77301045336270202</c:v>
                </c:pt>
                <c:pt idx="776">
                  <c:v>0.70710678118651127</c:v>
                </c:pt>
                <c:pt idx="777">
                  <c:v>0.63439328416360896</c:v>
                </c:pt>
                <c:pt idx="778">
                  <c:v>0.55557023301955433</c:v>
                </c:pt>
                <c:pt idx="779">
                  <c:v>0.47139673682595024</c:v>
                </c:pt>
                <c:pt idx="780">
                  <c:v>0.38268343236504371</c:v>
                </c:pt>
                <c:pt idx="781">
                  <c:v>0.29028467725440477</c:v>
                </c:pt>
                <c:pt idx="782">
                  <c:v>0.19509032201607307</c:v>
                </c:pt>
                <c:pt idx="783">
                  <c:v>9.8017140329494309E-2</c:v>
                </c:pt>
                <c:pt idx="784">
                  <c:v>-6.2723589343283148E-14</c:v>
                </c:pt>
                <c:pt idx="785">
                  <c:v>-9.8017140329605013E-2</c:v>
                </c:pt>
                <c:pt idx="786">
                  <c:v>-0.19509032201619608</c:v>
                </c:pt>
                <c:pt idx="787">
                  <c:v>-0.29028467725451124</c:v>
                </c:pt>
                <c:pt idx="788">
                  <c:v>-0.38268343236514646</c:v>
                </c:pt>
                <c:pt idx="789">
                  <c:v>-0.47139673682604832</c:v>
                </c:pt>
                <c:pt idx="790">
                  <c:v>-0.55557023301964681</c:v>
                </c:pt>
                <c:pt idx="791">
                  <c:v>-0.63439328416369489</c:v>
                </c:pt>
                <c:pt idx="792">
                  <c:v>-0.70710678118658998</c:v>
                </c:pt>
                <c:pt idx="793">
                  <c:v>-0.77301045336277252</c:v>
                </c:pt>
                <c:pt idx="794">
                  <c:v>-0.83146961230257421</c:v>
                </c:pt>
                <c:pt idx="795">
                  <c:v>-0.88192126434838447</c:v>
                </c:pt>
                <c:pt idx="796">
                  <c:v>-0.92387953251130916</c:v>
                </c:pt>
                <c:pt idx="797">
                  <c:v>-0.95694033573222481</c:v>
                </c:pt>
                <c:pt idx="798">
                  <c:v>-0.98078528040324042</c:v>
                </c:pt>
                <c:pt idx="799">
                  <c:v>-0.99518472667220292</c:v>
                </c:pt>
                <c:pt idx="800">
                  <c:v>-1</c:v>
                </c:pt>
                <c:pt idx="801">
                  <c:v>-0.99518472667219027</c:v>
                </c:pt>
                <c:pt idx="802">
                  <c:v>-0.98078528040322077</c:v>
                </c:pt>
                <c:pt idx="803">
                  <c:v>-0.9569403357321915</c:v>
                </c:pt>
                <c:pt idx="804">
                  <c:v>-0.92387953251125987</c:v>
                </c:pt>
                <c:pt idx="805">
                  <c:v>-0.88192126434833051</c:v>
                </c:pt>
                <c:pt idx="806">
                  <c:v>-0.83146961230251848</c:v>
                </c:pt>
                <c:pt idx="807">
                  <c:v>-0.7730104533626998</c:v>
                </c:pt>
                <c:pt idx="808">
                  <c:v>-0.70710678118650894</c:v>
                </c:pt>
                <c:pt idx="809">
                  <c:v>-0.63439328416359531</c:v>
                </c:pt>
                <c:pt idx="810">
                  <c:v>-0.55557023301955144</c:v>
                </c:pt>
                <c:pt idx="811">
                  <c:v>-0.47139673682594724</c:v>
                </c:pt>
                <c:pt idx="812">
                  <c:v>-0.38268343236502739</c:v>
                </c:pt>
                <c:pt idx="813">
                  <c:v>-0.29028467725440149</c:v>
                </c:pt>
                <c:pt idx="814">
                  <c:v>-0.19509032201606968</c:v>
                </c:pt>
                <c:pt idx="815">
                  <c:v>-9.8017140329505037E-2</c:v>
                </c:pt>
                <c:pt idx="816">
                  <c:v>6.6153788176592787E-14</c:v>
                </c:pt>
                <c:pt idx="817">
                  <c:v>9.8017140329622568E-2</c:v>
                </c:pt>
                <c:pt idx="818">
                  <c:v>0.19509032201618551</c:v>
                </c:pt>
                <c:pt idx="819">
                  <c:v>0.29028467725451451</c:v>
                </c:pt>
                <c:pt idx="820">
                  <c:v>0.38268343236514962</c:v>
                </c:pt>
                <c:pt idx="821">
                  <c:v>0.47139673682605138</c:v>
                </c:pt>
                <c:pt idx="822">
                  <c:v>0.5555702330196497</c:v>
                </c:pt>
                <c:pt idx="823">
                  <c:v>0.63439328416368657</c:v>
                </c:pt>
                <c:pt idx="824">
                  <c:v>0.70710678118658232</c:v>
                </c:pt>
                <c:pt idx="825">
                  <c:v>0.77301045336277474</c:v>
                </c:pt>
                <c:pt idx="826">
                  <c:v>0.83146961230257621</c:v>
                </c:pt>
                <c:pt idx="827">
                  <c:v>0.88192126434838614</c:v>
                </c:pt>
                <c:pt idx="828">
                  <c:v>0.9238795325113105</c:v>
                </c:pt>
                <c:pt idx="829">
                  <c:v>0.95694033573222581</c:v>
                </c:pt>
                <c:pt idx="830">
                  <c:v>0.98078528040324386</c:v>
                </c:pt>
                <c:pt idx="831">
                  <c:v>0.99518472667220326</c:v>
                </c:pt>
                <c:pt idx="832">
                  <c:v>1</c:v>
                </c:pt>
                <c:pt idx="833">
                  <c:v>0.99518472667218993</c:v>
                </c:pt>
                <c:pt idx="834">
                  <c:v>0.98078528040322011</c:v>
                </c:pt>
                <c:pt idx="835">
                  <c:v>0.95694033573219051</c:v>
                </c:pt>
                <c:pt idx="836">
                  <c:v>0.92387953251126398</c:v>
                </c:pt>
                <c:pt idx="837">
                  <c:v>0.88192126434832885</c:v>
                </c:pt>
                <c:pt idx="838">
                  <c:v>0.83146961230250871</c:v>
                </c:pt>
                <c:pt idx="839">
                  <c:v>0.77301045336269769</c:v>
                </c:pt>
                <c:pt idx="840">
                  <c:v>0.70710678118650649</c:v>
                </c:pt>
                <c:pt idx="841">
                  <c:v>0.63439328416360363</c:v>
                </c:pt>
                <c:pt idx="842">
                  <c:v>0.55557023301954855</c:v>
                </c:pt>
                <c:pt idx="843">
                  <c:v>0.47139673682594418</c:v>
                </c:pt>
                <c:pt idx="844">
                  <c:v>0.38268343236503738</c:v>
                </c:pt>
                <c:pt idx="845">
                  <c:v>0.29028467725441182</c:v>
                </c:pt>
                <c:pt idx="846">
                  <c:v>0.19509032201606633</c:v>
                </c:pt>
                <c:pt idx="847">
                  <c:v>9.8017140329501623E-2</c:v>
                </c:pt>
                <c:pt idx="848">
                  <c:v>-6.9583987009902426E-14</c:v>
                </c:pt>
                <c:pt idx="849">
                  <c:v>-9.801714032961184E-2</c:v>
                </c:pt>
                <c:pt idx="850">
                  <c:v>-0.19509032201618889</c:v>
                </c:pt>
                <c:pt idx="851">
                  <c:v>-0.29028467725453139</c:v>
                </c:pt>
                <c:pt idx="852">
                  <c:v>-0.38268343236513969</c:v>
                </c:pt>
                <c:pt idx="853">
                  <c:v>-0.47139673682605437</c:v>
                </c:pt>
                <c:pt idx="854">
                  <c:v>-0.55557023301966435</c:v>
                </c:pt>
                <c:pt idx="855">
                  <c:v>-0.63439328416368923</c:v>
                </c:pt>
                <c:pt idx="856">
                  <c:v>-0.70710678118659487</c:v>
                </c:pt>
                <c:pt idx="857">
                  <c:v>-0.77301045336277696</c:v>
                </c:pt>
                <c:pt idx="858">
                  <c:v>-0.8314696123025781</c:v>
                </c:pt>
                <c:pt idx="859">
                  <c:v>-0.8819212643483878</c:v>
                </c:pt>
                <c:pt idx="860">
                  <c:v>-0.92387953251131183</c:v>
                </c:pt>
                <c:pt idx="861">
                  <c:v>-0.95694033573222681</c:v>
                </c:pt>
                <c:pt idx="862">
                  <c:v>-0.98078528040324175</c:v>
                </c:pt>
                <c:pt idx="863">
                  <c:v>-0.99518472667220359</c:v>
                </c:pt>
                <c:pt idx="864">
                  <c:v>-1</c:v>
                </c:pt>
                <c:pt idx="865">
                  <c:v>-0.99518472667219093</c:v>
                </c:pt>
                <c:pt idx="866">
                  <c:v>-0.98078528040321666</c:v>
                </c:pt>
                <c:pt idx="867">
                  <c:v>-0.95694033573218951</c:v>
                </c:pt>
                <c:pt idx="868">
                  <c:v>-0.92387953251126276</c:v>
                </c:pt>
                <c:pt idx="869">
                  <c:v>-0.88192126434832052</c:v>
                </c:pt>
                <c:pt idx="870">
                  <c:v>-0.83146961230251459</c:v>
                </c:pt>
                <c:pt idx="871">
                  <c:v>-0.77301045336269547</c:v>
                </c:pt>
                <c:pt idx="872">
                  <c:v>-0.70710678118650405</c:v>
                </c:pt>
                <c:pt idx="873">
                  <c:v>-0.63439328416360097</c:v>
                </c:pt>
                <c:pt idx="874">
                  <c:v>-0.55557023301954578</c:v>
                </c:pt>
                <c:pt idx="875">
                  <c:v>-0.47139673682594119</c:v>
                </c:pt>
                <c:pt idx="876">
                  <c:v>-0.38268343236503422</c:v>
                </c:pt>
                <c:pt idx="877">
                  <c:v>-0.29028467725439494</c:v>
                </c:pt>
                <c:pt idx="878">
                  <c:v>-0.19509032201606297</c:v>
                </c:pt>
                <c:pt idx="879">
                  <c:v>-9.8017140329498209E-2</c:v>
                </c:pt>
                <c:pt idx="880">
                  <c:v>7.3014185843212065E-14</c:v>
                </c:pt>
                <c:pt idx="881">
                  <c:v>9.8017140329629396E-2</c:v>
                </c:pt>
                <c:pt idx="882">
                  <c:v>0.19509032201619225</c:v>
                </c:pt>
                <c:pt idx="883">
                  <c:v>0.29028467725452106</c:v>
                </c:pt>
                <c:pt idx="884">
                  <c:v>0.38268343236514285</c:v>
                </c:pt>
                <c:pt idx="885">
                  <c:v>0.47139673682605743</c:v>
                </c:pt>
                <c:pt idx="886">
                  <c:v>0.55557023301965536</c:v>
                </c:pt>
                <c:pt idx="887">
                  <c:v>0.6343932841636919</c:v>
                </c:pt>
                <c:pt idx="888">
                  <c:v>0.7071067811865972</c:v>
                </c:pt>
                <c:pt idx="889">
                  <c:v>0.77301045336277907</c:v>
                </c:pt>
                <c:pt idx="890">
                  <c:v>0.83146961230257999</c:v>
                </c:pt>
                <c:pt idx="891">
                  <c:v>0.88192126434838269</c:v>
                </c:pt>
                <c:pt idx="892">
                  <c:v>0.92387953251131316</c:v>
                </c:pt>
                <c:pt idx="893">
                  <c:v>0.95694033573222781</c:v>
                </c:pt>
                <c:pt idx="894">
                  <c:v>0.98078528040324242</c:v>
                </c:pt>
                <c:pt idx="895">
                  <c:v>0.99518472667220392</c:v>
                </c:pt>
                <c:pt idx="896">
                  <c:v>1</c:v>
                </c:pt>
                <c:pt idx="897">
                  <c:v>0.9951847266721906</c:v>
                </c:pt>
                <c:pt idx="898">
                  <c:v>0.980785280403216</c:v>
                </c:pt>
                <c:pt idx="899">
                  <c:v>0.95694033573219262</c:v>
                </c:pt>
                <c:pt idx="900">
                  <c:v>0.92387953251126143</c:v>
                </c:pt>
                <c:pt idx="901">
                  <c:v>0.88192126434832563</c:v>
                </c:pt>
                <c:pt idx="902">
                  <c:v>0.83146961230251271</c:v>
                </c:pt>
                <c:pt idx="903">
                  <c:v>0.77301045336268426</c:v>
                </c:pt>
                <c:pt idx="904">
                  <c:v>0.70710678118650161</c:v>
                </c:pt>
                <c:pt idx="905">
                  <c:v>0.63439328416358731</c:v>
                </c:pt>
                <c:pt idx="906">
                  <c:v>0.55557023301954289</c:v>
                </c:pt>
                <c:pt idx="907">
                  <c:v>0.47139673682593813</c:v>
                </c:pt>
                <c:pt idx="908">
                  <c:v>0.38268343236503105</c:v>
                </c:pt>
                <c:pt idx="909">
                  <c:v>0.29028467725440527</c:v>
                </c:pt>
                <c:pt idx="910">
                  <c:v>0.19509032201607354</c:v>
                </c:pt>
                <c:pt idx="911">
                  <c:v>9.8017140329494795E-2</c:v>
                </c:pt>
                <c:pt idx="912">
                  <c:v>-7.6444384676521704E-14</c:v>
                </c:pt>
                <c:pt idx="913">
                  <c:v>-9.801714032963281E-2</c:v>
                </c:pt>
                <c:pt idx="914">
                  <c:v>-0.19509032201619561</c:v>
                </c:pt>
                <c:pt idx="915">
                  <c:v>-0.29028467725452434</c:v>
                </c:pt>
                <c:pt idx="916">
                  <c:v>-0.38268343236515917</c:v>
                </c:pt>
                <c:pt idx="917">
                  <c:v>-0.47139673682606043</c:v>
                </c:pt>
                <c:pt idx="918">
                  <c:v>-0.55557023301965824</c:v>
                </c:pt>
                <c:pt idx="919">
                  <c:v>-0.63439328416369456</c:v>
                </c:pt>
                <c:pt idx="920">
                  <c:v>-0.70710678118659964</c:v>
                </c:pt>
                <c:pt idx="921">
                  <c:v>-0.77301045336278129</c:v>
                </c:pt>
                <c:pt idx="922">
                  <c:v>-0.83146961230258976</c:v>
                </c:pt>
                <c:pt idx="923">
                  <c:v>-0.88192126434839102</c:v>
                </c:pt>
                <c:pt idx="924">
                  <c:v>-0.92387953251131449</c:v>
                </c:pt>
                <c:pt idx="925">
                  <c:v>-0.95694033573222881</c:v>
                </c:pt>
                <c:pt idx="926">
                  <c:v>-0.98078528040324309</c:v>
                </c:pt>
                <c:pt idx="927">
                  <c:v>-0.99518472667220426</c:v>
                </c:pt>
                <c:pt idx="928">
                  <c:v>-1</c:v>
                </c:pt>
                <c:pt idx="929">
                  <c:v>-0.99518472667218894</c:v>
                </c:pt>
                <c:pt idx="930">
                  <c:v>-0.98078528040321533</c:v>
                </c:pt>
                <c:pt idx="931">
                  <c:v>-0.95694033573218751</c:v>
                </c:pt>
                <c:pt idx="932">
                  <c:v>-0.92387953251126553</c:v>
                </c:pt>
                <c:pt idx="933">
                  <c:v>-0.8819212643483173</c:v>
                </c:pt>
                <c:pt idx="934">
                  <c:v>-0.83146961230251082</c:v>
                </c:pt>
                <c:pt idx="935">
                  <c:v>-0.77301045336270013</c:v>
                </c:pt>
                <c:pt idx="936">
                  <c:v>-0.70710678118650927</c:v>
                </c:pt>
                <c:pt idx="937">
                  <c:v>-0.63439328416359564</c:v>
                </c:pt>
                <c:pt idx="938">
                  <c:v>-0.55557023301952824</c:v>
                </c:pt>
                <c:pt idx="939">
                  <c:v>-0.47139673682592259</c:v>
                </c:pt>
                <c:pt idx="940">
                  <c:v>-0.38268343236502789</c:v>
                </c:pt>
                <c:pt idx="941">
                  <c:v>-0.29028467725440199</c:v>
                </c:pt>
                <c:pt idx="942">
                  <c:v>-0.19509032201607018</c:v>
                </c:pt>
                <c:pt idx="943">
                  <c:v>-9.8017140329491381E-2</c:v>
                </c:pt>
                <c:pt idx="944">
                  <c:v>6.5663728794629339E-14</c:v>
                </c:pt>
                <c:pt idx="945">
                  <c:v>9.8017140329622082E-2</c:v>
                </c:pt>
                <c:pt idx="946">
                  <c:v>0.19509032201619897</c:v>
                </c:pt>
                <c:pt idx="947">
                  <c:v>0.29028467725452761</c:v>
                </c:pt>
                <c:pt idx="948">
                  <c:v>0.38268343236516233</c:v>
                </c:pt>
                <c:pt idx="949">
                  <c:v>0.47139673682606348</c:v>
                </c:pt>
                <c:pt idx="950">
                  <c:v>0.55557023301966102</c:v>
                </c:pt>
                <c:pt idx="951">
                  <c:v>0.63439328416369722</c:v>
                </c:pt>
                <c:pt idx="952">
                  <c:v>0.70710678118659209</c:v>
                </c:pt>
                <c:pt idx="953">
                  <c:v>0.7730104533627834</c:v>
                </c:pt>
                <c:pt idx="954">
                  <c:v>0.83146961230259164</c:v>
                </c:pt>
                <c:pt idx="955">
                  <c:v>0.88192126434839258</c:v>
                </c:pt>
                <c:pt idx="956">
                  <c:v>0.92387953251131583</c:v>
                </c:pt>
                <c:pt idx="957">
                  <c:v>0.9569403357322297</c:v>
                </c:pt>
                <c:pt idx="958">
                  <c:v>0.98078528040324375</c:v>
                </c:pt>
                <c:pt idx="959">
                  <c:v>0.99518472667220459</c:v>
                </c:pt>
                <c:pt idx="960">
                  <c:v>1</c:v>
                </c:pt>
                <c:pt idx="961">
                  <c:v>0.99518472667219138</c:v>
                </c:pt>
                <c:pt idx="962">
                  <c:v>0.98078528040322022</c:v>
                </c:pt>
                <c:pt idx="963">
                  <c:v>0.95694033573218651</c:v>
                </c:pt>
                <c:pt idx="964">
                  <c:v>0.92387953251125332</c:v>
                </c:pt>
                <c:pt idx="965">
                  <c:v>0.88192126434831564</c:v>
                </c:pt>
                <c:pt idx="966">
                  <c:v>0.83146961230250105</c:v>
                </c:pt>
                <c:pt idx="967">
                  <c:v>0.77301045336269791</c:v>
                </c:pt>
                <c:pt idx="968">
                  <c:v>0.70710678118650683</c:v>
                </c:pt>
                <c:pt idx="969">
                  <c:v>0.63439328416359297</c:v>
                </c:pt>
                <c:pt idx="970">
                  <c:v>0.555570233019549</c:v>
                </c:pt>
                <c:pt idx="971">
                  <c:v>0.47139673682591954</c:v>
                </c:pt>
                <c:pt idx="972">
                  <c:v>0.38268343236502467</c:v>
                </c:pt>
                <c:pt idx="973">
                  <c:v>0.29028467725439866</c:v>
                </c:pt>
                <c:pt idx="974">
                  <c:v>0.19509032201605286</c:v>
                </c:pt>
                <c:pt idx="975">
                  <c:v>9.8017140329487967E-2</c:v>
                </c:pt>
                <c:pt idx="976">
                  <c:v>-6.9093927627938978E-14</c:v>
                </c:pt>
                <c:pt idx="977">
                  <c:v>-9.8017140329625496E-2</c:v>
                </c:pt>
                <c:pt idx="978">
                  <c:v>-0.19509032201618839</c:v>
                </c:pt>
                <c:pt idx="979">
                  <c:v>-0.29028467725453094</c:v>
                </c:pt>
                <c:pt idx="980">
                  <c:v>-0.3826834323651655</c:v>
                </c:pt>
                <c:pt idx="981">
                  <c:v>-0.47139673682606648</c:v>
                </c:pt>
                <c:pt idx="982">
                  <c:v>-0.55557023301966391</c:v>
                </c:pt>
                <c:pt idx="983">
                  <c:v>-0.63439328416369978</c:v>
                </c:pt>
                <c:pt idx="984">
                  <c:v>-0.70710678118659442</c:v>
                </c:pt>
                <c:pt idx="985">
                  <c:v>-0.77301045336278562</c:v>
                </c:pt>
                <c:pt idx="986">
                  <c:v>-0.83146961230258565</c:v>
                </c:pt>
                <c:pt idx="987">
                  <c:v>-0.88192126434838758</c:v>
                </c:pt>
                <c:pt idx="988">
                  <c:v>-0.92387953251131705</c:v>
                </c:pt>
                <c:pt idx="989">
                  <c:v>-0.9569403357322307</c:v>
                </c:pt>
                <c:pt idx="990">
                  <c:v>-0.98078528040324719</c:v>
                </c:pt>
                <c:pt idx="991">
                  <c:v>-0.99518472667220492</c:v>
                </c:pt>
                <c:pt idx="992">
                  <c:v>-1</c:v>
                </c:pt>
                <c:pt idx="993">
                  <c:v>-0.9951847266721896</c:v>
                </c:pt>
                <c:pt idx="994">
                  <c:v>-0.98078528040321955</c:v>
                </c:pt>
                <c:pt idx="995">
                  <c:v>-0.95694033573218551</c:v>
                </c:pt>
                <c:pt idx="996">
                  <c:v>-0.92387953251125743</c:v>
                </c:pt>
                <c:pt idx="997">
                  <c:v>-0.88192126434831408</c:v>
                </c:pt>
                <c:pt idx="998">
                  <c:v>-0.83146961230249916</c:v>
                </c:pt>
                <c:pt idx="999">
                  <c:v>-0.7730104533626958</c:v>
                </c:pt>
                <c:pt idx="1000">
                  <c:v>-0.70710678118650439</c:v>
                </c:pt>
                <c:pt idx="1001">
                  <c:v>-0.6343932841636013</c:v>
                </c:pt>
                <c:pt idx="1002">
                  <c:v>-0.55557023301956976</c:v>
                </c:pt>
                <c:pt idx="1003">
                  <c:v>-0.47139673682597921</c:v>
                </c:pt>
                <c:pt idx="1004">
                  <c:v>-0.38268343236507402</c:v>
                </c:pt>
                <c:pt idx="1005">
                  <c:v>-0.29028467725444979</c:v>
                </c:pt>
                <c:pt idx="1006">
                  <c:v>-0.1950903220161192</c:v>
                </c:pt>
                <c:pt idx="1007">
                  <c:v>-9.8017140329583557E-2</c:v>
                </c:pt>
                <c:pt idx="1008">
                  <c:v>-2.6951856545165409E-14</c:v>
                </c:pt>
                <c:pt idx="1009">
                  <c:v>9.8017140329515764E-2</c:v>
                </c:pt>
                <c:pt idx="1010">
                  <c:v>0.19509032201609419</c:v>
                </c:pt>
                <c:pt idx="1011">
                  <c:v>0.29028467725439822</c:v>
                </c:pt>
                <c:pt idx="1012">
                  <c:v>0.38268343236502422</c:v>
                </c:pt>
                <c:pt idx="1013">
                  <c:v>0.47139673682593164</c:v>
                </c:pt>
                <c:pt idx="1014">
                  <c:v>0.55557023301951314</c:v>
                </c:pt>
                <c:pt idx="1015">
                  <c:v>0.63439328416358165</c:v>
                </c:pt>
                <c:pt idx="1016">
                  <c:v>0.7071067811864663</c:v>
                </c:pt>
                <c:pt idx="1017">
                  <c:v>0.77301045336266161</c:v>
                </c:pt>
                <c:pt idx="1018">
                  <c:v>0.8314696123024613</c:v>
                </c:pt>
                <c:pt idx="1019">
                  <c:v>0.881921264348282</c:v>
                </c:pt>
                <c:pt idx="1020">
                  <c:v>0.92387953251123678</c:v>
                </c:pt>
                <c:pt idx="1021">
                  <c:v>0.95694033573216164</c:v>
                </c:pt>
                <c:pt idx="1022">
                  <c:v>0.9807852804031979</c:v>
                </c:pt>
                <c:pt idx="1023">
                  <c:v>0.99518472667217739</c:v>
                </c:pt>
                <c:pt idx="1024">
                  <c:v>1</c:v>
                </c:pt>
                <c:pt idx="1025">
                  <c:v>0.99518472667221713</c:v>
                </c:pt>
                <c:pt idx="1026">
                  <c:v>0.98078528040327151</c:v>
                </c:pt>
                <c:pt idx="1027">
                  <c:v>0.95694033573227943</c:v>
                </c:pt>
                <c:pt idx="1028">
                  <c:v>0.92387953251138122</c:v>
                </c:pt>
                <c:pt idx="1029">
                  <c:v>0.88192126434846652</c:v>
                </c:pt>
                <c:pt idx="1030">
                  <c:v>0.83146961230268668</c:v>
                </c:pt>
                <c:pt idx="1031">
                  <c:v>0.77301045336290097</c:v>
                </c:pt>
                <c:pt idx="1032">
                  <c:v>0.70710678118675319</c:v>
                </c:pt>
                <c:pt idx="1033">
                  <c:v>0.63439328416387331</c:v>
                </c:pt>
                <c:pt idx="1034">
                  <c:v>0.55557023301985053</c:v>
                </c:pt>
                <c:pt idx="1035">
                  <c:v>0.47139673682626443</c:v>
                </c:pt>
                <c:pt idx="1036">
                  <c:v>0.38268343236539909</c:v>
                </c:pt>
                <c:pt idx="1037">
                  <c:v>0.29028467725478646</c:v>
                </c:pt>
                <c:pt idx="1038">
                  <c:v>0.19509032201646428</c:v>
                </c:pt>
                <c:pt idx="1039">
                  <c:v>9.8017140329905411E-2</c:v>
                </c:pt>
                <c:pt idx="1040">
                  <c:v>3.6458217087670386E-13</c:v>
                </c:pt>
                <c:pt idx="1041">
                  <c:v>-9.8017140329179755E-2</c:v>
                </c:pt>
                <c:pt idx="1042">
                  <c:v>-0.19509032201574913</c:v>
                </c:pt>
                <c:pt idx="1043">
                  <c:v>-0.29028467725406154</c:v>
                </c:pt>
                <c:pt idx="1044">
                  <c:v>-0.38268343236471231</c:v>
                </c:pt>
                <c:pt idx="1045">
                  <c:v>-0.47139673682563388</c:v>
                </c:pt>
                <c:pt idx="1046">
                  <c:v>-0.55557023301924424</c:v>
                </c:pt>
                <c:pt idx="1047">
                  <c:v>-0.63439328416329865</c:v>
                </c:pt>
                <c:pt idx="1048">
                  <c:v>-0.7071067811862175</c:v>
                </c:pt>
                <c:pt idx="1049">
                  <c:v>-0.77301045336244745</c:v>
                </c:pt>
                <c:pt idx="1050">
                  <c:v>-0.83146961230228156</c:v>
                </c:pt>
                <c:pt idx="1051">
                  <c:v>-0.88192126434812279</c:v>
                </c:pt>
                <c:pt idx="1052">
                  <c:v>-0.92387953251109134</c:v>
                </c:pt>
                <c:pt idx="1053">
                  <c:v>-0.9569403357320595</c:v>
                </c:pt>
                <c:pt idx="1054">
                  <c:v>-0.98078528040313206</c:v>
                </c:pt>
                <c:pt idx="1055">
                  <c:v>-0.9951847266721443</c:v>
                </c:pt>
                <c:pt idx="1056">
                  <c:v>-1</c:v>
                </c:pt>
                <c:pt idx="1057">
                  <c:v>-0.99518472667225166</c:v>
                </c:pt>
                <c:pt idx="1058">
                  <c:v>-0.98078528040333746</c:v>
                </c:pt>
                <c:pt idx="1059">
                  <c:v>-0.95694033573237736</c:v>
                </c:pt>
                <c:pt idx="1060">
                  <c:v>-0.92387953251151045</c:v>
                </c:pt>
                <c:pt idx="1061">
                  <c:v>-0.88192126434863904</c:v>
                </c:pt>
                <c:pt idx="1062">
                  <c:v>-0.83146961230288219</c:v>
                </c:pt>
                <c:pt idx="1063">
                  <c:v>-0.77301045336311514</c:v>
                </c:pt>
                <c:pt idx="1064">
                  <c:v>-0.70710678118699188</c:v>
                </c:pt>
                <c:pt idx="1065">
                  <c:v>-0.63439328416413432</c:v>
                </c:pt>
                <c:pt idx="1066">
                  <c:v>-0.55557023302015485</c:v>
                </c:pt>
                <c:pt idx="1067">
                  <c:v>-0.47139673682658728</c:v>
                </c:pt>
                <c:pt idx="1068">
                  <c:v>-0.38268343236571101</c:v>
                </c:pt>
                <c:pt idx="1069">
                  <c:v>-0.29028467725510959</c:v>
                </c:pt>
                <c:pt idx="1070">
                  <c:v>-0.1950903220168233</c:v>
                </c:pt>
                <c:pt idx="1071">
                  <c:v>-9.8017140330269703E-2</c:v>
                </c:pt>
                <c:pt idx="1072">
                  <c:v>-7.1642333992344431E-13</c:v>
                </c:pt>
                <c:pt idx="1073">
                  <c:v>9.801714032884376E-2</c:v>
                </c:pt>
                <c:pt idx="1074">
                  <c:v>0.19509032201541798</c:v>
                </c:pt>
                <c:pt idx="1075">
                  <c:v>0.29028467725373841</c:v>
                </c:pt>
                <c:pt idx="1076">
                  <c:v>0.38268343236438723</c:v>
                </c:pt>
                <c:pt idx="1077">
                  <c:v>0.47139673682531108</c:v>
                </c:pt>
                <c:pt idx="1078">
                  <c:v>0.55557023301896347</c:v>
                </c:pt>
                <c:pt idx="1079">
                  <c:v>0.63439328416304863</c:v>
                </c:pt>
                <c:pt idx="1080">
                  <c:v>0.70710678118597869</c:v>
                </c:pt>
                <c:pt idx="1081">
                  <c:v>0.77301045336222418</c:v>
                </c:pt>
                <c:pt idx="1082">
                  <c:v>0.83146961230207828</c:v>
                </c:pt>
                <c:pt idx="1083">
                  <c:v>0.88192126434797036</c:v>
                </c:pt>
                <c:pt idx="1084">
                  <c:v>0.92387953251096211</c:v>
                </c:pt>
                <c:pt idx="1085">
                  <c:v>0.95694033573196147</c:v>
                </c:pt>
                <c:pt idx="1086">
                  <c:v>0.9807852804030579</c:v>
                </c:pt>
                <c:pt idx="1087">
                  <c:v>0.99518472667210978</c:v>
                </c:pt>
                <c:pt idx="1088">
                  <c:v>1</c:v>
                </c:pt>
                <c:pt idx="1089">
                  <c:v>0.99518472667228475</c:v>
                </c:pt>
                <c:pt idx="1090">
                  <c:v>0.98078528040340607</c:v>
                </c:pt>
                <c:pt idx="1091">
                  <c:v>0.9569403357324795</c:v>
                </c:pt>
                <c:pt idx="1092">
                  <c:v>0.92387953251163968</c:v>
                </c:pt>
                <c:pt idx="1093">
                  <c:v>0.88192126434879825</c:v>
                </c:pt>
                <c:pt idx="1094">
                  <c:v>0.83146961230306971</c:v>
                </c:pt>
                <c:pt idx="1095">
                  <c:v>0.77301045336335639</c:v>
                </c:pt>
                <c:pt idx="1096">
                  <c:v>0.70710678118724068</c:v>
                </c:pt>
                <c:pt idx="1097">
                  <c:v>0.63439328416439533</c:v>
                </c:pt>
                <c:pt idx="1098">
                  <c:v>0.55557023302042374</c:v>
                </c:pt>
                <c:pt idx="1099">
                  <c:v>0.47139673682688504</c:v>
                </c:pt>
                <c:pt idx="1100">
                  <c:v>0.38268343236603608</c:v>
                </c:pt>
                <c:pt idx="1101">
                  <c:v>0.29028467725544627</c:v>
                </c:pt>
                <c:pt idx="1102">
                  <c:v>0.19509032201714049</c:v>
                </c:pt>
                <c:pt idx="1103">
                  <c:v>9.8017140330605712E-2</c:v>
                </c:pt>
                <c:pt idx="1104">
                  <c:v>1.0682645089701848E-12</c:v>
                </c:pt>
                <c:pt idx="1105">
                  <c:v>-9.801714032849361E-2</c:v>
                </c:pt>
                <c:pt idx="1106">
                  <c:v>-0.1950903220150729</c:v>
                </c:pt>
                <c:pt idx="1107">
                  <c:v>-0.29028467725341534</c:v>
                </c:pt>
                <c:pt idx="1108">
                  <c:v>-0.38268343236407532</c:v>
                </c:pt>
                <c:pt idx="1109">
                  <c:v>-0.47139673682501332</c:v>
                </c:pt>
                <c:pt idx="1110">
                  <c:v>-0.55557023301867092</c:v>
                </c:pt>
                <c:pt idx="1111">
                  <c:v>-0.63439328416275476</c:v>
                </c:pt>
                <c:pt idx="1112">
                  <c:v>-0.70710678118574</c:v>
                </c:pt>
                <c:pt idx="1113">
                  <c:v>-0.77301045336201002</c:v>
                </c:pt>
                <c:pt idx="1114">
                  <c:v>-0.83146961230189065</c:v>
                </c:pt>
                <c:pt idx="1115">
                  <c:v>-0.88192126434779783</c:v>
                </c:pt>
                <c:pt idx="1116">
                  <c:v>-0.92387953251082744</c:v>
                </c:pt>
                <c:pt idx="1117">
                  <c:v>-0.95694033573186343</c:v>
                </c:pt>
                <c:pt idx="1118">
                  <c:v>-0.98078528040299207</c:v>
                </c:pt>
                <c:pt idx="1119">
                  <c:v>-0.99518472667207669</c:v>
                </c:pt>
                <c:pt idx="1120">
                  <c:v>-1</c:v>
                </c:pt>
                <c:pt idx="1121">
                  <c:v>-0.99518472667231916</c:v>
                </c:pt>
                <c:pt idx="1122">
                  <c:v>-0.9807852804034719</c:v>
                </c:pt>
                <c:pt idx="1123">
                  <c:v>-0.95694033573257753</c:v>
                </c:pt>
                <c:pt idx="1124">
                  <c:v>-0.92387953251177424</c:v>
                </c:pt>
                <c:pt idx="1125">
                  <c:v>-0.88192126434896412</c:v>
                </c:pt>
                <c:pt idx="1126">
                  <c:v>-0.8314696123032731</c:v>
                </c:pt>
                <c:pt idx="1127">
                  <c:v>-0.77301045336357055</c:v>
                </c:pt>
                <c:pt idx="1128">
                  <c:v>-0.70710678118747949</c:v>
                </c:pt>
                <c:pt idx="1129">
                  <c:v>-0.63439328416467822</c:v>
                </c:pt>
                <c:pt idx="1130">
                  <c:v>-0.55557023302072817</c:v>
                </c:pt>
                <c:pt idx="1131">
                  <c:v>-0.47139673682717026</c:v>
                </c:pt>
                <c:pt idx="1132">
                  <c:v>-0.382683432366348</c:v>
                </c:pt>
                <c:pt idx="1133">
                  <c:v>-0.29028467725576934</c:v>
                </c:pt>
                <c:pt idx="1134">
                  <c:v>-0.19509032201749951</c:v>
                </c:pt>
                <c:pt idx="1135">
                  <c:v>-9.8017140330955863E-2</c:v>
                </c:pt>
                <c:pt idx="1136">
                  <c:v>-1.4058948233017232E-12</c:v>
                </c:pt>
                <c:pt idx="1137">
                  <c:v>9.8017140328157601E-2</c:v>
                </c:pt>
                <c:pt idx="1138">
                  <c:v>0.19509032201471388</c:v>
                </c:pt>
                <c:pt idx="1139">
                  <c:v>0.29028467725307866</c:v>
                </c:pt>
                <c:pt idx="1140">
                  <c:v>0.38268343236375024</c:v>
                </c:pt>
                <c:pt idx="1141">
                  <c:v>0.47139673682471556</c:v>
                </c:pt>
                <c:pt idx="1142">
                  <c:v>0.55557023301839026</c:v>
                </c:pt>
                <c:pt idx="1143">
                  <c:v>0.63439328416249374</c:v>
                </c:pt>
                <c:pt idx="1144">
                  <c:v>0.7071067811854912</c:v>
                </c:pt>
                <c:pt idx="1145">
                  <c:v>0.77301045336176877</c:v>
                </c:pt>
                <c:pt idx="1146">
                  <c:v>0.83146961230171101</c:v>
                </c:pt>
                <c:pt idx="1147">
                  <c:v>0.88192126434763862</c:v>
                </c:pt>
                <c:pt idx="1148">
                  <c:v>0.92387953251069821</c:v>
                </c:pt>
                <c:pt idx="1149">
                  <c:v>0.95694033573176129</c:v>
                </c:pt>
                <c:pt idx="1150">
                  <c:v>0.98078528040292334</c:v>
                </c:pt>
                <c:pt idx="1151">
                  <c:v>0.99518472667204361</c:v>
                </c:pt>
                <c:pt idx="1152">
                  <c:v>1</c:v>
                </c:pt>
                <c:pt idx="1153">
                  <c:v>0.99518472667235236</c:v>
                </c:pt>
                <c:pt idx="1154">
                  <c:v>0.98078528040354607</c:v>
                </c:pt>
                <c:pt idx="1155">
                  <c:v>0.95694033573267967</c:v>
                </c:pt>
                <c:pt idx="1156">
                  <c:v>0.92387953251190347</c:v>
                </c:pt>
                <c:pt idx="1157">
                  <c:v>0.88192126434912321</c:v>
                </c:pt>
                <c:pt idx="1158">
                  <c:v>0.83146961230345284</c:v>
                </c:pt>
                <c:pt idx="1159">
                  <c:v>0.77301045336379381</c:v>
                </c:pt>
                <c:pt idx="1160">
                  <c:v>0.70710678118772818</c:v>
                </c:pt>
                <c:pt idx="1161">
                  <c:v>0.63439328416493923</c:v>
                </c:pt>
                <c:pt idx="1162">
                  <c:v>0.55557023302099706</c:v>
                </c:pt>
                <c:pt idx="1163">
                  <c:v>0.4713967368275056</c:v>
                </c:pt>
                <c:pt idx="1164">
                  <c:v>0.38268343236667307</c:v>
                </c:pt>
                <c:pt idx="1165">
                  <c:v>0.29028467725609247</c:v>
                </c:pt>
                <c:pt idx="1166">
                  <c:v>0.19509032201781673</c:v>
                </c:pt>
                <c:pt idx="1167">
                  <c:v>9.8017140331291858E-2</c:v>
                </c:pt>
                <c:pt idx="1168">
                  <c:v>1.7577359923484637E-12</c:v>
                </c:pt>
                <c:pt idx="1169">
                  <c:v>-9.8017140327807464E-2</c:v>
                </c:pt>
                <c:pt idx="1170">
                  <c:v>-0.19509032201438273</c:v>
                </c:pt>
                <c:pt idx="1171">
                  <c:v>-0.29028467725275553</c:v>
                </c:pt>
                <c:pt idx="1172">
                  <c:v>-0.38268343236342522</c:v>
                </c:pt>
                <c:pt idx="1173">
                  <c:v>-0.47139673682440525</c:v>
                </c:pt>
                <c:pt idx="1174">
                  <c:v>-0.55557023301808584</c:v>
                </c:pt>
                <c:pt idx="1175">
                  <c:v>-0.63439328416223273</c:v>
                </c:pt>
                <c:pt idx="1176">
                  <c:v>-0.7071067811852525</c:v>
                </c:pt>
                <c:pt idx="1177">
                  <c:v>-0.7730104533615636</c:v>
                </c:pt>
                <c:pt idx="1178">
                  <c:v>-0.83146961230150762</c:v>
                </c:pt>
                <c:pt idx="1179">
                  <c:v>-0.88192126434746609</c:v>
                </c:pt>
                <c:pt idx="1180">
                  <c:v>-0.92387953251056909</c:v>
                </c:pt>
                <c:pt idx="1181">
                  <c:v>-0.95694033573166337</c:v>
                </c:pt>
                <c:pt idx="1182">
                  <c:v>-0.98078528040285751</c:v>
                </c:pt>
                <c:pt idx="1183">
                  <c:v>-0.99518472667200908</c:v>
                </c:pt>
                <c:pt idx="1184">
                  <c:v>-1</c:v>
                </c:pt>
                <c:pt idx="1185">
                  <c:v>-0.99518472667238544</c:v>
                </c:pt>
                <c:pt idx="1186">
                  <c:v>-0.98078528040361201</c:v>
                </c:pt>
                <c:pt idx="1187">
                  <c:v>-0.9569403357327777</c:v>
                </c:pt>
                <c:pt idx="1188">
                  <c:v>-0.92387953251204358</c:v>
                </c:pt>
                <c:pt idx="1189">
                  <c:v>-0.88192126434929585</c:v>
                </c:pt>
                <c:pt idx="1190">
                  <c:v>-0.83146961230364036</c:v>
                </c:pt>
                <c:pt idx="1191">
                  <c:v>-0.77301045336400798</c:v>
                </c:pt>
                <c:pt idx="1192">
                  <c:v>-0.70710678118796699</c:v>
                </c:pt>
                <c:pt idx="1193">
                  <c:v>-0.63439328416522223</c:v>
                </c:pt>
                <c:pt idx="1194">
                  <c:v>-0.55557023302130137</c:v>
                </c:pt>
                <c:pt idx="1195">
                  <c:v>-0.47139673682780336</c:v>
                </c:pt>
                <c:pt idx="1196">
                  <c:v>-0.38268343236698499</c:v>
                </c:pt>
                <c:pt idx="1197">
                  <c:v>-0.29028467725645635</c:v>
                </c:pt>
                <c:pt idx="1198">
                  <c:v>-0.19509032201817575</c:v>
                </c:pt>
                <c:pt idx="1199">
                  <c:v>-9.8017140331613725E-2</c:v>
                </c:pt>
                <c:pt idx="1200">
                  <c:v>-2.0953663066800021E-12</c:v>
                </c:pt>
                <c:pt idx="1201">
                  <c:v>9.8017140327471455E-2</c:v>
                </c:pt>
                <c:pt idx="1202">
                  <c:v>0.19509032201403767</c:v>
                </c:pt>
                <c:pt idx="1203">
                  <c:v>0.29028467725241885</c:v>
                </c:pt>
                <c:pt idx="1204">
                  <c:v>0.38268343236311325</c:v>
                </c:pt>
                <c:pt idx="1205">
                  <c:v>0.47139673682410749</c:v>
                </c:pt>
                <c:pt idx="1206">
                  <c:v>0.55557023301779329</c:v>
                </c:pt>
                <c:pt idx="1207">
                  <c:v>0.63439328416196072</c:v>
                </c:pt>
                <c:pt idx="1208">
                  <c:v>0.7071067811850037</c:v>
                </c:pt>
                <c:pt idx="1209">
                  <c:v>0.77301045336134944</c:v>
                </c:pt>
                <c:pt idx="1210">
                  <c:v>0.83146961230132788</c:v>
                </c:pt>
                <c:pt idx="1211">
                  <c:v>0.88192126434730689</c:v>
                </c:pt>
                <c:pt idx="1212">
                  <c:v>0.92387953251043442</c:v>
                </c:pt>
                <c:pt idx="1213">
                  <c:v>0.9569403357315529</c:v>
                </c:pt>
                <c:pt idx="1214">
                  <c:v>0.98078528040279445</c:v>
                </c:pt>
                <c:pt idx="1215">
                  <c:v>0.99518472667197599</c:v>
                </c:pt>
                <c:pt idx="1216">
                  <c:v>1</c:v>
                </c:pt>
                <c:pt idx="1217">
                  <c:v>0.99518472667241986</c:v>
                </c:pt>
                <c:pt idx="1218">
                  <c:v>0.98078528040368063</c:v>
                </c:pt>
                <c:pt idx="1219">
                  <c:v>0.95694033573287574</c:v>
                </c:pt>
                <c:pt idx="1220">
                  <c:v>0.92387953251217281</c:v>
                </c:pt>
                <c:pt idx="1221">
                  <c:v>0.88192126434944829</c:v>
                </c:pt>
                <c:pt idx="1222">
                  <c:v>0.83146961230385164</c:v>
                </c:pt>
                <c:pt idx="1223">
                  <c:v>0.77301045336423113</c:v>
                </c:pt>
                <c:pt idx="1224">
                  <c:v>0.70710678118820569</c:v>
                </c:pt>
                <c:pt idx="1225">
                  <c:v>0.63439328416547225</c:v>
                </c:pt>
                <c:pt idx="1226">
                  <c:v>0.55557023302158215</c:v>
                </c:pt>
                <c:pt idx="1227">
                  <c:v>0.47139673682811367</c:v>
                </c:pt>
                <c:pt idx="1228">
                  <c:v>0.38268343236731006</c:v>
                </c:pt>
                <c:pt idx="1229">
                  <c:v>0.29028467725676582</c:v>
                </c:pt>
                <c:pt idx="1230">
                  <c:v>0.19509032201850687</c:v>
                </c:pt>
                <c:pt idx="1231">
                  <c:v>9.8017140331992159E-2</c:v>
                </c:pt>
                <c:pt idx="1232">
                  <c:v>2.4472074757267426E-12</c:v>
                </c:pt>
                <c:pt idx="1233">
                  <c:v>-9.8017140327121305E-2</c:v>
                </c:pt>
                <c:pt idx="1234">
                  <c:v>-0.19509032201370652</c:v>
                </c:pt>
                <c:pt idx="1235">
                  <c:v>-0.29028467725209578</c:v>
                </c:pt>
                <c:pt idx="1236">
                  <c:v>-0.38268343236278823</c:v>
                </c:pt>
                <c:pt idx="1237">
                  <c:v>-0.47139673682379718</c:v>
                </c:pt>
                <c:pt idx="1238">
                  <c:v>-0.55557023301751263</c:v>
                </c:pt>
                <c:pt idx="1239">
                  <c:v>-0.63439328416169982</c:v>
                </c:pt>
                <c:pt idx="1240">
                  <c:v>-0.70710678118476489</c:v>
                </c:pt>
                <c:pt idx="1241">
                  <c:v>-0.77301045336111718</c:v>
                </c:pt>
                <c:pt idx="1242">
                  <c:v>-0.83146961230112459</c:v>
                </c:pt>
                <c:pt idx="1243">
                  <c:v>-0.88192126434714779</c:v>
                </c:pt>
                <c:pt idx="1244">
                  <c:v>-0.92387953251030519</c:v>
                </c:pt>
                <c:pt idx="1245">
                  <c:v>-0.95694033573145487</c:v>
                </c:pt>
                <c:pt idx="1246">
                  <c:v>-0.98078528040272295</c:v>
                </c:pt>
                <c:pt idx="1247">
                  <c:v>-0.99518472667194013</c:v>
                </c:pt>
                <c:pt idx="1248">
                  <c:v>-1</c:v>
                </c:pt>
                <c:pt idx="1249">
                  <c:v>-0.99518472667245295</c:v>
                </c:pt>
                <c:pt idx="1250">
                  <c:v>-0.98078528040374646</c:v>
                </c:pt>
                <c:pt idx="1251">
                  <c:v>-0.95694033573297788</c:v>
                </c:pt>
                <c:pt idx="1252">
                  <c:v>-0.92387953251230737</c:v>
                </c:pt>
                <c:pt idx="1253">
                  <c:v>-0.88192126434960738</c:v>
                </c:pt>
                <c:pt idx="1254">
                  <c:v>-0.83146961230403926</c:v>
                </c:pt>
                <c:pt idx="1255">
                  <c:v>-0.7730104533644454</c:v>
                </c:pt>
                <c:pt idx="1256">
                  <c:v>-0.70710678118847459</c:v>
                </c:pt>
                <c:pt idx="1257">
                  <c:v>-0.63439328416575524</c:v>
                </c:pt>
                <c:pt idx="1258">
                  <c:v>-0.55557023302185105</c:v>
                </c:pt>
                <c:pt idx="1259">
                  <c:v>-0.47139673682841143</c:v>
                </c:pt>
                <c:pt idx="1260">
                  <c:v>-0.38268343236762198</c:v>
                </c:pt>
                <c:pt idx="1261">
                  <c:v>-0.2902846772571161</c:v>
                </c:pt>
                <c:pt idx="1262">
                  <c:v>-0.19509032201885196</c:v>
                </c:pt>
                <c:pt idx="1263">
                  <c:v>-9.8017140332328154E-2</c:v>
                </c:pt>
                <c:pt idx="1264">
                  <c:v>-2.784837790058281E-12</c:v>
                </c:pt>
                <c:pt idx="1265">
                  <c:v>9.8017140326757013E-2</c:v>
                </c:pt>
                <c:pt idx="1266">
                  <c:v>0.19509032201336143</c:v>
                </c:pt>
                <c:pt idx="1267">
                  <c:v>0.2902846772517591</c:v>
                </c:pt>
                <c:pt idx="1268">
                  <c:v>0.38268343236247626</c:v>
                </c:pt>
                <c:pt idx="1269">
                  <c:v>0.47139673682349942</c:v>
                </c:pt>
                <c:pt idx="1270">
                  <c:v>0.55557023301722008</c:v>
                </c:pt>
                <c:pt idx="1271">
                  <c:v>0.63439328416142782</c:v>
                </c:pt>
                <c:pt idx="1272">
                  <c:v>0.7071067811845162</c:v>
                </c:pt>
                <c:pt idx="1273">
                  <c:v>0.77301045336091201</c:v>
                </c:pt>
                <c:pt idx="1274">
                  <c:v>0.83146961230093697</c:v>
                </c:pt>
                <c:pt idx="1275">
                  <c:v>0.88192126434698193</c:v>
                </c:pt>
                <c:pt idx="1276">
                  <c:v>0.92387953251017052</c:v>
                </c:pt>
                <c:pt idx="1277">
                  <c:v>0.95694033573136106</c:v>
                </c:pt>
                <c:pt idx="1278">
                  <c:v>0.98078528040265711</c:v>
                </c:pt>
                <c:pt idx="1279">
                  <c:v>0.99518472667190705</c:v>
                </c:pt>
                <c:pt idx="1280">
                  <c:v>1</c:v>
                </c:pt>
                <c:pt idx="1281">
                  <c:v>0.99518472667249025</c:v>
                </c:pt>
                <c:pt idx="1282">
                  <c:v>0.98078528040381241</c:v>
                </c:pt>
                <c:pt idx="1283">
                  <c:v>0.9569403357330758</c:v>
                </c:pt>
                <c:pt idx="1284">
                  <c:v>0.9238795325124366</c:v>
                </c:pt>
                <c:pt idx="1285">
                  <c:v>0.88192126434977325</c:v>
                </c:pt>
                <c:pt idx="1286">
                  <c:v>0.83146961230423466</c:v>
                </c:pt>
                <c:pt idx="1287">
                  <c:v>0.77301045336465957</c:v>
                </c:pt>
                <c:pt idx="1288">
                  <c:v>0.70710678118870329</c:v>
                </c:pt>
                <c:pt idx="1289">
                  <c:v>0.63439328416601615</c:v>
                </c:pt>
                <c:pt idx="1290">
                  <c:v>0.55557023302216724</c:v>
                </c:pt>
                <c:pt idx="1291">
                  <c:v>0.47139673682872174</c:v>
                </c:pt>
                <c:pt idx="1292">
                  <c:v>0.38268343236793395</c:v>
                </c:pt>
                <c:pt idx="1293">
                  <c:v>0.29028467725743923</c:v>
                </c:pt>
                <c:pt idx="1294">
                  <c:v>0.19509032201918311</c:v>
                </c:pt>
                <c:pt idx="1295">
                  <c:v>9.8017140332678304E-2</c:v>
                </c:pt>
                <c:pt idx="1296">
                  <c:v>3.1366789591050215E-12</c:v>
                </c:pt>
                <c:pt idx="1297">
                  <c:v>-9.8017140326421018E-2</c:v>
                </c:pt>
                <c:pt idx="1298">
                  <c:v>-0.19509032201303028</c:v>
                </c:pt>
                <c:pt idx="1299">
                  <c:v>-0.29028467725142237</c:v>
                </c:pt>
                <c:pt idx="1300">
                  <c:v>-0.38268343236215124</c:v>
                </c:pt>
                <c:pt idx="1301">
                  <c:v>-0.47139673682317662</c:v>
                </c:pt>
                <c:pt idx="1302">
                  <c:v>-0.55557023301693931</c:v>
                </c:pt>
                <c:pt idx="1303">
                  <c:v>-0.6343932841611668</c:v>
                </c:pt>
                <c:pt idx="1304">
                  <c:v>-0.7071067811842674</c:v>
                </c:pt>
                <c:pt idx="1305">
                  <c:v>-0.77301045336067975</c:v>
                </c:pt>
                <c:pt idx="1306">
                  <c:v>-0.83146961230074945</c:v>
                </c:pt>
                <c:pt idx="1307">
                  <c:v>-0.88192126434682272</c:v>
                </c:pt>
                <c:pt idx="1308">
                  <c:v>-0.92387953251003596</c:v>
                </c:pt>
                <c:pt idx="1309">
                  <c:v>-0.95694033573125481</c:v>
                </c:pt>
                <c:pt idx="1310">
                  <c:v>-0.98078528040259128</c:v>
                </c:pt>
                <c:pt idx="1311">
                  <c:v>-0.99518472667187396</c:v>
                </c:pt>
                <c:pt idx="1312">
                  <c:v>-1</c:v>
                </c:pt>
                <c:pt idx="1313">
                  <c:v>-0.99518472667252333</c:v>
                </c:pt>
                <c:pt idx="1314">
                  <c:v>-0.98078528040387825</c:v>
                </c:pt>
                <c:pt idx="1315">
                  <c:v>-0.95694033573318626</c:v>
                </c:pt>
                <c:pt idx="1316">
                  <c:v>-0.92387953251257127</c:v>
                </c:pt>
                <c:pt idx="1317">
                  <c:v>-0.88192126434993245</c:v>
                </c:pt>
                <c:pt idx="1318">
                  <c:v>-0.83146961230441441</c:v>
                </c:pt>
                <c:pt idx="1319">
                  <c:v>-0.77301045336488272</c:v>
                </c:pt>
                <c:pt idx="1320">
                  <c:v>-0.70710678118895209</c:v>
                </c:pt>
                <c:pt idx="1321">
                  <c:v>-0.63439328416626617</c:v>
                </c:pt>
                <c:pt idx="1322">
                  <c:v>-0.55557023302243613</c:v>
                </c:pt>
                <c:pt idx="1323">
                  <c:v>-0.4713967368290195</c:v>
                </c:pt>
                <c:pt idx="1324">
                  <c:v>-0.38268343236827213</c:v>
                </c:pt>
                <c:pt idx="1325">
                  <c:v>-0.2902846772577759</c:v>
                </c:pt>
                <c:pt idx="1326">
                  <c:v>-0.19509032201951426</c:v>
                </c:pt>
                <c:pt idx="1327">
                  <c:v>-9.8017140333014313E-2</c:v>
                </c:pt>
                <c:pt idx="1328">
                  <c:v>-3.4885201281517619E-12</c:v>
                </c:pt>
                <c:pt idx="1329">
                  <c:v>9.8017140326070867E-2</c:v>
                </c:pt>
                <c:pt idx="1330">
                  <c:v>0.19509032201269916</c:v>
                </c:pt>
                <c:pt idx="1331">
                  <c:v>0.2902846772510993</c:v>
                </c:pt>
                <c:pt idx="1332">
                  <c:v>0.38268343236182617</c:v>
                </c:pt>
                <c:pt idx="1333">
                  <c:v>0.47139673682286631</c:v>
                </c:pt>
                <c:pt idx="1334">
                  <c:v>0.555570233016635</c:v>
                </c:pt>
                <c:pt idx="1335">
                  <c:v>0.6343932841608948</c:v>
                </c:pt>
                <c:pt idx="1336">
                  <c:v>0.7071067811840186</c:v>
                </c:pt>
                <c:pt idx="1337">
                  <c:v>0.77301045336047458</c:v>
                </c:pt>
                <c:pt idx="1338">
                  <c:v>0.83146961230053817</c:v>
                </c:pt>
                <c:pt idx="1339">
                  <c:v>0.88192126434665685</c:v>
                </c:pt>
                <c:pt idx="1340">
                  <c:v>0.92387953250990129</c:v>
                </c:pt>
                <c:pt idx="1341">
                  <c:v>0.95694033573116088</c:v>
                </c:pt>
                <c:pt idx="1342">
                  <c:v>0.98078528040252266</c:v>
                </c:pt>
                <c:pt idx="1343">
                  <c:v>0.99518472667183944</c:v>
                </c:pt>
                <c:pt idx="1344">
                  <c:v>1</c:v>
                </c:pt>
                <c:pt idx="1345">
                  <c:v>0.99518472667255509</c:v>
                </c:pt>
                <c:pt idx="1346">
                  <c:v>0.98078528040394686</c:v>
                </c:pt>
                <c:pt idx="1347">
                  <c:v>0.95694033573328008</c:v>
                </c:pt>
                <c:pt idx="1348">
                  <c:v>0.92387953251270594</c:v>
                </c:pt>
                <c:pt idx="1349">
                  <c:v>0.88192126435011164</c:v>
                </c:pt>
                <c:pt idx="1350">
                  <c:v>0.83146961230460981</c:v>
                </c:pt>
                <c:pt idx="1351">
                  <c:v>0.77301045336508789</c:v>
                </c:pt>
                <c:pt idx="1352">
                  <c:v>0.70710678118920089</c:v>
                </c:pt>
                <c:pt idx="1353">
                  <c:v>0.63439328416653817</c:v>
                </c:pt>
                <c:pt idx="1354">
                  <c:v>0.55557023302275232</c:v>
                </c:pt>
                <c:pt idx="1355">
                  <c:v>0.47139673682930472</c:v>
                </c:pt>
                <c:pt idx="1356">
                  <c:v>0.38268343236859714</c:v>
                </c:pt>
                <c:pt idx="1357">
                  <c:v>0.29028467725808538</c:v>
                </c:pt>
                <c:pt idx="1358">
                  <c:v>0.19509032201988721</c:v>
                </c:pt>
                <c:pt idx="1359">
                  <c:v>9.8017140333364464E-2</c:v>
                </c:pt>
                <c:pt idx="1360">
                  <c:v>3.8119395877680984E-12</c:v>
                </c:pt>
                <c:pt idx="1361">
                  <c:v>-9.8017140325749E-2</c:v>
                </c:pt>
                <c:pt idx="1362">
                  <c:v>-0.19509032201235407</c:v>
                </c:pt>
                <c:pt idx="1363">
                  <c:v>-0.29028467725076262</c:v>
                </c:pt>
                <c:pt idx="1364">
                  <c:v>-0.3826834323615011</c:v>
                </c:pt>
                <c:pt idx="1365">
                  <c:v>-0.47139673682258104</c:v>
                </c:pt>
                <c:pt idx="1366">
                  <c:v>-0.5555702330163661</c:v>
                </c:pt>
                <c:pt idx="1367">
                  <c:v>-0.63439328416062291</c:v>
                </c:pt>
                <c:pt idx="1368">
                  <c:v>-0.70710678118376979</c:v>
                </c:pt>
                <c:pt idx="1369">
                  <c:v>-0.77301045336025143</c:v>
                </c:pt>
                <c:pt idx="1370">
                  <c:v>-0.83146961230035843</c:v>
                </c:pt>
                <c:pt idx="1371">
                  <c:v>-0.88192126434649099</c:v>
                </c:pt>
                <c:pt idx="1372">
                  <c:v>-0.92387953250976662</c:v>
                </c:pt>
                <c:pt idx="1373">
                  <c:v>-0.95694033573105874</c:v>
                </c:pt>
                <c:pt idx="1374">
                  <c:v>-0.98078528040245394</c:v>
                </c:pt>
                <c:pt idx="1375">
                  <c:v>-0.99518472667180502</c:v>
                </c:pt>
                <c:pt idx="1376">
                  <c:v>-1</c:v>
                </c:pt>
                <c:pt idx="1377">
                  <c:v>-0.9951847266725895</c:v>
                </c:pt>
                <c:pt idx="1378">
                  <c:v>-0.98078528040401547</c:v>
                </c:pt>
                <c:pt idx="1379">
                  <c:v>-0.95694033573338222</c:v>
                </c:pt>
                <c:pt idx="1380">
                  <c:v>-0.92387953251282973</c:v>
                </c:pt>
                <c:pt idx="1381">
                  <c:v>-0.88192126435026419</c:v>
                </c:pt>
                <c:pt idx="1382">
                  <c:v>-0.83146961230480532</c:v>
                </c:pt>
                <c:pt idx="1383">
                  <c:v>-0.77301045336532914</c:v>
                </c:pt>
                <c:pt idx="1384">
                  <c:v>-0.7071067811894296</c:v>
                </c:pt>
                <c:pt idx="1385">
                  <c:v>-0.63439328416681018</c:v>
                </c:pt>
                <c:pt idx="1386">
                  <c:v>-0.55557023302302122</c:v>
                </c:pt>
                <c:pt idx="1387">
                  <c:v>-0.47139673682964012</c:v>
                </c:pt>
                <c:pt idx="1388">
                  <c:v>-0.38268343236892222</c:v>
                </c:pt>
                <c:pt idx="1389">
                  <c:v>-0.29028467725842211</c:v>
                </c:pt>
                <c:pt idx="1390">
                  <c:v>-0.1950903220202044</c:v>
                </c:pt>
                <c:pt idx="1391">
                  <c:v>-9.80171403337146E-2</c:v>
                </c:pt>
                <c:pt idx="1392">
                  <c:v>-4.1922024662452428E-12</c:v>
                </c:pt>
                <c:pt idx="1393">
                  <c:v>9.8017140325398863E-2</c:v>
                </c:pt>
                <c:pt idx="1394">
                  <c:v>0.19509032201203685</c:v>
                </c:pt>
                <c:pt idx="1395">
                  <c:v>0.29028467725042589</c:v>
                </c:pt>
                <c:pt idx="1396">
                  <c:v>0.38268343236120228</c:v>
                </c:pt>
                <c:pt idx="1397">
                  <c:v>0.47139673682227079</c:v>
                </c:pt>
                <c:pt idx="1398">
                  <c:v>0.55557023301607344</c:v>
                </c:pt>
                <c:pt idx="1399">
                  <c:v>0.6343932841603509</c:v>
                </c:pt>
                <c:pt idx="1400">
                  <c:v>0.70710678118354109</c:v>
                </c:pt>
                <c:pt idx="1401">
                  <c:v>0.77301045336002816</c:v>
                </c:pt>
                <c:pt idx="1402">
                  <c:v>0.83146961230016303</c:v>
                </c:pt>
                <c:pt idx="1403">
                  <c:v>0.88192126434632523</c:v>
                </c:pt>
                <c:pt idx="1404">
                  <c:v>0.92387953250964283</c:v>
                </c:pt>
                <c:pt idx="1405">
                  <c:v>0.9569403357309566</c:v>
                </c:pt>
                <c:pt idx="1406">
                  <c:v>0.98078528040238533</c:v>
                </c:pt>
                <c:pt idx="1407">
                  <c:v>0.99518472667177049</c:v>
                </c:pt>
                <c:pt idx="1408">
                  <c:v>1</c:v>
                </c:pt>
                <c:pt idx="1409">
                  <c:v>0.99518472667262403</c:v>
                </c:pt>
                <c:pt idx="1410">
                  <c:v>0.98078528040407864</c:v>
                </c:pt>
                <c:pt idx="1411">
                  <c:v>0.95694033573348436</c:v>
                </c:pt>
                <c:pt idx="1412">
                  <c:v>0.92387953251296429</c:v>
                </c:pt>
                <c:pt idx="1413">
                  <c:v>0.88192126435043006</c:v>
                </c:pt>
                <c:pt idx="1414">
                  <c:v>0.83146961230498495</c:v>
                </c:pt>
                <c:pt idx="1415">
                  <c:v>0.77301045336555241</c:v>
                </c:pt>
                <c:pt idx="1416">
                  <c:v>0.7071067811896784</c:v>
                </c:pt>
                <c:pt idx="1417">
                  <c:v>0.63439328416710405</c:v>
                </c:pt>
                <c:pt idx="1418">
                  <c:v>0.55557023302329012</c:v>
                </c:pt>
                <c:pt idx="1419">
                  <c:v>0.47139673682992533</c:v>
                </c:pt>
                <c:pt idx="1420">
                  <c:v>0.38268343236922103</c:v>
                </c:pt>
                <c:pt idx="1421">
                  <c:v>0.29028467725875878</c:v>
                </c:pt>
                <c:pt idx="1422">
                  <c:v>0.19509032202054949</c:v>
                </c:pt>
                <c:pt idx="1423">
                  <c:v>9.8017140334036468E-2</c:v>
                </c:pt>
                <c:pt idx="1424">
                  <c:v>4.5156219258615793E-12</c:v>
                </c:pt>
                <c:pt idx="1425">
                  <c:v>-9.8017140325048713E-2</c:v>
                </c:pt>
                <c:pt idx="1426">
                  <c:v>-0.1950903220116639</c:v>
                </c:pt>
                <c:pt idx="1427">
                  <c:v>-0.29028467725008922</c:v>
                </c:pt>
                <c:pt idx="1428">
                  <c:v>-0.38268343236087726</c:v>
                </c:pt>
                <c:pt idx="1429">
                  <c:v>-0.47139673682196048</c:v>
                </c:pt>
                <c:pt idx="1430">
                  <c:v>-0.55557023301580455</c:v>
                </c:pt>
                <c:pt idx="1431">
                  <c:v>-0.6343932841600789</c:v>
                </c:pt>
                <c:pt idx="1432">
                  <c:v>-0.70710678118329229</c:v>
                </c:pt>
                <c:pt idx="1433">
                  <c:v>-0.77301045335980501</c:v>
                </c:pt>
                <c:pt idx="1434">
                  <c:v>-0.83146961229998329</c:v>
                </c:pt>
                <c:pt idx="1435">
                  <c:v>-0.88192126434617268</c:v>
                </c:pt>
                <c:pt idx="1436">
                  <c:v>-0.92387953250950816</c:v>
                </c:pt>
                <c:pt idx="1437">
                  <c:v>-0.95694033573085446</c:v>
                </c:pt>
                <c:pt idx="1438">
                  <c:v>-0.98078528040232227</c:v>
                </c:pt>
                <c:pt idx="1439">
                  <c:v>-0.99518472667173885</c:v>
                </c:pt>
                <c:pt idx="1440">
                  <c:v>-1</c:v>
                </c:pt>
                <c:pt idx="1441">
                  <c:v>-0.99518472667265856</c:v>
                </c:pt>
                <c:pt idx="1442">
                  <c:v>-0.9807852804041528</c:v>
                </c:pt>
                <c:pt idx="1443">
                  <c:v>-0.95694033573357828</c:v>
                </c:pt>
                <c:pt idx="1444">
                  <c:v>-0.92387953251309896</c:v>
                </c:pt>
                <c:pt idx="1445">
                  <c:v>-0.88192126435059592</c:v>
                </c:pt>
                <c:pt idx="1446">
                  <c:v>-0.83146961230519623</c:v>
                </c:pt>
                <c:pt idx="1447">
                  <c:v>-0.77301045336575758</c:v>
                </c:pt>
                <c:pt idx="1448">
                  <c:v>-0.70710678118992709</c:v>
                </c:pt>
                <c:pt idx="1449">
                  <c:v>-0.63439328416735408</c:v>
                </c:pt>
                <c:pt idx="1450">
                  <c:v>-0.55557023302360631</c:v>
                </c:pt>
                <c:pt idx="1451">
                  <c:v>-0.47139673683026068</c:v>
                </c:pt>
                <c:pt idx="1452">
                  <c:v>-0.38268343236954611</c:v>
                </c:pt>
                <c:pt idx="1453">
                  <c:v>-0.29028467725906826</c:v>
                </c:pt>
                <c:pt idx="1454">
                  <c:v>-0.19509032202089457</c:v>
                </c:pt>
                <c:pt idx="1455">
                  <c:v>-9.8017140334386618E-2</c:v>
                </c:pt>
                <c:pt idx="1456">
                  <c:v>-4.8674630949083197E-12</c:v>
                </c:pt>
                <c:pt idx="1457">
                  <c:v>9.8017140324726845E-2</c:v>
                </c:pt>
                <c:pt idx="1458">
                  <c:v>0.19509032201131882</c:v>
                </c:pt>
                <c:pt idx="1459">
                  <c:v>0.29028467724977974</c:v>
                </c:pt>
                <c:pt idx="1460">
                  <c:v>0.38268343236055219</c:v>
                </c:pt>
                <c:pt idx="1461">
                  <c:v>0.47139673682165018</c:v>
                </c:pt>
                <c:pt idx="1462">
                  <c:v>0.55557023301551201</c:v>
                </c:pt>
                <c:pt idx="1463">
                  <c:v>0.63439328415982887</c:v>
                </c:pt>
                <c:pt idx="1464">
                  <c:v>0.70710678118304349</c:v>
                </c:pt>
                <c:pt idx="1465">
                  <c:v>0.77301045335958174</c:v>
                </c:pt>
                <c:pt idx="1466">
                  <c:v>0.83146961229977201</c:v>
                </c:pt>
                <c:pt idx="1467">
                  <c:v>0.88192126434600682</c:v>
                </c:pt>
                <c:pt idx="1468">
                  <c:v>0.9238795325093736</c:v>
                </c:pt>
                <c:pt idx="1469">
                  <c:v>0.95694033573076065</c:v>
                </c:pt>
                <c:pt idx="1470">
                  <c:v>0.98078528040224811</c:v>
                </c:pt>
                <c:pt idx="1471">
                  <c:v>0.99518472667170432</c:v>
                </c:pt>
                <c:pt idx="1472">
                  <c:v>1</c:v>
                </c:pt>
                <c:pt idx="1473">
                  <c:v>0.9951847266726902</c:v>
                </c:pt>
                <c:pt idx="1474">
                  <c:v>0.98078528040422142</c:v>
                </c:pt>
                <c:pt idx="1475">
                  <c:v>0.95694033573368043</c:v>
                </c:pt>
                <c:pt idx="1476">
                  <c:v>0.92387953251324451</c:v>
                </c:pt>
                <c:pt idx="1477">
                  <c:v>0.88192126435074836</c:v>
                </c:pt>
                <c:pt idx="1478">
                  <c:v>0.83146961230537597</c:v>
                </c:pt>
                <c:pt idx="1479">
                  <c:v>0.77301045336598073</c:v>
                </c:pt>
                <c:pt idx="1480">
                  <c:v>0.70710678119017589</c:v>
                </c:pt>
                <c:pt idx="1481">
                  <c:v>0.6343932841676041</c:v>
                </c:pt>
                <c:pt idx="1482">
                  <c:v>0.5555702330238752</c:v>
                </c:pt>
                <c:pt idx="1483">
                  <c:v>0.47139673683054589</c:v>
                </c:pt>
                <c:pt idx="1484">
                  <c:v>0.38268343236987112</c:v>
                </c:pt>
                <c:pt idx="1485">
                  <c:v>0.29028467725943219</c:v>
                </c:pt>
                <c:pt idx="1486">
                  <c:v>0.19509032202121179</c:v>
                </c:pt>
                <c:pt idx="1487">
                  <c:v>9.8017140334736755E-2</c:v>
                </c:pt>
                <c:pt idx="1488">
                  <c:v>5.2193042639550602E-12</c:v>
                </c:pt>
                <c:pt idx="1489">
                  <c:v>-9.8017140324376695E-2</c:v>
                </c:pt>
                <c:pt idx="1490">
                  <c:v>-0.19509032201097373</c:v>
                </c:pt>
                <c:pt idx="1491">
                  <c:v>-0.29028467724944301</c:v>
                </c:pt>
                <c:pt idx="1492">
                  <c:v>-0.38268343236022712</c:v>
                </c:pt>
                <c:pt idx="1493">
                  <c:v>-0.47139673682136496</c:v>
                </c:pt>
                <c:pt idx="1494">
                  <c:v>-0.55557023301519581</c:v>
                </c:pt>
                <c:pt idx="1495">
                  <c:v>-0.63439328415955687</c:v>
                </c:pt>
                <c:pt idx="1496">
                  <c:v>-0.70710678118281478</c:v>
                </c:pt>
                <c:pt idx="1497">
                  <c:v>-0.77301045335937657</c:v>
                </c:pt>
                <c:pt idx="1498">
                  <c:v>-0.83146961229959238</c:v>
                </c:pt>
                <c:pt idx="1499">
                  <c:v>-0.88192126434584095</c:v>
                </c:pt>
                <c:pt idx="1500">
                  <c:v>-0.92387953250923893</c:v>
                </c:pt>
                <c:pt idx="1501">
                  <c:v>-0.95694033573065851</c:v>
                </c:pt>
                <c:pt idx="1502">
                  <c:v>-0.98078528040218493</c:v>
                </c:pt>
                <c:pt idx="1503">
                  <c:v>-0.99518472667166979</c:v>
                </c:pt>
                <c:pt idx="1504">
                  <c:v>-1</c:v>
                </c:pt>
                <c:pt idx="1505">
                  <c:v>-0.99518472667272473</c:v>
                </c:pt>
                <c:pt idx="1506">
                  <c:v>-0.98078528040428448</c:v>
                </c:pt>
                <c:pt idx="1507">
                  <c:v>-0.95694033573378257</c:v>
                </c:pt>
                <c:pt idx="1508">
                  <c:v>-0.9238795325133683</c:v>
                </c:pt>
                <c:pt idx="1509">
                  <c:v>-0.88192126435092755</c:v>
                </c:pt>
                <c:pt idx="1510">
                  <c:v>-0.83146961230558725</c:v>
                </c:pt>
                <c:pt idx="1511">
                  <c:v>-0.773010453366204</c:v>
                </c:pt>
                <c:pt idx="1512">
                  <c:v>-0.7071067811904046</c:v>
                </c:pt>
                <c:pt idx="1513">
                  <c:v>-0.63439328416789809</c:v>
                </c:pt>
                <c:pt idx="1514">
                  <c:v>-0.55557023302416775</c:v>
                </c:pt>
                <c:pt idx="1515">
                  <c:v>-0.4713967368308562</c:v>
                </c:pt>
                <c:pt idx="1516">
                  <c:v>-0.38268343237016994</c:v>
                </c:pt>
                <c:pt idx="1517">
                  <c:v>-0.29028467725976886</c:v>
                </c:pt>
                <c:pt idx="1518">
                  <c:v>-0.19509032202155685</c:v>
                </c:pt>
                <c:pt idx="1519">
                  <c:v>-9.8017140335086905E-2</c:v>
                </c:pt>
                <c:pt idx="1520">
                  <c:v>-5.5427237235713966E-12</c:v>
                </c:pt>
                <c:pt idx="1521">
                  <c:v>9.8017140324026558E-2</c:v>
                </c:pt>
                <c:pt idx="1522">
                  <c:v>0.19509032201065654</c:v>
                </c:pt>
                <c:pt idx="1523">
                  <c:v>0.29028467724910634</c:v>
                </c:pt>
                <c:pt idx="1524">
                  <c:v>0.3826834323599021</c:v>
                </c:pt>
                <c:pt idx="1525">
                  <c:v>0.47139673682105465</c:v>
                </c:pt>
                <c:pt idx="1526">
                  <c:v>0.55557023301492692</c:v>
                </c:pt>
                <c:pt idx="1527">
                  <c:v>0.63439328415928498</c:v>
                </c:pt>
                <c:pt idx="1528">
                  <c:v>0.70710678118254588</c:v>
                </c:pt>
                <c:pt idx="1529">
                  <c:v>0.77301045335913543</c:v>
                </c:pt>
                <c:pt idx="1530">
                  <c:v>0.83146961229941263</c:v>
                </c:pt>
                <c:pt idx="1531">
                  <c:v>0.88192126434567519</c:v>
                </c:pt>
                <c:pt idx="1532">
                  <c:v>0.92387953250911514</c:v>
                </c:pt>
                <c:pt idx="1533">
                  <c:v>0.95694033573054804</c:v>
                </c:pt>
                <c:pt idx="1534">
                  <c:v>0.98078528040211632</c:v>
                </c:pt>
                <c:pt idx="1535">
                  <c:v>0.99518472667163538</c:v>
                </c:pt>
                <c:pt idx="1536">
                  <c:v>1</c:v>
                </c:pt>
                <c:pt idx="1537">
                  <c:v>0.99518472667275915</c:v>
                </c:pt>
                <c:pt idx="1538">
                  <c:v>0.9807852804043532</c:v>
                </c:pt>
                <c:pt idx="1539">
                  <c:v>0.95694033573388471</c:v>
                </c:pt>
                <c:pt idx="1540">
                  <c:v>0.92387953251349197</c:v>
                </c:pt>
                <c:pt idx="1541">
                  <c:v>0.88192126435108009</c:v>
                </c:pt>
                <c:pt idx="1542">
                  <c:v>0.83146961230576688</c:v>
                </c:pt>
                <c:pt idx="1543">
                  <c:v>0.77301045336642715</c:v>
                </c:pt>
                <c:pt idx="1544">
                  <c:v>0.70710678119067349</c:v>
                </c:pt>
                <c:pt idx="1545">
                  <c:v>0.63439328416814811</c:v>
                </c:pt>
                <c:pt idx="1546">
                  <c:v>0.55557023302446029</c:v>
                </c:pt>
                <c:pt idx="1547">
                  <c:v>0.47139673683116651</c:v>
                </c:pt>
                <c:pt idx="1548">
                  <c:v>0.38268343237049501</c:v>
                </c:pt>
                <c:pt idx="1549">
                  <c:v>0.29028467726010554</c:v>
                </c:pt>
                <c:pt idx="1550">
                  <c:v>0.19509032202190194</c:v>
                </c:pt>
                <c:pt idx="1551">
                  <c:v>9.8017140335437056E-2</c:v>
                </c:pt>
                <c:pt idx="1552">
                  <c:v>5.8945648926181371E-12</c:v>
                </c:pt>
                <c:pt idx="1553">
                  <c:v>-9.8017140323648125E-2</c:v>
                </c:pt>
                <c:pt idx="1554">
                  <c:v>-0.19509032201031146</c:v>
                </c:pt>
                <c:pt idx="1555">
                  <c:v>-0.29028467724879686</c:v>
                </c:pt>
                <c:pt idx="1556">
                  <c:v>-0.38268343235960328</c:v>
                </c:pt>
                <c:pt idx="1557">
                  <c:v>-0.47139673682074434</c:v>
                </c:pt>
                <c:pt idx="1558">
                  <c:v>-0.55557023301463437</c:v>
                </c:pt>
                <c:pt idx="1559">
                  <c:v>-0.63439328415903495</c:v>
                </c:pt>
                <c:pt idx="1560">
                  <c:v>-0.70710678118231729</c:v>
                </c:pt>
                <c:pt idx="1561">
                  <c:v>-0.77301045335893015</c:v>
                </c:pt>
                <c:pt idx="1562">
                  <c:v>-0.83146961229920147</c:v>
                </c:pt>
                <c:pt idx="1563">
                  <c:v>-0.88192126434550933</c:v>
                </c:pt>
                <c:pt idx="1564">
                  <c:v>-0.92387953250898047</c:v>
                </c:pt>
                <c:pt idx="1565">
                  <c:v>-0.95694033573045423</c:v>
                </c:pt>
                <c:pt idx="1566">
                  <c:v>-0.98078528040204771</c:v>
                </c:pt>
                <c:pt idx="1567">
                  <c:v>-0.99518472667160085</c:v>
                </c:pt>
                <c:pt idx="1568">
                  <c:v>-1</c:v>
                </c:pt>
                <c:pt idx="1569">
                  <c:v>-0.99518472667279367</c:v>
                </c:pt>
                <c:pt idx="1570">
                  <c:v>-0.98078528040442181</c:v>
                </c:pt>
                <c:pt idx="1571">
                  <c:v>-0.95694033573397852</c:v>
                </c:pt>
                <c:pt idx="1572">
                  <c:v>-0.92387953251362664</c:v>
                </c:pt>
                <c:pt idx="1573">
                  <c:v>-0.88192126435124585</c:v>
                </c:pt>
                <c:pt idx="1574">
                  <c:v>-0.83146961230596239</c:v>
                </c:pt>
                <c:pt idx="1575">
                  <c:v>-0.77301045336663232</c:v>
                </c:pt>
                <c:pt idx="1576">
                  <c:v>-0.7071067811909022</c:v>
                </c:pt>
                <c:pt idx="1577">
                  <c:v>-0.63439328416842</c:v>
                </c:pt>
                <c:pt idx="1578">
                  <c:v>-0.55557023302475284</c:v>
                </c:pt>
                <c:pt idx="1579">
                  <c:v>-0.47139673683145172</c:v>
                </c:pt>
                <c:pt idx="1580">
                  <c:v>-0.38268343237082009</c:v>
                </c:pt>
                <c:pt idx="1581">
                  <c:v>-0.29028467726041501</c:v>
                </c:pt>
                <c:pt idx="1582">
                  <c:v>-0.19509032202224702</c:v>
                </c:pt>
                <c:pt idx="1583">
                  <c:v>-9.8017140335787206E-2</c:v>
                </c:pt>
                <c:pt idx="1584">
                  <c:v>-6.2464060616648776E-12</c:v>
                </c:pt>
                <c:pt idx="1585">
                  <c:v>9.8017140323326257E-2</c:v>
                </c:pt>
                <c:pt idx="1586">
                  <c:v>0.19509032200996637</c:v>
                </c:pt>
                <c:pt idx="1587">
                  <c:v>0.29028467724843299</c:v>
                </c:pt>
                <c:pt idx="1588">
                  <c:v>0.38268343235927821</c:v>
                </c:pt>
                <c:pt idx="1589">
                  <c:v>0.47139673682045913</c:v>
                </c:pt>
                <c:pt idx="1590">
                  <c:v>0.55557023301434183</c:v>
                </c:pt>
                <c:pt idx="1591">
                  <c:v>0.63439328415876295</c:v>
                </c:pt>
                <c:pt idx="1592">
                  <c:v>0.70710678118204839</c:v>
                </c:pt>
                <c:pt idx="1593">
                  <c:v>0.77301045335872498</c:v>
                </c:pt>
                <c:pt idx="1594">
                  <c:v>0.83146961229900596</c:v>
                </c:pt>
                <c:pt idx="1595">
                  <c:v>0.88192126434535678</c:v>
                </c:pt>
                <c:pt idx="1596">
                  <c:v>0.92387953250883503</c:v>
                </c:pt>
                <c:pt idx="1597">
                  <c:v>0.95694033573035209</c:v>
                </c:pt>
                <c:pt idx="1598">
                  <c:v>0.98078528040198454</c:v>
                </c:pt>
                <c:pt idx="1599">
                  <c:v>0.99518472667156921</c:v>
                </c:pt>
                <c:pt idx="1600">
                  <c:v>1</c:v>
                </c:pt>
                <c:pt idx="1601">
                  <c:v>0.9951847266728282</c:v>
                </c:pt>
                <c:pt idx="1602">
                  <c:v>0.98078528040449042</c:v>
                </c:pt>
                <c:pt idx="1603">
                  <c:v>0.95694033573408066</c:v>
                </c:pt>
                <c:pt idx="1604">
                  <c:v>0.92387953251376131</c:v>
                </c:pt>
                <c:pt idx="1605">
                  <c:v>0.88192126435139839</c:v>
                </c:pt>
                <c:pt idx="1606">
                  <c:v>0.83146961230615779</c:v>
                </c:pt>
                <c:pt idx="1607">
                  <c:v>0.77301045336685559</c:v>
                </c:pt>
                <c:pt idx="1608">
                  <c:v>0.707106781191151</c:v>
                </c:pt>
                <c:pt idx="1609">
                  <c:v>0.63439328416867002</c:v>
                </c:pt>
                <c:pt idx="1610">
                  <c:v>0.55557023302504538</c:v>
                </c:pt>
                <c:pt idx="1611">
                  <c:v>0.47139673683176203</c:v>
                </c:pt>
                <c:pt idx="1612">
                  <c:v>0.38268343237117136</c:v>
                </c:pt>
                <c:pt idx="1613">
                  <c:v>0.29028467726072454</c:v>
                </c:pt>
                <c:pt idx="1614">
                  <c:v>0.19509032202256424</c:v>
                </c:pt>
                <c:pt idx="1615">
                  <c:v>9.801714033610906E-2</c:v>
                </c:pt>
                <c:pt idx="1616">
                  <c:v>6.598247230711618E-12</c:v>
                </c:pt>
                <c:pt idx="1617">
                  <c:v>-9.8017140322976121E-2</c:v>
                </c:pt>
                <c:pt idx="1618">
                  <c:v>-0.19509032200964918</c:v>
                </c:pt>
                <c:pt idx="1619">
                  <c:v>-0.29028467724812346</c:v>
                </c:pt>
                <c:pt idx="1620">
                  <c:v>-0.38268343235895314</c:v>
                </c:pt>
                <c:pt idx="1621">
                  <c:v>-0.47139673682012379</c:v>
                </c:pt>
                <c:pt idx="1622">
                  <c:v>-0.55557023301404929</c:v>
                </c:pt>
                <c:pt idx="1623">
                  <c:v>-0.63439328415849094</c:v>
                </c:pt>
                <c:pt idx="1624">
                  <c:v>-0.70710678118181969</c:v>
                </c:pt>
                <c:pt idx="1625">
                  <c:v>-0.77301045335848384</c:v>
                </c:pt>
                <c:pt idx="1626">
                  <c:v>-0.83146961229881045</c:v>
                </c:pt>
                <c:pt idx="1627">
                  <c:v>-0.88192126434519102</c:v>
                </c:pt>
                <c:pt idx="1628">
                  <c:v>-0.92387953250871124</c:v>
                </c:pt>
                <c:pt idx="1629">
                  <c:v>-0.95694033573024995</c:v>
                </c:pt>
                <c:pt idx="1630">
                  <c:v>-0.98078528040191038</c:v>
                </c:pt>
                <c:pt idx="1631">
                  <c:v>-0.99518472667153468</c:v>
                </c:pt>
                <c:pt idx="1632">
                  <c:v>-1</c:v>
                </c:pt>
                <c:pt idx="1633">
                  <c:v>-0.99518472667286262</c:v>
                </c:pt>
                <c:pt idx="1634">
                  <c:v>-0.98078528040455359</c:v>
                </c:pt>
                <c:pt idx="1635">
                  <c:v>-0.9569403357341828</c:v>
                </c:pt>
                <c:pt idx="1636">
                  <c:v>-0.92387953251389598</c:v>
                </c:pt>
                <c:pt idx="1637">
                  <c:v>-0.88192126435157758</c:v>
                </c:pt>
                <c:pt idx="1638">
                  <c:v>-0.83146961230633754</c:v>
                </c:pt>
                <c:pt idx="1639">
                  <c:v>-0.77301045336707874</c:v>
                </c:pt>
                <c:pt idx="1640">
                  <c:v>-0.7071067811913998</c:v>
                </c:pt>
                <c:pt idx="1641">
                  <c:v>-0.63439328416896401</c:v>
                </c:pt>
                <c:pt idx="1642">
                  <c:v>-0.55557023302531439</c:v>
                </c:pt>
                <c:pt idx="1643">
                  <c:v>-0.47139673683207234</c:v>
                </c:pt>
                <c:pt idx="1644">
                  <c:v>-0.38268343237147018</c:v>
                </c:pt>
                <c:pt idx="1645">
                  <c:v>-0.29028467726108842</c:v>
                </c:pt>
                <c:pt idx="1646">
                  <c:v>-0.19509032202293719</c:v>
                </c:pt>
                <c:pt idx="1647">
                  <c:v>-9.801714033645921E-2</c:v>
                </c:pt>
                <c:pt idx="1648">
                  <c:v>-6.9216666903279545E-12</c:v>
                </c:pt>
                <c:pt idx="1649">
                  <c:v>9.801714032262597E-2</c:v>
                </c:pt>
                <c:pt idx="1650">
                  <c:v>0.1950903220093041</c:v>
                </c:pt>
                <c:pt idx="1651">
                  <c:v>0.29028467724775958</c:v>
                </c:pt>
                <c:pt idx="1652">
                  <c:v>0.38268343235865437</c:v>
                </c:pt>
                <c:pt idx="1653">
                  <c:v>0.47139673681981348</c:v>
                </c:pt>
                <c:pt idx="1654">
                  <c:v>0.55557023301378039</c:v>
                </c:pt>
                <c:pt idx="1655">
                  <c:v>0.63439328415819707</c:v>
                </c:pt>
                <c:pt idx="1656">
                  <c:v>0.70710678118157089</c:v>
                </c:pt>
                <c:pt idx="1657">
                  <c:v>0.77301045335827867</c:v>
                </c:pt>
                <c:pt idx="1658">
                  <c:v>0.83146961229863081</c:v>
                </c:pt>
                <c:pt idx="1659">
                  <c:v>0.88192126434502516</c:v>
                </c:pt>
                <c:pt idx="1660">
                  <c:v>0.92387953250857657</c:v>
                </c:pt>
                <c:pt idx="1661">
                  <c:v>0.95694033573015602</c:v>
                </c:pt>
                <c:pt idx="1662">
                  <c:v>0.98078528040184731</c:v>
                </c:pt>
                <c:pt idx="1663">
                  <c:v>0.99518472667150015</c:v>
                </c:pt>
                <c:pt idx="1664">
                  <c:v>1</c:v>
                </c:pt>
                <c:pt idx="1665">
                  <c:v>0.99518472667289715</c:v>
                </c:pt>
                <c:pt idx="1666">
                  <c:v>0.98078528040462221</c:v>
                </c:pt>
                <c:pt idx="1667">
                  <c:v>0.95694033573428494</c:v>
                </c:pt>
                <c:pt idx="1668">
                  <c:v>0.92387953251401966</c:v>
                </c:pt>
                <c:pt idx="1669">
                  <c:v>0.88192126435174345</c:v>
                </c:pt>
                <c:pt idx="1670">
                  <c:v>0.83146961230653305</c:v>
                </c:pt>
                <c:pt idx="1671">
                  <c:v>0.77301045336730201</c:v>
                </c:pt>
                <c:pt idx="1672">
                  <c:v>0.70710678119162851</c:v>
                </c:pt>
                <c:pt idx="1673">
                  <c:v>0.63439328416921403</c:v>
                </c:pt>
                <c:pt idx="1674">
                  <c:v>0.55557023302560693</c:v>
                </c:pt>
                <c:pt idx="1675">
                  <c:v>0.47139673683238265</c:v>
                </c:pt>
                <c:pt idx="1676">
                  <c:v>0.38268343237176899</c:v>
                </c:pt>
                <c:pt idx="1677">
                  <c:v>0.29028467726139789</c:v>
                </c:pt>
                <c:pt idx="1678">
                  <c:v>0.19509032202325438</c:v>
                </c:pt>
                <c:pt idx="1679">
                  <c:v>9.8017140336809361E-2</c:v>
                </c:pt>
                <c:pt idx="1680">
                  <c:v>7.3019295688050989E-12</c:v>
                </c:pt>
                <c:pt idx="1681">
                  <c:v>-9.8017140322304103E-2</c:v>
                </c:pt>
                <c:pt idx="1682">
                  <c:v>-0.19509032200895901</c:v>
                </c:pt>
                <c:pt idx="1683">
                  <c:v>-0.29028467724745011</c:v>
                </c:pt>
                <c:pt idx="1684">
                  <c:v>-0.38268343235830304</c:v>
                </c:pt>
                <c:pt idx="1685">
                  <c:v>-0.47139673681950317</c:v>
                </c:pt>
                <c:pt idx="1686">
                  <c:v>-0.55557023301348785</c:v>
                </c:pt>
                <c:pt idx="1687">
                  <c:v>-0.63439328415794705</c:v>
                </c:pt>
                <c:pt idx="1688">
                  <c:v>-0.70710678118132209</c:v>
                </c:pt>
                <c:pt idx="1689">
                  <c:v>-0.77301045335803742</c:v>
                </c:pt>
                <c:pt idx="1690">
                  <c:v>-0.8314696122984353</c:v>
                </c:pt>
                <c:pt idx="1691">
                  <c:v>-0.88192126434487261</c:v>
                </c:pt>
                <c:pt idx="1692">
                  <c:v>-0.9238795325084419</c:v>
                </c:pt>
                <c:pt idx="1693">
                  <c:v>-0.95694033573005388</c:v>
                </c:pt>
                <c:pt idx="1694">
                  <c:v>-0.9807852804017787</c:v>
                </c:pt>
                <c:pt idx="1695">
                  <c:v>-0.99518472667146851</c:v>
                </c:pt>
                <c:pt idx="1696">
                  <c:v>-1</c:v>
                </c:pt>
                <c:pt idx="1697">
                  <c:v>-0.99518472667292879</c:v>
                </c:pt>
                <c:pt idx="1698">
                  <c:v>-0.98078528040469082</c:v>
                </c:pt>
                <c:pt idx="1699">
                  <c:v>-0.95694033573438708</c:v>
                </c:pt>
                <c:pt idx="1700">
                  <c:v>-0.92387953251415433</c:v>
                </c:pt>
                <c:pt idx="1701">
                  <c:v>-0.88192126435189588</c:v>
                </c:pt>
                <c:pt idx="1702">
                  <c:v>-0.83146961230672845</c:v>
                </c:pt>
                <c:pt idx="1703">
                  <c:v>-0.77301045336752516</c:v>
                </c:pt>
                <c:pt idx="1704">
                  <c:v>-0.7071067811918974</c:v>
                </c:pt>
                <c:pt idx="1705">
                  <c:v>-0.63439328416948593</c:v>
                </c:pt>
                <c:pt idx="1706">
                  <c:v>-0.55557023302589947</c:v>
                </c:pt>
                <c:pt idx="1707">
                  <c:v>-0.47139673683266786</c:v>
                </c:pt>
                <c:pt idx="1708">
                  <c:v>-0.38268343237212032</c:v>
                </c:pt>
                <c:pt idx="1709">
                  <c:v>-0.29028467726173462</c:v>
                </c:pt>
                <c:pt idx="1710">
                  <c:v>-0.19509032202359947</c:v>
                </c:pt>
                <c:pt idx="1711">
                  <c:v>-9.8017140337131214E-2</c:v>
                </c:pt>
                <c:pt idx="1712">
                  <c:v>-7.6537707378518394E-12</c:v>
                </c:pt>
                <c:pt idx="1713">
                  <c:v>9.8017140321953952E-2</c:v>
                </c:pt>
                <c:pt idx="1714">
                  <c:v>0.19509032200861393</c:v>
                </c:pt>
                <c:pt idx="1715">
                  <c:v>0.29028467724714058</c:v>
                </c:pt>
                <c:pt idx="1716">
                  <c:v>0.38268343235800423</c:v>
                </c:pt>
                <c:pt idx="1717">
                  <c:v>0.47139673681921795</c:v>
                </c:pt>
                <c:pt idx="1718">
                  <c:v>0.5555702330131953</c:v>
                </c:pt>
                <c:pt idx="1719">
                  <c:v>0.63439328415767504</c:v>
                </c:pt>
                <c:pt idx="1720">
                  <c:v>0.70710678118109338</c:v>
                </c:pt>
                <c:pt idx="1721">
                  <c:v>0.77301045335783225</c:v>
                </c:pt>
                <c:pt idx="1722">
                  <c:v>0.83146961229823979</c:v>
                </c:pt>
                <c:pt idx="1723">
                  <c:v>0.88192126434469342</c:v>
                </c:pt>
                <c:pt idx="1724">
                  <c:v>0.92387953250830734</c:v>
                </c:pt>
                <c:pt idx="1725">
                  <c:v>0.95694033572995174</c:v>
                </c:pt>
                <c:pt idx="1726">
                  <c:v>0.98078528040170998</c:v>
                </c:pt>
                <c:pt idx="1727">
                  <c:v>0.99518472667143398</c:v>
                </c:pt>
                <c:pt idx="1728">
                  <c:v>1</c:v>
                </c:pt>
                <c:pt idx="1729">
                  <c:v>0.99518472667296332</c:v>
                </c:pt>
                <c:pt idx="1730">
                  <c:v>0.98078528040475943</c:v>
                </c:pt>
                <c:pt idx="1731">
                  <c:v>0.95694033573448101</c:v>
                </c:pt>
                <c:pt idx="1732">
                  <c:v>0.923879532514289</c:v>
                </c:pt>
                <c:pt idx="1733">
                  <c:v>0.88192126435206175</c:v>
                </c:pt>
                <c:pt idx="1734">
                  <c:v>0.83146961230690819</c:v>
                </c:pt>
                <c:pt idx="1735">
                  <c:v>0.77301045336773033</c:v>
                </c:pt>
                <c:pt idx="1736">
                  <c:v>0.707106781192126</c:v>
                </c:pt>
                <c:pt idx="1737">
                  <c:v>0.63439328416975793</c:v>
                </c:pt>
                <c:pt idx="1738">
                  <c:v>0.55557023302619202</c:v>
                </c:pt>
                <c:pt idx="1739">
                  <c:v>0.47139673683297817</c:v>
                </c:pt>
                <c:pt idx="1740">
                  <c:v>0.38268343237241909</c:v>
                </c:pt>
                <c:pt idx="1741">
                  <c:v>0.2902846772620713</c:v>
                </c:pt>
                <c:pt idx="1742">
                  <c:v>0.19509032202394455</c:v>
                </c:pt>
                <c:pt idx="1743">
                  <c:v>9.8017140337481365E-2</c:v>
                </c:pt>
                <c:pt idx="1744">
                  <c:v>7.9771901974681758E-12</c:v>
                </c:pt>
                <c:pt idx="1745">
                  <c:v>-9.8017140321603816E-2</c:v>
                </c:pt>
                <c:pt idx="1746">
                  <c:v>-0.19509032200826884</c:v>
                </c:pt>
                <c:pt idx="1747">
                  <c:v>-0.2902846772468039</c:v>
                </c:pt>
                <c:pt idx="1748">
                  <c:v>-0.3826834323576529</c:v>
                </c:pt>
                <c:pt idx="1749">
                  <c:v>-0.47139673681890765</c:v>
                </c:pt>
                <c:pt idx="1750">
                  <c:v>-0.55557023301292641</c:v>
                </c:pt>
                <c:pt idx="1751">
                  <c:v>-0.63439328415742502</c:v>
                </c:pt>
                <c:pt idx="1752">
                  <c:v>-0.70710678118084458</c:v>
                </c:pt>
                <c:pt idx="1753">
                  <c:v>-0.77301045335760898</c:v>
                </c:pt>
                <c:pt idx="1754">
                  <c:v>-0.83146961229806016</c:v>
                </c:pt>
                <c:pt idx="1755">
                  <c:v>-0.88192126434454099</c:v>
                </c:pt>
                <c:pt idx="1756">
                  <c:v>-0.92387953250818355</c:v>
                </c:pt>
                <c:pt idx="1757">
                  <c:v>-0.9569403357298496</c:v>
                </c:pt>
                <c:pt idx="1758">
                  <c:v>-0.98078528040164137</c:v>
                </c:pt>
                <c:pt idx="1759">
                  <c:v>-0.99518472667139957</c:v>
                </c:pt>
                <c:pt idx="1760">
                  <c:v>-1</c:v>
                </c:pt>
                <c:pt idx="1761">
                  <c:v>-0.99518472667299784</c:v>
                </c:pt>
                <c:pt idx="1762">
                  <c:v>-0.98078528040482815</c:v>
                </c:pt>
                <c:pt idx="1763">
                  <c:v>-0.95694033573459136</c:v>
                </c:pt>
                <c:pt idx="1764">
                  <c:v>-0.92387953251442367</c:v>
                </c:pt>
                <c:pt idx="1765">
                  <c:v>-0.88192126435222762</c:v>
                </c:pt>
                <c:pt idx="1766">
                  <c:v>-0.83146961230710359</c:v>
                </c:pt>
                <c:pt idx="1767">
                  <c:v>-0.77301045336797158</c:v>
                </c:pt>
                <c:pt idx="1768">
                  <c:v>-0.70710678119235471</c:v>
                </c:pt>
                <c:pt idx="1769">
                  <c:v>-0.63439328417002994</c:v>
                </c:pt>
                <c:pt idx="1770">
                  <c:v>-0.55557023302646091</c:v>
                </c:pt>
                <c:pt idx="1771">
                  <c:v>-0.47139673683331351</c:v>
                </c:pt>
                <c:pt idx="1772">
                  <c:v>-0.38268343237274416</c:v>
                </c:pt>
                <c:pt idx="1773">
                  <c:v>-0.29028467726240798</c:v>
                </c:pt>
                <c:pt idx="1774">
                  <c:v>-0.19509032202426174</c:v>
                </c:pt>
                <c:pt idx="1775">
                  <c:v>-9.8017140337831515E-2</c:v>
                </c:pt>
                <c:pt idx="1776">
                  <c:v>-8.3290313665149163E-12</c:v>
                </c:pt>
                <c:pt idx="1777">
                  <c:v>9.8017140321253665E-2</c:v>
                </c:pt>
                <c:pt idx="1778">
                  <c:v>0.19509032200795165</c:v>
                </c:pt>
                <c:pt idx="1779">
                  <c:v>0.29028467724646723</c:v>
                </c:pt>
                <c:pt idx="1780">
                  <c:v>0.38268343235735414</c:v>
                </c:pt>
                <c:pt idx="1781">
                  <c:v>0.47139673681859734</c:v>
                </c:pt>
                <c:pt idx="1782">
                  <c:v>0.55557023301261022</c:v>
                </c:pt>
                <c:pt idx="1783">
                  <c:v>0.63439328415715301</c:v>
                </c:pt>
                <c:pt idx="1784">
                  <c:v>0.70710678118061587</c:v>
                </c:pt>
                <c:pt idx="1785">
                  <c:v>0.77301045335738583</c:v>
                </c:pt>
                <c:pt idx="1786">
                  <c:v>0.83146961229786465</c:v>
                </c:pt>
                <c:pt idx="1787">
                  <c:v>0.88192126434436169</c:v>
                </c:pt>
                <c:pt idx="1788">
                  <c:v>0.92387953250805976</c:v>
                </c:pt>
                <c:pt idx="1789">
                  <c:v>0.95694033572974757</c:v>
                </c:pt>
                <c:pt idx="1790">
                  <c:v>0.98078528040157831</c:v>
                </c:pt>
                <c:pt idx="1791">
                  <c:v>0.99518472667136226</c:v>
                </c:pt>
                <c:pt idx="1792">
                  <c:v>1</c:v>
                </c:pt>
                <c:pt idx="1793">
                  <c:v>0.99518472667302948</c:v>
                </c:pt>
                <c:pt idx="1794">
                  <c:v>0.98078528040489121</c:v>
                </c:pt>
                <c:pt idx="1795">
                  <c:v>0.9569403357346935</c:v>
                </c:pt>
                <c:pt idx="1796">
                  <c:v>0.92387953251455834</c:v>
                </c:pt>
                <c:pt idx="1797">
                  <c:v>0.88192126435239349</c:v>
                </c:pt>
                <c:pt idx="1798">
                  <c:v>0.8314696123072991</c:v>
                </c:pt>
                <c:pt idx="1799">
                  <c:v>0.77301045336819485</c:v>
                </c:pt>
                <c:pt idx="1800">
                  <c:v>0.7071067811926236</c:v>
                </c:pt>
                <c:pt idx="1801">
                  <c:v>0.63439328417030194</c:v>
                </c:pt>
                <c:pt idx="1802">
                  <c:v>0.55557023302675346</c:v>
                </c:pt>
                <c:pt idx="1803">
                  <c:v>0.47139673683357369</c:v>
                </c:pt>
                <c:pt idx="1804">
                  <c:v>0.38268343237306923</c:v>
                </c:pt>
                <c:pt idx="1805">
                  <c:v>0.29028467726274471</c:v>
                </c:pt>
                <c:pt idx="1806">
                  <c:v>0.19509032202463472</c:v>
                </c:pt>
                <c:pt idx="1807">
                  <c:v>9.8017140338153369E-2</c:v>
                </c:pt>
                <c:pt idx="1808">
                  <c:v>8.6808725355616567E-12</c:v>
                </c:pt>
                <c:pt idx="1809">
                  <c:v>-9.8017140320903515E-2</c:v>
                </c:pt>
                <c:pt idx="1810">
                  <c:v>-0.19509032200760656</c:v>
                </c:pt>
                <c:pt idx="1811">
                  <c:v>-0.29028467724613055</c:v>
                </c:pt>
                <c:pt idx="1812">
                  <c:v>-0.38268343235702906</c:v>
                </c:pt>
                <c:pt idx="1813">
                  <c:v>-0.47139673681828703</c:v>
                </c:pt>
                <c:pt idx="1814">
                  <c:v>-0.55557023301234132</c:v>
                </c:pt>
                <c:pt idx="1815">
                  <c:v>-0.63439328415688112</c:v>
                </c:pt>
                <c:pt idx="1816">
                  <c:v>-0.70710678118034698</c:v>
                </c:pt>
                <c:pt idx="1817">
                  <c:v>-0.77301045335719865</c:v>
                </c:pt>
                <c:pt idx="1818">
                  <c:v>-0.83146961229766925</c:v>
                </c:pt>
                <c:pt idx="1819">
                  <c:v>-0.88192126434420925</c:v>
                </c:pt>
                <c:pt idx="1820">
                  <c:v>-0.92387953250791421</c:v>
                </c:pt>
                <c:pt idx="1821">
                  <c:v>-0.95694033572965365</c:v>
                </c:pt>
                <c:pt idx="1822">
                  <c:v>-0.98078528040150958</c:v>
                </c:pt>
                <c:pt idx="1823">
                  <c:v>-0.99518472667133051</c:v>
                </c:pt>
                <c:pt idx="1824">
                  <c:v>-1</c:v>
                </c:pt>
                <c:pt idx="1825">
                  <c:v>-0.99518472667306401</c:v>
                </c:pt>
                <c:pt idx="1826">
                  <c:v>-0.98078528040496538</c:v>
                </c:pt>
                <c:pt idx="1827">
                  <c:v>-0.95694033573478732</c:v>
                </c:pt>
                <c:pt idx="1828">
                  <c:v>-0.92387953251468202</c:v>
                </c:pt>
                <c:pt idx="1829">
                  <c:v>-0.88192126435254592</c:v>
                </c:pt>
                <c:pt idx="1830">
                  <c:v>-0.83146961230751038</c:v>
                </c:pt>
                <c:pt idx="1831">
                  <c:v>-0.77301045336840002</c:v>
                </c:pt>
                <c:pt idx="1832">
                  <c:v>-0.70710678119285231</c:v>
                </c:pt>
                <c:pt idx="1833">
                  <c:v>-0.63439328417055196</c:v>
                </c:pt>
                <c:pt idx="1834">
                  <c:v>-0.55557023302706965</c:v>
                </c:pt>
                <c:pt idx="1835">
                  <c:v>-0.471396736833884</c:v>
                </c:pt>
                <c:pt idx="1836">
                  <c:v>-0.38268343237339431</c:v>
                </c:pt>
                <c:pt idx="1837">
                  <c:v>-0.29028467726308138</c:v>
                </c:pt>
                <c:pt idx="1838">
                  <c:v>-0.19509032202497978</c:v>
                </c:pt>
                <c:pt idx="1839">
                  <c:v>-9.8017140338503519E-2</c:v>
                </c:pt>
                <c:pt idx="1840">
                  <c:v>-9.0042919951779932E-12</c:v>
                </c:pt>
                <c:pt idx="1841">
                  <c:v>9.8017140320581661E-2</c:v>
                </c:pt>
                <c:pt idx="1842">
                  <c:v>0.19509032200723361</c:v>
                </c:pt>
                <c:pt idx="1843">
                  <c:v>0.29028467724582102</c:v>
                </c:pt>
                <c:pt idx="1844">
                  <c:v>0.38268343235670399</c:v>
                </c:pt>
                <c:pt idx="1845">
                  <c:v>0.47139673681797678</c:v>
                </c:pt>
                <c:pt idx="1846">
                  <c:v>0.55557023301204878</c:v>
                </c:pt>
                <c:pt idx="1847">
                  <c:v>0.63439328415660912</c:v>
                </c:pt>
                <c:pt idx="1848">
                  <c:v>0.70710678118009829</c:v>
                </c:pt>
                <c:pt idx="1849">
                  <c:v>0.77301045335695739</c:v>
                </c:pt>
                <c:pt idx="1850">
                  <c:v>0.8314696122974895</c:v>
                </c:pt>
                <c:pt idx="1851">
                  <c:v>0.88192126434405682</c:v>
                </c:pt>
                <c:pt idx="1852">
                  <c:v>0.92387953250777954</c:v>
                </c:pt>
                <c:pt idx="1853">
                  <c:v>0.95694033572955151</c:v>
                </c:pt>
                <c:pt idx="1854">
                  <c:v>0.98078528040144097</c:v>
                </c:pt>
                <c:pt idx="1855">
                  <c:v>0.99518472667129609</c:v>
                </c:pt>
                <c:pt idx="1856">
                  <c:v>1</c:v>
                </c:pt>
                <c:pt idx="1857">
                  <c:v>0.99518472667309843</c:v>
                </c:pt>
                <c:pt idx="1858">
                  <c:v>0.98078528040502289</c:v>
                </c:pt>
                <c:pt idx="1859">
                  <c:v>0.95694033573488946</c:v>
                </c:pt>
                <c:pt idx="1860">
                  <c:v>0.92387953251480581</c:v>
                </c:pt>
                <c:pt idx="1861">
                  <c:v>0.88192126435271179</c:v>
                </c:pt>
                <c:pt idx="1862">
                  <c:v>0.83146961230769001</c:v>
                </c:pt>
                <c:pt idx="1863">
                  <c:v>0.77301045336862317</c:v>
                </c:pt>
                <c:pt idx="1864">
                  <c:v>0.70710678119310111</c:v>
                </c:pt>
                <c:pt idx="1865">
                  <c:v>0.63439328417082386</c:v>
                </c:pt>
                <c:pt idx="1866">
                  <c:v>0.55557023302736219</c:v>
                </c:pt>
                <c:pt idx="1867">
                  <c:v>0.47139673683424438</c:v>
                </c:pt>
                <c:pt idx="1868">
                  <c:v>0.38268343237366681</c:v>
                </c:pt>
                <c:pt idx="1869">
                  <c:v>0.29028467726339086</c:v>
                </c:pt>
                <c:pt idx="1870">
                  <c:v>0.195090322025297</c:v>
                </c:pt>
                <c:pt idx="1871">
                  <c:v>9.801714033885367E-2</c:v>
                </c:pt>
                <c:pt idx="1872">
                  <c:v>9.3561331642247336E-12</c:v>
                </c:pt>
                <c:pt idx="1873">
                  <c:v>-9.8017140320231511E-2</c:v>
                </c:pt>
                <c:pt idx="1874">
                  <c:v>-0.19509032200688853</c:v>
                </c:pt>
                <c:pt idx="1875">
                  <c:v>-0.29028467724545715</c:v>
                </c:pt>
                <c:pt idx="1876">
                  <c:v>-0.38268343235637892</c:v>
                </c:pt>
                <c:pt idx="1877">
                  <c:v>-0.47139673681766647</c:v>
                </c:pt>
                <c:pt idx="1878">
                  <c:v>-0.55557023301177988</c:v>
                </c:pt>
                <c:pt idx="1879">
                  <c:v>-0.63439328415635909</c:v>
                </c:pt>
                <c:pt idx="1880">
                  <c:v>-0.70710678117986958</c:v>
                </c:pt>
                <c:pt idx="1881">
                  <c:v>-0.77301045335673424</c:v>
                </c:pt>
                <c:pt idx="1882">
                  <c:v>-0.8314696122972941</c:v>
                </c:pt>
                <c:pt idx="1883">
                  <c:v>-0.88192126434387752</c:v>
                </c:pt>
                <c:pt idx="1884">
                  <c:v>-0.92387953250764498</c:v>
                </c:pt>
                <c:pt idx="1885">
                  <c:v>-0.95694033572944937</c:v>
                </c:pt>
                <c:pt idx="1886">
                  <c:v>-0.98078528040137236</c:v>
                </c:pt>
                <c:pt idx="1887">
                  <c:v>-0.99518472667126157</c:v>
                </c:pt>
                <c:pt idx="1888">
                  <c:v>-1</c:v>
                </c:pt>
                <c:pt idx="1889">
                  <c:v>-0.99518472667313018</c:v>
                </c:pt>
                <c:pt idx="1890">
                  <c:v>-0.98078528040509161</c:v>
                </c:pt>
                <c:pt idx="1891">
                  <c:v>-0.9569403357349916</c:v>
                </c:pt>
                <c:pt idx="1892">
                  <c:v>-0.92387953251496224</c:v>
                </c:pt>
                <c:pt idx="1893">
                  <c:v>-0.88192126435287765</c:v>
                </c:pt>
                <c:pt idx="1894">
                  <c:v>-0.83146961230788552</c:v>
                </c:pt>
                <c:pt idx="1895">
                  <c:v>-0.77301045336884633</c:v>
                </c:pt>
                <c:pt idx="1896">
                  <c:v>-0.70710678119334991</c:v>
                </c:pt>
                <c:pt idx="1897">
                  <c:v>-0.63439328417107388</c:v>
                </c:pt>
                <c:pt idx="1898">
                  <c:v>-0.55557023302760744</c:v>
                </c:pt>
                <c:pt idx="1899">
                  <c:v>-0.47139673683452965</c:v>
                </c:pt>
                <c:pt idx="1900">
                  <c:v>-0.38268343237401814</c:v>
                </c:pt>
                <c:pt idx="1901">
                  <c:v>-0.29028467726372753</c:v>
                </c:pt>
                <c:pt idx="1902">
                  <c:v>-0.19509032202564208</c:v>
                </c:pt>
                <c:pt idx="1903">
                  <c:v>-9.801714033920382E-2</c:v>
                </c:pt>
                <c:pt idx="1904">
                  <c:v>-9.7079743332714741E-12</c:v>
                </c:pt>
                <c:pt idx="1905">
                  <c:v>9.8017140319853077E-2</c:v>
                </c:pt>
                <c:pt idx="1906">
                  <c:v>0.19509032200654344</c:v>
                </c:pt>
                <c:pt idx="1907">
                  <c:v>0.29028467724517487</c:v>
                </c:pt>
                <c:pt idx="1908">
                  <c:v>0.38268343235608016</c:v>
                </c:pt>
                <c:pt idx="1909">
                  <c:v>0.47139673681738126</c:v>
                </c:pt>
                <c:pt idx="1910">
                  <c:v>0.55557023301148734</c:v>
                </c:pt>
                <c:pt idx="1911">
                  <c:v>0.63439328415608709</c:v>
                </c:pt>
                <c:pt idx="1912">
                  <c:v>0.70710678117962078</c:v>
                </c:pt>
                <c:pt idx="1913">
                  <c:v>0.77301045335649299</c:v>
                </c:pt>
                <c:pt idx="1914">
                  <c:v>0.83146961229709859</c:v>
                </c:pt>
                <c:pt idx="1915">
                  <c:v>0.88192126434371165</c:v>
                </c:pt>
                <c:pt idx="1916">
                  <c:v>0.92387953250751031</c:v>
                </c:pt>
                <c:pt idx="1917">
                  <c:v>0.95694033572934722</c:v>
                </c:pt>
                <c:pt idx="1918">
                  <c:v>0.9807852804013093</c:v>
                </c:pt>
                <c:pt idx="1919">
                  <c:v>0.99518472667122992</c:v>
                </c:pt>
                <c:pt idx="1920">
                  <c:v>1</c:v>
                </c:pt>
                <c:pt idx="1921">
                  <c:v>0.99518472667316471</c:v>
                </c:pt>
                <c:pt idx="1922">
                  <c:v>0.98078528040516022</c:v>
                </c:pt>
                <c:pt idx="1923">
                  <c:v>0.95694033573509374</c:v>
                </c:pt>
                <c:pt idx="1924">
                  <c:v>0.92387953251509691</c:v>
                </c:pt>
                <c:pt idx="1925">
                  <c:v>0.88192126435304352</c:v>
                </c:pt>
                <c:pt idx="1926">
                  <c:v>0.83146961230806515</c:v>
                </c:pt>
                <c:pt idx="1927">
                  <c:v>0.77301045336905161</c:v>
                </c:pt>
                <c:pt idx="1928">
                  <c:v>0.70710678119357862</c:v>
                </c:pt>
                <c:pt idx="1929">
                  <c:v>0.63439328417134588</c:v>
                </c:pt>
                <c:pt idx="1930">
                  <c:v>0.55557023302789998</c:v>
                </c:pt>
                <c:pt idx="1931">
                  <c:v>0.4713967368348399</c:v>
                </c:pt>
                <c:pt idx="1932">
                  <c:v>0.38268343237434321</c:v>
                </c:pt>
                <c:pt idx="1933">
                  <c:v>0.29028467726406426</c:v>
                </c:pt>
                <c:pt idx="1934">
                  <c:v>0.19509032202598717</c:v>
                </c:pt>
                <c:pt idx="1935">
                  <c:v>9.8017140339610537E-2</c:v>
                </c:pt>
                <c:pt idx="1936">
                  <c:v>1.0031393792887811E-11</c:v>
                </c:pt>
                <c:pt idx="1937">
                  <c:v>-9.8017140319559493E-2</c:v>
                </c:pt>
                <c:pt idx="1938">
                  <c:v>-0.19509032200622625</c:v>
                </c:pt>
                <c:pt idx="1939">
                  <c:v>-0.29028467724483814</c:v>
                </c:pt>
                <c:pt idx="1940">
                  <c:v>-0.38268343235575508</c:v>
                </c:pt>
                <c:pt idx="1941">
                  <c:v>-0.47139673681707095</c:v>
                </c:pt>
                <c:pt idx="1942">
                  <c:v>-0.55557023301117114</c:v>
                </c:pt>
                <c:pt idx="1943">
                  <c:v>-0.6343932841558152</c:v>
                </c:pt>
                <c:pt idx="1944">
                  <c:v>-0.70710678117937198</c:v>
                </c:pt>
                <c:pt idx="1945">
                  <c:v>-0.77301045335626972</c:v>
                </c:pt>
                <c:pt idx="1946">
                  <c:v>-0.83146961229691896</c:v>
                </c:pt>
                <c:pt idx="1947">
                  <c:v>-0.88192126434357265</c:v>
                </c:pt>
                <c:pt idx="1948">
                  <c:v>-0.92387953250738652</c:v>
                </c:pt>
                <c:pt idx="1949">
                  <c:v>-0.95694033572924508</c:v>
                </c:pt>
                <c:pt idx="1950">
                  <c:v>-0.98078528040124058</c:v>
                </c:pt>
                <c:pt idx="1951">
                  <c:v>-0.9951847266711954</c:v>
                </c:pt>
                <c:pt idx="1952">
                  <c:v>-1</c:v>
                </c:pt>
                <c:pt idx="1953">
                  <c:v>-0.99518472667319913</c:v>
                </c:pt>
                <c:pt idx="1954">
                  <c:v>-0.98078528040523438</c:v>
                </c:pt>
                <c:pt idx="1955">
                  <c:v>-0.95694033573519588</c:v>
                </c:pt>
                <c:pt idx="1956">
                  <c:v>-0.92387953251522059</c:v>
                </c:pt>
                <c:pt idx="1957">
                  <c:v>-0.88192126435319596</c:v>
                </c:pt>
                <c:pt idx="1958">
                  <c:v>-0.83146961230826066</c:v>
                </c:pt>
                <c:pt idx="1959">
                  <c:v>-0.77301045336927476</c:v>
                </c:pt>
                <c:pt idx="1960">
                  <c:v>-0.70710678119384751</c:v>
                </c:pt>
                <c:pt idx="1961">
                  <c:v>-0.63439328417161789</c:v>
                </c:pt>
                <c:pt idx="1962">
                  <c:v>-0.55557023302821618</c:v>
                </c:pt>
                <c:pt idx="1963">
                  <c:v>-0.47139673683515021</c:v>
                </c:pt>
                <c:pt idx="1964">
                  <c:v>-0.38268343237466823</c:v>
                </c:pt>
                <c:pt idx="1965">
                  <c:v>-0.29028467726437374</c:v>
                </c:pt>
                <c:pt idx="1966">
                  <c:v>-0.19509032202630436</c:v>
                </c:pt>
                <c:pt idx="1967">
                  <c:v>-9.8017140339904107E-2</c:v>
                </c:pt>
                <c:pt idx="1968">
                  <c:v>-1.0383234961934551E-11</c:v>
                </c:pt>
                <c:pt idx="1969">
                  <c:v>9.8017140319209356E-2</c:v>
                </c:pt>
                <c:pt idx="1970">
                  <c:v>0.19509032200588117</c:v>
                </c:pt>
                <c:pt idx="1971">
                  <c:v>0.29028467724447427</c:v>
                </c:pt>
                <c:pt idx="1972">
                  <c:v>0.38268343235543001</c:v>
                </c:pt>
                <c:pt idx="1973">
                  <c:v>0.47139673681676064</c:v>
                </c:pt>
                <c:pt idx="1974">
                  <c:v>0.5555702330108786</c:v>
                </c:pt>
                <c:pt idx="1975">
                  <c:v>0.63439328415556517</c:v>
                </c:pt>
                <c:pt idx="1976">
                  <c:v>0.70710678117914327</c:v>
                </c:pt>
                <c:pt idx="1977">
                  <c:v>0.77301045335608265</c:v>
                </c:pt>
                <c:pt idx="1978">
                  <c:v>0.83146961229672345</c:v>
                </c:pt>
                <c:pt idx="1979">
                  <c:v>0.88192126434339335</c:v>
                </c:pt>
                <c:pt idx="1980">
                  <c:v>0.92387953250725185</c:v>
                </c:pt>
                <c:pt idx="1981">
                  <c:v>0.95694033572914294</c:v>
                </c:pt>
                <c:pt idx="1982">
                  <c:v>0.98078528040117197</c:v>
                </c:pt>
                <c:pt idx="1983">
                  <c:v>0.99518472667116087</c:v>
                </c:pt>
                <c:pt idx="1984">
                  <c:v>1</c:v>
                </c:pt>
                <c:pt idx="1985">
                  <c:v>0.99518472667323365</c:v>
                </c:pt>
                <c:pt idx="1986">
                  <c:v>0.980785280405292</c:v>
                </c:pt>
                <c:pt idx="1987">
                  <c:v>0.9569403357352898</c:v>
                </c:pt>
                <c:pt idx="1988">
                  <c:v>0.92387953251535526</c:v>
                </c:pt>
                <c:pt idx="1989">
                  <c:v>0.88192126435336182</c:v>
                </c:pt>
                <c:pt idx="1990">
                  <c:v>0.83146961230845617</c:v>
                </c:pt>
                <c:pt idx="1991">
                  <c:v>0.77301045336949792</c:v>
                </c:pt>
                <c:pt idx="1992">
                  <c:v>0.70710678119411641</c:v>
                </c:pt>
                <c:pt idx="1993">
                  <c:v>0.63439328417188978</c:v>
                </c:pt>
                <c:pt idx="1994">
                  <c:v>0.55557023302850872</c:v>
                </c:pt>
                <c:pt idx="1995">
                  <c:v>0.47139673683543548</c:v>
                </c:pt>
                <c:pt idx="1996">
                  <c:v>0.38268343237494079</c:v>
                </c:pt>
                <c:pt idx="1997">
                  <c:v>0.29028467726471041</c:v>
                </c:pt>
                <c:pt idx="1998">
                  <c:v>0.19509032202664944</c:v>
                </c:pt>
                <c:pt idx="1999">
                  <c:v>9.8017140340254258E-2</c:v>
                </c:pt>
                <c:pt idx="2000">
                  <c:v>1.0735076130981291E-11</c:v>
                </c:pt>
                <c:pt idx="2001">
                  <c:v>-9.8017140318830923E-2</c:v>
                </c:pt>
                <c:pt idx="2002">
                  <c:v>-0.19509032200559184</c:v>
                </c:pt>
                <c:pt idx="2003">
                  <c:v>-0.29028467724413759</c:v>
                </c:pt>
                <c:pt idx="2004">
                  <c:v>-0.38268343235513125</c:v>
                </c:pt>
                <c:pt idx="2005">
                  <c:v>-0.47139673681652555</c:v>
                </c:pt>
                <c:pt idx="2006">
                  <c:v>-0.55557023301063335</c:v>
                </c:pt>
                <c:pt idx="2007">
                  <c:v>-0.63439328415529317</c:v>
                </c:pt>
                <c:pt idx="2008">
                  <c:v>-0.70710678117889447</c:v>
                </c:pt>
                <c:pt idx="2009">
                  <c:v>-0.77301045335587748</c:v>
                </c:pt>
                <c:pt idx="2010">
                  <c:v>-0.83146961229652794</c:v>
                </c:pt>
                <c:pt idx="2011">
                  <c:v>-0.88192126434322748</c:v>
                </c:pt>
                <c:pt idx="2012">
                  <c:v>-0.92387953250712818</c:v>
                </c:pt>
                <c:pt idx="2013">
                  <c:v>-0.95694033572904913</c:v>
                </c:pt>
                <c:pt idx="2014">
                  <c:v>-0.98078528040110891</c:v>
                </c:pt>
                <c:pt idx="2015">
                  <c:v>-0.99518472667112923</c:v>
                </c:pt>
                <c:pt idx="2016">
                  <c:v>-1</c:v>
                </c:pt>
                <c:pt idx="2017">
                  <c:v>-0.9951847266732653</c:v>
                </c:pt>
                <c:pt idx="2018">
                  <c:v>-0.98078528040536062</c:v>
                </c:pt>
                <c:pt idx="2019">
                  <c:v>-0.9569403357353754</c:v>
                </c:pt>
                <c:pt idx="2020">
                  <c:v>-0.92387953251547905</c:v>
                </c:pt>
                <c:pt idx="2021">
                  <c:v>-0.88192126435352769</c:v>
                </c:pt>
                <c:pt idx="2022">
                  <c:v>-0.83146961230865157</c:v>
                </c:pt>
                <c:pt idx="2023">
                  <c:v>-0.77301045336970309</c:v>
                </c:pt>
                <c:pt idx="2024">
                  <c:v>-0.70710678119430481</c:v>
                </c:pt>
                <c:pt idx="2025">
                  <c:v>-0.6343932841721398</c:v>
                </c:pt>
                <c:pt idx="2026">
                  <c:v>-0.55557023302875397</c:v>
                </c:pt>
                <c:pt idx="2027">
                  <c:v>-0.47139673683569561</c:v>
                </c:pt>
                <c:pt idx="2028">
                  <c:v>-0.38268343237529212</c:v>
                </c:pt>
                <c:pt idx="2029">
                  <c:v>-0.29028467726504714</c:v>
                </c:pt>
                <c:pt idx="2030">
                  <c:v>-0.19509032202696666</c:v>
                </c:pt>
                <c:pt idx="2031">
                  <c:v>-9.8017140340576125E-2</c:v>
                </c:pt>
                <c:pt idx="2032">
                  <c:v>-1.1086917300028032E-11</c:v>
                </c:pt>
                <c:pt idx="2033">
                  <c:v>9.8017140318537338E-2</c:v>
                </c:pt>
                <c:pt idx="2034">
                  <c:v>0.19509032200527462</c:v>
                </c:pt>
                <c:pt idx="2035">
                  <c:v>0.29028467724385526</c:v>
                </c:pt>
                <c:pt idx="2036">
                  <c:v>0.38268343235480617</c:v>
                </c:pt>
                <c:pt idx="2037">
                  <c:v>0.47139673681619015</c:v>
                </c:pt>
                <c:pt idx="2038">
                  <c:v>0.55557023301034081</c:v>
                </c:pt>
                <c:pt idx="2039">
                  <c:v>0.63439328415502116</c:v>
                </c:pt>
                <c:pt idx="2040">
                  <c:v>0.70710678117864567</c:v>
                </c:pt>
                <c:pt idx="2041">
                  <c:v>0.77301045335565421</c:v>
                </c:pt>
                <c:pt idx="2042">
                  <c:v>0.83146961229631666</c:v>
                </c:pt>
                <c:pt idx="2043">
                  <c:v>0.88192126434308837</c:v>
                </c:pt>
                <c:pt idx="2044">
                  <c:v>0.92387953250701527</c:v>
                </c:pt>
                <c:pt idx="2045">
                  <c:v>0.9569403357289552</c:v>
                </c:pt>
                <c:pt idx="2046">
                  <c:v>0.98078528040104029</c:v>
                </c:pt>
                <c:pt idx="2047">
                  <c:v>0.9951847266710947</c:v>
                </c:pt>
                <c:pt idx="2048">
                  <c:v>1</c:v>
                </c:pt>
                <c:pt idx="2049">
                  <c:v>0.99518472667329982</c:v>
                </c:pt>
                <c:pt idx="2050">
                  <c:v>0.98078528040543478</c:v>
                </c:pt>
                <c:pt idx="2051">
                  <c:v>0.95694033573549409</c:v>
                </c:pt>
                <c:pt idx="2052">
                  <c:v>0.92387953251561372</c:v>
                </c:pt>
                <c:pt idx="2053">
                  <c:v>0.88192126435368012</c:v>
                </c:pt>
                <c:pt idx="2054">
                  <c:v>0.83146961230883132</c:v>
                </c:pt>
                <c:pt idx="2055">
                  <c:v>0.77301045336990837</c:v>
                </c:pt>
                <c:pt idx="2056">
                  <c:v>0.70710678119455361</c:v>
                </c:pt>
                <c:pt idx="2057">
                  <c:v>0.63439328417241181</c:v>
                </c:pt>
                <c:pt idx="2058">
                  <c:v>0.55557023302907016</c:v>
                </c:pt>
                <c:pt idx="2059">
                  <c:v>0.47139673683600591</c:v>
                </c:pt>
                <c:pt idx="2060">
                  <c:v>0.38268343237561719</c:v>
                </c:pt>
                <c:pt idx="2061">
                  <c:v>0.29028467726538382</c:v>
                </c:pt>
                <c:pt idx="2062">
                  <c:v>0.19509032202731172</c:v>
                </c:pt>
                <c:pt idx="2063">
                  <c:v>9.8017140340897979E-2</c:v>
                </c:pt>
                <c:pt idx="2064">
                  <c:v>1.1410336759644368E-11</c:v>
                </c:pt>
                <c:pt idx="2065">
                  <c:v>-9.8017140318187201E-2</c:v>
                </c:pt>
                <c:pt idx="2066">
                  <c:v>-0.19509032200492954</c:v>
                </c:pt>
                <c:pt idx="2067">
                  <c:v>-0.29028467724349138</c:v>
                </c:pt>
                <c:pt idx="2068">
                  <c:v>-0.3826834323544811</c:v>
                </c:pt>
                <c:pt idx="2069">
                  <c:v>-0.47139673681585481</c:v>
                </c:pt>
                <c:pt idx="2070">
                  <c:v>-0.55557023301004815</c:v>
                </c:pt>
                <c:pt idx="2071">
                  <c:v>-0.63439328415474927</c:v>
                </c:pt>
                <c:pt idx="2072">
                  <c:v>-0.70710678117841697</c:v>
                </c:pt>
                <c:pt idx="2073">
                  <c:v>-0.77301045335544905</c:v>
                </c:pt>
                <c:pt idx="2074">
                  <c:v>-0.83146961229615279</c:v>
                </c:pt>
                <c:pt idx="2075">
                  <c:v>-0.88192126434290918</c:v>
                </c:pt>
                <c:pt idx="2076">
                  <c:v>-0.92387953250685884</c:v>
                </c:pt>
                <c:pt idx="2077">
                  <c:v>-0.95694033572885306</c:v>
                </c:pt>
                <c:pt idx="2078">
                  <c:v>-0.98078528040097157</c:v>
                </c:pt>
                <c:pt idx="2079">
                  <c:v>-0.99518472667106017</c:v>
                </c:pt>
                <c:pt idx="2080">
                  <c:v>-1</c:v>
                </c:pt>
                <c:pt idx="2081">
                  <c:v>-0.99518472667333435</c:v>
                </c:pt>
                <c:pt idx="2082">
                  <c:v>-0.98078528040549229</c:v>
                </c:pt>
                <c:pt idx="2083">
                  <c:v>-0.9569403357355879</c:v>
                </c:pt>
                <c:pt idx="2084">
                  <c:v>-0.92387953251572663</c:v>
                </c:pt>
                <c:pt idx="2085">
                  <c:v>-0.88192126435384599</c:v>
                </c:pt>
                <c:pt idx="2086">
                  <c:v>-0.83146961230902672</c:v>
                </c:pt>
                <c:pt idx="2087">
                  <c:v>-0.77301045337013152</c:v>
                </c:pt>
                <c:pt idx="2088">
                  <c:v>-0.70710678119480241</c:v>
                </c:pt>
                <c:pt idx="2089">
                  <c:v>-0.63439328417268381</c:v>
                </c:pt>
                <c:pt idx="2090">
                  <c:v>-0.5555702330293627</c:v>
                </c:pt>
                <c:pt idx="2091">
                  <c:v>-0.47139673683634126</c:v>
                </c:pt>
                <c:pt idx="2092">
                  <c:v>-0.3826834323758897</c:v>
                </c:pt>
                <c:pt idx="2093">
                  <c:v>-0.29028467726569329</c:v>
                </c:pt>
                <c:pt idx="2094">
                  <c:v>-0.1950903220276568</c:v>
                </c:pt>
                <c:pt idx="2095">
                  <c:v>-9.801714034124813E-2</c:v>
                </c:pt>
                <c:pt idx="2096">
                  <c:v>-1.1762177928691109E-11</c:v>
                </c:pt>
                <c:pt idx="2097">
                  <c:v>9.8017140317837051E-2</c:v>
                </c:pt>
                <c:pt idx="2098">
                  <c:v>0.19509032200458445</c:v>
                </c:pt>
                <c:pt idx="2099">
                  <c:v>0.29028467724315471</c:v>
                </c:pt>
                <c:pt idx="2100">
                  <c:v>0.38268343235415603</c:v>
                </c:pt>
                <c:pt idx="2101">
                  <c:v>0.4713967368155445</c:v>
                </c:pt>
                <c:pt idx="2102">
                  <c:v>0.55557023300977926</c:v>
                </c:pt>
                <c:pt idx="2103">
                  <c:v>0.63439328415449925</c:v>
                </c:pt>
                <c:pt idx="2104">
                  <c:v>0.70710678117816816</c:v>
                </c:pt>
                <c:pt idx="2105">
                  <c:v>0.77301045335522589</c:v>
                </c:pt>
                <c:pt idx="2106">
                  <c:v>0.83146961229595728</c:v>
                </c:pt>
                <c:pt idx="2107">
                  <c:v>0.88192126434274332</c:v>
                </c:pt>
                <c:pt idx="2108">
                  <c:v>0.92387953250672417</c:v>
                </c:pt>
                <c:pt idx="2109">
                  <c:v>0.95694033572875092</c:v>
                </c:pt>
                <c:pt idx="2110">
                  <c:v>0.98078528040090296</c:v>
                </c:pt>
                <c:pt idx="2111">
                  <c:v>0.99518472667102853</c:v>
                </c:pt>
                <c:pt idx="2112">
                  <c:v>1</c:v>
                </c:pt>
                <c:pt idx="2113">
                  <c:v>0.99518472667336599</c:v>
                </c:pt>
                <c:pt idx="2114">
                  <c:v>0.98078528040556101</c:v>
                </c:pt>
                <c:pt idx="2115">
                  <c:v>0.95694033573569004</c:v>
                </c:pt>
                <c:pt idx="2116">
                  <c:v>0.92387953251587207</c:v>
                </c:pt>
                <c:pt idx="2117">
                  <c:v>0.88192126435401186</c:v>
                </c:pt>
                <c:pt idx="2118">
                  <c:v>0.83146961230922223</c:v>
                </c:pt>
                <c:pt idx="2119">
                  <c:v>0.77301045337037277</c:v>
                </c:pt>
                <c:pt idx="2120">
                  <c:v>0.70710678119505121</c:v>
                </c:pt>
                <c:pt idx="2121">
                  <c:v>0.63439328417293384</c:v>
                </c:pt>
                <c:pt idx="2122">
                  <c:v>0.55557023302960795</c:v>
                </c:pt>
                <c:pt idx="2123">
                  <c:v>0.47139673683660144</c:v>
                </c:pt>
                <c:pt idx="2124">
                  <c:v>0.38268343237624103</c:v>
                </c:pt>
                <c:pt idx="2125">
                  <c:v>0.29028467726603002</c:v>
                </c:pt>
                <c:pt idx="2126">
                  <c:v>0.19509032202800189</c:v>
                </c:pt>
                <c:pt idx="2127">
                  <c:v>9.801714034159828E-2</c:v>
                </c:pt>
                <c:pt idx="2128">
                  <c:v>1.2114019097737849E-11</c:v>
                </c:pt>
                <c:pt idx="2129">
                  <c:v>-9.8017140317458618E-2</c:v>
                </c:pt>
                <c:pt idx="2130">
                  <c:v>-0.1950903220042394</c:v>
                </c:pt>
                <c:pt idx="2131">
                  <c:v>-0.29028467724287238</c:v>
                </c:pt>
                <c:pt idx="2132">
                  <c:v>-0.38268343235385727</c:v>
                </c:pt>
                <c:pt idx="2133">
                  <c:v>-0.47139673681525929</c:v>
                </c:pt>
                <c:pt idx="2134">
                  <c:v>-0.55557023300948671</c:v>
                </c:pt>
                <c:pt idx="2135">
                  <c:v>-0.63439328415422724</c:v>
                </c:pt>
                <c:pt idx="2136">
                  <c:v>-0.70710678117791947</c:v>
                </c:pt>
                <c:pt idx="2137">
                  <c:v>-0.77301045335500262</c:v>
                </c:pt>
                <c:pt idx="2138">
                  <c:v>-0.83146961229576188</c:v>
                </c:pt>
                <c:pt idx="2139">
                  <c:v>-0.88192126434257745</c:v>
                </c:pt>
                <c:pt idx="2140">
                  <c:v>-0.92387953250660038</c:v>
                </c:pt>
                <c:pt idx="2141">
                  <c:v>-0.956940335728657</c:v>
                </c:pt>
                <c:pt idx="2142">
                  <c:v>-0.9807852804008399</c:v>
                </c:pt>
                <c:pt idx="2143">
                  <c:v>-0.995184726670994</c:v>
                </c:pt>
                <c:pt idx="2144">
                  <c:v>-1</c:v>
                </c:pt>
                <c:pt idx="2145">
                  <c:v>-0.99518472667340052</c:v>
                </c:pt>
                <c:pt idx="2146">
                  <c:v>-0.98078528040563517</c:v>
                </c:pt>
                <c:pt idx="2147">
                  <c:v>-0.95694033573579218</c:v>
                </c:pt>
                <c:pt idx="2148">
                  <c:v>-0.92387953251600674</c:v>
                </c:pt>
                <c:pt idx="2149">
                  <c:v>-0.88192126435417773</c:v>
                </c:pt>
                <c:pt idx="2150">
                  <c:v>-0.83146961230940197</c:v>
                </c:pt>
                <c:pt idx="2151">
                  <c:v>-0.77301045337057794</c:v>
                </c:pt>
                <c:pt idx="2152">
                  <c:v>-0.70710678119527992</c:v>
                </c:pt>
                <c:pt idx="2153">
                  <c:v>-0.63439328417320573</c:v>
                </c:pt>
                <c:pt idx="2154">
                  <c:v>-0.55557023302992414</c:v>
                </c:pt>
                <c:pt idx="2155">
                  <c:v>-0.47139673683691174</c:v>
                </c:pt>
                <c:pt idx="2156">
                  <c:v>-0.3826834323765661</c:v>
                </c:pt>
                <c:pt idx="2157">
                  <c:v>-0.2902846772663667</c:v>
                </c:pt>
                <c:pt idx="2158">
                  <c:v>-0.19509032202834697</c:v>
                </c:pt>
                <c:pt idx="2159">
                  <c:v>-9.8017140341948417E-2</c:v>
                </c:pt>
                <c:pt idx="2160">
                  <c:v>-1.2437438557354186E-11</c:v>
                </c:pt>
                <c:pt idx="2161">
                  <c:v>9.8017140317165033E-2</c:v>
                </c:pt>
                <c:pt idx="2162">
                  <c:v>0.19509032200386642</c:v>
                </c:pt>
                <c:pt idx="2163">
                  <c:v>0.2902846772425357</c:v>
                </c:pt>
                <c:pt idx="2164">
                  <c:v>0.38268343235353219</c:v>
                </c:pt>
                <c:pt idx="2165">
                  <c:v>0.47139673681494898</c:v>
                </c:pt>
                <c:pt idx="2166">
                  <c:v>0.55557023300919417</c:v>
                </c:pt>
                <c:pt idx="2167">
                  <c:v>0.63439328415395524</c:v>
                </c:pt>
                <c:pt idx="2168">
                  <c:v>0.70710678117767067</c:v>
                </c:pt>
                <c:pt idx="2169">
                  <c:v>0.77301045335474339</c:v>
                </c:pt>
                <c:pt idx="2170">
                  <c:v>0.83146961229558214</c:v>
                </c:pt>
                <c:pt idx="2171">
                  <c:v>0.88192126434243845</c:v>
                </c:pt>
                <c:pt idx="2172">
                  <c:v>0.92387953250646582</c:v>
                </c:pt>
                <c:pt idx="2173">
                  <c:v>0.95694033572855486</c:v>
                </c:pt>
                <c:pt idx="2174">
                  <c:v>0.98078528040077118</c:v>
                </c:pt>
                <c:pt idx="2175">
                  <c:v>0.99518472667095959</c:v>
                </c:pt>
                <c:pt idx="2176">
                  <c:v>1</c:v>
                </c:pt>
                <c:pt idx="2177">
                  <c:v>0.99518472667343494</c:v>
                </c:pt>
                <c:pt idx="2178">
                  <c:v>0.98078528040570379</c:v>
                </c:pt>
                <c:pt idx="2179">
                  <c:v>0.95694033573588611</c:v>
                </c:pt>
                <c:pt idx="2180">
                  <c:v>0.92387953251611965</c:v>
                </c:pt>
                <c:pt idx="2181">
                  <c:v>0.88192126435433016</c:v>
                </c:pt>
                <c:pt idx="2182">
                  <c:v>0.83146961230959737</c:v>
                </c:pt>
                <c:pt idx="2183">
                  <c:v>0.7730104533708011</c:v>
                </c:pt>
                <c:pt idx="2184">
                  <c:v>0.70710678119552872</c:v>
                </c:pt>
                <c:pt idx="2185">
                  <c:v>0.63439328417347773</c:v>
                </c:pt>
                <c:pt idx="2186">
                  <c:v>0.55557023303021669</c:v>
                </c:pt>
                <c:pt idx="2187">
                  <c:v>0.47139673683727218</c:v>
                </c:pt>
                <c:pt idx="2188">
                  <c:v>0.38268343237689117</c:v>
                </c:pt>
                <c:pt idx="2189">
                  <c:v>0.29028467726667617</c:v>
                </c:pt>
                <c:pt idx="2190">
                  <c:v>0.19509032202866416</c:v>
                </c:pt>
                <c:pt idx="2191">
                  <c:v>9.8017140342270284E-2</c:v>
                </c:pt>
                <c:pt idx="2192">
                  <c:v>1.2789279726400926E-11</c:v>
                </c:pt>
                <c:pt idx="2193">
                  <c:v>-9.8017140316814896E-2</c:v>
                </c:pt>
                <c:pt idx="2194">
                  <c:v>-0.19509032200352136</c:v>
                </c:pt>
                <c:pt idx="2195">
                  <c:v>-0.29028467724217183</c:v>
                </c:pt>
                <c:pt idx="2196">
                  <c:v>-0.38268343235320712</c:v>
                </c:pt>
                <c:pt idx="2197">
                  <c:v>-0.47139673681463867</c:v>
                </c:pt>
                <c:pt idx="2198">
                  <c:v>-0.55557023300890163</c:v>
                </c:pt>
                <c:pt idx="2199">
                  <c:v>-0.63439328415370522</c:v>
                </c:pt>
                <c:pt idx="2200">
                  <c:v>-0.70710678117744197</c:v>
                </c:pt>
                <c:pt idx="2201">
                  <c:v>-0.7730104533545562</c:v>
                </c:pt>
                <c:pt idx="2202">
                  <c:v>-0.83146961229538674</c:v>
                </c:pt>
                <c:pt idx="2203">
                  <c:v>-0.88192126434225915</c:v>
                </c:pt>
                <c:pt idx="2204">
                  <c:v>-0.92387953250633115</c:v>
                </c:pt>
                <c:pt idx="2205">
                  <c:v>-0.95694033572845283</c:v>
                </c:pt>
                <c:pt idx="2206">
                  <c:v>-0.98078528040070256</c:v>
                </c:pt>
                <c:pt idx="2207">
                  <c:v>-0.99518472667092506</c:v>
                </c:pt>
                <c:pt idx="2208">
                  <c:v>-1</c:v>
                </c:pt>
                <c:pt idx="2209">
                  <c:v>-0.99518472667346669</c:v>
                </c:pt>
                <c:pt idx="2210">
                  <c:v>-0.98078528040576141</c:v>
                </c:pt>
                <c:pt idx="2211">
                  <c:v>-0.95694033573598825</c:v>
                </c:pt>
                <c:pt idx="2212">
                  <c:v>-0.92387953251627608</c:v>
                </c:pt>
                <c:pt idx="2213">
                  <c:v>-0.88192126435449603</c:v>
                </c:pt>
                <c:pt idx="2214">
                  <c:v>-0.83146961230979288</c:v>
                </c:pt>
                <c:pt idx="2215">
                  <c:v>-0.77301045337102436</c:v>
                </c:pt>
                <c:pt idx="2216">
                  <c:v>-0.70710678119577752</c:v>
                </c:pt>
                <c:pt idx="2217">
                  <c:v>-0.63439328417377172</c:v>
                </c:pt>
                <c:pt idx="2218">
                  <c:v>-0.55557023303046205</c:v>
                </c:pt>
                <c:pt idx="2219">
                  <c:v>-0.4713967368375574</c:v>
                </c:pt>
                <c:pt idx="2220">
                  <c:v>-0.38268343237718994</c:v>
                </c:pt>
                <c:pt idx="2221">
                  <c:v>-0.29028467726701285</c:v>
                </c:pt>
                <c:pt idx="2222">
                  <c:v>-0.19509032202900925</c:v>
                </c:pt>
                <c:pt idx="2223">
                  <c:v>-9.8017140342620435E-2</c:v>
                </c:pt>
                <c:pt idx="2224">
                  <c:v>-1.3141120895447667E-11</c:v>
                </c:pt>
                <c:pt idx="2225">
                  <c:v>9.8017140316436463E-2</c:v>
                </c:pt>
                <c:pt idx="2226">
                  <c:v>0.19509032200317628</c:v>
                </c:pt>
                <c:pt idx="2227">
                  <c:v>0.29028467724183515</c:v>
                </c:pt>
                <c:pt idx="2228">
                  <c:v>0.3826834323529083</c:v>
                </c:pt>
                <c:pt idx="2229">
                  <c:v>0.47139673681435346</c:v>
                </c:pt>
                <c:pt idx="2230">
                  <c:v>0.55557023300860908</c:v>
                </c:pt>
                <c:pt idx="2231">
                  <c:v>0.63439328415343332</c:v>
                </c:pt>
                <c:pt idx="2232">
                  <c:v>0.70710678117719317</c:v>
                </c:pt>
                <c:pt idx="2233">
                  <c:v>0.77301045335431495</c:v>
                </c:pt>
                <c:pt idx="2234">
                  <c:v>0.83146961229519123</c:v>
                </c:pt>
                <c:pt idx="2235">
                  <c:v>0.88192126434209328</c:v>
                </c:pt>
                <c:pt idx="2236">
                  <c:v>0.92387953250619648</c:v>
                </c:pt>
                <c:pt idx="2237">
                  <c:v>0.95694033572834236</c:v>
                </c:pt>
                <c:pt idx="2238">
                  <c:v>0.9807852804006395</c:v>
                </c:pt>
                <c:pt idx="2239">
                  <c:v>0.99518472667089342</c:v>
                </c:pt>
                <c:pt idx="2240">
                  <c:v>1</c:v>
                </c:pt>
                <c:pt idx="2241">
                  <c:v>0.99518472667350122</c:v>
                </c:pt>
                <c:pt idx="2242">
                  <c:v>0.98078528040583557</c:v>
                </c:pt>
                <c:pt idx="2243">
                  <c:v>0.95694033573609039</c:v>
                </c:pt>
                <c:pt idx="2244">
                  <c:v>0.92387953251641064</c:v>
                </c:pt>
                <c:pt idx="2245">
                  <c:v>0.88192126435466189</c:v>
                </c:pt>
                <c:pt idx="2246">
                  <c:v>0.83146961230998828</c:v>
                </c:pt>
                <c:pt idx="2247">
                  <c:v>0.77301045337122953</c:v>
                </c:pt>
                <c:pt idx="2248">
                  <c:v>0.70710678119600623</c:v>
                </c:pt>
                <c:pt idx="2249">
                  <c:v>0.63439328417399976</c:v>
                </c:pt>
                <c:pt idx="2250">
                  <c:v>0.55557023303077813</c:v>
                </c:pt>
                <c:pt idx="2251">
                  <c:v>0.4713967368378677</c:v>
                </c:pt>
                <c:pt idx="2252">
                  <c:v>0.38268343237751501</c:v>
                </c:pt>
                <c:pt idx="2253">
                  <c:v>0.29028467726734958</c:v>
                </c:pt>
                <c:pt idx="2254">
                  <c:v>0.19509032202935433</c:v>
                </c:pt>
                <c:pt idx="2255">
                  <c:v>9.8017140343027151E-2</c:v>
                </c:pt>
                <c:pt idx="2256">
                  <c:v>1.3492962064494407E-11</c:v>
                </c:pt>
                <c:pt idx="2257">
                  <c:v>-9.8017140316142878E-2</c:v>
                </c:pt>
                <c:pt idx="2258">
                  <c:v>-0.19509032200285906</c:v>
                </c:pt>
                <c:pt idx="2259">
                  <c:v>-0.29028467724155282</c:v>
                </c:pt>
                <c:pt idx="2260">
                  <c:v>-0.38268343235258329</c:v>
                </c:pt>
                <c:pt idx="2261">
                  <c:v>-0.47139673681404315</c:v>
                </c:pt>
                <c:pt idx="2262">
                  <c:v>-0.55557023300831654</c:v>
                </c:pt>
                <c:pt idx="2263">
                  <c:v>-0.63439328415316132</c:v>
                </c:pt>
                <c:pt idx="2264">
                  <c:v>-0.70710678117694437</c:v>
                </c:pt>
                <c:pt idx="2265">
                  <c:v>-0.7730104533540918</c:v>
                </c:pt>
                <c:pt idx="2266">
                  <c:v>-0.83146961229497995</c:v>
                </c:pt>
                <c:pt idx="2267">
                  <c:v>-0.88192126434195428</c:v>
                </c:pt>
                <c:pt idx="2268">
                  <c:v>-0.92387953250607269</c:v>
                </c:pt>
                <c:pt idx="2269">
                  <c:v>-0.95694033572824855</c:v>
                </c:pt>
                <c:pt idx="2270">
                  <c:v>-0.98078528040057089</c:v>
                </c:pt>
                <c:pt idx="2271">
                  <c:v>-0.99518472667085889</c:v>
                </c:pt>
                <c:pt idx="2272">
                  <c:v>-1</c:v>
                </c:pt>
                <c:pt idx="2273">
                  <c:v>-0.99518472667353564</c:v>
                </c:pt>
                <c:pt idx="2274">
                  <c:v>-0.98078528040590418</c:v>
                </c:pt>
                <c:pt idx="2275">
                  <c:v>-0.95694033573619253</c:v>
                </c:pt>
                <c:pt idx="2276">
                  <c:v>-0.92387953251654531</c:v>
                </c:pt>
                <c:pt idx="2277">
                  <c:v>-0.88192126435481433</c:v>
                </c:pt>
                <c:pt idx="2278">
                  <c:v>-0.83146961231016803</c:v>
                </c:pt>
                <c:pt idx="2279">
                  <c:v>-0.77301045337145269</c:v>
                </c:pt>
                <c:pt idx="2280">
                  <c:v>-0.70710678119627512</c:v>
                </c:pt>
                <c:pt idx="2281">
                  <c:v>-0.63439328417427165</c:v>
                </c:pt>
                <c:pt idx="2282">
                  <c:v>-0.55557023303107067</c:v>
                </c:pt>
                <c:pt idx="2283">
                  <c:v>-0.47139673683817801</c:v>
                </c:pt>
                <c:pt idx="2284">
                  <c:v>-0.38268343237784008</c:v>
                </c:pt>
                <c:pt idx="2285">
                  <c:v>-0.29028467726768625</c:v>
                </c:pt>
                <c:pt idx="2286">
                  <c:v>-0.19509032202967155</c:v>
                </c:pt>
                <c:pt idx="2287">
                  <c:v>-9.8017140343320722E-2</c:v>
                </c:pt>
                <c:pt idx="2288">
                  <c:v>-1.3816381524110743E-11</c:v>
                </c:pt>
                <c:pt idx="2289">
                  <c:v>9.8017140315792742E-2</c:v>
                </c:pt>
                <c:pt idx="2290">
                  <c:v>0.19509032200251397</c:v>
                </c:pt>
                <c:pt idx="2291">
                  <c:v>0.29028467724118895</c:v>
                </c:pt>
                <c:pt idx="2292">
                  <c:v>0.38268343235225821</c:v>
                </c:pt>
                <c:pt idx="2293">
                  <c:v>0.4713967368137329</c:v>
                </c:pt>
                <c:pt idx="2294">
                  <c:v>0.55557023300802399</c:v>
                </c:pt>
                <c:pt idx="2295">
                  <c:v>0.63439328415288931</c:v>
                </c:pt>
                <c:pt idx="2296">
                  <c:v>0.70710678117671566</c:v>
                </c:pt>
                <c:pt idx="2297">
                  <c:v>0.77301045335390461</c:v>
                </c:pt>
                <c:pt idx="2298">
                  <c:v>0.83146961229481609</c:v>
                </c:pt>
                <c:pt idx="2299">
                  <c:v>0.88192126434177498</c:v>
                </c:pt>
                <c:pt idx="2300">
                  <c:v>0.92387953250593813</c:v>
                </c:pt>
                <c:pt idx="2301">
                  <c:v>0.95694033572814641</c:v>
                </c:pt>
                <c:pt idx="2302">
                  <c:v>0.98078528040050217</c:v>
                </c:pt>
                <c:pt idx="2303">
                  <c:v>0.99518472667082436</c:v>
                </c:pt>
                <c:pt idx="2304">
                  <c:v>1</c:v>
                </c:pt>
                <c:pt idx="2305">
                  <c:v>0.99518472667357571</c:v>
                </c:pt>
                <c:pt idx="2306">
                  <c:v>0.98078528040596169</c:v>
                </c:pt>
                <c:pt idx="2307">
                  <c:v>0.95694033573628634</c:v>
                </c:pt>
                <c:pt idx="2308">
                  <c:v>0.9238795325166691</c:v>
                </c:pt>
                <c:pt idx="2309">
                  <c:v>0.88192126435498019</c:v>
                </c:pt>
                <c:pt idx="2310">
                  <c:v>0.83146961231036354</c:v>
                </c:pt>
                <c:pt idx="2311">
                  <c:v>0.77301045337167595</c:v>
                </c:pt>
                <c:pt idx="2312">
                  <c:v>0.70710678119654402</c:v>
                </c:pt>
                <c:pt idx="2313">
                  <c:v>0.63439328417454366</c:v>
                </c:pt>
                <c:pt idx="2314">
                  <c:v>0.55557023303136321</c:v>
                </c:pt>
                <c:pt idx="2315">
                  <c:v>0.47139673683848826</c:v>
                </c:pt>
                <c:pt idx="2316">
                  <c:v>0.38268343237813884</c:v>
                </c:pt>
                <c:pt idx="2317">
                  <c:v>0.29028467726799573</c:v>
                </c:pt>
                <c:pt idx="2318">
                  <c:v>0.19509032203001661</c:v>
                </c:pt>
                <c:pt idx="2319">
                  <c:v>9.8017140343670872E-2</c:v>
                </c:pt>
                <c:pt idx="2320">
                  <c:v>1.4168222693157484E-11</c:v>
                </c:pt>
                <c:pt idx="2321">
                  <c:v>-9.8017140315414308E-2</c:v>
                </c:pt>
                <c:pt idx="2322">
                  <c:v>-0.19509032200216891</c:v>
                </c:pt>
                <c:pt idx="2323">
                  <c:v>-0.29028467724082507</c:v>
                </c:pt>
                <c:pt idx="2324">
                  <c:v>-0.38268343235193314</c:v>
                </c:pt>
                <c:pt idx="2325">
                  <c:v>-0.47139673681344763</c:v>
                </c:pt>
                <c:pt idx="2326">
                  <c:v>-0.5555702330077551</c:v>
                </c:pt>
                <c:pt idx="2327">
                  <c:v>-0.63439328415263929</c:v>
                </c:pt>
                <c:pt idx="2328">
                  <c:v>-0.70710678117646686</c:v>
                </c:pt>
                <c:pt idx="2329">
                  <c:v>-0.77301045335366347</c:v>
                </c:pt>
                <c:pt idx="2330">
                  <c:v>-0.83146961229458904</c:v>
                </c:pt>
                <c:pt idx="2331">
                  <c:v>-0.88192126434160911</c:v>
                </c:pt>
                <c:pt idx="2332">
                  <c:v>-0.92387953250580346</c:v>
                </c:pt>
                <c:pt idx="2333">
                  <c:v>-0.95694033572804427</c:v>
                </c:pt>
                <c:pt idx="2334">
                  <c:v>-0.98078528040043356</c:v>
                </c:pt>
                <c:pt idx="2335">
                  <c:v>-0.99518472667079272</c:v>
                </c:pt>
                <c:pt idx="2336">
                  <c:v>-1</c:v>
                </c:pt>
                <c:pt idx="2337">
                  <c:v>-0.99518472667360747</c:v>
                </c:pt>
                <c:pt idx="2338">
                  <c:v>-0.98078528040603041</c:v>
                </c:pt>
                <c:pt idx="2339">
                  <c:v>-0.95694033573638848</c:v>
                </c:pt>
                <c:pt idx="2340">
                  <c:v>-0.92387953251680377</c:v>
                </c:pt>
                <c:pt idx="2341">
                  <c:v>-0.88192126435514606</c:v>
                </c:pt>
                <c:pt idx="2342">
                  <c:v>-0.83146961231055894</c:v>
                </c:pt>
                <c:pt idx="2343">
                  <c:v>-0.77301045337189911</c:v>
                </c:pt>
                <c:pt idx="2344">
                  <c:v>-0.70710678119679271</c:v>
                </c:pt>
                <c:pt idx="2345">
                  <c:v>-0.63439328417479368</c:v>
                </c:pt>
                <c:pt idx="2346">
                  <c:v>-0.55557023303160857</c:v>
                </c:pt>
                <c:pt idx="2347">
                  <c:v>-0.47139673683877353</c:v>
                </c:pt>
                <c:pt idx="2348">
                  <c:v>-0.38268343237849017</c:v>
                </c:pt>
                <c:pt idx="2349">
                  <c:v>-0.29028467726833246</c:v>
                </c:pt>
                <c:pt idx="2350">
                  <c:v>-0.1950903220303617</c:v>
                </c:pt>
                <c:pt idx="2351">
                  <c:v>-9.8017140344049306E-2</c:v>
                </c:pt>
                <c:pt idx="2352">
                  <c:v>-1.4520063862204224E-11</c:v>
                </c:pt>
                <c:pt idx="2353">
                  <c:v>9.8017140315064158E-2</c:v>
                </c:pt>
                <c:pt idx="2354">
                  <c:v>0.1950903220018517</c:v>
                </c:pt>
                <c:pt idx="2355">
                  <c:v>0.29028467724051554</c:v>
                </c:pt>
                <c:pt idx="2356">
                  <c:v>0.38268343235163432</c:v>
                </c:pt>
                <c:pt idx="2357">
                  <c:v>0.47139673681313732</c:v>
                </c:pt>
                <c:pt idx="2358">
                  <c:v>0.55557023300746256</c:v>
                </c:pt>
                <c:pt idx="2359">
                  <c:v>0.63439328415236729</c:v>
                </c:pt>
                <c:pt idx="2360">
                  <c:v>0.70710678117621806</c:v>
                </c:pt>
                <c:pt idx="2361">
                  <c:v>0.77301045335344021</c:v>
                </c:pt>
                <c:pt idx="2362">
                  <c:v>0.83146961229439353</c:v>
                </c:pt>
                <c:pt idx="2363">
                  <c:v>0.88192126434144325</c:v>
                </c:pt>
                <c:pt idx="2364">
                  <c:v>0.92387953250567967</c:v>
                </c:pt>
                <c:pt idx="2365">
                  <c:v>0.95694033572795034</c:v>
                </c:pt>
                <c:pt idx="2366">
                  <c:v>0.9807852804003705</c:v>
                </c:pt>
                <c:pt idx="2367">
                  <c:v>0.99518472667075819</c:v>
                </c:pt>
                <c:pt idx="2368">
                  <c:v>1</c:v>
                </c:pt>
                <c:pt idx="2369">
                  <c:v>0.99518472667364188</c:v>
                </c:pt>
                <c:pt idx="2370">
                  <c:v>0.98078528040610458</c:v>
                </c:pt>
                <c:pt idx="2371">
                  <c:v>0.95694033573649062</c:v>
                </c:pt>
                <c:pt idx="2372">
                  <c:v>0.92387953251693833</c:v>
                </c:pt>
                <c:pt idx="2373">
                  <c:v>0.88192126435532536</c:v>
                </c:pt>
                <c:pt idx="2374">
                  <c:v>0.83146961231073868</c:v>
                </c:pt>
                <c:pt idx="2375">
                  <c:v>0.77301045337210428</c:v>
                </c:pt>
                <c:pt idx="2376">
                  <c:v>0.70710678119700132</c:v>
                </c:pt>
                <c:pt idx="2377">
                  <c:v>0.63439328417506569</c:v>
                </c:pt>
                <c:pt idx="2378">
                  <c:v>0.55557023303192477</c:v>
                </c:pt>
                <c:pt idx="2379">
                  <c:v>0.47139673683908384</c:v>
                </c:pt>
                <c:pt idx="2380">
                  <c:v>0.38268343237881525</c:v>
                </c:pt>
                <c:pt idx="2381">
                  <c:v>0.29028467726866913</c:v>
                </c:pt>
                <c:pt idx="2382">
                  <c:v>0.19509032203070678</c:v>
                </c:pt>
                <c:pt idx="2383">
                  <c:v>9.8017140344399456E-2</c:v>
                </c:pt>
                <c:pt idx="2384">
                  <c:v>1.4843483321820561E-11</c:v>
                </c:pt>
                <c:pt idx="2385">
                  <c:v>-9.8017140314770587E-2</c:v>
                </c:pt>
                <c:pt idx="2386">
                  <c:v>-0.19509032200150661</c:v>
                </c:pt>
                <c:pt idx="2387">
                  <c:v>-0.29028467724017887</c:v>
                </c:pt>
                <c:pt idx="2388">
                  <c:v>-0.38268343235130931</c:v>
                </c:pt>
                <c:pt idx="2389">
                  <c:v>-0.47139673681282707</c:v>
                </c:pt>
                <c:pt idx="2390">
                  <c:v>-0.55557023300717001</c:v>
                </c:pt>
                <c:pt idx="2391">
                  <c:v>-0.63439328415205143</c:v>
                </c:pt>
                <c:pt idx="2392">
                  <c:v>-0.70710678117594916</c:v>
                </c:pt>
                <c:pt idx="2393">
                  <c:v>-0.77301045335325302</c:v>
                </c:pt>
                <c:pt idx="2394">
                  <c:v>-0.8314696122942139</c:v>
                </c:pt>
                <c:pt idx="2395">
                  <c:v>-0.88192126434129081</c:v>
                </c:pt>
                <c:pt idx="2396">
                  <c:v>-0.923879532505545</c:v>
                </c:pt>
                <c:pt idx="2397">
                  <c:v>-0.9569403357278482</c:v>
                </c:pt>
                <c:pt idx="2398">
                  <c:v>-0.98078528040029633</c:v>
                </c:pt>
                <c:pt idx="2399">
                  <c:v>-0.99518472667072366</c:v>
                </c:pt>
                <c:pt idx="2400">
                  <c:v>-1</c:v>
                </c:pt>
                <c:pt idx="2401">
                  <c:v>-0.99518472667367641</c:v>
                </c:pt>
                <c:pt idx="2402">
                  <c:v>-0.98078528040617319</c:v>
                </c:pt>
                <c:pt idx="2403">
                  <c:v>-0.95694033573658455</c:v>
                </c:pt>
                <c:pt idx="2404">
                  <c:v>-0.92387953251706212</c:v>
                </c:pt>
                <c:pt idx="2405">
                  <c:v>-0.8819212643554778</c:v>
                </c:pt>
                <c:pt idx="2406">
                  <c:v>-0.83146961231093408</c:v>
                </c:pt>
                <c:pt idx="2407">
                  <c:v>-0.77301045337232754</c:v>
                </c:pt>
                <c:pt idx="2408">
                  <c:v>-0.70710678119727022</c:v>
                </c:pt>
                <c:pt idx="2409">
                  <c:v>-0.63439328417533769</c:v>
                </c:pt>
                <c:pt idx="2410">
                  <c:v>-0.55557023303221731</c:v>
                </c:pt>
                <c:pt idx="2411">
                  <c:v>-0.47139673683939409</c:v>
                </c:pt>
                <c:pt idx="2412">
                  <c:v>-0.38268343237914032</c:v>
                </c:pt>
                <c:pt idx="2413">
                  <c:v>-0.29028467726897861</c:v>
                </c:pt>
                <c:pt idx="2414">
                  <c:v>-0.195090322031024</c:v>
                </c:pt>
                <c:pt idx="2415">
                  <c:v>-9.8017140344693027E-2</c:v>
                </c:pt>
                <c:pt idx="2416">
                  <c:v>-1.5252167909728109E-11</c:v>
                </c:pt>
                <c:pt idx="2417">
                  <c:v>9.8017140314392154E-2</c:v>
                </c:pt>
                <c:pt idx="2418">
                  <c:v>0.19509032200116153</c:v>
                </c:pt>
                <c:pt idx="2419">
                  <c:v>0.29028467723984219</c:v>
                </c:pt>
                <c:pt idx="2420">
                  <c:v>0.38268343235098423</c:v>
                </c:pt>
                <c:pt idx="2421">
                  <c:v>0.47139673681251676</c:v>
                </c:pt>
                <c:pt idx="2422">
                  <c:v>0.55557023300687747</c:v>
                </c:pt>
                <c:pt idx="2423">
                  <c:v>0.63439328415182339</c:v>
                </c:pt>
                <c:pt idx="2424">
                  <c:v>0.70710678117574066</c:v>
                </c:pt>
                <c:pt idx="2425">
                  <c:v>0.77301045335301188</c:v>
                </c:pt>
                <c:pt idx="2426">
                  <c:v>0.83146961229401839</c:v>
                </c:pt>
                <c:pt idx="2427">
                  <c:v>0.88192126434112494</c:v>
                </c:pt>
                <c:pt idx="2428">
                  <c:v>0.92387953250541044</c:v>
                </c:pt>
                <c:pt idx="2429">
                  <c:v>0.95694033572774606</c:v>
                </c:pt>
                <c:pt idx="2430">
                  <c:v>0.98078528040022206</c:v>
                </c:pt>
                <c:pt idx="2431">
                  <c:v>0.99518472667068925</c:v>
                </c:pt>
                <c:pt idx="2432">
                  <c:v>1</c:v>
                </c:pt>
                <c:pt idx="2433">
                  <c:v>0.99518472667370805</c:v>
                </c:pt>
                <c:pt idx="2434">
                  <c:v>0.9807852804062307</c:v>
                </c:pt>
                <c:pt idx="2435">
                  <c:v>0.95694033573668669</c:v>
                </c:pt>
                <c:pt idx="2436">
                  <c:v>0.92387953251719679</c:v>
                </c:pt>
                <c:pt idx="2437">
                  <c:v>0.88192126435564366</c:v>
                </c:pt>
                <c:pt idx="2438">
                  <c:v>0.83146961231112959</c:v>
                </c:pt>
                <c:pt idx="2439">
                  <c:v>0.7730104533725507</c:v>
                </c:pt>
                <c:pt idx="2440">
                  <c:v>0.70710678119751902</c:v>
                </c:pt>
                <c:pt idx="2441">
                  <c:v>0.63439328417565355</c:v>
                </c:pt>
                <c:pt idx="2442">
                  <c:v>0.55557023303246256</c:v>
                </c:pt>
                <c:pt idx="2443">
                  <c:v>0.47139673683967936</c:v>
                </c:pt>
                <c:pt idx="2444">
                  <c:v>0.38268343237943908</c:v>
                </c:pt>
                <c:pt idx="2445">
                  <c:v>0.29028467726931534</c:v>
                </c:pt>
                <c:pt idx="2446">
                  <c:v>0.19509032203136906</c:v>
                </c:pt>
                <c:pt idx="2447">
                  <c:v>9.8017140345043177E-2</c:v>
                </c:pt>
                <c:pt idx="2448">
                  <c:v>1.560400907877485E-11</c:v>
                </c:pt>
                <c:pt idx="2449">
                  <c:v>-9.8017140314042003E-2</c:v>
                </c:pt>
                <c:pt idx="2450">
                  <c:v>-0.19509032200081647</c:v>
                </c:pt>
                <c:pt idx="2451">
                  <c:v>-0.29028467723950552</c:v>
                </c:pt>
                <c:pt idx="2452">
                  <c:v>-0.38268343235068542</c:v>
                </c:pt>
                <c:pt idx="2453">
                  <c:v>-0.47139673681223154</c:v>
                </c:pt>
                <c:pt idx="2454">
                  <c:v>-0.55557023300660857</c:v>
                </c:pt>
                <c:pt idx="2455">
                  <c:v>-0.63439328415155138</c:v>
                </c:pt>
                <c:pt idx="2456">
                  <c:v>-0.70710678117549186</c:v>
                </c:pt>
                <c:pt idx="2457">
                  <c:v>-0.77301045335278862</c:v>
                </c:pt>
                <c:pt idx="2458">
                  <c:v>-0.83146961229382288</c:v>
                </c:pt>
                <c:pt idx="2459">
                  <c:v>-0.88192126434094564</c:v>
                </c:pt>
                <c:pt idx="2460">
                  <c:v>-0.92387953250527577</c:v>
                </c:pt>
                <c:pt idx="2461">
                  <c:v>-0.95694033572765225</c:v>
                </c:pt>
                <c:pt idx="2462">
                  <c:v>-0.98078528040016455</c:v>
                </c:pt>
                <c:pt idx="2463">
                  <c:v>-0.99518472667065749</c:v>
                </c:pt>
                <c:pt idx="2464">
                  <c:v>-1</c:v>
                </c:pt>
                <c:pt idx="2465">
                  <c:v>-0.99518472667374258</c:v>
                </c:pt>
                <c:pt idx="2466">
                  <c:v>-0.98078528040631052</c:v>
                </c:pt>
                <c:pt idx="2467">
                  <c:v>-0.95694033573678883</c:v>
                </c:pt>
                <c:pt idx="2468">
                  <c:v>-0.92387953251733146</c:v>
                </c:pt>
                <c:pt idx="2469">
                  <c:v>-0.88192126435580953</c:v>
                </c:pt>
                <c:pt idx="2470">
                  <c:v>-0.8314696123113251</c:v>
                </c:pt>
                <c:pt idx="2471">
                  <c:v>-0.77301045337275587</c:v>
                </c:pt>
                <c:pt idx="2472">
                  <c:v>-0.70710678119772763</c:v>
                </c:pt>
                <c:pt idx="2473">
                  <c:v>-0.63439328417590357</c:v>
                </c:pt>
                <c:pt idx="2474">
                  <c:v>-0.55557023303277875</c:v>
                </c:pt>
                <c:pt idx="2475">
                  <c:v>-0.47139673683998962</c:v>
                </c:pt>
                <c:pt idx="2476">
                  <c:v>-0.38268343237976415</c:v>
                </c:pt>
                <c:pt idx="2477">
                  <c:v>-0.29028467726965201</c:v>
                </c:pt>
                <c:pt idx="2478">
                  <c:v>-0.19509032203171414</c:v>
                </c:pt>
                <c:pt idx="2479">
                  <c:v>-9.8017140345421611E-2</c:v>
                </c:pt>
                <c:pt idx="2480">
                  <c:v>-1.595585024782159E-11</c:v>
                </c:pt>
                <c:pt idx="2481">
                  <c:v>9.8017140313748419E-2</c:v>
                </c:pt>
                <c:pt idx="2482">
                  <c:v>0.19509032200049925</c:v>
                </c:pt>
                <c:pt idx="2483">
                  <c:v>0.29028467723919599</c:v>
                </c:pt>
                <c:pt idx="2484">
                  <c:v>0.38268343235033414</c:v>
                </c:pt>
                <c:pt idx="2485">
                  <c:v>0.47139673681192124</c:v>
                </c:pt>
                <c:pt idx="2486">
                  <c:v>0.55557023300631603</c:v>
                </c:pt>
                <c:pt idx="2487">
                  <c:v>0.63439328415125751</c:v>
                </c:pt>
                <c:pt idx="2488">
                  <c:v>0.70710678117524306</c:v>
                </c:pt>
                <c:pt idx="2489">
                  <c:v>0.77301045335256546</c:v>
                </c:pt>
                <c:pt idx="2490">
                  <c:v>0.83146961229362748</c:v>
                </c:pt>
                <c:pt idx="2491">
                  <c:v>0.88192126434079321</c:v>
                </c:pt>
                <c:pt idx="2492">
                  <c:v>0.92387953250515198</c:v>
                </c:pt>
                <c:pt idx="2493">
                  <c:v>0.95694033572755011</c:v>
                </c:pt>
                <c:pt idx="2494">
                  <c:v>0.98078528040009594</c:v>
                </c:pt>
                <c:pt idx="2495">
                  <c:v>0.99518472667062308</c:v>
                </c:pt>
                <c:pt idx="2496">
                  <c:v>1</c:v>
                </c:pt>
                <c:pt idx="2497">
                  <c:v>0.99518472667377711</c:v>
                </c:pt>
                <c:pt idx="2498">
                  <c:v>0.98078528040637913</c:v>
                </c:pt>
                <c:pt idx="2499">
                  <c:v>0.95694033573689097</c:v>
                </c:pt>
                <c:pt idx="2500">
                  <c:v>0.92387953251745525</c:v>
                </c:pt>
                <c:pt idx="2501">
                  <c:v>0.88192126435596196</c:v>
                </c:pt>
                <c:pt idx="2502">
                  <c:v>0.83146961231150474</c:v>
                </c:pt>
                <c:pt idx="2503">
                  <c:v>0.77301045337297913</c:v>
                </c:pt>
                <c:pt idx="2504">
                  <c:v>0.70710678119799653</c:v>
                </c:pt>
                <c:pt idx="2505">
                  <c:v>0.63439328417617558</c:v>
                </c:pt>
                <c:pt idx="2506">
                  <c:v>0.55557023303307129</c:v>
                </c:pt>
                <c:pt idx="2507">
                  <c:v>0.47139673684029992</c:v>
                </c:pt>
                <c:pt idx="2508">
                  <c:v>0.38268343238008923</c:v>
                </c:pt>
                <c:pt idx="2509">
                  <c:v>0.29028467727004309</c:v>
                </c:pt>
                <c:pt idx="2510">
                  <c:v>0.19509032203203136</c:v>
                </c:pt>
                <c:pt idx="2511">
                  <c:v>9.8017140345715181E-2</c:v>
                </c:pt>
                <c:pt idx="2512">
                  <c:v>1.6279269707437927E-11</c:v>
                </c:pt>
                <c:pt idx="2513">
                  <c:v>-9.8017140313398282E-2</c:v>
                </c:pt>
                <c:pt idx="2514">
                  <c:v>-0.19509032200015416</c:v>
                </c:pt>
                <c:pt idx="2515">
                  <c:v>-0.29028467723885931</c:v>
                </c:pt>
                <c:pt idx="2516">
                  <c:v>-0.38268343235000907</c:v>
                </c:pt>
                <c:pt idx="2517">
                  <c:v>-0.47139673681161093</c:v>
                </c:pt>
                <c:pt idx="2518">
                  <c:v>-0.55557023300602348</c:v>
                </c:pt>
                <c:pt idx="2519">
                  <c:v>-0.6343932841509855</c:v>
                </c:pt>
                <c:pt idx="2520">
                  <c:v>-0.70710678117501435</c:v>
                </c:pt>
                <c:pt idx="2521">
                  <c:v>-0.77301045335237828</c:v>
                </c:pt>
                <c:pt idx="2522">
                  <c:v>-0.83146961229344774</c:v>
                </c:pt>
                <c:pt idx="2523">
                  <c:v>-0.88192126434062734</c:v>
                </c:pt>
                <c:pt idx="2524">
                  <c:v>-0.92387953250501731</c:v>
                </c:pt>
                <c:pt idx="2525">
                  <c:v>-0.95694033572744797</c:v>
                </c:pt>
                <c:pt idx="2526">
                  <c:v>-0.98078528040002166</c:v>
                </c:pt>
                <c:pt idx="2527">
                  <c:v>-0.99518472667058855</c:v>
                </c:pt>
                <c:pt idx="2528">
                  <c:v>-1</c:v>
                </c:pt>
                <c:pt idx="2529">
                  <c:v>-0.99518472667381153</c:v>
                </c:pt>
                <c:pt idx="2530">
                  <c:v>-0.98078528040644219</c:v>
                </c:pt>
                <c:pt idx="2531">
                  <c:v>-0.95694033573698478</c:v>
                </c:pt>
                <c:pt idx="2532">
                  <c:v>-0.92387953251758981</c:v>
                </c:pt>
                <c:pt idx="2533">
                  <c:v>-0.88192126435612783</c:v>
                </c:pt>
                <c:pt idx="2534">
                  <c:v>-0.83146961231173178</c:v>
                </c:pt>
                <c:pt idx="2535">
                  <c:v>-0.77301045337320229</c:v>
                </c:pt>
                <c:pt idx="2536">
                  <c:v>-0.70710678119824533</c:v>
                </c:pt>
                <c:pt idx="2537">
                  <c:v>-0.63439328417644747</c:v>
                </c:pt>
                <c:pt idx="2538">
                  <c:v>-0.55557023303336384</c:v>
                </c:pt>
                <c:pt idx="2539">
                  <c:v>-0.47139673684058514</c:v>
                </c:pt>
                <c:pt idx="2540">
                  <c:v>-0.38268343238038804</c:v>
                </c:pt>
                <c:pt idx="2541">
                  <c:v>-0.29028467727032536</c:v>
                </c:pt>
                <c:pt idx="2542">
                  <c:v>-0.19509032203237645</c:v>
                </c:pt>
                <c:pt idx="2543">
                  <c:v>-9.8017140346065332E-2</c:v>
                </c:pt>
                <c:pt idx="2544">
                  <c:v>-1.6631110876484667E-11</c:v>
                </c:pt>
                <c:pt idx="2545">
                  <c:v>9.8017140313019849E-2</c:v>
                </c:pt>
                <c:pt idx="2546">
                  <c:v>0.19509032199980908</c:v>
                </c:pt>
                <c:pt idx="2547">
                  <c:v>0.29028467723852264</c:v>
                </c:pt>
                <c:pt idx="2548">
                  <c:v>0.38268343234968399</c:v>
                </c:pt>
                <c:pt idx="2549">
                  <c:v>0.47139673681132571</c:v>
                </c:pt>
                <c:pt idx="2550">
                  <c:v>0.55557023300575459</c:v>
                </c:pt>
                <c:pt idx="2551">
                  <c:v>0.63439328415075746</c:v>
                </c:pt>
                <c:pt idx="2552">
                  <c:v>0.70710678117472536</c:v>
                </c:pt>
                <c:pt idx="2553">
                  <c:v>0.77301045335213703</c:v>
                </c:pt>
                <c:pt idx="2554">
                  <c:v>0.83146961229325234</c:v>
                </c:pt>
                <c:pt idx="2555">
                  <c:v>0.88192126434046147</c:v>
                </c:pt>
                <c:pt idx="2556">
                  <c:v>0.92387953250488264</c:v>
                </c:pt>
                <c:pt idx="2557">
                  <c:v>0.95694033572734583</c:v>
                </c:pt>
                <c:pt idx="2558">
                  <c:v>0.98078528039995305</c:v>
                </c:pt>
                <c:pt idx="2559">
                  <c:v>0.99518472667055125</c:v>
                </c:pt>
                <c:pt idx="2560">
                  <c:v>1</c:v>
                </c:pt>
                <c:pt idx="2561">
                  <c:v>0.99518472667384328</c:v>
                </c:pt>
                <c:pt idx="2562">
                  <c:v>0.98078528040651081</c:v>
                </c:pt>
                <c:pt idx="2563">
                  <c:v>0.95694033573708692</c:v>
                </c:pt>
                <c:pt idx="2564">
                  <c:v>0.92387953251772448</c:v>
                </c:pt>
                <c:pt idx="2565">
                  <c:v>0.8819212643562937</c:v>
                </c:pt>
                <c:pt idx="2566">
                  <c:v>0.83146961231192729</c:v>
                </c:pt>
                <c:pt idx="2567">
                  <c:v>0.77301045337344354</c:v>
                </c:pt>
                <c:pt idx="2568">
                  <c:v>0.70710678119845394</c:v>
                </c:pt>
                <c:pt idx="2569">
                  <c:v>0.63439328417669749</c:v>
                </c:pt>
                <c:pt idx="2570">
                  <c:v>0.55557023303363273</c:v>
                </c:pt>
                <c:pt idx="2571">
                  <c:v>0.47139673684089545</c:v>
                </c:pt>
                <c:pt idx="2572">
                  <c:v>0.38268343238071306</c:v>
                </c:pt>
                <c:pt idx="2573">
                  <c:v>0.29028467727066209</c:v>
                </c:pt>
                <c:pt idx="2574">
                  <c:v>0.1950903220327215</c:v>
                </c:pt>
                <c:pt idx="2575">
                  <c:v>9.8017140346443765E-2</c:v>
                </c:pt>
                <c:pt idx="2576">
                  <c:v>1.6982952045531408E-11</c:v>
                </c:pt>
                <c:pt idx="2577">
                  <c:v>-9.8017140312641415E-2</c:v>
                </c:pt>
                <c:pt idx="2578">
                  <c:v>-0.19509032199949189</c:v>
                </c:pt>
                <c:pt idx="2579">
                  <c:v>-0.29028467723821311</c:v>
                </c:pt>
                <c:pt idx="2580">
                  <c:v>-0.38268343234938518</c:v>
                </c:pt>
                <c:pt idx="2581">
                  <c:v>-0.4713967368110154</c:v>
                </c:pt>
                <c:pt idx="2582">
                  <c:v>-0.55557023300546204</c:v>
                </c:pt>
                <c:pt idx="2583">
                  <c:v>-0.63439328415046348</c:v>
                </c:pt>
                <c:pt idx="2584">
                  <c:v>-0.70710678117447656</c:v>
                </c:pt>
                <c:pt idx="2585">
                  <c:v>-0.77301045335191387</c:v>
                </c:pt>
                <c:pt idx="2586">
                  <c:v>-0.83146961229305683</c:v>
                </c:pt>
                <c:pt idx="2587">
                  <c:v>-0.88192126434029561</c:v>
                </c:pt>
                <c:pt idx="2588">
                  <c:v>-0.92387953250475896</c:v>
                </c:pt>
                <c:pt idx="2589">
                  <c:v>-0.9569403357272519</c:v>
                </c:pt>
                <c:pt idx="2590">
                  <c:v>-0.98078528039989554</c:v>
                </c:pt>
                <c:pt idx="2591">
                  <c:v>-0.99518472667051683</c:v>
                </c:pt>
                <c:pt idx="2592">
                  <c:v>-1</c:v>
                </c:pt>
                <c:pt idx="2593">
                  <c:v>-0.9951847266738777</c:v>
                </c:pt>
                <c:pt idx="2594">
                  <c:v>-0.98078528040657953</c:v>
                </c:pt>
                <c:pt idx="2595">
                  <c:v>-0.95694033573718906</c:v>
                </c:pt>
                <c:pt idx="2596">
                  <c:v>-0.92387953251785915</c:v>
                </c:pt>
                <c:pt idx="2597">
                  <c:v>-0.88192126435645957</c:v>
                </c:pt>
                <c:pt idx="2598">
                  <c:v>-0.83146961231209116</c:v>
                </c:pt>
                <c:pt idx="2599">
                  <c:v>-0.77301045337363072</c:v>
                </c:pt>
                <c:pt idx="2600">
                  <c:v>-0.70710678119872283</c:v>
                </c:pt>
                <c:pt idx="2601">
                  <c:v>-0.6343932841769695</c:v>
                </c:pt>
                <c:pt idx="2602">
                  <c:v>-0.55557023303394892</c:v>
                </c:pt>
                <c:pt idx="2603">
                  <c:v>-0.47139673684120575</c:v>
                </c:pt>
                <c:pt idx="2604">
                  <c:v>-0.38268343238103814</c:v>
                </c:pt>
                <c:pt idx="2605">
                  <c:v>-0.29028467727102597</c:v>
                </c:pt>
                <c:pt idx="2606">
                  <c:v>-0.19509032203306659</c:v>
                </c:pt>
                <c:pt idx="2607">
                  <c:v>-9.8017140346737336E-2</c:v>
                </c:pt>
                <c:pt idx="2608">
                  <c:v>-1.7306371505147744E-11</c:v>
                </c:pt>
                <c:pt idx="2609">
                  <c:v>9.8017140312347831E-2</c:v>
                </c:pt>
                <c:pt idx="2610">
                  <c:v>0.19509032199917467</c:v>
                </c:pt>
                <c:pt idx="2611">
                  <c:v>0.29028467723787643</c:v>
                </c:pt>
                <c:pt idx="2612">
                  <c:v>0.3826834323490339</c:v>
                </c:pt>
                <c:pt idx="2613">
                  <c:v>0.47139673681068006</c:v>
                </c:pt>
                <c:pt idx="2614">
                  <c:v>0.5555702330051695</c:v>
                </c:pt>
                <c:pt idx="2615">
                  <c:v>0.63439328415019147</c:v>
                </c:pt>
                <c:pt idx="2616">
                  <c:v>0.70710678117420767</c:v>
                </c:pt>
                <c:pt idx="2617">
                  <c:v>0.7730104533517087</c:v>
                </c:pt>
                <c:pt idx="2618">
                  <c:v>0.83146961229289296</c:v>
                </c:pt>
                <c:pt idx="2619">
                  <c:v>0.88192126434014317</c:v>
                </c:pt>
                <c:pt idx="2620">
                  <c:v>0.92387953250460253</c:v>
                </c:pt>
                <c:pt idx="2621">
                  <c:v>0.95694033572714154</c:v>
                </c:pt>
                <c:pt idx="2622">
                  <c:v>0.98078528039982693</c:v>
                </c:pt>
                <c:pt idx="2623">
                  <c:v>0.9951847266704823</c:v>
                </c:pt>
                <c:pt idx="2624">
                  <c:v>1</c:v>
                </c:pt>
                <c:pt idx="2625">
                  <c:v>0.99518472667390945</c:v>
                </c:pt>
                <c:pt idx="2626">
                  <c:v>0.98078528040664814</c:v>
                </c:pt>
                <c:pt idx="2627">
                  <c:v>0.9569403357372912</c:v>
                </c:pt>
                <c:pt idx="2628">
                  <c:v>0.92387953251798294</c:v>
                </c:pt>
                <c:pt idx="2629">
                  <c:v>0.88192126435662543</c:v>
                </c:pt>
                <c:pt idx="2630">
                  <c:v>0.83146961231228667</c:v>
                </c:pt>
                <c:pt idx="2631">
                  <c:v>0.77301045337385388</c:v>
                </c:pt>
                <c:pt idx="2632">
                  <c:v>0.70710678119897152</c:v>
                </c:pt>
                <c:pt idx="2633">
                  <c:v>0.63439328417721952</c:v>
                </c:pt>
                <c:pt idx="2634">
                  <c:v>0.55557023303424147</c:v>
                </c:pt>
                <c:pt idx="2635">
                  <c:v>0.47139673684151606</c:v>
                </c:pt>
                <c:pt idx="2636">
                  <c:v>0.38268343238138947</c:v>
                </c:pt>
                <c:pt idx="2637">
                  <c:v>0.29028467727133545</c:v>
                </c:pt>
                <c:pt idx="2638">
                  <c:v>0.19509032203341167</c:v>
                </c:pt>
                <c:pt idx="2639">
                  <c:v>9.8017140347087486E-2</c:v>
                </c:pt>
                <c:pt idx="2640">
                  <c:v>1.7658212674194484E-11</c:v>
                </c:pt>
                <c:pt idx="2641">
                  <c:v>-9.8017140311997694E-2</c:v>
                </c:pt>
                <c:pt idx="2642">
                  <c:v>-0.19509032199882959</c:v>
                </c:pt>
                <c:pt idx="2643">
                  <c:v>-0.29028467723753976</c:v>
                </c:pt>
                <c:pt idx="2644">
                  <c:v>-0.38268343234870883</c:v>
                </c:pt>
                <c:pt idx="2645">
                  <c:v>-0.47139673681036975</c:v>
                </c:pt>
                <c:pt idx="2646">
                  <c:v>-0.55557023300487696</c:v>
                </c:pt>
                <c:pt idx="2647">
                  <c:v>-0.63439328414996343</c:v>
                </c:pt>
                <c:pt idx="2648">
                  <c:v>-0.70710678117399905</c:v>
                </c:pt>
                <c:pt idx="2649">
                  <c:v>-0.77301045335148544</c:v>
                </c:pt>
                <c:pt idx="2650">
                  <c:v>-0.83146961229269745</c:v>
                </c:pt>
                <c:pt idx="2651">
                  <c:v>-0.88192126433997731</c:v>
                </c:pt>
                <c:pt idx="2652">
                  <c:v>-0.92387953250446786</c:v>
                </c:pt>
                <c:pt idx="2653">
                  <c:v>-0.9569403357270394</c:v>
                </c:pt>
                <c:pt idx="2654">
                  <c:v>-0.98078528039975821</c:v>
                </c:pt>
                <c:pt idx="2655">
                  <c:v>-0.99518472667044777</c:v>
                </c:pt>
                <c:pt idx="2656">
                  <c:v>-1</c:v>
                </c:pt>
                <c:pt idx="2657">
                  <c:v>-0.99518472667394398</c:v>
                </c:pt>
                <c:pt idx="2658">
                  <c:v>-0.98078528040670565</c:v>
                </c:pt>
                <c:pt idx="2659">
                  <c:v>-0.95694033573739334</c:v>
                </c:pt>
                <c:pt idx="2660">
                  <c:v>-0.9238795325181175</c:v>
                </c:pt>
                <c:pt idx="2661">
                  <c:v>-0.8819212643567913</c:v>
                </c:pt>
                <c:pt idx="2662">
                  <c:v>-0.83146961231248206</c:v>
                </c:pt>
                <c:pt idx="2663">
                  <c:v>-0.77301045337407714</c:v>
                </c:pt>
                <c:pt idx="2664">
                  <c:v>-0.70710678119922032</c:v>
                </c:pt>
                <c:pt idx="2665">
                  <c:v>-0.63439328417753538</c:v>
                </c:pt>
                <c:pt idx="2666">
                  <c:v>-0.55557023303448672</c:v>
                </c:pt>
                <c:pt idx="2667">
                  <c:v>-0.47139673684177624</c:v>
                </c:pt>
                <c:pt idx="2668">
                  <c:v>-0.38268343238166203</c:v>
                </c:pt>
                <c:pt idx="2669">
                  <c:v>-0.29028467727167218</c:v>
                </c:pt>
                <c:pt idx="2670">
                  <c:v>-0.19509032203375676</c:v>
                </c:pt>
                <c:pt idx="2671">
                  <c:v>-9.8017140347437637E-2</c:v>
                </c:pt>
                <c:pt idx="2672">
                  <c:v>-1.8010053843241225E-11</c:v>
                </c:pt>
                <c:pt idx="2673">
                  <c:v>9.8017140311590978E-2</c:v>
                </c:pt>
                <c:pt idx="2674">
                  <c:v>0.19509032199848453</c:v>
                </c:pt>
                <c:pt idx="2675">
                  <c:v>0.29028467723725743</c:v>
                </c:pt>
                <c:pt idx="2676">
                  <c:v>0.38268343234843627</c:v>
                </c:pt>
                <c:pt idx="2677">
                  <c:v>0.47139673681005945</c:v>
                </c:pt>
                <c:pt idx="2678">
                  <c:v>0.55557023300458441</c:v>
                </c:pt>
                <c:pt idx="2679">
                  <c:v>0.63439328414969154</c:v>
                </c:pt>
                <c:pt idx="2680">
                  <c:v>0.70710678117375025</c:v>
                </c:pt>
                <c:pt idx="2681">
                  <c:v>0.77301045335126228</c:v>
                </c:pt>
                <c:pt idx="2682">
                  <c:v>0.83146961229247041</c:v>
                </c:pt>
                <c:pt idx="2683">
                  <c:v>0.88192126433981144</c:v>
                </c:pt>
                <c:pt idx="2684">
                  <c:v>0.92387953250433319</c:v>
                </c:pt>
                <c:pt idx="2685">
                  <c:v>0.95694033572695381</c:v>
                </c:pt>
                <c:pt idx="2686">
                  <c:v>0.9807852803996896</c:v>
                </c:pt>
                <c:pt idx="2687">
                  <c:v>0.99518472667041891</c:v>
                </c:pt>
                <c:pt idx="2688">
                  <c:v>1</c:v>
                </c:pt>
                <c:pt idx="2689">
                  <c:v>0.99518472667397839</c:v>
                </c:pt>
                <c:pt idx="2690">
                  <c:v>0.98078528040678536</c:v>
                </c:pt>
                <c:pt idx="2691">
                  <c:v>0.95694033573749548</c:v>
                </c:pt>
                <c:pt idx="2692">
                  <c:v>0.92387953251825217</c:v>
                </c:pt>
                <c:pt idx="2693">
                  <c:v>0.88192126435695706</c:v>
                </c:pt>
                <c:pt idx="2694">
                  <c:v>0.83146961231267758</c:v>
                </c:pt>
                <c:pt idx="2695">
                  <c:v>0.7730104533743003</c:v>
                </c:pt>
                <c:pt idx="2696">
                  <c:v>0.70710678119942894</c:v>
                </c:pt>
                <c:pt idx="2697">
                  <c:v>0.63439328417776342</c:v>
                </c:pt>
                <c:pt idx="2698">
                  <c:v>0.55557023303482655</c:v>
                </c:pt>
                <c:pt idx="2699">
                  <c:v>0.47139673684208649</c:v>
                </c:pt>
                <c:pt idx="2700">
                  <c:v>0.38268343238198704</c:v>
                </c:pt>
                <c:pt idx="2701">
                  <c:v>0.29028467727200885</c:v>
                </c:pt>
                <c:pt idx="2702">
                  <c:v>0.19509032203410184</c:v>
                </c:pt>
                <c:pt idx="2703">
                  <c:v>9.8017140347787787E-2</c:v>
                </c:pt>
                <c:pt idx="2704">
                  <c:v>1.8361895012287965E-11</c:v>
                </c:pt>
                <c:pt idx="2705">
                  <c:v>-9.8017140311297393E-2</c:v>
                </c:pt>
                <c:pt idx="2706">
                  <c:v>-0.19509032199813944</c:v>
                </c:pt>
                <c:pt idx="2707">
                  <c:v>-0.29028467723692075</c:v>
                </c:pt>
                <c:pt idx="2708">
                  <c:v>-0.3826834323481112</c:v>
                </c:pt>
                <c:pt idx="2709">
                  <c:v>-0.47139673680974914</c:v>
                </c:pt>
                <c:pt idx="2710">
                  <c:v>-0.55557023300429187</c:v>
                </c:pt>
                <c:pt idx="2711">
                  <c:v>-0.63439328414941953</c:v>
                </c:pt>
                <c:pt idx="2712">
                  <c:v>-0.70710678117350145</c:v>
                </c:pt>
                <c:pt idx="2713">
                  <c:v>-0.77301045335100294</c:v>
                </c:pt>
                <c:pt idx="2714">
                  <c:v>-0.83146961229230654</c:v>
                </c:pt>
                <c:pt idx="2715">
                  <c:v>-0.88192126433967244</c:v>
                </c:pt>
                <c:pt idx="2716">
                  <c:v>-0.92387953250422039</c:v>
                </c:pt>
                <c:pt idx="2717">
                  <c:v>-0.95694033572685167</c:v>
                </c:pt>
                <c:pt idx="2718">
                  <c:v>-0.98078528039962098</c:v>
                </c:pt>
                <c:pt idx="2719">
                  <c:v>-0.99518472667038438</c:v>
                </c:pt>
                <c:pt idx="2720">
                  <c:v>-1</c:v>
                </c:pt>
                <c:pt idx="2721">
                  <c:v>-0.99518472667401292</c:v>
                </c:pt>
                <c:pt idx="2722">
                  <c:v>-0.98078528040685409</c:v>
                </c:pt>
                <c:pt idx="2723">
                  <c:v>-0.95694033573759762</c:v>
                </c:pt>
                <c:pt idx="2724">
                  <c:v>-0.92387953251836508</c:v>
                </c:pt>
                <c:pt idx="2725">
                  <c:v>-0.88192126435709617</c:v>
                </c:pt>
                <c:pt idx="2726">
                  <c:v>-0.83146961231287309</c:v>
                </c:pt>
                <c:pt idx="2727">
                  <c:v>-0.77301045337452357</c:v>
                </c:pt>
                <c:pt idx="2728">
                  <c:v>-0.70710678119967774</c:v>
                </c:pt>
                <c:pt idx="2729">
                  <c:v>-0.63439328417803542</c:v>
                </c:pt>
                <c:pt idx="2730">
                  <c:v>-0.5555702330351191</c:v>
                </c:pt>
                <c:pt idx="2731">
                  <c:v>-0.47139673684244693</c:v>
                </c:pt>
                <c:pt idx="2732">
                  <c:v>-0.38268343238231212</c:v>
                </c:pt>
                <c:pt idx="2733">
                  <c:v>-0.29028467727234553</c:v>
                </c:pt>
                <c:pt idx="2734">
                  <c:v>-0.19509032203444693</c:v>
                </c:pt>
                <c:pt idx="2735">
                  <c:v>-9.8017140348137924E-2</c:v>
                </c:pt>
                <c:pt idx="2736">
                  <c:v>-1.8656892762473898E-11</c:v>
                </c:pt>
                <c:pt idx="2737">
                  <c:v>9.8017140310947243E-2</c:v>
                </c:pt>
                <c:pt idx="2738">
                  <c:v>0.1950903219977386</c:v>
                </c:pt>
                <c:pt idx="2739">
                  <c:v>0.29028467723652968</c:v>
                </c:pt>
                <c:pt idx="2740">
                  <c:v>0.38268343234778618</c:v>
                </c:pt>
                <c:pt idx="2741">
                  <c:v>0.47139673680943883</c:v>
                </c:pt>
                <c:pt idx="2742">
                  <c:v>0.55557023300399933</c:v>
                </c:pt>
                <c:pt idx="2743">
                  <c:v>0.63439328414914753</c:v>
                </c:pt>
                <c:pt idx="2744">
                  <c:v>0.70710678117329295</c:v>
                </c:pt>
                <c:pt idx="2745">
                  <c:v>0.77301045335081586</c:v>
                </c:pt>
                <c:pt idx="2746">
                  <c:v>0.83146961229211103</c:v>
                </c:pt>
                <c:pt idx="2747">
                  <c:v>0.88192126433947982</c:v>
                </c:pt>
                <c:pt idx="2748">
                  <c:v>0.92387953250408572</c:v>
                </c:pt>
                <c:pt idx="2749">
                  <c:v>0.95694033572674952</c:v>
                </c:pt>
                <c:pt idx="2750">
                  <c:v>0.98078528039955237</c:v>
                </c:pt>
                <c:pt idx="2751">
                  <c:v>0.99518472667034996</c:v>
                </c:pt>
                <c:pt idx="2752">
                  <c:v>1</c:v>
                </c:pt>
                <c:pt idx="2753">
                  <c:v>0.99518472667404179</c:v>
                </c:pt>
                <c:pt idx="2754">
                  <c:v>0.9807852804069116</c:v>
                </c:pt>
                <c:pt idx="2755">
                  <c:v>0.95694033573769977</c:v>
                </c:pt>
                <c:pt idx="2756">
                  <c:v>0.92387953251852151</c:v>
                </c:pt>
                <c:pt idx="2757">
                  <c:v>0.88192126435726204</c:v>
                </c:pt>
                <c:pt idx="2758">
                  <c:v>0.83146961231306848</c:v>
                </c:pt>
                <c:pt idx="2759">
                  <c:v>0.77301045337474672</c:v>
                </c:pt>
                <c:pt idx="2760">
                  <c:v>0.70710678119992654</c:v>
                </c:pt>
                <c:pt idx="2761">
                  <c:v>0.63439328417830743</c:v>
                </c:pt>
                <c:pt idx="2762">
                  <c:v>0.55557023303541164</c:v>
                </c:pt>
                <c:pt idx="2763">
                  <c:v>0.47139673684275724</c:v>
                </c:pt>
                <c:pt idx="2764">
                  <c:v>0.38268343238263719</c:v>
                </c:pt>
                <c:pt idx="2765">
                  <c:v>0.2902846772726278</c:v>
                </c:pt>
                <c:pt idx="2766">
                  <c:v>0.19509032203479201</c:v>
                </c:pt>
                <c:pt idx="2767">
                  <c:v>9.8017140348488074E-2</c:v>
                </c:pt>
                <c:pt idx="2768">
                  <c:v>1.9008733931520638E-11</c:v>
                </c:pt>
                <c:pt idx="2769">
                  <c:v>-9.8017140310597106E-2</c:v>
                </c:pt>
                <c:pt idx="2770">
                  <c:v>-0.19509032199739351</c:v>
                </c:pt>
                <c:pt idx="2771">
                  <c:v>-0.290284677236193</c:v>
                </c:pt>
                <c:pt idx="2772">
                  <c:v>-0.38268343234746111</c:v>
                </c:pt>
                <c:pt idx="2773">
                  <c:v>-0.47139673680917871</c:v>
                </c:pt>
                <c:pt idx="2774">
                  <c:v>-0.55557023300375397</c:v>
                </c:pt>
                <c:pt idx="2775">
                  <c:v>-0.63439328414887552</c:v>
                </c:pt>
                <c:pt idx="2776">
                  <c:v>-0.70710678117304415</c:v>
                </c:pt>
                <c:pt idx="2777">
                  <c:v>-0.7730104533505926</c:v>
                </c:pt>
                <c:pt idx="2778">
                  <c:v>-0.83146961229191552</c:v>
                </c:pt>
                <c:pt idx="2779">
                  <c:v>-0.88192126433931395</c:v>
                </c:pt>
                <c:pt idx="2780">
                  <c:v>-0.92387953250395105</c:v>
                </c:pt>
                <c:pt idx="2781">
                  <c:v>-0.95694033572663084</c:v>
                </c:pt>
                <c:pt idx="2782">
                  <c:v>-0.98078528039949475</c:v>
                </c:pt>
                <c:pt idx="2783">
                  <c:v>-0.99518472667031543</c:v>
                </c:pt>
                <c:pt idx="2784">
                  <c:v>-1</c:v>
                </c:pt>
                <c:pt idx="2785">
                  <c:v>-0.99518472667407631</c:v>
                </c:pt>
                <c:pt idx="2786">
                  <c:v>-0.98078528040698021</c:v>
                </c:pt>
                <c:pt idx="2787">
                  <c:v>-0.95694033573780191</c:v>
                </c:pt>
                <c:pt idx="2788">
                  <c:v>-0.92387953251865607</c:v>
                </c:pt>
                <c:pt idx="2789">
                  <c:v>-0.8819212643574279</c:v>
                </c:pt>
                <c:pt idx="2790">
                  <c:v>-0.83146961231326399</c:v>
                </c:pt>
                <c:pt idx="2791">
                  <c:v>-0.77301045337500596</c:v>
                </c:pt>
                <c:pt idx="2792">
                  <c:v>-0.70710678120017534</c:v>
                </c:pt>
                <c:pt idx="2793">
                  <c:v>-0.63439328417853547</c:v>
                </c:pt>
                <c:pt idx="2794">
                  <c:v>-0.55557023303565689</c:v>
                </c:pt>
                <c:pt idx="2795">
                  <c:v>-0.47139673684306754</c:v>
                </c:pt>
                <c:pt idx="2796">
                  <c:v>-0.38268343238296226</c:v>
                </c:pt>
                <c:pt idx="2797">
                  <c:v>-0.29028467727296453</c:v>
                </c:pt>
                <c:pt idx="2798">
                  <c:v>-0.19509032203513707</c:v>
                </c:pt>
                <c:pt idx="2799">
                  <c:v>-9.8017140348838225E-2</c:v>
                </c:pt>
                <c:pt idx="2800">
                  <c:v>-1.9360575100567379E-11</c:v>
                </c:pt>
                <c:pt idx="2801">
                  <c:v>9.8017140310246956E-2</c:v>
                </c:pt>
                <c:pt idx="2802">
                  <c:v>0.19509032199710419</c:v>
                </c:pt>
                <c:pt idx="2803">
                  <c:v>0.29028467723591067</c:v>
                </c:pt>
                <c:pt idx="2804">
                  <c:v>0.38268343234713603</c:v>
                </c:pt>
                <c:pt idx="2805">
                  <c:v>0.4713967368088684</c:v>
                </c:pt>
                <c:pt idx="2806">
                  <c:v>0.55557023300341424</c:v>
                </c:pt>
                <c:pt idx="2807">
                  <c:v>0.63439328414860363</c:v>
                </c:pt>
                <c:pt idx="2808">
                  <c:v>0.70710678117279535</c:v>
                </c:pt>
                <c:pt idx="2809">
                  <c:v>0.77301045335036944</c:v>
                </c:pt>
                <c:pt idx="2810">
                  <c:v>0.83146961229172012</c:v>
                </c:pt>
                <c:pt idx="2811">
                  <c:v>0.88192126433914808</c:v>
                </c:pt>
                <c:pt idx="2812">
                  <c:v>0.92387953250381638</c:v>
                </c:pt>
                <c:pt idx="2813">
                  <c:v>0.95694033572654524</c:v>
                </c:pt>
                <c:pt idx="2814">
                  <c:v>0.98078528039942614</c:v>
                </c:pt>
                <c:pt idx="2815">
                  <c:v>0.99518472667028102</c:v>
                </c:pt>
                <c:pt idx="2816">
                  <c:v>1</c:v>
                </c:pt>
                <c:pt idx="2817">
                  <c:v>0.99518472667411073</c:v>
                </c:pt>
                <c:pt idx="2818">
                  <c:v>0.98078528040704893</c:v>
                </c:pt>
                <c:pt idx="2819">
                  <c:v>0.95694033573790405</c:v>
                </c:pt>
                <c:pt idx="2820">
                  <c:v>0.92387953251879074</c:v>
                </c:pt>
                <c:pt idx="2821">
                  <c:v>0.88192126435759377</c:v>
                </c:pt>
                <c:pt idx="2822">
                  <c:v>0.83146961231342786</c:v>
                </c:pt>
                <c:pt idx="2823">
                  <c:v>0.77301045337519314</c:v>
                </c:pt>
                <c:pt idx="2824">
                  <c:v>0.70710678120042414</c:v>
                </c:pt>
                <c:pt idx="2825">
                  <c:v>0.63439328417880747</c:v>
                </c:pt>
                <c:pt idx="2826">
                  <c:v>0.55557023303594943</c:v>
                </c:pt>
                <c:pt idx="2827">
                  <c:v>0.47139673684337785</c:v>
                </c:pt>
                <c:pt idx="2828">
                  <c:v>0.38268343238328728</c:v>
                </c:pt>
                <c:pt idx="2829">
                  <c:v>0.29028467727330121</c:v>
                </c:pt>
                <c:pt idx="2830">
                  <c:v>0.19509032203548216</c:v>
                </c:pt>
                <c:pt idx="2831">
                  <c:v>9.8017140349188375E-2</c:v>
                </c:pt>
                <c:pt idx="2832">
                  <c:v>1.9712416269614119E-11</c:v>
                </c:pt>
                <c:pt idx="2833">
                  <c:v>-9.8017140309953371E-2</c:v>
                </c:pt>
                <c:pt idx="2834">
                  <c:v>-0.1950903219967591</c:v>
                </c:pt>
                <c:pt idx="2835">
                  <c:v>-0.290284677235574</c:v>
                </c:pt>
                <c:pt idx="2836">
                  <c:v>-0.38268343234681096</c:v>
                </c:pt>
                <c:pt idx="2837">
                  <c:v>-0.47139673680855809</c:v>
                </c:pt>
                <c:pt idx="2838">
                  <c:v>-0.55557023300312169</c:v>
                </c:pt>
                <c:pt idx="2839">
                  <c:v>-0.63439328414833163</c:v>
                </c:pt>
                <c:pt idx="2840">
                  <c:v>-0.70710678117250636</c:v>
                </c:pt>
                <c:pt idx="2841">
                  <c:v>-0.77301045335018226</c:v>
                </c:pt>
                <c:pt idx="2842">
                  <c:v>-0.83146961229155625</c:v>
                </c:pt>
                <c:pt idx="2843">
                  <c:v>-0.88192126433900897</c:v>
                </c:pt>
                <c:pt idx="2844">
                  <c:v>-0.92387953250368182</c:v>
                </c:pt>
                <c:pt idx="2845">
                  <c:v>-0.9569403357264431</c:v>
                </c:pt>
                <c:pt idx="2846">
                  <c:v>-0.98078528039935753</c:v>
                </c:pt>
                <c:pt idx="2847">
                  <c:v>-0.99518472667024649</c:v>
                </c:pt>
                <c:pt idx="2848">
                  <c:v>-1</c:v>
                </c:pt>
                <c:pt idx="2849">
                  <c:v>-0.99518472667415081</c:v>
                </c:pt>
                <c:pt idx="2850">
                  <c:v>-0.98078528040711754</c:v>
                </c:pt>
                <c:pt idx="2851">
                  <c:v>-0.95694033573798964</c:v>
                </c:pt>
                <c:pt idx="2852">
                  <c:v>-0.92387953251892541</c:v>
                </c:pt>
                <c:pt idx="2853">
                  <c:v>-0.88192126435775964</c:v>
                </c:pt>
                <c:pt idx="2854">
                  <c:v>-0.83146961231362337</c:v>
                </c:pt>
                <c:pt idx="2855">
                  <c:v>-0.7730104533754163</c:v>
                </c:pt>
                <c:pt idx="2856">
                  <c:v>-0.70710678120071313</c:v>
                </c:pt>
                <c:pt idx="2857">
                  <c:v>-0.63439328417912333</c:v>
                </c:pt>
                <c:pt idx="2858">
                  <c:v>-0.55557023303624198</c:v>
                </c:pt>
                <c:pt idx="2859">
                  <c:v>-0.4713967368436881</c:v>
                </c:pt>
                <c:pt idx="2860">
                  <c:v>-0.38268343238355984</c:v>
                </c:pt>
                <c:pt idx="2861">
                  <c:v>-0.29028467727363788</c:v>
                </c:pt>
                <c:pt idx="2862">
                  <c:v>-0.19509032203577148</c:v>
                </c:pt>
                <c:pt idx="2863">
                  <c:v>-9.8017140349538512E-2</c:v>
                </c:pt>
                <c:pt idx="2864">
                  <c:v>-2.006425743866086E-11</c:v>
                </c:pt>
                <c:pt idx="2865">
                  <c:v>9.8017140309546655E-2</c:v>
                </c:pt>
                <c:pt idx="2866">
                  <c:v>0.19509032199641405</c:v>
                </c:pt>
                <c:pt idx="2867">
                  <c:v>0.29028467723523732</c:v>
                </c:pt>
                <c:pt idx="2868">
                  <c:v>0.38268343234648594</c:v>
                </c:pt>
                <c:pt idx="2869">
                  <c:v>0.47139673680824778</c:v>
                </c:pt>
                <c:pt idx="2870">
                  <c:v>0.55557023300287633</c:v>
                </c:pt>
                <c:pt idx="2871">
                  <c:v>0.63439328414810359</c:v>
                </c:pt>
                <c:pt idx="2872">
                  <c:v>0.70710678117229775</c:v>
                </c:pt>
                <c:pt idx="2873">
                  <c:v>0.77301045334992302</c:v>
                </c:pt>
                <c:pt idx="2874">
                  <c:v>0.83146961229132921</c:v>
                </c:pt>
                <c:pt idx="2875">
                  <c:v>0.8819212643388431</c:v>
                </c:pt>
                <c:pt idx="2876">
                  <c:v>0.92387953250354715</c:v>
                </c:pt>
                <c:pt idx="2877">
                  <c:v>0.95694033572634096</c:v>
                </c:pt>
                <c:pt idx="2878">
                  <c:v>0.98078528039928881</c:v>
                </c:pt>
                <c:pt idx="2879">
                  <c:v>0.99518472667021196</c:v>
                </c:pt>
                <c:pt idx="2880">
                  <c:v>1</c:v>
                </c:pt>
                <c:pt idx="2881">
                  <c:v>0.99518472667418534</c:v>
                </c:pt>
                <c:pt idx="2882">
                  <c:v>0.98078528040717505</c:v>
                </c:pt>
                <c:pt idx="2883">
                  <c:v>0.95694033573809179</c:v>
                </c:pt>
                <c:pt idx="2884">
                  <c:v>0.92387953251906008</c:v>
                </c:pt>
                <c:pt idx="2885">
                  <c:v>0.88192126435792539</c:v>
                </c:pt>
                <c:pt idx="2886">
                  <c:v>0.83146961231381888</c:v>
                </c:pt>
                <c:pt idx="2887">
                  <c:v>0.77301045337563956</c:v>
                </c:pt>
                <c:pt idx="2888">
                  <c:v>0.70710678120096193</c:v>
                </c:pt>
                <c:pt idx="2889">
                  <c:v>0.63439328417935137</c:v>
                </c:pt>
                <c:pt idx="2890">
                  <c:v>0.55557023303648734</c:v>
                </c:pt>
                <c:pt idx="2891">
                  <c:v>0.47139673684394828</c:v>
                </c:pt>
                <c:pt idx="2892">
                  <c:v>0.38268343238388491</c:v>
                </c:pt>
                <c:pt idx="2893">
                  <c:v>0.29028467727397461</c:v>
                </c:pt>
                <c:pt idx="2894">
                  <c:v>0.19509032203611656</c:v>
                </c:pt>
                <c:pt idx="2895">
                  <c:v>9.8017140349888662E-2</c:v>
                </c:pt>
                <c:pt idx="2896">
                  <c:v>2.04160986077076E-11</c:v>
                </c:pt>
                <c:pt idx="2897">
                  <c:v>-9.8017140309196518E-2</c:v>
                </c:pt>
                <c:pt idx="2898">
                  <c:v>-0.19509032199606896</c:v>
                </c:pt>
                <c:pt idx="2899">
                  <c:v>-0.29028467723490059</c:v>
                </c:pt>
                <c:pt idx="2900">
                  <c:v>-0.38268343234621338</c:v>
                </c:pt>
                <c:pt idx="2901">
                  <c:v>-0.47139673680793753</c:v>
                </c:pt>
                <c:pt idx="2902">
                  <c:v>-0.55557023300258379</c:v>
                </c:pt>
                <c:pt idx="2903">
                  <c:v>-0.63439328414783158</c:v>
                </c:pt>
                <c:pt idx="2904">
                  <c:v>-0.70710678117204895</c:v>
                </c:pt>
                <c:pt idx="2905">
                  <c:v>-0.77301045334969976</c:v>
                </c:pt>
                <c:pt idx="2906">
                  <c:v>-0.8314696122911337</c:v>
                </c:pt>
                <c:pt idx="2907">
                  <c:v>-0.88192126433867724</c:v>
                </c:pt>
                <c:pt idx="2908">
                  <c:v>-0.92387953250341248</c:v>
                </c:pt>
                <c:pt idx="2909">
                  <c:v>-0.95694033572623882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'D-term Reaction'!$D$5</c:f>
              <c:strCache>
                <c:ptCount val="1"/>
                <c:pt idx="0">
                  <c:v>D-Term Reaction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'D-term Reaction'!$A$6:$A$2915</c:f>
              <c:numCache>
                <c:formatCode>0.00</c:formatCode>
                <c:ptCount val="2910"/>
                <c:pt idx="0" formatCode="General">
                  <c:v>0</c:v>
                </c:pt>
                <c:pt idx="1">
                  <c:v>3.1250000000000001E-5</c:v>
                </c:pt>
                <c:pt idx="2">
                  <c:v>6.2500000000000001E-5</c:v>
                </c:pt>
                <c:pt idx="3">
                  <c:v>9.3750000000000002E-5</c:v>
                </c:pt>
                <c:pt idx="4">
                  <c:v>1.25E-4</c:v>
                </c:pt>
                <c:pt idx="5">
                  <c:v>1.5625E-4</c:v>
                </c:pt>
                <c:pt idx="6">
                  <c:v>1.875E-4</c:v>
                </c:pt>
                <c:pt idx="7">
                  <c:v>2.1875E-4</c:v>
                </c:pt>
                <c:pt idx="8">
                  <c:v>2.5000000000000001E-4</c:v>
                </c:pt>
                <c:pt idx="9">
                  <c:v>2.8125000000000003E-4</c:v>
                </c:pt>
                <c:pt idx="10">
                  <c:v>3.1250000000000006E-4</c:v>
                </c:pt>
                <c:pt idx="11">
                  <c:v>3.4375000000000009E-4</c:v>
                </c:pt>
                <c:pt idx="12">
                  <c:v>3.7500000000000012E-4</c:v>
                </c:pt>
                <c:pt idx="13">
                  <c:v>4.0625000000000014E-4</c:v>
                </c:pt>
                <c:pt idx="14">
                  <c:v>4.3750000000000017E-4</c:v>
                </c:pt>
                <c:pt idx="15">
                  <c:v>4.687500000000002E-4</c:v>
                </c:pt>
                <c:pt idx="16">
                  <c:v>5.0000000000000023E-4</c:v>
                </c:pt>
                <c:pt idx="17">
                  <c:v>5.3125000000000026E-4</c:v>
                </c:pt>
                <c:pt idx="18">
                  <c:v>5.6250000000000028E-4</c:v>
                </c:pt>
                <c:pt idx="19">
                  <c:v>5.9375000000000031E-4</c:v>
                </c:pt>
                <c:pt idx="20">
                  <c:v>6.2500000000000034E-4</c:v>
                </c:pt>
                <c:pt idx="21">
                  <c:v>6.5625000000000037E-4</c:v>
                </c:pt>
                <c:pt idx="22">
                  <c:v>6.8750000000000039E-4</c:v>
                </c:pt>
                <c:pt idx="23">
                  <c:v>7.1875000000000042E-4</c:v>
                </c:pt>
                <c:pt idx="24">
                  <c:v>7.5000000000000045E-4</c:v>
                </c:pt>
                <c:pt idx="25">
                  <c:v>7.8125000000000048E-4</c:v>
                </c:pt>
                <c:pt idx="26">
                  <c:v>8.125000000000005E-4</c:v>
                </c:pt>
                <c:pt idx="27">
                  <c:v>8.4375000000000053E-4</c:v>
                </c:pt>
                <c:pt idx="28">
                  <c:v>8.7500000000000056E-4</c:v>
                </c:pt>
                <c:pt idx="29">
                  <c:v>9.0625000000000059E-4</c:v>
                </c:pt>
                <c:pt idx="30">
                  <c:v>9.3750000000000062E-4</c:v>
                </c:pt>
                <c:pt idx="31">
                  <c:v>9.6875000000000064E-4</c:v>
                </c:pt>
                <c:pt idx="32">
                  <c:v>1.0000000000000007E-3</c:v>
                </c:pt>
                <c:pt idx="33">
                  <c:v>1.0312500000000007E-3</c:v>
                </c:pt>
                <c:pt idx="34">
                  <c:v>1.0625000000000007E-3</c:v>
                </c:pt>
                <c:pt idx="35">
                  <c:v>1.0937500000000008E-3</c:v>
                </c:pt>
                <c:pt idx="36">
                  <c:v>1.1250000000000008E-3</c:v>
                </c:pt>
                <c:pt idx="37">
                  <c:v>1.1562500000000008E-3</c:v>
                </c:pt>
                <c:pt idx="38">
                  <c:v>1.1875000000000008E-3</c:v>
                </c:pt>
                <c:pt idx="39">
                  <c:v>1.2187500000000009E-3</c:v>
                </c:pt>
                <c:pt idx="40">
                  <c:v>1.2500000000000009E-3</c:v>
                </c:pt>
                <c:pt idx="41">
                  <c:v>1.2812500000000009E-3</c:v>
                </c:pt>
                <c:pt idx="42">
                  <c:v>1.3125000000000009E-3</c:v>
                </c:pt>
                <c:pt idx="43">
                  <c:v>1.343750000000001E-3</c:v>
                </c:pt>
                <c:pt idx="44">
                  <c:v>1.375000000000001E-3</c:v>
                </c:pt>
                <c:pt idx="45">
                  <c:v>1.406250000000001E-3</c:v>
                </c:pt>
                <c:pt idx="46">
                  <c:v>1.4375000000000011E-3</c:v>
                </c:pt>
                <c:pt idx="47">
                  <c:v>1.4687500000000011E-3</c:v>
                </c:pt>
                <c:pt idx="48">
                  <c:v>1.5000000000000011E-3</c:v>
                </c:pt>
                <c:pt idx="49">
                  <c:v>1.5312500000000011E-3</c:v>
                </c:pt>
                <c:pt idx="50">
                  <c:v>1.5625000000000012E-3</c:v>
                </c:pt>
                <c:pt idx="51">
                  <c:v>1.5937500000000012E-3</c:v>
                </c:pt>
                <c:pt idx="52">
                  <c:v>1.6250000000000012E-3</c:v>
                </c:pt>
                <c:pt idx="53">
                  <c:v>1.6562500000000013E-3</c:v>
                </c:pt>
                <c:pt idx="54">
                  <c:v>1.6875000000000013E-3</c:v>
                </c:pt>
                <c:pt idx="55">
                  <c:v>1.7187500000000013E-3</c:v>
                </c:pt>
                <c:pt idx="56">
                  <c:v>1.7500000000000013E-3</c:v>
                </c:pt>
                <c:pt idx="57">
                  <c:v>1.7812500000000014E-3</c:v>
                </c:pt>
                <c:pt idx="58">
                  <c:v>1.8125000000000014E-3</c:v>
                </c:pt>
                <c:pt idx="59">
                  <c:v>1.8437500000000014E-3</c:v>
                </c:pt>
                <c:pt idx="60">
                  <c:v>1.8750000000000014E-3</c:v>
                </c:pt>
                <c:pt idx="61">
                  <c:v>1.9062500000000015E-3</c:v>
                </c:pt>
                <c:pt idx="62">
                  <c:v>1.9375000000000015E-3</c:v>
                </c:pt>
                <c:pt idx="63">
                  <c:v>1.9687500000000013E-3</c:v>
                </c:pt>
                <c:pt idx="64">
                  <c:v>2.0000000000000013E-3</c:v>
                </c:pt>
                <c:pt idx="65">
                  <c:v>2.0312500000000014E-3</c:v>
                </c:pt>
                <c:pt idx="66">
                  <c:v>2.0625000000000014E-3</c:v>
                </c:pt>
                <c:pt idx="67">
                  <c:v>2.0937500000000014E-3</c:v>
                </c:pt>
                <c:pt idx="68">
                  <c:v>2.1250000000000015E-3</c:v>
                </c:pt>
                <c:pt idx="69">
                  <c:v>2.1562500000000015E-3</c:v>
                </c:pt>
                <c:pt idx="70">
                  <c:v>2.1875000000000015E-3</c:v>
                </c:pt>
                <c:pt idx="71">
                  <c:v>2.2187500000000015E-3</c:v>
                </c:pt>
                <c:pt idx="72">
                  <c:v>2.2500000000000016E-3</c:v>
                </c:pt>
                <c:pt idx="73">
                  <c:v>2.2812500000000016E-3</c:v>
                </c:pt>
                <c:pt idx="74">
                  <c:v>2.3125000000000016E-3</c:v>
                </c:pt>
                <c:pt idx="75">
                  <c:v>2.3437500000000016E-3</c:v>
                </c:pt>
                <c:pt idx="76">
                  <c:v>2.3750000000000017E-3</c:v>
                </c:pt>
                <c:pt idx="77">
                  <c:v>2.4062500000000017E-3</c:v>
                </c:pt>
                <c:pt idx="78">
                  <c:v>2.4375000000000017E-3</c:v>
                </c:pt>
                <c:pt idx="79">
                  <c:v>2.4687500000000018E-3</c:v>
                </c:pt>
                <c:pt idx="80">
                  <c:v>2.5000000000000018E-3</c:v>
                </c:pt>
                <c:pt idx="81">
                  <c:v>2.5312500000000018E-3</c:v>
                </c:pt>
                <c:pt idx="82">
                  <c:v>2.5625000000000018E-3</c:v>
                </c:pt>
                <c:pt idx="83">
                  <c:v>2.5937500000000019E-3</c:v>
                </c:pt>
                <c:pt idx="84">
                  <c:v>2.6250000000000019E-3</c:v>
                </c:pt>
                <c:pt idx="85">
                  <c:v>2.6562500000000019E-3</c:v>
                </c:pt>
                <c:pt idx="86">
                  <c:v>2.687500000000002E-3</c:v>
                </c:pt>
                <c:pt idx="87">
                  <c:v>2.718750000000002E-3</c:v>
                </c:pt>
                <c:pt idx="88">
                  <c:v>2.750000000000002E-3</c:v>
                </c:pt>
                <c:pt idx="89">
                  <c:v>2.781250000000002E-3</c:v>
                </c:pt>
                <c:pt idx="90">
                  <c:v>2.8125000000000021E-3</c:v>
                </c:pt>
                <c:pt idx="91">
                  <c:v>2.8437500000000021E-3</c:v>
                </c:pt>
                <c:pt idx="92">
                  <c:v>2.8750000000000021E-3</c:v>
                </c:pt>
                <c:pt idx="93">
                  <c:v>2.9062500000000021E-3</c:v>
                </c:pt>
                <c:pt idx="94">
                  <c:v>2.9375000000000022E-3</c:v>
                </c:pt>
                <c:pt idx="95">
                  <c:v>2.9687500000000022E-3</c:v>
                </c:pt>
                <c:pt idx="96">
                  <c:v>3.0000000000000022E-3</c:v>
                </c:pt>
                <c:pt idx="97">
                  <c:v>3.0312500000000023E-3</c:v>
                </c:pt>
                <c:pt idx="98">
                  <c:v>3.0625000000000023E-3</c:v>
                </c:pt>
                <c:pt idx="99">
                  <c:v>3.0937500000000023E-3</c:v>
                </c:pt>
                <c:pt idx="100">
                  <c:v>3.1250000000000023E-3</c:v>
                </c:pt>
                <c:pt idx="101">
                  <c:v>3.1562500000000024E-3</c:v>
                </c:pt>
                <c:pt idx="102">
                  <c:v>3.1875000000000024E-3</c:v>
                </c:pt>
                <c:pt idx="103">
                  <c:v>3.2187500000000024E-3</c:v>
                </c:pt>
                <c:pt idx="104">
                  <c:v>3.2500000000000025E-3</c:v>
                </c:pt>
                <c:pt idx="105">
                  <c:v>3.2812500000000025E-3</c:v>
                </c:pt>
                <c:pt idx="106">
                  <c:v>3.3125000000000025E-3</c:v>
                </c:pt>
                <c:pt idx="107">
                  <c:v>3.3437500000000025E-3</c:v>
                </c:pt>
                <c:pt idx="108">
                  <c:v>3.3750000000000026E-3</c:v>
                </c:pt>
                <c:pt idx="109">
                  <c:v>3.4062500000000026E-3</c:v>
                </c:pt>
                <c:pt idx="110">
                  <c:v>3.4375000000000026E-3</c:v>
                </c:pt>
                <c:pt idx="111">
                  <c:v>3.4687500000000026E-3</c:v>
                </c:pt>
                <c:pt idx="112">
                  <c:v>3.5000000000000027E-3</c:v>
                </c:pt>
                <c:pt idx="113">
                  <c:v>3.5312500000000027E-3</c:v>
                </c:pt>
                <c:pt idx="114">
                  <c:v>3.5625000000000027E-3</c:v>
                </c:pt>
                <c:pt idx="115">
                  <c:v>3.5937500000000028E-3</c:v>
                </c:pt>
                <c:pt idx="116">
                  <c:v>3.6250000000000028E-3</c:v>
                </c:pt>
                <c:pt idx="117">
                  <c:v>3.6562500000000028E-3</c:v>
                </c:pt>
                <c:pt idx="118">
                  <c:v>3.6875000000000028E-3</c:v>
                </c:pt>
                <c:pt idx="119">
                  <c:v>3.7187500000000029E-3</c:v>
                </c:pt>
                <c:pt idx="120">
                  <c:v>3.7500000000000029E-3</c:v>
                </c:pt>
                <c:pt idx="121">
                  <c:v>3.7812500000000029E-3</c:v>
                </c:pt>
                <c:pt idx="122">
                  <c:v>3.812500000000003E-3</c:v>
                </c:pt>
                <c:pt idx="123">
                  <c:v>3.843750000000003E-3</c:v>
                </c:pt>
                <c:pt idx="124">
                  <c:v>3.875000000000003E-3</c:v>
                </c:pt>
                <c:pt idx="125">
                  <c:v>3.9062500000000026E-3</c:v>
                </c:pt>
                <c:pt idx="126">
                  <c:v>3.9375000000000026E-3</c:v>
                </c:pt>
                <c:pt idx="127">
                  <c:v>3.9687500000000027E-3</c:v>
                </c:pt>
                <c:pt idx="128">
                  <c:v>4.0000000000000027E-3</c:v>
                </c:pt>
                <c:pt idx="129">
                  <c:v>4.0312500000000027E-3</c:v>
                </c:pt>
                <c:pt idx="130">
                  <c:v>4.0625000000000027E-3</c:v>
                </c:pt>
                <c:pt idx="131">
                  <c:v>4.0937500000000028E-3</c:v>
                </c:pt>
                <c:pt idx="132">
                  <c:v>4.1250000000000028E-3</c:v>
                </c:pt>
                <c:pt idx="133">
                  <c:v>4.1562500000000028E-3</c:v>
                </c:pt>
                <c:pt idx="134">
                  <c:v>4.1875000000000029E-3</c:v>
                </c:pt>
                <c:pt idx="135">
                  <c:v>4.2187500000000029E-3</c:v>
                </c:pt>
                <c:pt idx="136">
                  <c:v>4.2500000000000029E-3</c:v>
                </c:pt>
                <c:pt idx="137">
                  <c:v>4.2812500000000029E-3</c:v>
                </c:pt>
                <c:pt idx="138">
                  <c:v>4.312500000000003E-3</c:v>
                </c:pt>
                <c:pt idx="139">
                  <c:v>4.343750000000003E-3</c:v>
                </c:pt>
                <c:pt idx="140">
                  <c:v>4.375000000000003E-3</c:v>
                </c:pt>
                <c:pt idx="141">
                  <c:v>4.406250000000003E-3</c:v>
                </c:pt>
                <c:pt idx="142">
                  <c:v>4.4375000000000031E-3</c:v>
                </c:pt>
                <c:pt idx="143">
                  <c:v>4.4687500000000031E-3</c:v>
                </c:pt>
                <c:pt idx="144">
                  <c:v>4.5000000000000031E-3</c:v>
                </c:pt>
                <c:pt idx="145">
                  <c:v>4.5312500000000032E-3</c:v>
                </c:pt>
                <c:pt idx="146">
                  <c:v>4.5625000000000032E-3</c:v>
                </c:pt>
                <c:pt idx="147">
                  <c:v>4.5937500000000032E-3</c:v>
                </c:pt>
                <c:pt idx="148">
                  <c:v>4.6250000000000032E-3</c:v>
                </c:pt>
                <c:pt idx="149">
                  <c:v>4.6562500000000033E-3</c:v>
                </c:pt>
                <c:pt idx="150">
                  <c:v>4.6875000000000033E-3</c:v>
                </c:pt>
                <c:pt idx="151">
                  <c:v>4.7187500000000033E-3</c:v>
                </c:pt>
                <c:pt idx="152">
                  <c:v>4.7500000000000034E-3</c:v>
                </c:pt>
                <c:pt idx="153">
                  <c:v>4.7812500000000034E-3</c:v>
                </c:pt>
                <c:pt idx="154">
                  <c:v>4.8125000000000034E-3</c:v>
                </c:pt>
                <c:pt idx="155">
                  <c:v>4.8437500000000034E-3</c:v>
                </c:pt>
                <c:pt idx="156">
                  <c:v>4.8750000000000035E-3</c:v>
                </c:pt>
                <c:pt idx="157">
                  <c:v>4.9062500000000035E-3</c:v>
                </c:pt>
                <c:pt idx="158">
                  <c:v>4.9375000000000035E-3</c:v>
                </c:pt>
                <c:pt idx="159">
                  <c:v>4.9687500000000035E-3</c:v>
                </c:pt>
                <c:pt idx="160">
                  <c:v>5.0000000000000036E-3</c:v>
                </c:pt>
                <c:pt idx="161">
                  <c:v>5.0312500000000036E-3</c:v>
                </c:pt>
                <c:pt idx="162">
                  <c:v>5.0625000000000036E-3</c:v>
                </c:pt>
                <c:pt idx="163">
                  <c:v>5.0937500000000037E-3</c:v>
                </c:pt>
                <c:pt idx="164">
                  <c:v>5.1250000000000037E-3</c:v>
                </c:pt>
                <c:pt idx="165">
                  <c:v>5.1562500000000037E-3</c:v>
                </c:pt>
                <c:pt idx="166">
                  <c:v>5.1875000000000037E-3</c:v>
                </c:pt>
                <c:pt idx="167">
                  <c:v>5.2187500000000038E-3</c:v>
                </c:pt>
                <c:pt idx="168">
                  <c:v>5.2500000000000038E-3</c:v>
                </c:pt>
                <c:pt idx="169">
                  <c:v>5.2812500000000038E-3</c:v>
                </c:pt>
                <c:pt idx="170">
                  <c:v>5.3125000000000039E-3</c:v>
                </c:pt>
                <c:pt idx="171">
                  <c:v>5.3437500000000039E-3</c:v>
                </c:pt>
                <c:pt idx="172">
                  <c:v>5.3750000000000039E-3</c:v>
                </c:pt>
                <c:pt idx="173">
                  <c:v>5.4062500000000039E-3</c:v>
                </c:pt>
                <c:pt idx="174">
                  <c:v>5.437500000000004E-3</c:v>
                </c:pt>
                <c:pt idx="175">
                  <c:v>5.468750000000004E-3</c:v>
                </c:pt>
                <c:pt idx="176">
                  <c:v>5.500000000000004E-3</c:v>
                </c:pt>
                <c:pt idx="177">
                  <c:v>5.531250000000004E-3</c:v>
                </c:pt>
                <c:pt idx="178">
                  <c:v>5.5625000000000041E-3</c:v>
                </c:pt>
                <c:pt idx="179">
                  <c:v>5.5937500000000041E-3</c:v>
                </c:pt>
                <c:pt idx="180">
                  <c:v>5.6250000000000041E-3</c:v>
                </c:pt>
                <c:pt idx="181">
                  <c:v>5.6562500000000042E-3</c:v>
                </c:pt>
                <c:pt idx="182">
                  <c:v>5.6875000000000042E-3</c:v>
                </c:pt>
                <c:pt idx="183">
                  <c:v>5.7187500000000042E-3</c:v>
                </c:pt>
                <c:pt idx="184">
                  <c:v>5.7500000000000042E-3</c:v>
                </c:pt>
                <c:pt idx="185">
                  <c:v>5.7812500000000043E-3</c:v>
                </c:pt>
                <c:pt idx="186">
                  <c:v>5.8125000000000043E-3</c:v>
                </c:pt>
                <c:pt idx="187">
                  <c:v>5.8437500000000043E-3</c:v>
                </c:pt>
                <c:pt idx="188">
                  <c:v>5.8750000000000044E-3</c:v>
                </c:pt>
                <c:pt idx="189">
                  <c:v>5.9062500000000044E-3</c:v>
                </c:pt>
                <c:pt idx="190">
                  <c:v>5.9375000000000044E-3</c:v>
                </c:pt>
                <c:pt idx="191">
                  <c:v>5.9687500000000044E-3</c:v>
                </c:pt>
                <c:pt idx="192">
                  <c:v>6.0000000000000045E-3</c:v>
                </c:pt>
                <c:pt idx="193">
                  <c:v>6.0312500000000045E-3</c:v>
                </c:pt>
                <c:pt idx="194">
                  <c:v>6.0625000000000045E-3</c:v>
                </c:pt>
                <c:pt idx="195">
                  <c:v>6.0937500000000045E-3</c:v>
                </c:pt>
                <c:pt idx="196">
                  <c:v>6.1250000000000046E-3</c:v>
                </c:pt>
                <c:pt idx="197">
                  <c:v>6.1562500000000046E-3</c:v>
                </c:pt>
                <c:pt idx="198">
                  <c:v>6.1875000000000046E-3</c:v>
                </c:pt>
                <c:pt idx="199">
                  <c:v>6.2187500000000047E-3</c:v>
                </c:pt>
                <c:pt idx="200">
                  <c:v>6.2500000000000047E-3</c:v>
                </c:pt>
                <c:pt idx="201">
                  <c:v>6.2812500000000047E-3</c:v>
                </c:pt>
                <c:pt idx="202">
                  <c:v>6.3125000000000047E-3</c:v>
                </c:pt>
                <c:pt idx="203">
                  <c:v>6.3437500000000048E-3</c:v>
                </c:pt>
                <c:pt idx="204">
                  <c:v>6.3750000000000048E-3</c:v>
                </c:pt>
                <c:pt idx="205">
                  <c:v>6.4062500000000048E-3</c:v>
                </c:pt>
                <c:pt idx="206">
                  <c:v>6.4375000000000049E-3</c:v>
                </c:pt>
                <c:pt idx="207">
                  <c:v>6.4687500000000049E-3</c:v>
                </c:pt>
                <c:pt idx="208">
                  <c:v>6.5000000000000049E-3</c:v>
                </c:pt>
                <c:pt idx="209">
                  <c:v>6.5312500000000049E-3</c:v>
                </c:pt>
                <c:pt idx="210">
                  <c:v>6.562500000000005E-3</c:v>
                </c:pt>
                <c:pt idx="211">
                  <c:v>6.593750000000005E-3</c:v>
                </c:pt>
                <c:pt idx="212">
                  <c:v>6.625000000000005E-3</c:v>
                </c:pt>
                <c:pt idx="213">
                  <c:v>6.656250000000005E-3</c:v>
                </c:pt>
                <c:pt idx="214">
                  <c:v>6.6875000000000051E-3</c:v>
                </c:pt>
                <c:pt idx="215">
                  <c:v>6.7187500000000051E-3</c:v>
                </c:pt>
                <c:pt idx="216">
                  <c:v>6.7500000000000051E-3</c:v>
                </c:pt>
                <c:pt idx="217">
                  <c:v>6.7812500000000052E-3</c:v>
                </c:pt>
                <c:pt idx="218">
                  <c:v>6.8125000000000052E-3</c:v>
                </c:pt>
                <c:pt idx="219">
                  <c:v>6.8437500000000052E-3</c:v>
                </c:pt>
                <c:pt idx="220">
                  <c:v>6.8750000000000052E-3</c:v>
                </c:pt>
                <c:pt idx="221">
                  <c:v>6.9062500000000053E-3</c:v>
                </c:pt>
                <c:pt idx="222">
                  <c:v>6.9375000000000053E-3</c:v>
                </c:pt>
                <c:pt idx="223">
                  <c:v>6.9687500000000053E-3</c:v>
                </c:pt>
                <c:pt idx="224">
                  <c:v>7.0000000000000053E-3</c:v>
                </c:pt>
                <c:pt idx="225">
                  <c:v>7.0312500000000054E-3</c:v>
                </c:pt>
                <c:pt idx="226">
                  <c:v>7.0625000000000054E-3</c:v>
                </c:pt>
                <c:pt idx="227">
                  <c:v>7.0937500000000054E-3</c:v>
                </c:pt>
                <c:pt idx="228">
                  <c:v>7.1250000000000055E-3</c:v>
                </c:pt>
                <c:pt idx="229">
                  <c:v>7.1562500000000055E-3</c:v>
                </c:pt>
                <c:pt idx="230">
                  <c:v>7.1875000000000055E-3</c:v>
                </c:pt>
                <c:pt idx="231">
                  <c:v>7.2187500000000055E-3</c:v>
                </c:pt>
                <c:pt idx="232">
                  <c:v>7.2500000000000056E-3</c:v>
                </c:pt>
                <c:pt idx="233">
                  <c:v>7.2812500000000056E-3</c:v>
                </c:pt>
                <c:pt idx="234">
                  <c:v>7.3125000000000056E-3</c:v>
                </c:pt>
                <c:pt idx="235">
                  <c:v>7.3437500000000057E-3</c:v>
                </c:pt>
                <c:pt idx="236">
                  <c:v>7.3750000000000057E-3</c:v>
                </c:pt>
                <c:pt idx="237">
                  <c:v>7.4062500000000057E-3</c:v>
                </c:pt>
                <c:pt idx="238">
                  <c:v>7.4375000000000057E-3</c:v>
                </c:pt>
                <c:pt idx="239">
                  <c:v>7.4687500000000058E-3</c:v>
                </c:pt>
                <c:pt idx="240">
                  <c:v>7.5000000000000058E-3</c:v>
                </c:pt>
                <c:pt idx="241">
                  <c:v>7.5312500000000058E-3</c:v>
                </c:pt>
                <c:pt idx="242">
                  <c:v>7.5625000000000058E-3</c:v>
                </c:pt>
                <c:pt idx="243">
                  <c:v>7.5937500000000059E-3</c:v>
                </c:pt>
                <c:pt idx="244">
                  <c:v>7.6250000000000059E-3</c:v>
                </c:pt>
                <c:pt idx="245">
                  <c:v>7.6562500000000059E-3</c:v>
                </c:pt>
                <c:pt idx="246">
                  <c:v>7.687500000000006E-3</c:v>
                </c:pt>
                <c:pt idx="247">
                  <c:v>7.718750000000006E-3</c:v>
                </c:pt>
                <c:pt idx="248">
                  <c:v>7.750000000000006E-3</c:v>
                </c:pt>
                <c:pt idx="249">
                  <c:v>7.781250000000006E-3</c:v>
                </c:pt>
                <c:pt idx="250">
                  <c:v>7.8125000000000052E-3</c:v>
                </c:pt>
                <c:pt idx="251">
                  <c:v>7.8437500000000052E-3</c:v>
                </c:pt>
                <c:pt idx="252">
                  <c:v>7.8750000000000053E-3</c:v>
                </c:pt>
                <c:pt idx="253">
                  <c:v>7.9062500000000053E-3</c:v>
                </c:pt>
                <c:pt idx="254">
                  <c:v>7.9375000000000053E-3</c:v>
                </c:pt>
                <c:pt idx="255">
                  <c:v>7.9687500000000053E-3</c:v>
                </c:pt>
                <c:pt idx="256">
                  <c:v>8.0000000000000054E-3</c:v>
                </c:pt>
                <c:pt idx="257">
                  <c:v>8.0312500000000054E-3</c:v>
                </c:pt>
                <c:pt idx="258">
                  <c:v>8.0625000000000054E-3</c:v>
                </c:pt>
                <c:pt idx="259">
                  <c:v>8.0937500000000055E-3</c:v>
                </c:pt>
                <c:pt idx="260">
                  <c:v>8.1250000000000055E-3</c:v>
                </c:pt>
                <c:pt idx="261">
                  <c:v>8.1562500000000055E-3</c:v>
                </c:pt>
                <c:pt idx="262">
                  <c:v>8.1875000000000055E-3</c:v>
                </c:pt>
                <c:pt idx="263">
                  <c:v>8.2187500000000056E-3</c:v>
                </c:pt>
                <c:pt idx="264">
                  <c:v>8.2500000000000056E-3</c:v>
                </c:pt>
                <c:pt idx="265">
                  <c:v>8.2812500000000056E-3</c:v>
                </c:pt>
                <c:pt idx="266">
                  <c:v>8.3125000000000056E-3</c:v>
                </c:pt>
                <c:pt idx="267">
                  <c:v>8.3437500000000057E-3</c:v>
                </c:pt>
                <c:pt idx="268">
                  <c:v>8.3750000000000057E-3</c:v>
                </c:pt>
                <c:pt idx="269">
                  <c:v>8.4062500000000057E-3</c:v>
                </c:pt>
                <c:pt idx="270">
                  <c:v>8.4375000000000058E-3</c:v>
                </c:pt>
                <c:pt idx="271">
                  <c:v>8.4687500000000058E-3</c:v>
                </c:pt>
                <c:pt idx="272">
                  <c:v>8.5000000000000058E-3</c:v>
                </c:pt>
                <c:pt idx="273">
                  <c:v>8.5312500000000058E-3</c:v>
                </c:pt>
                <c:pt idx="274">
                  <c:v>8.5625000000000059E-3</c:v>
                </c:pt>
                <c:pt idx="275">
                  <c:v>8.5937500000000059E-3</c:v>
                </c:pt>
                <c:pt idx="276">
                  <c:v>8.6250000000000059E-3</c:v>
                </c:pt>
                <c:pt idx="277">
                  <c:v>8.656250000000006E-3</c:v>
                </c:pt>
                <c:pt idx="278">
                  <c:v>8.687500000000006E-3</c:v>
                </c:pt>
                <c:pt idx="279">
                  <c:v>8.718750000000006E-3</c:v>
                </c:pt>
                <c:pt idx="280">
                  <c:v>8.750000000000006E-3</c:v>
                </c:pt>
                <c:pt idx="281">
                  <c:v>8.7812500000000061E-3</c:v>
                </c:pt>
                <c:pt idx="282">
                  <c:v>8.8125000000000061E-3</c:v>
                </c:pt>
                <c:pt idx="283">
                  <c:v>8.8437500000000061E-3</c:v>
                </c:pt>
                <c:pt idx="284">
                  <c:v>8.8750000000000061E-3</c:v>
                </c:pt>
                <c:pt idx="285">
                  <c:v>8.9062500000000062E-3</c:v>
                </c:pt>
                <c:pt idx="286">
                  <c:v>8.9375000000000062E-3</c:v>
                </c:pt>
                <c:pt idx="287">
                  <c:v>8.9687500000000062E-3</c:v>
                </c:pt>
                <c:pt idx="288">
                  <c:v>9.0000000000000063E-3</c:v>
                </c:pt>
                <c:pt idx="289">
                  <c:v>9.0312500000000063E-3</c:v>
                </c:pt>
                <c:pt idx="290">
                  <c:v>9.0625000000000063E-3</c:v>
                </c:pt>
                <c:pt idx="291">
                  <c:v>9.0937500000000063E-3</c:v>
                </c:pt>
                <c:pt idx="292">
                  <c:v>9.1250000000000064E-3</c:v>
                </c:pt>
                <c:pt idx="293">
                  <c:v>9.1562500000000064E-3</c:v>
                </c:pt>
                <c:pt idx="294">
                  <c:v>9.1875000000000064E-3</c:v>
                </c:pt>
                <c:pt idx="295">
                  <c:v>9.2187500000000065E-3</c:v>
                </c:pt>
                <c:pt idx="296">
                  <c:v>9.2500000000000065E-3</c:v>
                </c:pt>
                <c:pt idx="297">
                  <c:v>9.2812500000000065E-3</c:v>
                </c:pt>
                <c:pt idx="298">
                  <c:v>9.3125000000000065E-3</c:v>
                </c:pt>
                <c:pt idx="299">
                  <c:v>9.3437500000000066E-3</c:v>
                </c:pt>
                <c:pt idx="300">
                  <c:v>9.3750000000000066E-3</c:v>
                </c:pt>
                <c:pt idx="301">
                  <c:v>9.4062500000000066E-3</c:v>
                </c:pt>
                <c:pt idx="302">
                  <c:v>9.4375000000000066E-3</c:v>
                </c:pt>
                <c:pt idx="303">
                  <c:v>9.4687500000000067E-3</c:v>
                </c:pt>
                <c:pt idx="304">
                  <c:v>9.5000000000000067E-3</c:v>
                </c:pt>
                <c:pt idx="305">
                  <c:v>9.5312500000000067E-3</c:v>
                </c:pt>
                <c:pt idx="306">
                  <c:v>9.5625000000000068E-3</c:v>
                </c:pt>
                <c:pt idx="307">
                  <c:v>9.5937500000000068E-3</c:v>
                </c:pt>
                <c:pt idx="308">
                  <c:v>9.6250000000000068E-3</c:v>
                </c:pt>
                <c:pt idx="309">
                  <c:v>9.6562500000000068E-3</c:v>
                </c:pt>
                <c:pt idx="310">
                  <c:v>9.6875000000000069E-3</c:v>
                </c:pt>
                <c:pt idx="311">
                  <c:v>9.7187500000000069E-3</c:v>
                </c:pt>
                <c:pt idx="312">
                  <c:v>9.7500000000000069E-3</c:v>
                </c:pt>
                <c:pt idx="313">
                  <c:v>9.781250000000007E-3</c:v>
                </c:pt>
                <c:pt idx="314">
                  <c:v>9.812500000000007E-3</c:v>
                </c:pt>
                <c:pt idx="315">
                  <c:v>9.843750000000007E-3</c:v>
                </c:pt>
                <c:pt idx="316">
                  <c:v>9.875000000000007E-3</c:v>
                </c:pt>
                <c:pt idx="317">
                  <c:v>9.9062500000000071E-3</c:v>
                </c:pt>
                <c:pt idx="318">
                  <c:v>9.9375000000000071E-3</c:v>
                </c:pt>
                <c:pt idx="319">
                  <c:v>9.9687500000000071E-3</c:v>
                </c:pt>
                <c:pt idx="320">
                  <c:v>1.0000000000000007E-2</c:v>
                </c:pt>
                <c:pt idx="321">
                  <c:v>1.0031250000000007E-2</c:v>
                </c:pt>
                <c:pt idx="322">
                  <c:v>1.0062500000000007E-2</c:v>
                </c:pt>
                <c:pt idx="323">
                  <c:v>1.0093750000000007E-2</c:v>
                </c:pt>
                <c:pt idx="324">
                  <c:v>1.0125000000000007E-2</c:v>
                </c:pt>
                <c:pt idx="325">
                  <c:v>1.0156250000000007E-2</c:v>
                </c:pt>
                <c:pt idx="326">
                  <c:v>1.0187500000000007E-2</c:v>
                </c:pt>
                <c:pt idx="327">
                  <c:v>1.0218750000000007E-2</c:v>
                </c:pt>
                <c:pt idx="328">
                  <c:v>1.0250000000000007E-2</c:v>
                </c:pt>
                <c:pt idx="329">
                  <c:v>1.0281250000000007E-2</c:v>
                </c:pt>
                <c:pt idx="330">
                  <c:v>1.0312500000000007E-2</c:v>
                </c:pt>
                <c:pt idx="331">
                  <c:v>1.0343750000000007E-2</c:v>
                </c:pt>
                <c:pt idx="332">
                  <c:v>1.0375000000000007E-2</c:v>
                </c:pt>
                <c:pt idx="333">
                  <c:v>1.0406250000000008E-2</c:v>
                </c:pt>
                <c:pt idx="334">
                  <c:v>1.0437500000000008E-2</c:v>
                </c:pt>
                <c:pt idx="335">
                  <c:v>1.0468750000000008E-2</c:v>
                </c:pt>
                <c:pt idx="336">
                  <c:v>1.0500000000000008E-2</c:v>
                </c:pt>
                <c:pt idx="337">
                  <c:v>1.0531250000000008E-2</c:v>
                </c:pt>
                <c:pt idx="338">
                  <c:v>1.0562500000000008E-2</c:v>
                </c:pt>
                <c:pt idx="339">
                  <c:v>1.0593750000000008E-2</c:v>
                </c:pt>
                <c:pt idx="340">
                  <c:v>1.0625000000000008E-2</c:v>
                </c:pt>
                <c:pt idx="341">
                  <c:v>1.0656250000000008E-2</c:v>
                </c:pt>
                <c:pt idx="342">
                  <c:v>1.0687500000000008E-2</c:v>
                </c:pt>
                <c:pt idx="343">
                  <c:v>1.0718750000000008E-2</c:v>
                </c:pt>
                <c:pt idx="344">
                  <c:v>1.0750000000000008E-2</c:v>
                </c:pt>
                <c:pt idx="345">
                  <c:v>1.0781250000000008E-2</c:v>
                </c:pt>
                <c:pt idx="346">
                  <c:v>1.0812500000000008E-2</c:v>
                </c:pt>
                <c:pt idx="347">
                  <c:v>1.0843750000000008E-2</c:v>
                </c:pt>
                <c:pt idx="348">
                  <c:v>1.0875000000000008E-2</c:v>
                </c:pt>
                <c:pt idx="349">
                  <c:v>1.0906250000000008E-2</c:v>
                </c:pt>
                <c:pt idx="350">
                  <c:v>1.0937500000000008E-2</c:v>
                </c:pt>
                <c:pt idx="351">
                  <c:v>1.0968750000000008E-2</c:v>
                </c:pt>
                <c:pt idx="352">
                  <c:v>1.1000000000000008E-2</c:v>
                </c:pt>
                <c:pt idx="353">
                  <c:v>1.1031250000000008E-2</c:v>
                </c:pt>
                <c:pt idx="354">
                  <c:v>1.1062500000000008E-2</c:v>
                </c:pt>
                <c:pt idx="355">
                  <c:v>1.1093750000000008E-2</c:v>
                </c:pt>
                <c:pt idx="356">
                  <c:v>1.1125000000000008E-2</c:v>
                </c:pt>
                <c:pt idx="357">
                  <c:v>1.1156250000000008E-2</c:v>
                </c:pt>
                <c:pt idx="358">
                  <c:v>1.1187500000000008E-2</c:v>
                </c:pt>
                <c:pt idx="359">
                  <c:v>1.1218750000000008E-2</c:v>
                </c:pt>
                <c:pt idx="360">
                  <c:v>1.1250000000000008E-2</c:v>
                </c:pt>
                <c:pt idx="361">
                  <c:v>1.1281250000000008E-2</c:v>
                </c:pt>
                <c:pt idx="362">
                  <c:v>1.1312500000000008E-2</c:v>
                </c:pt>
                <c:pt idx="363">
                  <c:v>1.1343750000000008E-2</c:v>
                </c:pt>
                <c:pt idx="364">
                  <c:v>1.1375000000000008E-2</c:v>
                </c:pt>
                <c:pt idx="365">
                  <c:v>1.1406250000000008E-2</c:v>
                </c:pt>
                <c:pt idx="366">
                  <c:v>1.1437500000000008E-2</c:v>
                </c:pt>
                <c:pt idx="367">
                  <c:v>1.1468750000000008E-2</c:v>
                </c:pt>
                <c:pt idx="368">
                  <c:v>1.1500000000000008E-2</c:v>
                </c:pt>
                <c:pt idx="369">
                  <c:v>1.1531250000000009E-2</c:v>
                </c:pt>
                <c:pt idx="370">
                  <c:v>1.1562500000000009E-2</c:v>
                </c:pt>
                <c:pt idx="371">
                  <c:v>1.1593750000000009E-2</c:v>
                </c:pt>
                <c:pt idx="372">
                  <c:v>1.1625000000000009E-2</c:v>
                </c:pt>
                <c:pt idx="373">
                  <c:v>1.1656250000000009E-2</c:v>
                </c:pt>
                <c:pt idx="374">
                  <c:v>1.1687500000000009E-2</c:v>
                </c:pt>
                <c:pt idx="375">
                  <c:v>1.1718750000000009E-2</c:v>
                </c:pt>
                <c:pt idx="376">
                  <c:v>1.1750000000000009E-2</c:v>
                </c:pt>
                <c:pt idx="377">
                  <c:v>1.1781250000000009E-2</c:v>
                </c:pt>
                <c:pt idx="378">
                  <c:v>1.1812500000000009E-2</c:v>
                </c:pt>
                <c:pt idx="379">
                  <c:v>1.1843750000000009E-2</c:v>
                </c:pt>
                <c:pt idx="380">
                  <c:v>1.1875000000000009E-2</c:v>
                </c:pt>
                <c:pt idx="381">
                  <c:v>1.1906250000000009E-2</c:v>
                </c:pt>
                <c:pt idx="382">
                  <c:v>1.1937500000000009E-2</c:v>
                </c:pt>
                <c:pt idx="383">
                  <c:v>1.1968750000000009E-2</c:v>
                </c:pt>
                <c:pt idx="384">
                  <c:v>1.2000000000000009E-2</c:v>
                </c:pt>
                <c:pt idx="385">
                  <c:v>1.2031250000000009E-2</c:v>
                </c:pt>
                <c:pt idx="386">
                  <c:v>1.2062500000000009E-2</c:v>
                </c:pt>
                <c:pt idx="387">
                  <c:v>1.2093750000000009E-2</c:v>
                </c:pt>
                <c:pt idx="388">
                  <c:v>1.2125000000000009E-2</c:v>
                </c:pt>
                <c:pt idx="389">
                  <c:v>1.2156250000000009E-2</c:v>
                </c:pt>
                <c:pt idx="390">
                  <c:v>1.2187500000000009E-2</c:v>
                </c:pt>
                <c:pt idx="391">
                  <c:v>1.2218750000000009E-2</c:v>
                </c:pt>
                <c:pt idx="392">
                  <c:v>1.2250000000000009E-2</c:v>
                </c:pt>
                <c:pt idx="393">
                  <c:v>1.2281250000000009E-2</c:v>
                </c:pt>
                <c:pt idx="394">
                  <c:v>1.2312500000000009E-2</c:v>
                </c:pt>
                <c:pt idx="395">
                  <c:v>1.2343750000000009E-2</c:v>
                </c:pt>
                <c:pt idx="396">
                  <c:v>1.2375000000000009E-2</c:v>
                </c:pt>
                <c:pt idx="397">
                  <c:v>1.2406250000000009E-2</c:v>
                </c:pt>
                <c:pt idx="398">
                  <c:v>1.2437500000000009E-2</c:v>
                </c:pt>
                <c:pt idx="399">
                  <c:v>1.2468750000000009E-2</c:v>
                </c:pt>
                <c:pt idx="400">
                  <c:v>1.2500000000000009E-2</c:v>
                </c:pt>
                <c:pt idx="401">
                  <c:v>1.2531250000000009E-2</c:v>
                </c:pt>
                <c:pt idx="402">
                  <c:v>1.2562500000000009E-2</c:v>
                </c:pt>
                <c:pt idx="403">
                  <c:v>1.2593750000000009E-2</c:v>
                </c:pt>
                <c:pt idx="404">
                  <c:v>1.2625000000000009E-2</c:v>
                </c:pt>
                <c:pt idx="405">
                  <c:v>1.265625000000001E-2</c:v>
                </c:pt>
                <c:pt idx="406">
                  <c:v>1.268750000000001E-2</c:v>
                </c:pt>
                <c:pt idx="407">
                  <c:v>1.271875000000001E-2</c:v>
                </c:pt>
                <c:pt idx="408">
                  <c:v>1.275000000000001E-2</c:v>
                </c:pt>
                <c:pt idx="409">
                  <c:v>1.278125000000001E-2</c:v>
                </c:pt>
                <c:pt idx="410">
                  <c:v>1.281250000000001E-2</c:v>
                </c:pt>
                <c:pt idx="411">
                  <c:v>1.284375000000001E-2</c:v>
                </c:pt>
                <c:pt idx="412">
                  <c:v>1.287500000000001E-2</c:v>
                </c:pt>
                <c:pt idx="413">
                  <c:v>1.290625000000001E-2</c:v>
                </c:pt>
                <c:pt idx="414">
                  <c:v>1.293750000000001E-2</c:v>
                </c:pt>
                <c:pt idx="415">
                  <c:v>1.296875000000001E-2</c:v>
                </c:pt>
                <c:pt idx="416">
                  <c:v>1.300000000000001E-2</c:v>
                </c:pt>
                <c:pt idx="417">
                  <c:v>1.303125000000001E-2</c:v>
                </c:pt>
                <c:pt idx="418">
                  <c:v>1.306250000000001E-2</c:v>
                </c:pt>
                <c:pt idx="419">
                  <c:v>1.309375000000001E-2</c:v>
                </c:pt>
                <c:pt idx="420">
                  <c:v>1.312500000000001E-2</c:v>
                </c:pt>
                <c:pt idx="421">
                  <c:v>1.315625000000001E-2</c:v>
                </c:pt>
                <c:pt idx="422">
                  <c:v>1.318750000000001E-2</c:v>
                </c:pt>
                <c:pt idx="423">
                  <c:v>1.321875000000001E-2</c:v>
                </c:pt>
                <c:pt idx="424">
                  <c:v>1.325000000000001E-2</c:v>
                </c:pt>
                <c:pt idx="425">
                  <c:v>1.328125000000001E-2</c:v>
                </c:pt>
                <c:pt idx="426">
                  <c:v>1.331250000000001E-2</c:v>
                </c:pt>
                <c:pt idx="427">
                  <c:v>1.334375000000001E-2</c:v>
                </c:pt>
                <c:pt idx="428">
                  <c:v>1.337500000000001E-2</c:v>
                </c:pt>
                <c:pt idx="429">
                  <c:v>1.340625000000001E-2</c:v>
                </c:pt>
                <c:pt idx="430">
                  <c:v>1.343750000000001E-2</c:v>
                </c:pt>
                <c:pt idx="431">
                  <c:v>1.346875000000001E-2</c:v>
                </c:pt>
                <c:pt idx="432">
                  <c:v>1.350000000000001E-2</c:v>
                </c:pt>
                <c:pt idx="433">
                  <c:v>1.353125000000001E-2</c:v>
                </c:pt>
                <c:pt idx="434">
                  <c:v>1.356250000000001E-2</c:v>
                </c:pt>
                <c:pt idx="435">
                  <c:v>1.359375000000001E-2</c:v>
                </c:pt>
                <c:pt idx="436">
                  <c:v>1.362500000000001E-2</c:v>
                </c:pt>
                <c:pt idx="437">
                  <c:v>1.365625000000001E-2</c:v>
                </c:pt>
                <c:pt idx="438">
                  <c:v>1.368750000000001E-2</c:v>
                </c:pt>
                <c:pt idx="439">
                  <c:v>1.371875000000001E-2</c:v>
                </c:pt>
                <c:pt idx="440">
                  <c:v>1.375000000000001E-2</c:v>
                </c:pt>
                <c:pt idx="441">
                  <c:v>1.3781250000000011E-2</c:v>
                </c:pt>
                <c:pt idx="442">
                  <c:v>1.3812500000000011E-2</c:v>
                </c:pt>
                <c:pt idx="443">
                  <c:v>1.3843750000000011E-2</c:v>
                </c:pt>
                <c:pt idx="444">
                  <c:v>1.3875000000000011E-2</c:v>
                </c:pt>
                <c:pt idx="445">
                  <c:v>1.3906250000000011E-2</c:v>
                </c:pt>
                <c:pt idx="446">
                  <c:v>1.3937500000000011E-2</c:v>
                </c:pt>
                <c:pt idx="447">
                  <c:v>1.3968750000000011E-2</c:v>
                </c:pt>
                <c:pt idx="448">
                  <c:v>1.4000000000000011E-2</c:v>
                </c:pt>
                <c:pt idx="449">
                  <c:v>1.4031250000000011E-2</c:v>
                </c:pt>
                <c:pt idx="450">
                  <c:v>1.4062500000000011E-2</c:v>
                </c:pt>
                <c:pt idx="451">
                  <c:v>1.4093750000000011E-2</c:v>
                </c:pt>
                <c:pt idx="452">
                  <c:v>1.4125000000000011E-2</c:v>
                </c:pt>
                <c:pt idx="453">
                  <c:v>1.4156250000000011E-2</c:v>
                </c:pt>
                <c:pt idx="454">
                  <c:v>1.4187500000000011E-2</c:v>
                </c:pt>
                <c:pt idx="455">
                  <c:v>1.4218750000000011E-2</c:v>
                </c:pt>
                <c:pt idx="456">
                  <c:v>1.4250000000000011E-2</c:v>
                </c:pt>
                <c:pt idx="457">
                  <c:v>1.4281250000000011E-2</c:v>
                </c:pt>
                <c:pt idx="458">
                  <c:v>1.4312500000000011E-2</c:v>
                </c:pt>
                <c:pt idx="459">
                  <c:v>1.4343750000000011E-2</c:v>
                </c:pt>
                <c:pt idx="460">
                  <c:v>1.4375000000000011E-2</c:v>
                </c:pt>
                <c:pt idx="461">
                  <c:v>1.4406250000000011E-2</c:v>
                </c:pt>
                <c:pt idx="462">
                  <c:v>1.4437500000000011E-2</c:v>
                </c:pt>
                <c:pt idx="463">
                  <c:v>1.4468750000000011E-2</c:v>
                </c:pt>
                <c:pt idx="464">
                  <c:v>1.4500000000000011E-2</c:v>
                </c:pt>
                <c:pt idx="465">
                  <c:v>1.4531250000000011E-2</c:v>
                </c:pt>
                <c:pt idx="466">
                  <c:v>1.4562500000000011E-2</c:v>
                </c:pt>
                <c:pt idx="467">
                  <c:v>1.4593750000000011E-2</c:v>
                </c:pt>
                <c:pt idx="468">
                  <c:v>1.4625000000000011E-2</c:v>
                </c:pt>
                <c:pt idx="469">
                  <c:v>1.4656250000000011E-2</c:v>
                </c:pt>
                <c:pt idx="470">
                  <c:v>1.4687500000000011E-2</c:v>
                </c:pt>
                <c:pt idx="471">
                  <c:v>1.4718750000000011E-2</c:v>
                </c:pt>
                <c:pt idx="472">
                  <c:v>1.4750000000000011E-2</c:v>
                </c:pt>
                <c:pt idx="473">
                  <c:v>1.4781250000000011E-2</c:v>
                </c:pt>
                <c:pt idx="474">
                  <c:v>1.4812500000000011E-2</c:v>
                </c:pt>
                <c:pt idx="475">
                  <c:v>1.4843750000000011E-2</c:v>
                </c:pt>
                <c:pt idx="476">
                  <c:v>1.4875000000000011E-2</c:v>
                </c:pt>
                <c:pt idx="477">
                  <c:v>1.4906250000000012E-2</c:v>
                </c:pt>
                <c:pt idx="478">
                  <c:v>1.4937500000000012E-2</c:v>
                </c:pt>
                <c:pt idx="479">
                  <c:v>1.4968750000000012E-2</c:v>
                </c:pt>
                <c:pt idx="480">
                  <c:v>1.5000000000000012E-2</c:v>
                </c:pt>
                <c:pt idx="481">
                  <c:v>1.5031250000000012E-2</c:v>
                </c:pt>
                <c:pt idx="482">
                  <c:v>1.5062500000000012E-2</c:v>
                </c:pt>
                <c:pt idx="483">
                  <c:v>1.5093750000000012E-2</c:v>
                </c:pt>
                <c:pt idx="484">
                  <c:v>1.5125000000000012E-2</c:v>
                </c:pt>
                <c:pt idx="485">
                  <c:v>1.5156250000000012E-2</c:v>
                </c:pt>
                <c:pt idx="486">
                  <c:v>1.5187500000000012E-2</c:v>
                </c:pt>
                <c:pt idx="487">
                  <c:v>1.5218750000000012E-2</c:v>
                </c:pt>
                <c:pt idx="488">
                  <c:v>1.5250000000000012E-2</c:v>
                </c:pt>
                <c:pt idx="489">
                  <c:v>1.5281250000000012E-2</c:v>
                </c:pt>
                <c:pt idx="490">
                  <c:v>1.5312500000000012E-2</c:v>
                </c:pt>
                <c:pt idx="491">
                  <c:v>1.5343750000000012E-2</c:v>
                </c:pt>
                <c:pt idx="492">
                  <c:v>1.5375000000000012E-2</c:v>
                </c:pt>
                <c:pt idx="493">
                  <c:v>1.5406250000000012E-2</c:v>
                </c:pt>
                <c:pt idx="494">
                  <c:v>1.5437500000000012E-2</c:v>
                </c:pt>
                <c:pt idx="495">
                  <c:v>1.5468750000000012E-2</c:v>
                </c:pt>
                <c:pt idx="496">
                  <c:v>1.5500000000000012E-2</c:v>
                </c:pt>
                <c:pt idx="497">
                  <c:v>1.5531250000000012E-2</c:v>
                </c:pt>
                <c:pt idx="498">
                  <c:v>1.5562500000000012E-2</c:v>
                </c:pt>
                <c:pt idx="499">
                  <c:v>1.5593750000000012E-2</c:v>
                </c:pt>
                <c:pt idx="500">
                  <c:v>1.562500000000001E-2</c:v>
                </c:pt>
                <c:pt idx="501">
                  <c:v>1.565625000000001E-2</c:v>
                </c:pt>
                <c:pt idx="502">
                  <c:v>1.568750000000001E-2</c:v>
                </c:pt>
                <c:pt idx="503">
                  <c:v>1.571875000000001E-2</c:v>
                </c:pt>
                <c:pt idx="504">
                  <c:v>1.5750000000000011E-2</c:v>
                </c:pt>
                <c:pt idx="505">
                  <c:v>1.5781250000000011E-2</c:v>
                </c:pt>
                <c:pt idx="506">
                  <c:v>1.5812500000000011E-2</c:v>
                </c:pt>
                <c:pt idx="507">
                  <c:v>1.5843750000000011E-2</c:v>
                </c:pt>
                <c:pt idx="508">
                  <c:v>1.5875000000000011E-2</c:v>
                </c:pt>
                <c:pt idx="509">
                  <c:v>1.5906250000000011E-2</c:v>
                </c:pt>
                <c:pt idx="510">
                  <c:v>1.5937500000000011E-2</c:v>
                </c:pt>
                <c:pt idx="511">
                  <c:v>1.5968750000000011E-2</c:v>
                </c:pt>
                <c:pt idx="512">
                  <c:v>1.6000000000000011E-2</c:v>
                </c:pt>
                <c:pt idx="513">
                  <c:v>1.6031250000000011E-2</c:v>
                </c:pt>
                <c:pt idx="514">
                  <c:v>1.6062500000000011E-2</c:v>
                </c:pt>
                <c:pt idx="515">
                  <c:v>1.6093750000000011E-2</c:v>
                </c:pt>
                <c:pt idx="516">
                  <c:v>1.6125000000000011E-2</c:v>
                </c:pt>
                <c:pt idx="517">
                  <c:v>1.6156250000000011E-2</c:v>
                </c:pt>
                <c:pt idx="518">
                  <c:v>1.6187500000000011E-2</c:v>
                </c:pt>
                <c:pt idx="519">
                  <c:v>1.6218750000000011E-2</c:v>
                </c:pt>
                <c:pt idx="520">
                  <c:v>1.6250000000000011E-2</c:v>
                </c:pt>
                <c:pt idx="521">
                  <c:v>1.6281250000000011E-2</c:v>
                </c:pt>
                <c:pt idx="522">
                  <c:v>1.6312500000000011E-2</c:v>
                </c:pt>
                <c:pt idx="523">
                  <c:v>1.6343750000000011E-2</c:v>
                </c:pt>
                <c:pt idx="524">
                  <c:v>1.6375000000000011E-2</c:v>
                </c:pt>
                <c:pt idx="525">
                  <c:v>1.6406250000000011E-2</c:v>
                </c:pt>
                <c:pt idx="526">
                  <c:v>1.6437500000000011E-2</c:v>
                </c:pt>
                <c:pt idx="527">
                  <c:v>1.6468750000000011E-2</c:v>
                </c:pt>
                <c:pt idx="528">
                  <c:v>1.6500000000000011E-2</c:v>
                </c:pt>
                <c:pt idx="529">
                  <c:v>1.6531250000000011E-2</c:v>
                </c:pt>
                <c:pt idx="530">
                  <c:v>1.6562500000000011E-2</c:v>
                </c:pt>
                <c:pt idx="531">
                  <c:v>1.6593750000000011E-2</c:v>
                </c:pt>
                <c:pt idx="532">
                  <c:v>1.6625000000000011E-2</c:v>
                </c:pt>
                <c:pt idx="533">
                  <c:v>1.6656250000000011E-2</c:v>
                </c:pt>
                <c:pt idx="534">
                  <c:v>1.6687500000000011E-2</c:v>
                </c:pt>
                <c:pt idx="535">
                  <c:v>1.6718750000000011E-2</c:v>
                </c:pt>
                <c:pt idx="536">
                  <c:v>1.6750000000000011E-2</c:v>
                </c:pt>
                <c:pt idx="537">
                  <c:v>1.6781250000000011E-2</c:v>
                </c:pt>
                <c:pt idx="538">
                  <c:v>1.6812500000000011E-2</c:v>
                </c:pt>
                <c:pt idx="539">
                  <c:v>1.6843750000000011E-2</c:v>
                </c:pt>
                <c:pt idx="540">
                  <c:v>1.6875000000000012E-2</c:v>
                </c:pt>
                <c:pt idx="541">
                  <c:v>1.6906250000000012E-2</c:v>
                </c:pt>
                <c:pt idx="542">
                  <c:v>1.6937500000000012E-2</c:v>
                </c:pt>
                <c:pt idx="543">
                  <c:v>1.6968750000000012E-2</c:v>
                </c:pt>
                <c:pt idx="544">
                  <c:v>1.7000000000000012E-2</c:v>
                </c:pt>
                <c:pt idx="545">
                  <c:v>1.7031250000000012E-2</c:v>
                </c:pt>
                <c:pt idx="546">
                  <c:v>1.7062500000000012E-2</c:v>
                </c:pt>
                <c:pt idx="547">
                  <c:v>1.7093750000000012E-2</c:v>
                </c:pt>
                <c:pt idx="548">
                  <c:v>1.7125000000000012E-2</c:v>
                </c:pt>
                <c:pt idx="549">
                  <c:v>1.7156250000000012E-2</c:v>
                </c:pt>
                <c:pt idx="550">
                  <c:v>1.7187500000000012E-2</c:v>
                </c:pt>
                <c:pt idx="551">
                  <c:v>1.7218750000000012E-2</c:v>
                </c:pt>
                <c:pt idx="552">
                  <c:v>1.7250000000000012E-2</c:v>
                </c:pt>
                <c:pt idx="553">
                  <c:v>1.7281250000000012E-2</c:v>
                </c:pt>
                <c:pt idx="554">
                  <c:v>1.7312500000000012E-2</c:v>
                </c:pt>
                <c:pt idx="555">
                  <c:v>1.7343750000000012E-2</c:v>
                </c:pt>
                <c:pt idx="556">
                  <c:v>1.7375000000000012E-2</c:v>
                </c:pt>
                <c:pt idx="557">
                  <c:v>1.7406250000000012E-2</c:v>
                </c:pt>
                <c:pt idx="558">
                  <c:v>1.7437500000000012E-2</c:v>
                </c:pt>
                <c:pt idx="559">
                  <c:v>1.7468750000000012E-2</c:v>
                </c:pt>
                <c:pt idx="560">
                  <c:v>1.7500000000000012E-2</c:v>
                </c:pt>
                <c:pt idx="561">
                  <c:v>1.7531250000000012E-2</c:v>
                </c:pt>
                <c:pt idx="562">
                  <c:v>1.7562500000000012E-2</c:v>
                </c:pt>
                <c:pt idx="563">
                  <c:v>1.7593750000000012E-2</c:v>
                </c:pt>
                <c:pt idx="564">
                  <c:v>1.7625000000000012E-2</c:v>
                </c:pt>
                <c:pt idx="565">
                  <c:v>1.7656250000000012E-2</c:v>
                </c:pt>
                <c:pt idx="566">
                  <c:v>1.7687500000000012E-2</c:v>
                </c:pt>
                <c:pt idx="567">
                  <c:v>1.7718750000000012E-2</c:v>
                </c:pt>
                <c:pt idx="568">
                  <c:v>1.7750000000000012E-2</c:v>
                </c:pt>
                <c:pt idx="569">
                  <c:v>1.7781250000000012E-2</c:v>
                </c:pt>
                <c:pt idx="570">
                  <c:v>1.7812500000000012E-2</c:v>
                </c:pt>
                <c:pt idx="571">
                  <c:v>1.7843750000000012E-2</c:v>
                </c:pt>
                <c:pt idx="572">
                  <c:v>1.7875000000000012E-2</c:v>
                </c:pt>
                <c:pt idx="573">
                  <c:v>1.7906250000000012E-2</c:v>
                </c:pt>
                <c:pt idx="574">
                  <c:v>1.7937500000000012E-2</c:v>
                </c:pt>
                <c:pt idx="575">
                  <c:v>1.7968750000000012E-2</c:v>
                </c:pt>
                <c:pt idx="576">
                  <c:v>1.8000000000000013E-2</c:v>
                </c:pt>
                <c:pt idx="577">
                  <c:v>1.8031250000000013E-2</c:v>
                </c:pt>
                <c:pt idx="578">
                  <c:v>1.8062500000000013E-2</c:v>
                </c:pt>
                <c:pt idx="579">
                  <c:v>1.8093750000000013E-2</c:v>
                </c:pt>
                <c:pt idx="580">
                  <c:v>1.8125000000000013E-2</c:v>
                </c:pt>
                <c:pt idx="581">
                  <c:v>1.8156250000000013E-2</c:v>
                </c:pt>
                <c:pt idx="582">
                  <c:v>1.8187500000000013E-2</c:v>
                </c:pt>
                <c:pt idx="583">
                  <c:v>1.8218750000000013E-2</c:v>
                </c:pt>
                <c:pt idx="584">
                  <c:v>1.8250000000000013E-2</c:v>
                </c:pt>
                <c:pt idx="585">
                  <c:v>1.8281250000000013E-2</c:v>
                </c:pt>
                <c:pt idx="586">
                  <c:v>1.8312500000000013E-2</c:v>
                </c:pt>
                <c:pt idx="587">
                  <c:v>1.8343750000000013E-2</c:v>
                </c:pt>
                <c:pt idx="588">
                  <c:v>1.8375000000000013E-2</c:v>
                </c:pt>
                <c:pt idx="589">
                  <c:v>1.8406250000000013E-2</c:v>
                </c:pt>
                <c:pt idx="590">
                  <c:v>1.8437500000000013E-2</c:v>
                </c:pt>
                <c:pt idx="591">
                  <c:v>1.8468750000000013E-2</c:v>
                </c:pt>
                <c:pt idx="592">
                  <c:v>1.8500000000000013E-2</c:v>
                </c:pt>
                <c:pt idx="593">
                  <c:v>1.8531250000000013E-2</c:v>
                </c:pt>
                <c:pt idx="594">
                  <c:v>1.8562500000000013E-2</c:v>
                </c:pt>
                <c:pt idx="595">
                  <c:v>1.8593750000000013E-2</c:v>
                </c:pt>
                <c:pt idx="596">
                  <c:v>1.8625000000000013E-2</c:v>
                </c:pt>
                <c:pt idx="597">
                  <c:v>1.8656250000000013E-2</c:v>
                </c:pt>
                <c:pt idx="598">
                  <c:v>1.8687500000000013E-2</c:v>
                </c:pt>
                <c:pt idx="599">
                  <c:v>1.8718750000000013E-2</c:v>
                </c:pt>
                <c:pt idx="600">
                  <c:v>1.8750000000000013E-2</c:v>
                </c:pt>
                <c:pt idx="601">
                  <c:v>1.8781250000000013E-2</c:v>
                </c:pt>
                <c:pt idx="602">
                  <c:v>1.8812500000000013E-2</c:v>
                </c:pt>
                <c:pt idx="603">
                  <c:v>1.8843750000000013E-2</c:v>
                </c:pt>
                <c:pt idx="604">
                  <c:v>1.8875000000000013E-2</c:v>
                </c:pt>
                <c:pt idx="605">
                  <c:v>1.8906250000000013E-2</c:v>
                </c:pt>
                <c:pt idx="606">
                  <c:v>1.8937500000000013E-2</c:v>
                </c:pt>
                <c:pt idx="607">
                  <c:v>1.8968750000000013E-2</c:v>
                </c:pt>
                <c:pt idx="608">
                  <c:v>1.9000000000000013E-2</c:v>
                </c:pt>
                <c:pt idx="609">
                  <c:v>1.9031250000000013E-2</c:v>
                </c:pt>
                <c:pt idx="610">
                  <c:v>1.9062500000000013E-2</c:v>
                </c:pt>
                <c:pt idx="611">
                  <c:v>1.9093750000000013E-2</c:v>
                </c:pt>
                <c:pt idx="612">
                  <c:v>1.9125000000000014E-2</c:v>
                </c:pt>
                <c:pt idx="613">
                  <c:v>1.9156250000000014E-2</c:v>
                </c:pt>
                <c:pt idx="614">
                  <c:v>1.9187500000000014E-2</c:v>
                </c:pt>
                <c:pt idx="615">
                  <c:v>1.9218750000000014E-2</c:v>
                </c:pt>
                <c:pt idx="616">
                  <c:v>1.9250000000000014E-2</c:v>
                </c:pt>
                <c:pt idx="617">
                  <c:v>1.9281250000000014E-2</c:v>
                </c:pt>
                <c:pt idx="618">
                  <c:v>1.9312500000000014E-2</c:v>
                </c:pt>
                <c:pt idx="619">
                  <c:v>1.9343750000000014E-2</c:v>
                </c:pt>
                <c:pt idx="620">
                  <c:v>1.9375000000000014E-2</c:v>
                </c:pt>
                <c:pt idx="621">
                  <c:v>1.9406250000000014E-2</c:v>
                </c:pt>
                <c:pt idx="622">
                  <c:v>1.9437500000000014E-2</c:v>
                </c:pt>
                <c:pt idx="623">
                  <c:v>1.9468750000000014E-2</c:v>
                </c:pt>
                <c:pt idx="624">
                  <c:v>1.9500000000000014E-2</c:v>
                </c:pt>
                <c:pt idx="625">
                  <c:v>1.9531250000000014E-2</c:v>
                </c:pt>
                <c:pt idx="626">
                  <c:v>1.9562500000000014E-2</c:v>
                </c:pt>
                <c:pt idx="627">
                  <c:v>1.9593750000000014E-2</c:v>
                </c:pt>
                <c:pt idx="628">
                  <c:v>1.9625000000000014E-2</c:v>
                </c:pt>
                <c:pt idx="629">
                  <c:v>1.9656250000000014E-2</c:v>
                </c:pt>
                <c:pt idx="630">
                  <c:v>1.9687500000000014E-2</c:v>
                </c:pt>
                <c:pt idx="631">
                  <c:v>1.9718750000000014E-2</c:v>
                </c:pt>
                <c:pt idx="632">
                  <c:v>1.9750000000000014E-2</c:v>
                </c:pt>
                <c:pt idx="633">
                  <c:v>1.9781250000000014E-2</c:v>
                </c:pt>
                <c:pt idx="634">
                  <c:v>1.9812500000000014E-2</c:v>
                </c:pt>
                <c:pt idx="635">
                  <c:v>1.9843750000000014E-2</c:v>
                </c:pt>
                <c:pt idx="636">
                  <c:v>1.9875000000000014E-2</c:v>
                </c:pt>
                <c:pt idx="637">
                  <c:v>1.9906250000000014E-2</c:v>
                </c:pt>
                <c:pt idx="638">
                  <c:v>1.9937500000000014E-2</c:v>
                </c:pt>
                <c:pt idx="639">
                  <c:v>1.9968750000000014E-2</c:v>
                </c:pt>
                <c:pt idx="640">
                  <c:v>2.0000000000000014E-2</c:v>
                </c:pt>
                <c:pt idx="641">
                  <c:v>2.0031250000000014E-2</c:v>
                </c:pt>
                <c:pt idx="642">
                  <c:v>2.0062500000000014E-2</c:v>
                </c:pt>
                <c:pt idx="643">
                  <c:v>2.0093750000000014E-2</c:v>
                </c:pt>
                <c:pt idx="644">
                  <c:v>2.0125000000000014E-2</c:v>
                </c:pt>
                <c:pt idx="645">
                  <c:v>2.0156250000000014E-2</c:v>
                </c:pt>
                <c:pt idx="646">
                  <c:v>2.0187500000000014E-2</c:v>
                </c:pt>
                <c:pt idx="647">
                  <c:v>2.0218750000000014E-2</c:v>
                </c:pt>
                <c:pt idx="648">
                  <c:v>2.0250000000000015E-2</c:v>
                </c:pt>
                <c:pt idx="649">
                  <c:v>2.0281250000000015E-2</c:v>
                </c:pt>
                <c:pt idx="650">
                  <c:v>2.0312500000000015E-2</c:v>
                </c:pt>
                <c:pt idx="651">
                  <c:v>2.0343750000000015E-2</c:v>
                </c:pt>
                <c:pt idx="652">
                  <c:v>2.0375000000000015E-2</c:v>
                </c:pt>
                <c:pt idx="653">
                  <c:v>2.0406250000000015E-2</c:v>
                </c:pt>
                <c:pt idx="654">
                  <c:v>2.0437500000000015E-2</c:v>
                </c:pt>
                <c:pt idx="655">
                  <c:v>2.0468750000000015E-2</c:v>
                </c:pt>
                <c:pt idx="656">
                  <c:v>2.0500000000000015E-2</c:v>
                </c:pt>
                <c:pt idx="657">
                  <c:v>2.0531250000000015E-2</c:v>
                </c:pt>
                <c:pt idx="658">
                  <c:v>2.0562500000000015E-2</c:v>
                </c:pt>
                <c:pt idx="659">
                  <c:v>2.0593750000000015E-2</c:v>
                </c:pt>
                <c:pt idx="660">
                  <c:v>2.0625000000000015E-2</c:v>
                </c:pt>
                <c:pt idx="661">
                  <c:v>2.0656250000000015E-2</c:v>
                </c:pt>
                <c:pt idx="662">
                  <c:v>2.0687500000000015E-2</c:v>
                </c:pt>
                <c:pt idx="663">
                  <c:v>2.0718750000000015E-2</c:v>
                </c:pt>
                <c:pt idx="664">
                  <c:v>2.0750000000000015E-2</c:v>
                </c:pt>
                <c:pt idx="665">
                  <c:v>2.0781250000000015E-2</c:v>
                </c:pt>
                <c:pt idx="666">
                  <c:v>2.0812500000000015E-2</c:v>
                </c:pt>
                <c:pt idx="667">
                  <c:v>2.0843750000000015E-2</c:v>
                </c:pt>
                <c:pt idx="668">
                  <c:v>2.0875000000000015E-2</c:v>
                </c:pt>
                <c:pt idx="669">
                  <c:v>2.0906250000000015E-2</c:v>
                </c:pt>
                <c:pt idx="670">
                  <c:v>2.0937500000000015E-2</c:v>
                </c:pt>
                <c:pt idx="671">
                  <c:v>2.0968750000000015E-2</c:v>
                </c:pt>
                <c:pt idx="672">
                  <c:v>2.1000000000000015E-2</c:v>
                </c:pt>
                <c:pt idx="673">
                  <c:v>2.1031250000000015E-2</c:v>
                </c:pt>
                <c:pt idx="674">
                  <c:v>2.1062500000000015E-2</c:v>
                </c:pt>
                <c:pt idx="675">
                  <c:v>2.1093750000000015E-2</c:v>
                </c:pt>
                <c:pt idx="676">
                  <c:v>2.1125000000000015E-2</c:v>
                </c:pt>
                <c:pt idx="677">
                  <c:v>2.1156250000000015E-2</c:v>
                </c:pt>
                <c:pt idx="678">
                  <c:v>2.1187500000000015E-2</c:v>
                </c:pt>
                <c:pt idx="679">
                  <c:v>2.1218750000000015E-2</c:v>
                </c:pt>
                <c:pt idx="680">
                  <c:v>2.1250000000000015E-2</c:v>
                </c:pt>
                <c:pt idx="681">
                  <c:v>2.1281250000000015E-2</c:v>
                </c:pt>
                <c:pt idx="682">
                  <c:v>2.1312500000000015E-2</c:v>
                </c:pt>
                <c:pt idx="683">
                  <c:v>2.1343750000000015E-2</c:v>
                </c:pt>
                <c:pt idx="684">
                  <c:v>2.1375000000000016E-2</c:v>
                </c:pt>
                <c:pt idx="685">
                  <c:v>2.1406250000000016E-2</c:v>
                </c:pt>
                <c:pt idx="686">
                  <c:v>2.1437500000000016E-2</c:v>
                </c:pt>
                <c:pt idx="687">
                  <c:v>2.1468750000000016E-2</c:v>
                </c:pt>
                <c:pt idx="688">
                  <c:v>2.1500000000000016E-2</c:v>
                </c:pt>
                <c:pt idx="689">
                  <c:v>2.1531250000000016E-2</c:v>
                </c:pt>
                <c:pt idx="690">
                  <c:v>2.1562500000000016E-2</c:v>
                </c:pt>
                <c:pt idx="691">
                  <c:v>2.1593750000000016E-2</c:v>
                </c:pt>
                <c:pt idx="692">
                  <c:v>2.1625000000000016E-2</c:v>
                </c:pt>
                <c:pt idx="693">
                  <c:v>2.1656250000000016E-2</c:v>
                </c:pt>
                <c:pt idx="694">
                  <c:v>2.1687500000000016E-2</c:v>
                </c:pt>
                <c:pt idx="695">
                  <c:v>2.1718750000000016E-2</c:v>
                </c:pt>
                <c:pt idx="696">
                  <c:v>2.1750000000000016E-2</c:v>
                </c:pt>
                <c:pt idx="697">
                  <c:v>2.1781250000000016E-2</c:v>
                </c:pt>
                <c:pt idx="698">
                  <c:v>2.1812500000000016E-2</c:v>
                </c:pt>
                <c:pt idx="699">
                  <c:v>2.1843750000000016E-2</c:v>
                </c:pt>
                <c:pt idx="700">
                  <c:v>2.1875000000000016E-2</c:v>
                </c:pt>
                <c:pt idx="701">
                  <c:v>2.1906250000000016E-2</c:v>
                </c:pt>
                <c:pt idx="702">
                  <c:v>2.1937500000000016E-2</c:v>
                </c:pt>
                <c:pt idx="703">
                  <c:v>2.1968750000000016E-2</c:v>
                </c:pt>
                <c:pt idx="704">
                  <c:v>2.2000000000000016E-2</c:v>
                </c:pt>
                <c:pt idx="705">
                  <c:v>2.2031250000000016E-2</c:v>
                </c:pt>
                <c:pt idx="706">
                  <c:v>2.2062500000000016E-2</c:v>
                </c:pt>
                <c:pt idx="707">
                  <c:v>2.2093750000000016E-2</c:v>
                </c:pt>
                <c:pt idx="708">
                  <c:v>2.2125000000000016E-2</c:v>
                </c:pt>
                <c:pt idx="709">
                  <c:v>2.2156250000000016E-2</c:v>
                </c:pt>
                <c:pt idx="710">
                  <c:v>2.2187500000000016E-2</c:v>
                </c:pt>
                <c:pt idx="711">
                  <c:v>2.2218750000000016E-2</c:v>
                </c:pt>
                <c:pt idx="712">
                  <c:v>2.2250000000000016E-2</c:v>
                </c:pt>
                <c:pt idx="713">
                  <c:v>2.2281250000000016E-2</c:v>
                </c:pt>
                <c:pt idx="714">
                  <c:v>2.2312500000000016E-2</c:v>
                </c:pt>
                <c:pt idx="715">
                  <c:v>2.2343750000000016E-2</c:v>
                </c:pt>
                <c:pt idx="716">
                  <c:v>2.2375000000000016E-2</c:v>
                </c:pt>
                <c:pt idx="717">
                  <c:v>2.2406250000000016E-2</c:v>
                </c:pt>
                <c:pt idx="718">
                  <c:v>2.2437500000000016E-2</c:v>
                </c:pt>
                <c:pt idx="719">
                  <c:v>2.2468750000000016E-2</c:v>
                </c:pt>
                <c:pt idx="720">
                  <c:v>2.2500000000000017E-2</c:v>
                </c:pt>
                <c:pt idx="721">
                  <c:v>2.2531250000000017E-2</c:v>
                </c:pt>
                <c:pt idx="722">
                  <c:v>2.2562500000000017E-2</c:v>
                </c:pt>
                <c:pt idx="723">
                  <c:v>2.2593750000000017E-2</c:v>
                </c:pt>
                <c:pt idx="724">
                  <c:v>2.2625000000000017E-2</c:v>
                </c:pt>
                <c:pt idx="725">
                  <c:v>2.2656250000000017E-2</c:v>
                </c:pt>
                <c:pt idx="726">
                  <c:v>2.2687500000000017E-2</c:v>
                </c:pt>
                <c:pt idx="727">
                  <c:v>2.2718750000000017E-2</c:v>
                </c:pt>
                <c:pt idx="728">
                  <c:v>2.2750000000000017E-2</c:v>
                </c:pt>
                <c:pt idx="729">
                  <c:v>2.2781250000000017E-2</c:v>
                </c:pt>
                <c:pt idx="730">
                  <c:v>2.2812500000000017E-2</c:v>
                </c:pt>
                <c:pt idx="731">
                  <c:v>2.2843750000000017E-2</c:v>
                </c:pt>
                <c:pt idx="732">
                  <c:v>2.2875000000000017E-2</c:v>
                </c:pt>
                <c:pt idx="733">
                  <c:v>2.2906250000000017E-2</c:v>
                </c:pt>
                <c:pt idx="734">
                  <c:v>2.2937500000000017E-2</c:v>
                </c:pt>
                <c:pt idx="735">
                  <c:v>2.2968750000000017E-2</c:v>
                </c:pt>
                <c:pt idx="736">
                  <c:v>2.3000000000000017E-2</c:v>
                </c:pt>
                <c:pt idx="737">
                  <c:v>2.3031250000000017E-2</c:v>
                </c:pt>
                <c:pt idx="738">
                  <c:v>2.3062500000000017E-2</c:v>
                </c:pt>
                <c:pt idx="739">
                  <c:v>2.3093750000000017E-2</c:v>
                </c:pt>
                <c:pt idx="740">
                  <c:v>2.3125000000000017E-2</c:v>
                </c:pt>
                <c:pt idx="741">
                  <c:v>2.3156250000000017E-2</c:v>
                </c:pt>
                <c:pt idx="742">
                  <c:v>2.3187500000000017E-2</c:v>
                </c:pt>
                <c:pt idx="743">
                  <c:v>2.3218750000000017E-2</c:v>
                </c:pt>
                <c:pt idx="744">
                  <c:v>2.3250000000000017E-2</c:v>
                </c:pt>
                <c:pt idx="745">
                  <c:v>2.3281250000000017E-2</c:v>
                </c:pt>
                <c:pt idx="746">
                  <c:v>2.3312500000000017E-2</c:v>
                </c:pt>
                <c:pt idx="747">
                  <c:v>2.3343750000000017E-2</c:v>
                </c:pt>
                <c:pt idx="748">
                  <c:v>2.3375000000000017E-2</c:v>
                </c:pt>
                <c:pt idx="749">
                  <c:v>2.3406250000000017E-2</c:v>
                </c:pt>
                <c:pt idx="750">
                  <c:v>2.3437500000000017E-2</c:v>
                </c:pt>
                <c:pt idx="751">
                  <c:v>2.3468750000000017E-2</c:v>
                </c:pt>
                <c:pt idx="752">
                  <c:v>2.3500000000000017E-2</c:v>
                </c:pt>
                <c:pt idx="753">
                  <c:v>2.3531250000000017E-2</c:v>
                </c:pt>
                <c:pt idx="754">
                  <c:v>2.3562500000000017E-2</c:v>
                </c:pt>
                <c:pt idx="755">
                  <c:v>2.3593750000000017E-2</c:v>
                </c:pt>
                <c:pt idx="756">
                  <c:v>2.3625000000000018E-2</c:v>
                </c:pt>
                <c:pt idx="757">
                  <c:v>2.3656250000000018E-2</c:v>
                </c:pt>
                <c:pt idx="758">
                  <c:v>2.3687500000000018E-2</c:v>
                </c:pt>
                <c:pt idx="759">
                  <c:v>2.3718750000000018E-2</c:v>
                </c:pt>
                <c:pt idx="760">
                  <c:v>2.3750000000000018E-2</c:v>
                </c:pt>
                <c:pt idx="761">
                  <c:v>2.3781250000000018E-2</c:v>
                </c:pt>
                <c:pt idx="762">
                  <c:v>2.3812500000000018E-2</c:v>
                </c:pt>
                <c:pt idx="763">
                  <c:v>2.3843750000000018E-2</c:v>
                </c:pt>
                <c:pt idx="764">
                  <c:v>2.3875000000000018E-2</c:v>
                </c:pt>
                <c:pt idx="765">
                  <c:v>2.3906250000000018E-2</c:v>
                </c:pt>
                <c:pt idx="766">
                  <c:v>2.3937500000000018E-2</c:v>
                </c:pt>
                <c:pt idx="767">
                  <c:v>2.3968750000000018E-2</c:v>
                </c:pt>
                <c:pt idx="768">
                  <c:v>2.4000000000000018E-2</c:v>
                </c:pt>
                <c:pt idx="769">
                  <c:v>2.4031250000000018E-2</c:v>
                </c:pt>
                <c:pt idx="770">
                  <c:v>2.4062500000000018E-2</c:v>
                </c:pt>
                <c:pt idx="771">
                  <c:v>2.4093750000000018E-2</c:v>
                </c:pt>
                <c:pt idx="772">
                  <c:v>2.4125000000000018E-2</c:v>
                </c:pt>
                <c:pt idx="773">
                  <c:v>2.4156250000000018E-2</c:v>
                </c:pt>
                <c:pt idx="774">
                  <c:v>2.4187500000000018E-2</c:v>
                </c:pt>
                <c:pt idx="775">
                  <c:v>2.4218750000000018E-2</c:v>
                </c:pt>
                <c:pt idx="776">
                  <c:v>2.4250000000000018E-2</c:v>
                </c:pt>
                <c:pt idx="777">
                  <c:v>2.4281250000000018E-2</c:v>
                </c:pt>
                <c:pt idx="778">
                  <c:v>2.4312500000000018E-2</c:v>
                </c:pt>
                <c:pt idx="779">
                  <c:v>2.4343750000000018E-2</c:v>
                </c:pt>
                <c:pt idx="780">
                  <c:v>2.4375000000000018E-2</c:v>
                </c:pt>
                <c:pt idx="781">
                  <c:v>2.4406250000000018E-2</c:v>
                </c:pt>
                <c:pt idx="782">
                  <c:v>2.4437500000000018E-2</c:v>
                </c:pt>
                <c:pt idx="783">
                  <c:v>2.4468750000000018E-2</c:v>
                </c:pt>
                <c:pt idx="784">
                  <c:v>2.4500000000000018E-2</c:v>
                </c:pt>
                <c:pt idx="785">
                  <c:v>2.4531250000000018E-2</c:v>
                </c:pt>
                <c:pt idx="786">
                  <c:v>2.4562500000000018E-2</c:v>
                </c:pt>
                <c:pt idx="787">
                  <c:v>2.4593750000000018E-2</c:v>
                </c:pt>
                <c:pt idx="788">
                  <c:v>2.4625000000000018E-2</c:v>
                </c:pt>
                <c:pt idx="789">
                  <c:v>2.4656250000000018E-2</c:v>
                </c:pt>
                <c:pt idx="790">
                  <c:v>2.4687500000000018E-2</c:v>
                </c:pt>
                <c:pt idx="791">
                  <c:v>2.4718750000000018E-2</c:v>
                </c:pt>
                <c:pt idx="792">
                  <c:v>2.4750000000000019E-2</c:v>
                </c:pt>
                <c:pt idx="793">
                  <c:v>2.4781250000000019E-2</c:v>
                </c:pt>
                <c:pt idx="794">
                  <c:v>2.4812500000000019E-2</c:v>
                </c:pt>
                <c:pt idx="795">
                  <c:v>2.4843750000000019E-2</c:v>
                </c:pt>
                <c:pt idx="796">
                  <c:v>2.4875000000000019E-2</c:v>
                </c:pt>
                <c:pt idx="797">
                  <c:v>2.4906250000000019E-2</c:v>
                </c:pt>
                <c:pt idx="798">
                  <c:v>2.4937500000000019E-2</c:v>
                </c:pt>
                <c:pt idx="799">
                  <c:v>2.4968750000000019E-2</c:v>
                </c:pt>
                <c:pt idx="800">
                  <c:v>2.5000000000000019E-2</c:v>
                </c:pt>
                <c:pt idx="801">
                  <c:v>2.5031250000000019E-2</c:v>
                </c:pt>
                <c:pt idx="802">
                  <c:v>2.5062500000000019E-2</c:v>
                </c:pt>
                <c:pt idx="803">
                  <c:v>2.5093750000000019E-2</c:v>
                </c:pt>
                <c:pt idx="804">
                  <c:v>2.5125000000000019E-2</c:v>
                </c:pt>
                <c:pt idx="805">
                  <c:v>2.5156250000000019E-2</c:v>
                </c:pt>
                <c:pt idx="806">
                  <c:v>2.5187500000000019E-2</c:v>
                </c:pt>
                <c:pt idx="807">
                  <c:v>2.5218750000000019E-2</c:v>
                </c:pt>
                <c:pt idx="808">
                  <c:v>2.5250000000000019E-2</c:v>
                </c:pt>
                <c:pt idx="809">
                  <c:v>2.5281250000000019E-2</c:v>
                </c:pt>
                <c:pt idx="810">
                  <c:v>2.5312500000000019E-2</c:v>
                </c:pt>
                <c:pt idx="811">
                  <c:v>2.5343750000000019E-2</c:v>
                </c:pt>
                <c:pt idx="812">
                  <c:v>2.5375000000000019E-2</c:v>
                </c:pt>
                <c:pt idx="813">
                  <c:v>2.5406250000000019E-2</c:v>
                </c:pt>
                <c:pt idx="814">
                  <c:v>2.5437500000000019E-2</c:v>
                </c:pt>
                <c:pt idx="815">
                  <c:v>2.5468750000000019E-2</c:v>
                </c:pt>
                <c:pt idx="816">
                  <c:v>2.5500000000000019E-2</c:v>
                </c:pt>
                <c:pt idx="817">
                  <c:v>2.5531250000000019E-2</c:v>
                </c:pt>
                <c:pt idx="818">
                  <c:v>2.5562500000000019E-2</c:v>
                </c:pt>
                <c:pt idx="819">
                  <c:v>2.5593750000000019E-2</c:v>
                </c:pt>
                <c:pt idx="820">
                  <c:v>2.5625000000000019E-2</c:v>
                </c:pt>
                <c:pt idx="821">
                  <c:v>2.5656250000000019E-2</c:v>
                </c:pt>
                <c:pt idx="822">
                  <c:v>2.5687500000000019E-2</c:v>
                </c:pt>
                <c:pt idx="823">
                  <c:v>2.5718750000000019E-2</c:v>
                </c:pt>
                <c:pt idx="824">
                  <c:v>2.5750000000000019E-2</c:v>
                </c:pt>
                <c:pt idx="825">
                  <c:v>2.5781250000000019E-2</c:v>
                </c:pt>
                <c:pt idx="826">
                  <c:v>2.5812500000000019E-2</c:v>
                </c:pt>
                <c:pt idx="827">
                  <c:v>2.5843750000000019E-2</c:v>
                </c:pt>
                <c:pt idx="828">
                  <c:v>2.587500000000002E-2</c:v>
                </c:pt>
                <c:pt idx="829">
                  <c:v>2.590625000000002E-2</c:v>
                </c:pt>
                <c:pt idx="830">
                  <c:v>2.593750000000002E-2</c:v>
                </c:pt>
                <c:pt idx="831">
                  <c:v>2.596875000000002E-2</c:v>
                </c:pt>
                <c:pt idx="832">
                  <c:v>2.600000000000002E-2</c:v>
                </c:pt>
                <c:pt idx="833">
                  <c:v>2.603125000000002E-2</c:v>
                </c:pt>
                <c:pt idx="834">
                  <c:v>2.606250000000002E-2</c:v>
                </c:pt>
                <c:pt idx="835">
                  <c:v>2.609375000000002E-2</c:v>
                </c:pt>
                <c:pt idx="836">
                  <c:v>2.612500000000002E-2</c:v>
                </c:pt>
                <c:pt idx="837">
                  <c:v>2.615625000000002E-2</c:v>
                </c:pt>
                <c:pt idx="838">
                  <c:v>2.618750000000002E-2</c:v>
                </c:pt>
                <c:pt idx="839">
                  <c:v>2.621875000000002E-2</c:v>
                </c:pt>
                <c:pt idx="840">
                  <c:v>2.625000000000002E-2</c:v>
                </c:pt>
                <c:pt idx="841">
                  <c:v>2.628125000000002E-2</c:v>
                </c:pt>
                <c:pt idx="842">
                  <c:v>2.631250000000002E-2</c:v>
                </c:pt>
                <c:pt idx="843">
                  <c:v>2.634375000000002E-2</c:v>
                </c:pt>
                <c:pt idx="844">
                  <c:v>2.637500000000002E-2</c:v>
                </c:pt>
                <c:pt idx="845">
                  <c:v>2.640625000000002E-2</c:v>
                </c:pt>
                <c:pt idx="846">
                  <c:v>2.643750000000002E-2</c:v>
                </c:pt>
                <c:pt idx="847">
                  <c:v>2.646875000000002E-2</c:v>
                </c:pt>
                <c:pt idx="848">
                  <c:v>2.650000000000002E-2</c:v>
                </c:pt>
                <c:pt idx="849">
                  <c:v>2.653125000000002E-2</c:v>
                </c:pt>
                <c:pt idx="850">
                  <c:v>2.656250000000002E-2</c:v>
                </c:pt>
                <c:pt idx="851">
                  <c:v>2.659375000000002E-2</c:v>
                </c:pt>
                <c:pt idx="852">
                  <c:v>2.662500000000002E-2</c:v>
                </c:pt>
                <c:pt idx="853">
                  <c:v>2.665625000000002E-2</c:v>
                </c:pt>
                <c:pt idx="854">
                  <c:v>2.668750000000002E-2</c:v>
                </c:pt>
                <c:pt idx="855">
                  <c:v>2.671875000000002E-2</c:v>
                </c:pt>
                <c:pt idx="856">
                  <c:v>2.675000000000002E-2</c:v>
                </c:pt>
                <c:pt idx="857">
                  <c:v>2.678125000000002E-2</c:v>
                </c:pt>
                <c:pt idx="858">
                  <c:v>2.681250000000002E-2</c:v>
                </c:pt>
                <c:pt idx="859">
                  <c:v>2.684375000000002E-2</c:v>
                </c:pt>
                <c:pt idx="860">
                  <c:v>2.687500000000002E-2</c:v>
                </c:pt>
                <c:pt idx="861">
                  <c:v>2.690625000000002E-2</c:v>
                </c:pt>
                <c:pt idx="862">
                  <c:v>2.693750000000002E-2</c:v>
                </c:pt>
                <c:pt idx="863">
                  <c:v>2.696875000000002E-2</c:v>
                </c:pt>
                <c:pt idx="864">
                  <c:v>2.7000000000000021E-2</c:v>
                </c:pt>
                <c:pt idx="865">
                  <c:v>2.7031250000000021E-2</c:v>
                </c:pt>
                <c:pt idx="866">
                  <c:v>2.7062500000000021E-2</c:v>
                </c:pt>
                <c:pt idx="867">
                  <c:v>2.7093750000000021E-2</c:v>
                </c:pt>
                <c:pt idx="868">
                  <c:v>2.7125000000000021E-2</c:v>
                </c:pt>
                <c:pt idx="869">
                  <c:v>2.7156250000000021E-2</c:v>
                </c:pt>
                <c:pt idx="870">
                  <c:v>2.7187500000000021E-2</c:v>
                </c:pt>
                <c:pt idx="871">
                  <c:v>2.7218750000000021E-2</c:v>
                </c:pt>
                <c:pt idx="872">
                  <c:v>2.7250000000000021E-2</c:v>
                </c:pt>
                <c:pt idx="873">
                  <c:v>2.7281250000000021E-2</c:v>
                </c:pt>
                <c:pt idx="874">
                  <c:v>2.7312500000000021E-2</c:v>
                </c:pt>
                <c:pt idx="875">
                  <c:v>2.7343750000000021E-2</c:v>
                </c:pt>
                <c:pt idx="876">
                  <c:v>2.7375000000000021E-2</c:v>
                </c:pt>
                <c:pt idx="877">
                  <c:v>2.7406250000000021E-2</c:v>
                </c:pt>
                <c:pt idx="878">
                  <c:v>2.7437500000000021E-2</c:v>
                </c:pt>
                <c:pt idx="879">
                  <c:v>2.7468750000000021E-2</c:v>
                </c:pt>
                <c:pt idx="880">
                  <c:v>2.7500000000000021E-2</c:v>
                </c:pt>
                <c:pt idx="881">
                  <c:v>2.7531250000000021E-2</c:v>
                </c:pt>
                <c:pt idx="882">
                  <c:v>2.7562500000000021E-2</c:v>
                </c:pt>
                <c:pt idx="883">
                  <c:v>2.7593750000000021E-2</c:v>
                </c:pt>
                <c:pt idx="884">
                  <c:v>2.7625000000000021E-2</c:v>
                </c:pt>
                <c:pt idx="885">
                  <c:v>2.7656250000000021E-2</c:v>
                </c:pt>
                <c:pt idx="886">
                  <c:v>2.7687500000000021E-2</c:v>
                </c:pt>
                <c:pt idx="887">
                  <c:v>2.7718750000000021E-2</c:v>
                </c:pt>
                <c:pt idx="888">
                  <c:v>2.7750000000000021E-2</c:v>
                </c:pt>
                <c:pt idx="889">
                  <c:v>2.7781250000000021E-2</c:v>
                </c:pt>
                <c:pt idx="890">
                  <c:v>2.7812500000000021E-2</c:v>
                </c:pt>
                <c:pt idx="891">
                  <c:v>2.7843750000000021E-2</c:v>
                </c:pt>
                <c:pt idx="892">
                  <c:v>2.7875000000000021E-2</c:v>
                </c:pt>
                <c:pt idx="893">
                  <c:v>2.7906250000000021E-2</c:v>
                </c:pt>
                <c:pt idx="894">
                  <c:v>2.7937500000000021E-2</c:v>
                </c:pt>
                <c:pt idx="895">
                  <c:v>2.7968750000000021E-2</c:v>
                </c:pt>
                <c:pt idx="896">
                  <c:v>2.8000000000000021E-2</c:v>
                </c:pt>
                <c:pt idx="897">
                  <c:v>2.8031250000000021E-2</c:v>
                </c:pt>
                <c:pt idx="898">
                  <c:v>2.8062500000000021E-2</c:v>
                </c:pt>
                <c:pt idx="899">
                  <c:v>2.8093750000000021E-2</c:v>
                </c:pt>
                <c:pt idx="900">
                  <c:v>2.8125000000000022E-2</c:v>
                </c:pt>
                <c:pt idx="901">
                  <c:v>2.8156250000000022E-2</c:v>
                </c:pt>
                <c:pt idx="902">
                  <c:v>2.8187500000000022E-2</c:v>
                </c:pt>
                <c:pt idx="903">
                  <c:v>2.8218750000000022E-2</c:v>
                </c:pt>
                <c:pt idx="904">
                  <c:v>2.8250000000000022E-2</c:v>
                </c:pt>
                <c:pt idx="905">
                  <c:v>2.8281250000000022E-2</c:v>
                </c:pt>
                <c:pt idx="906">
                  <c:v>2.8312500000000022E-2</c:v>
                </c:pt>
                <c:pt idx="907">
                  <c:v>2.8343750000000022E-2</c:v>
                </c:pt>
                <c:pt idx="908">
                  <c:v>2.8375000000000022E-2</c:v>
                </c:pt>
                <c:pt idx="909">
                  <c:v>2.8406250000000022E-2</c:v>
                </c:pt>
                <c:pt idx="910">
                  <c:v>2.8437500000000022E-2</c:v>
                </c:pt>
                <c:pt idx="911">
                  <c:v>2.8468750000000022E-2</c:v>
                </c:pt>
                <c:pt idx="912">
                  <c:v>2.8500000000000022E-2</c:v>
                </c:pt>
                <c:pt idx="913">
                  <c:v>2.8531250000000022E-2</c:v>
                </c:pt>
                <c:pt idx="914">
                  <c:v>2.8562500000000022E-2</c:v>
                </c:pt>
                <c:pt idx="915">
                  <c:v>2.8593750000000022E-2</c:v>
                </c:pt>
                <c:pt idx="916">
                  <c:v>2.8625000000000022E-2</c:v>
                </c:pt>
                <c:pt idx="917">
                  <c:v>2.8656250000000022E-2</c:v>
                </c:pt>
                <c:pt idx="918">
                  <c:v>2.8687500000000022E-2</c:v>
                </c:pt>
                <c:pt idx="919">
                  <c:v>2.8718750000000022E-2</c:v>
                </c:pt>
                <c:pt idx="920">
                  <c:v>2.8750000000000022E-2</c:v>
                </c:pt>
                <c:pt idx="921">
                  <c:v>2.8781250000000022E-2</c:v>
                </c:pt>
                <c:pt idx="922">
                  <c:v>2.8812500000000022E-2</c:v>
                </c:pt>
                <c:pt idx="923">
                  <c:v>2.8843750000000022E-2</c:v>
                </c:pt>
                <c:pt idx="924">
                  <c:v>2.8875000000000022E-2</c:v>
                </c:pt>
                <c:pt idx="925">
                  <c:v>2.8906250000000022E-2</c:v>
                </c:pt>
                <c:pt idx="926">
                  <c:v>2.8937500000000022E-2</c:v>
                </c:pt>
                <c:pt idx="927">
                  <c:v>2.8968750000000022E-2</c:v>
                </c:pt>
                <c:pt idx="928">
                  <c:v>2.9000000000000022E-2</c:v>
                </c:pt>
                <c:pt idx="929">
                  <c:v>2.9031250000000022E-2</c:v>
                </c:pt>
                <c:pt idx="930">
                  <c:v>2.9062500000000022E-2</c:v>
                </c:pt>
                <c:pt idx="931">
                  <c:v>2.9093750000000022E-2</c:v>
                </c:pt>
                <c:pt idx="932">
                  <c:v>2.9125000000000022E-2</c:v>
                </c:pt>
                <c:pt idx="933">
                  <c:v>2.9156250000000022E-2</c:v>
                </c:pt>
                <c:pt idx="934">
                  <c:v>2.9187500000000022E-2</c:v>
                </c:pt>
                <c:pt idx="935">
                  <c:v>2.9218750000000022E-2</c:v>
                </c:pt>
                <c:pt idx="936">
                  <c:v>2.9250000000000023E-2</c:v>
                </c:pt>
                <c:pt idx="937">
                  <c:v>2.9281250000000023E-2</c:v>
                </c:pt>
                <c:pt idx="938">
                  <c:v>2.9312500000000023E-2</c:v>
                </c:pt>
                <c:pt idx="939">
                  <c:v>2.9343750000000023E-2</c:v>
                </c:pt>
                <c:pt idx="940">
                  <c:v>2.9375000000000023E-2</c:v>
                </c:pt>
                <c:pt idx="941">
                  <c:v>2.9406250000000023E-2</c:v>
                </c:pt>
                <c:pt idx="942">
                  <c:v>2.9437500000000023E-2</c:v>
                </c:pt>
                <c:pt idx="943">
                  <c:v>2.9468750000000023E-2</c:v>
                </c:pt>
                <c:pt idx="944">
                  <c:v>2.9500000000000023E-2</c:v>
                </c:pt>
                <c:pt idx="945">
                  <c:v>2.9531250000000023E-2</c:v>
                </c:pt>
                <c:pt idx="946">
                  <c:v>2.9562500000000023E-2</c:v>
                </c:pt>
                <c:pt idx="947">
                  <c:v>2.9593750000000023E-2</c:v>
                </c:pt>
                <c:pt idx="948">
                  <c:v>2.9625000000000023E-2</c:v>
                </c:pt>
                <c:pt idx="949">
                  <c:v>2.9656250000000023E-2</c:v>
                </c:pt>
                <c:pt idx="950">
                  <c:v>2.9687500000000023E-2</c:v>
                </c:pt>
                <c:pt idx="951">
                  <c:v>2.9718750000000023E-2</c:v>
                </c:pt>
                <c:pt idx="952">
                  <c:v>2.9750000000000023E-2</c:v>
                </c:pt>
                <c:pt idx="953">
                  <c:v>2.9781250000000023E-2</c:v>
                </c:pt>
                <c:pt idx="954">
                  <c:v>2.9812500000000023E-2</c:v>
                </c:pt>
                <c:pt idx="955">
                  <c:v>2.9843750000000023E-2</c:v>
                </c:pt>
                <c:pt idx="956">
                  <c:v>2.9875000000000023E-2</c:v>
                </c:pt>
                <c:pt idx="957">
                  <c:v>2.9906250000000023E-2</c:v>
                </c:pt>
                <c:pt idx="958">
                  <c:v>2.9937500000000023E-2</c:v>
                </c:pt>
                <c:pt idx="959">
                  <c:v>2.9968750000000023E-2</c:v>
                </c:pt>
                <c:pt idx="960">
                  <c:v>3.0000000000000023E-2</c:v>
                </c:pt>
                <c:pt idx="961">
                  <c:v>3.0031250000000023E-2</c:v>
                </c:pt>
                <c:pt idx="962">
                  <c:v>3.0062500000000023E-2</c:v>
                </c:pt>
                <c:pt idx="963">
                  <c:v>3.0093750000000023E-2</c:v>
                </c:pt>
                <c:pt idx="964">
                  <c:v>3.0125000000000023E-2</c:v>
                </c:pt>
                <c:pt idx="965">
                  <c:v>3.0156250000000023E-2</c:v>
                </c:pt>
                <c:pt idx="966">
                  <c:v>3.0187500000000023E-2</c:v>
                </c:pt>
                <c:pt idx="967">
                  <c:v>3.0218750000000023E-2</c:v>
                </c:pt>
                <c:pt idx="968">
                  <c:v>3.0250000000000023E-2</c:v>
                </c:pt>
                <c:pt idx="969">
                  <c:v>3.0281250000000023E-2</c:v>
                </c:pt>
                <c:pt idx="970">
                  <c:v>3.0312500000000023E-2</c:v>
                </c:pt>
                <c:pt idx="971">
                  <c:v>3.0343750000000023E-2</c:v>
                </c:pt>
                <c:pt idx="972">
                  <c:v>3.0375000000000024E-2</c:v>
                </c:pt>
                <c:pt idx="973">
                  <c:v>3.0406250000000024E-2</c:v>
                </c:pt>
                <c:pt idx="974">
                  <c:v>3.0437500000000024E-2</c:v>
                </c:pt>
                <c:pt idx="975">
                  <c:v>3.0468750000000024E-2</c:v>
                </c:pt>
                <c:pt idx="976">
                  <c:v>3.0500000000000024E-2</c:v>
                </c:pt>
                <c:pt idx="977">
                  <c:v>3.0531250000000024E-2</c:v>
                </c:pt>
                <c:pt idx="978">
                  <c:v>3.0562500000000024E-2</c:v>
                </c:pt>
                <c:pt idx="979">
                  <c:v>3.0593750000000024E-2</c:v>
                </c:pt>
                <c:pt idx="980">
                  <c:v>3.0625000000000024E-2</c:v>
                </c:pt>
                <c:pt idx="981">
                  <c:v>3.0656250000000024E-2</c:v>
                </c:pt>
                <c:pt idx="982">
                  <c:v>3.0687500000000024E-2</c:v>
                </c:pt>
                <c:pt idx="983">
                  <c:v>3.0718750000000024E-2</c:v>
                </c:pt>
                <c:pt idx="984">
                  <c:v>3.0750000000000024E-2</c:v>
                </c:pt>
                <c:pt idx="985">
                  <c:v>3.0781250000000024E-2</c:v>
                </c:pt>
                <c:pt idx="986">
                  <c:v>3.0812500000000024E-2</c:v>
                </c:pt>
                <c:pt idx="987">
                  <c:v>3.0843750000000024E-2</c:v>
                </c:pt>
                <c:pt idx="988">
                  <c:v>3.0875000000000024E-2</c:v>
                </c:pt>
                <c:pt idx="989">
                  <c:v>3.0906250000000024E-2</c:v>
                </c:pt>
                <c:pt idx="990">
                  <c:v>3.0937500000000024E-2</c:v>
                </c:pt>
                <c:pt idx="991">
                  <c:v>3.0968750000000024E-2</c:v>
                </c:pt>
                <c:pt idx="992">
                  <c:v>3.1000000000000024E-2</c:v>
                </c:pt>
                <c:pt idx="993">
                  <c:v>3.1031250000000024E-2</c:v>
                </c:pt>
                <c:pt idx="994">
                  <c:v>3.1062500000000024E-2</c:v>
                </c:pt>
                <c:pt idx="995">
                  <c:v>3.1093750000000024E-2</c:v>
                </c:pt>
                <c:pt idx="996">
                  <c:v>3.1125000000000024E-2</c:v>
                </c:pt>
                <c:pt idx="997">
                  <c:v>3.1156250000000024E-2</c:v>
                </c:pt>
                <c:pt idx="998">
                  <c:v>3.1187500000000024E-2</c:v>
                </c:pt>
                <c:pt idx="999">
                  <c:v>3.1218750000000024E-2</c:v>
                </c:pt>
                <c:pt idx="1000">
                  <c:v>3.1250000000000021E-2</c:v>
                </c:pt>
                <c:pt idx="1001">
                  <c:v>3.1281250000000017E-2</c:v>
                </c:pt>
                <c:pt idx="1002">
                  <c:v>3.1312500000000014E-2</c:v>
                </c:pt>
                <c:pt idx="1003">
                  <c:v>3.134375000000001E-2</c:v>
                </c:pt>
                <c:pt idx="1004">
                  <c:v>3.1375000000000007E-2</c:v>
                </c:pt>
                <c:pt idx="1005">
                  <c:v>3.1406250000000004E-2</c:v>
                </c:pt>
                <c:pt idx="1006">
                  <c:v>3.14375E-2</c:v>
                </c:pt>
                <c:pt idx="1007">
                  <c:v>3.1468749999999997E-2</c:v>
                </c:pt>
                <c:pt idx="1008">
                  <c:v>3.1499999999999993E-2</c:v>
                </c:pt>
                <c:pt idx="1009">
                  <c:v>3.153124999999999E-2</c:v>
                </c:pt>
                <c:pt idx="1010">
                  <c:v>3.1562499999999986E-2</c:v>
                </c:pt>
                <c:pt idx="1011">
                  <c:v>3.1593749999999983E-2</c:v>
                </c:pt>
                <c:pt idx="1012">
                  <c:v>3.162499999999998E-2</c:v>
                </c:pt>
                <c:pt idx="1013">
                  <c:v>3.1656249999999976E-2</c:v>
                </c:pt>
                <c:pt idx="1014">
                  <c:v>3.1687499999999973E-2</c:v>
                </c:pt>
                <c:pt idx="1015">
                  <c:v>3.1718749999999969E-2</c:v>
                </c:pt>
                <c:pt idx="1016">
                  <c:v>3.1749999999999966E-2</c:v>
                </c:pt>
                <c:pt idx="1017">
                  <c:v>3.1781249999999962E-2</c:v>
                </c:pt>
                <c:pt idx="1018">
                  <c:v>3.1812499999999959E-2</c:v>
                </c:pt>
                <c:pt idx="1019">
                  <c:v>3.1843749999999955E-2</c:v>
                </c:pt>
                <c:pt idx="1020">
                  <c:v>3.1874999999999952E-2</c:v>
                </c:pt>
                <c:pt idx="1021">
                  <c:v>3.1906249999999949E-2</c:v>
                </c:pt>
                <c:pt idx="1022">
                  <c:v>3.1937499999999945E-2</c:v>
                </c:pt>
                <c:pt idx="1023">
                  <c:v>3.1968749999999942E-2</c:v>
                </c:pt>
                <c:pt idx="1024">
                  <c:v>3.1999999999999938E-2</c:v>
                </c:pt>
                <c:pt idx="1025">
                  <c:v>3.2031249999999935E-2</c:v>
                </c:pt>
                <c:pt idx="1026">
                  <c:v>3.2062499999999931E-2</c:v>
                </c:pt>
                <c:pt idx="1027">
                  <c:v>3.2093749999999928E-2</c:v>
                </c:pt>
                <c:pt idx="1028">
                  <c:v>3.2124999999999924E-2</c:v>
                </c:pt>
                <c:pt idx="1029">
                  <c:v>3.2156249999999921E-2</c:v>
                </c:pt>
                <c:pt idx="1030">
                  <c:v>3.2187499999999918E-2</c:v>
                </c:pt>
                <c:pt idx="1031">
                  <c:v>3.2218749999999914E-2</c:v>
                </c:pt>
                <c:pt idx="1032">
                  <c:v>3.2249999999999911E-2</c:v>
                </c:pt>
                <c:pt idx="1033">
                  <c:v>3.2281249999999907E-2</c:v>
                </c:pt>
                <c:pt idx="1034">
                  <c:v>3.2312499999999904E-2</c:v>
                </c:pt>
                <c:pt idx="1035">
                  <c:v>3.23437499999999E-2</c:v>
                </c:pt>
                <c:pt idx="1036">
                  <c:v>3.2374999999999897E-2</c:v>
                </c:pt>
                <c:pt idx="1037">
                  <c:v>3.2406249999999893E-2</c:v>
                </c:pt>
                <c:pt idx="1038">
                  <c:v>3.243749999999989E-2</c:v>
                </c:pt>
                <c:pt idx="1039">
                  <c:v>3.2468749999999887E-2</c:v>
                </c:pt>
                <c:pt idx="1040">
                  <c:v>3.2499999999999883E-2</c:v>
                </c:pt>
                <c:pt idx="1041">
                  <c:v>3.253124999999988E-2</c:v>
                </c:pt>
                <c:pt idx="1042">
                  <c:v>3.2562499999999876E-2</c:v>
                </c:pt>
                <c:pt idx="1043">
                  <c:v>3.2593749999999873E-2</c:v>
                </c:pt>
                <c:pt idx="1044">
                  <c:v>3.2624999999999869E-2</c:v>
                </c:pt>
                <c:pt idx="1045">
                  <c:v>3.2656249999999866E-2</c:v>
                </c:pt>
                <c:pt idx="1046">
                  <c:v>3.2687499999999862E-2</c:v>
                </c:pt>
                <c:pt idx="1047">
                  <c:v>3.2718749999999859E-2</c:v>
                </c:pt>
                <c:pt idx="1048">
                  <c:v>3.2749999999999856E-2</c:v>
                </c:pt>
                <c:pt idx="1049">
                  <c:v>3.2781249999999852E-2</c:v>
                </c:pt>
                <c:pt idx="1050">
                  <c:v>3.2812499999999849E-2</c:v>
                </c:pt>
                <c:pt idx="1051">
                  <c:v>3.2843749999999845E-2</c:v>
                </c:pt>
                <c:pt idx="1052">
                  <c:v>3.2874999999999842E-2</c:v>
                </c:pt>
                <c:pt idx="1053">
                  <c:v>3.2906249999999838E-2</c:v>
                </c:pt>
                <c:pt idx="1054">
                  <c:v>3.2937499999999835E-2</c:v>
                </c:pt>
                <c:pt idx="1055">
                  <c:v>3.2968749999999832E-2</c:v>
                </c:pt>
                <c:pt idx="1056">
                  <c:v>3.2999999999999828E-2</c:v>
                </c:pt>
                <c:pt idx="1057">
                  <c:v>3.3031249999999825E-2</c:v>
                </c:pt>
                <c:pt idx="1058">
                  <c:v>3.3062499999999821E-2</c:v>
                </c:pt>
                <c:pt idx="1059">
                  <c:v>3.3093749999999818E-2</c:v>
                </c:pt>
                <c:pt idx="1060">
                  <c:v>3.3124999999999814E-2</c:v>
                </c:pt>
                <c:pt idx="1061">
                  <c:v>3.3156249999999811E-2</c:v>
                </c:pt>
                <c:pt idx="1062">
                  <c:v>3.3187499999999807E-2</c:v>
                </c:pt>
                <c:pt idx="1063">
                  <c:v>3.3218749999999804E-2</c:v>
                </c:pt>
                <c:pt idx="1064">
                  <c:v>3.3249999999999801E-2</c:v>
                </c:pt>
                <c:pt idx="1065">
                  <c:v>3.3281249999999797E-2</c:v>
                </c:pt>
                <c:pt idx="1066">
                  <c:v>3.3312499999999794E-2</c:v>
                </c:pt>
                <c:pt idx="1067">
                  <c:v>3.334374999999979E-2</c:v>
                </c:pt>
                <c:pt idx="1068">
                  <c:v>3.3374999999999787E-2</c:v>
                </c:pt>
                <c:pt idx="1069">
                  <c:v>3.3406249999999783E-2</c:v>
                </c:pt>
                <c:pt idx="1070">
                  <c:v>3.343749999999978E-2</c:v>
                </c:pt>
                <c:pt idx="1071">
                  <c:v>3.3468749999999776E-2</c:v>
                </c:pt>
                <c:pt idx="1072">
                  <c:v>3.3499999999999773E-2</c:v>
                </c:pt>
                <c:pt idx="1073">
                  <c:v>3.353124999999977E-2</c:v>
                </c:pt>
                <c:pt idx="1074">
                  <c:v>3.3562499999999766E-2</c:v>
                </c:pt>
                <c:pt idx="1075">
                  <c:v>3.3593749999999763E-2</c:v>
                </c:pt>
                <c:pt idx="1076">
                  <c:v>3.3624999999999759E-2</c:v>
                </c:pt>
                <c:pt idx="1077">
                  <c:v>3.3656249999999756E-2</c:v>
                </c:pt>
                <c:pt idx="1078">
                  <c:v>3.3687499999999752E-2</c:v>
                </c:pt>
                <c:pt idx="1079">
                  <c:v>3.3718749999999749E-2</c:v>
                </c:pt>
                <c:pt idx="1080">
                  <c:v>3.3749999999999745E-2</c:v>
                </c:pt>
                <c:pt idx="1081">
                  <c:v>3.3781249999999742E-2</c:v>
                </c:pt>
                <c:pt idx="1082">
                  <c:v>3.3812499999999739E-2</c:v>
                </c:pt>
                <c:pt idx="1083">
                  <c:v>3.3843749999999735E-2</c:v>
                </c:pt>
                <c:pt idx="1084">
                  <c:v>3.3874999999999732E-2</c:v>
                </c:pt>
                <c:pt idx="1085">
                  <c:v>3.3906249999999728E-2</c:v>
                </c:pt>
                <c:pt idx="1086">
                  <c:v>3.3937499999999725E-2</c:v>
                </c:pt>
                <c:pt idx="1087">
                  <c:v>3.3968749999999721E-2</c:v>
                </c:pt>
                <c:pt idx="1088">
                  <c:v>3.3999999999999718E-2</c:v>
                </c:pt>
                <c:pt idx="1089">
                  <c:v>3.4031249999999715E-2</c:v>
                </c:pt>
                <c:pt idx="1090">
                  <c:v>3.4062499999999711E-2</c:v>
                </c:pt>
                <c:pt idx="1091">
                  <c:v>3.4093749999999708E-2</c:v>
                </c:pt>
                <c:pt idx="1092">
                  <c:v>3.4124999999999704E-2</c:v>
                </c:pt>
                <c:pt idx="1093">
                  <c:v>3.4156249999999701E-2</c:v>
                </c:pt>
                <c:pt idx="1094">
                  <c:v>3.4187499999999697E-2</c:v>
                </c:pt>
                <c:pt idx="1095">
                  <c:v>3.4218749999999694E-2</c:v>
                </c:pt>
                <c:pt idx="1096">
                  <c:v>3.424999999999969E-2</c:v>
                </c:pt>
                <c:pt idx="1097">
                  <c:v>3.4281249999999687E-2</c:v>
                </c:pt>
                <c:pt idx="1098">
                  <c:v>3.4312499999999684E-2</c:v>
                </c:pt>
                <c:pt idx="1099">
                  <c:v>3.434374999999968E-2</c:v>
                </c:pt>
                <c:pt idx="1100">
                  <c:v>3.4374999999999677E-2</c:v>
                </c:pt>
                <c:pt idx="1101">
                  <c:v>3.4406249999999673E-2</c:v>
                </c:pt>
                <c:pt idx="1102">
                  <c:v>3.443749999999967E-2</c:v>
                </c:pt>
                <c:pt idx="1103">
                  <c:v>3.4468749999999666E-2</c:v>
                </c:pt>
                <c:pt idx="1104">
                  <c:v>3.4499999999999663E-2</c:v>
                </c:pt>
                <c:pt idx="1105">
                  <c:v>3.4531249999999659E-2</c:v>
                </c:pt>
                <c:pt idx="1106">
                  <c:v>3.4562499999999656E-2</c:v>
                </c:pt>
                <c:pt idx="1107">
                  <c:v>3.4593749999999653E-2</c:v>
                </c:pt>
                <c:pt idx="1108">
                  <c:v>3.4624999999999649E-2</c:v>
                </c:pt>
                <c:pt idx="1109">
                  <c:v>3.4656249999999646E-2</c:v>
                </c:pt>
                <c:pt idx="1110">
                  <c:v>3.4687499999999642E-2</c:v>
                </c:pt>
                <c:pt idx="1111">
                  <c:v>3.4718749999999639E-2</c:v>
                </c:pt>
                <c:pt idx="1112">
                  <c:v>3.4749999999999635E-2</c:v>
                </c:pt>
                <c:pt idx="1113">
                  <c:v>3.4781249999999632E-2</c:v>
                </c:pt>
                <c:pt idx="1114">
                  <c:v>3.4812499999999628E-2</c:v>
                </c:pt>
                <c:pt idx="1115">
                  <c:v>3.4843749999999625E-2</c:v>
                </c:pt>
                <c:pt idx="1116">
                  <c:v>3.4874999999999622E-2</c:v>
                </c:pt>
                <c:pt idx="1117">
                  <c:v>3.4906249999999618E-2</c:v>
                </c:pt>
                <c:pt idx="1118">
                  <c:v>3.4937499999999615E-2</c:v>
                </c:pt>
                <c:pt idx="1119">
                  <c:v>3.4968749999999611E-2</c:v>
                </c:pt>
                <c:pt idx="1120">
                  <c:v>3.4999999999999608E-2</c:v>
                </c:pt>
                <c:pt idx="1121">
                  <c:v>3.5031249999999604E-2</c:v>
                </c:pt>
                <c:pt idx="1122">
                  <c:v>3.5062499999999601E-2</c:v>
                </c:pt>
                <c:pt idx="1123">
                  <c:v>3.5093749999999597E-2</c:v>
                </c:pt>
                <c:pt idx="1124">
                  <c:v>3.5124999999999594E-2</c:v>
                </c:pt>
                <c:pt idx="1125">
                  <c:v>3.5156249999999591E-2</c:v>
                </c:pt>
                <c:pt idx="1126">
                  <c:v>3.5187499999999587E-2</c:v>
                </c:pt>
                <c:pt idx="1127">
                  <c:v>3.5218749999999584E-2</c:v>
                </c:pt>
                <c:pt idx="1128">
                  <c:v>3.524999999999958E-2</c:v>
                </c:pt>
                <c:pt idx="1129">
                  <c:v>3.5281249999999577E-2</c:v>
                </c:pt>
                <c:pt idx="1130">
                  <c:v>3.5312499999999573E-2</c:v>
                </c:pt>
                <c:pt idx="1131">
                  <c:v>3.534374999999957E-2</c:v>
                </c:pt>
                <c:pt idx="1132">
                  <c:v>3.5374999999999567E-2</c:v>
                </c:pt>
                <c:pt idx="1133">
                  <c:v>3.5406249999999563E-2</c:v>
                </c:pt>
                <c:pt idx="1134">
                  <c:v>3.543749999999956E-2</c:v>
                </c:pt>
                <c:pt idx="1135">
                  <c:v>3.5468749999999556E-2</c:v>
                </c:pt>
                <c:pt idx="1136">
                  <c:v>3.5499999999999553E-2</c:v>
                </c:pt>
                <c:pt idx="1137">
                  <c:v>3.5531249999999549E-2</c:v>
                </c:pt>
                <c:pt idx="1138">
                  <c:v>3.5562499999999546E-2</c:v>
                </c:pt>
                <c:pt idx="1139">
                  <c:v>3.5593749999999542E-2</c:v>
                </c:pt>
                <c:pt idx="1140">
                  <c:v>3.5624999999999539E-2</c:v>
                </c:pt>
                <c:pt idx="1141">
                  <c:v>3.5656249999999536E-2</c:v>
                </c:pt>
                <c:pt idx="1142">
                  <c:v>3.5687499999999532E-2</c:v>
                </c:pt>
                <c:pt idx="1143">
                  <c:v>3.5718749999999529E-2</c:v>
                </c:pt>
                <c:pt idx="1144">
                  <c:v>3.5749999999999525E-2</c:v>
                </c:pt>
                <c:pt idx="1145">
                  <c:v>3.5781249999999522E-2</c:v>
                </c:pt>
                <c:pt idx="1146">
                  <c:v>3.5812499999999518E-2</c:v>
                </c:pt>
                <c:pt idx="1147">
                  <c:v>3.5843749999999515E-2</c:v>
                </c:pt>
                <c:pt idx="1148">
                  <c:v>3.5874999999999511E-2</c:v>
                </c:pt>
                <c:pt idx="1149">
                  <c:v>3.5906249999999508E-2</c:v>
                </c:pt>
                <c:pt idx="1150">
                  <c:v>3.5937499999999505E-2</c:v>
                </c:pt>
                <c:pt idx="1151">
                  <c:v>3.5968749999999501E-2</c:v>
                </c:pt>
                <c:pt idx="1152">
                  <c:v>3.5999999999999498E-2</c:v>
                </c:pt>
                <c:pt idx="1153">
                  <c:v>3.6031249999999494E-2</c:v>
                </c:pt>
                <c:pt idx="1154">
                  <c:v>3.6062499999999491E-2</c:v>
                </c:pt>
                <c:pt idx="1155">
                  <c:v>3.6093749999999487E-2</c:v>
                </c:pt>
                <c:pt idx="1156">
                  <c:v>3.6124999999999484E-2</c:v>
                </c:pt>
                <c:pt idx="1157">
                  <c:v>3.615624999999948E-2</c:v>
                </c:pt>
                <c:pt idx="1158">
                  <c:v>3.6187499999999477E-2</c:v>
                </c:pt>
                <c:pt idx="1159">
                  <c:v>3.6218749999999474E-2</c:v>
                </c:pt>
                <c:pt idx="1160">
                  <c:v>3.624999999999947E-2</c:v>
                </c:pt>
                <c:pt idx="1161">
                  <c:v>3.6281249999999467E-2</c:v>
                </c:pt>
                <c:pt idx="1162">
                  <c:v>3.6312499999999463E-2</c:v>
                </c:pt>
                <c:pt idx="1163">
                  <c:v>3.634374999999946E-2</c:v>
                </c:pt>
                <c:pt idx="1164">
                  <c:v>3.6374999999999456E-2</c:v>
                </c:pt>
                <c:pt idx="1165">
                  <c:v>3.6406249999999453E-2</c:v>
                </c:pt>
                <c:pt idx="1166">
                  <c:v>3.6437499999999449E-2</c:v>
                </c:pt>
                <c:pt idx="1167">
                  <c:v>3.6468749999999446E-2</c:v>
                </c:pt>
                <c:pt idx="1168">
                  <c:v>3.6499999999999443E-2</c:v>
                </c:pt>
                <c:pt idx="1169">
                  <c:v>3.6531249999999439E-2</c:v>
                </c:pt>
                <c:pt idx="1170">
                  <c:v>3.6562499999999436E-2</c:v>
                </c:pt>
                <c:pt idx="1171">
                  <c:v>3.6593749999999432E-2</c:v>
                </c:pt>
                <c:pt idx="1172">
                  <c:v>3.6624999999999429E-2</c:v>
                </c:pt>
                <c:pt idx="1173">
                  <c:v>3.6656249999999425E-2</c:v>
                </c:pt>
                <c:pt idx="1174">
                  <c:v>3.6687499999999422E-2</c:v>
                </c:pt>
                <c:pt idx="1175">
                  <c:v>3.6718749999999419E-2</c:v>
                </c:pt>
                <c:pt idx="1176">
                  <c:v>3.6749999999999415E-2</c:v>
                </c:pt>
                <c:pt idx="1177">
                  <c:v>3.6781249999999412E-2</c:v>
                </c:pt>
                <c:pt idx="1178">
                  <c:v>3.6812499999999408E-2</c:v>
                </c:pt>
                <c:pt idx="1179">
                  <c:v>3.6843749999999405E-2</c:v>
                </c:pt>
                <c:pt idx="1180">
                  <c:v>3.6874999999999401E-2</c:v>
                </c:pt>
                <c:pt idx="1181">
                  <c:v>3.6906249999999398E-2</c:v>
                </c:pt>
                <c:pt idx="1182">
                  <c:v>3.6937499999999394E-2</c:v>
                </c:pt>
                <c:pt idx="1183">
                  <c:v>3.6968749999999391E-2</c:v>
                </c:pt>
                <c:pt idx="1184">
                  <c:v>3.6999999999999388E-2</c:v>
                </c:pt>
                <c:pt idx="1185">
                  <c:v>3.7031249999999384E-2</c:v>
                </c:pt>
                <c:pt idx="1186">
                  <c:v>3.7062499999999381E-2</c:v>
                </c:pt>
                <c:pt idx="1187">
                  <c:v>3.7093749999999377E-2</c:v>
                </c:pt>
                <c:pt idx="1188">
                  <c:v>3.7124999999999374E-2</c:v>
                </c:pt>
                <c:pt idx="1189">
                  <c:v>3.715624999999937E-2</c:v>
                </c:pt>
                <c:pt idx="1190">
                  <c:v>3.7187499999999367E-2</c:v>
                </c:pt>
                <c:pt idx="1191">
                  <c:v>3.7218749999999363E-2</c:v>
                </c:pt>
                <c:pt idx="1192">
                  <c:v>3.724999999999936E-2</c:v>
                </c:pt>
                <c:pt idx="1193">
                  <c:v>3.7281249999999357E-2</c:v>
                </c:pt>
                <c:pt idx="1194">
                  <c:v>3.7312499999999353E-2</c:v>
                </c:pt>
                <c:pt idx="1195">
                  <c:v>3.734374999999935E-2</c:v>
                </c:pt>
                <c:pt idx="1196">
                  <c:v>3.7374999999999346E-2</c:v>
                </c:pt>
                <c:pt idx="1197">
                  <c:v>3.7406249999999343E-2</c:v>
                </c:pt>
                <c:pt idx="1198">
                  <c:v>3.7437499999999339E-2</c:v>
                </c:pt>
                <c:pt idx="1199">
                  <c:v>3.7468749999999336E-2</c:v>
                </c:pt>
                <c:pt idx="1200">
                  <c:v>3.7499999999999332E-2</c:v>
                </c:pt>
                <c:pt idx="1201">
                  <c:v>3.7531249999999329E-2</c:v>
                </c:pt>
                <c:pt idx="1202">
                  <c:v>3.7562499999999326E-2</c:v>
                </c:pt>
                <c:pt idx="1203">
                  <c:v>3.7593749999999322E-2</c:v>
                </c:pt>
                <c:pt idx="1204">
                  <c:v>3.7624999999999319E-2</c:v>
                </c:pt>
                <c:pt idx="1205">
                  <c:v>3.7656249999999315E-2</c:v>
                </c:pt>
                <c:pt idx="1206">
                  <c:v>3.7687499999999312E-2</c:v>
                </c:pt>
                <c:pt idx="1207">
                  <c:v>3.7718749999999308E-2</c:v>
                </c:pt>
                <c:pt idx="1208">
                  <c:v>3.7749999999999305E-2</c:v>
                </c:pt>
                <c:pt idx="1209">
                  <c:v>3.7781249999999302E-2</c:v>
                </c:pt>
                <c:pt idx="1210">
                  <c:v>3.7812499999999298E-2</c:v>
                </c:pt>
                <c:pt idx="1211">
                  <c:v>3.7843749999999295E-2</c:v>
                </c:pt>
                <c:pt idx="1212">
                  <c:v>3.7874999999999291E-2</c:v>
                </c:pt>
                <c:pt idx="1213">
                  <c:v>3.7906249999999288E-2</c:v>
                </c:pt>
                <c:pt idx="1214">
                  <c:v>3.7937499999999284E-2</c:v>
                </c:pt>
                <c:pt idx="1215">
                  <c:v>3.7968749999999281E-2</c:v>
                </c:pt>
                <c:pt idx="1216">
                  <c:v>3.7999999999999277E-2</c:v>
                </c:pt>
                <c:pt idx="1217">
                  <c:v>3.8031249999999274E-2</c:v>
                </c:pt>
                <c:pt idx="1218">
                  <c:v>3.8062499999999271E-2</c:v>
                </c:pt>
                <c:pt idx="1219">
                  <c:v>3.8093749999999267E-2</c:v>
                </c:pt>
                <c:pt idx="1220">
                  <c:v>3.8124999999999264E-2</c:v>
                </c:pt>
                <c:pt idx="1221">
                  <c:v>3.815624999999926E-2</c:v>
                </c:pt>
                <c:pt idx="1222">
                  <c:v>3.8187499999999257E-2</c:v>
                </c:pt>
                <c:pt idx="1223">
                  <c:v>3.8218749999999253E-2</c:v>
                </c:pt>
                <c:pt idx="1224">
                  <c:v>3.824999999999925E-2</c:v>
                </c:pt>
                <c:pt idx="1225">
                  <c:v>3.8281249999999246E-2</c:v>
                </c:pt>
                <c:pt idx="1226">
                  <c:v>3.8312499999999243E-2</c:v>
                </c:pt>
                <c:pt idx="1227">
                  <c:v>3.834374999999924E-2</c:v>
                </c:pt>
                <c:pt idx="1228">
                  <c:v>3.8374999999999236E-2</c:v>
                </c:pt>
                <c:pt idx="1229">
                  <c:v>3.8406249999999233E-2</c:v>
                </c:pt>
                <c:pt idx="1230">
                  <c:v>3.8437499999999229E-2</c:v>
                </c:pt>
                <c:pt idx="1231">
                  <c:v>3.8468749999999226E-2</c:v>
                </c:pt>
                <c:pt idx="1232">
                  <c:v>3.8499999999999222E-2</c:v>
                </c:pt>
                <c:pt idx="1233">
                  <c:v>3.8531249999999219E-2</c:v>
                </c:pt>
                <c:pt idx="1234">
                  <c:v>3.8562499999999215E-2</c:v>
                </c:pt>
                <c:pt idx="1235">
                  <c:v>3.8593749999999212E-2</c:v>
                </c:pt>
                <c:pt idx="1236">
                  <c:v>3.8624999999999209E-2</c:v>
                </c:pt>
                <c:pt idx="1237">
                  <c:v>3.8656249999999205E-2</c:v>
                </c:pt>
                <c:pt idx="1238">
                  <c:v>3.8687499999999202E-2</c:v>
                </c:pt>
                <c:pt idx="1239">
                  <c:v>3.8718749999999198E-2</c:v>
                </c:pt>
                <c:pt idx="1240">
                  <c:v>3.8749999999999195E-2</c:v>
                </c:pt>
                <c:pt idx="1241">
                  <c:v>3.8781249999999191E-2</c:v>
                </c:pt>
                <c:pt idx="1242">
                  <c:v>3.8812499999999188E-2</c:v>
                </c:pt>
                <c:pt idx="1243">
                  <c:v>3.8843749999999184E-2</c:v>
                </c:pt>
                <c:pt idx="1244">
                  <c:v>3.8874999999999181E-2</c:v>
                </c:pt>
                <c:pt idx="1245">
                  <c:v>3.8906249999999178E-2</c:v>
                </c:pt>
                <c:pt idx="1246">
                  <c:v>3.8937499999999174E-2</c:v>
                </c:pt>
                <c:pt idx="1247">
                  <c:v>3.8968749999999171E-2</c:v>
                </c:pt>
                <c:pt idx="1248">
                  <c:v>3.8999999999999167E-2</c:v>
                </c:pt>
                <c:pt idx="1249">
                  <c:v>3.9031249999999164E-2</c:v>
                </c:pt>
                <c:pt idx="1250">
                  <c:v>3.906249999999916E-2</c:v>
                </c:pt>
                <c:pt idx="1251">
                  <c:v>3.9093749999999157E-2</c:v>
                </c:pt>
                <c:pt idx="1252">
                  <c:v>3.9124999999999154E-2</c:v>
                </c:pt>
                <c:pt idx="1253">
                  <c:v>3.915624999999915E-2</c:v>
                </c:pt>
                <c:pt idx="1254">
                  <c:v>3.9187499999999147E-2</c:v>
                </c:pt>
                <c:pt idx="1255">
                  <c:v>3.9218749999999143E-2</c:v>
                </c:pt>
                <c:pt idx="1256">
                  <c:v>3.924999999999914E-2</c:v>
                </c:pt>
                <c:pt idx="1257">
                  <c:v>3.9281249999999136E-2</c:v>
                </c:pt>
                <c:pt idx="1258">
                  <c:v>3.9312499999999133E-2</c:v>
                </c:pt>
                <c:pt idx="1259">
                  <c:v>3.9343749999999129E-2</c:v>
                </c:pt>
                <c:pt idx="1260">
                  <c:v>3.9374999999999126E-2</c:v>
                </c:pt>
                <c:pt idx="1261">
                  <c:v>3.9406249999999123E-2</c:v>
                </c:pt>
                <c:pt idx="1262">
                  <c:v>3.9437499999999119E-2</c:v>
                </c:pt>
                <c:pt idx="1263">
                  <c:v>3.9468749999999116E-2</c:v>
                </c:pt>
                <c:pt idx="1264">
                  <c:v>3.9499999999999112E-2</c:v>
                </c:pt>
                <c:pt idx="1265">
                  <c:v>3.9531249999999109E-2</c:v>
                </c:pt>
                <c:pt idx="1266">
                  <c:v>3.9562499999999105E-2</c:v>
                </c:pt>
                <c:pt idx="1267">
                  <c:v>3.9593749999999102E-2</c:v>
                </c:pt>
                <c:pt idx="1268">
                  <c:v>3.9624999999999098E-2</c:v>
                </c:pt>
                <c:pt idx="1269">
                  <c:v>3.9656249999999095E-2</c:v>
                </c:pt>
                <c:pt idx="1270">
                  <c:v>3.9687499999999092E-2</c:v>
                </c:pt>
                <c:pt idx="1271">
                  <c:v>3.9718749999999088E-2</c:v>
                </c:pt>
                <c:pt idx="1272">
                  <c:v>3.9749999999999085E-2</c:v>
                </c:pt>
                <c:pt idx="1273">
                  <c:v>3.9781249999999081E-2</c:v>
                </c:pt>
                <c:pt idx="1274">
                  <c:v>3.9812499999999078E-2</c:v>
                </c:pt>
                <c:pt idx="1275">
                  <c:v>3.9843749999999074E-2</c:v>
                </c:pt>
                <c:pt idx="1276">
                  <c:v>3.9874999999999071E-2</c:v>
                </c:pt>
                <c:pt idx="1277">
                  <c:v>3.9906249999999067E-2</c:v>
                </c:pt>
                <c:pt idx="1278">
                  <c:v>3.9937499999999064E-2</c:v>
                </c:pt>
                <c:pt idx="1279">
                  <c:v>3.9968749999999061E-2</c:v>
                </c:pt>
                <c:pt idx="1280">
                  <c:v>3.9999999999999057E-2</c:v>
                </c:pt>
                <c:pt idx="1281">
                  <c:v>4.0031249999999054E-2</c:v>
                </c:pt>
                <c:pt idx="1282">
                  <c:v>4.006249999999905E-2</c:v>
                </c:pt>
                <c:pt idx="1283">
                  <c:v>4.0093749999999047E-2</c:v>
                </c:pt>
                <c:pt idx="1284">
                  <c:v>4.0124999999999043E-2</c:v>
                </c:pt>
                <c:pt idx="1285">
                  <c:v>4.015624999999904E-2</c:v>
                </c:pt>
                <c:pt idx="1286">
                  <c:v>4.0187499999999036E-2</c:v>
                </c:pt>
                <c:pt idx="1287">
                  <c:v>4.0218749999999033E-2</c:v>
                </c:pt>
                <c:pt idx="1288">
                  <c:v>4.024999999999903E-2</c:v>
                </c:pt>
                <c:pt idx="1289">
                  <c:v>4.0281249999999026E-2</c:v>
                </c:pt>
                <c:pt idx="1290">
                  <c:v>4.0312499999999023E-2</c:v>
                </c:pt>
                <c:pt idx="1291">
                  <c:v>4.0343749999999019E-2</c:v>
                </c:pt>
                <c:pt idx="1292">
                  <c:v>4.0374999999999016E-2</c:v>
                </c:pt>
                <c:pt idx="1293">
                  <c:v>4.0406249999999012E-2</c:v>
                </c:pt>
                <c:pt idx="1294">
                  <c:v>4.0437499999999009E-2</c:v>
                </c:pt>
                <c:pt idx="1295">
                  <c:v>4.0468749999999006E-2</c:v>
                </c:pt>
                <c:pt idx="1296">
                  <c:v>4.0499999999999002E-2</c:v>
                </c:pt>
                <c:pt idx="1297">
                  <c:v>4.0531249999998999E-2</c:v>
                </c:pt>
                <c:pt idx="1298">
                  <c:v>4.0562499999998995E-2</c:v>
                </c:pt>
                <c:pt idx="1299">
                  <c:v>4.0593749999998992E-2</c:v>
                </c:pt>
                <c:pt idx="1300">
                  <c:v>4.0624999999998988E-2</c:v>
                </c:pt>
                <c:pt idx="1301">
                  <c:v>4.0656249999998985E-2</c:v>
                </c:pt>
                <c:pt idx="1302">
                  <c:v>4.0687499999998981E-2</c:v>
                </c:pt>
                <c:pt idx="1303">
                  <c:v>4.0718749999998978E-2</c:v>
                </c:pt>
                <c:pt idx="1304">
                  <c:v>4.0749999999998975E-2</c:v>
                </c:pt>
                <c:pt idx="1305">
                  <c:v>4.0781249999998971E-2</c:v>
                </c:pt>
                <c:pt idx="1306">
                  <c:v>4.0812499999998968E-2</c:v>
                </c:pt>
                <c:pt idx="1307">
                  <c:v>4.0843749999998964E-2</c:v>
                </c:pt>
                <c:pt idx="1308">
                  <c:v>4.0874999999998961E-2</c:v>
                </c:pt>
                <c:pt idx="1309">
                  <c:v>4.0906249999998957E-2</c:v>
                </c:pt>
                <c:pt idx="1310">
                  <c:v>4.0937499999998954E-2</c:v>
                </c:pt>
                <c:pt idx="1311">
                  <c:v>4.096874999999895E-2</c:v>
                </c:pt>
                <c:pt idx="1312">
                  <c:v>4.0999999999998947E-2</c:v>
                </c:pt>
                <c:pt idx="1313">
                  <c:v>4.1031249999998944E-2</c:v>
                </c:pt>
                <c:pt idx="1314">
                  <c:v>4.106249999999894E-2</c:v>
                </c:pt>
                <c:pt idx="1315">
                  <c:v>4.1093749999998937E-2</c:v>
                </c:pt>
                <c:pt idx="1316">
                  <c:v>4.1124999999998933E-2</c:v>
                </c:pt>
                <c:pt idx="1317">
                  <c:v>4.115624999999893E-2</c:v>
                </c:pt>
                <c:pt idx="1318">
                  <c:v>4.1187499999998926E-2</c:v>
                </c:pt>
                <c:pt idx="1319">
                  <c:v>4.1218749999998923E-2</c:v>
                </c:pt>
                <c:pt idx="1320">
                  <c:v>4.1249999999998919E-2</c:v>
                </c:pt>
                <c:pt idx="1321">
                  <c:v>4.1281249999998916E-2</c:v>
                </c:pt>
                <c:pt idx="1322">
                  <c:v>4.1312499999998913E-2</c:v>
                </c:pt>
                <c:pt idx="1323">
                  <c:v>4.1343749999998909E-2</c:v>
                </c:pt>
                <c:pt idx="1324">
                  <c:v>4.1374999999998906E-2</c:v>
                </c:pt>
                <c:pt idx="1325">
                  <c:v>4.1406249999998902E-2</c:v>
                </c:pt>
                <c:pt idx="1326">
                  <c:v>4.1437499999998899E-2</c:v>
                </c:pt>
                <c:pt idx="1327">
                  <c:v>4.1468749999998895E-2</c:v>
                </c:pt>
                <c:pt idx="1328">
                  <c:v>4.1499999999998892E-2</c:v>
                </c:pt>
                <c:pt idx="1329">
                  <c:v>4.1531249999998889E-2</c:v>
                </c:pt>
                <c:pt idx="1330">
                  <c:v>4.1562499999998885E-2</c:v>
                </c:pt>
                <c:pt idx="1331">
                  <c:v>4.1593749999998882E-2</c:v>
                </c:pt>
                <c:pt idx="1332">
                  <c:v>4.1624999999998878E-2</c:v>
                </c:pt>
                <c:pt idx="1333">
                  <c:v>4.1656249999998875E-2</c:v>
                </c:pt>
                <c:pt idx="1334">
                  <c:v>4.1687499999998871E-2</c:v>
                </c:pt>
                <c:pt idx="1335">
                  <c:v>4.1718749999998868E-2</c:v>
                </c:pt>
                <c:pt idx="1336">
                  <c:v>4.1749999999998864E-2</c:v>
                </c:pt>
                <c:pt idx="1337">
                  <c:v>4.1781249999998861E-2</c:v>
                </c:pt>
                <c:pt idx="1338">
                  <c:v>4.1812499999998858E-2</c:v>
                </c:pt>
                <c:pt idx="1339">
                  <c:v>4.1843749999998854E-2</c:v>
                </c:pt>
                <c:pt idx="1340">
                  <c:v>4.1874999999998851E-2</c:v>
                </c:pt>
                <c:pt idx="1341">
                  <c:v>4.1906249999998847E-2</c:v>
                </c:pt>
                <c:pt idx="1342">
                  <c:v>4.1937499999998844E-2</c:v>
                </c:pt>
                <c:pt idx="1343">
                  <c:v>4.196874999999884E-2</c:v>
                </c:pt>
                <c:pt idx="1344">
                  <c:v>4.1999999999998837E-2</c:v>
                </c:pt>
                <c:pt idx="1345">
                  <c:v>4.2031249999998833E-2</c:v>
                </c:pt>
                <c:pt idx="1346">
                  <c:v>4.206249999999883E-2</c:v>
                </c:pt>
                <c:pt idx="1347">
                  <c:v>4.2093749999998827E-2</c:v>
                </c:pt>
                <c:pt idx="1348">
                  <c:v>4.2124999999998823E-2</c:v>
                </c:pt>
                <c:pt idx="1349">
                  <c:v>4.215624999999882E-2</c:v>
                </c:pt>
                <c:pt idx="1350">
                  <c:v>4.2187499999998816E-2</c:v>
                </c:pt>
                <c:pt idx="1351">
                  <c:v>4.2218749999998813E-2</c:v>
                </c:pt>
                <c:pt idx="1352">
                  <c:v>4.2249999999998809E-2</c:v>
                </c:pt>
                <c:pt idx="1353">
                  <c:v>4.2281249999998806E-2</c:v>
                </c:pt>
                <c:pt idx="1354">
                  <c:v>4.2312499999998802E-2</c:v>
                </c:pt>
                <c:pt idx="1355">
                  <c:v>4.2343749999998799E-2</c:v>
                </c:pt>
                <c:pt idx="1356">
                  <c:v>4.2374999999998796E-2</c:v>
                </c:pt>
                <c:pt idx="1357">
                  <c:v>4.2406249999998792E-2</c:v>
                </c:pt>
                <c:pt idx="1358">
                  <c:v>4.2437499999998789E-2</c:v>
                </c:pt>
                <c:pt idx="1359">
                  <c:v>4.2468749999998785E-2</c:v>
                </c:pt>
                <c:pt idx="1360">
                  <c:v>4.2499999999998782E-2</c:v>
                </c:pt>
                <c:pt idx="1361">
                  <c:v>4.2531249999998778E-2</c:v>
                </c:pt>
                <c:pt idx="1362">
                  <c:v>4.2562499999998775E-2</c:v>
                </c:pt>
                <c:pt idx="1363">
                  <c:v>4.2593749999998771E-2</c:v>
                </c:pt>
                <c:pt idx="1364">
                  <c:v>4.2624999999998768E-2</c:v>
                </c:pt>
                <c:pt idx="1365">
                  <c:v>4.2656249999998765E-2</c:v>
                </c:pt>
                <c:pt idx="1366">
                  <c:v>4.2687499999998761E-2</c:v>
                </c:pt>
                <c:pt idx="1367">
                  <c:v>4.2718749999998758E-2</c:v>
                </c:pt>
                <c:pt idx="1368">
                  <c:v>4.2749999999998754E-2</c:v>
                </c:pt>
                <c:pt idx="1369">
                  <c:v>4.2781249999998751E-2</c:v>
                </c:pt>
                <c:pt idx="1370">
                  <c:v>4.2812499999998747E-2</c:v>
                </c:pt>
                <c:pt idx="1371">
                  <c:v>4.2843749999998744E-2</c:v>
                </c:pt>
                <c:pt idx="1372">
                  <c:v>4.2874999999998741E-2</c:v>
                </c:pt>
                <c:pt idx="1373">
                  <c:v>4.2906249999998737E-2</c:v>
                </c:pt>
                <c:pt idx="1374">
                  <c:v>4.2937499999998734E-2</c:v>
                </c:pt>
                <c:pt idx="1375">
                  <c:v>4.296874999999873E-2</c:v>
                </c:pt>
                <c:pt idx="1376">
                  <c:v>4.2999999999998727E-2</c:v>
                </c:pt>
                <c:pt idx="1377">
                  <c:v>4.3031249999998723E-2</c:v>
                </c:pt>
                <c:pt idx="1378">
                  <c:v>4.306249999999872E-2</c:v>
                </c:pt>
                <c:pt idx="1379">
                  <c:v>4.3093749999998716E-2</c:v>
                </c:pt>
                <c:pt idx="1380">
                  <c:v>4.3124999999998713E-2</c:v>
                </c:pt>
                <c:pt idx="1381">
                  <c:v>4.315624999999871E-2</c:v>
                </c:pt>
                <c:pt idx="1382">
                  <c:v>4.3187499999998706E-2</c:v>
                </c:pt>
                <c:pt idx="1383">
                  <c:v>4.3218749999998703E-2</c:v>
                </c:pt>
                <c:pt idx="1384">
                  <c:v>4.3249999999998699E-2</c:v>
                </c:pt>
                <c:pt idx="1385">
                  <c:v>4.3281249999998696E-2</c:v>
                </c:pt>
                <c:pt idx="1386">
                  <c:v>4.3312499999998692E-2</c:v>
                </c:pt>
                <c:pt idx="1387">
                  <c:v>4.3343749999998689E-2</c:v>
                </c:pt>
                <c:pt idx="1388">
                  <c:v>4.3374999999998685E-2</c:v>
                </c:pt>
                <c:pt idx="1389">
                  <c:v>4.3406249999998682E-2</c:v>
                </c:pt>
                <c:pt idx="1390">
                  <c:v>4.3437499999998679E-2</c:v>
                </c:pt>
                <c:pt idx="1391">
                  <c:v>4.3468749999998675E-2</c:v>
                </c:pt>
                <c:pt idx="1392">
                  <c:v>4.3499999999998672E-2</c:v>
                </c:pt>
                <c:pt idx="1393">
                  <c:v>4.3531249999998668E-2</c:v>
                </c:pt>
                <c:pt idx="1394">
                  <c:v>4.3562499999998665E-2</c:v>
                </c:pt>
                <c:pt idx="1395">
                  <c:v>4.3593749999998661E-2</c:v>
                </c:pt>
                <c:pt idx="1396">
                  <c:v>4.3624999999998658E-2</c:v>
                </c:pt>
                <c:pt idx="1397">
                  <c:v>4.3656249999998654E-2</c:v>
                </c:pt>
                <c:pt idx="1398">
                  <c:v>4.3687499999998651E-2</c:v>
                </c:pt>
                <c:pt idx="1399">
                  <c:v>4.3718749999998648E-2</c:v>
                </c:pt>
                <c:pt idx="1400">
                  <c:v>4.3749999999998644E-2</c:v>
                </c:pt>
                <c:pt idx="1401">
                  <c:v>4.3781249999998641E-2</c:v>
                </c:pt>
                <c:pt idx="1402">
                  <c:v>4.3812499999998637E-2</c:v>
                </c:pt>
                <c:pt idx="1403">
                  <c:v>4.3843749999998634E-2</c:v>
                </c:pt>
                <c:pt idx="1404">
                  <c:v>4.387499999999863E-2</c:v>
                </c:pt>
                <c:pt idx="1405">
                  <c:v>4.3906249999998627E-2</c:v>
                </c:pt>
                <c:pt idx="1406">
                  <c:v>4.3937499999998623E-2</c:v>
                </c:pt>
                <c:pt idx="1407">
                  <c:v>4.396874999999862E-2</c:v>
                </c:pt>
                <c:pt idx="1408">
                  <c:v>4.3999999999998617E-2</c:v>
                </c:pt>
                <c:pt idx="1409">
                  <c:v>4.4031249999998613E-2</c:v>
                </c:pt>
                <c:pt idx="1410">
                  <c:v>4.406249999999861E-2</c:v>
                </c:pt>
                <c:pt idx="1411">
                  <c:v>4.4093749999998606E-2</c:v>
                </c:pt>
                <c:pt idx="1412">
                  <c:v>4.4124999999998603E-2</c:v>
                </c:pt>
                <c:pt idx="1413">
                  <c:v>4.4156249999998599E-2</c:v>
                </c:pt>
                <c:pt idx="1414">
                  <c:v>4.4187499999998596E-2</c:v>
                </c:pt>
                <c:pt idx="1415">
                  <c:v>4.4218749999998593E-2</c:v>
                </c:pt>
                <c:pt idx="1416">
                  <c:v>4.4249999999998589E-2</c:v>
                </c:pt>
                <c:pt idx="1417">
                  <c:v>4.4281249999998586E-2</c:v>
                </c:pt>
                <c:pt idx="1418">
                  <c:v>4.4312499999998582E-2</c:v>
                </c:pt>
                <c:pt idx="1419">
                  <c:v>4.4343749999998579E-2</c:v>
                </c:pt>
                <c:pt idx="1420">
                  <c:v>4.4374999999998575E-2</c:v>
                </c:pt>
                <c:pt idx="1421">
                  <c:v>4.4406249999998572E-2</c:v>
                </c:pt>
                <c:pt idx="1422">
                  <c:v>4.4437499999998568E-2</c:v>
                </c:pt>
                <c:pt idx="1423">
                  <c:v>4.4468749999998565E-2</c:v>
                </c:pt>
                <c:pt idx="1424">
                  <c:v>4.4499999999998562E-2</c:v>
                </c:pt>
                <c:pt idx="1425">
                  <c:v>4.4531249999998558E-2</c:v>
                </c:pt>
                <c:pt idx="1426">
                  <c:v>4.4562499999998555E-2</c:v>
                </c:pt>
                <c:pt idx="1427">
                  <c:v>4.4593749999998551E-2</c:v>
                </c:pt>
                <c:pt idx="1428">
                  <c:v>4.4624999999998548E-2</c:v>
                </c:pt>
                <c:pt idx="1429">
                  <c:v>4.4656249999998544E-2</c:v>
                </c:pt>
                <c:pt idx="1430">
                  <c:v>4.4687499999998541E-2</c:v>
                </c:pt>
                <c:pt idx="1431">
                  <c:v>4.4718749999998537E-2</c:v>
                </c:pt>
                <c:pt idx="1432">
                  <c:v>4.4749999999998534E-2</c:v>
                </c:pt>
                <c:pt idx="1433">
                  <c:v>4.4781249999998531E-2</c:v>
                </c:pt>
                <c:pt idx="1434">
                  <c:v>4.4812499999998527E-2</c:v>
                </c:pt>
                <c:pt idx="1435">
                  <c:v>4.4843749999998524E-2</c:v>
                </c:pt>
                <c:pt idx="1436">
                  <c:v>4.487499999999852E-2</c:v>
                </c:pt>
                <c:pt idx="1437">
                  <c:v>4.4906249999998517E-2</c:v>
                </c:pt>
                <c:pt idx="1438">
                  <c:v>4.4937499999998513E-2</c:v>
                </c:pt>
                <c:pt idx="1439">
                  <c:v>4.496874999999851E-2</c:v>
                </c:pt>
                <c:pt idx="1440">
                  <c:v>4.4999999999998506E-2</c:v>
                </c:pt>
                <c:pt idx="1441">
                  <c:v>4.5031249999998503E-2</c:v>
                </c:pt>
                <c:pt idx="1442">
                  <c:v>4.50624999999985E-2</c:v>
                </c:pt>
                <c:pt idx="1443">
                  <c:v>4.5093749999998496E-2</c:v>
                </c:pt>
                <c:pt idx="1444">
                  <c:v>4.5124999999998493E-2</c:v>
                </c:pt>
                <c:pt idx="1445">
                  <c:v>4.5156249999998489E-2</c:v>
                </c:pt>
                <c:pt idx="1446">
                  <c:v>4.5187499999998486E-2</c:v>
                </c:pt>
                <c:pt idx="1447">
                  <c:v>4.5218749999998482E-2</c:v>
                </c:pt>
                <c:pt idx="1448">
                  <c:v>4.5249999999998479E-2</c:v>
                </c:pt>
                <c:pt idx="1449">
                  <c:v>4.5281249999998475E-2</c:v>
                </c:pt>
                <c:pt idx="1450">
                  <c:v>4.5312499999998472E-2</c:v>
                </c:pt>
                <c:pt idx="1451">
                  <c:v>4.5343749999998469E-2</c:v>
                </c:pt>
                <c:pt idx="1452">
                  <c:v>4.5374999999998465E-2</c:v>
                </c:pt>
                <c:pt idx="1453">
                  <c:v>4.5406249999998462E-2</c:v>
                </c:pt>
                <c:pt idx="1454">
                  <c:v>4.5437499999998458E-2</c:v>
                </c:pt>
                <c:pt idx="1455">
                  <c:v>4.5468749999998455E-2</c:v>
                </c:pt>
                <c:pt idx="1456">
                  <c:v>4.5499999999998451E-2</c:v>
                </c:pt>
                <c:pt idx="1457">
                  <c:v>4.5531249999998448E-2</c:v>
                </c:pt>
                <c:pt idx="1458">
                  <c:v>4.5562499999998445E-2</c:v>
                </c:pt>
                <c:pt idx="1459">
                  <c:v>4.5593749999998441E-2</c:v>
                </c:pt>
                <c:pt idx="1460">
                  <c:v>4.5624999999998438E-2</c:v>
                </c:pt>
                <c:pt idx="1461">
                  <c:v>4.5656249999998434E-2</c:v>
                </c:pt>
                <c:pt idx="1462">
                  <c:v>4.5687499999998431E-2</c:v>
                </c:pt>
                <c:pt idx="1463">
                  <c:v>4.5718749999998427E-2</c:v>
                </c:pt>
                <c:pt idx="1464">
                  <c:v>4.5749999999998424E-2</c:v>
                </c:pt>
                <c:pt idx="1465">
                  <c:v>4.578124999999842E-2</c:v>
                </c:pt>
                <c:pt idx="1466">
                  <c:v>4.5812499999998417E-2</c:v>
                </c:pt>
                <c:pt idx="1467">
                  <c:v>4.5843749999998414E-2</c:v>
                </c:pt>
                <c:pt idx="1468">
                  <c:v>4.587499999999841E-2</c:v>
                </c:pt>
                <c:pt idx="1469">
                  <c:v>4.5906249999998407E-2</c:v>
                </c:pt>
                <c:pt idx="1470">
                  <c:v>4.5937499999998403E-2</c:v>
                </c:pt>
                <c:pt idx="1471">
                  <c:v>4.59687499999984E-2</c:v>
                </c:pt>
                <c:pt idx="1472">
                  <c:v>4.5999999999998396E-2</c:v>
                </c:pt>
                <c:pt idx="1473">
                  <c:v>4.6031249999998393E-2</c:v>
                </c:pt>
                <c:pt idx="1474">
                  <c:v>4.6062499999998389E-2</c:v>
                </c:pt>
                <c:pt idx="1475">
                  <c:v>4.6093749999998386E-2</c:v>
                </c:pt>
                <c:pt idx="1476">
                  <c:v>4.6124999999998383E-2</c:v>
                </c:pt>
                <c:pt idx="1477">
                  <c:v>4.6156249999998379E-2</c:v>
                </c:pt>
                <c:pt idx="1478">
                  <c:v>4.6187499999998376E-2</c:v>
                </c:pt>
                <c:pt idx="1479">
                  <c:v>4.6218749999998372E-2</c:v>
                </c:pt>
                <c:pt idx="1480">
                  <c:v>4.6249999999998369E-2</c:v>
                </c:pt>
                <c:pt idx="1481">
                  <c:v>4.6281249999998365E-2</c:v>
                </c:pt>
                <c:pt idx="1482">
                  <c:v>4.6312499999998362E-2</c:v>
                </c:pt>
                <c:pt idx="1483">
                  <c:v>4.6343749999998358E-2</c:v>
                </c:pt>
                <c:pt idx="1484">
                  <c:v>4.6374999999998355E-2</c:v>
                </c:pt>
                <c:pt idx="1485">
                  <c:v>4.6406249999998352E-2</c:v>
                </c:pt>
                <c:pt idx="1486">
                  <c:v>4.6437499999998348E-2</c:v>
                </c:pt>
                <c:pt idx="1487">
                  <c:v>4.6468749999998345E-2</c:v>
                </c:pt>
                <c:pt idx="1488">
                  <c:v>4.6499999999998341E-2</c:v>
                </c:pt>
                <c:pt idx="1489">
                  <c:v>4.6531249999998338E-2</c:v>
                </c:pt>
                <c:pt idx="1490">
                  <c:v>4.6562499999998334E-2</c:v>
                </c:pt>
                <c:pt idx="1491">
                  <c:v>4.6593749999998331E-2</c:v>
                </c:pt>
                <c:pt idx="1492">
                  <c:v>4.6624999999998328E-2</c:v>
                </c:pt>
                <c:pt idx="1493">
                  <c:v>4.6656249999998324E-2</c:v>
                </c:pt>
                <c:pt idx="1494">
                  <c:v>4.6687499999998321E-2</c:v>
                </c:pt>
                <c:pt idx="1495">
                  <c:v>4.6718749999998317E-2</c:v>
                </c:pt>
                <c:pt idx="1496">
                  <c:v>4.6749999999998314E-2</c:v>
                </c:pt>
                <c:pt idx="1497">
                  <c:v>4.678124999999831E-2</c:v>
                </c:pt>
                <c:pt idx="1498">
                  <c:v>4.6812499999998307E-2</c:v>
                </c:pt>
                <c:pt idx="1499">
                  <c:v>4.6843749999998303E-2</c:v>
                </c:pt>
                <c:pt idx="1500">
                  <c:v>4.68749999999983E-2</c:v>
                </c:pt>
                <c:pt idx="1501">
                  <c:v>4.6906249999998297E-2</c:v>
                </c:pt>
                <c:pt idx="1502">
                  <c:v>4.6937499999998293E-2</c:v>
                </c:pt>
                <c:pt idx="1503">
                  <c:v>4.696874999999829E-2</c:v>
                </c:pt>
                <c:pt idx="1504">
                  <c:v>4.6999999999998286E-2</c:v>
                </c:pt>
                <c:pt idx="1505">
                  <c:v>4.7031249999998283E-2</c:v>
                </c:pt>
                <c:pt idx="1506">
                  <c:v>4.7062499999998279E-2</c:v>
                </c:pt>
                <c:pt idx="1507">
                  <c:v>4.7093749999998276E-2</c:v>
                </c:pt>
                <c:pt idx="1508">
                  <c:v>4.7124999999998272E-2</c:v>
                </c:pt>
                <c:pt idx="1509">
                  <c:v>4.7156249999998269E-2</c:v>
                </c:pt>
                <c:pt idx="1510">
                  <c:v>4.7187499999998266E-2</c:v>
                </c:pt>
                <c:pt idx="1511">
                  <c:v>4.7218749999998262E-2</c:v>
                </c:pt>
                <c:pt idx="1512">
                  <c:v>4.7249999999998259E-2</c:v>
                </c:pt>
                <c:pt idx="1513">
                  <c:v>4.7281249999998255E-2</c:v>
                </c:pt>
                <c:pt idx="1514">
                  <c:v>4.7312499999998252E-2</c:v>
                </c:pt>
                <c:pt idx="1515">
                  <c:v>4.7343749999998248E-2</c:v>
                </c:pt>
                <c:pt idx="1516">
                  <c:v>4.7374999999998245E-2</c:v>
                </c:pt>
                <c:pt idx="1517">
                  <c:v>4.7406249999998241E-2</c:v>
                </c:pt>
                <c:pt idx="1518">
                  <c:v>4.7437499999998238E-2</c:v>
                </c:pt>
                <c:pt idx="1519">
                  <c:v>4.7468749999998235E-2</c:v>
                </c:pt>
                <c:pt idx="1520">
                  <c:v>4.7499999999998231E-2</c:v>
                </c:pt>
                <c:pt idx="1521">
                  <c:v>4.7531249999998228E-2</c:v>
                </c:pt>
                <c:pt idx="1522">
                  <c:v>4.7562499999998224E-2</c:v>
                </c:pt>
                <c:pt idx="1523">
                  <c:v>4.7593749999998221E-2</c:v>
                </c:pt>
                <c:pt idx="1524">
                  <c:v>4.7624999999998217E-2</c:v>
                </c:pt>
                <c:pt idx="1525">
                  <c:v>4.7656249999998214E-2</c:v>
                </c:pt>
                <c:pt idx="1526">
                  <c:v>4.768749999999821E-2</c:v>
                </c:pt>
                <c:pt idx="1527">
                  <c:v>4.7718749999998207E-2</c:v>
                </c:pt>
                <c:pt idx="1528">
                  <c:v>4.7749999999998204E-2</c:v>
                </c:pt>
                <c:pt idx="1529">
                  <c:v>4.77812499999982E-2</c:v>
                </c:pt>
                <c:pt idx="1530">
                  <c:v>4.7812499999998197E-2</c:v>
                </c:pt>
                <c:pt idx="1531">
                  <c:v>4.7843749999998193E-2</c:v>
                </c:pt>
                <c:pt idx="1532">
                  <c:v>4.787499999999819E-2</c:v>
                </c:pt>
                <c:pt idx="1533">
                  <c:v>4.7906249999998186E-2</c:v>
                </c:pt>
                <c:pt idx="1534">
                  <c:v>4.7937499999998183E-2</c:v>
                </c:pt>
                <c:pt idx="1535">
                  <c:v>4.796874999999818E-2</c:v>
                </c:pt>
                <c:pt idx="1536">
                  <c:v>4.7999999999998176E-2</c:v>
                </c:pt>
                <c:pt idx="1537">
                  <c:v>4.8031249999998173E-2</c:v>
                </c:pt>
                <c:pt idx="1538">
                  <c:v>4.8062499999998169E-2</c:v>
                </c:pt>
                <c:pt idx="1539">
                  <c:v>4.8093749999998166E-2</c:v>
                </c:pt>
                <c:pt idx="1540">
                  <c:v>4.8124999999998162E-2</c:v>
                </c:pt>
                <c:pt idx="1541">
                  <c:v>4.8156249999998159E-2</c:v>
                </c:pt>
                <c:pt idx="1542">
                  <c:v>4.8187499999998155E-2</c:v>
                </c:pt>
                <c:pt idx="1543">
                  <c:v>4.8218749999998152E-2</c:v>
                </c:pt>
                <c:pt idx="1544">
                  <c:v>4.8249999999998149E-2</c:v>
                </c:pt>
                <c:pt idx="1545">
                  <c:v>4.8281249999998145E-2</c:v>
                </c:pt>
                <c:pt idx="1546">
                  <c:v>4.8312499999998142E-2</c:v>
                </c:pt>
                <c:pt idx="1547">
                  <c:v>4.8343749999998138E-2</c:v>
                </c:pt>
                <c:pt idx="1548">
                  <c:v>4.8374999999998135E-2</c:v>
                </c:pt>
                <c:pt idx="1549">
                  <c:v>4.8406249999998131E-2</c:v>
                </c:pt>
                <c:pt idx="1550">
                  <c:v>4.8437499999998128E-2</c:v>
                </c:pt>
                <c:pt idx="1551">
                  <c:v>4.8468749999998124E-2</c:v>
                </c:pt>
                <c:pt idx="1552">
                  <c:v>4.8499999999998121E-2</c:v>
                </c:pt>
                <c:pt idx="1553">
                  <c:v>4.8531249999998118E-2</c:v>
                </c:pt>
                <c:pt idx="1554">
                  <c:v>4.8562499999998114E-2</c:v>
                </c:pt>
                <c:pt idx="1555">
                  <c:v>4.8593749999998111E-2</c:v>
                </c:pt>
                <c:pt idx="1556">
                  <c:v>4.8624999999998107E-2</c:v>
                </c:pt>
                <c:pt idx="1557">
                  <c:v>4.8656249999998104E-2</c:v>
                </c:pt>
                <c:pt idx="1558">
                  <c:v>4.86874999999981E-2</c:v>
                </c:pt>
                <c:pt idx="1559">
                  <c:v>4.8718749999998097E-2</c:v>
                </c:pt>
                <c:pt idx="1560">
                  <c:v>4.8749999999998093E-2</c:v>
                </c:pt>
                <c:pt idx="1561">
                  <c:v>4.878124999999809E-2</c:v>
                </c:pt>
                <c:pt idx="1562">
                  <c:v>4.8812499999998087E-2</c:v>
                </c:pt>
                <c:pt idx="1563">
                  <c:v>4.8843749999998083E-2</c:v>
                </c:pt>
                <c:pt idx="1564">
                  <c:v>4.887499999999808E-2</c:v>
                </c:pt>
                <c:pt idx="1565">
                  <c:v>4.8906249999998076E-2</c:v>
                </c:pt>
                <c:pt idx="1566">
                  <c:v>4.8937499999998073E-2</c:v>
                </c:pt>
                <c:pt idx="1567">
                  <c:v>4.8968749999998069E-2</c:v>
                </c:pt>
                <c:pt idx="1568">
                  <c:v>4.8999999999998066E-2</c:v>
                </c:pt>
                <c:pt idx="1569">
                  <c:v>4.9031249999998062E-2</c:v>
                </c:pt>
                <c:pt idx="1570">
                  <c:v>4.9062499999998059E-2</c:v>
                </c:pt>
                <c:pt idx="1571">
                  <c:v>4.9093749999998056E-2</c:v>
                </c:pt>
                <c:pt idx="1572">
                  <c:v>4.9124999999998052E-2</c:v>
                </c:pt>
                <c:pt idx="1573">
                  <c:v>4.9156249999998049E-2</c:v>
                </c:pt>
                <c:pt idx="1574">
                  <c:v>4.9187499999998045E-2</c:v>
                </c:pt>
                <c:pt idx="1575">
                  <c:v>4.9218749999998042E-2</c:v>
                </c:pt>
                <c:pt idx="1576">
                  <c:v>4.9249999999998038E-2</c:v>
                </c:pt>
                <c:pt idx="1577">
                  <c:v>4.9281249999998035E-2</c:v>
                </c:pt>
                <c:pt idx="1578">
                  <c:v>4.9312499999998032E-2</c:v>
                </c:pt>
                <c:pt idx="1579">
                  <c:v>4.9343749999998028E-2</c:v>
                </c:pt>
                <c:pt idx="1580">
                  <c:v>4.9374999999998025E-2</c:v>
                </c:pt>
                <c:pt idx="1581">
                  <c:v>4.9406249999998021E-2</c:v>
                </c:pt>
                <c:pt idx="1582">
                  <c:v>4.9437499999998018E-2</c:v>
                </c:pt>
                <c:pt idx="1583">
                  <c:v>4.9468749999998014E-2</c:v>
                </c:pt>
                <c:pt idx="1584">
                  <c:v>4.9499999999998011E-2</c:v>
                </c:pt>
                <c:pt idx="1585">
                  <c:v>4.9531249999998007E-2</c:v>
                </c:pt>
                <c:pt idx="1586">
                  <c:v>4.9562499999998004E-2</c:v>
                </c:pt>
                <c:pt idx="1587">
                  <c:v>4.9593749999998001E-2</c:v>
                </c:pt>
                <c:pt idx="1588">
                  <c:v>4.9624999999997997E-2</c:v>
                </c:pt>
                <c:pt idx="1589">
                  <c:v>4.9656249999997994E-2</c:v>
                </c:pt>
                <c:pt idx="1590">
                  <c:v>4.968749999999799E-2</c:v>
                </c:pt>
                <c:pt idx="1591">
                  <c:v>4.9718749999997987E-2</c:v>
                </c:pt>
                <c:pt idx="1592">
                  <c:v>4.9749999999997983E-2</c:v>
                </c:pt>
                <c:pt idx="1593">
                  <c:v>4.978124999999798E-2</c:v>
                </c:pt>
                <c:pt idx="1594">
                  <c:v>4.9812499999997976E-2</c:v>
                </c:pt>
                <c:pt idx="1595">
                  <c:v>4.9843749999997973E-2</c:v>
                </c:pt>
                <c:pt idx="1596">
                  <c:v>4.987499999999797E-2</c:v>
                </c:pt>
                <c:pt idx="1597">
                  <c:v>4.9906249999997966E-2</c:v>
                </c:pt>
                <c:pt idx="1598">
                  <c:v>4.9937499999997963E-2</c:v>
                </c:pt>
                <c:pt idx="1599">
                  <c:v>4.9968749999997959E-2</c:v>
                </c:pt>
                <c:pt idx="1600">
                  <c:v>4.9999999999997956E-2</c:v>
                </c:pt>
                <c:pt idx="1601">
                  <c:v>5.0031249999997952E-2</c:v>
                </c:pt>
                <c:pt idx="1602">
                  <c:v>5.0062499999997949E-2</c:v>
                </c:pt>
                <c:pt idx="1603">
                  <c:v>5.0093749999997945E-2</c:v>
                </c:pt>
                <c:pt idx="1604">
                  <c:v>5.0124999999997942E-2</c:v>
                </c:pt>
                <c:pt idx="1605">
                  <c:v>5.0156249999997939E-2</c:v>
                </c:pt>
                <c:pt idx="1606">
                  <c:v>5.0187499999997935E-2</c:v>
                </c:pt>
                <c:pt idx="1607">
                  <c:v>5.0218749999997932E-2</c:v>
                </c:pt>
                <c:pt idx="1608">
                  <c:v>5.0249999999997928E-2</c:v>
                </c:pt>
                <c:pt idx="1609">
                  <c:v>5.0281249999997925E-2</c:v>
                </c:pt>
                <c:pt idx="1610">
                  <c:v>5.0312499999997921E-2</c:v>
                </c:pt>
                <c:pt idx="1611">
                  <c:v>5.0343749999997918E-2</c:v>
                </c:pt>
                <c:pt idx="1612">
                  <c:v>5.0374999999997915E-2</c:v>
                </c:pt>
                <c:pt idx="1613">
                  <c:v>5.0406249999997911E-2</c:v>
                </c:pt>
                <c:pt idx="1614">
                  <c:v>5.0437499999997908E-2</c:v>
                </c:pt>
                <c:pt idx="1615">
                  <c:v>5.0468749999997904E-2</c:v>
                </c:pt>
                <c:pt idx="1616">
                  <c:v>5.0499999999997901E-2</c:v>
                </c:pt>
                <c:pt idx="1617">
                  <c:v>5.0531249999997897E-2</c:v>
                </c:pt>
                <c:pt idx="1618">
                  <c:v>5.0562499999997894E-2</c:v>
                </c:pt>
                <c:pt idx="1619">
                  <c:v>5.059374999999789E-2</c:v>
                </c:pt>
                <c:pt idx="1620">
                  <c:v>5.0624999999997887E-2</c:v>
                </c:pt>
                <c:pt idx="1621">
                  <c:v>5.0656249999997884E-2</c:v>
                </c:pt>
                <c:pt idx="1622">
                  <c:v>5.068749999999788E-2</c:v>
                </c:pt>
                <c:pt idx="1623">
                  <c:v>5.0718749999997877E-2</c:v>
                </c:pt>
                <c:pt idx="1624">
                  <c:v>5.0749999999997873E-2</c:v>
                </c:pt>
                <c:pt idx="1625">
                  <c:v>5.078124999999787E-2</c:v>
                </c:pt>
                <c:pt idx="1626">
                  <c:v>5.0812499999997866E-2</c:v>
                </c:pt>
                <c:pt idx="1627">
                  <c:v>5.0843749999997863E-2</c:v>
                </c:pt>
                <c:pt idx="1628">
                  <c:v>5.0874999999997859E-2</c:v>
                </c:pt>
                <c:pt idx="1629">
                  <c:v>5.0906249999997856E-2</c:v>
                </c:pt>
                <c:pt idx="1630">
                  <c:v>5.0937499999997853E-2</c:v>
                </c:pt>
                <c:pt idx="1631">
                  <c:v>5.0968749999997849E-2</c:v>
                </c:pt>
                <c:pt idx="1632">
                  <c:v>5.0999999999997846E-2</c:v>
                </c:pt>
                <c:pt idx="1633">
                  <c:v>5.1031249999997842E-2</c:v>
                </c:pt>
                <c:pt idx="1634">
                  <c:v>5.1062499999997839E-2</c:v>
                </c:pt>
                <c:pt idx="1635">
                  <c:v>5.1093749999997835E-2</c:v>
                </c:pt>
                <c:pt idx="1636">
                  <c:v>5.1124999999997832E-2</c:v>
                </c:pt>
                <c:pt idx="1637">
                  <c:v>5.1156249999997828E-2</c:v>
                </c:pt>
                <c:pt idx="1638">
                  <c:v>5.1187499999997825E-2</c:v>
                </c:pt>
                <c:pt idx="1639">
                  <c:v>5.1218749999997822E-2</c:v>
                </c:pt>
                <c:pt idx="1640">
                  <c:v>5.1249999999997818E-2</c:v>
                </c:pt>
                <c:pt idx="1641">
                  <c:v>5.1281249999997815E-2</c:v>
                </c:pt>
                <c:pt idx="1642">
                  <c:v>5.1312499999997811E-2</c:v>
                </c:pt>
                <c:pt idx="1643">
                  <c:v>5.1343749999997808E-2</c:v>
                </c:pt>
                <c:pt idx="1644">
                  <c:v>5.1374999999997804E-2</c:v>
                </c:pt>
                <c:pt idx="1645">
                  <c:v>5.1406249999997801E-2</c:v>
                </c:pt>
                <c:pt idx="1646">
                  <c:v>5.1437499999997797E-2</c:v>
                </c:pt>
                <c:pt idx="1647">
                  <c:v>5.1468749999997794E-2</c:v>
                </c:pt>
                <c:pt idx="1648">
                  <c:v>5.1499999999997791E-2</c:v>
                </c:pt>
                <c:pt idx="1649">
                  <c:v>5.1531249999997787E-2</c:v>
                </c:pt>
                <c:pt idx="1650">
                  <c:v>5.1562499999997784E-2</c:v>
                </c:pt>
                <c:pt idx="1651">
                  <c:v>5.159374999999778E-2</c:v>
                </c:pt>
                <c:pt idx="1652">
                  <c:v>5.1624999999997777E-2</c:v>
                </c:pt>
                <c:pt idx="1653">
                  <c:v>5.1656249999997773E-2</c:v>
                </c:pt>
                <c:pt idx="1654">
                  <c:v>5.168749999999777E-2</c:v>
                </c:pt>
                <c:pt idx="1655">
                  <c:v>5.1718749999997767E-2</c:v>
                </c:pt>
                <c:pt idx="1656">
                  <c:v>5.1749999999997763E-2</c:v>
                </c:pt>
                <c:pt idx="1657">
                  <c:v>5.178124999999776E-2</c:v>
                </c:pt>
                <c:pt idx="1658">
                  <c:v>5.1812499999997756E-2</c:v>
                </c:pt>
                <c:pt idx="1659">
                  <c:v>5.1843749999997753E-2</c:v>
                </c:pt>
                <c:pt idx="1660">
                  <c:v>5.1874999999997749E-2</c:v>
                </c:pt>
                <c:pt idx="1661">
                  <c:v>5.1906249999997746E-2</c:v>
                </c:pt>
                <c:pt idx="1662">
                  <c:v>5.1937499999997742E-2</c:v>
                </c:pt>
                <c:pt idx="1663">
                  <c:v>5.1968749999997739E-2</c:v>
                </c:pt>
                <c:pt idx="1664">
                  <c:v>5.1999999999997736E-2</c:v>
                </c:pt>
                <c:pt idx="1665">
                  <c:v>5.2031249999997732E-2</c:v>
                </c:pt>
                <c:pt idx="1666">
                  <c:v>5.2062499999997729E-2</c:v>
                </c:pt>
                <c:pt idx="1667">
                  <c:v>5.2093749999997725E-2</c:v>
                </c:pt>
                <c:pt idx="1668">
                  <c:v>5.2124999999997722E-2</c:v>
                </c:pt>
                <c:pt idx="1669">
                  <c:v>5.2156249999997718E-2</c:v>
                </c:pt>
                <c:pt idx="1670">
                  <c:v>5.2187499999997715E-2</c:v>
                </c:pt>
                <c:pt idx="1671">
                  <c:v>5.2218749999997711E-2</c:v>
                </c:pt>
                <c:pt idx="1672">
                  <c:v>5.2249999999997708E-2</c:v>
                </c:pt>
                <c:pt idx="1673">
                  <c:v>5.2281249999997705E-2</c:v>
                </c:pt>
                <c:pt idx="1674">
                  <c:v>5.2312499999997701E-2</c:v>
                </c:pt>
                <c:pt idx="1675">
                  <c:v>5.2343749999997698E-2</c:v>
                </c:pt>
                <c:pt idx="1676">
                  <c:v>5.2374999999997694E-2</c:v>
                </c:pt>
                <c:pt idx="1677">
                  <c:v>5.2406249999997691E-2</c:v>
                </c:pt>
                <c:pt idx="1678">
                  <c:v>5.2437499999997687E-2</c:v>
                </c:pt>
                <c:pt idx="1679">
                  <c:v>5.2468749999997684E-2</c:v>
                </c:pt>
                <c:pt idx="1680">
                  <c:v>5.249999999999768E-2</c:v>
                </c:pt>
                <c:pt idx="1681">
                  <c:v>5.2531249999997677E-2</c:v>
                </c:pt>
                <c:pt idx="1682">
                  <c:v>5.2562499999997674E-2</c:v>
                </c:pt>
                <c:pt idx="1683">
                  <c:v>5.259374999999767E-2</c:v>
                </c:pt>
                <c:pt idx="1684">
                  <c:v>5.2624999999997667E-2</c:v>
                </c:pt>
                <c:pt idx="1685">
                  <c:v>5.2656249999997663E-2</c:v>
                </c:pt>
                <c:pt idx="1686">
                  <c:v>5.268749999999766E-2</c:v>
                </c:pt>
                <c:pt idx="1687">
                  <c:v>5.2718749999997656E-2</c:v>
                </c:pt>
                <c:pt idx="1688">
                  <c:v>5.2749999999997653E-2</c:v>
                </c:pt>
                <c:pt idx="1689">
                  <c:v>5.2781249999997649E-2</c:v>
                </c:pt>
                <c:pt idx="1690">
                  <c:v>5.2812499999997646E-2</c:v>
                </c:pt>
                <c:pt idx="1691">
                  <c:v>5.2843749999997643E-2</c:v>
                </c:pt>
                <c:pt idx="1692">
                  <c:v>5.2874999999997639E-2</c:v>
                </c:pt>
                <c:pt idx="1693">
                  <c:v>5.2906249999997636E-2</c:v>
                </c:pt>
                <c:pt idx="1694">
                  <c:v>5.2937499999997632E-2</c:v>
                </c:pt>
                <c:pt idx="1695">
                  <c:v>5.2968749999997629E-2</c:v>
                </c:pt>
                <c:pt idx="1696">
                  <c:v>5.2999999999997625E-2</c:v>
                </c:pt>
                <c:pt idx="1697">
                  <c:v>5.3031249999997622E-2</c:v>
                </c:pt>
                <c:pt idx="1698">
                  <c:v>5.3062499999997619E-2</c:v>
                </c:pt>
                <c:pt idx="1699">
                  <c:v>5.3093749999997615E-2</c:v>
                </c:pt>
                <c:pt idx="1700">
                  <c:v>5.3124999999997612E-2</c:v>
                </c:pt>
                <c:pt idx="1701">
                  <c:v>5.3156249999997608E-2</c:v>
                </c:pt>
                <c:pt idx="1702">
                  <c:v>5.3187499999997605E-2</c:v>
                </c:pt>
                <c:pt idx="1703">
                  <c:v>5.3218749999997601E-2</c:v>
                </c:pt>
                <c:pt idx="1704">
                  <c:v>5.3249999999997598E-2</c:v>
                </c:pt>
                <c:pt idx="1705">
                  <c:v>5.3281249999997594E-2</c:v>
                </c:pt>
                <c:pt idx="1706">
                  <c:v>5.3312499999997591E-2</c:v>
                </c:pt>
                <c:pt idx="1707">
                  <c:v>5.3343749999997588E-2</c:v>
                </c:pt>
                <c:pt idx="1708">
                  <c:v>5.3374999999997584E-2</c:v>
                </c:pt>
                <c:pt idx="1709">
                  <c:v>5.3406249999997581E-2</c:v>
                </c:pt>
                <c:pt idx="1710">
                  <c:v>5.3437499999997577E-2</c:v>
                </c:pt>
                <c:pt idx="1711">
                  <c:v>5.3468749999997574E-2</c:v>
                </c:pt>
                <c:pt idx="1712">
                  <c:v>5.349999999999757E-2</c:v>
                </c:pt>
                <c:pt idx="1713">
                  <c:v>5.3531249999997567E-2</c:v>
                </c:pt>
                <c:pt idx="1714">
                  <c:v>5.3562499999997563E-2</c:v>
                </c:pt>
                <c:pt idx="1715">
                  <c:v>5.359374999999756E-2</c:v>
                </c:pt>
                <c:pt idx="1716">
                  <c:v>5.3624999999997557E-2</c:v>
                </c:pt>
                <c:pt idx="1717">
                  <c:v>5.3656249999997553E-2</c:v>
                </c:pt>
                <c:pt idx="1718">
                  <c:v>5.368749999999755E-2</c:v>
                </c:pt>
                <c:pt idx="1719">
                  <c:v>5.3718749999997546E-2</c:v>
                </c:pt>
                <c:pt idx="1720">
                  <c:v>5.3749999999997543E-2</c:v>
                </c:pt>
                <c:pt idx="1721">
                  <c:v>5.3781249999997539E-2</c:v>
                </c:pt>
                <c:pt idx="1722">
                  <c:v>5.3812499999997536E-2</c:v>
                </c:pt>
                <c:pt idx="1723">
                  <c:v>5.3843749999997532E-2</c:v>
                </c:pt>
                <c:pt idx="1724">
                  <c:v>5.3874999999997529E-2</c:v>
                </c:pt>
                <c:pt idx="1725">
                  <c:v>5.3906249999997526E-2</c:v>
                </c:pt>
                <c:pt idx="1726">
                  <c:v>5.3937499999997522E-2</c:v>
                </c:pt>
                <c:pt idx="1727">
                  <c:v>5.3968749999997519E-2</c:v>
                </c:pt>
                <c:pt idx="1728">
                  <c:v>5.3999999999997515E-2</c:v>
                </c:pt>
                <c:pt idx="1729">
                  <c:v>5.4031249999997512E-2</c:v>
                </c:pt>
                <c:pt idx="1730">
                  <c:v>5.4062499999997508E-2</c:v>
                </c:pt>
                <c:pt idx="1731">
                  <c:v>5.4093749999997505E-2</c:v>
                </c:pt>
                <c:pt idx="1732">
                  <c:v>5.4124999999997501E-2</c:v>
                </c:pt>
                <c:pt idx="1733">
                  <c:v>5.4156249999997498E-2</c:v>
                </c:pt>
                <c:pt idx="1734">
                  <c:v>5.4187499999997495E-2</c:v>
                </c:pt>
                <c:pt idx="1735">
                  <c:v>5.4218749999997491E-2</c:v>
                </c:pt>
                <c:pt idx="1736">
                  <c:v>5.4249999999997488E-2</c:v>
                </c:pt>
                <c:pt idx="1737">
                  <c:v>5.4281249999997484E-2</c:v>
                </c:pt>
                <c:pt idx="1738">
                  <c:v>5.4312499999997481E-2</c:v>
                </c:pt>
                <c:pt idx="1739">
                  <c:v>5.4343749999997477E-2</c:v>
                </c:pt>
                <c:pt idx="1740">
                  <c:v>5.4374999999997474E-2</c:v>
                </c:pt>
                <c:pt idx="1741">
                  <c:v>5.4406249999997471E-2</c:v>
                </c:pt>
                <c:pt idx="1742">
                  <c:v>5.4437499999997467E-2</c:v>
                </c:pt>
                <c:pt idx="1743">
                  <c:v>5.4468749999997464E-2</c:v>
                </c:pt>
                <c:pt idx="1744">
                  <c:v>5.449999999999746E-2</c:v>
                </c:pt>
                <c:pt idx="1745">
                  <c:v>5.4531249999997457E-2</c:v>
                </c:pt>
                <c:pt idx="1746">
                  <c:v>5.4562499999997453E-2</c:v>
                </c:pt>
                <c:pt idx="1747">
                  <c:v>5.459374999999745E-2</c:v>
                </c:pt>
                <c:pt idx="1748">
                  <c:v>5.4624999999997446E-2</c:v>
                </c:pt>
                <c:pt idx="1749">
                  <c:v>5.4656249999997443E-2</c:v>
                </c:pt>
                <c:pt idx="1750">
                  <c:v>5.468749999999744E-2</c:v>
                </c:pt>
                <c:pt idx="1751">
                  <c:v>5.4718749999997436E-2</c:v>
                </c:pt>
                <c:pt idx="1752">
                  <c:v>5.4749999999997433E-2</c:v>
                </c:pt>
                <c:pt idx="1753">
                  <c:v>5.4781249999997429E-2</c:v>
                </c:pt>
                <c:pt idx="1754">
                  <c:v>5.4812499999997426E-2</c:v>
                </c:pt>
                <c:pt idx="1755">
                  <c:v>5.4843749999997422E-2</c:v>
                </c:pt>
                <c:pt idx="1756">
                  <c:v>5.4874999999997419E-2</c:v>
                </c:pt>
                <c:pt idx="1757">
                  <c:v>5.4906249999997415E-2</c:v>
                </c:pt>
                <c:pt idx="1758">
                  <c:v>5.4937499999997412E-2</c:v>
                </c:pt>
                <c:pt idx="1759">
                  <c:v>5.4968749999997409E-2</c:v>
                </c:pt>
                <c:pt idx="1760">
                  <c:v>5.4999999999997405E-2</c:v>
                </c:pt>
                <c:pt idx="1761">
                  <c:v>5.5031249999997402E-2</c:v>
                </c:pt>
                <c:pt idx="1762">
                  <c:v>5.5062499999997398E-2</c:v>
                </c:pt>
                <c:pt idx="1763">
                  <c:v>5.5093749999997395E-2</c:v>
                </c:pt>
                <c:pt idx="1764">
                  <c:v>5.5124999999997391E-2</c:v>
                </c:pt>
                <c:pt idx="1765">
                  <c:v>5.5156249999997388E-2</c:v>
                </c:pt>
                <c:pt idx="1766">
                  <c:v>5.5187499999997384E-2</c:v>
                </c:pt>
                <c:pt idx="1767">
                  <c:v>5.5218749999997381E-2</c:v>
                </c:pt>
                <c:pt idx="1768">
                  <c:v>5.5249999999997378E-2</c:v>
                </c:pt>
                <c:pt idx="1769">
                  <c:v>5.5281249999997374E-2</c:v>
                </c:pt>
                <c:pt idx="1770">
                  <c:v>5.5312499999997371E-2</c:v>
                </c:pt>
                <c:pt idx="1771">
                  <c:v>5.5343749999997367E-2</c:v>
                </c:pt>
                <c:pt idx="1772">
                  <c:v>5.5374999999997364E-2</c:v>
                </c:pt>
                <c:pt idx="1773">
                  <c:v>5.540624999999736E-2</c:v>
                </c:pt>
                <c:pt idx="1774">
                  <c:v>5.5437499999997357E-2</c:v>
                </c:pt>
                <c:pt idx="1775">
                  <c:v>5.5468749999997354E-2</c:v>
                </c:pt>
                <c:pt idx="1776">
                  <c:v>5.549999999999735E-2</c:v>
                </c:pt>
                <c:pt idx="1777">
                  <c:v>5.5531249999997347E-2</c:v>
                </c:pt>
                <c:pt idx="1778">
                  <c:v>5.5562499999997343E-2</c:v>
                </c:pt>
                <c:pt idx="1779">
                  <c:v>5.559374999999734E-2</c:v>
                </c:pt>
                <c:pt idx="1780">
                  <c:v>5.5624999999997336E-2</c:v>
                </c:pt>
                <c:pt idx="1781">
                  <c:v>5.5656249999997333E-2</c:v>
                </c:pt>
                <c:pt idx="1782">
                  <c:v>5.5687499999997329E-2</c:v>
                </c:pt>
                <c:pt idx="1783">
                  <c:v>5.5718749999997326E-2</c:v>
                </c:pt>
                <c:pt idx="1784">
                  <c:v>5.5749999999997323E-2</c:v>
                </c:pt>
                <c:pt idx="1785">
                  <c:v>5.5781249999997319E-2</c:v>
                </c:pt>
                <c:pt idx="1786">
                  <c:v>5.5812499999997316E-2</c:v>
                </c:pt>
                <c:pt idx="1787">
                  <c:v>5.5843749999997312E-2</c:v>
                </c:pt>
                <c:pt idx="1788">
                  <c:v>5.5874999999997309E-2</c:v>
                </c:pt>
                <c:pt idx="1789">
                  <c:v>5.5906249999997305E-2</c:v>
                </c:pt>
                <c:pt idx="1790">
                  <c:v>5.5937499999997302E-2</c:v>
                </c:pt>
                <c:pt idx="1791">
                  <c:v>5.5968749999997298E-2</c:v>
                </c:pt>
                <c:pt idx="1792">
                  <c:v>5.5999999999997295E-2</c:v>
                </c:pt>
                <c:pt idx="1793">
                  <c:v>5.6031249999997292E-2</c:v>
                </c:pt>
                <c:pt idx="1794">
                  <c:v>5.6062499999997288E-2</c:v>
                </c:pt>
                <c:pt idx="1795">
                  <c:v>5.6093749999997285E-2</c:v>
                </c:pt>
                <c:pt idx="1796">
                  <c:v>5.6124999999997281E-2</c:v>
                </c:pt>
                <c:pt idx="1797">
                  <c:v>5.6156249999997278E-2</c:v>
                </c:pt>
                <c:pt idx="1798">
                  <c:v>5.6187499999997274E-2</c:v>
                </c:pt>
                <c:pt idx="1799">
                  <c:v>5.6218749999997271E-2</c:v>
                </c:pt>
                <c:pt idx="1800">
                  <c:v>5.6249999999997267E-2</c:v>
                </c:pt>
                <c:pt idx="1801">
                  <c:v>5.6281249999997264E-2</c:v>
                </c:pt>
                <c:pt idx="1802">
                  <c:v>5.6312499999997261E-2</c:v>
                </c:pt>
                <c:pt idx="1803">
                  <c:v>5.6343749999997257E-2</c:v>
                </c:pt>
                <c:pt idx="1804">
                  <c:v>5.6374999999997254E-2</c:v>
                </c:pt>
                <c:pt idx="1805">
                  <c:v>5.640624999999725E-2</c:v>
                </c:pt>
                <c:pt idx="1806">
                  <c:v>5.6437499999997247E-2</c:v>
                </c:pt>
                <c:pt idx="1807">
                  <c:v>5.6468749999997243E-2</c:v>
                </c:pt>
                <c:pt idx="1808">
                  <c:v>5.649999999999724E-2</c:v>
                </c:pt>
                <c:pt idx="1809">
                  <c:v>5.6531249999997236E-2</c:v>
                </c:pt>
                <c:pt idx="1810">
                  <c:v>5.6562499999997233E-2</c:v>
                </c:pt>
                <c:pt idx="1811">
                  <c:v>5.659374999999723E-2</c:v>
                </c:pt>
                <c:pt idx="1812">
                  <c:v>5.6624999999997226E-2</c:v>
                </c:pt>
                <c:pt idx="1813">
                  <c:v>5.6656249999997223E-2</c:v>
                </c:pt>
                <c:pt idx="1814">
                  <c:v>5.6687499999997219E-2</c:v>
                </c:pt>
                <c:pt idx="1815">
                  <c:v>5.6718749999997216E-2</c:v>
                </c:pt>
                <c:pt idx="1816">
                  <c:v>5.6749999999997212E-2</c:v>
                </c:pt>
                <c:pt idx="1817">
                  <c:v>5.6781249999997209E-2</c:v>
                </c:pt>
                <c:pt idx="1818">
                  <c:v>5.6812499999997206E-2</c:v>
                </c:pt>
                <c:pt idx="1819">
                  <c:v>5.6843749999997202E-2</c:v>
                </c:pt>
                <c:pt idx="1820">
                  <c:v>5.6874999999997199E-2</c:v>
                </c:pt>
                <c:pt idx="1821">
                  <c:v>5.6906249999997195E-2</c:v>
                </c:pt>
                <c:pt idx="1822">
                  <c:v>5.6937499999997192E-2</c:v>
                </c:pt>
                <c:pt idx="1823">
                  <c:v>5.6968749999997188E-2</c:v>
                </c:pt>
                <c:pt idx="1824">
                  <c:v>5.6999999999997185E-2</c:v>
                </c:pt>
                <c:pt idx="1825">
                  <c:v>5.7031249999997181E-2</c:v>
                </c:pt>
                <c:pt idx="1826">
                  <c:v>5.7062499999997178E-2</c:v>
                </c:pt>
                <c:pt idx="1827">
                  <c:v>5.7093749999997175E-2</c:v>
                </c:pt>
                <c:pt idx="1828">
                  <c:v>5.7124999999997171E-2</c:v>
                </c:pt>
                <c:pt idx="1829">
                  <c:v>5.7156249999997168E-2</c:v>
                </c:pt>
                <c:pt idx="1830">
                  <c:v>5.7187499999997164E-2</c:v>
                </c:pt>
                <c:pt idx="1831">
                  <c:v>5.7218749999997161E-2</c:v>
                </c:pt>
                <c:pt idx="1832">
                  <c:v>5.7249999999997157E-2</c:v>
                </c:pt>
                <c:pt idx="1833">
                  <c:v>5.7281249999997154E-2</c:v>
                </c:pt>
                <c:pt idx="1834">
                  <c:v>5.731249999999715E-2</c:v>
                </c:pt>
                <c:pt idx="1835">
                  <c:v>5.7343749999997147E-2</c:v>
                </c:pt>
                <c:pt idx="1836">
                  <c:v>5.7374999999997144E-2</c:v>
                </c:pt>
                <c:pt idx="1837">
                  <c:v>5.740624999999714E-2</c:v>
                </c:pt>
                <c:pt idx="1838">
                  <c:v>5.7437499999997137E-2</c:v>
                </c:pt>
                <c:pt idx="1839">
                  <c:v>5.7468749999997133E-2</c:v>
                </c:pt>
                <c:pt idx="1840">
                  <c:v>5.749999999999713E-2</c:v>
                </c:pt>
                <c:pt idx="1841">
                  <c:v>5.7531249999997126E-2</c:v>
                </c:pt>
                <c:pt idx="1842">
                  <c:v>5.7562499999997123E-2</c:v>
                </c:pt>
                <c:pt idx="1843">
                  <c:v>5.7593749999997119E-2</c:v>
                </c:pt>
                <c:pt idx="1844">
                  <c:v>5.7624999999997116E-2</c:v>
                </c:pt>
                <c:pt idx="1845">
                  <c:v>5.7656249999997113E-2</c:v>
                </c:pt>
                <c:pt idx="1846">
                  <c:v>5.7687499999997109E-2</c:v>
                </c:pt>
                <c:pt idx="1847">
                  <c:v>5.7718749999997106E-2</c:v>
                </c:pt>
                <c:pt idx="1848">
                  <c:v>5.7749999999997102E-2</c:v>
                </c:pt>
                <c:pt idx="1849">
                  <c:v>5.7781249999997099E-2</c:v>
                </c:pt>
                <c:pt idx="1850">
                  <c:v>5.7812499999997095E-2</c:v>
                </c:pt>
                <c:pt idx="1851">
                  <c:v>5.7843749999997092E-2</c:v>
                </c:pt>
                <c:pt idx="1852">
                  <c:v>5.7874999999997088E-2</c:v>
                </c:pt>
                <c:pt idx="1853">
                  <c:v>5.7906249999997085E-2</c:v>
                </c:pt>
                <c:pt idx="1854">
                  <c:v>5.7937499999997082E-2</c:v>
                </c:pt>
                <c:pt idx="1855">
                  <c:v>5.7968749999997078E-2</c:v>
                </c:pt>
                <c:pt idx="1856">
                  <c:v>5.7999999999997075E-2</c:v>
                </c:pt>
                <c:pt idx="1857">
                  <c:v>5.8031249999997071E-2</c:v>
                </c:pt>
                <c:pt idx="1858">
                  <c:v>5.8062499999997068E-2</c:v>
                </c:pt>
                <c:pt idx="1859">
                  <c:v>5.8093749999997064E-2</c:v>
                </c:pt>
                <c:pt idx="1860">
                  <c:v>5.8124999999997061E-2</c:v>
                </c:pt>
                <c:pt idx="1861">
                  <c:v>5.8156249999997058E-2</c:v>
                </c:pt>
                <c:pt idx="1862">
                  <c:v>5.8187499999997054E-2</c:v>
                </c:pt>
                <c:pt idx="1863">
                  <c:v>5.8218749999997051E-2</c:v>
                </c:pt>
                <c:pt idx="1864">
                  <c:v>5.8249999999997047E-2</c:v>
                </c:pt>
                <c:pt idx="1865">
                  <c:v>5.8281249999997044E-2</c:v>
                </c:pt>
                <c:pt idx="1866">
                  <c:v>5.831249999999704E-2</c:v>
                </c:pt>
                <c:pt idx="1867">
                  <c:v>5.8343749999997037E-2</c:v>
                </c:pt>
                <c:pt idx="1868">
                  <c:v>5.8374999999997033E-2</c:v>
                </c:pt>
                <c:pt idx="1869">
                  <c:v>5.840624999999703E-2</c:v>
                </c:pt>
                <c:pt idx="1870">
                  <c:v>5.8437499999997027E-2</c:v>
                </c:pt>
                <c:pt idx="1871">
                  <c:v>5.8468749999997023E-2</c:v>
                </c:pt>
                <c:pt idx="1872">
                  <c:v>5.849999999999702E-2</c:v>
                </c:pt>
                <c:pt idx="1873">
                  <c:v>5.8531249999997016E-2</c:v>
                </c:pt>
                <c:pt idx="1874">
                  <c:v>5.8562499999997013E-2</c:v>
                </c:pt>
                <c:pt idx="1875">
                  <c:v>5.8593749999997009E-2</c:v>
                </c:pt>
                <c:pt idx="1876">
                  <c:v>5.8624999999997006E-2</c:v>
                </c:pt>
                <c:pt idx="1877">
                  <c:v>5.8656249999997002E-2</c:v>
                </c:pt>
                <c:pt idx="1878">
                  <c:v>5.8687499999996999E-2</c:v>
                </c:pt>
                <c:pt idx="1879">
                  <c:v>5.8718749999996996E-2</c:v>
                </c:pt>
                <c:pt idx="1880">
                  <c:v>5.8749999999996992E-2</c:v>
                </c:pt>
                <c:pt idx="1881">
                  <c:v>5.8781249999996989E-2</c:v>
                </c:pt>
                <c:pt idx="1882">
                  <c:v>5.8812499999996985E-2</c:v>
                </c:pt>
                <c:pt idx="1883">
                  <c:v>5.8843749999996982E-2</c:v>
                </c:pt>
                <c:pt idx="1884">
                  <c:v>5.8874999999996978E-2</c:v>
                </c:pt>
                <c:pt idx="1885">
                  <c:v>5.8906249999996975E-2</c:v>
                </c:pt>
                <c:pt idx="1886">
                  <c:v>5.8937499999996971E-2</c:v>
                </c:pt>
                <c:pt idx="1887">
                  <c:v>5.8968749999996968E-2</c:v>
                </c:pt>
                <c:pt idx="1888">
                  <c:v>5.8999999999996965E-2</c:v>
                </c:pt>
                <c:pt idx="1889">
                  <c:v>5.9031249999996961E-2</c:v>
                </c:pt>
                <c:pt idx="1890">
                  <c:v>5.9062499999996958E-2</c:v>
                </c:pt>
                <c:pt idx="1891">
                  <c:v>5.9093749999996954E-2</c:v>
                </c:pt>
                <c:pt idx="1892">
                  <c:v>5.9124999999996951E-2</c:v>
                </c:pt>
                <c:pt idx="1893">
                  <c:v>5.9156249999996947E-2</c:v>
                </c:pt>
                <c:pt idx="1894">
                  <c:v>5.9187499999996944E-2</c:v>
                </c:pt>
                <c:pt idx="1895">
                  <c:v>5.9218749999996941E-2</c:v>
                </c:pt>
                <c:pt idx="1896">
                  <c:v>5.9249999999996937E-2</c:v>
                </c:pt>
                <c:pt idx="1897">
                  <c:v>5.9281249999996934E-2</c:v>
                </c:pt>
                <c:pt idx="1898">
                  <c:v>5.931249999999693E-2</c:v>
                </c:pt>
                <c:pt idx="1899">
                  <c:v>5.9343749999996927E-2</c:v>
                </c:pt>
                <c:pt idx="1900">
                  <c:v>5.9374999999996923E-2</c:v>
                </c:pt>
                <c:pt idx="1901">
                  <c:v>5.940624999999692E-2</c:v>
                </c:pt>
                <c:pt idx="1902">
                  <c:v>5.9437499999996916E-2</c:v>
                </c:pt>
                <c:pt idx="1903">
                  <c:v>5.9468749999996913E-2</c:v>
                </c:pt>
                <c:pt idx="1904">
                  <c:v>5.949999999999691E-2</c:v>
                </c:pt>
                <c:pt idx="1905">
                  <c:v>5.9531249999996906E-2</c:v>
                </c:pt>
                <c:pt idx="1906">
                  <c:v>5.9562499999996903E-2</c:v>
                </c:pt>
                <c:pt idx="1907">
                  <c:v>5.9593749999996899E-2</c:v>
                </c:pt>
                <c:pt idx="1908">
                  <c:v>5.9624999999996896E-2</c:v>
                </c:pt>
                <c:pt idx="1909">
                  <c:v>5.9656249999996892E-2</c:v>
                </c:pt>
                <c:pt idx="1910">
                  <c:v>5.9687499999996889E-2</c:v>
                </c:pt>
                <c:pt idx="1911">
                  <c:v>5.9718749999996885E-2</c:v>
                </c:pt>
                <c:pt idx="1912">
                  <c:v>5.9749999999996882E-2</c:v>
                </c:pt>
                <c:pt idx="1913">
                  <c:v>5.9781249999996879E-2</c:v>
                </c:pt>
                <c:pt idx="1914">
                  <c:v>5.9812499999996875E-2</c:v>
                </c:pt>
                <c:pt idx="1915">
                  <c:v>5.9843749999996872E-2</c:v>
                </c:pt>
                <c:pt idx="1916">
                  <c:v>5.9874999999996868E-2</c:v>
                </c:pt>
                <c:pt idx="1917">
                  <c:v>5.9906249999996865E-2</c:v>
                </c:pt>
                <c:pt idx="1918">
                  <c:v>5.9937499999996861E-2</c:v>
                </c:pt>
                <c:pt idx="1919">
                  <c:v>5.9968749999996858E-2</c:v>
                </c:pt>
                <c:pt idx="1920">
                  <c:v>5.9999999999996854E-2</c:v>
                </c:pt>
                <c:pt idx="1921">
                  <c:v>6.0031249999996851E-2</c:v>
                </c:pt>
                <c:pt idx="1922">
                  <c:v>6.0062499999996848E-2</c:v>
                </c:pt>
                <c:pt idx="1923">
                  <c:v>6.0093749999996844E-2</c:v>
                </c:pt>
                <c:pt idx="1924">
                  <c:v>6.0124999999996841E-2</c:v>
                </c:pt>
                <c:pt idx="1925">
                  <c:v>6.0156249999996837E-2</c:v>
                </c:pt>
                <c:pt idx="1926">
                  <c:v>6.0187499999996834E-2</c:v>
                </c:pt>
                <c:pt idx="1927">
                  <c:v>6.021874999999683E-2</c:v>
                </c:pt>
                <c:pt idx="1928">
                  <c:v>6.0249999999996827E-2</c:v>
                </c:pt>
                <c:pt idx="1929">
                  <c:v>6.0281249999996823E-2</c:v>
                </c:pt>
                <c:pt idx="1930">
                  <c:v>6.031249999999682E-2</c:v>
                </c:pt>
                <c:pt idx="1931">
                  <c:v>6.0343749999996817E-2</c:v>
                </c:pt>
                <c:pt idx="1932">
                  <c:v>6.0374999999996813E-2</c:v>
                </c:pt>
                <c:pt idx="1933">
                  <c:v>6.040624999999681E-2</c:v>
                </c:pt>
                <c:pt idx="1934">
                  <c:v>6.0437499999996806E-2</c:v>
                </c:pt>
                <c:pt idx="1935">
                  <c:v>6.0468749999996803E-2</c:v>
                </c:pt>
                <c:pt idx="1936">
                  <c:v>6.0499999999996799E-2</c:v>
                </c:pt>
                <c:pt idx="1937">
                  <c:v>6.0531249999996796E-2</c:v>
                </c:pt>
                <c:pt idx="1938">
                  <c:v>6.0562499999996793E-2</c:v>
                </c:pt>
                <c:pt idx="1939">
                  <c:v>6.0593749999996789E-2</c:v>
                </c:pt>
                <c:pt idx="1940">
                  <c:v>6.0624999999996786E-2</c:v>
                </c:pt>
                <c:pt idx="1941">
                  <c:v>6.0656249999996782E-2</c:v>
                </c:pt>
                <c:pt idx="1942">
                  <c:v>6.0687499999996779E-2</c:v>
                </c:pt>
                <c:pt idx="1943">
                  <c:v>6.0718749999996775E-2</c:v>
                </c:pt>
                <c:pt idx="1944">
                  <c:v>6.0749999999996772E-2</c:v>
                </c:pt>
                <c:pt idx="1945">
                  <c:v>6.0781249999996768E-2</c:v>
                </c:pt>
                <c:pt idx="1946">
                  <c:v>6.0812499999996765E-2</c:v>
                </c:pt>
                <c:pt idx="1947">
                  <c:v>6.0843749999996762E-2</c:v>
                </c:pt>
                <c:pt idx="1948">
                  <c:v>6.0874999999996758E-2</c:v>
                </c:pt>
                <c:pt idx="1949">
                  <c:v>6.0906249999996755E-2</c:v>
                </c:pt>
                <c:pt idx="1950">
                  <c:v>6.0937499999996751E-2</c:v>
                </c:pt>
                <c:pt idx="1951">
                  <c:v>6.0968749999996748E-2</c:v>
                </c:pt>
                <c:pt idx="1952">
                  <c:v>6.0999999999996744E-2</c:v>
                </c:pt>
                <c:pt idx="1953">
                  <c:v>6.1031249999996741E-2</c:v>
                </c:pt>
                <c:pt idx="1954">
                  <c:v>6.1062499999996737E-2</c:v>
                </c:pt>
                <c:pt idx="1955">
                  <c:v>6.1093749999996734E-2</c:v>
                </c:pt>
                <c:pt idx="1956">
                  <c:v>6.1124999999996731E-2</c:v>
                </c:pt>
                <c:pt idx="1957">
                  <c:v>6.1156249999996727E-2</c:v>
                </c:pt>
                <c:pt idx="1958">
                  <c:v>6.1187499999996724E-2</c:v>
                </c:pt>
                <c:pt idx="1959">
                  <c:v>6.121874999999672E-2</c:v>
                </c:pt>
                <c:pt idx="1960">
                  <c:v>6.1249999999996717E-2</c:v>
                </c:pt>
                <c:pt idx="1961">
                  <c:v>6.1281249999996713E-2</c:v>
                </c:pt>
                <c:pt idx="1962">
                  <c:v>6.131249999999671E-2</c:v>
                </c:pt>
                <c:pt idx="1963">
                  <c:v>6.1343749999996706E-2</c:v>
                </c:pt>
                <c:pt idx="1964">
                  <c:v>6.1374999999996703E-2</c:v>
                </c:pt>
                <c:pt idx="1965">
                  <c:v>6.14062499999967E-2</c:v>
                </c:pt>
                <c:pt idx="1966">
                  <c:v>6.1437499999996696E-2</c:v>
                </c:pt>
                <c:pt idx="1967">
                  <c:v>6.1468749999996693E-2</c:v>
                </c:pt>
                <c:pt idx="1968">
                  <c:v>6.1499999999996689E-2</c:v>
                </c:pt>
                <c:pt idx="1969">
                  <c:v>6.1531249999996686E-2</c:v>
                </c:pt>
                <c:pt idx="1970">
                  <c:v>6.1562499999996682E-2</c:v>
                </c:pt>
                <c:pt idx="1971">
                  <c:v>6.1593749999996679E-2</c:v>
                </c:pt>
                <c:pt idx="1972">
                  <c:v>6.1624999999996675E-2</c:v>
                </c:pt>
                <c:pt idx="1973">
                  <c:v>6.1656249999996672E-2</c:v>
                </c:pt>
                <c:pt idx="1974">
                  <c:v>6.1687499999996669E-2</c:v>
                </c:pt>
                <c:pt idx="1975">
                  <c:v>6.1718749999996665E-2</c:v>
                </c:pt>
                <c:pt idx="1976">
                  <c:v>6.1749999999996662E-2</c:v>
                </c:pt>
                <c:pt idx="1977">
                  <c:v>6.1781249999996658E-2</c:v>
                </c:pt>
                <c:pt idx="1978">
                  <c:v>6.1812499999996655E-2</c:v>
                </c:pt>
                <c:pt idx="1979">
                  <c:v>6.1843749999996651E-2</c:v>
                </c:pt>
                <c:pt idx="1980">
                  <c:v>6.1874999999996648E-2</c:v>
                </c:pt>
                <c:pt idx="1981">
                  <c:v>6.1906249999996645E-2</c:v>
                </c:pt>
                <c:pt idx="1982">
                  <c:v>6.1937499999996641E-2</c:v>
                </c:pt>
                <c:pt idx="1983">
                  <c:v>6.1968749999996638E-2</c:v>
                </c:pt>
                <c:pt idx="1984">
                  <c:v>6.1999999999996634E-2</c:v>
                </c:pt>
                <c:pt idx="1985">
                  <c:v>6.2031249999996631E-2</c:v>
                </c:pt>
                <c:pt idx="1986">
                  <c:v>6.2062499999996627E-2</c:v>
                </c:pt>
                <c:pt idx="1987">
                  <c:v>6.2093749999996624E-2</c:v>
                </c:pt>
                <c:pt idx="1988">
                  <c:v>6.212499999999662E-2</c:v>
                </c:pt>
                <c:pt idx="1989">
                  <c:v>6.2156249999996617E-2</c:v>
                </c:pt>
                <c:pt idx="1990">
                  <c:v>6.2187499999996614E-2</c:v>
                </c:pt>
                <c:pt idx="1991">
                  <c:v>6.221874999999661E-2</c:v>
                </c:pt>
                <c:pt idx="1992">
                  <c:v>6.2249999999996607E-2</c:v>
                </c:pt>
                <c:pt idx="1993">
                  <c:v>6.2281249999996603E-2</c:v>
                </c:pt>
                <c:pt idx="1994">
                  <c:v>6.23124999999966E-2</c:v>
                </c:pt>
                <c:pt idx="1995">
                  <c:v>6.2343749999996596E-2</c:v>
                </c:pt>
                <c:pt idx="1996">
                  <c:v>6.2374999999996593E-2</c:v>
                </c:pt>
                <c:pt idx="1997">
                  <c:v>6.2406249999996589E-2</c:v>
                </c:pt>
                <c:pt idx="1998">
                  <c:v>6.2437499999996586E-2</c:v>
                </c:pt>
                <c:pt idx="1999">
                  <c:v>6.2468749999996583E-2</c:v>
                </c:pt>
                <c:pt idx="2000">
                  <c:v>6.2499999999996579E-2</c:v>
                </c:pt>
                <c:pt idx="2001">
                  <c:v>6.2531249999996583E-2</c:v>
                </c:pt>
                <c:pt idx="2002">
                  <c:v>6.2562499999996579E-2</c:v>
                </c:pt>
                <c:pt idx="2003">
                  <c:v>6.2593749999996576E-2</c:v>
                </c:pt>
                <c:pt idx="2004">
                  <c:v>6.2624999999996572E-2</c:v>
                </c:pt>
                <c:pt idx="2005">
                  <c:v>6.2656249999996569E-2</c:v>
                </c:pt>
                <c:pt idx="2006">
                  <c:v>6.2687499999996565E-2</c:v>
                </c:pt>
                <c:pt idx="2007">
                  <c:v>6.2718749999996562E-2</c:v>
                </c:pt>
                <c:pt idx="2008">
                  <c:v>6.2749999999996559E-2</c:v>
                </c:pt>
                <c:pt idx="2009">
                  <c:v>6.2781249999996555E-2</c:v>
                </c:pt>
                <c:pt idx="2010">
                  <c:v>6.2812499999996552E-2</c:v>
                </c:pt>
                <c:pt idx="2011">
                  <c:v>6.2843749999996548E-2</c:v>
                </c:pt>
                <c:pt idx="2012">
                  <c:v>6.2874999999996545E-2</c:v>
                </c:pt>
                <c:pt idx="2013">
                  <c:v>6.2906249999996541E-2</c:v>
                </c:pt>
                <c:pt idx="2014">
                  <c:v>6.2937499999996538E-2</c:v>
                </c:pt>
                <c:pt idx="2015">
                  <c:v>6.2968749999996534E-2</c:v>
                </c:pt>
                <c:pt idx="2016">
                  <c:v>6.2999999999996531E-2</c:v>
                </c:pt>
                <c:pt idx="2017">
                  <c:v>6.3031249999996528E-2</c:v>
                </c:pt>
                <c:pt idx="2018">
                  <c:v>6.3062499999996524E-2</c:v>
                </c:pt>
                <c:pt idx="2019">
                  <c:v>6.3093749999996521E-2</c:v>
                </c:pt>
                <c:pt idx="2020">
                  <c:v>6.3124999999996517E-2</c:v>
                </c:pt>
                <c:pt idx="2021">
                  <c:v>6.3156249999996514E-2</c:v>
                </c:pt>
                <c:pt idx="2022">
                  <c:v>6.318749999999651E-2</c:v>
                </c:pt>
                <c:pt idx="2023">
                  <c:v>6.3218749999996507E-2</c:v>
                </c:pt>
                <c:pt idx="2024">
                  <c:v>6.3249999999996503E-2</c:v>
                </c:pt>
                <c:pt idx="2025">
                  <c:v>6.32812499999965E-2</c:v>
                </c:pt>
                <c:pt idx="2026">
                  <c:v>6.3312499999996497E-2</c:v>
                </c:pt>
                <c:pt idx="2027">
                  <c:v>6.3343749999996493E-2</c:v>
                </c:pt>
                <c:pt idx="2028">
                  <c:v>6.337499999999649E-2</c:v>
                </c:pt>
                <c:pt idx="2029">
                  <c:v>6.3406249999996486E-2</c:v>
                </c:pt>
                <c:pt idx="2030">
                  <c:v>6.3437499999996483E-2</c:v>
                </c:pt>
                <c:pt idx="2031">
                  <c:v>6.3468749999996479E-2</c:v>
                </c:pt>
                <c:pt idx="2032">
                  <c:v>6.3499999999996476E-2</c:v>
                </c:pt>
                <c:pt idx="2033">
                  <c:v>6.3531249999996472E-2</c:v>
                </c:pt>
                <c:pt idx="2034">
                  <c:v>6.3562499999996469E-2</c:v>
                </c:pt>
                <c:pt idx="2035">
                  <c:v>6.3593749999996466E-2</c:v>
                </c:pt>
                <c:pt idx="2036">
                  <c:v>6.3624999999996462E-2</c:v>
                </c:pt>
                <c:pt idx="2037">
                  <c:v>6.3656249999996459E-2</c:v>
                </c:pt>
                <c:pt idx="2038">
                  <c:v>6.3687499999996455E-2</c:v>
                </c:pt>
                <c:pt idx="2039">
                  <c:v>6.3718749999996452E-2</c:v>
                </c:pt>
                <c:pt idx="2040">
                  <c:v>6.3749999999996448E-2</c:v>
                </c:pt>
                <c:pt idx="2041">
                  <c:v>6.3781249999996445E-2</c:v>
                </c:pt>
                <c:pt idx="2042">
                  <c:v>6.3812499999996442E-2</c:v>
                </c:pt>
                <c:pt idx="2043">
                  <c:v>6.3843749999996438E-2</c:v>
                </c:pt>
                <c:pt idx="2044">
                  <c:v>6.3874999999996435E-2</c:v>
                </c:pt>
                <c:pt idx="2045">
                  <c:v>6.3906249999996431E-2</c:v>
                </c:pt>
                <c:pt idx="2046">
                  <c:v>6.3937499999996428E-2</c:v>
                </c:pt>
                <c:pt idx="2047">
                  <c:v>6.3968749999996424E-2</c:v>
                </c:pt>
                <c:pt idx="2048">
                  <c:v>6.3999999999996421E-2</c:v>
                </c:pt>
                <c:pt idx="2049">
                  <c:v>6.4031249999996417E-2</c:v>
                </c:pt>
                <c:pt idx="2050">
                  <c:v>6.4062499999996414E-2</c:v>
                </c:pt>
                <c:pt idx="2051">
                  <c:v>6.4093749999996411E-2</c:v>
                </c:pt>
                <c:pt idx="2052">
                  <c:v>6.4124999999996407E-2</c:v>
                </c:pt>
                <c:pt idx="2053">
                  <c:v>6.4156249999996404E-2</c:v>
                </c:pt>
                <c:pt idx="2054">
                  <c:v>6.41874999999964E-2</c:v>
                </c:pt>
                <c:pt idx="2055">
                  <c:v>6.4218749999996397E-2</c:v>
                </c:pt>
                <c:pt idx="2056">
                  <c:v>6.4249999999996393E-2</c:v>
                </c:pt>
                <c:pt idx="2057">
                  <c:v>6.428124999999639E-2</c:v>
                </c:pt>
                <c:pt idx="2058">
                  <c:v>6.4312499999996386E-2</c:v>
                </c:pt>
                <c:pt idx="2059">
                  <c:v>6.4343749999996383E-2</c:v>
                </c:pt>
                <c:pt idx="2060">
                  <c:v>6.437499999999638E-2</c:v>
                </c:pt>
                <c:pt idx="2061">
                  <c:v>6.4406249999996376E-2</c:v>
                </c:pt>
                <c:pt idx="2062">
                  <c:v>6.4437499999996373E-2</c:v>
                </c:pt>
                <c:pt idx="2063">
                  <c:v>6.4468749999996369E-2</c:v>
                </c:pt>
                <c:pt idx="2064">
                  <c:v>6.4499999999996366E-2</c:v>
                </c:pt>
                <c:pt idx="2065">
                  <c:v>6.4531249999996362E-2</c:v>
                </c:pt>
                <c:pt idx="2066">
                  <c:v>6.4562499999996359E-2</c:v>
                </c:pt>
                <c:pt idx="2067">
                  <c:v>6.4593749999996355E-2</c:v>
                </c:pt>
                <c:pt idx="2068">
                  <c:v>6.4624999999996352E-2</c:v>
                </c:pt>
                <c:pt idx="2069">
                  <c:v>6.4656249999996349E-2</c:v>
                </c:pt>
                <c:pt idx="2070">
                  <c:v>6.4687499999996345E-2</c:v>
                </c:pt>
                <c:pt idx="2071">
                  <c:v>6.4718749999996342E-2</c:v>
                </c:pt>
                <c:pt idx="2072">
                  <c:v>6.4749999999996338E-2</c:v>
                </c:pt>
                <c:pt idx="2073">
                  <c:v>6.4781249999996335E-2</c:v>
                </c:pt>
                <c:pt idx="2074">
                  <c:v>6.4812499999996331E-2</c:v>
                </c:pt>
                <c:pt idx="2075">
                  <c:v>6.4843749999996328E-2</c:v>
                </c:pt>
                <c:pt idx="2076">
                  <c:v>6.4874999999996324E-2</c:v>
                </c:pt>
                <c:pt idx="2077">
                  <c:v>6.4906249999996321E-2</c:v>
                </c:pt>
                <c:pt idx="2078">
                  <c:v>6.4937499999996318E-2</c:v>
                </c:pt>
                <c:pt idx="2079">
                  <c:v>6.4968749999996314E-2</c:v>
                </c:pt>
                <c:pt idx="2080">
                  <c:v>6.4999999999996311E-2</c:v>
                </c:pt>
                <c:pt idx="2081">
                  <c:v>6.5031249999996307E-2</c:v>
                </c:pt>
                <c:pt idx="2082">
                  <c:v>6.5062499999996304E-2</c:v>
                </c:pt>
                <c:pt idx="2083">
                  <c:v>6.50937499999963E-2</c:v>
                </c:pt>
                <c:pt idx="2084">
                  <c:v>6.5124999999996297E-2</c:v>
                </c:pt>
                <c:pt idx="2085">
                  <c:v>6.5156249999996294E-2</c:v>
                </c:pt>
                <c:pt idx="2086">
                  <c:v>6.518749999999629E-2</c:v>
                </c:pt>
                <c:pt idx="2087">
                  <c:v>6.5218749999996287E-2</c:v>
                </c:pt>
                <c:pt idx="2088">
                  <c:v>6.5249999999996283E-2</c:v>
                </c:pt>
                <c:pt idx="2089">
                  <c:v>6.528124999999628E-2</c:v>
                </c:pt>
                <c:pt idx="2090">
                  <c:v>6.5312499999996276E-2</c:v>
                </c:pt>
                <c:pt idx="2091">
                  <c:v>6.5343749999996273E-2</c:v>
                </c:pt>
                <c:pt idx="2092">
                  <c:v>6.5374999999996269E-2</c:v>
                </c:pt>
                <c:pt idx="2093">
                  <c:v>6.5406249999996266E-2</c:v>
                </c:pt>
                <c:pt idx="2094">
                  <c:v>6.5437499999996263E-2</c:v>
                </c:pt>
                <c:pt idx="2095">
                  <c:v>6.5468749999996259E-2</c:v>
                </c:pt>
                <c:pt idx="2096">
                  <c:v>6.5499999999996256E-2</c:v>
                </c:pt>
                <c:pt idx="2097">
                  <c:v>6.5531249999996252E-2</c:v>
                </c:pt>
                <c:pt idx="2098">
                  <c:v>6.5562499999996249E-2</c:v>
                </c:pt>
                <c:pt idx="2099">
                  <c:v>6.5593749999996245E-2</c:v>
                </c:pt>
                <c:pt idx="2100">
                  <c:v>6.5624999999996242E-2</c:v>
                </c:pt>
                <c:pt idx="2101">
                  <c:v>6.5656249999996238E-2</c:v>
                </c:pt>
                <c:pt idx="2102">
                  <c:v>6.5687499999996235E-2</c:v>
                </c:pt>
                <c:pt idx="2103">
                  <c:v>6.5718749999996232E-2</c:v>
                </c:pt>
                <c:pt idx="2104">
                  <c:v>6.5749999999996228E-2</c:v>
                </c:pt>
                <c:pt idx="2105">
                  <c:v>6.5781249999996225E-2</c:v>
                </c:pt>
                <c:pt idx="2106">
                  <c:v>6.5812499999996221E-2</c:v>
                </c:pt>
                <c:pt idx="2107">
                  <c:v>6.5843749999996218E-2</c:v>
                </c:pt>
                <c:pt idx="2108">
                  <c:v>6.5874999999996214E-2</c:v>
                </c:pt>
                <c:pt idx="2109">
                  <c:v>6.5906249999996211E-2</c:v>
                </c:pt>
                <c:pt idx="2110">
                  <c:v>6.5937499999996207E-2</c:v>
                </c:pt>
                <c:pt idx="2111">
                  <c:v>6.5968749999996204E-2</c:v>
                </c:pt>
                <c:pt idx="2112">
                  <c:v>6.5999999999996201E-2</c:v>
                </c:pt>
                <c:pt idx="2113">
                  <c:v>6.6031249999996197E-2</c:v>
                </c:pt>
                <c:pt idx="2114">
                  <c:v>6.6062499999996194E-2</c:v>
                </c:pt>
                <c:pt idx="2115">
                  <c:v>6.609374999999619E-2</c:v>
                </c:pt>
                <c:pt idx="2116">
                  <c:v>6.6124999999996187E-2</c:v>
                </c:pt>
                <c:pt idx="2117">
                  <c:v>6.6156249999996183E-2</c:v>
                </c:pt>
                <c:pt idx="2118">
                  <c:v>6.618749999999618E-2</c:v>
                </c:pt>
                <c:pt idx="2119">
                  <c:v>6.6218749999996177E-2</c:v>
                </c:pt>
                <c:pt idx="2120">
                  <c:v>6.6249999999996173E-2</c:v>
                </c:pt>
                <c:pt idx="2121">
                  <c:v>6.628124999999617E-2</c:v>
                </c:pt>
                <c:pt idx="2122">
                  <c:v>6.6312499999996166E-2</c:v>
                </c:pt>
                <c:pt idx="2123">
                  <c:v>6.6343749999996163E-2</c:v>
                </c:pt>
                <c:pt idx="2124">
                  <c:v>6.6374999999996159E-2</c:v>
                </c:pt>
                <c:pt idx="2125">
                  <c:v>6.6406249999996156E-2</c:v>
                </c:pt>
                <c:pt idx="2126">
                  <c:v>6.6437499999996152E-2</c:v>
                </c:pt>
                <c:pt idx="2127">
                  <c:v>6.6468749999996149E-2</c:v>
                </c:pt>
                <c:pt idx="2128">
                  <c:v>6.6499999999996146E-2</c:v>
                </c:pt>
                <c:pt idx="2129">
                  <c:v>6.6531249999996142E-2</c:v>
                </c:pt>
                <c:pt idx="2130">
                  <c:v>6.6562499999996139E-2</c:v>
                </c:pt>
                <c:pt idx="2131">
                  <c:v>6.6593749999996135E-2</c:v>
                </c:pt>
                <c:pt idx="2132">
                  <c:v>6.6624999999996132E-2</c:v>
                </c:pt>
                <c:pt idx="2133">
                  <c:v>6.6656249999996128E-2</c:v>
                </c:pt>
                <c:pt idx="2134">
                  <c:v>6.6687499999996125E-2</c:v>
                </c:pt>
                <c:pt idx="2135">
                  <c:v>6.6718749999996121E-2</c:v>
                </c:pt>
                <c:pt idx="2136">
                  <c:v>6.6749999999996118E-2</c:v>
                </c:pt>
                <c:pt idx="2137">
                  <c:v>6.6781249999996115E-2</c:v>
                </c:pt>
                <c:pt idx="2138">
                  <c:v>6.6812499999996111E-2</c:v>
                </c:pt>
                <c:pt idx="2139">
                  <c:v>6.6843749999996108E-2</c:v>
                </c:pt>
                <c:pt idx="2140">
                  <c:v>6.6874999999996104E-2</c:v>
                </c:pt>
                <c:pt idx="2141">
                  <c:v>6.6906249999996101E-2</c:v>
                </c:pt>
                <c:pt idx="2142">
                  <c:v>6.6937499999996097E-2</c:v>
                </c:pt>
                <c:pt idx="2143">
                  <c:v>6.6968749999996094E-2</c:v>
                </c:pt>
                <c:pt idx="2144">
                  <c:v>6.699999999999609E-2</c:v>
                </c:pt>
                <c:pt idx="2145">
                  <c:v>6.7031249999996087E-2</c:v>
                </c:pt>
                <c:pt idx="2146">
                  <c:v>6.7062499999996084E-2</c:v>
                </c:pt>
                <c:pt idx="2147">
                  <c:v>6.709374999999608E-2</c:v>
                </c:pt>
                <c:pt idx="2148">
                  <c:v>6.7124999999996077E-2</c:v>
                </c:pt>
                <c:pt idx="2149">
                  <c:v>6.7156249999996073E-2</c:v>
                </c:pt>
                <c:pt idx="2150">
                  <c:v>6.718749999999607E-2</c:v>
                </c:pt>
                <c:pt idx="2151">
                  <c:v>6.7218749999996066E-2</c:v>
                </c:pt>
                <c:pt idx="2152">
                  <c:v>6.7249999999996063E-2</c:v>
                </c:pt>
                <c:pt idx="2153">
                  <c:v>6.7281249999996059E-2</c:v>
                </c:pt>
                <c:pt idx="2154">
                  <c:v>6.7312499999996056E-2</c:v>
                </c:pt>
                <c:pt idx="2155">
                  <c:v>6.7343749999996053E-2</c:v>
                </c:pt>
                <c:pt idx="2156">
                  <c:v>6.7374999999996049E-2</c:v>
                </c:pt>
                <c:pt idx="2157">
                  <c:v>6.7406249999996046E-2</c:v>
                </c:pt>
                <c:pt idx="2158">
                  <c:v>6.7437499999996042E-2</c:v>
                </c:pt>
                <c:pt idx="2159">
                  <c:v>6.7468749999996039E-2</c:v>
                </c:pt>
                <c:pt idx="2160">
                  <c:v>6.7499999999996035E-2</c:v>
                </c:pt>
                <c:pt idx="2161">
                  <c:v>6.7531249999996032E-2</c:v>
                </c:pt>
                <c:pt idx="2162">
                  <c:v>6.7562499999996029E-2</c:v>
                </c:pt>
                <c:pt idx="2163">
                  <c:v>6.7593749999996025E-2</c:v>
                </c:pt>
                <c:pt idx="2164">
                  <c:v>6.7624999999996022E-2</c:v>
                </c:pt>
                <c:pt idx="2165">
                  <c:v>6.7656249999996018E-2</c:v>
                </c:pt>
                <c:pt idx="2166">
                  <c:v>6.7687499999996015E-2</c:v>
                </c:pt>
                <c:pt idx="2167">
                  <c:v>6.7718749999996011E-2</c:v>
                </c:pt>
                <c:pt idx="2168">
                  <c:v>6.7749999999996008E-2</c:v>
                </c:pt>
                <c:pt idx="2169">
                  <c:v>6.7781249999996004E-2</c:v>
                </c:pt>
                <c:pt idx="2170">
                  <c:v>6.7812499999996001E-2</c:v>
                </c:pt>
                <c:pt idx="2171">
                  <c:v>6.7843749999995998E-2</c:v>
                </c:pt>
                <c:pt idx="2172">
                  <c:v>6.7874999999995994E-2</c:v>
                </c:pt>
                <c:pt idx="2173">
                  <c:v>6.7906249999995991E-2</c:v>
                </c:pt>
                <c:pt idx="2174">
                  <c:v>6.7937499999995987E-2</c:v>
                </c:pt>
                <c:pt idx="2175">
                  <c:v>6.7968749999995984E-2</c:v>
                </c:pt>
                <c:pt idx="2176">
                  <c:v>6.799999999999598E-2</c:v>
                </c:pt>
                <c:pt idx="2177">
                  <c:v>6.8031249999995977E-2</c:v>
                </c:pt>
                <c:pt idx="2178">
                  <c:v>6.8062499999995973E-2</c:v>
                </c:pt>
                <c:pt idx="2179">
                  <c:v>6.809374999999597E-2</c:v>
                </c:pt>
                <c:pt idx="2180">
                  <c:v>6.8124999999995967E-2</c:v>
                </c:pt>
                <c:pt idx="2181">
                  <c:v>6.8156249999995963E-2</c:v>
                </c:pt>
                <c:pt idx="2182">
                  <c:v>6.818749999999596E-2</c:v>
                </c:pt>
                <c:pt idx="2183">
                  <c:v>6.8218749999995956E-2</c:v>
                </c:pt>
                <c:pt idx="2184">
                  <c:v>6.8249999999995953E-2</c:v>
                </c:pt>
                <c:pt idx="2185">
                  <c:v>6.8281249999995949E-2</c:v>
                </c:pt>
                <c:pt idx="2186">
                  <c:v>6.8312499999995946E-2</c:v>
                </c:pt>
                <c:pt idx="2187">
                  <c:v>6.8343749999995942E-2</c:v>
                </c:pt>
                <c:pt idx="2188">
                  <c:v>6.8374999999995939E-2</c:v>
                </c:pt>
                <c:pt idx="2189">
                  <c:v>6.8406249999995936E-2</c:v>
                </c:pt>
                <c:pt idx="2190">
                  <c:v>6.8437499999995932E-2</c:v>
                </c:pt>
                <c:pt idx="2191">
                  <c:v>6.8468749999995929E-2</c:v>
                </c:pt>
                <c:pt idx="2192">
                  <c:v>6.8499999999995925E-2</c:v>
                </c:pt>
                <c:pt idx="2193">
                  <c:v>6.8531249999995922E-2</c:v>
                </c:pt>
                <c:pt idx="2194">
                  <c:v>6.8562499999995918E-2</c:v>
                </c:pt>
                <c:pt idx="2195">
                  <c:v>6.8593749999995915E-2</c:v>
                </c:pt>
                <c:pt idx="2196">
                  <c:v>6.8624999999995911E-2</c:v>
                </c:pt>
                <c:pt idx="2197">
                  <c:v>6.8656249999995908E-2</c:v>
                </c:pt>
                <c:pt idx="2198">
                  <c:v>6.8687499999995905E-2</c:v>
                </c:pt>
                <c:pt idx="2199">
                  <c:v>6.8718749999995901E-2</c:v>
                </c:pt>
                <c:pt idx="2200">
                  <c:v>6.8749999999995898E-2</c:v>
                </c:pt>
                <c:pt idx="2201">
                  <c:v>6.8781249999995894E-2</c:v>
                </c:pt>
                <c:pt idx="2202">
                  <c:v>6.8812499999995891E-2</c:v>
                </c:pt>
                <c:pt idx="2203">
                  <c:v>6.8843749999995887E-2</c:v>
                </c:pt>
                <c:pt idx="2204">
                  <c:v>6.8874999999995884E-2</c:v>
                </c:pt>
                <c:pt idx="2205">
                  <c:v>6.8906249999995881E-2</c:v>
                </c:pt>
                <c:pt idx="2206">
                  <c:v>6.8937499999995877E-2</c:v>
                </c:pt>
                <c:pt idx="2207">
                  <c:v>6.8968749999995874E-2</c:v>
                </c:pt>
                <c:pt idx="2208">
                  <c:v>6.899999999999587E-2</c:v>
                </c:pt>
                <c:pt idx="2209">
                  <c:v>6.9031249999995867E-2</c:v>
                </c:pt>
                <c:pt idx="2210">
                  <c:v>6.9062499999995863E-2</c:v>
                </c:pt>
                <c:pt idx="2211">
                  <c:v>6.909374999999586E-2</c:v>
                </c:pt>
                <c:pt idx="2212">
                  <c:v>6.9124999999995856E-2</c:v>
                </c:pt>
                <c:pt idx="2213">
                  <c:v>6.9156249999995853E-2</c:v>
                </c:pt>
                <c:pt idx="2214">
                  <c:v>6.918749999999585E-2</c:v>
                </c:pt>
                <c:pt idx="2215">
                  <c:v>6.9218749999995846E-2</c:v>
                </c:pt>
                <c:pt idx="2216">
                  <c:v>6.9249999999995843E-2</c:v>
                </c:pt>
                <c:pt idx="2217">
                  <c:v>6.9281249999995839E-2</c:v>
                </c:pt>
                <c:pt idx="2218">
                  <c:v>6.9312499999995836E-2</c:v>
                </c:pt>
                <c:pt idx="2219">
                  <c:v>6.9343749999995832E-2</c:v>
                </c:pt>
                <c:pt idx="2220">
                  <c:v>6.9374999999995829E-2</c:v>
                </c:pt>
                <c:pt idx="2221">
                  <c:v>6.9406249999995825E-2</c:v>
                </c:pt>
                <c:pt idx="2222">
                  <c:v>6.9437499999995822E-2</c:v>
                </c:pt>
                <c:pt idx="2223">
                  <c:v>6.9468749999995819E-2</c:v>
                </c:pt>
                <c:pt idx="2224">
                  <c:v>6.9499999999995815E-2</c:v>
                </c:pt>
                <c:pt idx="2225">
                  <c:v>6.9531249999995812E-2</c:v>
                </c:pt>
                <c:pt idx="2226">
                  <c:v>6.9562499999995808E-2</c:v>
                </c:pt>
                <c:pt idx="2227">
                  <c:v>6.9593749999995805E-2</c:v>
                </c:pt>
                <c:pt idx="2228">
                  <c:v>6.9624999999995801E-2</c:v>
                </c:pt>
                <c:pt idx="2229">
                  <c:v>6.9656249999995798E-2</c:v>
                </c:pt>
                <c:pt idx="2230">
                  <c:v>6.9687499999995794E-2</c:v>
                </c:pt>
                <c:pt idx="2231">
                  <c:v>6.9718749999995791E-2</c:v>
                </c:pt>
                <c:pt idx="2232">
                  <c:v>6.9749999999995788E-2</c:v>
                </c:pt>
                <c:pt idx="2233">
                  <c:v>6.9781249999995784E-2</c:v>
                </c:pt>
                <c:pt idx="2234">
                  <c:v>6.9812499999995781E-2</c:v>
                </c:pt>
                <c:pt idx="2235">
                  <c:v>6.9843749999995777E-2</c:v>
                </c:pt>
                <c:pt idx="2236">
                  <c:v>6.9874999999995774E-2</c:v>
                </c:pt>
                <c:pt idx="2237">
                  <c:v>6.990624999999577E-2</c:v>
                </c:pt>
                <c:pt idx="2238">
                  <c:v>6.9937499999995767E-2</c:v>
                </c:pt>
                <c:pt idx="2239">
                  <c:v>6.9968749999995763E-2</c:v>
                </c:pt>
                <c:pt idx="2240">
                  <c:v>6.999999999999576E-2</c:v>
                </c:pt>
                <c:pt idx="2241">
                  <c:v>7.0031249999995757E-2</c:v>
                </c:pt>
                <c:pt idx="2242">
                  <c:v>7.0062499999995753E-2</c:v>
                </c:pt>
                <c:pt idx="2243">
                  <c:v>7.009374999999575E-2</c:v>
                </c:pt>
                <c:pt idx="2244">
                  <c:v>7.0124999999995746E-2</c:v>
                </c:pt>
                <c:pt idx="2245">
                  <c:v>7.0156249999995743E-2</c:v>
                </c:pt>
                <c:pt idx="2246">
                  <c:v>7.0187499999995739E-2</c:v>
                </c:pt>
                <c:pt idx="2247">
                  <c:v>7.0218749999995736E-2</c:v>
                </c:pt>
                <c:pt idx="2248">
                  <c:v>7.0249999999995733E-2</c:v>
                </c:pt>
                <c:pt idx="2249">
                  <c:v>7.0281249999995729E-2</c:v>
                </c:pt>
                <c:pt idx="2250">
                  <c:v>7.0312499999995726E-2</c:v>
                </c:pt>
                <c:pt idx="2251">
                  <c:v>7.0343749999995722E-2</c:v>
                </c:pt>
                <c:pt idx="2252">
                  <c:v>7.0374999999995719E-2</c:v>
                </c:pt>
                <c:pt idx="2253">
                  <c:v>7.0406249999995715E-2</c:v>
                </c:pt>
                <c:pt idx="2254">
                  <c:v>7.0437499999995712E-2</c:v>
                </c:pt>
                <c:pt idx="2255">
                  <c:v>7.0468749999995708E-2</c:v>
                </c:pt>
                <c:pt idx="2256">
                  <c:v>7.0499999999995705E-2</c:v>
                </c:pt>
                <c:pt idx="2257">
                  <c:v>7.0531249999995702E-2</c:v>
                </c:pt>
                <c:pt idx="2258">
                  <c:v>7.0562499999995698E-2</c:v>
                </c:pt>
                <c:pt idx="2259">
                  <c:v>7.0593749999995695E-2</c:v>
                </c:pt>
                <c:pt idx="2260">
                  <c:v>7.0624999999995691E-2</c:v>
                </c:pt>
                <c:pt idx="2261">
                  <c:v>7.0656249999995688E-2</c:v>
                </c:pt>
                <c:pt idx="2262">
                  <c:v>7.0687499999995684E-2</c:v>
                </c:pt>
                <c:pt idx="2263">
                  <c:v>7.0718749999995681E-2</c:v>
                </c:pt>
                <c:pt idx="2264">
                  <c:v>7.0749999999995677E-2</c:v>
                </c:pt>
                <c:pt idx="2265">
                  <c:v>7.0781249999995674E-2</c:v>
                </c:pt>
                <c:pt idx="2266">
                  <c:v>7.0812499999995671E-2</c:v>
                </c:pt>
                <c:pt idx="2267">
                  <c:v>7.0843749999995667E-2</c:v>
                </c:pt>
                <c:pt idx="2268">
                  <c:v>7.0874999999995664E-2</c:v>
                </c:pt>
                <c:pt idx="2269">
                  <c:v>7.090624999999566E-2</c:v>
                </c:pt>
                <c:pt idx="2270">
                  <c:v>7.0937499999995657E-2</c:v>
                </c:pt>
                <c:pt idx="2271">
                  <c:v>7.0968749999995653E-2</c:v>
                </c:pt>
                <c:pt idx="2272">
                  <c:v>7.099999999999565E-2</c:v>
                </c:pt>
                <c:pt idx="2273">
                  <c:v>7.1031249999995646E-2</c:v>
                </c:pt>
                <c:pt idx="2274">
                  <c:v>7.1062499999995643E-2</c:v>
                </c:pt>
                <c:pt idx="2275">
                  <c:v>7.109374999999564E-2</c:v>
                </c:pt>
                <c:pt idx="2276">
                  <c:v>7.1124999999995636E-2</c:v>
                </c:pt>
                <c:pt idx="2277">
                  <c:v>7.1156249999995633E-2</c:v>
                </c:pt>
                <c:pt idx="2278">
                  <c:v>7.1187499999995629E-2</c:v>
                </c:pt>
                <c:pt idx="2279">
                  <c:v>7.1218749999995626E-2</c:v>
                </c:pt>
                <c:pt idx="2280">
                  <c:v>7.1249999999995622E-2</c:v>
                </c:pt>
                <c:pt idx="2281">
                  <c:v>7.1281249999995619E-2</c:v>
                </c:pt>
                <c:pt idx="2282">
                  <c:v>7.1312499999995616E-2</c:v>
                </c:pt>
                <c:pt idx="2283">
                  <c:v>7.1343749999995612E-2</c:v>
                </c:pt>
                <c:pt idx="2284">
                  <c:v>7.1374999999995609E-2</c:v>
                </c:pt>
                <c:pt idx="2285">
                  <c:v>7.1406249999995605E-2</c:v>
                </c:pt>
                <c:pt idx="2286">
                  <c:v>7.1437499999995602E-2</c:v>
                </c:pt>
                <c:pt idx="2287">
                  <c:v>7.1468749999995598E-2</c:v>
                </c:pt>
                <c:pt idx="2288">
                  <c:v>7.1499999999995595E-2</c:v>
                </c:pt>
                <c:pt idx="2289">
                  <c:v>7.1531249999995591E-2</c:v>
                </c:pt>
                <c:pt idx="2290">
                  <c:v>7.1562499999995588E-2</c:v>
                </c:pt>
                <c:pt idx="2291">
                  <c:v>7.1593749999995585E-2</c:v>
                </c:pt>
                <c:pt idx="2292">
                  <c:v>7.1624999999995581E-2</c:v>
                </c:pt>
                <c:pt idx="2293">
                  <c:v>7.1656249999995578E-2</c:v>
                </c:pt>
                <c:pt idx="2294">
                  <c:v>7.1687499999995574E-2</c:v>
                </c:pt>
                <c:pt idx="2295">
                  <c:v>7.1718749999995571E-2</c:v>
                </c:pt>
                <c:pt idx="2296">
                  <c:v>7.1749999999995567E-2</c:v>
                </c:pt>
                <c:pt idx="2297">
                  <c:v>7.1781249999995564E-2</c:v>
                </c:pt>
                <c:pt idx="2298">
                  <c:v>7.181249999999556E-2</c:v>
                </c:pt>
                <c:pt idx="2299">
                  <c:v>7.1843749999995557E-2</c:v>
                </c:pt>
                <c:pt idx="2300">
                  <c:v>7.1874999999995554E-2</c:v>
                </c:pt>
                <c:pt idx="2301">
                  <c:v>7.190624999999555E-2</c:v>
                </c:pt>
                <c:pt idx="2302">
                  <c:v>7.1937499999995547E-2</c:v>
                </c:pt>
                <c:pt idx="2303">
                  <c:v>7.1968749999995543E-2</c:v>
                </c:pt>
                <c:pt idx="2304">
                  <c:v>7.199999999999554E-2</c:v>
                </c:pt>
                <c:pt idx="2305">
                  <c:v>7.2031249999995536E-2</c:v>
                </c:pt>
                <c:pt idx="2306">
                  <c:v>7.2062499999995533E-2</c:v>
                </c:pt>
                <c:pt idx="2307">
                  <c:v>7.2093749999995529E-2</c:v>
                </c:pt>
                <c:pt idx="2308">
                  <c:v>7.2124999999995526E-2</c:v>
                </c:pt>
                <c:pt idx="2309">
                  <c:v>7.2156249999995523E-2</c:v>
                </c:pt>
                <c:pt idx="2310">
                  <c:v>7.2187499999995519E-2</c:v>
                </c:pt>
                <c:pt idx="2311">
                  <c:v>7.2218749999995516E-2</c:v>
                </c:pt>
                <c:pt idx="2312">
                  <c:v>7.2249999999995512E-2</c:v>
                </c:pt>
                <c:pt idx="2313">
                  <c:v>7.2281249999995509E-2</c:v>
                </c:pt>
                <c:pt idx="2314">
                  <c:v>7.2312499999995505E-2</c:v>
                </c:pt>
                <c:pt idx="2315">
                  <c:v>7.2343749999995502E-2</c:v>
                </c:pt>
                <c:pt idx="2316">
                  <c:v>7.2374999999995498E-2</c:v>
                </c:pt>
                <c:pt idx="2317">
                  <c:v>7.2406249999995495E-2</c:v>
                </c:pt>
                <c:pt idx="2318">
                  <c:v>7.2437499999995492E-2</c:v>
                </c:pt>
                <c:pt idx="2319">
                  <c:v>7.2468749999995488E-2</c:v>
                </c:pt>
                <c:pt idx="2320">
                  <c:v>7.2499999999995485E-2</c:v>
                </c:pt>
                <c:pt idx="2321">
                  <c:v>7.2531249999995481E-2</c:v>
                </c:pt>
                <c:pt idx="2322">
                  <c:v>7.2562499999995478E-2</c:v>
                </c:pt>
                <c:pt idx="2323">
                  <c:v>7.2593749999995474E-2</c:v>
                </c:pt>
                <c:pt idx="2324">
                  <c:v>7.2624999999995471E-2</c:v>
                </c:pt>
                <c:pt idx="2325">
                  <c:v>7.2656249999995468E-2</c:v>
                </c:pt>
                <c:pt idx="2326">
                  <c:v>7.2687499999995464E-2</c:v>
                </c:pt>
                <c:pt idx="2327">
                  <c:v>7.2718749999995461E-2</c:v>
                </c:pt>
                <c:pt idx="2328">
                  <c:v>7.2749999999995457E-2</c:v>
                </c:pt>
                <c:pt idx="2329">
                  <c:v>7.2781249999995454E-2</c:v>
                </c:pt>
                <c:pt idx="2330">
                  <c:v>7.281249999999545E-2</c:v>
                </c:pt>
                <c:pt idx="2331">
                  <c:v>7.2843749999995447E-2</c:v>
                </c:pt>
                <c:pt idx="2332">
                  <c:v>7.2874999999995443E-2</c:v>
                </c:pt>
                <c:pt idx="2333">
                  <c:v>7.290624999999544E-2</c:v>
                </c:pt>
                <c:pt idx="2334">
                  <c:v>7.2937499999995437E-2</c:v>
                </c:pt>
                <c:pt idx="2335">
                  <c:v>7.2968749999995433E-2</c:v>
                </c:pt>
                <c:pt idx="2336">
                  <c:v>7.299999999999543E-2</c:v>
                </c:pt>
                <c:pt idx="2337">
                  <c:v>7.3031249999995426E-2</c:v>
                </c:pt>
                <c:pt idx="2338">
                  <c:v>7.3062499999995423E-2</c:v>
                </c:pt>
                <c:pt idx="2339">
                  <c:v>7.3093749999995419E-2</c:v>
                </c:pt>
                <c:pt idx="2340">
                  <c:v>7.3124999999995416E-2</c:v>
                </c:pt>
                <c:pt idx="2341">
                  <c:v>7.3156249999995412E-2</c:v>
                </c:pt>
                <c:pt idx="2342">
                  <c:v>7.3187499999995409E-2</c:v>
                </c:pt>
                <c:pt idx="2343">
                  <c:v>7.3218749999995406E-2</c:v>
                </c:pt>
                <c:pt idx="2344">
                  <c:v>7.3249999999995402E-2</c:v>
                </c:pt>
                <c:pt idx="2345">
                  <c:v>7.3281249999995399E-2</c:v>
                </c:pt>
                <c:pt idx="2346">
                  <c:v>7.3312499999995395E-2</c:v>
                </c:pt>
                <c:pt idx="2347">
                  <c:v>7.3343749999995392E-2</c:v>
                </c:pt>
                <c:pt idx="2348">
                  <c:v>7.3374999999995388E-2</c:v>
                </c:pt>
                <c:pt idx="2349">
                  <c:v>7.3406249999995385E-2</c:v>
                </c:pt>
                <c:pt idx="2350">
                  <c:v>7.3437499999995381E-2</c:v>
                </c:pt>
                <c:pt idx="2351">
                  <c:v>7.3468749999995378E-2</c:v>
                </c:pt>
                <c:pt idx="2352">
                  <c:v>7.3499999999995375E-2</c:v>
                </c:pt>
                <c:pt idx="2353">
                  <c:v>7.3531249999995371E-2</c:v>
                </c:pt>
                <c:pt idx="2354">
                  <c:v>7.3562499999995368E-2</c:v>
                </c:pt>
                <c:pt idx="2355">
                  <c:v>7.3593749999995364E-2</c:v>
                </c:pt>
                <c:pt idx="2356">
                  <c:v>7.3624999999995361E-2</c:v>
                </c:pt>
                <c:pt idx="2357">
                  <c:v>7.3656249999995357E-2</c:v>
                </c:pt>
                <c:pt idx="2358">
                  <c:v>7.3687499999995354E-2</c:v>
                </c:pt>
                <c:pt idx="2359">
                  <c:v>7.371874999999535E-2</c:v>
                </c:pt>
                <c:pt idx="2360">
                  <c:v>7.3749999999995347E-2</c:v>
                </c:pt>
                <c:pt idx="2361">
                  <c:v>7.3781249999995344E-2</c:v>
                </c:pt>
                <c:pt idx="2362">
                  <c:v>7.381249999999534E-2</c:v>
                </c:pt>
                <c:pt idx="2363">
                  <c:v>7.3843749999995337E-2</c:v>
                </c:pt>
                <c:pt idx="2364">
                  <c:v>7.3874999999995333E-2</c:v>
                </c:pt>
                <c:pt idx="2365">
                  <c:v>7.390624999999533E-2</c:v>
                </c:pt>
                <c:pt idx="2366">
                  <c:v>7.3937499999995326E-2</c:v>
                </c:pt>
                <c:pt idx="2367">
                  <c:v>7.3968749999995323E-2</c:v>
                </c:pt>
                <c:pt idx="2368">
                  <c:v>7.399999999999532E-2</c:v>
                </c:pt>
                <c:pt idx="2369">
                  <c:v>7.4031249999995316E-2</c:v>
                </c:pt>
                <c:pt idx="2370">
                  <c:v>7.4062499999995313E-2</c:v>
                </c:pt>
                <c:pt idx="2371">
                  <c:v>7.4093749999995309E-2</c:v>
                </c:pt>
                <c:pt idx="2372">
                  <c:v>7.4124999999995306E-2</c:v>
                </c:pt>
                <c:pt idx="2373">
                  <c:v>7.4156249999995302E-2</c:v>
                </c:pt>
                <c:pt idx="2374">
                  <c:v>7.4187499999995299E-2</c:v>
                </c:pt>
                <c:pt idx="2375">
                  <c:v>7.4218749999995295E-2</c:v>
                </c:pt>
                <c:pt idx="2376">
                  <c:v>7.4249999999995292E-2</c:v>
                </c:pt>
                <c:pt idx="2377">
                  <c:v>7.4281249999995289E-2</c:v>
                </c:pt>
                <c:pt idx="2378">
                  <c:v>7.4312499999995285E-2</c:v>
                </c:pt>
                <c:pt idx="2379">
                  <c:v>7.4343749999995282E-2</c:v>
                </c:pt>
                <c:pt idx="2380">
                  <c:v>7.4374999999995278E-2</c:v>
                </c:pt>
                <c:pt idx="2381">
                  <c:v>7.4406249999995275E-2</c:v>
                </c:pt>
                <c:pt idx="2382">
                  <c:v>7.4437499999995271E-2</c:v>
                </c:pt>
                <c:pt idx="2383">
                  <c:v>7.4468749999995268E-2</c:v>
                </c:pt>
                <c:pt idx="2384">
                  <c:v>7.4499999999995264E-2</c:v>
                </c:pt>
                <c:pt idx="2385">
                  <c:v>7.4531249999995261E-2</c:v>
                </c:pt>
                <c:pt idx="2386">
                  <c:v>7.4562499999995258E-2</c:v>
                </c:pt>
                <c:pt idx="2387">
                  <c:v>7.4593749999995254E-2</c:v>
                </c:pt>
                <c:pt idx="2388">
                  <c:v>7.4624999999995251E-2</c:v>
                </c:pt>
                <c:pt idx="2389">
                  <c:v>7.4656249999995247E-2</c:v>
                </c:pt>
                <c:pt idx="2390">
                  <c:v>7.4687499999995244E-2</c:v>
                </c:pt>
                <c:pt idx="2391">
                  <c:v>7.471874999999524E-2</c:v>
                </c:pt>
                <c:pt idx="2392">
                  <c:v>7.4749999999995237E-2</c:v>
                </c:pt>
                <c:pt idx="2393">
                  <c:v>7.4781249999995233E-2</c:v>
                </c:pt>
                <c:pt idx="2394">
                  <c:v>7.481249999999523E-2</c:v>
                </c:pt>
                <c:pt idx="2395">
                  <c:v>7.4843749999995227E-2</c:v>
                </c:pt>
                <c:pt idx="2396">
                  <c:v>7.4874999999995223E-2</c:v>
                </c:pt>
                <c:pt idx="2397">
                  <c:v>7.490624999999522E-2</c:v>
                </c:pt>
                <c:pt idx="2398">
                  <c:v>7.4937499999995216E-2</c:v>
                </c:pt>
                <c:pt idx="2399">
                  <c:v>7.4968749999995213E-2</c:v>
                </c:pt>
                <c:pt idx="2400">
                  <c:v>7.4999999999995209E-2</c:v>
                </c:pt>
                <c:pt idx="2401">
                  <c:v>7.5031249999995206E-2</c:v>
                </c:pt>
                <c:pt idx="2402">
                  <c:v>7.5062499999995203E-2</c:v>
                </c:pt>
                <c:pt idx="2403">
                  <c:v>7.5093749999995199E-2</c:v>
                </c:pt>
                <c:pt idx="2404">
                  <c:v>7.5124999999995196E-2</c:v>
                </c:pt>
                <c:pt idx="2405">
                  <c:v>7.5156249999995192E-2</c:v>
                </c:pt>
                <c:pt idx="2406">
                  <c:v>7.5187499999995189E-2</c:v>
                </c:pt>
                <c:pt idx="2407">
                  <c:v>7.5218749999995185E-2</c:v>
                </c:pt>
                <c:pt idx="2408">
                  <c:v>7.5249999999995182E-2</c:v>
                </c:pt>
                <c:pt idx="2409">
                  <c:v>7.5281249999995178E-2</c:v>
                </c:pt>
                <c:pt idx="2410">
                  <c:v>7.5312499999995175E-2</c:v>
                </c:pt>
                <c:pt idx="2411">
                  <c:v>7.5343749999995172E-2</c:v>
                </c:pt>
                <c:pt idx="2412">
                  <c:v>7.5374999999995168E-2</c:v>
                </c:pt>
                <c:pt idx="2413">
                  <c:v>7.5406249999995165E-2</c:v>
                </c:pt>
                <c:pt idx="2414">
                  <c:v>7.5437499999995161E-2</c:v>
                </c:pt>
                <c:pt idx="2415">
                  <c:v>7.5468749999995158E-2</c:v>
                </c:pt>
                <c:pt idx="2416">
                  <c:v>7.5499999999995154E-2</c:v>
                </c:pt>
                <c:pt idx="2417">
                  <c:v>7.5531249999995151E-2</c:v>
                </c:pt>
                <c:pt idx="2418">
                  <c:v>7.5562499999995147E-2</c:v>
                </c:pt>
                <c:pt idx="2419">
                  <c:v>7.5593749999995144E-2</c:v>
                </c:pt>
                <c:pt idx="2420">
                  <c:v>7.5624999999995141E-2</c:v>
                </c:pt>
                <c:pt idx="2421">
                  <c:v>7.5656249999995137E-2</c:v>
                </c:pt>
                <c:pt idx="2422">
                  <c:v>7.5687499999995134E-2</c:v>
                </c:pt>
                <c:pt idx="2423">
                  <c:v>7.571874999999513E-2</c:v>
                </c:pt>
                <c:pt idx="2424">
                  <c:v>7.5749999999995127E-2</c:v>
                </c:pt>
                <c:pt idx="2425">
                  <c:v>7.5781249999995123E-2</c:v>
                </c:pt>
                <c:pt idx="2426">
                  <c:v>7.581249999999512E-2</c:v>
                </c:pt>
                <c:pt idx="2427">
                  <c:v>7.5843749999995116E-2</c:v>
                </c:pt>
                <c:pt idx="2428">
                  <c:v>7.5874999999995113E-2</c:v>
                </c:pt>
                <c:pt idx="2429">
                  <c:v>7.590624999999511E-2</c:v>
                </c:pt>
                <c:pt idx="2430">
                  <c:v>7.5937499999995106E-2</c:v>
                </c:pt>
                <c:pt idx="2431">
                  <c:v>7.5968749999995103E-2</c:v>
                </c:pt>
                <c:pt idx="2432">
                  <c:v>7.5999999999995099E-2</c:v>
                </c:pt>
                <c:pt idx="2433">
                  <c:v>7.6031249999995096E-2</c:v>
                </c:pt>
                <c:pt idx="2434">
                  <c:v>7.6062499999995092E-2</c:v>
                </c:pt>
                <c:pt idx="2435">
                  <c:v>7.6093749999995089E-2</c:v>
                </c:pt>
                <c:pt idx="2436">
                  <c:v>7.6124999999995085E-2</c:v>
                </c:pt>
                <c:pt idx="2437">
                  <c:v>7.6156249999995082E-2</c:v>
                </c:pt>
                <c:pt idx="2438">
                  <c:v>7.6187499999995079E-2</c:v>
                </c:pt>
                <c:pt idx="2439">
                  <c:v>7.6218749999995075E-2</c:v>
                </c:pt>
                <c:pt idx="2440">
                  <c:v>7.6249999999995072E-2</c:v>
                </c:pt>
                <c:pt idx="2441">
                  <c:v>7.6281249999995068E-2</c:v>
                </c:pt>
                <c:pt idx="2442">
                  <c:v>7.6312499999995065E-2</c:v>
                </c:pt>
                <c:pt idx="2443">
                  <c:v>7.6343749999995061E-2</c:v>
                </c:pt>
                <c:pt idx="2444">
                  <c:v>7.6374999999995058E-2</c:v>
                </c:pt>
                <c:pt idx="2445">
                  <c:v>7.6406249999995055E-2</c:v>
                </c:pt>
                <c:pt idx="2446">
                  <c:v>7.6437499999995051E-2</c:v>
                </c:pt>
                <c:pt idx="2447">
                  <c:v>7.6468749999995048E-2</c:v>
                </c:pt>
                <c:pt idx="2448">
                  <c:v>7.6499999999995044E-2</c:v>
                </c:pt>
                <c:pt idx="2449">
                  <c:v>7.6531249999995041E-2</c:v>
                </c:pt>
                <c:pt idx="2450">
                  <c:v>7.6562499999995037E-2</c:v>
                </c:pt>
                <c:pt idx="2451">
                  <c:v>7.6593749999995034E-2</c:v>
                </c:pt>
                <c:pt idx="2452">
                  <c:v>7.662499999999503E-2</c:v>
                </c:pt>
                <c:pt idx="2453">
                  <c:v>7.6656249999995027E-2</c:v>
                </c:pt>
                <c:pt idx="2454">
                  <c:v>7.6687499999995024E-2</c:v>
                </c:pt>
                <c:pt idx="2455">
                  <c:v>7.671874999999502E-2</c:v>
                </c:pt>
                <c:pt idx="2456">
                  <c:v>7.6749999999995017E-2</c:v>
                </c:pt>
                <c:pt idx="2457">
                  <c:v>7.6781249999995013E-2</c:v>
                </c:pt>
                <c:pt idx="2458">
                  <c:v>7.681249999999501E-2</c:v>
                </c:pt>
                <c:pt idx="2459">
                  <c:v>7.6843749999995006E-2</c:v>
                </c:pt>
                <c:pt idx="2460">
                  <c:v>7.6874999999995003E-2</c:v>
                </c:pt>
                <c:pt idx="2461">
                  <c:v>7.6906249999994999E-2</c:v>
                </c:pt>
                <c:pt idx="2462">
                  <c:v>7.6937499999994996E-2</c:v>
                </c:pt>
                <c:pt idx="2463">
                  <c:v>7.6968749999994993E-2</c:v>
                </c:pt>
                <c:pt idx="2464">
                  <c:v>7.6999999999994989E-2</c:v>
                </c:pt>
                <c:pt idx="2465">
                  <c:v>7.7031249999994986E-2</c:v>
                </c:pt>
                <c:pt idx="2466">
                  <c:v>7.7062499999994982E-2</c:v>
                </c:pt>
                <c:pt idx="2467">
                  <c:v>7.7093749999994979E-2</c:v>
                </c:pt>
                <c:pt idx="2468">
                  <c:v>7.7124999999994975E-2</c:v>
                </c:pt>
                <c:pt idx="2469">
                  <c:v>7.7156249999994972E-2</c:v>
                </c:pt>
                <c:pt idx="2470">
                  <c:v>7.7187499999994968E-2</c:v>
                </c:pt>
                <c:pt idx="2471">
                  <c:v>7.7218749999994965E-2</c:v>
                </c:pt>
                <c:pt idx="2472">
                  <c:v>7.7249999999994962E-2</c:v>
                </c:pt>
                <c:pt idx="2473">
                  <c:v>7.7281249999994958E-2</c:v>
                </c:pt>
                <c:pt idx="2474">
                  <c:v>7.7312499999994955E-2</c:v>
                </c:pt>
                <c:pt idx="2475">
                  <c:v>7.7343749999994951E-2</c:v>
                </c:pt>
                <c:pt idx="2476">
                  <c:v>7.7374999999994948E-2</c:v>
                </c:pt>
                <c:pt idx="2477">
                  <c:v>7.7406249999994944E-2</c:v>
                </c:pt>
                <c:pt idx="2478">
                  <c:v>7.7437499999994941E-2</c:v>
                </c:pt>
                <c:pt idx="2479">
                  <c:v>7.7468749999994937E-2</c:v>
                </c:pt>
                <c:pt idx="2480">
                  <c:v>7.7499999999994934E-2</c:v>
                </c:pt>
                <c:pt idx="2481">
                  <c:v>7.7531249999994931E-2</c:v>
                </c:pt>
                <c:pt idx="2482">
                  <c:v>7.7562499999994927E-2</c:v>
                </c:pt>
                <c:pt idx="2483">
                  <c:v>7.7593749999994924E-2</c:v>
                </c:pt>
                <c:pt idx="2484">
                  <c:v>7.762499999999492E-2</c:v>
                </c:pt>
                <c:pt idx="2485">
                  <c:v>7.7656249999994917E-2</c:v>
                </c:pt>
                <c:pt idx="2486">
                  <c:v>7.7687499999994913E-2</c:v>
                </c:pt>
                <c:pt idx="2487">
                  <c:v>7.771874999999491E-2</c:v>
                </c:pt>
                <c:pt idx="2488">
                  <c:v>7.7749999999994907E-2</c:v>
                </c:pt>
                <c:pt idx="2489">
                  <c:v>7.7781249999994903E-2</c:v>
                </c:pt>
                <c:pt idx="2490">
                  <c:v>7.78124999999949E-2</c:v>
                </c:pt>
                <c:pt idx="2491">
                  <c:v>7.7843749999994896E-2</c:v>
                </c:pt>
                <c:pt idx="2492">
                  <c:v>7.7874999999994893E-2</c:v>
                </c:pt>
                <c:pt idx="2493">
                  <c:v>7.7906249999994889E-2</c:v>
                </c:pt>
                <c:pt idx="2494">
                  <c:v>7.7937499999994886E-2</c:v>
                </c:pt>
                <c:pt idx="2495">
                  <c:v>7.7968749999994882E-2</c:v>
                </c:pt>
                <c:pt idx="2496">
                  <c:v>7.7999999999994879E-2</c:v>
                </c:pt>
                <c:pt idx="2497">
                  <c:v>7.8031249999994876E-2</c:v>
                </c:pt>
                <c:pt idx="2498">
                  <c:v>7.8062499999994872E-2</c:v>
                </c:pt>
                <c:pt idx="2499">
                  <c:v>7.8093749999994869E-2</c:v>
                </c:pt>
                <c:pt idx="2500">
                  <c:v>7.8124999999994865E-2</c:v>
                </c:pt>
                <c:pt idx="2501">
                  <c:v>7.8156249999994862E-2</c:v>
                </c:pt>
                <c:pt idx="2502">
                  <c:v>7.8187499999994858E-2</c:v>
                </c:pt>
                <c:pt idx="2503">
                  <c:v>7.8218749999994855E-2</c:v>
                </c:pt>
                <c:pt idx="2504">
                  <c:v>7.8249999999994851E-2</c:v>
                </c:pt>
                <c:pt idx="2505">
                  <c:v>7.8281249999994848E-2</c:v>
                </c:pt>
                <c:pt idx="2506">
                  <c:v>7.8312499999994845E-2</c:v>
                </c:pt>
                <c:pt idx="2507">
                  <c:v>7.8343749999994841E-2</c:v>
                </c:pt>
                <c:pt idx="2508">
                  <c:v>7.8374999999994838E-2</c:v>
                </c:pt>
                <c:pt idx="2509">
                  <c:v>7.8406249999994834E-2</c:v>
                </c:pt>
                <c:pt idx="2510">
                  <c:v>7.8437499999994831E-2</c:v>
                </c:pt>
                <c:pt idx="2511">
                  <c:v>7.8468749999994827E-2</c:v>
                </c:pt>
                <c:pt idx="2512">
                  <c:v>7.8499999999994824E-2</c:v>
                </c:pt>
                <c:pt idx="2513">
                  <c:v>7.853124999999482E-2</c:v>
                </c:pt>
                <c:pt idx="2514">
                  <c:v>7.8562499999994817E-2</c:v>
                </c:pt>
                <c:pt idx="2515">
                  <c:v>7.8593749999994814E-2</c:v>
                </c:pt>
                <c:pt idx="2516">
                  <c:v>7.862499999999481E-2</c:v>
                </c:pt>
                <c:pt idx="2517">
                  <c:v>7.8656249999994807E-2</c:v>
                </c:pt>
                <c:pt idx="2518">
                  <c:v>7.8687499999994803E-2</c:v>
                </c:pt>
                <c:pt idx="2519">
                  <c:v>7.87187499999948E-2</c:v>
                </c:pt>
                <c:pt idx="2520">
                  <c:v>7.8749999999994796E-2</c:v>
                </c:pt>
                <c:pt idx="2521">
                  <c:v>7.8781249999994793E-2</c:v>
                </c:pt>
                <c:pt idx="2522">
                  <c:v>7.881249999999479E-2</c:v>
                </c:pt>
                <c:pt idx="2523">
                  <c:v>7.8843749999994786E-2</c:v>
                </c:pt>
                <c:pt idx="2524">
                  <c:v>7.8874999999994783E-2</c:v>
                </c:pt>
                <c:pt idx="2525">
                  <c:v>7.8906249999994779E-2</c:v>
                </c:pt>
                <c:pt idx="2526">
                  <c:v>7.8937499999994776E-2</c:v>
                </c:pt>
                <c:pt idx="2527">
                  <c:v>7.8968749999994772E-2</c:v>
                </c:pt>
                <c:pt idx="2528">
                  <c:v>7.8999999999994769E-2</c:v>
                </c:pt>
                <c:pt idx="2529">
                  <c:v>7.9031249999994765E-2</c:v>
                </c:pt>
                <c:pt idx="2530">
                  <c:v>7.9062499999994762E-2</c:v>
                </c:pt>
                <c:pt idx="2531">
                  <c:v>7.9093749999994759E-2</c:v>
                </c:pt>
                <c:pt idx="2532">
                  <c:v>7.9124999999994755E-2</c:v>
                </c:pt>
                <c:pt idx="2533">
                  <c:v>7.9156249999994752E-2</c:v>
                </c:pt>
                <c:pt idx="2534">
                  <c:v>7.9187499999994748E-2</c:v>
                </c:pt>
                <c:pt idx="2535">
                  <c:v>7.9218749999994745E-2</c:v>
                </c:pt>
                <c:pt idx="2536">
                  <c:v>7.9249999999994741E-2</c:v>
                </c:pt>
                <c:pt idx="2537">
                  <c:v>7.9281249999994738E-2</c:v>
                </c:pt>
                <c:pt idx="2538">
                  <c:v>7.9312499999994734E-2</c:v>
                </c:pt>
                <c:pt idx="2539">
                  <c:v>7.9343749999994731E-2</c:v>
                </c:pt>
                <c:pt idx="2540">
                  <c:v>7.9374999999994728E-2</c:v>
                </c:pt>
                <c:pt idx="2541">
                  <c:v>7.9406249999994724E-2</c:v>
                </c:pt>
                <c:pt idx="2542">
                  <c:v>7.9437499999994721E-2</c:v>
                </c:pt>
                <c:pt idx="2543">
                  <c:v>7.9468749999994717E-2</c:v>
                </c:pt>
                <c:pt idx="2544">
                  <c:v>7.9499999999994714E-2</c:v>
                </c:pt>
                <c:pt idx="2545">
                  <c:v>7.953124999999471E-2</c:v>
                </c:pt>
                <c:pt idx="2546">
                  <c:v>7.9562499999994707E-2</c:v>
                </c:pt>
                <c:pt idx="2547">
                  <c:v>7.9593749999994703E-2</c:v>
                </c:pt>
                <c:pt idx="2548">
                  <c:v>7.96249999999947E-2</c:v>
                </c:pt>
                <c:pt idx="2549">
                  <c:v>7.9656249999994697E-2</c:v>
                </c:pt>
                <c:pt idx="2550">
                  <c:v>7.9687499999994693E-2</c:v>
                </c:pt>
                <c:pt idx="2551">
                  <c:v>7.971874999999469E-2</c:v>
                </c:pt>
                <c:pt idx="2552">
                  <c:v>7.9749999999994686E-2</c:v>
                </c:pt>
                <c:pt idx="2553">
                  <c:v>7.9781249999994683E-2</c:v>
                </c:pt>
                <c:pt idx="2554">
                  <c:v>7.9812499999994679E-2</c:v>
                </c:pt>
                <c:pt idx="2555">
                  <c:v>7.9843749999994676E-2</c:v>
                </c:pt>
                <c:pt idx="2556">
                  <c:v>7.9874999999994672E-2</c:v>
                </c:pt>
                <c:pt idx="2557">
                  <c:v>7.9906249999994669E-2</c:v>
                </c:pt>
                <c:pt idx="2558">
                  <c:v>7.9937499999994666E-2</c:v>
                </c:pt>
                <c:pt idx="2559">
                  <c:v>7.9968749999994662E-2</c:v>
                </c:pt>
                <c:pt idx="2560">
                  <c:v>7.9999999999994659E-2</c:v>
                </c:pt>
                <c:pt idx="2561">
                  <c:v>8.0031249999994655E-2</c:v>
                </c:pt>
                <c:pt idx="2562">
                  <c:v>8.0062499999994652E-2</c:v>
                </c:pt>
                <c:pt idx="2563">
                  <c:v>8.0093749999994648E-2</c:v>
                </c:pt>
                <c:pt idx="2564">
                  <c:v>8.0124999999994645E-2</c:v>
                </c:pt>
                <c:pt idx="2565">
                  <c:v>8.0156249999994642E-2</c:v>
                </c:pt>
                <c:pt idx="2566">
                  <c:v>8.0187499999994638E-2</c:v>
                </c:pt>
                <c:pt idx="2567">
                  <c:v>8.0218749999994635E-2</c:v>
                </c:pt>
                <c:pt idx="2568">
                  <c:v>8.0249999999994631E-2</c:v>
                </c:pt>
                <c:pt idx="2569">
                  <c:v>8.0281249999994628E-2</c:v>
                </c:pt>
                <c:pt idx="2570">
                  <c:v>8.0312499999994624E-2</c:v>
                </c:pt>
                <c:pt idx="2571">
                  <c:v>8.0343749999994621E-2</c:v>
                </c:pt>
                <c:pt idx="2572">
                  <c:v>8.0374999999994617E-2</c:v>
                </c:pt>
                <c:pt idx="2573">
                  <c:v>8.0406249999994614E-2</c:v>
                </c:pt>
                <c:pt idx="2574">
                  <c:v>8.0437499999994611E-2</c:v>
                </c:pt>
                <c:pt idx="2575">
                  <c:v>8.0468749999994607E-2</c:v>
                </c:pt>
                <c:pt idx="2576">
                  <c:v>8.0499999999994604E-2</c:v>
                </c:pt>
                <c:pt idx="2577">
                  <c:v>8.05312499999946E-2</c:v>
                </c:pt>
                <c:pt idx="2578">
                  <c:v>8.0562499999994597E-2</c:v>
                </c:pt>
                <c:pt idx="2579">
                  <c:v>8.0593749999994593E-2</c:v>
                </c:pt>
                <c:pt idx="2580">
                  <c:v>8.062499999999459E-2</c:v>
                </c:pt>
                <c:pt idx="2581">
                  <c:v>8.0656249999994586E-2</c:v>
                </c:pt>
                <c:pt idx="2582">
                  <c:v>8.0687499999994583E-2</c:v>
                </c:pt>
                <c:pt idx="2583">
                  <c:v>8.071874999999458E-2</c:v>
                </c:pt>
                <c:pt idx="2584">
                  <c:v>8.0749999999994576E-2</c:v>
                </c:pt>
                <c:pt idx="2585">
                  <c:v>8.0781249999994573E-2</c:v>
                </c:pt>
                <c:pt idx="2586">
                  <c:v>8.0812499999994569E-2</c:v>
                </c:pt>
                <c:pt idx="2587">
                  <c:v>8.0843749999994566E-2</c:v>
                </c:pt>
                <c:pt idx="2588">
                  <c:v>8.0874999999994562E-2</c:v>
                </c:pt>
                <c:pt idx="2589">
                  <c:v>8.0906249999994559E-2</c:v>
                </c:pt>
                <c:pt idx="2590">
                  <c:v>8.0937499999994555E-2</c:v>
                </c:pt>
                <c:pt idx="2591">
                  <c:v>8.0968749999994552E-2</c:v>
                </c:pt>
                <c:pt idx="2592">
                  <c:v>8.0999999999994549E-2</c:v>
                </c:pt>
                <c:pt idx="2593">
                  <c:v>8.1031249999994545E-2</c:v>
                </c:pt>
                <c:pt idx="2594">
                  <c:v>8.1062499999994542E-2</c:v>
                </c:pt>
                <c:pt idx="2595">
                  <c:v>8.1093749999994538E-2</c:v>
                </c:pt>
                <c:pt idx="2596">
                  <c:v>8.1124999999994535E-2</c:v>
                </c:pt>
                <c:pt idx="2597">
                  <c:v>8.1156249999994531E-2</c:v>
                </c:pt>
                <c:pt idx="2598">
                  <c:v>8.1187499999994528E-2</c:v>
                </c:pt>
                <c:pt idx="2599">
                  <c:v>8.1218749999994524E-2</c:v>
                </c:pt>
                <c:pt idx="2600">
                  <c:v>8.1249999999994521E-2</c:v>
                </c:pt>
                <c:pt idx="2601">
                  <c:v>8.1281249999994518E-2</c:v>
                </c:pt>
                <c:pt idx="2602">
                  <c:v>8.1312499999994514E-2</c:v>
                </c:pt>
                <c:pt idx="2603">
                  <c:v>8.1343749999994511E-2</c:v>
                </c:pt>
                <c:pt idx="2604">
                  <c:v>8.1374999999994507E-2</c:v>
                </c:pt>
                <c:pt idx="2605">
                  <c:v>8.1406249999994504E-2</c:v>
                </c:pt>
                <c:pt idx="2606">
                  <c:v>8.14374999999945E-2</c:v>
                </c:pt>
                <c:pt idx="2607">
                  <c:v>8.1468749999994497E-2</c:v>
                </c:pt>
                <c:pt idx="2608">
                  <c:v>8.1499999999994494E-2</c:v>
                </c:pt>
                <c:pt idx="2609">
                  <c:v>8.153124999999449E-2</c:v>
                </c:pt>
                <c:pt idx="2610">
                  <c:v>8.1562499999994487E-2</c:v>
                </c:pt>
                <c:pt idx="2611">
                  <c:v>8.1593749999994483E-2</c:v>
                </c:pt>
                <c:pt idx="2612">
                  <c:v>8.162499999999448E-2</c:v>
                </c:pt>
                <c:pt idx="2613">
                  <c:v>8.1656249999994476E-2</c:v>
                </c:pt>
                <c:pt idx="2614">
                  <c:v>8.1687499999994473E-2</c:v>
                </c:pt>
                <c:pt idx="2615">
                  <c:v>8.1718749999994469E-2</c:v>
                </c:pt>
                <c:pt idx="2616">
                  <c:v>8.1749999999994466E-2</c:v>
                </c:pt>
                <c:pt idx="2617">
                  <c:v>8.1781249999994463E-2</c:v>
                </c:pt>
                <c:pt idx="2618">
                  <c:v>8.1812499999994459E-2</c:v>
                </c:pt>
                <c:pt idx="2619">
                  <c:v>8.1843749999994456E-2</c:v>
                </c:pt>
                <c:pt idx="2620">
                  <c:v>8.1874999999994452E-2</c:v>
                </c:pt>
                <c:pt idx="2621">
                  <c:v>8.1906249999994449E-2</c:v>
                </c:pt>
                <c:pt idx="2622">
                  <c:v>8.1937499999994445E-2</c:v>
                </c:pt>
                <c:pt idx="2623">
                  <c:v>8.1968749999994442E-2</c:v>
                </c:pt>
                <c:pt idx="2624">
                  <c:v>8.1999999999994438E-2</c:v>
                </c:pt>
                <c:pt idx="2625">
                  <c:v>8.2031249999994435E-2</c:v>
                </c:pt>
                <c:pt idx="2626">
                  <c:v>8.2062499999994432E-2</c:v>
                </c:pt>
                <c:pt idx="2627">
                  <c:v>8.2093749999994428E-2</c:v>
                </c:pt>
                <c:pt idx="2628">
                  <c:v>8.2124999999994425E-2</c:v>
                </c:pt>
                <c:pt idx="2629">
                  <c:v>8.2156249999994421E-2</c:v>
                </c:pt>
                <c:pt idx="2630">
                  <c:v>8.2187499999994418E-2</c:v>
                </c:pt>
                <c:pt idx="2631">
                  <c:v>8.2218749999994414E-2</c:v>
                </c:pt>
                <c:pt idx="2632">
                  <c:v>8.2249999999994411E-2</c:v>
                </c:pt>
                <c:pt idx="2633">
                  <c:v>8.2281249999994407E-2</c:v>
                </c:pt>
                <c:pt idx="2634">
                  <c:v>8.2312499999994404E-2</c:v>
                </c:pt>
                <c:pt idx="2635">
                  <c:v>8.2343749999994401E-2</c:v>
                </c:pt>
                <c:pt idx="2636">
                  <c:v>8.2374999999994397E-2</c:v>
                </c:pt>
                <c:pt idx="2637">
                  <c:v>8.2406249999994394E-2</c:v>
                </c:pt>
                <c:pt idx="2638">
                  <c:v>8.243749999999439E-2</c:v>
                </c:pt>
                <c:pt idx="2639">
                  <c:v>8.2468749999994387E-2</c:v>
                </c:pt>
                <c:pt idx="2640">
                  <c:v>8.2499999999994383E-2</c:v>
                </c:pt>
                <c:pt idx="2641">
                  <c:v>8.253124999999438E-2</c:v>
                </c:pt>
                <c:pt idx="2642">
                  <c:v>8.2562499999994376E-2</c:v>
                </c:pt>
                <c:pt idx="2643">
                  <c:v>8.2593749999994373E-2</c:v>
                </c:pt>
                <c:pt idx="2644">
                  <c:v>8.262499999999437E-2</c:v>
                </c:pt>
                <c:pt idx="2645">
                  <c:v>8.2656249999994366E-2</c:v>
                </c:pt>
                <c:pt idx="2646">
                  <c:v>8.2687499999994363E-2</c:v>
                </c:pt>
                <c:pt idx="2647">
                  <c:v>8.2718749999994359E-2</c:v>
                </c:pt>
                <c:pt idx="2648">
                  <c:v>8.2749999999994356E-2</c:v>
                </c:pt>
                <c:pt idx="2649">
                  <c:v>8.2781249999994352E-2</c:v>
                </c:pt>
                <c:pt idx="2650">
                  <c:v>8.2812499999994349E-2</c:v>
                </c:pt>
                <c:pt idx="2651">
                  <c:v>8.2843749999994346E-2</c:v>
                </c:pt>
                <c:pt idx="2652">
                  <c:v>8.2874999999994342E-2</c:v>
                </c:pt>
                <c:pt idx="2653">
                  <c:v>8.2906249999994339E-2</c:v>
                </c:pt>
                <c:pt idx="2654">
                  <c:v>8.2937499999994335E-2</c:v>
                </c:pt>
                <c:pt idx="2655">
                  <c:v>8.2968749999994332E-2</c:v>
                </c:pt>
                <c:pt idx="2656">
                  <c:v>8.2999999999994328E-2</c:v>
                </c:pt>
                <c:pt idx="2657">
                  <c:v>8.3031249999994325E-2</c:v>
                </c:pt>
                <c:pt idx="2658">
                  <c:v>8.3062499999994321E-2</c:v>
                </c:pt>
                <c:pt idx="2659">
                  <c:v>8.3093749999994318E-2</c:v>
                </c:pt>
                <c:pt idx="2660">
                  <c:v>8.3124999999994315E-2</c:v>
                </c:pt>
                <c:pt idx="2661">
                  <c:v>8.3156249999994311E-2</c:v>
                </c:pt>
                <c:pt idx="2662">
                  <c:v>8.3187499999994308E-2</c:v>
                </c:pt>
                <c:pt idx="2663">
                  <c:v>8.3218749999994304E-2</c:v>
                </c:pt>
                <c:pt idx="2664">
                  <c:v>8.3249999999994301E-2</c:v>
                </c:pt>
                <c:pt idx="2665">
                  <c:v>8.3281249999994297E-2</c:v>
                </c:pt>
                <c:pt idx="2666">
                  <c:v>8.3312499999994294E-2</c:v>
                </c:pt>
                <c:pt idx="2667">
                  <c:v>8.334374999999429E-2</c:v>
                </c:pt>
                <c:pt idx="2668">
                  <c:v>8.3374999999994287E-2</c:v>
                </c:pt>
                <c:pt idx="2669">
                  <c:v>8.3406249999994284E-2</c:v>
                </c:pt>
                <c:pt idx="2670">
                  <c:v>8.343749999999428E-2</c:v>
                </c:pt>
                <c:pt idx="2671">
                  <c:v>8.3468749999994277E-2</c:v>
                </c:pt>
                <c:pt idx="2672">
                  <c:v>8.3499999999994273E-2</c:v>
                </c:pt>
                <c:pt idx="2673">
                  <c:v>8.353124999999427E-2</c:v>
                </c:pt>
                <c:pt idx="2674">
                  <c:v>8.3562499999994266E-2</c:v>
                </c:pt>
                <c:pt idx="2675">
                  <c:v>8.3593749999994263E-2</c:v>
                </c:pt>
                <c:pt idx="2676">
                  <c:v>8.3624999999994259E-2</c:v>
                </c:pt>
                <c:pt idx="2677">
                  <c:v>8.3656249999994256E-2</c:v>
                </c:pt>
                <c:pt idx="2678">
                  <c:v>8.3687499999994253E-2</c:v>
                </c:pt>
                <c:pt idx="2679">
                  <c:v>8.3718749999994249E-2</c:v>
                </c:pt>
                <c:pt idx="2680">
                  <c:v>8.3749999999994246E-2</c:v>
                </c:pt>
                <c:pt idx="2681">
                  <c:v>8.3781249999994242E-2</c:v>
                </c:pt>
                <c:pt idx="2682">
                  <c:v>8.3812499999994239E-2</c:v>
                </c:pt>
                <c:pt idx="2683">
                  <c:v>8.3843749999994235E-2</c:v>
                </c:pt>
                <c:pt idx="2684">
                  <c:v>8.3874999999994232E-2</c:v>
                </c:pt>
                <c:pt idx="2685">
                  <c:v>8.3906249999994229E-2</c:v>
                </c:pt>
                <c:pt idx="2686">
                  <c:v>8.3937499999994225E-2</c:v>
                </c:pt>
                <c:pt idx="2687">
                  <c:v>8.3968749999994222E-2</c:v>
                </c:pt>
                <c:pt idx="2688">
                  <c:v>8.3999999999994218E-2</c:v>
                </c:pt>
                <c:pt idx="2689">
                  <c:v>8.4031249999994215E-2</c:v>
                </c:pt>
                <c:pt idx="2690">
                  <c:v>8.4062499999994211E-2</c:v>
                </c:pt>
                <c:pt idx="2691">
                  <c:v>8.4093749999994208E-2</c:v>
                </c:pt>
                <c:pt idx="2692">
                  <c:v>8.4124999999994204E-2</c:v>
                </c:pt>
                <c:pt idx="2693">
                  <c:v>8.4156249999994201E-2</c:v>
                </c:pt>
                <c:pt idx="2694">
                  <c:v>8.4187499999994198E-2</c:v>
                </c:pt>
                <c:pt idx="2695">
                  <c:v>8.4218749999994194E-2</c:v>
                </c:pt>
                <c:pt idx="2696">
                  <c:v>8.4249999999994191E-2</c:v>
                </c:pt>
                <c:pt idx="2697">
                  <c:v>8.4281249999994187E-2</c:v>
                </c:pt>
                <c:pt idx="2698">
                  <c:v>8.4312499999994184E-2</c:v>
                </c:pt>
                <c:pt idx="2699">
                  <c:v>8.434374999999418E-2</c:v>
                </c:pt>
                <c:pt idx="2700">
                  <c:v>8.4374999999994177E-2</c:v>
                </c:pt>
                <c:pt idx="2701">
                  <c:v>8.4406249999994173E-2</c:v>
                </c:pt>
                <c:pt idx="2702">
                  <c:v>8.443749999999417E-2</c:v>
                </c:pt>
                <c:pt idx="2703">
                  <c:v>8.4468749999994167E-2</c:v>
                </c:pt>
                <c:pt idx="2704">
                  <c:v>8.4499999999994163E-2</c:v>
                </c:pt>
                <c:pt idx="2705">
                  <c:v>8.453124999999416E-2</c:v>
                </c:pt>
                <c:pt idx="2706">
                  <c:v>8.4562499999994156E-2</c:v>
                </c:pt>
                <c:pt idx="2707">
                  <c:v>8.4593749999994153E-2</c:v>
                </c:pt>
                <c:pt idx="2708">
                  <c:v>8.4624999999994149E-2</c:v>
                </c:pt>
                <c:pt idx="2709">
                  <c:v>8.4656249999994146E-2</c:v>
                </c:pt>
                <c:pt idx="2710">
                  <c:v>8.4687499999994142E-2</c:v>
                </c:pt>
                <c:pt idx="2711">
                  <c:v>8.4718749999994139E-2</c:v>
                </c:pt>
                <c:pt idx="2712">
                  <c:v>8.4749999999994136E-2</c:v>
                </c:pt>
                <c:pt idx="2713">
                  <c:v>8.4781249999994132E-2</c:v>
                </c:pt>
                <c:pt idx="2714">
                  <c:v>8.4812499999994129E-2</c:v>
                </c:pt>
                <c:pt idx="2715">
                  <c:v>8.4843749999994125E-2</c:v>
                </c:pt>
                <c:pt idx="2716">
                  <c:v>8.4874999999994122E-2</c:v>
                </c:pt>
                <c:pt idx="2717">
                  <c:v>8.4906249999994118E-2</c:v>
                </c:pt>
                <c:pt idx="2718">
                  <c:v>8.4937499999994115E-2</c:v>
                </c:pt>
                <c:pt idx="2719">
                  <c:v>8.4968749999994111E-2</c:v>
                </c:pt>
                <c:pt idx="2720">
                  <c:v>8.4999999999994108E-2</c:v>
                </c:pt>
                <c:pt idx="2721">
                  <c:v>8.5031249999994105E-2</c:v>
                </c:pt>
                <c:pt idx="2722">
                  <c:v>8.5062499999994101E-2</c:v>
                </c:pt>
                <c:pt idx="2723">
                  <c:v>8.5093749999994098E-2</c:v>
                </c:pt>
                <c:pt idx="2724">
                  <c:v>8.5124999999994094E-2</c:v>
                </c:pt>
                <c:pt idx="2725">
                  <c:v>8.5156249999994091E-2</c:v>
                </c:pt>
                <c:pt idx="2726">
                  <c:v>8.5187499999994087E-2</c:v>
                </c:pt>
                <c:pt idx="2727">
                  <c:v>8.5218749999994084E-2</c:v>
                </c:pt>
                <c:pt idx="2728">
                  <c:v>8.5249999999994081E-2</c:v>
                </c:pt>
                <c:pt idx="2729">
                  <c:v>8.5281249999994077E-2</c:v>
                </c:pt>
                <c:pt idx="2730">
                  <c:v>8.5312499999994074E-2</c:v>
                </c:pt>
                <c:pt idx="2731">
                  <c:v>8.534374999999407E-2</c:v>
                </c:pt>
                <c:pt idx="2732">
                  <c:v>8.5374999999994067E-2</c:v>
                </c:pt>
                <c:pt idx="2733">
                  <c:v>8.5406249999994063E-2</c:v>
                </c:pt>
                <c:pt idx="2734">
                  <c:v>8.543749999999406E-2</c:v>
                </c:pt>
                <c:pt idx="2735">
                  <c:v>8.5468749999994056E-2</c:v>
                </c:pt>
                <c:pt idx="2736">
                  <c:v>8.5499999999994053E-2</c:v>
                </c:pt>
                <c:pt idx="2737">
                  <c:v>8.553124999999405E-2</c:v>
                </c:pt>
                <c:pt idx="2738">
                  <c:v>8.5562499999994046E-2</c:v>
                </c:pt>
                <c:pt idx="2739">
                  <c:v>8.5593749999994043E-2</c:v>
                </c:pt>
                <c:pt idx="2740">
                  <c:v>8.5624999999994039E-2</c:v>
                </c:pt>
                <c:pt idx="2741">
                  <c:v>8.5656249999994036E-2</c:v>
                </c:pt>
                <c:pt idx="2742">
                  <c:v>8.5687499999994032E-2</c:v>
                </c:pt>
                <c:pt idx="2743">
                  <c:v>8.5718749999994029E-2</c:v>
                </c:pt>
                <c:pt idx="2744">
                  <c:v>8.5749999999994025E-2</c:v>
                </c:pt>
                <c:pt idx="2745">
                  <c:v>8.5781249999994022E-2</c:v>
                </c:pt>
                <c:pt idx="2746">
                  <c:v>8.5812499999994019E-2</c:v>
                </c:pt>
                <c:pt idx="2747">
                  <c:v>8.5843749999994015E-2</c:v>
                </c:pt>
                <c:pt idx="2748">
                  <c:v>8.5874999999994012E-2</c:v>
                </c:pt>
                <c:pt idx="2749">
                  <c:v>8.5906249999994008E-2</c:v>
                </c:pt>
                <c:pt idx="2750">
                  <c:v>8.5937499999994005E-2</c:v>
                </c:pt>
                <c:pt idx="2751">
                  <c:v>8.5968749999994001E-2</c:v>
                </c:pt>
                <c:pt idx="2752">
                  <c:v>8.5999999999993998E-2</c:v>
                </c:pt>
                <c:pt idx="2753">
                  <c:v>8.6031249999993994E-2</c:v>
                </c:pt>
                <c:pt idx="2754">
                  <c:v>8.6062499999993991E-2</c:v>
                </c:pt>
                <c:pt idx="2755">
                  <c:v>8.6093749999993988E-2</c:v>
                </c:pt>
                <c:pt idx="2756">
                  <c:v>8.6124999999993984E-2</c:v>
                </c:pt>
                <c:pt idx="2757">
                  <c:v>8.6156249999993981E-2</c:v>
                </c:pt>
                <c:pt idx="2758">
                  <c:v>8.6187499999993977E-2</c:v>
                </c:pt>
                <c:pt idx="2759">
                  <c:v>8.6218749999993974E-2</c:v>
                </c:pt>
                <c:pt idx="2760">
                  <c:v>8.624999999999397E-2</c:v>
                </c:pt>
                <c:pt idx="2761">
                  <c:v>8.6281249999993967E-2</c:v>
                </c:pt>
                <c:pt idx="2762">
                  <c:v>8.6312499999993963E-2</c:v>
                </c:pt>
                <c:pt idx="2763">
                  <c:v>8.634374999999396E-2</c:v>
                </c:pt>
                <c:pt idx="2764">
                  <c:v>8.6374999999993957E-2</c:v>
                </c:pt>
                <c:pt idx="2765">
                  <c:v>8.6406249999993953E-2</c:v>
                </c:pt>
                <c:pt idx="2766">
                  <c:v>8.643749999999395E-2</c:v>
                </c:pt>
                <c:pt idx="2767">
                  <c:v>8.6468749999993946E-2</c:v>
                </c:pt>
                <c:pt idx="2768">
                  <c:v>8.6499999999993943E-2</c:v>
                </c:pt>
                <c:pt idx="2769">
                  <c:v>8.6531249999993939E-2</c:v>
                </c:pt>
                <c:pt idx="2770">
                  <c:v>8.6562499999993936E-2</c:v>
                </c:pt>
                <c:pt idx="2771">
                  <c:v>8.6593749999993933E-2</c:v>
                </c:pt>
                <c:pt idx="2772">
                  <c:v>8.6624999999993929E-2</c:v>
                </c:pt>
                <c:pt idx="2773">
                  <c:v>8.6656249999993926E-2</c:v>
                </c:pt>
                <c:pt idx="2774">
                  <c:v>8.6687499999993922E-2</c:v>
                </c:pt>
                <c:pt idx="2775">
                  <c:v>8.6718749999993919E-2</c:v>
                </c:pt>
                <c:pt idx="2776">
                  <c:v>8.6749999999993915E-2</c:v>
                </c:pt>
                <c:pt idx="2777">
                  <c:v>8.6781249999993912E-2</c:v>
                </c:pt>
                <c:pt idx="2778">
                  <c:v>8.6812499999993908E-2</c:v>
                </c:pt>
                <c:pt idx="2779">
                  <c:v>8.6843749999993905E-2</c:v>
                </c:pt>
                <c:pt idx="2780">
                  <c:v>8.6874999999993902E-2</c:v>
                </c:pt>
                <c:pt idx="2781">
                  <c:v>8.6906249999993898E-2</c:v>
                </c:pt>
                <c:pt idx="2782">
                  <c:v>8.6937499999993895E-2</c:v>
                </c:pt>
                <c:pt idx="2783">
                  <c:v>8.6968749999993891E-2</c:v>
                </c:pt>
                <c:pt idx="2784">
                  <c:v>8.6999999999993888E-2</c:v>
                </c:pt>
                <c:pt idx="2785">
                  <c:v>8.7031249999993884E-2</c:v>
                </c:pt>
                <c:pt idx="2786">
                  <c:v>8.7062499999993881E-2</c:v>
                </c:pt>
                <c:pt idx="2787">
                  <c:v>8.7093749999993877E-2</c:v>
                </c:pt>
                <c:pt idx="2788">
                  <c:v>8.7124999999993874E-2</c:v>
                </c:pt>
                <c:pt idx="2789">
                  <c:v>8.7156249999993871E-2</c:v>
                </c:pt>
                <c:pt idx="2790">
                  <c:v>8.7187499999993867E-2</c:v>
                </c:pt>
                <c:pt idx="2791">
                  <c:v>8.7218749999993864E-2</c:v>
                </c:pt>
                <c:pt idx="2792">
                  <c:v>8.724999999999386E-2</c:v>
                </c:pt>
                <c:pt idx="2793">
                  <c:v>8.7281249999993857E-2</c:v>
                </c:pt>
                <c:pt idx="2794">
                  <c:v>8.7312499999993853E-2</c:v>
                </c:pt>
                <c:pt idx="2795">
                  <c:v>8.734374999999385E-2</c:v>
                </c:pt>
                <c:pt idx="2796">
                  <c:v>8.7374999999993846E-2</c:v>
                </c:pt>
                <c:pt idx="2797">
                  <c:v>8.7406249999993843E-2</c:v>
                </c:pt>
                <c:pt idx="2798">
                  <c:v>8.743749999999384E-2</c:v>
                </c:pt>
                <c:pt idx="2799">
                  <c:v>8.7468749999993836E-2</c:v>
                </c:pt>
                <c:pt idx="2800">
                  <c:v>8.7499999999993833E-2</c:v>
                </c:pt>
                <c:pt idx="2801">
                  <c:v>8.7531249999993829E-2</c:v>
                </c:pt>
                <c:pt idx="2802">
                  <c:v>8.7562499999993826E-2</c:v>
                </c:pt>
                <c:pt idx="2803">
                  <c:v>8.7593749999993822E-2</c:v>
                </c:pt>
                <c:pt idx="2804">
                  <c:v>8.7624999999993819E-2</c:v>
                </c:pt>
                <c:pt idx="2805">
                  <c:v>8.7656249999993816E-2</c:v>
                </c:pt>
                <c:pt idx="2806">
                  <c:v>8.7687499999993812E-2</c:v>
                </c:pt>
                <c:pt idx="2807">
                  <c:v>8.7718749999993809E-2</c:v>
                </c:pt>
                <c:pt idx="2808">
                  <c:v>8.7749999999993805E-2</c:v>
                </c:pt>
                <c:pt idx="2809">
                  <c:v>8.7781249999993802E-2</c:v>
                </c:pt>
                <c:pt idx="2810">
                  <c:v>8.7812499999993798E-2</c:v>
                </c:pt>
                <c:pt idx="2811">
                  <c:v>8.7843749999993795E-2</c:v>
                </c:pt>
                <c:pt idx="2812">
                  <c:v>8.7874999999993791E-2</c:v>
                </c:pt>
                <c:pt idx="2813">
                  <c:v>8.7906249999993788E-2</c:v>
                </c:pt>
                <c:pt idx="2814">
                  <c:v>8.7937499999993785E-2</c:v>
                </c:pt>
                <c:pt idx="2815">
                  <c:v>8.7968749999993781E-2</c:v>
                </c:pt>
                <c:pt idx="2816">
                  <c:v>8.7999999999993778E-2</c:v>
                </c:pt>
                <c:pt idx="2817">
                  <c:v>8.8031249999993774E-2</c:v>
                </c:pt>
                <c:pt idx="2818">
                  <c:v>8.8062499999993771E-2</c:v>
                </c:pt>
                <c:pt idx="2819">
                  <c:v>8.8093749999993767E-2</c:v>
                </c:pt>
                <c:pt idx="2820">
                  <c:v>8.8124999999993764E-2</c:v>
                </c:pt>
                <c:pt idx="2821">
                  <c:v>8.815624999999376E-2</c:v>
                </c:pt>
                <c:pt idx="2822">
                  <c:v>8.8187499999993757E-2</c:v>
                </c:pt>
                <c:pt idx="2823">
                  <c:v>8.8218749999993754E-2</c:v>
                </c:pt>
                <c:pt idx="2824">
                  <c:v>8.824999999999375E-2</c:v>
                </c:pt>
                <c:pt idx="2825">
                  <c:v>8.8281249999993747E-2</c:v>
                </c:pt>
                <c:pt idx="2826">
                  <c:v>8.8312499999993743E-2</c:v>
                </c:pt>
                <c:pt idx="2827">
                  <c:v>8.834374999999374E-2</c:v>
                </c:pt>
                <c:pt idx="2828">
                  <c:v>8.8374999999993736E-2</c:v>
                </c:pt>
                <c:pt idx="2829">
                  <c:v>8.8406249999993733E-2</c:v>
                </c:pt>
                <c:pt idx="2830">
                  <c:v>8.8437499999993729E-2</c:v>
                </c:pt>
                <c:pt idx="2831">
                  <c:v>8.8468749999993726E-2</c:v>
                </c:pt>
                <c:pt idx="2832">
                  <c:v>8.8499999999993723E-2</c:v>
                </c:pt>
                <c:pt idx="2833">
                  <c:v>8.8531249999993719E-2</c:v>
                </c:pt>
                <c:pt idx="2834">
                  <c:v>8.8562499999993716E-2</c:v>
                </c:pt>
                <c:pt idx="2835">
                  <c:v>8.8593749999993712E-2</c:v>
                </c:pt>
                <c:pt idx="2836">
                  <c:v>8.8624999999993709E-2</c:v>
                </c:pt>
                <c:pt idx="2837">
                  <c:v>8.8656249999993705E-2</c:v>
                </c:pt>
                <c:pt idx="2838">
                  <c:v>8.8687499999993702E-2</c:v>
                </c:pt>
                <c:pt idx="2839">
                  <c:v>8.8718749999993698E-2</c:v>
                </c:pt>
                <c:pt idx="2840">
                  <c:v>8.8749999999993695E-2</c:v>
                </c:pt>
                <c:pt idx="2841">
                  <c:v>8.8781249999993692E-2</c:v>
                </c:pt>
                <c:pt idx="2842">
                  <c:v>8.8812499999993688E-2</c:v>
                </c:pt>
                <c:pt idx="2843">
                  <c:v>8.8843749999993685E-2</c:v>
                </c:pt>
                <c:pt idx="2844">
                  <c:v>8.8874999999993681E-2</c:v>
                </c:pt>
                <c:pt idx="2845">
                  <c:v>8.8906249999993678E-2</c:v>
                </c:pt>
                <c:pt idx="2846">
                  <c:v>8.8937499999993674E-2</c:v>
                </c:pt>
                <c:pt idx="2847">
                  <c:v>8.8968749999993671E-2</c:v>
                </c:pt>
                <c:pt idx="2848">
                  <c:v>8.8999999999993668E-2</c:v>
                </c:pt>
                <c:pt idx="2849">
                  <c:v>8.9031249999993664E-2</c:v>
                </c:pt>
                <c:pt idx="2850">
                  <c:v>8.9062499999993661E-2</c:v>
                </c:pt>
                <c:pt idx="2851">
                  <c:v>8.9093749999993657E-2</c:v>
                </c:pt>
                <c:pt idx="2852">
                  <c:v>8.9124999999993654E-2</c:v>
                </c:pt>
                <c:pt idx="2853">
                  <c:v>8.915624999999365E-2</c:v>
                </c:pt>
                <c:pt idx="2854">
                  <c:v>8.9187499999993647E-2</c:v>
                </c:pt>
                <c:pt idx="2855">
                  <c:v>8.9218749999993643E-2</c:v>
                </c:pt>
                <c:pt idx="2856">
                  <c:v>8.924999999999364E-2</c:v>
                </c:pt>
                <c:pt idx="2857">
                  <c:v>8.9281249999993637E-2</c:v>
                </c:pt>
                <c:pt idx="2858">
                  <c:v>8.9312499999993633E-2</c:v>
                </c:pt>
                <c:pt idx="2859">
                  <c:v>8.934374999999363E-2</c:v>
                </c:pt>
                <c:pt idx="2860">
                  <c:v>8.9374999999993626E-2</c:v>
                </c:pt>
                <c:pt idx="2861">
                  <c:v>8.9406249999993623E-2</c:v>
                </c:pt>
                <c:pt idx="2862">
                  <c:v>8.9437499999993619E-2</c:v>
                </c:pt>
                <c:pt idx="2863">
                  <c:v>8.9468749999993616E-2</c:v>
                </c:pt>
                <c:pt idx="2864">
                  <c:v>8.9499999999993612E-2</c:v>
                </c:pt>
                <c:pt idx="2865">
                  <c:v>8.9531249999993609E-2</c:v>
                </c:pt>
                <c:pt idx="2866">
                  <c:v>8.9562499999993606E-2</c:v>
                </c:pt>
                <c:pt idx="2867">
                  <c:v>8.9593749999993602E-2</c:v>
                </c:pt>
                <c:pt idx="2868">
                  <c:v>8.9624999999993599E-2</c:v>
                </c:pt>
                <c:pt idx="2869">
                  <c:v>8.9656249999993595E-2</c:v>
                </c:pt>
                <c:pt idx="2870">
                  <c:v>8.9687499999993592E-2</c:v>
                </c:pt>
                <c:pt idx="2871">
                  <c:v>8.9718749999993588E-2</c:v>
                </c:pt>
                <c:pt idx="2872">
                  <c:v>8.9749999999993585E-2</c:v>
                </c:pt>
                <c:pt idx="2873">
                  <c:v>8.9781249999993581E-2</c:v>
                </c:pt>
                <c:pt idx="2874">
                  <c:v>8.9812499999993578E-2</c:v>
                </c:pt>
                <c:pt idx="2875">
                  <c:v>8.9843749999993575E-2</c:v>
                </c:pt>
                <c:pt idx="2876">
                  <c:v>8.9874999999993571E-2</c:v>
                </c:pt>
                <c:pt idx="2877">
                  <c:v>8.9906249999993568E-2</c:v>
                </c:pt>
                <c:pt idx="2878">
                  <c:v>8.9937499999993564E-2</c:v>
                </c:pt>
                <c:pt idx="2879">
                  <c:v>8.9968749999993561E-2</c:v>
                </c:pt>
                <c:pt idx="2880">
                  <c:v>8.9999999999993557E-2</c:v>
                </c:pt>
                <c:pt idx="2881">
                  <c:v>9.0031249999993554E-2</c:v>
                </c:pt>
                <c:pt idx="2882">
                  <c:v>9.006249999999355E-2</c:v>
                </c:pt>
                <c:pt idx="2883">
                  <c:v>9.0093749999993547E-2</c:v>
                </c:pt>
                <c:pt idx="2884">
                  <c:v>9.0124999999993544E-2</c:v>
                </c:pt>
                <c:pt idx="2885">
                  <c:v>9.015624999999354E-2</c:v>
                </c:pt>
                <c:pt idx="2886">
                  <c:v>9.0187499999993537E-2</c:v>
                </c:pt>
                <c:pt idx="2887">
                  <c:v>9.0218749999993533E-2</c:v>
                </c:pt>
                <c:pt idx="2888">
                  <c:v>9.024999999999353E-2</c:v>
                </c:pt>
                <c:pt idx="2889">
                  <c:v>9.0281249999993526E-2</c:v>
                </c:pt>
                <c:pt idx="2890">
                  <c:v>9.0312499999993523E-2</c:v>
                </c:pt>
                <c:pt idx="2891">
                  <c:v>9.034374999999352E-2</c:v>
                </c:pt>
                <c:pt idx="2892">
                  <c:v>9.0374999999993516E-2</c:v>
                </c:pt>
                <c:pt idx="2893">
                  <c:v>9.0406249999993513E-2</c:v>
                </c:pt>
                <c:pt idx="2894">
                  <c:v>9.0437499999993509E-2</c:v>
                </c:pt>
                <c:pt idx="2895">
                  <c:v>9.0468749999993506E-2</c:v>
                </c:pt>
                <c:pt idx="2896">
                  <c:v>9.0499999999993502E-2</c:v>
                </c:pt>
                <c:pt idx="2897">
                  <c:v>9.0531249999993499E-2</c:v>
                </c:pt>
                <c:pt idx="2898">
                  <c:v>9.0562499999993495E-2</c:v>
                </c:pt>
                <c:pt idx="2899">
                  <c:v>9.0593749999993492E-2</c:v>
                </c:pt>
                <c:pt idx="2900">
                  <c:v>9.0624999999993489E-2</c:v>
                </c:pt>
                <c:pt idx="2901">
                  <c:v>9.0656249999993485E-2</c:v>
                </c:pt>
                <c:pt idx="2902">
                  <c:v>9.0687499999993482E-2</c:v>
                </c:pt>
                <c:pt idx="2903">
                  <c:v>9.0718749999993478E-2</c:v>
                </c:pt>
                <c:pt idx="2904">
                  <c:v>9.0749999999993475E-2</c:v>
                </c:pt>
                <c:pt idx="2905">
                  <c:v>9.0781249999993471E-2</c:v>
                </c:pt>
                <c:pt idx="2906">
                  <c:v>9.0812499999993468E-2</c:v>
                </c:pt>
                <c:pt idx="2907">
                  <c:v>9.0843749999993464E-2</c:v>
                </c:pt>
                <c:pt idx="2908">
                  <c:v>9.0874999999993461E-2</c:v>
                </c:pt>
                <c:pt idx="2909">
                  <c:v>9.0906249999993458E-2</c:v>
                </c:pt>
              </c:numCache>
            </c:numRef>
          </c:xVal>
          <c:yVal>
            <c:numRef>
              <c:f>'D-term Reaction'!$D$6:$D$2915</c:f>
              <c:numCache>
                <c:formatCode>0.00</c:formatCode>
                <c:ptCount val="2910"/>
                <c:pt idx="1">
                  <c:v>-1.6302589378610075</c:v>
                </c:pt>
                <c:pt idx="2">
                  <c:v>-4.8750765288212969</c:v>
                </c:pt>
                <c:pt idx="3">
                  <c:v>-8.072944467821074</c:v>
                </c:pt>
                <c:pt idx="4">
                  <c:v>-11.193065538475379</c:v>
                </c:pt>
                <c:pt idx="5">
                  <c:v>-14.205391269242151</c:v>
                </c:pt>
                <c:pt idx="6">
                  <c:v>-17.080911316629372</c:v>
                </c:pt>
                <c:pt idx="7">
                  <c:v>-19.791932850661478</c:v>
                </c:pt>
                <c:pt idx="8">
                  <c:v>-22.312347251970685</c:v>
                </c:pt>
                <c:pt idx="9">
                  <c:v>-24.617881552073726</c:v>
                </c:pt>
                <c:pt idx="10">
                  <c:v>-26.686332195327374</c:v>
                </c:pt>
                <c:pt idx="11">
                  <c:v>-28.497778871306767</c:v>
                </c:pt>
                <c:pt idx="12">
                  <c:v>-30.034776358284997</c:v>
                </c:pt>
                <c:pt idx="13">
                  <c:v>-31.282522530254045</c:v>
                </c:pt>
                <c:pt idx="14">
                  <c:v>-32.229000909490352</c:v>
                </c:pt>
                <c:pt idx="15">
                  <c:v>-32.865096391804457</c:v>
                </c:pt>
                <c:pt idx="16">
                  <c:v>-33.184683029976</c:v>
                </c:pt>
                <c:pt idx="17">
                  <c:v>-33.184683029976142</c:v>
                </c:pt>
                <c:pt idx="18">
                  <c:v>-32.865096391804308</c:v>
                </c:pt>
                <c:pt idx="19">
                  <c:v>-32.229000909490424</c:v>
                </c:pt>
                <c:pt idx="20">
                  <c:v>-31.282522530254028</c:v>
                </c:pt>
                <c:pt idx="21">
                  <c:v>-30.034776358285058</c:v>
                </c:pt>
                <c:pt idx="22">
                  <c:v>-28.497778871306632</c:v>
                </c:pt>
                <c:pt idx="23">
                  <c:v>-26.686332195327299</c:v>
                </c:pt>
                <c:pt idx="24">
                  <c:v>-24.61788155207369</c:v>
                </c:pt>
                <c:pt idx="25">
                  <c:v>-22.312347251970685</c:v>
                </c:pt>
                <c:pt idx="26">
                  <c:v>-19.791932850661478</c:v>
                </c:pt>
                <c:pt idx="27">
                  <c:v>-17.080911316629333</c:v>
                </c:pt>
                <c:pt idx="28">
                  <c:v>-14.205391269242151</c:v>
                </c:pt>
                <c:pt idx="29">
                  <c:v>-11.193065538475379</c:v>
                </c:pt>
                <c:pt idx="30">
                  <c:v>-8.0729444678209994</c:v>
                </c:pt>
                <c:pt idx="31">
                  <c:v>-4.8750765288211841</c:v>
                </c:pt>
                <c:pt idx="32">
                  <c:v>-1.63025893786097</c:v>
                </c:pt>
                <c:pt idx="33">
                  <c:v>1.6302589378610828</c:v>
                </c:pt>
                <c:pt idx="34">
                  <c:v>4.8750765288214097</c:v>
                </c:pt>
                <c:pt idx="35">
                  <c:v>8.0729444678211131</c:v>
                </c:pt>
                <c:pt idx="36">
                  <c:v>11.193065538475492</c:v>
                </c:pt>
                <c:pt idx="37">
                  <c:v>14.205391269242226</c:v>
                </c:pt>
                <c:pt idx="38">
                  <c:v>17.080911316629479</c:v>
                </c:pt>
                <c:pt idx="39">
                  <c:v>19.791932850661365</c:v>
                </c:pt>
                <c:pt idx="40">
                  <c:v>22.312347251970991</c:v>
                </c:pt>
                <c:pt idx="41">
                  <c:v>24.617881552073801</c:v>
                </c:pt>
                <c:pt idx="42">
                  <c:v>26.686332195327527</c:v>
                </c:pt>
                <c:pt idx="43">
                  <c:v>28.497778871306711</c:v>
                </c:pt>
                <c:pt idx="44">
                  <c:v>30.034776358284905</c:v>
                </c:pt>
                <c:pt idx="45">
                  <c:v>31.282522530253935</c:v>
                </c:pt>
                <c:pt idx="46">
                  <c:v>32.229000909490601</c:v>
                </c:pt>
                <c:pt idx="47">
                  <c:v>32.865096391804542</c:v>
                </c:pt>
                <c:pt idx="48">
                  <c:v>33.184683029975922</c:v>
                </c:pt>
                <c:pt idx="49">
                  <c:v>33.184683029976213</c:v>
                </c:pt>
                <c:pt idx="50">
                  <c:v>32.865096391804215</c:v>
                </c:pt>
                <c:pt idx="51">
                  <c:v>32.229000909490544</c:v>
                </c:pt>
                <c:pt idx="52">
                  <c:v>31.282522530253573</c:v>
                </c:pt>
                <c:pt idx="53">
                  <c:v>30.03477635828536</c:v>
                </c:pt>
                <c:pt idx="54">
                  <c:v>28.497778871306579</c:v>
                </c:pt>
                <c:pt idx="55">
                  <c:v>26.686332195327374</c:v>
                </c:pt>
                <c:pt idx="56">
                  <c:v>24.617881552073506</c:v>
                </c:pt>
                <c:pt idx="57">
                  <c:v>22.312347251970724</c:v>
                </c:pt>
                <c:pt idx="58">
                  <c:v>19.79193285066129</c:v>
                </c:pt>
                <c:pt idx="59">
                  <c:v>17.08091131662918</c:v>
                </c:pt>
                <c:pt idx="60">
                  <c:v>14.205391269242112</c:v>
                </c:pt>
                <c:pt idx="61">
                  <c:v>11.19306553847523</c:v>
                </c:pt>
                <c:pt idx="62">
                  <c:v>8.0729444678209621</c:v>
                </c:pt>
                <c:pt idx="63">
                  <c:v>4.8750765288210713</c:v>
                </c:pt>
                <c:pt idx="64">
                  <c:v>1.6302589378608949</c:v>
                </c:pt>
                <c:pt idx="65">
                  <c:v>-1.6302589378611581</c:v>
                </c:pt>
                <c:pt idx="66">
                  <c:v>-4.8750765288213724</c:v>
                </c:pt>
                <c:pt idx="67">
                  <c:v>-8.0729444678212232</c:v>
                </c:pt>
                <c:pt idx="68">
                  <c:v>-11.193065538475718</c:v>
                </c:pt>
                <c:pt idx="69">
                  <c:v>-14.205391269242265</c:v>
                </c:pt>
                <c:pt idx="70">
                  <c:v>-17.080911316629443</c:v>
                </c:pt>
                <c:pt idx="71">
                  <c:v>-19.791932850661549</c:v>
                </c:pt>
                <c:pt idx="72">
                  <c:v>-22.312347251970952</c:v>
                </c:pt>
                <c:pt idx="73">
                  <c:v>-24.617881552073726</c:v>
                </c:pt>
                <c:pt idx="74">
                  <c:v>-26.686332195327527</c:v>
                </c:pt>
                <c:pt idx="75">
                  <c:v>-28.49777887130675</c:v>
                </c:pt>
                <c:pt idx="76">
                  <c:v>-30.034776358285207</c:v>
                </c:pt>
                <c:pt idx="77">
                  <c:v>-31.282522530253971</c:v>
                </c:pt>
                <c:pt idx="78">
                  <c:v>-32.229000909490033</c:v>
                </c:pt>
                <c:pt idx="79">
                  <c:v>-32.865096391804549</c:v>
                </c:pt>
                <c:pt idx="80">
                  <c:v>-33.184683029976526</c:v>
                </c:pt>
                <c:pt idx="81">
                  <c:v>-33.184683029975908</c:v>
                </c:pt>
                <c:pt idx="82">
                  <c:v>-32.865096391804499</c:v>
                </c:pt>
                <c:pt idx="83">
                  <c:v>-32.229000909490225</c:v>
                </c:pt>
                <c:pt idx="84">
                  <c:v>-31.282522530254401</c:v>
                </c:pt>
                <c:pt idx="85">
                  <c:v>-30.034776358284777</c:v>
                </c:pt>
                <c:pt idx="86">
                  <c:v>-28.497778871306561</c:v>
                </c:pt>
                <c:pt idx="87">
                  <c:v>-26.68633219532704</c:v>
                </c:pt>
                <c:pt idx="88">
                  <c:v>-24.617881552073506</c:v>
                </c:pt>
                <c:pt idx="89">
                  <c:v>-22.312347251970461</c:v>
                </c:pt>
                <c:pt idx="90">
                  <c:v>-19.79193285066129</c:v>
                </c:pt>
                <c:pt idx="91">
                  <c:v>-17.080911316629443</c:v>
                </c:pt>
                <c:pt idx="92">
                  <c:v>-14.205391269241924</c:v>
                </c:pt>
                <c:pt idx="93">
                  <c:v>-11.193065538475343</c:v>
                </c:pt>
                <c:pt idx="94">
                  <c:v>-8.072944467820772</c:v>
                </c:pt>
                <c:pt idx="95">
                  <c:v>-4.875076528821034</c:v>
                </c:pt>
                <c:pt idx="96">
                  <c:v>-1.6302589378607821</c:v>
                </c:pt>
                <c:pt idx="97">
                  <c:v>1.6302589378612331</c:v>
                </c:pt>
                <c:pt idx="98">
                  <c:v>4.875076528821598</c:v>
                </c:pt>
                <c:pt idx="99">
                  <c:v>8.0729444678212623</c:v>
                </c:pt>
                <c:pt idx="100">
                  <c:v>11.193065538475606</c:v>
                </c:pt>
                <c:pt idx="101">
                  <c:v>14.205391269242304</c:v>
                </c:pt>
                <c:pt idx="102">
                  <c:v>17.08091131662982</c:v>
                </c:pt>
                <c:pt idx="103">
                  <c:v>19.791932850661251</c:v>
                </c:pt>
                <c:pt idx="104">
                  <c:v>22.312347251970763</c:v>
                </c:pt>
                <c:pt idx="105">
                  <c:v>24.617881552074216</c:v>
                </c:pt>
                <c:pt idx="106">
                  <c:v>26.686332195327861</c:v>
                </c:pt>
                <c:pt idx="107">
                  <c:v>28.497778871306807</c:v>
                </c:pt>
                <c:pt idx="108">
                  <c:v>30.034776358284983</c:v>
                </c:pt>
                <c:pt idx="109">
                  <c:v>31.282522530253988</c:v>
                </c:pt>
                <c:pt idx="110">
                  <c:v>32.229000909490928</c:v>
                </c:pt>
                <c:pt idx="111">
                  <c:v>32.865096391804272</c:v>
                </c:pt>
                <c:pt idx="112">
                  <c:v>33.184683029975936</c:v>
                </c:pt>
                <c:pt idx="113">
                  <c:v>33.184683029975908</c:v>
                </c:pt>
                <c:pt idx="114">
                  <c:v>32.865096391804776</c:v>
                </c:pt>
                <c:pt idx="115">
                  <c:v>32.229000909490217</c:v>
                </c:pt>
                <c:pt idx="116">
                  <c:v>31.2825225302538</c:v>
                </c:pt>
                <c:pt idx="117">
                  <c:v>30.034776358284208</c:v>
                </c:pt>
                <c:pt idx="118">
                  <c:v>28.497778871307045</c:v>
                </c:pt>
                <c:pt idx="119">
                  <c:v>26.68633219532704</c:v>
                </c:pt>
                <c:pt idx="120">
                  <c:v>24.617881552073879</c:v>
                </c:pt>
                <c:pt idx="121">
                  <c:v>22.312347251970017</c:v>
                </c:pt>
                <c:pt idx="122">
                  <c:v>19.791932850661549</c:v>
                </c:pt>
                <c:pt idx="123">
                  <c:v>17.08091131662907</c:v>
                </c:pt>
                <c:pt idx="124">
                  <c:v>14.205391269242112</c:v>
                </c:pt>
                <c:pt idx="125">
                  <c:v>11.193065538474857</c:v>
                </c:pt>
                <c:pt idx="126">
                  <c:v>8.0729444678208111</c:v>
                </c:pt>
                <c:pt idx="127">
                  <c:v>4.8750765288210713</c:v>
                </c:pt>
                <c:pt idx="128">
                  <c:v>1.6302589378607446</c:v>
                </c:pt>
                <c:pt idx="129">
                  <c:v>-1.6302589378612706</c:v>
                </c:pt>
                <c:pt idx="130">
                  <c:v>-4.8750765288215225</c:v>
                </c:pt>
                <c:pt idx="131">
                  <c:v>-8.0729444678214879</c:v>
                </c:pt>
                <c:pt idx="132">
                  <c:v>-11.193065538475379</c:v>
                </c:pt>
                <c:pt idx="133">
                  <c:v>-14.205391269242604</c:v>
                </c:pt>
                <c:pt idx="134">
                  <c:v>-17.080911316629557</c:v>
                </c:pt>
                <c:pt idx="135">
                  <c:v>-19.791932850662004</c:v>
                </c:pt>
                <c:pt idx="136">
                  <c:v>-22.312347251971289</c:v>
                </c:pt>
                <c:pt idx="137">
                  <c:v>-24.617881552073388</c:v>
                </c:pt>
                <c:pt idx="138">
                  <c:v>-26.686332195327861</c:v>
                </c:pt>
                <c:pt idx="139">
                  <c:v>-28.497778871306842</c:v>
                </c:pt>
                <c:pt idx="140">
                  <c:v>-30.034776358284997</c:v>
                </c:pt>
                <c:pt idx="141">
                  <c:v>-31.282522530253445</c:v>
                </c:pt>
                <c:pt idx="142">
                  <c:v>-32.229000909490921</c:v>
                </c:pt>
                <c:pt idx="143">
                  <c:v>-32.865096391804279</c:v>
                </c:pt>
                <c:pt idx="144">
                  <c:v>-33.184683029976526</c:v>
                </c:pt>
                <c:pt idx="145">
                  <c:v>-33.184683029975304</c:v>
                </c:pt>
                <c:pt idx="146">
                  <c:v>-32.865096391804784</c:v>
                </c:pt>
                <c:pt idx="147">
                  <c:v>-32.229000909490196</c:v>
                </c:pt>
                <c:pt idx="148">
                  <c:v>-31.282522530254361</c:v>
                </c:pt>
                <c:pt idx="149">
                  <c:v>-30.034776358285246</c:v>
                </c:pt>
                <c:pt idx="150">
                  <c:v>-28.497778871305961</c:v>
                </c:pt>
                <c:pt idx="151">
                  <c:v>-26.686332195327488</c:v>
                </c:pt>
                <c:pt idx="152">
                  <c:v>-24.617881552073349</c:v>
                </c:pt>
                <c:pt idx="153">
                  <c:v>-22.312347251970763</c:v>
                </c:pt>
                <c:pt idx="154">
                  <c:v>-19.791932850660761</c:v>
                </c:pt>
                <c:pt idx="155">
                  <c:v>-17.080911316629294</c:v>
                </c:pt>
                <c:pt idx="156">
                  <c:v>-14.205391269241288</c:v>
                </c:pt>
                <c:pt idx="157">
                  <c:v>-11.193065538475304</c:v>
                </c:pt>
                <c:pt idx="158">
                  <c:v>-8.0729444678207365</c:v>
                </c:pt>
                <c:pt idx="159">
                  <c:v>-4.875076528821034</c:v>
                </c:pt>
                <c:pt idx="160">
                  <c:v>-1.6302589378606693</c:v>
                </c:pt>
                <c:pt idx="161">
                  <c:v>1.6302589378613461</c:v>
                </c:pt>
                <c:pt idx="162">
                  <c:v>4.8750765288216735</c:v>
                </c:pt>
                <c:pt idx="163">
                  <c:v>8.0729444678212232</c:v>
                </c:pt>
                <c:pt idx="164">
                  <c:v>11.193065538476093</c:v>
                </c:pt>
                <c:pt idx="165">
                  <c:v>14.20539126924249</c:v>
                </c:pt>
                <c:pt idx="166">
                  <c:v>17.080911316629631</c:v>
                </c:pt>
                <c:pt idx="167">
                  <c:v>19.791932850661738</c:v>
                </c:pt>
                <c:pt idx="168">
                  <c:v>22.31234725197174</c:v>
                </c:pt>
                <c:pt idx="169">
                  <c:v>24.617881552072973</c:v>
                </c:pt>
                <c:pt idx="170">
                  <c:v>26.686332195328429</c:v>
                </c:pt>
                <c:pt idx="171">
                  <c:v>28.497778871306881</c:v>
                </c:pt>
                <c:pt idx="172">
                  <c:v>30.034776358285058</c:v>
                </c:pt>
                <c:pt idx="173">
                  <c:v>31.282522530254067</c:v>
                </c:pt>
                <c:pt idx="174">
                  <c:v>32.229000909490374</c:v>
                </c:pt>
                <c:pt idx="175">
                  <c:v>32.865096391804293</c:v>
                </c:pt>
                <c:pt idx="176">
                  <c:v>33.184683029975936</c:v>
                </c:pt>
                <c:pt idx="177">
                  <c:v>33.184683029975901</c:v>
                </c:pt>
                <c:pt idx="178">
                  <c:v>32.865096391804173</c:v>
                </c:pt>
                <c:pt idx="179">
                  <c:v>32.22900090949134</c:v>
                </c:pt>
                <c:pt idx="180">
                  <c:v>31.282522530252638</c:v>
                </c:pt>
                <c:pt idx="181">
                  <c:v>30.034776358285786</c:v>
                </c:pt>
                <c:pt idx="182">
                  <c:v>28.49777887130643</c:v>
                </c:pt>
                <c:pt idx="183">
                  <c:v>26.686332195326926</c:v>
                </c:pt>
                <c:pt idx="184">
                  <c:v>24.617881552073349</c:v>
                </c:pt>
                <c:pt idx="185">
                  <c:v>22.312347251970312</c:v>
                </c:pt>
                <c:pt idx="186">
                  <c:v>19.791932850661777</c:v>
                </c:pt>
                <c:pt idx="187">
                  <c:v>17.080911316628843</c:v>
                </c:pt>
                <c:pt idx="188">
                  <c:v>14.205391269241662</c:v>
                </c:pt>
                <c:pt idx="189">
                  <c:v>11.193065538474555</c:v>
                </c:pt>
                <c:pt idx="190">
                  <c:v>8.072944467820923</c:v>
                </c:pt>
                <c:pt idx="191">
                  <c:v>4.8750765288206956</c:v>
                </c:pt>
                <c:pt idx="192">
                  <c:v>1.6302589378606693</c:v>
                </c:pt>
                <c:pt idx="193">
                  <c:v>-1.6302589378614589</c:v>
                </c:pt>
                <c:pt idx="194">
                  <c:v>-4.8750765288216735</c:v>
                </c:pt>
                <c:pt idx="195">
                  <c:v>-8.0729444678214506</c:v>
                </c:pt>
                <c:pt idx="196">
                  <c:v>-11.193065538476207</c:v>
                </c:pt>
                <c:pt idx="197">
                  <c:v>-14.205391269242565</c:v>
                </c:pt>
                <c:pt idx="198">
                  <c:v>-17.080911316629745</c:v>
                </c:pt>
                <c:pt idx="199">
                  <c:v>-19.791932850661816</c:v>
                </c:pt>
                <c:pt idx="200">
                  <c:v>-22.312347251970991</c:v>
                </c:pt>
                <c:pt idx="201">
                  <c:v>-24.617881552074856</c:v>
                </c:pt>
                <c:pt idx="202">
                  <c:v>-26.686332195326546</c:v>
                </c:pt>
                <c:pt idx="203">
                  <c:v>-28.497778871307954</c:v>
                </c:pt>
                <c:pt idx="204">
                  <c:v>-30.034776358285093</c:v>
                </c:pt>
                <c:pt idx="205">
                  <c:v>-31.282522530254106</c:v>
                </c:pt>
                <c:pt idx="206">
                  <c:v>-32.229000909489223</c:v>
                </c:pt>
                <c:pt idx="207">
                  <c:v>-32.865096391805494</c:v>
                </c:pt>
                <c:pt idx="208">
                  <c:v>-33.184683029974742</c:v>
                </c:pt>
                <c:pt idx="209">
                  <c:v>-33.184683029977101</c:v>
                </c:pt>
                <c:pt idx="210">
                  <c:v>-32.865096391804165</c:v>
                </c:pt>
                <c:pt idx="211">
                  <c:v>-32.229000909490161</c:v>
                </c:pt>
                <c:pt idx="212">
                  <c:v>-31.282522530254855</c:v>
                </c:pt>
                <c:pt idx="213">
                  <c:v>-30.034776358283576</c:v>
                </c:pt>
                <c:pt idx="214">
                  <c:v>-28.497778871307442</c:v>
                </c:pt>
                <c:pt idx="215">
                  <c:v>-26.686332195326852</c:v>
                </c:pt>
                <c:pt idx="216">
                  <c:v>-24.617881552073278</c:v>
                </c:pt>
                <c:pt idx="217">
                  <c:v>-22.312347251970202</c:v>
                </c:pt>
                <c:pt idx="218">
                  <c:v>-19.791932850661027</c:v>
                </c:pt>
                <c:pt idx="219">
                  <c:v>-17.080911316628878</c:v>
                </c:pt>
                <c:pt idx="220">
                  <c:v>-14.205391269242112</c:v>
                </c:pt>
                <c:pt idx="221">
                  <c:v>-11.193065538474441</c:v>
                </c:pt>
                <c:pt idx="222">
                  <c:v>-8.0729444678208111</c:v>
                </c:pt>
                <c:pt idx="223">
                  <c:v>-4.8750765288206956</c:v>
                </c:pt>
                <c:pt idx="224">
                  <c:v>-1.630258937860444</c:v>
                </c:pt>
                <c:pt idx="225">
                  <c:v>1.6302589378615715</c:v>
                </c:pt>
                <c:pt idx="226">
                  <c:v>4.8750765288217854</c:v>
                </c:pt>
                <c:pt idx="227">
                  <c:v>8.0729444678215643</c:v>
                </c:pt>
                <c:pt idx="228">
                  <c:v>11.19306553847632</c:v>
                </c:pt>
                <c:pt idx="229">
                  <c:v>14.205391269242678</c:v>
                </c:pt>
                <c:pt idx="230">
                  <c:v>17.08091131662982</c:v>
                </c:pt>
                <c:pt idx="231">
                  <c:v>19.791932850661926</c:v>
                </c:pt>
                <c:pt idx="232">
                  <c:v>22.312347251971062</c:v>
                </c:pt>
                <c:pt idx="233">
                  <c:v>24.61788155207309</c:v>
                </c:pt>
                <c:pt idx="234">
                  <c:v>26.686332195327452</c:v>
                </c:pt>
                <c:pt idx="235">
                  <c:v>28.497778871307954</c:v>
                </c:pt>
                <c:pt idx="236">
                  <c:v>30.034776358285093</c:v>
                </c:pt>
                <c:pt idx="237">
                  <c:v>31.282522530255246</c:v>
                </c:pt>
                <c:pt idx="238">
                  <c:v>32.229000909489251</c:v>
                </c:pt>
                <c:pt idx="239">
                  <c:v>32.865096391805508</c:v>
                </c:pt>
                <c:pt idx="240">
                  <c:v>33.18468302997595</c:v>
                </c:pt>
                <c:pt idx="241">
                  <c:v>33.184683029977094</c:v>
                </c:pt>
                <c:pt idx="242">
                  <c:v>32.865096391801764</c:v>
                </c:pt>
                <c:pt idx="243">
                  <c:v>32.229000909491312</c:v>
                </c:pt>
                <c:pt idx="244">
                  <c:v>31.282522530253708</c:v>
                </c:pt>
                <c:pt idx="245">
                  <c:v>30.034776358285693</c:v>
                </c:pt>
                <c:pt idx="246">
                  <c:v>28.497778871305322</c:v>
                </c:pt>
                <c:pt idx="247">
                  <c:v>26.68633219532779</c:v>
                </c:pt>
                <c:pt idx="248">
                  <c:v>24.6178815520732</c:v>
                </c:pt>
                <c:pt idx="249">
                  <c:v>22.312347251970124</c:v>
                </c:pt>
                <c:pt idx="250">
                  <c:v>19.791932850660235</c:v>
                </c:pt>
                <c:pt idx="251">
                  <c:v>17.080911316628878</c:v>
                </c:pt>
                <c:pt idx="252">
                  <c:v>14.205391269241662</c:v>
                </c:pt>
                <c:pt idx="253">
                  <c:v>11.193065538475267</c:v>
                </c:pt>
                <c:pt idx="254">
                  <c:v>8.0729444678204718</c:v>
                </c:pt>
                <c:pt idx="255">
                  <c:v>4.8750765288206956</c:v>
                </c:pt>
                <c:pt idx="256">
                  <c:v>1.630258937860444</c:v>
                </c:pt>
                <c:pt idx="257">
                  <c:v>-1.6302589378616843</c:v>
                </c:pt>
                <c:pt idx="258">
                  <c:v>-4.8750765288216735</c:v>
                </c:pt>
                <c:pt idx="259">
                  <c:v>-8.0729444678222393</c:v>
                </c:pt>
                <c:pt idx="260">
                  <c:v>-11.193065538475157</c:v>
                </c:pt>
                <c:pt idx="261">
                  <c:v>-14.205391269243128</c:v>
                </c:pt>
                <c:pt idx="262">
                  <c:v>-17.080911316629859</c:v>
                </c:pt>
                <c:pt idx="263">
                  <c:v>-19.79193285066189</c:v>
                </c:pt>
                <c:pt idx="264">
                  <c:v>-22.312347251970202</c:v>
                </c:pt>
                <c:pt idx="265">
                  <c:v>-24.61788155207395</c:v>
                </c:pt>
                <c:pt idx="266">
                  <c:v>-26.686332195328465</c:v>
                </c:pt>
                <c:pt idx="267">
                  <c:v>-28.497778871306938</c:v>
                </c:pt>
                <c:pt idx="268">
                  <c:v>-30.034776358285093</c:v>
                </c:pt>
                <c:pt idx="269">
                  <c:v>-31.282522530254084</c:v>
                </c:pt>
                <c:pt idx="270">
                  <c:v>-32.229000909491596</c:v>
                </c:pt>
                <c:pt idx="271">
                  <c:v>-32.865096391804322</c:v>
                </c:pt>
                <c:pt idx="272">
                  <c:v>-33.184683029977151</c:v>
                </c:pt>
                <c:pt idx="273">
                  <c:v>-33.184683029973492</c:v>
                </c:pt>
                <c:pt idx="274">
                  <c:v>-32.865096391805345</c:v>
                </c:pt>
                <c:pt idx="275">
                  <c:v>-32.229000909490132</c:v>
                </c:pt>
                <c:pt idx="276">
                  <c:v>-31.282522530254816</c:v>
                </c:pt>
                <c:pt idx="277">
                  <c:v>-30.034776358283516</c:v>
                </c:pt>
                <c:pt idx="278">
                  <c:v>-28.497778871307368</c:v>
                </c:pt>
                <c:pt idx="279">
                  <c:v>-26.686332195326813</c:v>
                </c:pt>
                <c:pt idx="280">
                  <c:v>-24.6178815520732</c:v>
                </c:pt>
                <c:pt idx="281">
                  <c:v>-22.312347251969374</c:v>
                </c:pt>
                <c:pt idx="282">
                  <c:v>-19.791932850661027</c:v>
                </c:pt>
                <c:pt idx="283">
                  <c:v>-17.080911316629443</c:v>
                </c:pt>
                <c:pt idx="284">
                  <c:v>-14.20539126924155</c:v>
                </c:pt>
                <c:pt idx="285">
                  <c:v>-11.193065538475157</c:v>
                </c:pt>
                <c:pt idx="286">
                  <c:v>-8.0729444678201343</c:v>
                </c:pt>
                <c:pt idx="287">
                  <c:v>-4.8750765288208084</c:v>
                </c:pt>
                <c:pt idx="288">
                  <c:v>-1.6302589378603312</c:v>
                </c:pt>
                <c:pt idx="289">
                  <c:v>1.6302589378617971</c:v>
                </c:pt>
                <c:pt idx="290">
                  <c:v>4.8750765288215598</c:v>
                </c:pt>
                <c:pt idx="291">
                  <c:v>8.0729444678219018</c:v>
                </c:pt>
                <c:pt idx="292">
                  <c:v>11.193065538475945</c:v>
                </c:pt>
                <c:pt idx="293">
                  <c:v>14.20539126924324</c:v>
                </c:pt>
                <c:pt idx="294">
                  <c:v>17.080911316629258</c:v>
                </c:pt>
                <c:pt idx="295">
                  <c:v>19.79193285066189</c:v>
                </c:pt>
                <c:pt idx="296">
                  <c:v>22.312347251971929</c:v>
                </c:pt>
                <c:pt idx="297">
                  <c:v>24.617881552073161</c:v>
                </c:pt>
                <c:pt idx="298">
                  <c:v>26.686332195329516</c:v>
                </c:pt>
                <c:pt idx="299">
                  <c:v>28.497778871304945</c:v>
                </c:pt>
                <c:pt idx="300">
                  <c:v>30.034776358286198</c:v>
                </c:pt>
                <c:pt idx="301">
                  <c:v>31.282522530254138</c:v>
                </c:pt>
                <c:pt idx="302">
                  <c:v>32.22900090949161</c:v>
                </c:pt>
                <c:pt idx="303">
                  <c:v>32.865096391803142</c:v>
                </c:pt>
                <c:pt idx="304">
                  <c:v>33.184683029977151</c:v>
                </c:pt>
                <c:pt idx="305">
                  <c:v>33.184683029975886</c:v>
                </c:pt>
                <c:pt idx="306">
                  <c:v>32.865096391805309</c:v>
                </c:pt>
                <c:pt idx="307">
                  <c:v>32.22900090948778</c:v>
                </c:pt>
                <c:pt idx="308">
                  <c:v>31.282522530254816</c:v>
                </c:pt>
                <c:pt idx="309">
                  <c:v>30.034776358284581</c:v>
                </c:pt>
                <c:pt idx="310">
                  <c:v>28.497778871307311</c:v>
                </c:pt>
                <c:pt idx="311">
                  <c:v>26.686332195326735</c:v>
                </c:pt>
                <c:pt idx="312">
                  <c:v>24.617881552071395</c:v>
                </c:pt>
                <c:pt idx="313">
                  <c:v>22.312347251971779</c:v>
                </c:pt>
                <c:pt idx="314">
                  <c:v>19.79193285066016</c:v>
                </c:pt>
                <c:pt idx="315">
                  <c:v>17.080911316629894</c:v>
                </c:pt>
                <c:pt idx="316">
                  <c:v>14.20539126924046</c:v>
                </c:pt>
                <c:pt idx="317">
                  <c:v>11.193065538475157</c:v>
                </c:pt>
                <c:pt idx="318">
                  <c:v>8.0729444678203617</c:v>
                </c:pt>
                <c:pt idx="319">
                  <c:v>4.8750765288206956</c:v>
                </c:pt>
                <c:pt idx="320">
                  <c:v>1.6302589378602184</c:v>
                </c:pt>
                <c:pt idx="321">
                  <c:v>-1.6302589378617971</c:v>
                </c:pt>
                <c:pt idx="322">
                  <c:v>-4.8750765288217854</c:v>
                </c:pt>
                <c:pt idx="323">
                  <c:v>-8.072944467822353</c:v>
                </c:pt>
                <c:pt idx="324">
                  <c:v>-11.193065538475718</c:v>
                </c:pt>
                <c:pt idx="325">
                  <c:v>-14.205391269242751</c:v>
                </c:pt>
                <c:pt idx="326">
                  <c:v>-17.080911316629258</c:v>
                </c:pt>
                <c:pt idx="327">
                  <c:v>-19.791932850664221</c:v>
                </c:pt>
                <c:pt idx="328">
                  <c:v>-22.312347251970422</c:v>
                </c:pt>
                <c:pt idx="329">
                  <c:v>-24.617881552073239</c:v>
                </c:pt>
                <c:pt idx="330">
                  <c:v>-26.686332195328617</c:v>
                </c:pt>
                <c:pt idx="331">
                  <c:v>-28.497778871306018</c:v>
                </c:pt>
                <c:pt idx="332">
                  <c:v>-30.034776358286258</c:v>
                </c:pt>
                <c:pt idx="333">
                  <c:v>-31.282522530255306</c:v>
                </c:pt>
                <c:pt idx="334">
                  <c:v>-32.229000909489308</c:v>
                </c:pt>
                <c:pt idx="335">
                  <c:v>-32.865096391803142</c:v>
                </c:pt>
                <c:pt idx="336">
                  <c:v>-33.18468302997956</c:v>
                </c:pt>
                <c:pt idx="337">
                  <c:v>-33.184683029974678</c:v>
                </c:pt>
                <c:pt idx="338">
                  <c:v>-32.865096391802929</c:v>
                </c:pt>
                <c:pt idx="339">
                  <c:v>-32.229000909491262</c:v>
                </c:pt>
                <c:pt idx="340">
                  <c:v>-31.282522530254759</c:v>
                </c:pt>
                <c:pt idx="341">
                  <c:v>-30.034776358283402</c:v>
                </c:pt>
                <c:pt idx="342">
                  <c:v>-28.497778871307272</c:v>
                </c:pt>
                <c:pt idx="343">
                  <c:v>-26.686332195325718</c:v>
                </c:pt>
                <c:pt idx="344">
                  <c:v>-24.617881552073989</c:v>
                </c:pt>
                <c:pt idx="345">
                  <c:v>-22.312347251969186</c:v>
                </c:pt>
                <c:pt idx="346">
                  <c:v>-19.791932850661514</c:v>
                </c:pt>
                <c:pt idx="347">
                  <c:v>-17.080911316628015</c:v>
                </c:pt>
                <c:pt idx="348">
                  <c:v>-14.205391269241924</c:v>
                </c:pt>
                <c:pt idx="349">
                  <c:v>-11.193065538474929</c:v>
                </c:pt>
                <c:pt idx="350">
                  <c:v>-8.0729444678199105</c:v>
                </c:pt>
                <c:pt idx="351">
                  <c:v>-4.8750765288203564</c:v>
                </c:pt>
                <c:pt idx="352">
                  <c:v>-1.6302589378603312</c:v>
                </c:pt>
                <c:pt idx="353">
                  <c:v>1.6302589378619097</c:v>
                </c:pt>
                <c:pt idx="354">
                  <c:v>4.8750765288218982</c:v>
                </c:pt>
                <c:pt idx="355">
                  <c:v>8.0729444678221256</c:v>
                </c:pt>
                <c:pt idx="356">
                  <c:v>11.193065538475679</c:v>
                </c:pt>
                <c:pt idx="357">
                  <c:v>14.205391269243353</c:v>
                </c:pt>
                <c:pt idx="358">
                  <c:v>17.080911316630683</c:v>
                </c:pt>
                <c:pt idx="359">
                  <c:v>19.791932850662942</c:v>
                </c:pt>
                <c:pt idx="360">
                  <c:v>22.312347251968845</c:v>
                </c:pt>
                <c:pt idx="361">
                  <c:v>24.617881552075005</c:v>
                </c:pt>
                <c:pt idx="362">
                  <c:v>26.686332195328692</c:v>
                </c:pt>
                <c:pt idx="363">
                  <c:v>28.497778871306053</c:v>
                </c:pt>
                <c:pt idx="364">
                  <c:v>30.034776358286315</c:v>
                </c:pt>
                <c:pt idx="365">
                  <c:v>31.282522530253051</c:v>
                </c:pt>
                <c:pt idx="366">
                  <c:v>32.229000909491639</c:v>
                </c:pt>
                <c:pt idx="367">
                  <c:v>32.865096391805551</c:v>
                </c:pt>
                <c:pt idx="368">
                  <c:v>33.184683029974757</c:v>
                </c:pt>
                <c:pt idx="369">
                  <c:v>33.184683029974693</c:v>
                </c:pt>
                <c:pt idx="370">
                  <c:v>32.865096391805317</c:v>
                </c:pt>
                <c:pt idx="371">
                  <c:v>32.229000909491241</c:v>
                </c:pt>
                <c:pt idx="372">
                  <c:v>31.282522530254706</c:v>
                </c:pt>
                <c:pt idx="373">
                  <c:v>30.034776358283366</c:v>
                </c:pt>
                <c:pt idx="374">
                  <c:v>28.497778871307222</c:v>
                </c:pt>
                <c:pt idx="375">
                  <c:v>26.686332195325651</c:v>
                </c:pt>
                <c:pt idx="376">
                  <c:v>24.617881552073879</c:v>
                </c:pt>
                <c:pt idx="377">
                  <c:v>22.312347251969147</c:v>
                </c:pt>
                <c:pt idx="378">
                  <c:v>19.79193285066005</c:v>
                </c:pt>
                <c:pt idx="379">
                  <c:v>17.080911316629258</c:v>
                </c:pt>
                <c:pt idx="380">
                  <c:v>14.205391269241851</c:v>
                </c:pt>
                <c:pt idx="381">
                  <c:v>11.193065538474102</c:v>
                </c:pt>
                <c:pt idx="382">
                  <c:v>8.0729444678200206</c:v>
                </c:pt>
                <c:pt idx="383">
                  <c:v>4.8750765288209594</c:v>
                </c:pt>
                <c:pt idx="384">
                  <c:v>1.6302589378599928</c:v>
                </c:pt>
                <c:pt idx="385">
                  <c:v>-1.6302589378620225</c:v>
                </c:pt>
                <c:pt idx="386">
                  <c:v>-4.875076528822011</c:v>
                </c:pt>
                <c:pt idx="387">
                  <c:v>-8.0729444678222393</c:v>
                </c:pt>
                <c:pt idx="388">
                  <c:v>-11.193065538475793</c:v>
                </c:pt>
                <c:pt idx="389">
                  <c:v>-14.205391269243467</c:v>
                </c:pt>
                <c:pt idx="390">
                  <c:v>-17.080911316629443</c:v>
                </c:pt>
                <c:pt idx="391">
                  <c:v>-19.791932850662832</c:v>
                </c:pt>
                <c:pt idx="392">
                  <c:v>-22.312347251972156</c:v>
                </c:pt>
                <c:pt idx="393">
                  <c:v>-24.617881552075268</c:v>
                </c:pt>
                <c:pt idx="394">
                  <c:v>-26.686332195326852</c:v>
                </c:pt>
                <c:pt idx="395">
                  <c:v>-28.497778871306149</c:v>
                </c:pt>
                <c:pt idx="396">
                  <c:v>-30.034776358286354</c:v>
                </c:pt>
                <c:pt idx="397">
                  <c:v>-31.28252253025309</c:v>
                </c:pt>
                <c:pt idx="398">
                  <c:v>-32.22900090949166</c:v>
                </c:pt>
                <c:pt idx="399">
                  <c:v>-32.865096391803178</c:v>
                </c:pt>
                <c:pt idx="400">
                  <c:v>-33.184683029977165</c:v>
                </c:pt>
                <c:pt idx="401">
                  <c:v>-33.184683029974678</c:v>
                </c:pt>
                <c:pt idx="402">
                  <c:v>-32.865096391807647</c:v>
                </c:pt>
                <c:pt idx="403">
                  <c:v>-32.229000909486537</c:v>
                </c:pt>
                <c:pt idx="404">
                  <c:v>-31.282522530254738</c:v>
                </c:pt>
                <c:pt idx="405">
                  <c:v>-30.034776358285544</c:v>
                </c:pt>
                <c:pt idx="406">
                  <c:v>-28.497778871307144</c:v>
                </c:pt>
                <c:pt idx="407">
                  <c:v>-26.686332195325612</c:v>
                </c:pt>
                <c:pt idx="408">
                  <c:v>-24.617881552073801</c:v>
                </c:pt>
                <c:pt idx="409">
                  <c:v>-22.31234725196903</c:v>
                </c:pt>
                <c:pt idx="410">
                  <c:v>-19.791932850661325</c:v>
                </c:pt>
                <c:pt idx="411">
                  <c:v>-17.080911316627827</c:v>
                </c:pt>
                <c:pt idx="412">
                  <c:v>-14.205391269240801</c:v>
                </c:pt>
                <c:pt idx="413">
                  <c:v>-11.193065538474929</c:v>
                </c:pt>
                <c:pt idx="414">
                  <c:v>-8.0729444678203972</c:v>
                </c:pt>
                <c:pt idx="415">
                  <c:v>-4.8750765288203564</c:v>
                </c:pt>
                <c:pt idx="416">
                  <c:v>-1.63025893785988</c:v>
                </c:pt>
                <c:pt idx="417">
                  <c:v>1.6302589378619097</c:v>
                </c:pt>
                <c:pt idx="418">
                  <c:v>4.8750765288223494</c:v>
                </c:pt>
                <c:pt idx="419">
                  <c:v>8.072944467822353</c:v>
                </c:pt>
                <c:pt idx="420">
                  <c:v>11.193065538475906</c:v>
                </c:pt>
                <c:pt idx="421">
                  <c:v>14.20539126924354</c:v>
                </c:pt>
                <c:pt idx="422">
                  <c:v>17.080911316629557</c:v>
                </c:pt>
                <c:pt idx="423">
                  <c:v>19.791932850662942</c:v>
                </c:pt>
                <c:pt idx="424">
                  <c:v>22.312347251972223</c:v>
                </c:pt>
                <c:pt idx="425">
                  <c:v>24.617881552073467</c:v>
                </c:pt>
                <c:pt idx="426">
                  <c:v>26.686332195326813</c:v>
                </c:pt>
                <c:pt idx="427">
                  <c:v>28.497778871310302</c:v>
                </c:pt>
                <c:pt idx="428">
                  <c:v>30.034776358284287</c:v>
                </c:pt>
                <c:pt idx="429">
                  <c:v>31.282522530253125</c:v>
                </c:pt>
                <c:pt idx="430">
                  <c:v>32.229000909491688</c:v>
                </c:pt>
                <c:pt idx="431">
                  <c:v>32.865096391803199</c:v>
                </c:pt>
                <c:pt idx="432">
                  <c:v>33.184683029977172</c:v>
                </c:pt>
                <c:pt idx="433">
                  <c:v>33.184683029977066</c:v>
                </c:pt>
                <c:pt idx="434">
                  <c:v>32.865096391802879</c:v>
                </c:pt>
                <c:pt idx="435">
                  <c:v>32.229000909488867</c:v>
                </c:pt>
                <c:pt idx="436">
                  <c:v>31.282522530254724</c:v>
                </c:pt>
                <c:pt idx="437">
                  <c:v>30.034776358285487</c:v>
                </c:pt>
                <c:pt idx="438">
                  <c:v>28.497778871305094</c:v>
                </c:pt>
                <c:pt idx="439">
                  <c:v>26.686332195327527</c:v>
                </c:pt>
                <c:pt idx="440">
                  <c:v>24.617881552073726</c:v>
                </c:pt>
                <c:pt idx="441">
                  <c:v>22.312347251968962</c:v>
                </c:pt>
                <c:pt idx="442">
                  <c:v>19.791932850659897</c:v>
                </c:pt>
                <c:pt idx="443">
                  <c:v>17.080911316629031</c:v>
                </c:pt>
                <c:pt idx="444">
                  <c:v>14.205391269241623</c:v>
                </c:pt>
                <c:pt idx="445">
                  <c:v>11.193065538473915</c:v>
                </c:pt>
                <c:pt idx="446">
                  <c:v>8.0729444678202853</c:v>
                </c:pt>
                <c:pt idx="447">
                  <c:v>4.8750765288200189</c:v>
                </c:pt>
                <c:pt idx="448">
                  <c:v>1.6302589378599928</c:v>
                </c:pt>
                <c:pt idx="449">
                  <c:v>-1.6302589378622481</c:v>
                </c:pt>
                <c:pt idx="450">
                  <c:v>-4.8750765288222366</c:v>
                </c:pt>
                <c:pt idx="451">
                  <c:v>-8.0729444678217508</c:v>
                </c:pt>
                <c:pt idx="452">
                  <c:v>-11.193065538476734</c:v>
                </c:pt>
                <c:pt idx="453">
                  <c:v>-14.205391269243654</c:v>
                </c:pt>
                <c:pt idx="454">
                  <c:v>-17.080911316629631</c:v>
                </c:pt>
                <c:pt idx="455">
                  <c:v>-19.791932850661514</c:v>
                </c:pt>
                <c:pt idx="456">
                  <c:v>-22.31234725197384</c:v>
                </c:pt>
                <c:pt idx="457">
                  <c:v>-24.617881552073541</c:v>
                </c:pt>
                <c:pt idx="458">
                  <c:v>-26.686332195328877</c:v>
                </c:pt>
                <c:pt idx="459">
                  <c:v>-28.497778871306238</c:v>
                </c:pt>
                <c:pt idx="460">
                  <c:v>-30.034776358286447</c:v>
                </c:pt>
                <c:pt idx="461">
                  <c:v>-31.282522530255456</c:v>
                </c:pt>
                <c:pt idx="462">
                  <c:v>-32.229000909489429</c:v>
                </c:pt>
                <c:pt idx="463">
                  <c:v>-32.865096391803213</c:v>
                </c:pt>
                <c:pt idx="464">
                  <c:v>-33.184683029977172</c:v>
                </c:pt>
                <c:pt idx="465">
                  <c:v>-33.184683029977059</c:v>
                </c:pt>
                <c:pt idx="466">
                  <c:v>-32.865096391800506</c:v>
                </c:pt>
                <c:pt idx="467">
                  <c:v>-32.229000909491198</c:v>
                </c:pt>
                <c:pt idx="468">
                  <c:v>-31.28252253025245</c:v>
                </c:pt>
                <c:pt idx="469">
                  <c:v>-30.034776358289793</c:v>
                </c:pt>
                <c:pt idx="470">
                  <c:v>-28.497778871302895</c:v>
                </c:pt>
                <c:pt idx="471">
                  <c:v>-26.686332195325612</c:v>
                </c:pt>
                <c:pt idx="472">
                  <c:v>-24.61788155207384</c:v>
                </c:pt>
                <c:pt idx="473">
                  <c:v>-22.312347251970579</c:v>
                </c:pt>
                <c:pt idx="474">
                  <c:v>-19.791932850661098</c:v>
                </c:pt>
                <c:pt idx="475">
                  <c:v>-17.080911316627642</c:v>
                </c:pt>
                <c:pt idx="476">
                  <c:v>-14.205391269240609</c:v>
                </c:pt>
                <c:pt idx="477">
                  <c:v>-11.193065538475418</c:v>
                </c:pt>
                <c:pt idx="478">
                  <c:v>-8.0729444678194575</c:v>
                </c:pt>
                <c:pt idx="479">
                  <c:v>-4.8750765288199061</c:v>
                </c:pt>
                <c:pt idx="480">
                  <c:v>-1.63025893785988</c:v>
                </c:pt>
                <c:pt idx="481">
                  <c:v>1.6302589378619097</c:v>
                </c:pt>
                <c:pt idx="482">
                  <c:v>4.8750765288232891</c:v>
                </c:pt>
                <c:pt idx="483">
                  <c:v>8.0729444678220883</c:v>
                </c:pt>
                <c:pt idx="484">
                  <c:v>11.19306553847519</c:v>
                </c:pt>
                <c:pt idx="485">
                  <c:v>14.20539126924354</c:v>
                </c:pt>
                <c:pt idx="486">
                  <c:v>17.080911316630875</c:v>
                </c:pt>
                <c:pt idx="487">
                  <c:v>19.79193285066313</c:v>
                </c:pt>
                <c:pt idx="488">
                  <c:v>22.312347251970685</c:v>
                </c:pt>
                <c:pt idx="489">
                  <c:v>24.617881552073467</c:v>
                </c:pt>
                <c:pt idx="490">
                  <c:v>26.686332195330795</c:v>
                </c:pt>
                <c:pt idx="491">
                  <c:v>28.497778871306313</c:v>
                </c:pt>
                <c:pt idx="492">
                  <c:v>30.034776358284287</c:v>
                </c:pt>
                <c:pt idx="493">
                  <c:v>31.282522530255417</c:v>
                </c:pt>
                <c:pt idx="494">
                  <c:v>32.229000909491752</c:v>
                </c:pt>
                <c:pt idx="495">
                  <c:v>32.865096391805622</c:v>
                </c:pt>
                <c:pt idx="496">
                  <c:v>33.184683029974785</c:v>
                </c:pt>
                <c:pt idx="497">
                  <c:v>33.18468302997227</c:v>
                </c:pt>
                <c:pt idx="498">
                  <c:v>32.86509639180764</c:v>
                </c:pt>
                <c:pt idx="499">
                  <c:v>32.229000909491113</c:v>
                </c:pt>
                <c:pt idx="500">
                  <c:v>31.28252253025012</c:v>
                </c:pt>
                <c:pt idx="501">
                  <c:v>30.034776358285487</c:v>
                </c:pt>
                <c:pt idx="502">
                  <c:v>28.497778871305094</c:v>
                </c:pt>
                <c:pt idx="503">
                  <c:v>26.686332195327527</c:v>
                </c:pt>
                <c:pt idx="504">
                  <c:v>24.617881552072035</c:v>
                </c:pt>
                <c:pt idx="505">
                  <c:v>22.312347251970685</c:v>
                </c:pt>
                <c:pt idx="506">
                  <c:v>19.791932850661215</c:v>
                </c:pt>
                <c:pt idx="507">
                  <c:v>17.080911316627716</c:v>
                </c:pt>
                <c:pt idx="508">
                  <c:v>14.205391269241662</c:v>
                </c:pt>
                <c:pt idx="509">
                  <c:v>11.193065538473201</c:v>
                </c:pt>
                <c:pt idx="510">
                  <c:v>8.0729444678209621</c:v>
                </c:pt>
                <c:pt idx="511">
                  <c:v>4.8750765288202818</c:v>
                </c:pt>
                <c:pt idx="512">
                  <c:v>1.6302589378597672</c:v>
                </c:pt>
                <c:pt idx="513">
                  <c:v>-1.6302589378620225</c:v>
                </c:pt>
                <c:pt idx="514">
                  <c:v>-4.8750765288229134</c:v>
                </c:pt>
                <c:pt idx="515">
                  <c:v>-8.0729444678212623</c:v>
                </c:pt>
                <c:pt idx="516">
                  <c:v>-11.193065538476734</c:v>
                </c:pt>
                <c:pt idx="517">
                  <c:v>-14.20539126924249</c:v>
                </c:pt>
                <c:pt idx="518">
                  <c:v>-17.080911316633465</c:v>
                </c:pt>
                <c:pt idx="519">
                  <c:v>-19.791932850660348</c:v>
                </c:pt>
                <c:pt idx="520">
                  <c:v>-22.312347251970618</c:v>
                </c:pt>
                <c:pt idx="521">
                  <c:v>-24.617881552075229</c:v>
                </c:pt>
                <c:pt idx="522">
                  <c:v>-26.686332195328877</c:v>
                </c:pt>
                <c:pt idx="523">
                  <c:v>-28.497778871306238</c:v>
                </c:pt>
                <c:pt idx="524">
                  <c:v>-30.034776358286447</c:v>
                </c:pt>
                <c:pt idx="525">
                  <c:v>-31.282522530253161</c:v>
                </c:pt>
                <c:pt idx="526">
                  <c:v>-32.229000909491717</c:v>
                </c:pt>
                <c:pt idx="527">
                  <c:v>-32.865096391805601</c:v>
                </c:pt>
                <c:pt idx="528">
                  <c:v>-33.184683029972369</c:v>
                </c:pt>
                <c:pt idx="529">
                  <c:v>-33.184683029979468</c:v>
                </c:pt>
                <c:pt idx="530">
                  <c:v>-32.865096391800513</c:v>
                </c:pt>
                <c:pt idx="531">
                  <c:v>-32.229000909495809</c:v>
                </c:pt>
                <c:pt idx="532">
                  <c:v>-31.28252253025008</c:v>
                </c:pt>
                <c:pt idx="533">
                  <c:v>-30.03477635828331</c:v>
                </c:pt>
                <c:pt idx="534">
                  <c:v>-28.497778871307183</c:v>
                </c:pt>
                <c:pt idx="535">
                  <c:v>-26.686332195327452</c:v>
                </c:pt>
                <c:pt idx="536">
                  <c:v>-24.617881552071957</c:v>
                </c:pt>
                <c:pt idx="537">
                  <c:v>-22.312347251970579</c:v>
                </c:pt>
                <c:pt idx="538">
                  <c:v>-19.791932850659826</c:v>
                </c:pt>
                <c:pt idx="539">
                  <c:v>-17.080911316630083</c:v>
                </c:pt>
                <c:pt idx="540">
                  <c:v>-14.205391269240385</c:v>
                </c:pt>
                <c:pt idx="541">
                  <c:v>-11.193065538473801</c:v>
                </c:pt>
                <c:pt idx="542">
                  <c:v>-8.0729444678201716</c:v>
                </c:pt>
                <c:pt idx="543">
                  <c:v>-4.8750765288196805</c:v>
                </c:pt>
                <c:pt idx="544">
                  <c:v>-1.6302589378601433</c:v>
                </c:pt>
                <c:pt idx="545">
                  <c:v>1.6302589378623609</c:v>
                </c:pt>
                <c:pt idx="546">
                  <c:v>4.8750765288218609</c:v>
                </c:pt>
                <c:pt idx="547">
                  <c:v>8.0729444678223157</c:v>
                </c:pt>
                <c:pt idx="548">
                  <c:v>11.193065538476846</c:v>
                </c:pt>
                <c:pt idx="549">
                  <c:v>14.205391269242604</c:v>
                </c:pt>
                <c:pt idx="550">
                  <c:v>17.080911316630875</c:v>
                </c:pt>
                <c:pt idx="551">
                  <c:v>19.791932850661588</c:v>
                </c:pt>
                <c:pt idx="552">
                  <c:v>22.312347251973918</c:v>
                </c:pt>
                <c:pt idx="553">
                  <c:v>24.617881552073612</c:v>
                </c:pt>
                <c:pt idx="554">
                  <c:v>26.686332195326926</c:v>
                </c:pt>
                <c:pt idx="555">
                  <c:v>28.497778871308309</c:v>
                </c:pt>
                <c:pt idx="556">
                  <c:v>30.034776358286503</c:v>
                </c:pt>
                <c:pt idx="557">
                  <c:v>31.282522530255495</c:v>
                </c:pt>
                <c:pt idx="558">
                  <c:v>32.229000909489457</c:v>
                </c:pt>
                <c:pt idx="559">
                  <c:v>32.865096391800833</c:v>
                </c:pt>
                <c:pt idx="560">
                  <c:v>33.184683029979574</c:v>
                </c:pt>
                <c:pt idx="561">
                  <c:v>33.184683029977059</c:v>
                </c:pt>
                <c:pt idx="562">
                  <c:v>32.865096391800492</c:v>
                </c:pt>
                <c:pt idx="563">
                  <c:v>32.229000909491177</c:v>
                </c:pt>
                <c:pt idx="564">
                  <c:v>31.282522530252411</c:v>
                </c:pt>
                <c:pt idx="565">
                  <c:v>30.034776358289754</c:v>
                </c:pt>
                <c:pt idx="566">
                  <c:v>28.497778871302838</c:v>
                </c:pt>
                <c:pt idx="567">
                  <c:v>26.686332195325534</c:v>
                </c:pt>
                <c:pt idx="568">
                  <c:v>24.617881552073761</c:v>
                </c:pt>
                <c:pt idx="569">
                  <c:v>22.3123472519705</c:v>
                </c:pt>
                <c:pt idx="570">
                  <c:v>19.791932850661027</c:v>
                </c:pt>
                <c:pt idx="571">
                  <c:v>17.080911316627564</c:v>
                </c:pt>
                <c:pt idx="572">
                  <c:v>14.205391269240497</c:v>
                </c:pt>
                <c:pt idx="573">
                  <c:v>11.193065538475304</c:v>
                </c:pt>
                <c:pt idx="574">
                  <c:v>8.0729444678193456</c:v>
                </c:pt>
                <c:pt idx="575">
                  <c:v>4.8750765288197941</c:v>
                </c:pt>
                <c:pt idx="576">
                  <c:v>1.6302589378598047</c:v>
                </c:pt>
                <c:pt idx="577">
                  <c:v>-1.6302589378619849</c:v>
                </c:pt>
                <c:pt idx="578">
                  <c:v>-4.8750765288234019</c:v>
                </c:pt>
                <c:pt idx="579">
                  <c:v>-8.0729444678214879</c:v>
                </c:pt>
                <c:pt idx="580">
                  <c:v>-11.193065538476018</c:v>
                </c:pt>
                <c:pt idx="581">
                  <c:v>-14.205391269243654</c:v>
                </c:pt>
                <c:pt idx="582">
                  <c:v>-17.080911316630949</c:v>
                </c:pt>
                <c:pt idx="583">
                  <c:v>-19.791932850663205</c:v>
                </c:pt>
                <c:pt idx="584">
                  <c:v>-22.312347251970802</c:v>
                </c:pt>
                <c:pt idx="585">
                  <c:v>-24.617881552073541</c:v>
                </c:pt>
                <c:pt idx="586">
                  <c:v>-26.686332195330834</c:v>
                </c:pt>
                <c:pt idx="587">
                  <c:v>-28.497778871306377</c:v>
                </c:pt>
                <c:pt idx="588">
                  <c:v>-30.034776358284326</c:v>
                </c:pt>
                <c:pt idx="589">
                  <c:v>-31.282522530255456</c:v>
                </c:pt>
                <c:pt idx="590">
                  <c:v>-32.229000909489422</c:v>
                </c:pt>
                <c:pt idx="591">
                  <c:v>-32.865096391807995</c:v>
                </c:pt>
                <c:pt idx="592">
                  <c:v>-33.184683029974792</c:v>
                </c:pt>
                <c:pt idx="593">
                  <c:v>-33.184683029972255</c:v>
                </c:pt>
                <c:pt idx="594">
                  <c:v>-32.865096391805267</c:v>
                </c:pt>
                <c:pt idx="595">
                  <c:v>-32.229000909493458</c:v>
                </c:pt>
                <c:pt idx="596">
                  <c:v>-31.282522530254518</c:v>
                </c:pt>
                <c:pt idx="597">
                  <c:v>-30.034776358280997</c:v>
                </c:pt>
                <c:pt idx="598">
                  <c:v>-28.497778871305055</c:v>
                </c:pt>
                <c:pt idx="599">
                  <c:v>-26.686332195331172</c:v>
                </c:pt>
                <c:pt idx="600">
                  <c:v>-24.617881552069967</c:v>
                </c:pt>
                <c:pt idx="601">
                  <c:v>-22.312347251968884</c:v>
                </c:pt>
                <c:pt idx="602">
                  <c:v>-19.791932850661137</c:v>
                </c:pt>
                <c:pt idx="603">
                  <c:v>-17.080911316628768</c:v>
                </c:pt>
                <c:pt idx="604">
                  <c:v>-14.205391269241323</c:v>
                </c:pt>
                <c:pt idx="605">
                  <c:v>-11.193065538473574</c:v>
                </c:pt>
                <c:pt idx="606">
                  <c:v>-8.0729444678194966</c:v>
                </c:pt>
                <c:pt idx="607">
                  <c:v>-4.8750765288201316</c:v>
                </c:pt>
                <c:pt idx="608">
                  <c:v>-1.6302589378596921</c:v>
                </c:pt>
                <c:pt idx="609">
                  <c:v>1.6302589378625865</c:v>
                </c:pt>
                <c:pt idx="610">
                  <c:v>4.8750765288225759</c:v>
                </c:pt>
                <c:pt idx="611">
                  <c:v>8.0729444678213742</c:v>
                </c:pt>
                <c:pt idx="612">
                  <c:v>11.193065538478651</c:v>
                </c:pt>
                <c:pt idx="613">
                  <c:v>14.20539126924189</c:v>
                </c:pt>
                <c:pt idx="614">
                  <c:v>17.080911316629745</c:v>
                </c:pt>
                <c:pt idx="615">
                  <c:v>19.791932850663095</c:v>
                </c:pt>
                <c:pt idx="616">
                  <c:v>22.312347251972419</c:v>
                </c:pt>
                <c:pt idx="617">
                  <c:v>24.617881552075456</c:v>
                </c:pt>
                <c:pt idx="618">
                  <c:v>26.686332195327076</c:v>
                </c:pt>
                <c:pt idx="619">
                  <c:v>28.497778871306277</c:v>
                </c:pt>
                <c:pt idx="620">
                  <c:v>30.03477635828872</c:v>
                </c:pt>
                <c:pt idx="621">
                  <c:v>31.282522530253278</c:v>
                </c:pt>
                <c:pt idx="622">
                  <c:v>32.229000909491802</c:v>
                </c:pt>
                <c:pt idx="623">
                  <c:v>32.865096391803263</c:v>
                </c:pt>
                <c:pt idx="624">
                  <c:v>33.184683029972376</c:v>
                </c:pt>
                <c:pt idx="625">
                  <c:v>33.184683029981855</c:v>
                </c:pt>
                <c:pt idx="626">
                  <c:v>32.865096391802815</c:v>
                </c:pt>
                <c:pt idx="627">
                  <c:v>32.22900090949107</c:v>
                </c:pt>
                <c:pt idx="628">
                  <c:v>31.282522530250045</c:v>
                </c:pt>
                <c:pt idx="629">
                  <c:v>30.034776358285391</c:v>
                </c:pt>
                <c:pt idx="630">
                  <c:v>28.497778871308984</c:v>
                </c:pt>
                <c:pt idx="631">
                  <c:v>26.686332195323391</c:v>
                </c:pt>
                <c:pt idx="632">
                  <c:v>24.617881552071889</c:v>
                </c:pt>
                <c:pt idx="633">
                  <c:v>22.312347251972039</c:v>
                </c:pt>
                <c:pt idx="634">
                  <c:v>19.791932850659521</c:v>
                </c:pt>
                <c:pt idx="635">
                  <c:v>17.08091131662869</c:v>
                </c:pt>
                <c:pt idx="636">
                  <c:v>14.205391269240273</c:v>
                </c:pt>
                <c:pt idx="637">
                  <c:v>11.193065538474402</c:v>
                </c:pt>
                <c:pt idx="638">
                  <c:v>8.0729444678198341</c:v>
                </c:pt>
                <c:pt idx="639">
                  <c:v>4.875076528819605</c:v>
                </c:pt>
                <c:pt idx="640">
                  <c:v>1.6302589378595418</c:v>
                </c:pt>
                <c:pt idx="641">
                  <c:v>-1.6302589378624734</c:v>
                </c:pt>
                <c:pt idx="642">
                  <c:v>-4.8750765288229134</c:v>
                </c:pt>
                <c:pt idx="643">
                  <c:v>-8.0729444678228788</c:v>
                </c:pt>
                <c:pt idx="644">
                  <c:v>-11.193065538475532</c:v>
                </c:pt>
                <c:pt idx="645">
                  <c:v>-14.205391269242712</c:v>
                </c:pt>
                <c:pt idx="646">
                  <c:v>-17.080911316633614</c:v>
                </c:pt>
                <c:pt idx="647">
                  <c:v>-19.791932850660533</c:v>
                </c:pt>
                <c:pt idx="648">
                  <c:v>-22.312347251972451</c:v>
                </c:pt>
                <c:pt idx="649">
                  <c:v>-24.61788155207369</c:v>
                </c:pt>
                <c:pt idx="650">
                  <c:v>-26.68633219532899</c:v>
                </c:pt>
                <c:pt idx="651">
                  <c:v>-28.497778871308498</c:v>
                </c:pt>
                <c:pt idx="652">
                  <c:v>-30.034776358282198</c:v>
                </c:pt>
                <c:pt idx="653">
                  <c:v>-31.282522530257744</c:v>
                </c:pt>
                <c:pt idx="654">
                  <c:v>-32.229000909494196</c:v>
                </c:pt>
                <c:pt idx="655">
                  <c:v>-32.865096391798524</c:v>
                </c:pt>
                <c:pt idx="656">
                  <c:v>-33.184683029979595</c:v>
                </c:pt>
                <c:pt idx="657">
                  <c:v>-33.184683029974643</c:v>
                </c:pt>
                <c:pt idx="658">
                  <c:v>-32.86509639180283</c:v>
                </c:pt>
                <c:pt idx="659">
                  <c:v>-32.229000909493401</c:v>
                </c:pt>
                <c:pt idx="660">
                  <c:v>-31.282522530252223</c:v>
                </c:pt>
                <c:pt idx="661">
                  <c:v>-30.034776358283121</c:v>
                </c:pt>
                <c:pt idx="662">
                  <c:v>-28.497778871304924</c:v>
                </c:pt>
                <c:pt idx="663">
                  <c:v>-26.686332195329218</c:v>
                </c:pt>
                <c:pt idx="664">
                  <c:v>-24.617881552071662</c:v>
                </c:pt>
                <c:pt idx="665">
                  <c:v>-22.312347251968696</c:v>
                </c:pt>
                <c:pt idx="666">
                  <c:v>-19.791932850662306</c:v>
                </c:pt>
                <c:pt idx="667">
                  <c:v>-17.080911316627226</c:v>
                </c:pt>
                <c:pt idx="668">
                  <c:v>-14.205391269240197</c:v>
                </c:pt>
                <c:pt idx="669">
                  <c:v>-11.193065538475004</c:v>
                </c:pt>
                <c:pt idx="670">
                  <c:v>-8.0729444678181057</c:v>
                </c:pt>
                <c:pt idx="671">
                  <c:v>-4.8750765288203954</c:v>
                </c:pt>
                <c:pt idx="672">
                  <c:v>-1.630258937859429</c:v>
                </c:pt>
                <c:pt idx="673">
                  <c:v>1.6302589378623231</c:v>
                </c:pt>
                <c:pt idx="674">
                  <c:v>4.8750765288232891</c:v>
                </c:pt>
                <c:pt idx="675">
                  <c:v>8.0729444678222766</c:v>
                </c:pt>
                <c:pt idx="676">
                  <c:v>11.193065538476359</c:v>
                </c:pt>
                <c:pt idx="677">
                  <c:v>14.205391269245046</c:v>
                </c:pt>
                <c:pt idx="678">
                  <c:v>17.080911316630161</c:v>
                </c:pt>
                <c:pt idx="679">
                  <c:v>19.791932850661926</c:v>
                </c:pt>
                <c:pt idx="680">
                  <c:v>22.312347251974295</c:v>
                </c:pt>
                <c:pt idx="681">
                  <c:v>24.617881552073914</c:v>
                </c:pt>
                <c:pt idx="682">
                  <c:v>26.686332195327189</c:v>
                </c:pt>
                <c:pt idx="683">
                  <c:v>28.497778871306416</c:v>
                </c:pt>
                <c:pt idx="684">
                  <c:v>30.034776358288813</c:v>
                </c:pt>
                <c:pt idx="685">
                  <c:v>31.282522530253345</c:v>
                </c:pt>
                <c:pt idx="686">
                  <c:v>32.229000909489507</c:v>
                </c:pt>
                <c:pt idx="687">
                  <c:v>32.865096391803256</c:v>
                </c:pt>
                <c:pt idx="688">
                  <c:v>33.184683029979595</c:v>
                </c:pt>
                <c:pt idx="689">
                  <c:v>33.184683029974636</c:v>
                </c:pt>
                <c:pt idx="690">
                  <c:v>32.865096391802822</c:v>
                </c:pt>
                <c:pt idx="691">
                  <c:v>32.229000909488761</c:v>
                </c:pt>
                <c:pt idx="692">
                  <c:v>31.282522530256788</c:v>
                </c:pt>
                <c:pt idx="693">
                  <c:v>30.034776358283082</c:v>
                </c:pt>
                <c:pt idx="694">
                  <c:v>28.497778871304867</c:v>
                </c:pt>
                <c:pt idx="695">
                  <c:v>26.686332195329104</c:v>
                </c:pt>
                <c:pt idx="696">
                  <c:v>24.617881552071584</c:v>
                </c:pt>
                <c:pt idx="697">
                  <c:v>22.312347251968657</c:v>
                </c:pt>
                <c:pt idx="698">
                  <c:v>19.791932850662189</c:v>
                </c:pt>
                <c:pt idx="699">
                  <c:v>17.080911316627152</c:v>
                </c:pt>
                <c:pt idx="700">
                  <c:v>14.205391269240085</c:v>
                </c:pt>
                <c:pt idx="701">
                  <c:v>11.19306553847489</c:v>
                </c:pt>
                <c:pt idx="702">
                  <c:v>8.072944467817992</c:v>
                </c:pt>
                <c:pt idx="703">
                  <c:v>4.8750765288202818</c:v>
                </c:pt>
                <c:pt idx="704">
                  <c:v>1.6302589378593162</c:v>
                </c:pt>
                <c:pt idx="705">
                  <c:v>-1.6302589378629246</c:v>
                </c:pt>
                <c:pt idx="706">
                  <c:v>-4.8750765288229134</c:v>
                </c:pt>
                <c:pt idx="707">
                  <c:v>-8.0729444678223885</c:v>
                </c:pt>
                <c:pt idx="708">
                  <c:v>-11.193065538476434</c:v>
                </c:pt>
                <c:pt idx="709">
                  <c:v>-14.20539126924294</c:v>
                </c:pt>
                <c:pt idx="710">
                  <c:v>-17.080911316632488</c:v>
                </c:pt>
                <c:pt idx="711">
                  <c:v>-19.79193285066204</c:v>
                </c:pt>
                <c:pt idx="712">
                  <c:v>-22.312347251970952</c:v>
                </c:pt>
                <c:pt idx="713">
                  <c:v>-24.61788155207741</c:v>
                </c:pt>
                <c:pt idx="714">
                  <c:v>-26.68633219532726</c:v>
                </c:pt>
                <c:pt idx="715">
                  <c:v>-28.497778871306465</c:v>
                </c:pt>
                <c:pt idx="716">
                  <c:v>-30.034776358288852</c:v>
                </c:pt>
                <c:pt idx="717">
                  <c:v>-31.282522530248801</c:v>
                </c:pt>
                <c:pt idx="718">
                  <c:v>-32.229000909498843</c:v>
                </c:pt>
                <c:pt idx="719">
                  <c:v>-32.865096391803341</c:v>
                </c:pt>
                <c:pt idx="720">
                  <c:v>-33.184683029970003</c:v>
                </c:pt>
                <c:pt idx="721">
                  <c:v>-33.184683029979446</c:v>
                </c:pt>
                <c:pt idx="722">
                  <c:v>-32.865096391802801</c:v>
                </c:pt>
                <c:pt idx="723">
                  <c:v>-32.229000909488747</c:v>
                </c:pt>
                <c:pt idx="724">
                  <c:v>-31.282522530256735</c:v>
                </c:pt>
                <c:pt idx="725">
                  <c:v>-30.034776358283025</c:v>
                </c:pt>
                <c:pt idx="726">
                  <c:v>-28.497778871304799</c:v>
                </c:pt>
                <c:pt idx="727">
                  <c:v>-26.686332195329065</c:v>
                </c:pt>
                <c:pt idx="728">
                  <c:v>-24.617881552071509</c:v>
                </c:pt>
                <c:pt idx="729">
                  <c:v>-22.312347251968546</c:v>
                </c:pt>
                <c:pt idx="730">
                  <c:v>-19.791932850659446</c:v>
                </c:pt>
                <c:pt idx="731">
                  <c:v>-17.080911316629706</c:v>
                </c:pt>
                <c:pt idx="732">
                  <c:v>-14.205391269240007</c:v>
                </c:pt>
                <c:pt idx="733">
                  <c:v>-11.193065538473387</c:v>
                </c:pt>
                <c:pt idx="734">
                  <c:v>-8.0729444678202107</c:v>
                </c:pt>
                <c:pt idx="735">
                  <c:v>-4.8750765288192301</c:v>
                </c:pt>
                <c:pt idx="736">
                  <c:v>-1.6302589378592034</c:v>
                </c:pt>
                <c:pt idx="737">
                  <c:v>1.6302589378625865</c:v>
                </c:pt>
                <c:pt idx="738">
                  <c:v>4.8750765288225368</c:v>
                </c:pt>
                <c:pt idx="739">
                  <c:v>8.0729444678248328</c:v>
                </c:pt>
                <c:pt idx="740">
                  <c:v>11.193065538475157</c:v>
                </c:pt>
                <c:pt idx="741">
                  <c:v>14.205391269243016</c:v>
                </c:pt>
                <c:pt idx="742">
                  <c:v>17.080911316632598</c:v>
                </c:pt>
                <c:pt idx="743">
                  <c:v>19.79193285066215</c:v>
                </c:pt>
                <c:pt idx="744">
                  <c:v>22.312347251974412</c:v>
                </c:pt>
                <c:pt idx="745">
                  <c:v>24.617881552074067</c:v>
                </c:pt>
                <c:pt idx="746">
                  <c:v>26.686332195327374</c:v>
                </c:pt>
                <c:pt idx="747">
                  <c:v>28.497778871306501</c:v>
                </c:pt>
                <c:pt idx="748">
                  <c:v>30.034776358288909</c:v>
                </c:pt>
                <c:pt idx="749">
                  <c:v>31.282522530253445</c:v>
                </c:pt>
                <c:pt idx="750">
                  <c:v>32.229000909489542</c:v>
                </c:pt>
                <c:pt idx="751">
                  <c:v>32.865096391803299</c:v>
                </c:pt>
                <c:pt idx="752">
                  <c:v>33.18468302997961</c:v>
                </c:pt>
                <c:pt idx="753">
                  <c:v>33.184683029974629</c:v>
                </c:pt>
                <c:pt idx="754">
                  <c:v>32.86509639180278</c:v>
                </c:pt>
                <c:pt idx="755">
                  <c:v>32.229000909488718</c:v>
                </c:pt>
                <c:pt idx="756">
                  <c:v>31.282522530252262</c:v>
                </c:pt>
                <c:pt idx="757">
                  <c:v>30.034776358287424</c:v>
                </c:pt>
                <c:pt idx="758">
                  <c:v>28.497778871304735</c:v>
                </c:pt>
                <c:pt idx="759">
                  <c:v>26.686332195325271</c:v>
                </c:pt>
                <c:pt idx="760">
                  <c:v>24.617881552075151</c:v>
                </c:pt>
                <c:pt idx="761">
                  <c:v>22.312347251968468</c:v>
                </c:pt>
                <c:pt idx="762">
                  <c:v>19.791932850659332</c:v>
                </c:pt>
                <c:pt idx="763">
                  <c:v>17.080911316629631</c:v>
                </c:pt>
                <c:pt idx="764">
                  <c:v>14.205391269238055</c:v>
                </c:pt>
                <c:pt idx="765">
                  <c:v>11.193065538476507</c:v>
                </c:pt>
                <c:pt idx="766">
                  <c:v>8.0729444678187061</c:v>
                </c:pt>
                <c:pt idx="767">
                  <c:v>4.8750765288186289</c:v>
                </c:pt>
                <c:pt idx="768">
                  <c:v>1.6302589378595793</c:v>
                </c:pt>
                <c:pt idx="769">
                  <c:v>-1.6302589378631502</c:v>
                </c:pt>
                <c:pt idx="770">
                  <c:v>-4.875076528823139</c:v>
                </c:pt>
                <c:pt idx="771">
                  <c:v>-8.0729444678226159</c:v>
                </c:pt>
                <c:pt idx="772">
                  <c:v>-11.19306553847666</c:v>
                </c:pt>
                <c:pt idx="773">
                  <c:v>-14.205391269243128</c:v>
                </c:pt>
                <c:pt idx="774">
                  <c:v>-17.080911316632676</c:v>
                </c:pt>
                <c:pt idx="775">
                  <c:v>-19.791932850662228</c:v>
                </c:pt>
                <c:pt idx="776">
                  <c:v>-22.31234725197114</c:v>
                </c:pt>
                <c:pt idx="777">
                  <c:v>-24.617881552073801</c:v>
                </c:pt>
                <c:pt idx="778">
                  <c:v>-26.686332195331133</c:v>
                </c:pt>
                <c:pt idx="779">
                  <c:v>-28.4977788713066</c:v>
                </c:pt>
                <c:pt idx="780">
                  <c:v>-30.034776358284514</c:v>
                </c:pt>
                <c:pt idx="781">
                  <c:v>-31.282522530257918</c:v>
                </c:pt>
                <c:pt idx="782">
                  <c:v>-32.229000909489578</c:v>
                </c:pt>
                <c:pt idx="783">
                  <c:v>-32.865096391808102</c:v>
                </c:pt>
                <c:pt idx="784">
                  <c:v>-33.184683029974828</c:v>
                </c:pt>
                <c:pt idx="785">
                  <c:v>-33.184683029969833</c:v>
                </c:pt>
                <c:pt idx="786">
                  <c:v>-32.865096391812266</c:v>
                </c:pt>
                <c:pt idx="787">
                  <c:v>-32.229000909483979</c:v>
                </c:pt>
                <c:pt idx="788">
                  <c:v>-31.282522530256657</c:v>
                </c:pt>
                <c:pt idx="789">
                  <c:v>-30.034776358282937</c:v>
                </c:pt>
                <c:pt idx="790">
                  <c:v>-28.497778871304696</c:v>
                </c:pt>
                <c:pt idx="791">
                  <c:v>-26.686332195328916</c:v>
                </c:pt>
                <c:pt idx="792">
                  <c:v>-24.617881552071356</c:v>
                </c:pt>
                <c:pt idx="793">
                  <c:v>-22.312347251968362</c:v>
                </c:pt>
                <c:pt idx="794">
                  <c:v>-19.791932850659261</c:v>
                </c:pt>
                <c:pt idx="795">
                  <c:v>-17.080911316629518</c:v>
                </c:pt>
                <c:pt idx="796">
                  <c:v>-14.205391269239785</c:v>
                </c:pt>
                <c:pt idx="797">
                  <c:v>-11.193065538473201</c:v>
                </c:pt>
                <c:pt idx="798">
                  <c:v>-8.0729444678190454</c:v>
                </c:pt>
                <c:pt idx="799">
                  <c:v>-4.8750765288199442</c:v>
                </c:pt>
                <c:pt idx="800">
                  <c:v>-1.630258937858978</c:v>
                </c:pt>
                <c:pt idx="801">
                  <c:v>1.630258937863263</c:v>
                </c:pt>
                <c:pt idx="802">
                  <c:v>4.8750765288223121</c:v>
                </c:pt>
                <c:pt idx="803">
                  <c:v>8.0729444678236675</c:v>
                </c:pt>
                <c:pt idx="804">
                  <c:v>11.193065538478612</c:v>
                </c:pt>
                <c:pt idx="805">
                  <c:v>14.205391269241362</c:v>
                </c:pt>
                <c:pt idx="806">
                  <c:v>17.080911316630122</c:v>
                </c:pt>
                <c:pt idx="807">
                  <c:v>19.79193285066501</c:v>
                </c:pt>
                <c:pt idx="808">
                  <c:v>22.312347251971179</c:v>
                </c:pt>
                <c:pt idx="809">
                  <c:v>24.617881552077638</c:v>
                </c:pt>
                <c:pt idx="810">
                  <c:v>26.686332195327488</c:v>
                </c:pt>
                <c:pt idx="811">
                  <c:v>28.497778871306632</c:v>
                </c:pt>
                <c:pt idx="812">
                  <c:v>30.034776358289022</c:v>
                </c:pt>
                <c:pt idx="813">
                  <c:v>31.282522530253498</c:v>
                </c:pt>
                <c:pt idx="814">
                  <c:v>32.229000909489613</c:v>
                </c:pt>
                <c:pt idx="815">
                  <c:v>32.86509639180332</c:v>
                </c:pt>
                <c:pt idx="816">
                  <c:v>33.184683029979617</c:v>
                </c:pt>
                <c:pt idx="817">
                  <c:v>33.184683029974614</c:v>
                </c:pt>
                <c:pt idx="818">
                  <c:v>32.865096391802744</c:v>
                </c:pt>
                <c:pt idx="819">
                  <c:v>32.229000909488661</c:v>
                </c:pt>
                <c:pt idx="820">
                  <c:v>31.282522530256617</c:v>
                </c:pt>
                <c:pt idx="821">
                  <c:v>30.034776358282897</c:v>
                </c:pt>
                <c:pt idx="822">
                  <c:v>28.497778871304643</c:v>
                </c:pt>
                <c:pt idx="823">
                  <c:v>26.686332195325118</c:v>
                </c:pt>
                <c:pt idx="824">
                  <c:v>24.617881552071584</c:v>
                </c:pt>
                <c:pt idx="825">
                  <c:v>22.312347251971701</c:v>
                </c:pt>
                <c:pt idx="826">
                  <c:v>19.791932850659183</c:v>
                </c:pt>
                <c:pt idx="827">
                  <c:v>17.080911316629404</c:v>
                </c:pt>
                <c:pt idx="828">
                  <c:v>14.205391269239671</c:v>
                </c:pt>
                <c:pt idx="829">
                  <c:v>11.193065538473087</c:v>
                </c:pt>
                <c:pt idx="830">
                  <c:v>8.0729444678198714</c:v>
                </c:pt>
                <c:pt idx="831">
                  <c:v>4.8750765288188909</c:v>
                </c:pt>
                <c:pt idx="832">
                  <c:v>1.6302589378588652</c:v>
                </c:pt>
                <c:pt idx="833">
                  <c:v>-1.6302589378633756</c:v>
                </c:pt>
                <c:pt idx="834">
                  <c:v>-4.8750765288224249</c:v>
                </c:pt>
                <c:pt idx="835">
                  <c:v>-8.0729444678237794</c:v>
                </c:pt>
                <c:pt idx="836">
                  <c:v>-11.193065538476882</c:v>
                </c:pt>
                <c:pt idx="837">
                  <c:v>-14.205391269243316</c:v>
                </c:pt>
                <c:pt idx="838">
                  <c:v>-17.080911316632864</c:v>
                </c:pt>
                <c:pt idx="839">
                  <c:v>-19.791932850662416</c:v>
                </c:pt>
                <c:pt idx="840">
                  <c:v>-22.312347251971289</c:v>
                </c:pt>
                <c:pt idx="841">
                  <c:v>-24.617881552073989</c:v>
                </c:pt>
                <c:pt idx="842">
                  <c:v>-26.686332195331282</c:v>
                </c:pt>
                <c:pt idx="843">
                  <c:v>-28.497778871306693</c:v>
                </c:pt>
                <c:pt idx="844">
                  <c:v>-30.034776358284603</c:v>
                </c:pt>
                <c:pt idx="845">
                  <c:v>-31.282522530253384</c:v>
                </c:pt>
                <c:pt idx="846">
                  <c:v>-32.229000909494246</c:v>
                </c:pt>
                <c:pt idx="847">
                  <c:v>-32.865096391803341</c:v>
                </c:pt>
                <c:pt idx="848">
                  <c:v>-33.184683029979624</c:v>
                </c:pt>
                <c:pt idx="849">
                  <c:v>-33.184683029969825</c:v>
                </c:pt>
                <c:pt idx="850">
                  <c:v>-32.865096391807526</c:v>
                </c:pt>
                <c:pt idx="851">
                  <c:v>-32.22900090949323</c:v>
                </c:pt>
                <c:pt idx="852">
                  <c:v>-31.28252253024754</c:v>
                </c:pt>
                <c:pt idx="853">
                  <c:v>-30.034776358287274</c:v>
                </c:pt>
                <c:pt idx="854">
                  <c:v>-28.497778871308594</c:v>
                </c:pt>
                <c:pt idx="855">
                  <c:v>-26.686332195321057</c:v>
                </c:pt>
                <c:pt idx="856">
                  <c:v>-24.617881552074934</c:v>
                </c:pt>
                <c:pt idx="857">
                  <c:v>-22.312347251968209</c:v>
                </c:pt>
                <c:pt idx="858">
                  <c:v>-19.791932850659069</c:v>
                </c:pt>
                <c:pt idx="859">
                  <c:v>-17.080911316629333</c:v>
                </c:pt>
                <c:pt idx="860">
                  <c:v>-14.205391269239557</c:v>
                </c:pt>
                <c:pt idx="861">
                  <c:v>-11.193065538472974</c:v>
                </c:pt>
                <c:pt idx="862">
                  <c:v>-8.072944467818818</c:v>
                </c:pt>
                <c:pt idx="863">
                  <c:v>-4.8750765288197186</c:v>
                </c:pt>
                <c:pt idx="864">
                  <c:v>-1.6302589378587524</c:v>
                </c:pt>
                <c:pt idx="865">
                  <c:v>1.6302589378630374</c:v>
                </c:pt>
                <c:pt idx="866">
                  <c:v>4.8750765288239286</c:v>
                </c:pt>
                <c:pt idx="867">
                  <c:v>8.0729444678229534</c:v>
                </c:pt>
                <c:pt idx="868">
                  <c:v>11.19306553847696</c:v>
                </c:pt>
                <c:pt idx="869">
                  <c:v>14.205391269245721</c:v>
                </c:pt>
                <c:pt idx="870">
                  <c:v>17.080911316628054</c:v>
                </c:pt>
                <c:pt idx="871">
                  <c:v>19.791932850665159</c:v>
                </c:pt>
                <c:pt idx="872">
                  <c:v>22.312347251971367</c:v>
                </c:pt>
                <c:pt idx="873">
                  <c:v>24.617881552074067</c:v>
                </c:pt>
                <c:pt idx="874">
                  <c:v>26.686332195331321</c:v>
                </c:pt>
                <c:pt idx="875">
                  <c:v>28.497778871306767</c:v>
                </c:pt>
                <c:pt idx="876">
                  <c:v>30.03477635828466</c:v>
                </c:pt>
                <c:pt idx="877">
                  <c:v>31.282522530258031</c:v>
                </c:pt>
                <c:pt idx="878">
                  <c:v>32.22900090948967</c:v>
                </c:pt>
                <c:pt idx="879">
                  <c:v>32.865096391803355</c:v>
                </c:pt>
                <c:pt idx="880">
                  <c:v>33.184683029979631</c:v>
                </c:pt>
                <c:pt idx="881">
                  <c:v>33.184683029974607</c:v>
                </c:pt>
                <c:pt idx="882">
                  <c:v>32.865096391802723</c:v>
                </c:pt>
                <c:pt idx="883">
                  <c:v>32.229000909488597</c:v>
                </c:pt>
                <c:pt idx="884">
                  <c:v>31.282522530252109</c:v>
                </c:pt>
                <c:pt idx="885">
                  <c:v>30.034776358287235</c:v>
                </c:pt>
                <c:pt idx="886">
                  <c:v>28.497778871304511</c:v>
                </c:pt>
                <c:pt idx="887">
                  <c:v>26.686332195325008</c:v>
                </c:pt>
                <c:pt idx="888">
                  <c:v>24.617881552074817</c:v>
                </c:pt>
                <c:pt idx="889">
                  <c:v>22.312347251968134</c:v>
                </c:pt>
                <c:pt idx="890">
                  <c:v>19.791932850658995</c:v>
                </c:pt>
                <c:pt idx="891">
                  <c:v>17.080911316626963</c:v>
                </c:pt>
                <c:pt idx="892">
                  <c:v>14.205391269241737</c:v>
                </c:pt>
                <c:pt idx="893">
                  <c:v>11.193065538472862</c:v>
                </c:pt>
                <c:pt idx="894">
                  <c:v>8.0729444678187061</c:v>
                </c:pt>
                <c:pt idx="895">
                  <c:v>4.875076528819605</c:v>
                </c:pt>
                <c:pt idx="896">
                  <c:v>1.6302589378586396</c:v>
                </c:pt>
                <c:pt idx="897">
                  <c:v>-1.6302589378631502</c:v>
                </c:pt>
                <c:pt idx="898">
                  <c:v>-4.8750765288240414</c:v>
                </c:pt>
                <c:pt idx="899">
                  <c:v>-8.0729444678216762</c:v>
                </c:pt>
                <c:pt idx="900">
                  <c:v>-11.193065538478463</c:v>
                </c:pt>
                <c:pt idx="901">
                  <c:v>-14.20539126924354</c:v>
                </c:pt>
                <c:pt idx="902">
                  <c:v>-17.08091131663042</c:v>
                </c:pt>
                <c:pt idx="903">
                  <c:v>-19.791932850668317</c:v>
                </c:pt>
                <c:pt idx="904">
                  <c:v>-22.312347251968401</c:v>
                </c:pt>
                <c:pt idx="905">
                  <c:v>-24.617881552077861</c:v>
                </c:pt>
                <c:pt idx="906">
                  <c:v>-26.686332195327676</c:v>
                </c:pt>
                <c:pt idx="907">
                  <c:v>-28.497778871306824</c:v>
                </c:pt>
                <c:pt idx="908">
                  <c:v>-30.034776358284699</c:v>
                </c:pt>
                <c:pt idx="909">
                  <c:v>-31.282522530253463</c:v>
                </c:pt>
                <c:pt idx="910">
                  <c:v>-32.229000909489585</c:v>
                </c:pt>
                <c:pt idx="911">
                  <c:v>-32.865096391808102</c:v>
                </c:pt>
                <c:pt idx="912">
                  <c:v>-33.184683029979638</c:v>
                </c:pt>
                <c:pt idx="913">
                  <c:v>-33.1846830299746</c:v>
                </c:pt>
                <c:pt idx="914">
                  <c:v>-32.865096391802702</c:v>
                </c:pt>
                <c:pt idx="915">
                  <c:v>-32.229000909488569</c:v>
                </c:pt>
                <c:pt idx="916">
                  <c:v>-31.282522530256529</c:v>
                </c:pt>
                <c:pt idx="917">
                  <c:v>-30.034776358282727</c:v>
                </c:pt>
                <c:pt idx="918">
                  <c:v>-28.497778871304476</c:v>
                </c:pt>
                <c:pt idx="919">
                  <c:v>-26.68633219532493</c:v>
                </c:pt>
                <c:pt idx="920">
                  <c:v>-24.617881552074742</c:v>
                </c:pt>
                <c:pt idx="921">
                  <c:v>-22.312347251968056</c:v>
                </c:pt>
                <c:pt idx="922">
                  <c:v>-19.791932850661549</c:v>
                </c:pt>
                <c:pt idx="923">
                  <c:v>-17.080911316626473</c:v>
                </c:pt>
                <c:pt idx="924">
                  <c:v>-14.205391269239371</c:v>
                </c:pt>
                <c:pt idx="925">
                  <c:v>-11.19306553847275</c:v>
                </c:pt>
                <c:pt idx="926">
                  <c:v>-8.0729444678185924</c:v>
                </c:pt>
                <c:pt idx="927">
                  <c:v>-4.875076528819493</c:v>
                </c:pt>
                <c:pt idx="928">
                  <c:v>-1.6302589378585268</c:v>
                </c:pt>
                <c:pt idx="929">
                  <c:v>1.6302589378637138</c:v>
                </c:pt>
                <c:pt idx="930">
                  <c:v>4.8750765288237021</c:v>
                </c:pt>
                <c:pt idx="931">
                  <c:v>8.072944467823179</c:v>
                </c:pt>
                <c:pt idx="932">
                  <c:v>11.193065538475343</c:v>
                </c:pt>
                <c:pt idx="933">
                  <c:v>14.205391269247752</c:v>
                </c:pt>
                <c:pt idx="934">
                  <c:v>17.080911316628242</c:v>
                </c:pt>
                <c:pt idx="935">
                  <c:v>19.791932850662306</c:v>
                </c:pt>
                <c:pt idx="936">
                  <c:v>22.312347251971179</c:v>
                </c:pt>
                <c:pt idx="937">
                  <c:v>24.617881552077638</c:v>
                </c:pt>
                <c:pt idx="938">
                  <c:v>26.686332195335456</c:v>
                </c:pt>
                <c:pt idx="939">
                  <c:v>28.497778871307123</c:v>
                </c:pt>
                <c:pt idx="940">
                  <c:v>30.03477635828051</c:v>
                </c:pt>
                <c:pt idx="941">
                  <c:v>31.282522530253498</c:v>
                </c:pt>
                <c:pt idx="942">
                  <c:v>32.229000909489613</c:v>
                </c:pt>
                <c:pt idx="943">
                  <c:v>32.865096391808116</c:v>
                </c:pt>
                <c:pt idx="944">
                  <c:v>33.184683029974835</c:v>
                </c:pt>
                <c:pt idx="945">
                  <c:v>33.184683029974614</c:v>
                </c:pt>
                <c:pt idx="946">
                  <c:v>32.865096391807469</c:v>
                </c:pt>
                <c:pt idx="947">
                  <c:v>32.229000909488541</c:v>
                </c:pt>
                <c:pt idx="948">
                  <c:v>31.28252253025649</c:v>
                </c:pt>
                <c:pt idx="949">
                  <c:v>30.034776358282688</c:v>
                </c:pt>
                <c:pt idx="950">
                  <c:v>28.497778871304384</c:v>
                </c:pt>
                <c:pt idx="951">
                  <c:v>26.686332195324894</c:v>
                </c:pt>
                <c:pt idx="952">
                  <c:v>24.617881552071289</c:v>
                </c:pt>
                <c:pt idx="953">
                  <c:v>22.312347251971328</c:v>
                </c:pt>
                <c:pt idx="954">
                  <c:v>19.791932850661478</c:v>
                </c:pt>
                <c:pt idx="955">
                  <c:v>17.080911316626363</c:v>
                </c:pt>
                <c:pt idx="956">
                  <c:v>14.205391269239295</c:v>
                </c:pt>
                <c:pt idx="957">
                  <c:v>11.193065538472599</c:v>
                </c:pt>
                <c:pt idx="958">
                  <c:v>8.0729444678185178</c:v>
                </c:pt>
                <c:pt idx="959">
                  <c:v>4.8750765288193803</c:v>
                </c:pt>
                <c:pt idx="960">
                  <c:v>1.630258937858414</c:v>
                </c:pt>
                <c:pt idx="961">
                  <c:v>-1.6302589378628871</c:v>
                </c:pt>
                <c:pt idx="962">
                  <c:v>-4.8750765288228761</c:v>
                </c:pt>
                <c:pt idx="963">
                  <c:v>-8.0729444678251721</c:v>
                </c:pt>
                <c:pt idx="964">
                  <c:v>-11.193065538479139</c:v>
                </c:pt>
                <c:pt idx="965">
                  <c:v>-14.205391269244181</c:v>
                </c:pt>
                <c:pt idx="966">
                  <c:v>-17.080911316630981</c:v>
                </c:pt>
                <c:pt idx="967">
                  <c:v>-19.791932850659748</c:v>
                </c:pt>
                <c:pt idx="968">
                  <c:v>-22.31234725197125</c:v>
                </c:pt>
                <c:pt idx="969">
                  <c:v>-24.617881552077716</c:v>
                </c:pt>
                <c:pt idx="970">
                  <c:v>-26.686332195327527</c:v>
                </c:pt>
                <c:pt idx="971">
                  <c:v>-28.497778871315191</c:v>
                </c:pt>
                <c:pt idx="972">
                  <c:v>-30.034776358280563</c:v>
                </c:pt>
                <c:pt idx="973">
                  <c:v>-31.282522530253534</c:v>
                </c:pt>
                <c:pt idx="974">
                  <c:v>-32.229000909494346</c:v>
                </c:pt>
                <c:pt idx="975">
                  <c:v>-32.865096391803405</c:v>
                </c:pt>
                <c:pt idx="976">
                  <c:v>-33.184683029974835</c:v>
                </c:pt>
                <c:pt idx="977">
                  <c:v>-33.184683029974614</c:v>
                </c:pt>
                <c:pt idx="978">
                  <c:v>-32.86509639180273</c:v>
                </c:pt>
                <c:pt idx="979">
                  <c:v>-32.229000909493251</c:v>
                </c:pt>
                <c:pt idx="980">
                  <c:v>-31.282522530256433</c:v>
                </c:pt>
                <c:pt idx="981">
                  <c:v>-30.034776358282631</c:v>
                </c:pt>
                <c:pt idx="982">
                  <c:v>-28.497778871304345</c:v>
                </c:pt>
                <c:pt idx="983">
                  <c:v>-26.686332195324781</c:v>
                </c:pt>
                <c:pt idx="984">
                  <c:v>-24.617881552071211</c:v>
                </c:pt>
                <c:pt idx="985">
                  <c:v>-22.312347251971289</c:v>
                </c:pt>
                <c:pt idx="986">
                  <c:v>-19.791932850658693</c:v>
                </c:pt>
                <c:pt idx="987">
                  <c:v>-17.0809113166267</c:v>
                </c:pt>
                <c:pt idx="988">
                  <c:v>-14.205391269241401</c:v>
                </c:pt>
                <c:pt idx="989">
                  <c:v>-11.193065538472524</c:v>
                </c:pt>
                <c:pt idx="990">
                  <c:v>-8.0729444678193456</c:v>
                </c:pt>
                <c:pt idx="991">
                  <c:v>-4.8750765288183278</c:v>
                </c:pt>
                <c:pt idx="992">
                  <c:v>-1.6302589378583012</c:v>
                </c:pt>
                <c:pt idx="993">
                  <c:v>1.6302589378634884</c:v>
                </c:pt>
                <c:pt idx="994">
                  <c:v>4.8750765288224995</c:v>
                </c:pt>
                <c:pt idx="995">
                  <c:v>8.072944467825284</c:v>
                </c:pt>
                <c:pt idx="996">
                  <c:v>11.193065538477409</c:v>
                </c:pt>
                <c:pt idx="997">
                  <c:v>14.205391269246098</c:v>
                </c:pt>
                <c:pt idx="998">
                  <c:v>17.080911316631095</c:v>
                </c:pt>
                <c:pt idx="999">
                  <c:v>19.791932850659826</c:v>
                </c:pt>
                <c:pt idx="1000">
                  <c:v>22.312347251971367</c:v>
                </c:pt>
                <c:pt idx="1001">
                  <c:v>24.617881552074067</c:v>
                </c:pt>
                <c:pt idx="1002">
                  <c:v>26.686332195323313</c:v>
                </c:pt>
                <c:pt idx="1003">
                  <c:v>28.497778871302014</c:v>
                </c:pt>
                <c:pt idx="1004">
                  <c:v>30.034776358284059</c:v>
                </c:pt>
                <c:pt idx="1005">
                  <c:v>31.282522530252933</c:v>
                </c:pt>
                <c:pt idx="1006">
                  <c:v>32.229000909489201</c:v>
                </c:pt>
                <c:pt idx="1007">
                  <c:v>32.8650963917935</c:v>
                </c:pt>
                <c:pt idx="1008">
                  <c:v>33.184683029974678</c:v>
                </c:pt>
                <c:pt idx="1009">
                  <c:v>33.184683029969975</c:v>
                </c:pt>
                <c:pt idx="1010">
                  <c:v>32.865096391807988</c:v>
                </c:pt>
                <c:pt idx="1011">
                  <c:v>32.229000909480206</c:v>
                </c:pt>
                <c:pt idx="1012">
                  <c:v>31.282522530253534</c:v>
                </c:pt>
                <c:pt idx="1013">
                  <c:v>30.034776358284809</c:v>
                </c:pt>
                <c:pt idx="1014">
                  <c:v>28.497778871298951</c:v>
                </c:pt>
                <c:pt idx="1015">
                  <c:v>26.686332195335837</c:v>
                </c:pt>
                <c:pt idx="1016">
                  <c:v>24.617881552067828</c:v>
                </c:pt>
                <c:pt idx="1017">
                  <c:v>22.312347251972678</c:v>
                </c:pt>
                <c:pt idx="1018">
                  <c:v>19.791932850658583</c:v>
                </c:pt>
                <c:pt idx="1019">
                  <c:v>17.080911316633053</c:v>
                </c:pt>
                <c:pt idx="1020">
                  <c:v>14.205391269249969</c:v>
                </c:pt>
                <c:pt idx="1021">
                  <c:v>11.19306553847632</c:v>
                </c:pt>
                <c:pt idx="1022">
                  <c:v>8.0729444678260354</c:v>
                </c:pt>
                <c:pt idx="1023">
                  <c:v>4.8750765288256943</c:v>
                </c:pt>
                <c:pt idx="1024">
                  <c:v>1.6302589378676229</c:v>
                </c:pt>
                <c:pt idx="1025">
                  <c:v>-1.6302589378541668</c:v>
                </c:pt>
                <c:pt idx="1026">
                  <c:v>-4.8750765288142315</c:v>
                </c:pt>
                <c:pt idx="1027">
                  <c:v>-8.0729444678110767</c:v>
                </c:pt>
                <c:pt idx="1028">
                  <c:v>-11.193065538467298</c:v>
                </c:pt>
                <c:pt idx="1029">
                  <c:v>-14.205391269236399</c:v>
                </c:pt>
                <c:pt idx="1030">
                  <c:v>-17.080911316619222</c:v>
                </c:pt>
                <c:pt idx="1031">
                  <c:v>-19.791932850653843</c:v>
                </c:pt>
                <c:pt idx="1032">
                  <c:v>-22.312347251956592</c:v>
                </c:pt>
                <c:pt idx="1033">
                  <c:v>-24.617881552066212</c:v>
                </c:pt>
                <c:pt idx="1034">
                  <c:v>-26.686332195320347</c:v>
                </c:pt>
                <c:pt idx="1035">
                  <c:v>-28.497778871300511</c:v>
                </c:pt>
                <c:pt idx="1036">
                  <c:v>-30.034776358270566</c:v>
                </c:pt>
                <c:pt idx="1037">
                  <c:v>-31.282522530249008</c:v>
                </c:pt>
                <c:pt idx="1038">
                  <c:v>-32.229000909486352</c:v>
                </c:pt>
                <c:pt idx="1039">
                  <c:v>-32.865096391801366</c:v>
                </c:pt>
                <c:pt idx="1040">
                  <c:v>-33.184683029969342</c:v>
                </c:pt>
                <c:pt idx="1041">
                  <c:v>-33.184683029970522</c:v>
                </c:pt>
                <c:pt idx="1042">
                  <c:v>-32.865096391804919</c:v>
                </c:pt>
                <c:pt idx="1043">
                  <c:v>-32.229000909483041</c:v>
                </c:pt>
                <c:pt idx="1044">
                  <c:v>-31.282522530261922</c:v>
                </c:pt>
                <c:pt idx="1045">
                  <c:v>-30.034776358289601</c:v>
                </c:pt>
                <c:pt idx="1046">
                  <c:v>-28.497778871308725</c:v>
                </c:pt>
                <c:pt idx="1047">
                  <c:v>-26.686332195331062</c:v>
                </c:pt>
                <c:pt idx="1048">
                  <c:v>-24.6178815520794</c:v>
                </c:pt>
                <c:pt idx="1049">
                  <c:v>-22.312347251984409</c:v>
                </c:pt>
                <c:pt idx="1050">
                  <c:v>-19.791932850670232</c:v>
                </c:pt>
                <c:pt idx="1051">
                  <c:v>-17.080911316640005</c:v>
                </c:pt>
                <c:pt idx="1052">
                  <c:v>-14.205391269254632</c:v>
                </c:pt>
                <c:pt idx="1053">
                  <c:v>-11.193065538490979</c:v>
                </c:pt>
                <c:pt idx="1054">
                  <c:v>-8.0729444678383278</c:v>
                </c:pt>
                <c:pt idx="1055">
                  <c:v>-4.8750765288367832</c:v>
                </c:pt>
                <c:pt idx="1056">
                  <c:v>-1.6302589378788241</c:v>
                </c:pt>
                <c:pt idx="1057">
                  <c:v>1.6302589378424768</c:v>
                </c:pt>
                <c:pt idx="1058">
                  <c:v>4.8750765288035938</c:v>
                </c:pt>
                <c:pt idx="1059">
                  <c:v>8.0729444678002515</c:v>
                </c:pt>
                <c:pt idx="1060">
                  <c:v>11.1930655384567</c:v>
                </c:pt>
                <c:pt idx="1061">
                  <c:v>14.205391269221742</c:v>
                </c:pt>
                <c:pt idx="1062">
                  <c:v>17.080911316611438</c:v>
                </c:pt>
                <c:pt idx="1063">
                  <c:v>19.79193285064753</c:v>
                </c:pt>
                <c:pt idx="1064">
                  <c:v>22.312347251948285</c:v>
                </c:pt>
                <c:pt idx="1065">
                  <c:v>24.617881552058655</c:v>
                </c:pt>
                <c:pt idx="1066">
                  <c:v>26.686332195305685</c:v>
                </c:pt>
                <c:pt idx="1067">
                  <c:v>28.49777887129423</c:v>
                </c:pt>
                <c:pt idx="1068">
                  <c:v>30.034776358274268</c:v>
                </c:pt>
                <c:pt idx="1069">
                  <c:v>31.282522530245213</c:v>
                </c:pt>
                <c:pt idx="1070">
                  <c:v>32.229000909474202</c:v>
                </c:pt>
                <c:pt idx="1071">
                  <c:v>32.865096391799582</c:v>
                </c:pt>
                <c:pt idx="1072">
                  <c:v>33.184683029973556</c:v>
                </c:pt>
                <c:pt idx="1073">
                  <c:v>33.184683029975901</c:v>
                </c:pt>
                <c:pt idx="1074">
                  <c:v>32.865096391806567</c:v>
                </c:pt>
                <c:pt idx="1075">
                  <c:v>32.229000909485762</c:v>
                </c:pt>
                <c:pt idx="1076">
                  <c:v>31.282522530261264</c:v>
                </c:pt>
                <c:pt idx="1077">
                  <c:v>30.034776358290376</c:v>
                </c:pt>
                <c:pt idx="1078">
                  <c:v>28.49777887132295</c:v>
                </c:pt>
                <c:pt idx="1079">
                  <c:v>26.686332195341475</c:v>
                </c:pt>
                <c:pt idx="1080">
                  <c:v>24.617881552083198</c:v>
                </c:pt>
                <c:pt idx="1081">
                  <c:v>22.312347251989667</c:v>
                </c:pt>
                <c:pt idx="1082">
                  <c:v>19.791932850677</c:v>
                </c:pt>
                <c:pt idx="1083">
                  <c:v>17.080911316657222</c:v>
                </c:pt>
                <c:pt idx="1084">
                  <c:v>14.205391269262485</c:v>
                </c:pt>
                <c:pt idx="1085">
                  <c:v>11.193065538501541</c:v>
                </c:pt>
                <c:pt idx="1086">
                  <c:v>8.0729444678464084</c:v>
                </c:pt>
                <c:pt idx="1087">
                  <c:v>4.8750765288502018</c:v>
                </c:pt>
                <c:pt idx="1088">
                  <c:v>1.6302589378905141</c:v>
                </c:pt>
                <c:pt idx="1089">
                  <c:v>-1.630258937831276</c:v>
                </c:pt>
                <c:pt idx="1090">
                  <c:v>-4.8750765287915652</c:v>
                </c:pt>
                <c:pt idx="1091">
                  <c:v>-8.0729444677888988</c:v>
                </c:pt>
                <c:pt idx="1092">
                  <c:v>-11.193065538447527</c:v>
                </c:pt>
                <c:pt idx="1093">
                  <c:v>-14.205391269211592</c:v>
                </c:pt>
                <c:pt idx="1094">
                  <c:v>-17.080911316601853</c:v>
                </c:pt>
                <c:pt idx="1095">
                  <c:v>-19.79193285062934</c:v>
                </c:pt>
                <c:pt idx="1096">
                  <c:v>-22.312347251945731</c:v>
                </c:pt>
                <c:pt idx="1097">
                  <c:v>-24.617881552054516</c:v>
                </c:pt>
                <c:pt idx="1098">
                  <c:v>-26.68633219530302</c:v>
                </c:pt>
                <c:pt idx="1099">
                  <c:v>-28.49777887128446</c:v>
                </c:pt>
                <c:pt idx="1100">
                  <c:v>-30.034776358265024</c:v>
                </c:pt>
                <c:pt idx="1101">
                  <c:v>-31.282522530241287</c:v>
                </c:pt>
                <c:pt idx="1102">
                  <c:v>-32.229000909480803</c:v>
                </c:pt>
                <c:pt idx="1103">
                  <c:v>-32.865096391793216</c:v>
                </c:pt>
                <c:pt idx="1104">
                  <c:v>-33.184683029968191</c:v>
                </c:pt>
                <c:pt idx="1105">
                  <c:v>-33.184683029976469</c:v>
                </c:pt>
                <c:pt idx="1106">
                  <c:v>-32.865096391808279</c:v>
                </c:pt>
                <c:pt idx="1107">
                  <c:v>-32.229000909493216</c:v>
                </c:pt>
                <c:pt idx="1108">
                  <c:v>-31.282522530265037</c:v>
                </c:pt>
                <c:pt idx="1109">
                  <c:v>-30.034776358295169</c:v>
                </c:pt>
                <c:pt idx="1110">
                  <c:v>-28.497778871324712</c:v>
                </c:pt>
                <c:pt idx="1111">
                  <c:v>-26.68633219534102</c:v>
                </c:pt>
                <c:pt idx="1112">
                  <c:v>-24.617881552101878</c:v>
                </c:pt>
                <c:pt idx="1113">
                  <c:v>-22.312347251997974</c:v>
                </c:pt>
                <c:pt idx="1114">
                  <c:v>-19.791932850685985</c:v>
                </c:pt>
                <c:pt idx="1115">
                  <c:v>-17.080911316662334</c:v>
                </c:pt>
                <c:pt idx="1116">
                  <c:v>-14.205391269275303</c:v>
                </c:pt>
                <c:pt idx="1117">
                  <c:v>-11.193065538513945</c:v>
                </c:pt>
                <c:pt idx="1118">
                  <c:v>-8.0729444678573081</c:v>
                </c:pt>
                <c:pt idx="1119">
                  <c:v>-4.8750765288612907</c:v>
                </c:pt>
                <c:pt idx="1120">
                  <c:v>-1.6302589379017152</c:v>
                </c:pt>
                <c:pt idx="1121">
                  <c:v>1.6302589378196235</c:v>
                </c:pt>
                <c:pt idx="1122">
                  <c:v>4.8750765287809275</c:v>
                </c:pt>
                <c:pt idx="1123">
                  <c:v>8.0729444677779991</c:v>
                </c:pt>
                <c:pt idx="1124">
                  <c:v>11.193065538435162</c:v>
                </c:pt>
                <c:pt idx="1125">
                  <c:v>14.205391269200994</c:v>
                </c:pt>
                <c:pt idx="1126">
                  <c:v>17.080911316589152</c:v>
                </c:pt>
                <c:pt idx="1127">
                  <c:v>19.791932850625692</c:v>
                </c:pt>
                <c:pt idx="1128">
                  <c:v>22.312347251937386</c:v>
                </c:pt>
                <c:pt idx="1129">
                  <c:v>24.617881552039599</c:v>
                </c:pt>
                <c:pt idx="1130">
                  <c:v>26.68633219529573</c:v>
                </c:pt>
                <c:pt idx="1131">
                  <c:v>28.497778871290965</c:v>
                </c:pt>
                <c:pt idx="1132">
                  <c:v>30.034776358255982</c:v>
                </c:pt>
                <c:pt idx="1133">
                  <c:v>31.282522530237504</c:v>
                </c:pt>
                <c:pt idx="1134">
                  <c:v>32.229000909468631</c:v>
                </c:pt>
                <c:pt idx="1135">
                  <c:v>32.865096391796214</c:v>
                </c:pt>
                <c:pt idx="1136">
                  <c:v>33.18468302997244</c:v>
                </c:pt>
                <c:pt idx="1137">
                  <c:v>33.184683029977016</c:v>
                </c:pt>
                <c:pt idx="1138">
                  <c:v>32.865096391800492</c:v>
                </c:pt>
                <c:pt idx="1139">
                  <c:v>32.229000909500776</c:v>
                </c:pt>
                <c:pt idx="1140">
                  <c:v>31.28252253026897</c:v>
                </c:pt>
                <c:pt idx="1141">
                  <c:v>30.034776358304416</c:v>
                </c:pt>
                <c:pt idx="1142">
                  <c:v>28.4977788713305</c:v>
                </c:pt>
                <c:pt idx="1143">
                  <c:v>26.686332195347674</c:v>
                </c:pt>
                <c:pt idx="1144">
                  <c:v>24.617881552106017</c:v>
                </c:pt>
                <c:pt idx="1145">
                  <c:v>22.312347252000531</c:v>
                </c:pt>
                <c:pt idx="1146">
                  <c:v>19.791932850706846</c:v>
                </c:pt>
                <c:pt idx="1147">
                  <c:v>17.080911316669251</c:v>
                </c:pt>
                <c:pt idx="1148">
                  <c:v>14.205391269285451</c:v>
                </c:pt>
                <c:pt idx="1149">
                  <c:v>11.193065538523117</c:v>
                </c:pt>
                <c:pt idx="1150">
                  <c:v>8.0729444678686235</c:v>
                </c:pt>
                <c:pt idx="1151">
                  <c:v>4.8750765288733566</c:v>
                </c:pt>
                <c:pt idx="1152">
                  <c:v>1.6302589379129164</c:v>
                </c:pt>
                <c:pt idx="1153">
                  <c:v>-1.6302589378083847</c:v>
                </c:pt>
                <c:pt idx="1154">
                  <c:v>-4.8750765287670577</c:v>
                </c:pt>
                <c:pt idx="1155">
                  <c:v>-8.0729444677685276</c:v>
                </c:pt>
                <c:pt idx="1156">
                  <c:v>-11.193065538425989</c:v>
                </c:pt>
                <c:pt idx="1157">
                  <c:v>-14.205391269190883</c:v>
                </c:pt>
                <c:pt idx="1158">
                  <c:v>-17.08091131658216</c:v>
                </c:pt>
                <c:pt idx="1159">
                  <c:v>-19.791932850610959</c:v>
                </c:pt>
                <c:pt idx="1160">
                  <c:v>-22.312347251928777</c:v>
                </c:pt>
                <c:pt idx="1161">
                  <c:v>-24.617881552035428</c:v>
                </c:pt>
                <c:pt idx="1162">
                  <c:v>-26.686332195293058</c:v>
                </c:pt>
                <c:pt idx="1163">
                  <c:v>-28.497778871268466</c:v>
                </c:pt>
                <c:pt idx="1164">
                  <c:v>-30.03477635825946</c:v>
                </c:pt>
                <c:pt idx="1165">
                  <c:v>-31.282522530238165</c:v>
                </c:pt>
                <c:pt idx="1166">
                  <c:v>-32.229000909470635</c:v>
                </c:pt>
                <c:pt idx="1167">
                  <c:v>-32.865096391789862</c:v>
                </c:pt>
                <c:pt idx="1168">
                  <c:v>-33.184683029967069</c:v>
                </c:pt>
                <c:pt idx="1169">
                  <c:v>-33.184683029977592</c:v>
                </c:pt>
                <c:pt idx="1170">
                  <c:v>-32.865096391806922</c:v>
                </c:pt>
                <c:pt idx="1171">
                  <c:v>-32.22900090950349</c:v>
                </c:pt>
                <c:pt idx="1172">
                  <c:v>-31.282522530268331</c:v>
                </c:pt>
                <c:pt idx="1173">
                  <c:v>-30.034776358309394</c:v>
                </c:pt>
                <c:pt idx="1174">
                  <c:v>-28.497778871332496</c:v>
                </c:pt>
                <c:pt idx="1175">
                  <c:v>-26.686332195362372</c:v>
                </c:pt>
                <c:pt idx="1176">
                  <c:v>-24.617881552113573</c:v>
                </c:pt>
                <c:pt idx="1177">
                  <c:v>-22.312347252011886</c:v>
                </c:pt>
                <c:pt idx="1178">
                  <c:v>-19.791932850707447</c:v>
                </c:pt>
                <c:pt idx="1179">
                  <c:v>-17.080911316679696</c:v>
                </c:pt>
                <c:pt idx="1180">
                  <c:v>-14.205391269300147</c:v>
                </c:pt>
                <c:pt idx="1181">
                  <c:v>-11.193065538533681</c:v>
                </c:pt>
                <c:pt idx="1182">
                  <c:v>-8.0729444678794859</c:v>
                </c:pt>
                <c:pt idx="1183">
                  <c:v>-4.8750765288839553</c:v>
                </c:pt>
                <c:pt idx="1184">
                  <c:v>-1.6302589379246062</c:v>
                </c:pt>
                <c:pt idx="1185">
                  <c:v>1.6302589377971837</c:v>
                </c:pt>
                <c:pt idx="1186">
                  <c:v>4.8750765287559314</c:v>
                </c:pt>
                <c:pt idx="1187">
                  <c:v>8.0729444677576634</c:v>
                </c:pt>
                <c:pt idx="1188">
                  <c:v>11.193065538411744</c:v>
                </c:pt>
                <c:pt idx="1189">
                  <c:v>14.205391269179866</c:v>
                </c:pt>
                <c:pt idx="1190">
                  <c:v>17.080911316577122</c:v>
                </c:pt>
                <c:pt idx="1191">
                  <c:v>19.791932850601938</c:v>
                </c:pt>
                <c:pt idx="1192">
                  <c:v>22.312347251920432</c:v>
                </c:pt>
                <c:pt idx="1193">
                  <c:v>24.617881552020464</c:v>
                </c:pt>
                <c:pt idx="1194">
                  <c:v>26.686332195285839</c:v>
                </c:pt>
                <c:pt idx="1195">
                  <c:v>28.497778871270683</c:v>
                </c:pt>
                <c:pt idx="1196">
                  <c:v>30.034776358254668</c:v>
                </c:pt>
                <c:pt idx="1197">
                  <c:v>31.282522530220575</c:v>
                </c:pt>
                <c:pt idx="1198">
                  <c:v>32.229000909472276</c:v>
                </c:pt>
                <c:pt idx="1199">
                  <c:v>32.865096391802432</c:v>
                </c:pt>
                <c:pt idx="1200">
                  <c:v>33.184683029961732</c:v>
                </c:pt>
                <c:pt idx="1201">
                  <c:v>33.184683029978139</c:v>
                </c:pt>
                <c:pt idx="1202">
                  <c:v>32.865096391803853</c:v>
                </c:pt>
                <c:pt idx="1203">
                  <c:v>32.229000909506325</c:v>
                </c:pt>
                <c:pt idx="1204">
                  <c:v>31.282522530276694</c:v>
                </c:pt>
                <c:pt idx="1205">
                  <c:v>30.034776358314204</c:v>
                </c:pt>
                <c:pt idx="1206">
                  <c:v>28.497778871334265</c:v>
                </c:pt>
                <c:pt idx="1207">
                  <c:v>26.686332195369324</c:v>
                </c:pt>
                <c:pt idx="1208">
                  <c:v>24.617881552121428</c:v>
                </c:pt>
                <c:pt idx="1209">
                  <c:v>22.31234725202361</c:v>
                </c:pt>
                <c:pt idx="1210">
                  <c:v>19.7919328507191</c:v>
                </c:pt>
                <c:pt idx="1211">
                  <c:v>17.080911316686652</c:v>
                </c:pt>
                <c:pt idx="1212">
                  <c:v>14.205391269308457</c:v>
                </c:pt>
                <c:pt idx="1213">
                  <c:v>11.193065538541873</c:v>
                </c:pt>
                <c:pt idx="1214">
                  <c:v>8.0729444678955353</c:v>
                </c:pt>
                <c:pt idx="1215">
                  <c:v>4.8750765288941045</c:v>
                </c:pt>
                <c:pt idx="1216">
                  <c:v>1.6302589379358072</c:v>
                </c:pt>
                <c:pt idx="1217">
                  <c:v>-1.6302589377855314</c:v>
                </c:pt>
                <c:pt idx="1218">
                  <c:v>-4.8750765287443549</c:v>
                </c:pt>
                <c:pt idx="1219">
                  <c:v>-8.0729444677477034</c:v>
                </c:pt>
                <c:pt idx="1220">
                  <c:v>-11.193065538401182</c:v>
                </c:pt>
                <c:pt idx="1221">
                  <c:v>-14.205391269172013</c:v>
                </c:pt>
                <c:pt idx="1222">
                  <c:v>-17.080911316557202</c:v>
                </c:pt>
                <c:pt idx="1223">
                  <c:v>-19.791932850597913</c:v>
                </c:pt>
                <c:pt idx="1224">
                  <c:v>-22.31234725191517</c:v>
                </c:pt>
                <c:pt idx="1225">
                  <c:v>-24.61788155201663</c:v>
                </c:pt>
                <c:pt idx="1226">
                  <c:v>-26.68633219527543</c:v>
                </c:pt>
                <c:pt idx="1227">
                  <c:v>-28.497778871260689</c:v>
                </c:pt>
                <c:pt idx="1228">
                  <c:v>-30.034776358249669</c:v>
                </c:pt>
                <c:pt idx="1229">
                  <c:v>-31.282522530225858</c:v>
                </c:pt>
                <c:pt idx="1230">
                  <c:v>-32.229000909464943</c:v>
                </c:pt>
                <c:pt idx="1231">
                  <c:v>-32.865096391786416</c:v>
                </c:pt>
                <c:pt idx="1232">
                  <c:v>-33.184683029970735</c:v>
                </c:pt>
                <c:pt idx="1233">
                  <c:v>-33.184683029978714</c:v>
                </c:pt>
                <c:pt idx="1234">
                  <c:v>-32.86509639181029</c:v>
                </c:pt>
                <c:pt idx="1235">
                  <c:v>-32.229000909509068</c:v>
                </c:pt>
                <c:pt idx="1236">
                  <c:v>-31.282522530276033</c:v>
                </c:pt>
                <c:pt idx="1237">
                  <c:v>-30.034776358319185</c:v>
                </c:pt>
                <c:pt idx="1238">
                  <c:v>-28.497778871344298</c:v>
                </c:pt>
                <c:pt idx="1239">
                  <c:v>-26.686332195376011</c:v>
                </c:pt>
                <c:pt idx="1240">
                  <c:v>-24.617881552128907</c:v>
                </c:pt>
                <c:pt idx="1241">
                  <c:v>-22.31234725202583</c:v>
                </c:pt>
                <c:pt idx="1242">
                  <c:v>-19.791932850728909</c:v>
                </c:pt>
                <c:pt idx="1243">
                  <c:v>-17.080911316701613</c:v>
                </c:pt>
                <c:pt idx="1244">
                  <c:v>-14.205391269318568</c:v>
                </c:pt>
                <c:pt idx="1245">
                  <c:v>-11.193065538552435</c:v>
                </c:pt>
                <c:pt idx="1246">
                  <c:v>-8.0729444679045184</c:v>
                </c:pt>
                <c:pt idx="1247">
                  <c:v>-4.8750765289061695</c:v>
                </c:pt>
                <c:pt idx="1248">
                  <c:v>-1.6302589379479482</c:v>
                </c:pt>
                <c:pt idx="1249">
                  <c:v>1.6302589377743304</c:v>
                </c:pt>
                <c:pt idx="1250">
                  <c:v>4.8750765287332669</c:v>
                </c:pt>
                <c:pt idx="1251">
                  <c:v>8.0729444677354127</c:v>
                </c:pt>
                <c:pt idx="1252">
                  <c:v>11.193065538390206</c:v>
                </c:pt>
                <c:pt idx="1253">
                  <c:v>14.205391269163707</c:v>
                </c:pt>
                <c:pt idx="1254">
                  <c:v>17.080911316547542</c:v>
                </c:pt>
                <c:pt idx="1255">
                  <c:v>19.791932850588893</c:v>
                </c:pt>
                <c:pt idx="1256">
                  <c:v>22.312347251896679</c:v>
                </c:pt>
                <c:pt idx="1257">
                  <c:v>24.617881552011859</c:v>
                </c:pt>
                <c:pt idx="1258">
                  <c:v>26.686332195280201</c:v>
                </c:pt>
                <c:pt idx="1259">
                  <c:v>28.497778871250912</c:v>
                </c:pt>
                <c:pt idx="1260">
                  <c:v>30.034776358244876</c:v>
                </c:pt>
                <c:pt idx="1261">
                  <c:v>31.282522530212866</c:v>
                </c:pt>
                <c:pt idx="1262">
                  <c:v>32.229000909466706</c:v>
                </c:pt>
                <c:pt idx="1263">
                  <c:v>32.865096391789493</c:v>
                </c:pt>
                <c:pt idx="1264">
                  <c:v>33.184683029970181</c:v>
                </c:pt>
                <c:pt idx="1265">
                  <c:v>33.184683029969683</c:v>
                </c:pt>
                <c:pt idx="1266">
                  <c:v>32.865096391816785</c:v>
                </c:pt>
                <c:pt idx="1267">
                  <c:v>32.22900090951191</c:v>
                </c:pt>
                <c:pt idx="1268">
                  <c:v>31.2825225302844</c:v>
                </c:pt>
                <c:pt idx="1269">
                  <c:v>30.034776358323995</c:v>
                </c:pt>
                <c:pt idx="1270">
                  <c:v>28.497778871346068</c:v>
                </c:pt>
                <c:pt idx="1271">
                  <c:v>26.68633219538297</c:v>
                </c:pt>
                <c:pt idx="1272">
                  <c:v>24.617881552136801</c:v>
                </c:pt>
                <c:pt idx="1273">
                  <c:v>22.312347252040567</c:v>
                </c:pt>
                <c:pt idx="1274">
                  <c:v>19.791932850734845</c:v>
                </c:pt>
                <c:pt idx="1275">
                  <c:v>17.080911316708978</c:v>
                </c:pt>
                <c:pt idx="1276">
                  <c:v>14.205391269329128</c:v>
                </c:pt>
                <c:pt idx="1277">
                  <c:v>11.19306553856627</c:v>
                </c:pt>
                <c:pt idx="1278">
                  <c:v>8.0729444679139899</c:v>
                </c:pt>
                <c:pt idx="1279">
                  <c:v>4.8750765289172584</c:v>
                </c:pt>
                <c:pt idx="1280">
                  <c:v>1.6302589379591492</c:v>
                </c:pt>
                <c:pt idx="1281">
                  <c:v>-1.6302589377617009</c:v>
                </c:pt>
                <c:pt idx="1282">
                  <c:v>-4.8750765287235689</c:v>
                </c:pt>
                <c:pt idx="1283">
                  <c:v>-8.0729444677245858</c:v>
                </c:pt>
                <c:pt idx="1284">
                  <c:v>-11.193065538379606</c:v>
                </c:pt>
                <c:pt idx="1285">
                  <c:v>-14.205391269151299</c:v>
                </c:pt>
                <c:pt idx="1286">
                  <c:v>-17.080911316537541</c:v>
                </c:pt>
                <c:pt idx="1287">
                  <c:v>-19.79193285058254</c:v>
                </c:pt>
                <c:pt idx="1288">
                  <c:v>-22.312347251891754</c:v>
                </c:pt>
                <c:pt idx="1289">
                  <c:v>-24.617881552000959</c:v>
                </c:pt>
                <c:pt idx="1290">
                  <c:v>-26.686332195261489</c:v>
                </c:pt>
                <c:pt idx="1291">
                  <c:v>-28.497778871252905</c:v>
                </c:pt>
                <c:pt idx="1292">
                  <c:v>-30.034776358244308</c:v>
                </c:pt>
                <c:pt idx="1293">
                  <c:v>-31.282522530209089</c:v>
                </c:pt>
                <c:pt idx="1294">
                  <c:v>-32.229000909463991</c:v>
                </c:pt>
                <c:pt idx="1295">
                  <c:v>-32.865096391783069</c:v>
                </c:pt>
                <c:pt idx="1296">
                  <c:v>-33.184683029969605</c:v>
                </c:pt>
                <c:pt idx="1297">
                  <c:v>-33.184683029975055</c:v>
                </c:pt>
                <c:pt idx="1298">
                  <c:v>-32.865096391818426</c:v>
                </c:pt>
                <c:pt idx="1299">
                  <c:v>-32.22900090951002</c:v>
                </c:pt>
                <c:pt idx="1300">
                  <c:v>-31.282522530288364</c:v>
                </c:pt>
                <c:pt idx="1301">
                  <c:v>-30.034776358324748</c:v>
                </c:pt>
                <c:pt idx="1302">
                  <c:v>-28.497778871360293</c:v>
                </c:pt>
                <c:pt idx="1303">
                  <c:v>-26.68633219538966</c:v>
                </c:pt>
                <c:pt idx="1304">
                  <c:v>-24.617881552140929</c:v>
                </c:pt>
                <c:pt idx="1305">
                  <c:v>-22.312347252046163</c:v>
                </c:pt>
                <c:pt idx="1306">
                  <c:v>-19.791932850749994</c:v>
                </c:pt>
                <c:pt idx="1307">
                  <c:v>-17.080911316718563</c:v>
                </c:pt>
                <c:pt idx="1308">
                  <c:v>-14.205391269337474</c:v>
                </c:pt>
                <c:pt idx="1309">
                  <c:v>-11.193065538575853</c:v>
                </c:pt>
                <c:pt idx="1310">
                  <c:v>-8.0729444679276732</c:v>
                </c:pt>
                <c:pt idx="1311">
                  <c:v>-4.8750765289283464</c:v>
                </c:pt>
                <c:pt idx="1312">
                  <c:v>-1.6302589379703505</c:v>
                </c:pt>
                <c:pt idx="1313">
                  <c:v>1.6302589377504999</c:v>
                </c:pt>
                <c:pt idx="1314">
                  <c:v>4.87507652871248</c:v>
                </c:pt>
                <c:pt idx="1315">
                  <c:v>8.0729444677094762</c:v>
                </c:pt>
                <c:pt idx="1316">
                  <c:v>11.193065538371414</c:v>
                </c:pt>
                <c:pt idx="1317">
                  <c:v>14.205391269142993</c:v>
                </c:pt>
                <c:pt idx="1318">
                  <c:v>17.080911316530589</c:v>
                </c:pt>
                <c:pt idx="1319">
                  <c:v>19.791932850567846</c:v>
                </c:pt>
                <c:pt idx="1320">
                  <c:v>22.312347251883072</c:v>
                </c:pt>
                <c:pt idx="1321">
                  <c:v>24.617881552000547</c:v>
                </c:pt>
                <c:pt idx="1322">
                  <c:v>26.68633219525509</c:v>
                </c:pt>
                <c:pt idx="1323">
                  <c:v>28.497778871243128</c:v>
                </c:pt>
                <c:pt idx="1324">
                  <c:v>30.03477635823063</c:v>
                </c:pt>
                <c:pt idx="1325">
                  <c:v>31.282522530209597</c:v>
                </c:pt>
                <c:pt idx="1326">
                  <c:v>32.22900090946586</c:v>
                </c:pt>
                <c:pt idx="1327">
                  <c:v>32.865096391781421</c:v>
                </c:pt>
                <c:pt idx="1328">
                  <c:v>33.184683029964248</c:v>
                </c:pt>
                <c:pt idx="1329">
                  <c:v>33.184683029975623</c:v>
                </c:pt>
                <c:pt idx="1330">
                  <c:v>32.865096391824871</c:v>
                </c:pt>
                <c:pt idx="1331">
                  <c:v>32.229000909512749</c:v>
                </c:pt>
                <c:pt idx="1332">
                  <c:v>31.282522530287686</c:v>
                </c:pt>
                <c:pt idx="1333">
                  <c:v>30.034776358329747</c:v>
                </c:pt>
                <c:pt idx="1334">
                  <c:v>28.497778871362325</c:v>
                </c:pt>
                <c:pt idx="1335">
                  <c:v>26.686332195400599</c:v>
                </c:pt>
                <c:pt idx="1336">
                  <c:v>24.617881552148791</c:v>
                </c:pt>
                <c:pt idx="1337">
                  <c:v>22.312347252060935</c:v>
                </c:pt>
                <c:pt idx="1338">
                  <c:v>19.79193285074793</c:v>
                </c:pt>
                <c:pt idx="1339">
                  <c:v>17.080911316733939</c:v>
                </c:pt>
                <c:pt idx="1340">
                  <c:v>14.205391269348036</c:v>
                </c:pt>
                <c:pt idx="1341">
                  <c:v>11.193065538589646</c:v>
                </c:pt>
                <c:pt idx="1342">
                  <c:v>8.0729444679362423</c:v>
                </c:pt>
                <c:pt idx="1343">
                  <c:v>4.8750765289398856</c:v>
                </c:pt>
                <c:pt idx="1344">
                  <c:v>1.6302589379820402</c:v>
                </c:pt>
                <c:pt idx="1345">
                  <c:v>-1.6302589377397496</c:v>
                </c:pt>
                <c:pt idx="1346">
                  <c:v>-4.8750765287000011</c:v>
                </c:pt>
                <c:pt idx="1347">
                  <c:v>-8.0729444677009425</c:v>
                </c:pt>
                <c:pt idx="1348">
                  <c:v>-11.193065538357581</c:v>
                </c:pt>
                <c:pt idx="1349">
                  <c:v>-14.205391269127922</c:v>
                </c:pt>
                <c:pt idx="1350">
                  <c:v>-17.0809113165251</c:v>
                </c:pt>
                <c:pt idx="1351">
                  <c:v>-19.791932850564535</c:v>
                </c:pt>
                <c:pt idx="1352">
                  <c:v>-22.312347251868299</c:v>
                </c:pt>
                <c:pt idx="1353">
                  <c:v>-24.617881551992692</c:v>
                </c:pt>
                <c:pt idx="1354">
                  <c:v>-26.686332195240134</c:v>
                </c:pt>
                <c:pt idx="1355">
                  <c:v>-28.497778871253619</c:v>
                </c:pt>
                <c:pt idx="1356">
                  <c:v>-30.034776358217158</c:v>
                </c:pt>
                <c:pt idx="1357">
                  <c:v>-31.282522530214855</c:v>
                </c:pt>
                <c:pt idx="1358">
                  <c:v>-32.229000909444366</c:v>
                </c:pt>
                <c:pt idx="1359">
                  <c:v>-32.865096391789137</c:v>
                </c:pt>
                <c:pt idx="1360">
                  <c:v>-33.184683029973293</c:v>
                </c:pt>
                <c:pt idx="1361">
                  <c:v>-33.184683029976142</c:v>
                </c:pt>
                <c:pt idx="1362">
                  <c:v>-32.865096391817005</c:v>
                </c:pt>
                <c:pt idx="1363">
                  <c:v>-32.229000909515598</c:v>
                </c:pt>
                <c:pt idx="1364">
                  <c:v>-31.282522530291615</c:v>
                </c:pt>
                <c:pt idx="1365">
                  <c:v>-30.034776358343223</c:v>
                </c:pt>
                <c:pt idx="1366">
                  <c:v>-28.497778871367867</c:v>
                </c:pt>
                <c:pt idx="1367">
                  <c:v>-26.686332195399583</c:v>
                </c:pt>
                <c:pt idx="1368">
                  <c:v>-24.617881552156607</c:v>
                </c:pt>
                <c:pt idx="1369">
                  <c:v>-22.312347252069621</c:v>
                </c:pt>
                <c:pt idx="1370">
                  <c:v>-19.791932850762624</c:v>
                </c:pt>
                <c:pt idx="1371">
                  <c:v>-17.080911316738636</c:v>
                </c:pt>
                <c:pt idx="1372">
                  <c:v>-14.205391269358598</c:v>
                </c:pt>
                <c:pt idx="1373">
                  <c:v>-11.193065538600662</c:v>
                </c:pt>
                <c:pt idx="1374">
                  <c:v>-8.0729444679475577</c:v>
                </c:pt>
                <c:pt idx="1375">
                  <c:v>-4.8750765289515012</c:v>
                </c:pt>
                <c:pt idx="1376">
                  <c:v>-1.6302589379936923</c:v>
                </c:pt>
                <c:pt idx="1377">
                  <c:v>1.6302589377280974</c:v>
                </c:pt>
                <c:pt idx="1378">
                  <c:v>4.8750765286884246</c:v>
                </c:pt>
                <c:pt idx="1379">
                  <c:v>8.0729444676895934</c:v>
                </c:pt>
                <c:pt idx="1380">
                  <c:v>11.19306553835025</c:v>
                </c:pt>
                <c:pt idx="1381">
                  <c:v>14.205391269118188</c:v>
                </c:pt>
                <c:pt idx="1382">
                  <c:v>17.080911316510555</c:v>
                </c:pt>
                <c:pt idx="1383">
                  <c:v>19.791932850549053</c:v>
                </c:pt>
                <c:pt idx="1384">
                  <c:v>22.312347251872549</c:v>
                </c:pt>
                <c:pt idx="1385">
                  <c:v>24.61788155197803</c:v>
                </c:pt>
                <c:pt idx="1386">
                  <c:v>26.686332195241189</c:v>
                </c:pt>
                <c:pt idx="1387">
                  <c:v>28.497778871231102</c:v>
                </c:pt>
                <c:pt idx="1388">
                  <c:v>30.034776358220647</c:v>
                </c:pt>
                <c:pt idx="1389">
                  <c:v>31.282522530210915</c:v>
                </c:pt>
                <c:pt idx="1390">
                  <c:v>32.229000909450981</c:v>
                </c:pt>
                <c:pt idx="1391">
                  <c:v>32.865096391777989</c:v>
                </c:pt>
                <c:pt idx="1392">
                  <c:v>33.184683029963097</c:v>
                </c:pt>
                <c:pt idx="1393">
                  <c:v>33.184683029986346</c:v>
                </c:pt>
                <c:pt idx="1394">
                  <c:v>32.86509639182816</c:v>
                </c:pt>
                <c:pt idx="1395">
                  <c:v>32.22900090950899</c:v>
                </c:pt>
                <c:pt idx="1396">
                  <c:v>31.282522530304451</c:v>
                </c:pt>
                <c:pt idx="1397">
                  <c:v>30.03477635833935</c:v>
                </c:pt>
                <c:pt idx="1398">
                  <c:v>28.497778871373821</c:v>
                </c:pt>
                <c:pt idx="1399">
                  <c:v>26.686332195406571</c:v>
                </c:pt>
                <c:pt idx="1400">
                  <c:v>24.617881552171269</c:v>
                </c:pt>
                <c:pt idx="1401">
                  <c:v>22.312347252071458</c:v>
                </c:pt>
                <c:pt idx="1402">
                  <c:v>19.791932850772064</c:v>
                </c:pt>
                <c:pt idx="1403">
                  <c:v>17.080911316748672</c:v>
                </c:pt>
                <c:pt idx="1404">
                  <c:v>14.205391269372807</c:v>
                </c:pt>
                <c:pt idx="1405">
                  <c:v>11.193065538607987</c:v>
                </c:pt>
                <c:pt idx="1406">
                  <c:v>8.0729444679589086</c:v>
                </c:pt>
                <c:pt idx="1407">
                  <c:v>4.8750765289630404</c:v>
                </c:pt>
                <c:pt idx="1408">
                  <c:v>1.6302589380053822</c:v>
                </c:pt>
                <c:pt idx="1409">
                  <c:v>-1.6302589377164078</c:v>
                </c:pt>
                <c:pt idx="1410">
                  <c:v>-4.8750765286787265</c:v>
                </c:pt>
                <c:pt idx="1411">
                  <c:v>-8.0729444676763986</c:v>
                </c:pt>
                <c:pt idx="1412">
                  <c:v>-11.193065538339276</c:v>
                </c:pt>
                <c:pt idx="1413">
                  <c:v>-14.205391269107588</c:v>
                </c:pt>
                <c:pt idx="1414">
                  <c:v>-17.08091131650589</c:v>
                </c:pt>
                <c:pt idx="1415">
                  <c:v>-19.79193285053428</c:v>
                </c:pt>
                <c:pt idx="1416">
                  <c:v>-22.312347251863901</c:v>
                </c:pt>
                <c:pt idx="1417">
                  <c:v>-24.617881551962768</c:v>
                </c:pt>
                <c:pt idx="1418">
                  <c:v>-26.686332195249644</c:v>
                </c:pt>
                <c:pt idx="1419">
                  <c:v>-28.497778871225577</c:v>
                </c:pt>
                <c:pt idx="1420">
                  <c:v>-30.034776358216043</c:v>
                </c:pt>
                <c:pt idx="1421">
                  <c:v>-31.282522530198097</c:v>
                </c:pt>
                <c:pt idx="1422">
                  <c:v>-32.229000909448139</c:v>
                </c:pt>
                <c:pt idx="1423">
                  <c:v>-32.865096391785848</c:v>
                </c:pt>
                <c:pt idx="1424">
                  <c:v>-33.184683029962571</c:v>
                </c:pt>
                <c:pt idx="1425">
                  <c:v>-33.1846830299773</c:v>
                </c:pt>
                <c:pt idx="1426">
                  <c:v>-32.86509639182043</c:v>
                </c:pt>
                <c:pt idx="1427">
                  <c:v>-32.229000909521275</c:v>
                </c:pt>
                <c:pt idx="1428">
                  <c:v>-31.282522530308398</c:v>
                </c:pt>
                <c:pt idx="1429">
                  <c:v>-30.034776358344331</c:v>
                </c:pt>
                <c:pt idx="1430">
                  <c:v>-28.497778871387844</c:v>
                </c:pt>
                <c:pt idx="1431">
                  <c:v>-26.686332195405519</c:v>
                </c:pt>
                <c:pt idx="1432">
                  <c:v>-24.617881552179124</c:v>
                </c:pt>
                <c:pt idx="1433">
                  <c:v>-22.312347252080144</c:v>
                </c:pt>
                <c:pt idx="1434">
                  <c:v>-19.791932850786758</c:v>
                </c:pt>
                <c:pt idx="1435">
                  <c:v>-17.080911316757881</c:v>
                </c:pt>
                <c:pt idx="1436">
                  <c:v>-14.205391269378858</c:v>
                </c:pt>
                <c:pt idx="1437">
                  <c:v>-11.193065538619004</c:v>
                </c:pt>
                <c:pt idx="1438">
                  <c:v>-8.0729444679721389</c:v>
                </c:pt>
                <c:pt idx="1439">
                  <c:v>-4.8750765289736782</c:v>
                </c:pt>
                <c:pt idx="1440">
                  <c:v>-1.6302589380160946</c:v>
                </c:pt>
                <c:pt idx="1441">
                  <c:v>1.6302589377047181</c:v>
                </c:pt>
                <c:pt idx="1442">
                  <c:v>4.8750765286653079</c:v>
                </c:pt>
                <c:pt idx="1443">
                  <c:v>8.0729444676697089</c:v>
                </c:pt>
                <c:pt idx="1444">
                  <c:v>11.193065538325481</c:v>
                </c:pt>
                <c:pt idx="1445">
                  <c:v>14.205391269097026</c:v>
                </c:pt>
                <c:pt idx="1446">
                  <c:v>17.080911316490521</c:v>
                </c:pt>
                <c:pt idx="1447">
                  <c:v>19.791932850536348</c:v>
                </c:pt>
                <c:pt idx="1448">
                  <c:v>22.312347251849165</c:v>
                </c:pt>
                <c:pt idx="1449">
                  <c:v>24.617881551962316</c:v>
                </c:pt>
                <c:pt idx="1450">
                  <c:v>26.686332195227241</c:v>
                </c:pt>
                <c:pt idx="1451">
                  <c:v>28.497778871219094</c:v>
                </c:pt>
                <c:pt idx="1452">
                  <c:v>30.034776358219521</c:v>
                </c:pt>
                <c:pt idx="1453">
                  <c:v>31.28252253020338</c:v>
                </c:pt>
                <c:pt idx="1454">
                  <c:v>32.229000909436081</c:v>
                </c:pt>
                <c:pt idx="1455">
                  <c:v>32.865096391784128</c:v>
                </c:pt>
                <c:pt idx="1456">
                  <c:v>33.184683029962002</c:v>
                </c:pt>
                <c:pt idx="1457">
                  <c:v>33.184683029987447</c:v>
                </c:pt>
                <c:pt idx="1458">
                  <c:v>32.865096391812571</c:v>
                </c:pt>
                <c:pt idx="1459">
                  <c:v>32.229000909533333</c:v>
                </c:pt>
                <c:pt idx="1460">
                  <c:v>31.282522530303112</c:v>
                </c:pt>
                <c:pt idx="1461">
                  <c:v>30.034776358349333</c:v>
                </c:pt>
                <c:pt idx="1462">
                  <c:v>28.497778871393855</c:v>
                </c:pt>
                <c:pt idx="1463">
                  <c:v>26.686332195419915</c:v>
                </c:pt>
                <c:pt idx="1464">
                  <c:v>24.617881552179536</c:v>
                </c:pt>
                <c:pt idx="1465">
                  <c:v>22.312347252088788</c:v>
                </c:pt>
                <c:pt idx="1466">
                  <c:v>19.791932850790818</c:v>
                </c:pt>
                <c:pt idx="1467">
                  <c:v>17.080911316773253</c:v>
                </c:pt>
                <c:pt idx="1468">
                  <c:v>14.205391269389455</c:v>
                </c:pt>
                <c:pt idx="1469">
                  <c:v>11.1930655386328</c:v>
                </c:pt>
                <c:pt idx="1470">
                  <c:v>8.0729444679787914</c:v>
                </c:pt>
                <c:pt idx="1471">
                  <c:v>4.8750765289870968</c:v>
                </c:pt>
                <c:pt idx="1472">
                  <c:v>1.6302589380277843</c:v>
                </c:pt>
                <c:pt idx="1473">
                  <c:v>-1.6302589376940055</c:v>
                </c:pt>
                <c:pt idx="1474">
                  <c:v>-4.8750765286527917</c:v>
                </c:pt>
                <c:pt idx="1475">
                  <c:v>-8.0729444676583579</c:v>
                </c:pt>
                <c:pt idx="1476">
                  <c:v>-11.193065538310785</c:v>
                </c:pt>
                <c:pt idx="1477">
                  <c:v>-14.205391269094696</c:v>
                </c:pt>
                <c:pt idx="1478">
                  <c:v>-17.080911316481274</c:v>
                </c:pt>
                <c:pt idx="1479">
                  <c:v>-19.791932850521651</c:v>
                </c:pt>
                <c:pt idx="1480">
                  <c:v>-22.312347251840485</c:v>
                </c:pt>
                <c:pt idx="1481">
                  <c:v>-24.617881551961904</c:v>
                </c:pt>
                <c:pt idx="1482">
                  <c:v>-26.686332195220849</c:v>
                </c:pt>
                <c:pt idx="1483">
                  <c:v>-28.497778871213569</c:v>
                </c:pt>
                <c:pt idx="1484">
                  <c:v>-30.034776358206045</c:v>
                </c:pt>
                <c:pt idx="1485">
                  <c:v>-31.282522530190199</c:v>
                </c:pt>
                <c:pt idx="1486">
                  <c:v>-32.229000909451898</c:v>
                </c:pt>
                <c:pt idx="1487">
                  <c:v>-32.865096391772987</c:v>
                </c:pt>
                <c:pt idx="1488">
                  <c:v>-33.184683029961427</c:v>
                </c:pt>
                <c:pt idx="1489">
                  <c:v>-33.184683029988022</c:v>
                </c:pt>
                <c:pt idx="1490">
                  <c:v>-32.865096391814291</c:v>
                </c:pt>
                <c:pt idx="1491">
                  <c:v>-32.229000909536154</c:v>
                </c:pt>
                <c:pt idx="1492">
                  <c:v>-31.282522530307062</c:v>
                </c:pt>
                <c:pt idx="1493">
                  <c:v>-30.034776358362826</c:v>
                </c:pt>
                <c:pt idx="1494">
                  <c:v>-28.497778871383371</c:v>
                </c:pt>
                <c:pt idx="1495">
                  <c:v>-26.686332195434876</c:v>
                </c:pt>
                <c:pt idx="1496">
                  <c:v>-24.617881552194195</c:v>
                </c:pt>
                <c:pt idx="1497">
                  <c:v>-22.312347252096753</c:v>
                </c:pt>
                <c:pt idx="1498">
                  <c:v>-19.791932850799459</c:v>
                </c:pt>
                <c:pt idx="1499">
                  <c:v>-17.080911316777915</c:v>
                </c:pt>
                <c:pt idx="1500">
                  <c:v>-14.205391269400019</c:v>
                </c:pt>
                <c:pt idx="1501">
                  <c:v>-11.193065538643811</c:v>
                </c:pt>
                <c:pt idx="1502">
                  <c:v>-8.0729444679919844</c:v>
                </c:pt>
                <c:pt idx="1503">
                  <c:v>-4.8750765289967939</c:v>
                </c:pt>
                <c:pt idx="1504">
                  <c:v>-1.6302589380394743</c:v>
                </c:pt>
                <c:pt idx="1505">
                  <c:v>1.6302589376823158</c:v>
                </c:pt>
                <c:pt idx="1506">
                  <c:v>4.875076528643131</c:v>
                </c:pt>
                <c:pt idx="1507">
                  <c:v>8.0729444676451259</c:v>
                </c:pt>
                <c:pt idx="1508">
                  <c:v>11.193065538303454</c:v>
                </c:pt>
                <c:pt idx="1509">
                  <c:v>14.205391269075937</c:v>
                </c:pt>
                <c:pt idx="1510">
                  <c:v>17.080911316470409</c:v>
                </c:pt>
                <c:pt idx="1511">
                  <c:v>19.79193285051759</c:v>
                </c:pt>
                <c:pt idx="1512">
                  <c:v>22.312347251838641</c:v>
                </c:pt>
                <c:pt idx="1513">
                  <c:v>24.617881551939806</c:v>
                </c:pt>
                <c:pt idx="1514">
                  <c:v>26.686332195221343</c:v>
                </c:pt>
                <c:pt idx="1515">
                  <c:v>28.497778871207558</c:v>
                </c:pt>
                <c:pt idx="1516">
                  <c:v>30.034776358209935</c:v>
                </c:pt>
                <c:pt idx="1517">
                  <c:v>31.282522530177381</c:v>
                </c:pt>
                <c:pt idx="1518">
                  <c:v>32.229000909449056</c:v>
                </c:pt>
                <c:pt idx="1519">
                  <c:v>32.86509639177126</c:v>
                </c:pt>
                <c:pt idx="1520">
                  <c:v>33.184683029970479</c:v>
                </c:pt>
                <c:pt idx="1521">
                  <c:v>33.18468302997897</c:v>
                </c:pt>
                <c:pt idx="1522">
                  <c:v>32.865096391825446</c:v>
                </c:pt>
                <c:pt idx="1523">
                  <c:v>32.22900090952956</c:v>
                </c:pt>
                <c:pt idx="1524">
                  <c:v>31.282522530311013</c:v>
                </c:pt>
                <c:pt idx="1525">
                  <c:v>30.034776358367804</c:v>
                </c:pt>
                <c:pt idx="1526">
                  <c:v>28.497778871397394</c:v>
                </c:pt>
                <c:pt idx="1527">
                  <c:v>26.686332195433859</c:v>
                </c:pt>
                <c:pt idx="1528">
                  <c:v>24.617881552195215</c:v>
                </c:pt>
                <c:pt idx="1529">
                  <c:v>22.312347252106154</c:v>
                </c:pt>
                <c:pt idx="1530">
                  <c:v>19.791932850820249</c:v>
                </c:pt>
                <c:pt idx="1531">
                  <c:v>17.08091131678265</c:v>
                </c:pt>
                <c:pt idx="1532">
                  <c:v>14.205391269414228</c:v>
                </c:pt>
                <c:pt idx="1533">
                  <c:v>11.193065538648321</c:v>
                </c:pt>
                <c:pt idx="1534">
                  <c:v>8.0729444680061544</c:v>
                </c:pt>
                <c:pt idx="1535">
                  <c:v>4.8750765290083704</c:v>
                </c:pt>
                <c:pt idx="1536">
                  <c:v>1.6302589380511263</c:v>
                </c:pt>
                <c:pt idx="1537">
                  <c:v>-1.6302589376706633</c:v>
                </c:pt>
                <c:pt idx="1538">
                  <c:v>-4.8750765286315163</c:v>
                </c:pt>
                <c:pt idx="1539">
                  <c:v>-8.0729444676338122</c:v>
                </c:pt>
                <c:pt idx="1540">
                  <c:v>-11.19306553829616</c:v>
                </c:pt>
                <c:pt idx="1541">
                  <c:v>-14.205391269066165</c:v>
                </c:pt>
                <c:pt idx="1542">
                  <c:v>-17.08091131646124</c:v>
                </c:pt>
                <c:pt idx="1543">
                  <c:v>-19.791932850502857</c:v>
                </c:pt>
                <c:pt idx="1544">
                  <c:v>-22.312347251823155</c:v>
                </c:pt>
                <c:pt idx="1545">
                  <c:v>-24.617881551946194</c:v>
                </c:pt>
                <c:pt idx="1546">
                  <c:v>-26.686332195206948</c:v>
                </c:pt>
                <c:pt idx="1547">
                  <c:v>-28.49777887120154</c:v>
                </c:pt>
                <c:pt idx="1548">
                  <c:v>-30.03477635820494</c:v>
                </c:pt>
                <c:pt idx="1549">
                  <c:v>-31.282522530173456</c:v>
                </c:pt>
                <c:pt idx="1550">
                  <c:v>-32.229000909446206</c:v>
                </c:pt>
                <c:pt idx="1551">
                  <c:v>-32.865096391769548</c:v>
                </c:pt>
                <c:pt idx="1552">
                  <c:v>-33.184683029969904</c:v>
                </c:pt>
                <c:pt idx="1553">
                  <c:v>-33.184683029969968</c:v>
                </c:pt>
                <c:pt idx="1554">
                  <c:v>-32.865096391836737</c:v>
                </c:pt>
                <c:pt idx="1555">
                  <c:v>-32.229000909541611</c:v>
                </c:pt>
                <c:pt idx="1556">
                  <c:v>-31.282522530314619</c:v>
                </c:pt>
                <c:pt idx="1557">
                  <c:v>-30.034776358363917</c:v>
                </c:pt>
                <c:pt idx="1558">
                  <c:v>-28.497778871403408</c:v>
                </c:pt>
                <c:pt idx="1559">
                  <c:v>-26.686332195448255</c:v>
                </c:pt>
                <c:pt idx="1560">
                  <c:v>-24.617881552202466</c:v>
                </c:pt>
                <c:pt idx="1561">
                  <c:v>-22.312347252114048</c:v>
                </c:pt>
                <c:pt idx="1562">
                  <c:v>-19.791932850818252</c:v>
                </c:pt>
                <c:pt idx="1563">
                  <c:v>-17.080911316797987</c:v>
                </c:pt>
                <c:pt idx="1564">
                  <c:v>-14.205391269424789</c:v>
                </c:pt>
                <c:pt idx="1565">
                  <c:v>-11.193065538662154</c:v>
                </c:pt>
                <c:pt idx="1566">
                  <c:v>-8.072944468014688</c:v>
                </c:pt>
                <c:pt idx="1567">
                  <c:v>-4.8750765290199114</c:v>
                </c:pt>
                <c:pt idx="1568">
                  <c:v>-1.6302589380628161</c:v>
                </c:pt>
                <c:pt idx="1569">
                  <c:v>1.6302589376589738</c:v>
                </c:pt>
                <c:pt idx="1570">
                  <c:v>4.875076528619978</c:v>
                </c:pt>
                <c:pt idx="1571">
                  <c:v>8.0729444676252786</c:v>
                </c:pt>
                <c:pt idx="1572">
                  <c:v>11.19306553828233</c:v>
                </c:pt>
                <c:pt idx="1573">
                  <c:v>14.205391269055641</c:v>
                </c:pt>
                <c:pt idx="1574">
                  <c:v>17.080911316451164</c:v>
                </c:pt>
                <c:pt idx="1575">
                  <c:v>19.791932850499585</c:v>
                </c:pt>
                <c:pt idx="1576">
                  <c:v>22.312347251815186</c:v>
                </c:pt>
                <c:pt idx="1577">
                  <c:v>24.617881551931571</c:v>
                </c:pt>
                <c:pt idx="1578">
                  <c:v>26.686332195199956</c:v>
                </c:pt>
                <c:pt idx="1579">
                  <c:v>28.497778871204019</c:v>
                </c:pt>
                <c:pt idx="1580">
                  <c:v>30.034776358191444</c:v>
                </c:pt>
                <c:pt idx="1581">
                  <c:v>31.282522530178742</c:v>
                </c:pt>
                <c:pt idx="1582">
                  <c:v>32.229000909434149</c:v>
                </c:pt>
                <c:pt idx="1583">
                  <c:v>32.865096391767835</c:v>
                </c:pt>
                <c:pt idx="1584">
                  <c:v>33.184683029969328</c:v>
                </c:pt>
                <c:pt idx="1585">
                  <c:v>33.184683029980114</c:v>
                </c:pt>
                <c:pt idx="1586">
                  <c:v>32.865096391828871</c:v>
                </c:pt>
                <c:pt idx="1587">
                  <c:v>32.229000909535259</c:v>
                </c:pt>
                <c:pt idx="1588">
                  <c:v>31.282522530327753</c:v>
                </c:pt>
                <c:pt idx="1589">
                  <c:v>30.034776358377403</c:v>
                </c:pt>
                <c:pt idx="1590">
                  <c:v>28.497778871400921</c:v>
                </c:pt>
                <c:pt idx="1591">
                  <c:v>26.686332195455211</c:v>
                </c:pt>
                <c:pt idx="1592">
                  <c:v>24.617881552203514</c:v>
                </c:pt>
                <c:pt idx="1593">
                  <c:v>22.312347252135623</c:v>
                </c:pt>
                <c:pt idx="1594">
                  <c:v>19.791932850821524</c:v>
                </c:pt>
                <c:pt idx="1595">
                  <c:v>17.080911316812532</c:v>
                </c:pt>
                <c:pt idx="1596">
                  <c:v>14.205391269427194</c:v>
                </c:pt>
                <c:pt idx="1597">
                  <c:v>11.193065538676814</c:v>
                </c:pt>
                <c:pt idx="1598">
                  <c:v>8.072944468027881</c:v>
                </c:pt>
                <c:pt idx="1599">
                  <c:v>4.8750765290305855</c:v>
                </c:pt>
                <c:pt idx="1600">
                  <c:v>1.6302589380735286</c:v>
                </c:pt>
                <c:pt idx="1601">
                  <c:v>-1.630258937647284</c:v>
                </c:pt>
                <c:pt idx="1602">
                  <c:v>-4.8750765286084379</c:v>
                </c:pt>
                <c:pt idx="1603">
                  <c:v>-8.0729444676139277</c:v>
                </c:pt>
                <c:pt idx="1604">
                  <c:v>-11.193065538271316</c:v>
                </c:pt>
                <c:pt idx="1605">
                  <c:v>-14.205391269049588</c:v>
                </c:pt>
                <c:pt idx="1606">
                  <c:v>-17.080911316436655</c:v>
                </c:pt>
                <c:pt idx="1607">
                  <c:v>-19.791932850490152</c:v>
                </c:pt>
                <c:pt idx="1608">
                  <c:v>-22.312347251806543</c:v>
                </c:pt>
                <c:pt idx="1609">
                  <c:v>-24.617881551931156</c:v>
                </c:pt>
                <c:pt idx="1610">
                  <c:v>-26.686332195185557</c:v>
                </c:pt>
                <c:pt idx="1611">
                  <c:v>-28.497778871198005</c:v>
                </c:pt>
                <c:pt idx="1612">
                  <c:v>-30.034776358177574</c:v>
                </c:pt>
                <c:pt idx="1613">
                  <c:v>-31.282522530192871</c:v>
                </c:pt>
                <c:pt idx="1614">
                  <c:v>-32.229000909431548</c:v>
                </c:pt>
                <c:pt idx="1615">
                  <c:v>-32.865096391766265</c:v>
                </c:pt>
                <c:pt idx="1616">
                  <c:v>-33.184683029959174</c:v>
                </c:pt>
                <c:pt idx="1617">
                  <c:v>-33.184683029980697</c:v>
                </c:pt>
                <c:pt idx="1618">
                  <c:v>-32.865096391840027</c:v>
                </c:pt>
                <c:pt idx="1619">
                  <c:v>-32.229000909537845</c:v>
                </c:pt>
                <c:pt idx="1620">
                  <c:v>-31.282522530322495</c:v>
                </c:pt>
                <c:pt idx="1621">
                  <c:v>-30.034776358373932</c:v>
                </c:pt>
                <c:pt idx="1622">
                  <c:v>-28.497778871415417</c:v>
                </c:pt>
                <c:pt idx="1623">
                  <c:v>-26.686332195462168</c:v>
                </c:pt>
                <c:pt idx="1624">
                  <c:v>-24.617881552218176</c:v>
                </c:pt>
                <c:pt idx="1625">
                  <c:v>-22.31234725213141</c:v>
                </c:pt>
                <c:pt idx="1626">
                  <c:v>-19.791932850836972</c:v>
                </c:pt>
                <c:pt idx="1627">
                  <c:v>-17.080911316822608</c:v>
                </c:pt>
                <c:pt idx="1628">
                  <c:v>-14.205391269441403</c:v>
                </c:pt>
                <c:pt idx="1629">
                  <c:v>-11.193065538684143</c:v>
                </c:pt>
                <c:pt idx="1630">
                  <c:v>-8.0729444680373543</c:v>
                </c:pt>
                <c:pt idx="1631">
                  <c:v>-4.8750765290440041</c:v>
                </c:pt>
                <c:pt idx="1632">
                  <c:v>-1.6302589380852184</c:v>
                </c:pt>
                <c:pt idx="1633">
                  <c:v>1.6302589376356318</c:v>
                </c:pt>
                <c:pt idx="1634">
                  <c:v>4.8750765285987026</c:v>
                </c:pt>
                <c:pt idx="1635">
                  <c:v>8.0729444676007347</c:v>
                </c:pt>
                <c:pt idx="1636">
                  <c:v>11.193065538260303</c:v>
                </c:pt>
                <c:pt idx="1637">
                  <c:v>14.205391269034518</c:v>
                </c:pt>
                <c:pt idx="1638">
                  <c:v>17.08091131643647</c:v>
                </c:pt>
                <c:pt idx="1639">
                  <c:v>19.791932850475455</c:v>
                </c:pt>
                <c:pt idx="1640">
                  <c:v>22.31234725179786</c:v>
                </c:pt>
                <c:pt idx="1641">
                  <c:v>24.617881551915858</c:v>
                </c:pt>
                <c:pt idx="1642">
                  <c:v>26.686332195194016</c:v>
                </c:pt>
                <c:pt idx="1643">
                  <c:v>28.497778871184025</c:v>
                </c:pt>
                <c:pt idx="1644">
                  <c:v>30.034776358181464</c:v>
                </c:pt>
                <c:pt idx="1645">
                  <c:v>31.282522530170848</c:v>
                </c:pt>
                <c:pt idx="1646">
                  <c:v>32.229000909428478</c:v>
                </c:pt>
                <c:pt idx="1647">
                  <c:v>32.865096391773982</c:v>
                </c:pt>
                <c:pt idx="1648">
                  <c:v>33.184683029968227</c:v>
                </c:pt>
                <c:pt idx="1649">
                  <c:v>33.184683029971652</c:v>
                </c:pt>
                <c:pt idx="1650">
                  <c:v>32.865096391841746</c:v>
                </c:pt>
                <c:pt idx="1651">
                  <c:v>32.229000909531486</c:v>
                </c:pt>
                <c:pt idx="1652">
                  <c:v>31.28252253034454</c:v>
                </c:pt>
                <c:pt idx="1653">
                  <c:v>30.034776358370024</c:v>
                </c:pt>
                <c:pt idx="1654">
                  <c:v>28.497778871429436</c:v>
                </c:pt>
                <c:pt idx="1655">
                  <c:v>26.686332195453708</c:v>
                </c:pt>
                <c:pt idx="1656">
                  <c:v>24.617881552233438</c:v>
                </c:pt>
                <c:pt idx="1657">
                  <c:v>22.312347252146186</c:v>
                </c:pt>
                <c:pt idx="1658">
                  <c:v>19.791932850845619</c:v>
                </c:pt>
                <c:pt idx="1659">
                  <c:v>17.080911316827269</c:v>
                </c:pt>
                <c:pt idx="1660">
                  <c:v>14.205391269451967</c:v>
                </c:pt>
                <c:pt idx="1661">
                  <c:v>11.193065538697937</c:v>
                </c:pt>
                <c:pt idx="1662">
                  <c:v>8.0729444680478029</c:v>
                </c:pt>
                <c:pt idx="1663">
                  <c:v>4.8750765290536648</c:v>
                </c:pt>
                <c:pt idx="1664">
                  <c:v>1.6302589380969084</c:v>
                </c:pt>
                <c:pt idx="1665">
                  <c:v>-1.630258937623942</c:v>
                </c:pt>
                <c:pt idx="1666">
                  <c:v>-4.8750765285871633</c:v>
                </c:pt>
                <c:pt idx="1667">
                  <c:v>-8.0729444675893838</c:v>
                </c:pt>
                <c:pt idx="1668">
                  <c:v>-11.193065538253013</c:v>
                </c:pt>
                <c:pt idx="1669">
                  <c:v>-14.205391269020234</c:v>
                </c:pt>
                <c:pt idx="1670">
                  <c:v>-17.080911316426434</c:v>
                </c:pt>
                <c:pt idx="1671">
                  <c:v>-19.791932850466061</c:v>
                </c:pt>
                <c:pt idx="1672">
                  <c:v>-22.312347251796016</c:v>
                </c:pt>
                <c:pt idx="1673">
                  <c:v>-24.617881551908642</c:v>
                </c:pt>
                <c:pt idx="1674">
                  <c:v>-26.68633219517962</c:v>
                </c:pt>
                <c:pt idx="1675">
                  <c:v>-28.497778871178014</c:v>
                </c:pt>
                <c:pt idx="1676">
                  <c:v>-30.034776358185351</c:v>
                </c:pt>
                <c:pt idx="1677">
                  <c:v>-31.282522530167238</c:v>
                </c:pt>
                <c:pt idx="1678">
                  <c:v>-32.229000909425871</c:v>
                </c:pt>
                <c:pt idx="1679">
                  <c:v>-32.865096391762826</c:v>
                </c:pt>
                <c:pt idx="1680">
                  <c:v>-33.184683029958038</c:v>
                </c:pt>
                <c:pt idx="1681">
                  <c:v>-33.184683029991412</c:v>
                </c:pt>
                <c:pt idx="1682">
                  <c:v>-32.86509639183388</c:v>
                </c:pt>
                <c:pt idx="1683">
                  <c:v>-32.229000909543544</c:v>
                </c:pt>
                <c:pt idx="1684">
                  <c:v>-31.282522530330365</c:v>
                </c:pt>
                <c:pt idx="1685">
                  <c:v>-30.034776358383908</c:v>
                </c:pt>
                <c:pt idx="1686">
                  <c:v>-28.497778871435447</c:v>
                </c:pt>
                <c:pt idx="1687">
                  <c:v>-26.686332195468104</c:v>
                </c:pt>
                <c:pt idx="1688">
                  <c:v>-24.617881552233854</c:v>
                </c:pt>
                <c:pt idx="1689">
                  <c:v>-22.31234725214874</c:v>
                </c:pt>
                <c:pt idx="1690">
                  <c:v>-19.791932850861105</c:v>
                </c:pt>
                <c:pt idx="1691">
                  <c:v>-17.080911316841814</c:v>
                </c:pt>
                <c:pt idx="1692">
                  <c:v>-14.205391269458017</c:v>
                </c:pt>
                <c:pt idx="1693">
                  <c:v>-11.19306553870895</c:v>
                </c:pt>
                <c:pt idx="1694">
                  <c:v>-8.0729444680591538</c:v>
                </c:pt>
                <c:pt idx="1695">
                  <c:v>-4.8750765290661802</c:v>
                </c:pt>
                <c:pt idx="1696">
                  <c:v>-1.6302589381076207</c:v>
                </c:pt>
                <c:pt idx="1697">
                  <c:v>1.6302589376132293</c:v>
                </c:pt>
                <c:pt idx="1698">
                  <c:v>4.8750765285746462</c:v>
                </c:pt>
                <c:pt idx="1699">
                  <c:v>8.0729444675780311</c:v>
                </c:pt>
                <c:pt idx="1700">
                  <c:v>11.193065538241997</c:v>
                </c:pt>
                <c:pt idx="1701">
                  <c:v>14.205391269014218</c:v>
                </c:pt>
                <c:pt idx="1702">
                  <c:v>17.080911316411886</c:v>
                </c:pt>
                <c:pt idx="1703">
                  <c:v>19.791932850456661</c:v>
                </c:pt>
                <c:pt idx="1704">
                  <c:v>22.312347251780533</c:v>
                </c:pt>
                <c:pt idx="1705">
                  <c:v>24.61788155190763</c:v>
                </c:pt>
                <c:pt idx="1706">
                  <c:v>26.686332195172628</c:v>
                </c:pt>
                <c:pt idx="1707">
                  <c:v>28.49777887118049</c:v>
                </c:pt>
                <c:pt idx="1708">
                  <c:v>30.034776358162972</c:v>
                </c:pt>
                <c:pt idx="1709">
                  <c:v>31.28252253017218</c:v>
                </c:pt>
                <c:pt idx="1710">
                  <c:v>32.229000909423036</c:v>
                </c:pt>
                <c:pt idx="1711">
                  <c:v>32.865096391770692</c:v>
                </c:pt>
                <c:pt idx="1712">
                  <c:v>33.184683029947884</c:v>
                </c:pt>
                <c:pt idx="1713">
                  <c:v>33.184683029991987</c:v>
                </c:pt>
                <c:pt idx="1714">
                  <c:v>32.865096391835593</c:v>
                </c:pt>
                <c:pt idx="1715">
                  <c:v>32.22900090955558</c:v>
                </c:pt>
                <c:pt idx="1716">
                  <c:v>31.282522530333992</c:v>
                </c:pt>
                <c:pt idx="1717">
                  <c:v>30.034776358388516</c:v>
                </c:pt>
                <c:pt idx="1718">
                  <c:v>28.497778871432971</c:v>
                </c:pt>
                <c:pt idx="1719">
                  <c:v>26.686332195475057</c:v>
                </c:pt>
                <c:pt idx="1720">
                  <c:v>24.617881552248509</c:v>
                </c:pt>
                <c:pt idx="1721">
                  <c:v>22.312347252156705</c:v>
                </c:pt>
                <c:pt idx="1722">
                  <c:v>19.791932850864377</c:v>
                </c:pt>
                <c:pt idx="1723">
                  <c:v>17.080911316847342</c:v>
                </c:pt>
                <c:pt idx="1724">
                  <c:v>14.205391269473129</c:v>
                </c:pt>
                <c:pt idx="1725">
                  <c:v>11.193065538719926</c:v>
                </c:pt>
                <c:pt idx="1726">
                  <c:v>8.0729444680704692</c:v>
                </c:pt>
                <c:pt idx="1727">
                  <c:v>4.8750765290777576</c:v>
                </c:pt>
                <c:pt idx="1728">
                  <c:v>1.6302589381193102</c:v>
                </c:pt>
                <c:pt idx="1729">
                  <c:v>-1.6302589376015397</c:v>
                </c:pt>
                <c:pt idx="1730">
                  <c:v>-4.875076528563107</c:v>
                </c:pt>
                <c:pt idx="1731">
                  <c:v>-8.0729444675694619</c:v>
                </c:pt>
                <c:pt idx="1732">
                  <c:v>-11.193065538228202</c:v>
                </c:pt>
                <c:pt idx="1733">
                  <c:v>-14.205391269003657</c:v>
                </c:pt>
                <c:pt idx="1734">
                  <c:v>-17.080911316407189</c:v>
                </c:pt>
                <c:pt idx="1735">
                  <c:v>-19.791932850448056</c:v>
                </c:pt>
                <c:pt idx="1736">
                  <c:v>-22.3123472517726</c:v>
                </c:pt>
                <c:pt idx="1737">
                  <c:v>-24.617881551892928</c:v>
                </c:pt>
                <c:pt idx="1738">
                  <c:v>-26.686332195165676</c:v>
                </c:pt>
                <c:pt idx="1739">
                  <c:v>-28.497778871174479</c:v>
                </c:pt>
                <c:pt idx="1740">
                  <c:v>-30.03477635816688</c:v>
                </c:pt>
                <c:pt idx="1741">
                  <c:v>-31.282522530159341</c:v>
                </c:pt>
                <c:pt idx="1742">
                  <c:v>-32.229000909420186</c:v>
                </c:pt>
                <c:pt idx="1743">
                  <c:v>-32.865096391768972</c:v>
                </c:pt>
                <c:pt idx="1744">
                  <c:v>-33.184683029956929</c:v>
                </c:pt>
                <c:pt idx="1745">
                  <c:v>-33.184683029982942</c:v>
                </c:pt>
                <c:pt idx="1746">
                  <c:v>-32.865096391837305</c:v>
                </c:pt>
                <c:pt idx="1747">
                  <c:v>-32.22900090955843</c:v>
                </c:pt>
                <c:pt idx="1748">
                  <c:v>-31.282522530329032</c:v>
                </c:pt>
                <c:pt idx="1749">
                  <c:v>-30.034776358402407</c:v>
                </c:pt>
                <c:pt idx="1750">
                  <c:v>-28.497778871446986</c:v>
                </c:pt>
                <c:pt idx="1751">
                  <c:v>-26.686332195481445</c:v>
                </c:pt>
                <c:pt idx="1752">
                  <c:v>-24.617881552248924</c:v>
                </c:pt>
                <c:pt idx="1753">
                  <c:v>-22.312347252165356</c:v>
                </c:pt>
                <c:pt idx="1754">
                  <c:v>-19.791932850879146</c:v>
                </c:pt>
                <c:pt idx="1755">
                  <c:v>-17.08091131685655</c:v>
                </c:pt>
                <c:pt idx="1756">
                  <c:v>-14.205391269482826</c:v>
                </c:pt>
                <c:pt idx="1757">
                  <c:v>-11.193065538727257</c:v>
                </c:pt>
                <c:pt idx="1758">
                  <c:v>-8.0729444680818201</c:v>
                </c:pt>
                <c:pt idx="1759">
                  <c:v>-4.875076529089335</c:v>
                </c:pt>
                <c:pt idx="1760">
                  <c:v>-1.6302589381309627</c:v>
                </c:pt>
                <c:pt idx="1761">
                  <c:v>1.63025893758985</c:v>
                </c:pt>
                <c:pt idx="1762">
                  <c:v>4.8750765285515305</c:v>
                </c:pt>
                <c:pt idx="1763">
                  <c:v>8.0729444675553665</c:v>
                </c:pt>
                <c:pt idx="1764">
                  <c:v>11.193065538219972</c:v>
                </c:pt>
                <c:pt idx="1765">
                  <c:v>14.205391268993095</c:v>
                </c:pt>
                <c:pt idx="1766">
                  <c:v>17.080911316397192</c:v>
                </c:pt>
                <c:pt idx="1767">
                  <c:v>19.791932850432527</c:v>
                </c:pt>
                <c:pt idx="1768">
                  <c:v>22.312347251776846</c:v>
                </c:pt>
                <c:pt idx="1769">
                  <c:v>24.617881551878273</c:v>
                </c:pt>
                <c:pt idx="1770">
                  <c:v>26.686332195166727</c:v>
                </c:pt>
                <c:pt idx="1771">
                  <c:v>28.497778871151983</c:v>
                </c:pt>
                <c:pt idx="1772">
                  <c:v>30.034776358170358</c:v>
                </c:pt>
                <c:pt idx="1773">
                  <c:v>31.282522530155415</c:v>
                </c:pt>
                <c:pt idx="1774">
                  <c:v>32.229000909426787</c:v>
                </c:pt>
                <c:pt idx="1775">
                  <c:v>32.86509639175781</c:v>
                </c:pt>
                <c:pt idx="1776">
                  <c:v>33.184683029956354</c:v>
                </c:pt>
                <c:pt idx="1777">
                  <c:v>33.184683029983518</c:v>
                </c:pt>
                <c:pt idx="1778">
                  <c:v>32.865096391848468</c:v>
                </c:pt>
                <c:pt idx="1779">
                  <c:v>32.229000909551829</c:v>
                </c:pt>
                <c:pt idx="1780">
                  <c:v>31.282522530341868</c:v>
                </c:pt>
                <c:pt idx="1781">
                  <c:v>30.034776358398492</c:v>
                </c:pt>
                <c:pt idx="1782">
                  <c:v>28.497778871444993</c:v>
                </c:pt>
                <c:pt idx="1783">
                  <c:v>26.686332195496409</c:v>
                </c:pt>
                <c:pt idx="1784">
                  <c:v>24.617881552263587</c:v>
                </c:pt>
                <c:pt idx="1785">
                  <c:v>22.312347252167239</c:v>
                </c:pt>
                <c:pt idx="1786">
                  <c:v>19.791932850888504</c:v>
                </c:pt>
                <c:pt idx="1787">
                  <c:v>17.080911316862036</c:v>
                </c:pt>
                <c:pt idx="1788">
                  <c:v>14.205391269501618</c:v>
                </c:pt>
                <c:pt idx="1789">
                  <c:v>11.193065538734624</c:v>
                </c:pt>
                <c:pt idx="1790">
                  <c:v>8.0729444680950131</c:v>
                </c:pt>
                <c:pt idx="1791">
                  <c:v>4.8750765290980551</c:v>
                </c:pt>
                <c:pt idx="1792">
                  <c:v>1.6302589381435921</c:v>
                </c:pt>
                <c:pt idx="1793">
                  <c:v>-1.6302589375791374</c:v>
                </c:pt>
                <c:pt idx="1794">
                  <c:v>-4.8750765285408928</c:v>
                </c:pt>
                <c:pt idx="1795">
                  <c:v>-8.0729444675421362</c:v>
                </c:pt>
                <c:pt idx="1796">
                  <c:v>-11.193065538208957</c:v>
                </c:pt>
                <c:pt idx="1797">
                  <c:v>-14.205391268982533</c:v>
                </c:pt>
                <c:pt idx="1798">
                  <c:v>-17.080911316387155</c:v>
                </c:pt>
                <c:pt idx="1799">
                  <c:v>-19.791932850423134</c:v>
                </c:pt>
                <c:pt idx="1800">
                  <c:v>-22.312347251761402</c:v>
                </c:pt>
                <c:pt idx="1801">
                  <c:v>-24.617881551877222</c:v>
                </c:pt>
                <c:pt idx="1802">
                  <c:v>-26.686332195159771</c:v>
                </c:pt>
                <c:pt idx="1803">
                  <c:v>-28.497778871162936</c:v>
                </c:pt>
                <c:pt idx="1804">
                  <c:v>-30.034776358148388</c:v>
                </c:pt>
                <c:pt idx="1805">
                  <c:v>-31.282522530151471</c:v>
                </c:pt>
                <c:pt idx="1806">
                  <c:v>-32.229000909414516</c:v>
                </c:pt>
                <c:pt idx="1807">
                  <c:v>-32.865096391775126</c:v>
                </c:pt>
                <c:pt idx="1808">
                  <c:v>-33.184683029946207</c:v>
                </c:pt>
                <c:pt idx="1809">
                  <c:v>-33.184683029984086</c:v>
                </c:pt>
                <c:pt idx="1810">
                  <c:v>-32.86509639185018</c:v>
                </c:pt>
                <c:pt idx="1811">
                  <c:v>-32.229000909554678</c:v>
                </c:pt>
                <c:pt idx="1812">
                  <c:v>-31.282522530345794</c:v>
                </c:pt>
                <c:pt idx="1813">
                  <c:v>-30.034776358403494</c:v>
                </c:pt>
                <c:pt idx="1814">
                  <c:v>-28.497778871459015</c:v>
                </c:pt>
                <c:pt idx="1815">
                  <c:v>-26.686332195495396</c:v>
                </c:pt>
                <c:pt idx="1816">
                  <c:v>-24.617881552264596</c:v>
                </c:pt>
                <c:pt idx="1817">
                  <c:v>-22.3123472521949</c:v>
                </c:pt>
                <c:pt idx="1818">
                  <c:v>-19.791932850885726</c:v>
                </c:pt>
                <c:pt idx="1819">
                  <c:v>-17.080911316876584</c:v>
                </c:pt>
                <c:pt idx="1820">
                  <c:v>-14.205391269503949</c:v>
                </c:pt>
                <c:pt idx="1821">
                  <c:v>-11.193065538752101</c:v>
                </c:pt>
                <c:pt idx="1822">
                  <c:v>-8.0729444681035467</c:v>
                </c:pt>
                <c:pt idx="1823">
                  <c:v>-4.8750765291105722</c:v>
                </c:pt>
                <c:pt idx="1824">
                  <c:v>-1.6302589381543422</c:v>
                </c:pt>
                <c:pt idx="1825">
                  <c:v>1.6302589375674477</c:v>
                </c:pt>
                <c:pt idx="1826">
                  <c:v>4.8750765285274742</c:v>
                </c:pt>
                <c:pt idx="1827">
                  <c:v>8.072944467535482</c:v>
                </c:pt>
                <c:pt idx="1828">
                  <c:v>11.193065538198848</c:v>
                </c:pt>
                <c:pt idx="1829">
                  <c:v>14.205391268972798</c:v>
                </c:pt>
                <c:pt idx="1830">
                  <c:v>17.080911316367231</c:v>
                </c:pt>
                <c:pt idx="1831">
                  <c:v>19.791932850425198</c:v>
                </c:pt>
                <c:pt idx="1832">
                  <c:v>22.312347251753433</c:v>
                </c:pt>
                <c:pt idx="1833">
                  <c:v>24.617881551869999</c:v>
                </c:pt>
                <c:pt idx="1834">
                  <c:v>26.686332195137371</c:v>
                </c:pt>
                <c:pt idx="1835">
                  <c:v>28.497778871164929</c:v>
                </c:pt>
                <c:pt idx="1836">
                  <c:v>30.034776358143386</c:v>
                </c:pt>
                <c:pt idx="1837">
                  <c:v>31.282522530147538</c:v>
                </c:pt>
                <c:pt idx="1838">
                  <c:v>32.229000909411674</c:v>
                </c:pt>
                <c:pt idx="1839">
                  <c:v>32.865096391773399</c:v>
                </c:pt>
                <c:pt idx="1840">
                  <c:v>33.184683029955252</c:v>
                </c:pt>
                <c:pt idx="1841">
                  <c:v>33.184683029984619</c:v>
                </c:pt>
                <c:pt idx="1842">
                  <c:v>32.865096391832878</c:v>
                </c:pt>
                <c:pt idx="1843">
                  <c:v>32.22900090957615</c:v>
                </c:pt>
                <c:pt idx="1844">
                  <c:v>31.282522530340536</c:v>
                </c:pt>
                <c:pt idx="1845">
                  <c:v>30.034776358408511</c:v>
                </c:pt>
                <c:pt idx="1846">
                  <c:v>28.497778871465009</c:v>
                </c:pt>
                <c:pt idx="1847">
                  <c:v>26.686332195502345</c:v>
                </c:pt>
                <c:pt idx="1848">
                  <c:v>24.61788155227249</c:v>
                </c:pt>
                <c:pt idx="1849">
                  <c:v>22.312347252197416</c:v>
                </c:pt>
                <c:pt idx="1850">
                  <c:v>19.791932850906548</c:v>
                </c:pt>
                <c:pt idx="1851">
                  <c:v>17.080911316885828</c:v>
                </c:pt>
                <c:pt idx="1852">
                  <c:v>14.205391269509963</c:v>
                </c:pt>
                <c:pt idx="1853">
                  <c:v>11.193065538763113</c:v>
                </c:pt>
                <c:pt idx="1854">
                  <c:v>8.0729444681148976</c:v>
                </c:pt>
                <c:pt idx="1855">
                  <c:v>4.8750765291221496</c:v>
                </c:pt>
                <c:pt idx="1856">
                  <c:v>1.6302589381659944</c:v>
                </c:pt>
                <c:pt idx="1857">
                  <c:v>-1.6302589375557954</c:v>
                </c:pt>
                <c:pt idx="1858">
                  <c:v>-4.8750765285196547</c:v>
                </c:pt>
                <c:pt idx="1859">
                  <c:v>-8.0729444675203723</c:v>
                </c:pt>
                <c:pt idx="1860">
                  <c:v>-11.193065538191517</c:v>
                </c:pt>
                <c:pt idx="1861">
                  <c:v>-14.20539126895855</c:v>
                </c:pt>
                <c:pt idx="1862">
                  <c:v>-17.08091131636257</c:v>
                </c:pt>
                <c:pt idx="1863">
                  <c:v>-19.791932850410465</c:v>
                </c:pt>
                <c:pt idx="1864">
                  <c:v>-22.312347251744747</c:v>
                </c:pt>
                <c:pt idx="1865">
                  <c:v>-24.617881551862183</c:v>
                </c:pt>
                <c:pt idx="1866">
                  <c:v>-26.68633219513038</c:v>
                </c:pt>
                <c:pt idx="1867">
                  <c:v>-28.497778871141964</c:v>
                </c:pt>
                <c:pt idx="1868">
                  <c:v>-30.034776358173136</c:v>
                </c:pt>
                <c:pt idx="1869">
                  <c:v>-31.282522530135026</c:v>
                </c:pt>
                <c:pt idx="1870">
                  <c:v>-32.229000909409052</c:v>
                </c:pt>
                <c:pt idx="1871">
                  <c:v>-32.865096391762251</c:v>
                </c:pt>
                <c:pt idx="1872">
                  <c:v>-33.184683029954684</c:v>
                </c:pt>
                <c:pt idx="1873">
                  <c:v>-33.184683029985187</c:v>
                </c:pt>
                <c:pt idx="1874">
                  <c:v>-32.865096391834591</c:v>
                </c:pt>
                <c:pt idx="1875">
                  <c:v>-32.229000909569791</c:v>
                </c:pt>
                <c:pt idx="1876">
                  <c:v>-31.282522530353674</c:v>
                </c:pt>
                <c:pt idx="1877">
                  <c:v>-30.034776358413509</c:v>
                </c:pt>
                <c:pt idx="1878">
                  <c:v>-28.497778871479035</c:v>
                </c:pt>
                <c:pt idx="1879">
                  <c:v>-26.686332195508736</c:v>
                </c:pt>
                <c:pt idx="1880">
                  <c:v>-24.617881552279709</c:v>
                </c:pt>
                <c:pt idx="1881">
                  <c:v>-22.312347252199299</c:v>
                </c:pt>
                <c:pt idx="1882">
                  <c:v>-19.791932850915945</c:v>
                </c:pt>
                <c:pt idx="1883">
                  <c:v>-17.080911316891282</c:v>
                </c:pt>
                <c:pt idx="1884">
                  <c:v>-14.20539126952511</c:v>
                </c:pt>
                <c:pt idx="1885">
                  <c:v>-11.193065538774089</c:v>
                </c:pt>
                <c:pt idx="1886">
                  <c:v>-8.0729444681262486</c:v>
                </c:pt>
                <c:pt idx="1887">
                  <c:v>-4.8750765291336888</c:v>
                </c:pt>
                <c:pt idx="1888">
                  <c:v>-1.6302589381776842</c:v>
                </c:pt>
                <c:pt idx="1889">
                  <c:v>1.6302589375450454</c:v>
                </c:pt>
                <c:pt idx="1890">
                  <c:v>4.8750765285071394</c:v>
                </c:pt>
                <c:pt idx="1891">
                  <c:v>8.0729444675090587</c:v>
                </c:pt>
                <c:pt idx="1892">
                  <c:v>11.193065538173139</c:v>
                </c:pt>
                <c:pt idx="1893">
                  <c:v>14.205391268955356</c:v>
                </c:pt>
                <c:pt idx="1894">
                  <c:v>17.080911316352534</c:v>
                </c:pt>
                <c:pt idx="1895">
                  <c:v>19.791932850401107</c:v>
                </c:pt>
                <c:pt idx="1896">
                  <c:v>22.312347251736067</c:v>
                </c:pt>
                <c:pt idx="1897">
                  <c:v>24.617881551861771</c:v>
                </c:pt>
                <c:pt idx="1898">
                  <c:v>26.686332195131996</c:v>
                </c:pt>
                <c:pt idx="1899">
                  <c:v>28.497778871128414</c:v>
                </c:pt>
                <c:pt idx="1900">
                  <c:v>30.034776358150772</c:v>
                </c:pt>
                <c:pt idx="1901">
                  <c:v>31.282522530139985</c:v>
                </c:pt>
                <c:pt idx="1902">
                  <c:v>32.22900090940621</c:v>
                </c:pt>
                <c:pt idx="1903">
                  <c:v>32.865096391760538</c:v>
                </c:pt>
                <c:pt idx="1904">
                  <c:v>33.184683029954115</c:v>
                </c:pt>
                <c:pt idx="1905">
                  <c:v>33.184683029976185</c:v>
                </c:pt>
                <c:pt idx="1906">
                  <c:v>32.865096391845888</c:v>
                </c:pt>
                <c:pt idx="1907">
                  <c:v>32.229000909591058</c:v>
                </c:pt>
                <c:pt idx="1908">
                  <c:v>31.282522530348093</c:v>
                </c:pt>
                <c:pt idx="1909">
                  <c:v>30.034776358418096</c:v>
                </c:pt>
                <c:pt idx="1910">
                  <c:v>28.497778871476552</c:v>
                </c:pt>
                <c:pt idx="1911">
                  <c:v>26.686332195515689</c:v>
                </c:pt>
                <c:pt idx="1912">
                  <c:v>24.617881552287564</c:v>
                </c:pt>
                <c:pt idx="1913">
                  <c:v>22.31234725220185</c:v>
                </c:pt>
                <c:pt idx="1914">
                  <c:v>19.791932850931431</c:v>
                </c:pt>
                <c:pt idx="1915">
                  <c:v>17.080911316901314</c:v>
                </c:pt>
                <c:pt idx="1916">
                  <c:v>14.205391269535674</c:v>
                </c:pt>
                <c:pt idx="1917">
                  <c:v>11.193065538785103</c:v>
                </c:pt>
                <c:pt idx="1918">
                  <c:v>8.0729444681394806</c:v>
                </c:pt>
                <c:pt idx="1919">
                  <c:v>4.8750765291443257</c:v>
                </c:pt>
                <c:pt idx="1920">
                  <c:v>1.6302589381883967</c:v>
                </c:pt>
                <c:pt idx="1921">
                  <c:v>-1.6302589375333556</c:v>
                </c:pt>
                <c:pt idx="1922">
                  <c:v>-4.8750765284955992</c:v>
                </c:pt>
                <c:pt idx="1923">
                  <c:v>-8.0729444674977078</c:v>
                </c:pt>
                <c:pt idx="1924">
                  <c:v>-11.193065538162125</c:v>
                </c:pt>
                <c:pt idx="1925">
                  <c:v>-14.205391268944796</c:v>
                </c:pt>
                <c:pt idx="1926">
                  <c:v>-17.080911316347876</c:v>
                </c:pt>
                <c:pt idx="1927">
                  <c:v>-19.791932850392421</c:v>
                </c:pt>
                <c:pt idx="1928">
                  <c:v>-22.312347251728134</c:v>
                </c:pt>
                <c:pt idx="1929">
                  <c:v>-24.617881551847113</c:v>
                </c:pt>
                <c:pt idx="1930">
                  <c:v>-26.686332195125043</c:v>
                </c:pt>
                <c:pt idx="1931">
                  <c:v>-28.497778871122417</c:v>
                </c:pt>
                <c:pt idx="1932">
                  <c:v>-30.034776358145759</c:v>
                </c:pt>
                <c:pt idx="1933">
                  <c:v>-31.282522530136042</c:v>
                </c:pt>
                <c:pt idx="1934">
                  <c:v>-32.229000909403375</c:v>
                </c:pt>
                <c:pt idx="1935">
                  <c:v>-32.865096391739669</c:v>
                </c:pt>
                <c:pt idx="1936">
                  <c:v>-33.184683029982317</c:v>
                </c:pt>
                <c:pt idx="1937">
                  <c:v>-33.184683029986289</c:v>
                </c:pt>
                <c:pt idx="1938">
                  <c:v>-32.865096391837895</c:v>
                </c:pt>
                <c:pt idx="1939">
                  <c:v>-32.229000909584435</c:v>
                </c:pt>
                <c:pt idx="1940">
                  <c:v>-31.282522530352033</c:v>
                </c:pt>
                <c:pt idx="1941">
                  <c:v>-30.034776358423098</c:v>
                </c:pt>
                <c:pt idx="1942">
                  <c:v>-28.497778871474562</c:v>
                </c:pt>
                <c:pt idx="1943">
                  <c:v>-26.686332195530689</c:v>
                </c:pt>
                <c:pt idx="1944">
                  <c:v>-24.617881552295383</c:v>
                </c:pt>
                <c:pt idx="1945">
                  <c:v>-22.3123472522105</c:v>
                </c:pt>
                <c:pt idx="1946">
                  <c:v>-19.7919328509462</c:v>
                </c:pt>
                <c:pt idx="1947">
                  <c:v>-17.080911316915074</c:v>
                </c:pt>
                <c:pt idx="1948">
                  <c:v>-14.205391269540822</c:v>
                </c:pt>
                <c:pt idx="1949">
                  <c:v>-11.193065538792432</c:v>
                </c:pt>
                <c:pt idx="1950">
                  <c:v>-8.0729444681507925</c:v>
                </c:pt>
                <c:pt idx="1951">
                  <c:v>-4.8750765291559031</c:v>
                </c:pt>
                <c:pt idx="1952">
                  <c:v>-1.6302589382000865</c:v>
                </c:pt>
                <c:pt idx="1953">
                  <c:v>1.6302589375217034</c:v>
                </c:pt>
                <c:pt idx="1954">
                  <c:v>4.8750765284821425</c:v>
                </c:pt>
                <c:pt idx="1955">
                  <c:v>8.0729444674882345</c:v>
                </c:pt>
                <c:pt idx="1956">
                  <c:v>11.193065538154832</c:v>
                </c:pt>
                <c:pt idx="1957">
                  <c:v>14.20539126893506</c:v>
                </c:pt>
                <c:pt idx="1958">
                  <c:v>17.080911316333289</c:v>
                </c:pt>
                <c:pt idx="1959">
                  <c:v>19.791932850383066</c:v>
                </c:pt>
                <c:pt idx="1960">
                  <c:v>22.312347251712644</c:v>
                </c:pt>
                <c:pt idx="1961">
                  <c:v>24.617881551846057</c:v>
                </c:pt>
                <c:pt idx="1962">
                  <c:v>26.686332195110079</c:v>
                </c:pt>
                <c:pt idx="1963">
                  <c:v>28.497778871124407</c:v>
                </c:pt>
                <c:pt idx="1964">
                  <c:v>30.034776358140778</c:v>
                </c:pt>
                <c:pt idx="1965">
                  <c:v>31.2825225301413</c:v>
                </c:pt>
                <c:pt idx="1966">
                  <c:v>32.229000909400767</c:v>
                </c:pt>
                <c:pt idx="1967">
                  <c:v>32.865096391747663</c:v>
                </c:pt>
                <c:pt idx="1968">
                  <c:v>33.184683029962585</c:v>
                </c:pt>
                <c:pt idx="1969">
                  <c:v>33.184683029986864</c:v>
                </c:pt>
                <c:pt idx="1970">
                  <c:v>32.8650963918396</c:v>
                </c:pt>
                <c:pt idx="1971">
                  <c:v>32.229000909578069</c:v>
                </c:pt>
                <c:pt idx="1972">
                  <c:v>31.282522530365174</c:v>
                </c:pt>
                <c:pt idx="1973">
                  <c:v>30.034776358428097</c:v>
                </c:pt>
                <c:pt idx="1974">
                  <c:v>28.497778871480573</c:v>
                </c:pt>
                <c:pt idx="1975">
                  <c:v>26.686332195545084</c:v>
                </c:pt>
                <c:pt idx="1976">
                  <c:v>24.617881552302599</c:v>
                </c:pt>
                <c:pt idx="1977">
                  <c:v>22.312347252224594</c:v>
                </c:pt>
                <c:pt idx="1978">
                  <c:v>19.791932850943347</c:v>
                </c:pt>
                <c:pt idx="1979">
                  <c:v>17.08091131692056</c:v>
                </c:pt>
                <c:pt idx="1980">
                  <c:v>14.205391269555935</c:v>
                </c:pt>
                <c:pt idx="1981">
                  <c:v>11.193065538803445</c:v>
                </c:pt>
                <c:pt idx="1982">
                  <c:v>8.0729444681621452</c:v>
                </c:pt>
                <c:pt idx="1983">
                  <c:v>4.8750765291674423</c:v>
                </c:pt>
                <c:pt idx="1984">
                  <c:v>1.6302589382117763</c:v>
                </c:pt>
                <c:pt idx="1985">
                  <c:v>-1.6302589375100136</c:v>
                </c:pt>
                <c:pt idx="1986">
                  <c:v>-4.8750765284743247</c:v>
                </c:pt>
                <c:pt idx="1987">
                  <c:v>-8.0729444674759439</c:v>
                </c:pt>
                <c:pt idx="1988">
                  <c:v>-11.193065538141038</c:v>
                </c:pt>
                <c:pt idx="1989">
                  <c:v>-14.205391268924497</c:v>
                </c:pt>
                <c:pt idx="1990">
                  <c:v>-17.080911316323256</c:v>
                </c:pt>
                <c:pt idx="1991">
                  <c:v>-19.791932850373705</c:v>
                </c:pt>
                <c:pt idx="1992">
                  <c:v>-22.312347251697165</c:v>
                </c:pt>
                <c:pt idx="1993">
                  <c:v>-24.617881551845045</c:v>
                </c:pt>
                <c:pt idx="1994">
                  <c:v>-26.686332195103091</c:v>
                </c:pt>
                <c:pt idx="1995">
                  <c:v>-28.497778871126872</c:v>
                </c:pt>
                <c:pt idx="1996">
                  <c:v>-30.034776358145077</c:v>
                </c:pt>
                <c:pt idx="1997">
                  <c:v>-31.282522530119593</c:v>
                </c:pt>
                <c:pt idx="1998">
                  <c:v>-32.229000909397918</c:v>
                </c:pt>
                <c:pt idx="1999">
                  <c:v>-32.865096391745951</c:v>
                </c:pt>
                <c:pt idx="2000">
                  <c:v>-33.184683029962009</c:v>
                </c:pt>
                <c:pt idx="2001">
                  <c:v>-33.184683029977862</c:v>
                </c:pt>
                <c:pt idx="2002">
                  <c:v>-32.86509639186977</c:v>
                </c:pt>
                <c:pt idx="2003">
                  <c:v>-32.229000909562046</c:v>
                </c:pt>
                <c:pt idx="2004">
                  <c:v>-31.28252253037801</c:v>
                </c:pt>
                <c:pt idx="2005">
                  <c:v>-30.034776358449651</c:v>
                </c:pt>
                <c:pt idx="2006">
                  <c:v>-28.497778871477131</c:v>
                </c:pt>
                <c:pt idx="2007">
                  <c:v>-26.686332195536025</c:v>
                </c:pt>
                <c:pt idx="2008">
                  <c:v>-24.617881552310454</c:v>
                </c:pt>
                <c:pt idx="2009">
                  <c:v>-22.312347252239366</c:v>
                </c:pt>
                <c:pt idx="2010">
                  <c:v>-19.791932850946615</c:v>
                </c:pt>
                <c:pt idx="2011">
                  <c:v>-17.080911316930596</c:v>
                </c:pt>
                <c:pt idx="2012">
                  <c:v>-14.205391269570217</c:v>
                </c:pt>
                <c:pt idx="2013">
                  <c:v>-11.193065538813558</c:v>
                </c:pt>
                <c:pt idx="2014">
                  <c:v>-8.0729444681725564</c:v>
                </c:pt>
                <c:pt idx="2015">
                  <c:v>-4.87507652917808</c:v>
                </c:pt>
                <c:pt idx="2016">
                  <c:v>-1.6302589382224888</c:v>
                </c:pt>
                <c:pt idx="2017">
                  <c:v>1.6302589374993013</c:v>
                </c:pt>
                <c:pt idx="2018">
                  <c:v>4.8750765284618085</c:v>
                </c:pt>
                <c:pt idx="2019">
                  <c:v>8.0729444674701938</c:v>
                </c:pt>
                <c:pt idx="2020">
                  <c:v>11.193065538128106</c:v>
                </c:pt>
                <c:pt idx="2021">
                  <c:v>14.205391268910251</c:v>
                </c:pt>
                <c:pt idx="2022">
                  <c:v>17.080911316313255</c:v>
                </c:pt>
                <c:pt idx="2023">
                  <c:v>19.791932850370397</c:v>
                </c:pt>
                <c:pt idx="2024">
                  <c:v>22.312347251702835</c:v>
                </c:pt>
                <c:pt idx="2025">
                  <c:v>24.617881551824183</c:v>
                </c:pt>
                <c:pt idx="2026">
                  <c:v>26.686332195104708</c:v>
                </c:pt>
                <c:pt idx="2027">
                  <c:v>28.497778871121831</c:v>
                </c:pt>
                <c:pt idx="2028">
                  <c:v>30.0347763581142</c:v>
                </c:pt>
                <c:pt idx="2029">
                  <c:v>31.282522530124535</c:v>
                </c:pt>
                <c:pt idx="2030">
                  <c:v>32.229000909404519</c:v>
                </c:pt>
                <c:pt idx="2031">
                  <c:v>32.86509639174438</c:v>
                </c:pt>
                <c:pt idx="2032">
                  <c:v>33.184683029951856</c:v>
                </c:pt>
                <c:pt idx="2033">
                  <c:v>33.184683029997586</c:v>
                </c:pt>
                <c:pt idx="2034">
                  <c:v>32.865096391861769</c:v>
                </c:pt>
                <c:pt idx="2035">
                  <c:v>32.229000909573855</c:v>
                </c:pt>
                <c:pt idx="2036">
                  <c:v>31.28252253036354</c:v>
                </c:pt>
                <c:pt idx="2037">
                  <c:v>30.034776358446159</c:v>
                </c:pt>
                <c:pt idx="2038">
                  <c:v>28.497778871491644</c:v>
                </c:pt>
                <c:pt idx="2039">
                  <c:v>26.686332195542978</c:v>
                </c:pt>
                <c:pt idx="2040">
                  <c:v>24.617881552318316</c:v>
                </c:pt>
                <c:pt idx="2041">
                  <c:v>22.312347252248014</c:v>
                </c:pt>
                <c:pt idx="2042">
                  <c:v>19.791932850950676</c:v>
                </c:pt>
                <c:pt idx="2043">
                  <c:v>17.080911316955028</c:v>
                </c:pt>
                <c:pt idx="2044">
                  <c:v>14.205391269579088</c:v>
                </c:pt>
                <c:pt idx="2045">
                  <c:v>11.193065538819983</c:v>
                </c:pt>
                <c:pt idx="2046">
                  <c:v>8.0729444681811273</c:v>
                </c:pt>
                <c:pt idx="2047">
                  <c:v>4.8750765291896183</c:v>
                </c:pt>
                <c:pt idx="2048">
                  <c:v>1.6302589382341783</c:v>
                </c:pt>
                <c:pt idx="2049">
                  <c:v>-1.6302589374876113</c:v>
                </c:pt>
                <c:pt idx="2050">
                  <c:v>-4.875076528448389</c:v>
                </c:pt>
                <c:pt idx="2051">
                  <c:v>-8.0729444674551196</c:v>
                </c:pt>
                <c:pt idx="2052">
                  <c:v>-11.193065538122696</c:v>
                </c:pt>
                <c:pt idx="2053">
                  <c:v>-14.205391268904238</c:v>
                </c:pt>
                <c:pt idx="2054">
                  <c:v>-17.080911316304011</c:v>
                </c:pt>
                <c:pt idx="2055">
                  <c:v>-19.791932850361754</c:v>
                </c:pt>
                <c:pt idx="2056">
                  <c:v>-22.312347251688106</c:v>
                </c:pt>
                <c:pt idx="2057">
                  <c:v>-24.617881551816332</c:v>
                </c:pt>
                <c:pt idx="2058">
                  <c:v>-26.686332195089747</c:v>
                </c:pt>
                <c:pt idx="2059">
                  <c:v>-28.497778871123828</c:v>
                </c:pt>
                <c:pt idx="2060">
                  <c:v>-30.034776358109202</c:v>
                </c:pt>
                <c:pt idx="2061">
                  <c:v>-31.282522530120609</c:v>
                </c:pt>
                <c:pt idx="2062">
                  <c:v>-32.229000909401684</c:v>
                </c:pt>
                <c:pt idx="2063">
                  <c:v>-32.865096391752232</c:v>
                </c:pt>
                <c:pt idx="2064">
                  <c:v>-33.184683029951337</c:v>
                </c:pt>
                <c:pt idx="2065">
                  <c:v>-33.184683029988534</c:v>
                </c:pt>
                <c:pt idx="2066">
                  <c:v>-32.865096391863482</c:v>
                </c:pt>
                <c:pt idx="2067">
                  <c:v>-32.229000909567496</c:v>
                </c:pt>
                <c:pt idx="2068">
                  <c:v>-31.282522530376674</c:v>
                </c:pt>
                <c:pt idx="2069">
                  <c:v>-30.034776358442681</c:v>
                </c:pt>
                <c:pt idx="2070">
                  <c:v>-28.4977788715061</c:v>
                </c:pt>
                <c:pt idx="2071">
                  <c:v>-26.686332195550008</c:v>
                </c:pt>
                <c:pt idx="2072">
                  <c:v>-24.617881552332932</c:v>
                </c:pt>
                <c:pt idx="2073">
                  <c:v>-22.312347252255979</c:v>
                </c:pt>
                <c:pt idx="2074">
                  <c:v>-19.791932850964656</c:v>
                </c:pt>
                <c:pt idx="2075">
                  <c:v>-17.080911316949841</c:v>
                </c:pt>
                <c:pt idx="2076">
                  <c:v>-14.205391269586793</c:v>
                </c:pt>
                <c:pt idx="2077">
                  <c:v>-11.193065538838365</c:v>
                </c:pt>
                <c:pt idx="2078">
                  <c:v>-8.0729444681924409</c:v>
                </c:pt>
                <c:pt idx="2079">
                  <c:v>-4.8750765292011957</c:v>
                </c:pt>
                <c:pt idx="2080">
                  <c:v>-1.6302589382458681</c:v>
                </c:pt>
                <c:pt idx="2081">
                  <c:v>1.6302589374759215</c:v>
                </c:pt>
                <c:pt idx="2082">
                  <c:v>4.8750765284406086</c:v>
                </c:pt>
                <c:pt idx="2083">
                  <c:v>8.072944467442829</c:v>
                </c:pt>
                <c:pt idx="2084">
                  <c:v>11.193065538116231</c:v>
                </c:pt>
                <c:pt idx="2085">
                  <c:v>14.205391268886309</c:v>
                </c:pt>
                <c:pt idx="2086">
                  <c:v>17.08091131629401</c:v>
                </c:pt>
                <c:pt idx="2087">
                  <c:v>19.791932850352353</c:v>
                </c:pt>
                <c:pt idx="2088">
                  <c:v>22.312347251679423</c:v>
                </c:pt>
                <c:pt idx="2089">
                  <c:v>24.61788155180847</c:v>
                </c:pt>
                <c:pt idx="2090">
                  <c:v>26.686332195082791</c:v>
                </c:pt>
                <c:pt idx="2091">
                  <c:v>28.49777887110934</c:v>
                </c:pt>
                <c:pt idx="2092">
                  <c:v>30.034776358130479</c:v>
                </c:pt>
                <c:pt idx="2093">
                  <c:v>31.282522530108093</c:v>
                </c:pt>
                <c:pt idx="2094">
                  <c:v>32.229000909389626</c:v>
                </c:pt>
                <c:pt idx="2095">
                  <c:v>32.865096391750519</c:v>
                </c:pt>
                <c:pt idx="2096">
                  <c:v>33.184683029950762</c:v>
                </c:pt>
                <c:pt idx="2097">
                  <c:v>33.18468302998911</c:v>
                </c:pt>
                <c:pt idx="2098">
                  <c:v>32.865096391865194</c:v>
                </c:pt>
                <c:pt idx="2099">
                  <c:v>32.229000909570345</c:v>
                </c:pt>
                <c:pt idx="2100">
                  <c:v>31.282522530380604</c:v>
                </c:pt>
                <c:pt idx="2101">
                  <c:v>30.034776358447679</c:v>
                </c:pt>
                <c:pt idx="2102">
                  <c:v>28.497778871520119</c:v>
                </c:pt>
                <c:pt idx="2103">
                  <c:v>26.686332195556396</c:v>
                </c:pt>
                <c:pt idx="2104">
                  <c:v>24.617881552333348</c:v>
                </c:pt>
                <c:pt idx="2105">
                  <c:v>22.312347252264662</c:v>
                </c:pt>
                <c:pt idx="2106">
                  <c:v>19.791932850974018</c:v>
                </c:pt>
                <c:pt idx="2107">
                  <c:v>17.080911316959877</c:v>
                </c:pt>
                <c:pt idx="2108">
                  <c:v>14.205391269597355</c:v>
                </c:pt>
                <c:pt idx="2109">
                  <c:v>11.193065538849376</c:v>
                </c:pt>
                <c:pt idx="2110">
                  <c:v>8.0729444682037919</c:v>
                </c:pt>
                <c:pt idx="2111">
                  <c:v>4.8750765292137128</c:v>
                </c:pt>
                <c:pt idx="2112">
                  <c:v>1.6302589382565809</c:v>
                </c:pt>
                <c:pt idx="2113">
                  <c:v>-1.630258937465209</c:v>
                </c:pt>
                <c:pt idx="2114">
                  <c:v>-4.8750765284280551</c:v>
                </c:pt>
                <c:pt idx="2115">
                  <c:v>-8.0729444674315154</c:v>
                </c:pt>
                <c:pt idx="2116">
                  <c:v>-11.193065538101569</c:v>
                </c:pt>
                <c:pt idx="2117">
                  <c:v>-14.205391268879392</c:v>
                </c:pt>
                <c:pt idx="2118">
                  <c:v>-17.080911316283974</c:v>
                </c:pt>
                <c:pt idx="2119">
                  <c:v>-19.79193285033687</c:v>
                </c:pt>
                <c:pt idx="2120">
                  <c:v>-22.312347251676865</c:v>
                </c:pt>
                <c:pt idx="2121">
                  <c:v>-24.617881551808058</c:v>
                </c:pt>
                <c:pt idx="2122">
                  <c:v>-26.686332195084407</c:v>
                </c:pt>
                <c:pt idx="2123">
                  <c:v>-28.497778871104281</c:v>
                </c:pt>
                <c:pt idx="2124">
                  <c:v>-30.034776358099617</c:v>
                </c:pt>
                <c:pt idx="2125">
                  <c:v>-31.282522530113035</c:v>
                </c:pt>
                <c:pt idx="2126">
                  <c:v>-32.229000909386805</c:v>
                </c:pt>
                <c:pt idx="2127">
                  <c:v>-32.8650963917488</c:v>
                </c:pt>
                <c:pt idx="2128">
                  <c:v>-33.184683029950193</c:v>
                </c:pt>
                <c:pt idx="2129">
                  <c:v>-33.184683029980107</c:v>
                </c:pt>
                <c:pt idx="2130">
                  <c:v>-32.865096391876499</c:v>
                </c:pt>
                <c:pt idx="2131">
                  <c:v>-32.229000909591576</c:v>
                </c:pt>
                <c:pt idx="2132">
                  <c:v>-31.28252253037504</c:v>
                </c:pt>
                <c:pt idx="2133">
                  <c:v>-30.034776358452262</c:v>
                </c:pt>
                <c:pt idx="2134">
                  <c:v>-28.497778871517635</c:v>
                </c:pt>
                <c:pt idx="2135">
                  <c:v>-26.686332195563352</c:v>
                </c:pt>
                <c:pt idx="2136">
                  <c:v>-24.617881552341238</c:v>
                </c:pt>
                <c:pt idx="2137">
                  <c:v>-22.31234725227327</c:v>
                </c:pt>
                <c:pt idx="2138">
                  <c:v>-19.79193285098345</c:v>
                </c:pt>
                <c:pt idx="2139">
                  <c:v>-17.080911316969875</c:v>
                </c:pt>
                <c:pt idx="2140">
                  <c:v>-14.205391269611599</c:v>
                </c:pt>
                <c:pt idx="2141">
                  <c:v>-11.193065538859488</c:v>
                </c:pt>
                <c:pt idx="2142">
                  <c:v>-8.0729444682142404</c:v>
                </c:pt>
                <c:pt idx="2143">
                  <c:v>-4.8750765292233726</c:v>
                </c:pt>
                <c:pt idx="2144">
                  <c:v>-1.6302589382682704</c:v>
                </c:pt>
                <c:pt idx="2145">
                  <c:v>1.6302589374535192</c:v>
                </c:pt>
                <c:pt idx="2146">
                  <c:v>4.8750765284146356</c:v>
                </c:pt>
                <c:pt idx="2147">
                  <c:v>8.0729444674220421</c:v>
                </c:pt>
                <c:pt idx="2148">
                  <c:v>11.193065538090558</c:v>
                </c:pt>
                <c:pt idx="2149">
                  <c:v>14.20539126886883</c:v>
                </c:pt>
                <c:pt idx="2150">
                  <c:v>17.080911316279277</c:v>
                </c:pt>
                <c:pt idx="2151">
                  <c:v>19.791932850328259</c:v>
                </c:pt>
                <c:pt idx="2152">
                  <c:v>22.3123472516689</c:v>
                </c:pt>
                <c:pt idx="2153">
                  <c:v>24.617881551793438</c:v>
                </c:pt>
                <c:pt idx="2154">
                  <c:v>26.686332195069411</c:v>
                </c:pt>
                <c:pt idx="2155">
                  <c:v>28.497778871106274</c:v>
                </c:pt>
                <c:pt idx="2156">
                  <c:v>30.034776358094618</c:v>
                </c:pt>
                <c:pt idx="2157">
                  <c:v>31.282522530109109</c:v>
                </c:pt>
                <c:pt idx="2158">
                  <c:v>32.229000909383956</c:v>
                </c:pt>
                <c:pt idx="2159">
                  <c:v>32.865096391747095</c:v>
                </c:pt>
                <c:pt idx="2160">
                  <c:v>33.184683029959238</c:v>
                </c:pt>
                <c:pt idx="2161">
                  <c:v>33.184683029990211</c:v>
                </c:pt>
                <c:pt idx="2162">
                  <c:v>32.865096391849619</c:v>
                </c:pt>
                <c:pt idx="2163">
                  <c:v>32.229000909603869</c:v>
                </c:pt>
                <c:pt idx="2164">
                  <c:v>31.282522530378969</c:v>
                </c:pt>
                <c:pt idx="2165">
                  <c:v>30.034776358457265</c:v>
                </c:pt>
                <c:pt idx="2166">
                  <c:v>28.49777887152365</c:v>
                </c:pt>
                <c:pt idx="2167">
                  <c:v>26.686332195570305</c:v>
                </c:pt>
                <c:pt idx="2168">
                  <c:v>24.617881552349097</c:v>
                </c:pt>
                <c:pt idx="2169">
                  <c:v>22.312347252269735</c:v>
                </c:pt>
                <c:pt idx="2170">
                  <c:v>19.791932851010365</c:v>
                </c:pt>
                <c:pt idx="2171">
                  <c:v>17.08091131698367</c:v>
                </c:pt>
                <c:pt idx="2172">
                  <c:v>14.205391269613104</c:v>
                </c:pt>
                <c:pt idx="2173">
                  <c:v>11.193065538870465</c:v>
                </c:pt>
                <c:pt idx="2174">
                  <c:v>8.0729444682255558</c:v>
                </c:pt>
                <c:pt idx="2175">
                  <c:v>4.8750765292349874</c:v>
                </c:pt>
                <c:pt idx="2176">
                  <c:v>1.6302589382799229</c:v>
                </c:pt>
                <c:pt idx="2177">
                  <c:v>-1.6302589374418672</c:v>
                </c:pt>
                <c:pt idx="2178">
                  <c:v>-4.8750765284030591</c:v>
                </c:pt>
                <c:pt idx="2179">
                  <c:v>-8.0729444674134729</c:v>
                </c:pt>
                <c:pt idx="2180">
                  <c:v>-11.193065538084131</c:v>
                </c:pt>
                <c:pt idx="2181">
                  <c:v>-14.205391268855449</c:v>
                </c:pt>
                <c:pt idx="2182">
                  <c:v>-17.080911316264729</c:v>
                </c:pt>
                <c:pt idx="2183">
                  <c:v>-19.791932850318865</c:v>
                </c:pt>
                <c:pt idx="2184">
                  <c:v>-22.312347251660213</c:v>
                </c:pt>
                <c:pt idx="2185">
                  <c:v>-24.61788155178558</c:v>
                </c:pt>
                <c:pt idx="2186">
                  <c:v>-26.686332195062459</c:v>
                </c:pt>
                <c:pt idx="2187">
                  <c:v>-28.497778871083291</c:v>
                </c:pt>
                <c:pt idx="2188">
                  <c:v>-30.034776358106587</c:v>
                </c:pt>
                <c:pt idx="2189">
                  <c:v>-31.282522530114392</c:v>
                </c:pt>
                <c:pt idx="2190">
                  <c:v>-32.229000909381341</c:v>
                </c:pt>
                <c:pt idx="2191">
                  <c:v>-32.86509639174551</c:v>
                </c:pt>
                <c:pt idx="2192">
                  <c:v>-33.184683029949085</c:v>
                </c:pt>
                <c:pt idx="2193">
                  <c:v>-33.184683029990786</c:v>
                </c:pt>
                <c:pt idx="2194">
                  <c:v>-32.865096391851338</c:v>
                </c:pt>
                <c:pt idx="2195">
                  <c:v>-32.229000909597502</c:v>
                </c:pt>
                <c:pt idx="2196">
                  <c:v>-31.2825225303921</c:v>
                </c:pt>
                <c:pt idx="2197">
                  <c:v>-30.034776358462263</c:v>
                </c:pt>
                <c:pt idx="2198">
                  <c:v>-28.497778871529661</c:v>
                </c:pt>
                <c:pt idx="2199">
                  <c:v>-26.686332195584697</c:v>
                </c:pt>
                <c:pt idx="2200">
                  <c:v>-24.617881552356312</c:v>
                </c:pt>
                <c:pt idx="2201">
                  <c:v>-22.312347252283793</c:v>
                </c:pt>
                <c:pt idx="2202">
                  <c:v>-19.791932851007584</c:v>
                </c:pt>
                <c:pt idx="2203">
                  <c:v>-17.08091131698912</c:v>
                </c:pt>
                <c:pt idx="2204">
                  <c:v>-14.205391269628214</c:v>
                </c:pt>
                <c:pt idx="2205">
                  <c:v>-11.193065538881516</c:v>
                </c:pt>
                <c:pt idx="2206">
                  <c:v>-8.0729444682368694</c:v>
                </c:pt>
                <c:pt idx="2207">
                  <c:v>-4.8750765292465266</c:v>
                </c:pt>
                <c:pt idx="2208">
                  <c:v>-1.6302589382916124</c:v>
                </c:pt>
                <c:pt idx="2209">
                  <c:v>1.6302589374311169</c:v>
                </c:pt>
                <c:pt idx="2210">
                  <c:v>4.8750765283943007</c:v>
                </c:pt>
                <c:pt idx="2211">
                  <c:v>8.0729444673984005</c:v>
                </c:pt>
                <c:pt idx="2212">
                  <c:v>11.193065538065749</c:v>
                </c:pt>
                <c:pt idx="2213">
                  <c:v>14.205391268852253</c:v>
                </c:pt>
                <c:pt idx="2214">
                  <c:v>17.080911316254696</c:v>
                </c:pt>
                <c:pt idx="2215">
                  <c:v>19.791932850309468</c:v>
                </c:pt>
                <c:pt idx="2216">
                  <c:v>22.312347251651566</c:v>
                </c:pt>
                <c:pt idx="2217">
                  <c:v>24.617881551770282</c:v>
                </c:pt>
                <c:pt idx="2218">
                  <c:v>26.686332195078919</c:v>
                </c:pt>
                <c:pt idx="2219">
                  <c:v>28.497778871069794</c:v>
                </c:pt>
                <c:pt idx="2220">
                  <c:v>30.034776358102004</c:v>
                </c:pt>
                <c:pt idx="2221">
                  <c:v>31.282522530101552</c:v>
                </c:pt>
                <c:pt idx="2222">
                  <c:v>32.229000909378492</c:v>
                </c:pt>
                <c:pt idx="2223">
                  <c:v>32.865096391743791</c:v>
                </c:pt>
                <c:pt idx="2224">
                  <c:v>33.184683029948509</c:v>
                </c:pt>
                <c:pt idx="2225">
                  <c:v>33.184683029981784</c:v>
                </c:pt>
                <c:pt idx="2226">
                  <c:v>32.865096391862629</c:v>
                </c:pt>
                <c:pt idx="2227">
                  <c:v>32.229000909600344</c:v>
                </c:pt>
                <c:pt idx="2228">
                  <c:v>31.282522530404918</c:v>
                </c:pt>
                <c:pt idx="2229">
                  <c:v>30.034776358466868</c:v>
                </c:pt>
                <c:pt idx="2230">
                  <c:v>28.497778871527181</c:v>
                </c:pt>
                <c:pt idx="2231">
                  <c:v>26.686332195591692</c:v>
                </c:pt>
                <c:pt idx="2232">
                  <c:v>24.617881552364128</c:v>
                </c:pt>
                <c:pt idx="2233">
                  <c:v>22.312347252286351</c:v>
                </c:pt>
                <c:pt idx="2234">
                  <c:v>19.79193285102307</c:v>
                </c:pt>
                <c:pt idx="2235">
                  <c:v>17.080911316999156</c:v>
                </c:pt>
                <c:pt idx="2236">
                  <c:v>14.205391269638778</c:v>
                </c:pt>
                <c:pt idx="2237">
                  <c:v>11.19306553888971</c:v>
                </c:pt>
                <c:pt idx="2238">
                  <c:v>8.0729444682529206</c:v>
                </c:pt>
                <c:pt idx="2239">
                  <c:v>4.8750765292571643</c:v>
                </c:pt>
                <c:pt idx="2240">
                  <c:v>1.6302589383023252</c:v>
                </c:pt>
                <c:pt idx="2241">
                  <c:v>-1.6302589374194274</c:v>
                </c:pt>
                <c:pt idx="2242">
                  <c:v>-4.8750765283808821</c:v>
                </c:pt>
                <c:pt idx="2243">
                  <c:v>-8.072944467388929</c:v>
                </c:pt>
                <c:pt idx="2244">
                  <c:v>-11.193065538054775</c:v>
                </c:pt>
                <c:pt idx="2245">
                  <c:v>-14.205391268841655</c:v>
                </c:pt>
                <c:pt idx="2246">
                  <c:v>-17.080911316244695</c:v>
                </c:pt>
                <c:pt idx="2247">
                  <c:v>-19.791932850306157</c:v>
                </c:pt>
                <c:pt idx="2248">
                  <c:v>-22.312347251643597</c:v>
                </c:pt>
                <c:pt idx="2249">
                  <c:v>-24.617881551770505</c:v>
                </c:pt>
                <c:pt idx="2250">
                  <c:v>-26.686332195049111</c:v>
                </c:pt>
                <c:pt idx="2251">
                  <c:v>-28.497778871071748</c:v>
                </c:pt>
                <c:pt idx="2252">
                  <c:v>-30.034776358097002</c:v>
                </c:pt>
                <c:pt idx="2253">
                  <c:v>-31.282522530097605</c:v>
                </c:pt>
                <c:pt idx="2254">
                  <c:v>-32.229000909375664</c:v>
                </c:pt>
                <c:pt idx="2255">
                  <c:v>-32.865096391722929</c:v>
                </c:pt>
                <c:pt idx="2256">
                  <c:v>-33.18468302996709</c:v>
                </c:pt>
                <c:pt idx="2257">
                  <c:v>-33.184683030001509</c:v>
                </c:pt>
                <c:pt idx="2258">
                  <c:v>-32.865096391854628</c:v>
                </c:pt>
                <c:pt idx="2259">
                  <c:v>-32.229000909612161</c:v>
                </c:pt>
                <c:pt idx="2260">
                  <c:v>-31.282522530390469</c:v>
                </c:pt>
                <c:pt idx="2261">
                  <c:v>-30.034776358471849</c:v>
                </c:pt>
                <c:pt idx="2262">
                  <c:v>-28.497778871533196</c:v>
                </c:pt>
                <c:pt idx="2263">
                  <c:v>-26.686332195598649</c:v>
                </c:pt>
                <c:pt idx="2264">
                  <c:v>-24.617881552371983</c:v>
                </c:pt>
                <c:pt idx="2265">
                  <c:v>-22.31234725229503</c:v>
                </c:pt>
                <c:pt idx="2266">
                  <c:v>-19.791932851027092</c:v>
                </c:pt>
                <c:pt idx="2267">
                  <c:v>-17.080911317023624</c:v>
                </c:pt>
                <c:pt idx="2268">
                  <c:v>-14.205391269643927</c:v>
                </c:pt>
                <c:pt idx="2269">
                  <c:v>-11.193065538899861</c:v>
                </c:pt>
                <c:pt idx="2270">
                  <c:v>-8.0729444682614506</c:v>
                </c:pt>
                <c:pt idx="2271">
                  <c:v>-4.8750765292687035</c:v>
                </c:pt>
                <c:pt idx="2272">
                  <c:v>-1.6302589383140149</c:v>
                </c:pt>
                <c:pt idx="2273">
                  <c:v>1.6302589374077752</c:v>
                </c:pt>
                <c:pt idx="2274">
                  <c:v>4.8750765283693038</c:v>
                </c:pt>
                <c:pt idx="2275">
                  <c:v>8.0729444673775763</c:v>
                </c:pt>
                <c:pt idx="2276">
                  <c:v>11.193065538043761</c:v>
                </c:pt>
                <c:pt idx="2277">
                  <c:v>14.205391268835641</c:v>
                </c:pt>
                <c:pt idx="2278">
                  <c:v>17.080911316235451</c:v>
                </c:pt>
                <c:pt idx="2279">
                  <c:v>19.791932850291463</c:v>
                </c:pt>
                <c:pt idx="2280">
                  <c:v>22.312347251628115</c:v>
                </c:pt>
                <c:pt idx="2281">
                  <c:v>24.617881551769493</c:v>
                </c:pt>
                <c:pt idx="2282">
                  <c:v>26.686332195042123</c:v>
                </c:pt>
                <c:pt idx="2283">
                  <c:v>28.497778871065737</c:v>
                </c:pt>
                <c:pt idx="2284">
                  <c:v>30.034776358092003</c:v>
                </c:pt>
                <c:pt idx="2285">
                  <c:v>31.282522530093679</c:v>
                </c:pt>
                <c:pt idx="2286">
                  <c:v>32.22900090938225</c:v>
                </c:pt>
                <c:pt idx="2287">
                  <c:v>32.865096391730937</c:v>
                </c:pt>
                <c:pt idx="2288">
                  <c:v>33.184683029956986</c:v>
                </c:pt>
                <c:pt idx="2289">
                  <c:v>33.184683029992463</c:v>
                </c:pt>
                <c:pt idx="2290">
                  <c:v>32.865096391856333</c:v>
                </c:pt>
                <c:pt idx="2291">
                  <c:v>32.229000909605794</c:v>
                </c:pt>
                <c:pt idx="2292">
                  <c:v>31.282522530403607</c:v>
                </c:pt>
                <c:pt idx="2293">
                  <c:v>30.034776358476861</c:v>
                </c:pt>
                <c:pt idx="2294">
                  <c:v>28.49777887153919</c:v>
                </c:pt>
                <c:pt idx="2295">
                  <c:v>26.686332195605598</c:v>
                </c:pt>
                <c:pt idx="2296">
                  <c:v>24.617881552386645</c:v>
                </c:pt>
                <c:pt idx="2297">
                  <c:v>22.312347252309088</c:v>
                </c:pt>
                <c:pt idx="2298">
                  <c:v>19.791932851034986</c:v>
                </c:pt>
                <c:pt idx="2299">
                  <c:v>17.080911317018401</c:v>
                </c:pt>
                <c:pt idx="2300">
                  <c:v>14.205391269659074</c:v>
                </c:pt>
                <c:pt idx="2301">
                  <c:v>11.193065538910833</c:v>
                </c:pt>
                <c:pt idx="2302">
                  <c:v>8.072944468272766</c:v>
                </c:pt>
                <c:pt idx="2303">
                  <c:v>4.87507652928028</c:v>
                </c:pt>
                <c:pt idx="2304">
                  <c:v>1.6302589383257045</c:v>
                </c:pt>
                <c:pt idx="2305">
                  <c:v>-1.630258937394206</c:v>
                </c:pt>
                <c:pt idx="2306">
                  <c:v>-4.8750765283634037</c:v>
                </c:pt>
                <c:pt idx="2307">
                  <c:v>-8.0729444673652857</c:v>
                </c:pt>
                <c:pt idx="2308">
                  <c:v>-11.193065538033613</c:v>
                </c:pt>
                <c:pt idx="2309">
                  <c:v>-14.205391268821396</c:v>
                </c:pt>
                <c:pt idx="2310">
                  <c:v>-17.080911316225414</c:v>
                </c:pt>
                <c:pt idx="2311">
                  <c:v>-19.791932850282063</c:v>
                </c:pt>
                <c:pt idx="2312">
                  <c:v>-22.312347251612664</c:v>
                </c:pt>
                <c:pt idx="2313">
                  <c:v>-24.617881551768438</c:v>
                </c:pt>
                <c:pt idx="2314">
                  <c:v>-26.68633219503517</c:v>
                </c:pt>
                <c:pt idx="2315">
                  <c:v>-28.49777887105974</c:v>
                </c:pt>
                <c:pt idx="2316">
                  <c:v>-30.034776358095897</c:v>
                </c:pt>
                <c:pt idx="2317">
                  <c:v>-31.282522530090048</c:v>
                </c:pt>
                <c:pt idx="2318">
                  <c:v>-32.229000909370207</c:v>
                </c:pt>
                <c:pt idx="2319">
                  <c:v>-32.86509639172921</c:v>
                </c:pt>
                <c:pt idx="2320">
                  <c:v>-33.184683029956417</c:v>
                </c:pt>
                <c:pt idx="2321">
                  <c:v>-33.184683029983454</c:v>
                </c:pt>
                <c:pt idx="2322">
                  <c:v>-32.865096391867638</c:v>
                </c:pt>
                <c:pt idx="2323">
                  <c:v>-32.229000909599428</c:v>
                </c:pt>
                <c:pt idx="2324">
                  <c:v>-31.282522530416742</c:v>
                </c:pt>
                <c:pt idx="2325">
                  <c:v>-30.03477635849034</c:v>
                </c:pt>
                <c:pt idx="2326">
                  <c:v>-28.497778871544735</c:v>
                </c:pt>
                <c:pt idx="2327">
                  <c:v>-26.686332195611989</c:v>
                </c:pt>
                <c:pt idx="2328">
                  <c:v>-24.617881552387061</c:v>
                </c:pt>
                <c:pt idx="2329">
                  <c:v>-22.312347252311682</c:v>
                </c:pt>
                <c:pt idx="2330">
                  <c:v>-19.791932851039757</c:v>
                </c:pt>
                <c:pt idx="2331">
                  <c:v>-17.080911317039114</c:v>
                </c:pt>
                <c:pt idx="2332">
                  <c:v>-14.205391269669637</c:v>
                </c:pt>
                <c:pt idx="2333">
                  <c:v>-11.193065538921847</c:v>
                </c:pt>
                <c:pt idx="2334">
                  <c:v>-8.0729444682841169</c:v>
                </c:pt>
                <c:pt idx="2335">
                  <c:v>-4.8750765292927971</c:v>
                </c:pt>
                <c:pt idx="2336">
                  <c:v>-1.630258938336417</c:v>
                </c:pt>
                <c:pt idx="2337">
                  <c:v>1.6302589373834557</c:v>
                </c:pt>
                <c:pt idx="2338">
                  <c:v>4.8750765283508866</c:v>
                </c:pt>
                <c:pt idx="2339">
                  <c:v>8.0729444673539721</c:v>
                </c:pt>
                <c:pt idx="2340">
                  <c:v>11.1930655380226</c:v>
                </c:pt>
                <c:pt idx="2341">
                  <c:v>14.205391268810832</c:v>
                </c:pt>
                <c:pt idx="2342">
                  <c:v>17.080911316215413</c:v>
                </c:pt>
                <c:pt idx="2343">
                  <c:v>19.791932850272669</c:v>
                </c:pt>
                <c:pt idx="2344">
                  <c:v>22.31234725160402</c:v>
                </c:pt>
                <c:pt idx="2345">
                  <c:v>24.61788155176799</c:v>
                </c:pt>
                <c:pt idx="2346">
                  <c:v>26.686332195036751</c:v>
                </c:pt>
                <c:pt idx="2347">
                  <c:v>28.497778871046226</c:v>
                </c:pt>
                <c:pt idx="2348">
                  <c:v>30.034776358073529</c:v>
                </c:pt>
                <c:pt idx="2349">
                  <c:v>31.28252253009499</c:v>
                </c:pt>
                <c:pt idx="2350">
                  <c:v>32.229000909367372</c:v>
                </c:pt>
                <c:pt idx="2351">
                  <c:v>32.86509639171792</c:v>
                </c:pt>
                <c:pt idx="2352">
                  <c:v>33.18468302996542</c:v>
                </c:pt>
                <c:pt idx="2353">
                  <c:v>33.184683029984029</c:v>
                </c:pt>
                <c:pt idx="2354">
                  <c:v>32.865096391878787</c:v>
                </c:pt>
                <c:pt idx="2355">
                  <c:v>32.229000909602028</c:v>
                </c:pt>
                <c:pt idx="2356">
                  <c:v>31.282522530420369</c:v>
                </c:pt>
                <c:pt idx="2357">
                  <c:v>30.034776358486454</c:v>
                </c:pt>
                <c:pt idx="2358">
                  <c:v>28.49777887155075</c:v>
                </c:pt>
                <c:pt idx="2359">
                  <c:v>26.686332195618942</c:v>
                </c:pt>
                <c:pt idx="2360">
                  <c:v>24.617881552394913</c:v>
                </c:pt>
                <c:pt idx="2361">
                  <c:v>22.312347252320325</c:v>
                </c:pt>
                <c:pt idx="2362">
                  <c:v>19.791932851049154</c:v>
                </c:pt>
                <c:pt idx="2363">
                  <c:v>17.08091131704915</c:v>
                </c:pt>
                <c:pt idx="2364">
                  <c:v>14.205391269683881</c:v>
                </c:pt>
                <c:pt idx="2365">
                  <c:v>11.193065538931958</c:v>
                </c:pt>
                <c:pt idx="2366">
                  <c:v>8.0729444682945672</c:v>
                </c:pt>
                <c:pt idx="2367">
                  <c:v>4.8750765293024569</c:v>
                </c:pt>
                <c:pt idx="2368">
                  <c:v>1.6302589383481068</c:v>
                </c:pt>
                <c:pt idx="2369">
                  <c:v>-1.6302589373718037</c:v>
                </c:pt>
                <c:pt idx="2370">
                  <c:v>-4.8750765283374307</c:v>
                </c:pt>
                <c:pt idx="2371">
                  <c:v>-8.0729444673445006</c:v>
                </c:pt>
                <c:pt idx="2372">
                  <c:v>-11.193065538011624</c:v>
                </c:pt>
                <c:pt idx="2373">
                  <c:v>-14.205391268795685</c:v>
                </c:pt>
                <c:pt idx="2374">
                  <c:v>-17.080911316215268</c:v>
                </c:pt>
                <c:pt idx="2375">
                  <c:v>-19.791932850264061</c:v>
                </c:pt>
                <c:pt idx="2376">
                  <c:v>-22.312347251602855</c:v>
                </c:pt>
                <c:pt idx="2377">
                  <c:v>-24.617881551746525</c:v>
                </c:pt>
                <c:pt idx="2378">
                  <c:v>-26.686332195021784</c:v>
                </c:pt>
                <c:pt idx="2379">
                  <c:v>-28.497778871048226</c:v>
                </c:pt>
                <c:pt idx="2380">
                  <c:v>-30.03477635806853</c:v>
                </c:pt>
                <c:pt idx="2381">
                  <c:v>-31.282522530091065</c:v>
                </c:pt>
                <c:pt idx="2382">
                  <c:v>-32.22900090936453</c:v>
                </c:pt>
                <c:pt idx="2383">
                  <c:v>-32.8650963917162</c:v>
                </c:pt>
                <c:pt idx="2384">
                  <c:v>-33.184683029974465</c:v>
                </c:pt>
                <c:pt idx="2385">
                  <c:v>-33.18468302999414</c:v>
                </c:pt>
                <c:pt idx="2386">
                  <c:v>-32.865096391861343</c:v>
                </c:pt>
                <c:pt idx="2387">
                  <c:v>-32.229000909604878</c:v>
                </c:pt>
                <c:pt idx="2388">
                  <c:v>-31.282522530424316</c:v>
                </c:pt>
                <c:pt idx="2389">
                  <c:v>-30.034776358491449</c:v>
                </c:pt>
                <c:pt idx="2390">
                  <c:v>-28.497778871556743</c:v>
                </c:pt>
                <c:pt idx="2391">
                  <c:v>-26.686332195611051</c:v>
                </c:pt>
                <c:pt idx="2392">
                  <c:v>-24.617881552410815</c:v>
                </c:pt>
                <c:pt idx="2393">
                  <c:v>-22.312347252347994</c:v>
                </c:pt>
                <c:pt idx="2394">
                  <c:v>-19.791932851051712</c:v>
                </c:pt>
                <c:pt idx="2395">
                  <c:v>-17.080911317058359</c:v>
                </c:pt>
                <c:pt idx="2396">
                  <c:v>-14.205391269689896</c:v>
                </c:pt>
                <c:pt idx="2397">
                  <c:v>-11.193065538942971</c:v>
                </c:pt>
                <c:pt idx="2398">
                  <c:v>-8.0729444683040388</c:v>
                </c:pt>
                <c:pt idx="2399">
                  <c:v>-4.8750765293158764</c:v>
                </c:pt>
                <c:pt idx="2400">
                  <c:v>-1.6302589383597965</c:v>
                </c:pt>
                <c:pt idx="2401">
                  <c:v>1.6302589373601137</c:v>
                </c:pt>
                <c:pt idx="2402">
                  <c:v>4.8750765283258914</c:v>
                </c:pt>
                <c:pt idx="2403">
                  <c:v>8.0729444673359296</c:v>
                </c:pt>
                <c:pt idx="2404">
                  <c:v>11.193065538001512</c:v>
                </c:pt>
                <c:pt idx="2405">
                  <c:v>14.205391268785988</c:v>
                </c:pt>
                <c:pt idx="2406">
                  <c:v>17.080911316200719</c:v>
                </c:pt>
                <c:pt idx="2407">
                  <c:v>19.791932850254629</c:v>
                </c:pt>
                <c:pt idx="2408">
                  <c:v>22.312347251587404</c:v>
                </c:pt>
                <c:pt idx="2409">
                  <c:v>24.617881551745473</c:v>
                </c:pt>
                <c:pt idx="2410">
                  <c:v>26.686332195014835</c:v>
                </c:pt>
                <c:pt idx="2411">
                  <c:v>28.497778871042225</c:v>
                </c:pt>
                <c:pt idx="2412">
                  <c:v>30.034776358063514</c:v>
                </c:pt>
                <c:pt idx="2413">
                  <c:v>31.282522530096347</c:v>
                </c:pt>
                <c:pt idx="2414">
                  <c:v>32.229000909361908</c:v>
                </c:pt>
                <c:pt idx="2415">
                  <c:v>32.865096391724208</c:v>
                </c:pt>
                <c:pt idx="2416">
                  <c:v>33.184683029935492</c:v>
                </c:pt>
                <c:pt idx="2417">
                  <c:v>33.184683030004379</c:v>
                </c:pt>
                <c:pt idx="2418">
                  <c:v>32.865096391872633</c:v>
                </c:pt>
                <c:pt idx="2419">
                  <c:v>32.229000909607727</c:v>
                </c:pt>
                <c:pt idx="2420">
                  <c:v>31.282522530428242</c:v>
                </c:pt>
                <c:pt idx="2421">
                  <c:v>30.034776358496451</c:v>
                </c:pt>
                <c:pt idx="2422">
                  <c:v>28.497778871562762</c:v>
                </c:pt>
                <c:pt idx="2423">
                  <c:v>26.68633219563289</c:v>
                </c:pt>
                <c:pt idx="2424">
                  <c:v>24.61788155241743</c:v>
                </c:pt>
                <c:pt idx="2425">
                  <c:v>22.312347252336941</c:v>
                </c:pt>
                <c:pt idx="2426">
                  <c:v>19.791932851067163</c:v>
                </c:pt>
                <c:pt idx="2427">
                  <c:v>17.080911317068395</c:v>
                </c:pt>
                <c:pt idx="2428">
                  <c:v>14.205391269700495</c:v>
                </c:pt>
                <c:pt idx="2429">
                  <c:v>11.193065538953947</c:v>
                </c:pt>
                <c:pt idx="2430">
                  <c:v>8.072944468313473</c:v>
                </c:pt>
                <c:pt idx="2431">
                  <c:v>4.8750765293293705</c:v>
                </c:pt>
                <c:pt idx="2432">
                  <c:v>1.630258938371449</c:v>
                </c:pt>
                <c:pt idx="2433">
                  <c:v>-1.6302589373494014</c:v>
                </c:pt>
                <c:pt idx="2434">
                  <c:v>-4.8750765283171331</c:v>
                </c:pt>
                <c:pt idx="2435">
                  <c:v>-8.0729444673208182</c:v>
                </c:pt>
                <c:pt idx="2436">
                  <c:v>-11.193065537990501</c:v>
                </c:pt>
                <c:pt idx="2437">
                  <c:v>-14.205391268775424</c:v>
                </c:pt>
                <c:pt idx="2438">
                  <c:v>-17.080911316190683</c:v>
                </c:pt>
                <c:pt idx="2439">
                  <c:v>-19.791932850245267</c:v>
                </c:pt>
                <c:pt idx="2440">
                  <c:v>-22.312347251578721</c:v>
                </c:pt>
                <c:pt idx="2441">
                  <c:v>-24.617881551722771</c:v>
                </c:pt>
                <c:pt idx="2442">
                  <c:v>-26.686332195038741</c:v>
                </c:pt>
                <c:pt idx="2443">
                  <c:v>-28.497778871028675</c:v>
                </c:pt>
                <c:pt idx="2444">
                  <c:v>-30.034776358058949</c:v>
                </c:pt>
                <c:pt idx="2445">
                  <c:v>-31.28252253008349</c:v>
                </c:pt>
                <c:pt idx="2446">
                  <c:v>-32.229000909359094</c:v>
                </c:pt>
                <c:pt idx="2447">
                  <c:v>-32.865096391722489</c:v>
                </c:pt>
                <c:pt idx="2448">
                  <c:v>-33.184683029934924</c:v>
                </c:pt>
                <c:pt idx="2449">
                  <c:v>-33.184683030004948</c:v>
                </c:pt>
                <c:pt idx="2450">
                  <c:v>-32.86509639187436</c:v>
                </c:pt>
                <c:pt idx="2451">
                  <c:v>-32.229000909610555</c:v>
                </c:pt>
                <c:pt idx="2452">
                  <c:v>-31.28252253044106</c:v>
                </c:pt>
                <c:pt idx="2453">
                  <c:v>-30.034776358501059</c:v>
                </c:pt>
                <c:pt idx="2454">
                  <c:v>-28.497778871568283</c:v>
                </c:pt>
                <c:pt idx="2455">
                  <c:v>-26.686332195631838</c:v>
                </c:pt>
                <c:pt idx="2456">
                  <c:v>-24.617881552425285</c:v>
                </c:pt>
                <c:pt idx="2457">
                  <c:v>-22.312347252345589</c:v>
                </c:pt>
                <c:pt idx="2458">
                  <c:v>-19.79193285107656</c:v>
                </c:pt>
                <c:pt idx="2459">
                  <c:v>-17.08091131707388</c:v>
                </c:pt>
                <c:pt idx="2460">
                  <c:v>-14.205391269715607</c:v>
                </c:pt>
                <c:pt idx="2461">
                  <c:v>-11.19306553896778</c:v>
                </c:pt>
                <c:pt idx="2462">
                  <c:v>-8.0729444683257636</c:v>
                </c:pt>
                <c:pt idx="2463">
                  <c:v>-4.8750765293380898</c:v>
                </c:pt>
                <c:pt idx="2464">
                  <c:v>-1.6302589383821988</c:v>
                </c:pt>
                <c:pt idx="2465">
                  <c:v>1.6302589373377117</c:v>
                </c:pt>
                <c:pt idx="2466">
                  <c:v>4.8750765283017969</c:v>
                </c:pt>
                <c:pt idx="2467">
                  <c:v>8.0729444673132651</c:v>
                </c:pt>
                <c:pt idx="2468">
                  <c:v>11.193065537979486</c:v>
                </c:pt>
                <c:pt idx="2469">
                  <c:v>14.205391268764862</c:v>
                </c:pt>
                <c:pt idx="2470">
                  <c:v>17.080911316180647</c:v>
                </c:pt>
                <c:pt idx="2471">
                  <c:v>19.791932850241995</c:v>
                </c:pt>
                <c:pt idx="2472">
                  <c:v>22.31234725157756</c:v>
                </c:pt>
                <c:pt idx="2473">
                  <c:v>24.617881551708752</c:v>
                </c:pt>
                <c:pt idx="2474">
                  <c:v>26.686332195016334</c:v>
                </c:pt>
                <c:pt idx="2475">
                  <c:v>28.497778871030686</c:v>
                </c:pt>
                <c:pt idx="2476">
                  <c:v>30.034776358053929</c:v>
                </c:pt>
                <c:pt idx="2477">
                  <c:v>31.282522530079561</c:v>
                </c:pt>
                <c:pt idx="2478">
                  <c:v>32.229000909356245</c:v>
                </c:pt>
                <c:pt idx="2479">
                  <c:v>32.865096391711198</c:v>
                </c:pt>
                <c:pt idx="2480">
                  <c:v>33.184683029943926</c:v>
                </c:pt>
                <c:pt idx="2481">
                  <c:v>33.184683030024672</c:v>
                </c:pt>
                <c:pt idx="2482">
                  <c:v>32.865096391866359</c:v>
                </c:pt>
                <c:pt idx="2483">
                  <c:v>32.229000909613163</c:v>
                </c:pt>
                <c:pt idx="2484">
                  <c:v>31.282522530426931</c:v>
                </c:pt>
                <c:pt idx="2485">
                  <c:v>30.034776358514922</c:v>
                </c:pt>
                <c:pt idx="2486">
                  <c:v>28.497778871574294</c:v>
                </c:pt>
                <c:pt idx="2487">
                  <c:v>26.686332195631383</c:v>
                </c:pt>
                <c:pt idx="2488">
                  <c:v>24.617881552440547</c:v>
                </c:pt>
                <c:pt idx="2489">
                  <c:v>22.312347252354272</c:v>
                </c:pt>
                <c:pt idx="2490">
                  <c:v>19.791932851085953</c:v>
                </c:pt>
                <c:pt idx="2491">
                  <c:v>17.080911317088429</c:v>
                </c:pt>
                <c:pt idx="2492">
                  <c:v>14.205391269725304</c:v>
                </c:pt>
                <c:pt idx="2493">
                  <c:v>11.193065538975111</c:v>
                </c:pt>
                <c:pt idx="2494">
                  <c:v>8.0729444683371163</c:v>
                </c:pt>
                <c:pt idx="2495">
                  <c:v>4.8750765293496681</c:v>
                </c:pt>
                <c:pt idx="2496">
                  <c:v>1.6302589383938508</c:v>
                </c:pt>
                <c:pt idx="2497">
                  <c:v>-1.6302589373260217</c:v>
                </c:pt>
                <c:pt idx="2498">
                  <c:v>-4.8750765282902577</c:v>
                </c:pt>
                <c:pt idx="2499">
                  <c:v>-8.0729444673019124</c:v>
                </c:pt>
                <c:pt idx="2500">
                  <c:v>-11.193065537972156</c:v>
                </c:pt>
                <c:pt idx="2501">
                  <c:v>-14.205391268755166</c:v>
                </c:pt>
                <c:pt idx="2502">
                  <c:v>-17.080911316171438</c:v>
                </c:pt>
                <c:pt idx="2503">
                  <c:v>-19.791932850227223</c:v>
                </c:pt>
                <c:pt idx="2504">
                  <c:v>-22.312347251562109</c:v>
                </c:pt>
                <c:pt idx="2505">
                  <c:v>-24.617881551707697</c:v>
                </c:pt>
                <c:pt idx="2506">
                  <c:v>-26.686332195009385</c:v>
                </c:pt>
                <c:pt idx="2507">
                  <c:v>-28.497778871024671</c:v>
                </c:pt>
                <c:pt idx="2508">
                  <c:v>-30.03477635804893</c:v>
                </c:pt>
                <c:pt idx="2509">
                  <c:v>-31.282522530057218</c:v>
                </c:pt>
                <c:pt idx="2510">
                  <c:v>-32.229000909381249</c:v>
                </c:pt>
                <c:pt idx="2511">
                  <c:v>-32.865096391719199</c:v>
                </c:pt>
                <c:pt idx="2512">
                  <c:v>-33.184683029933815</c:v>
                </c:pt>
                <c:pt idx="2513">
                  <c:v>-33.184683030015627</c:v>
                </c:pt>
                <c:pt idx="2514">
                  <c:v>-32.865096391868072</c:v>
                </c:pt>
                <c:pt idx="2515">
                  <c:v>-32.229000909616012</c:v>
                </c:pt>
                <c:pt idx="2516">
                  <c:v>-31.282522530430857</c:v>
                </c:pt>
                <c:pt idx="2517">
                  <c:v>-30.034776358519924</c:v>
                </c:pt>
                <c:pt idx="2518">
                  <c:v>-28.497778871580312</c:v>
                </c:pt>
                <c:pt idx="2519">
                  <c:v>-26.686332195638343</c:v>
                </c:pt>
                <c:pt idx="2520">
                  <c:v>-24.617881552455209</c:v>
                </c:pt>
                <c:pt idx="2521">
                  <c:v>-22.31234725236833</c:v>
                </c:pt>
                <c:pt idx="2522">
                  <c:v>-19.791932851088472</c:v>
                </c:pt>
                <c:pt idx="2523">
                  <c:v>-17.080911317093125</c:v>
                </c:pt>
                <c:pt idx="2524">
                  <c:v>-14.205391269735864</c:v>
                </c:pt>
                <c:pt idx="2525">
                  <c:v>-11.193065538986122</c:v>
                </c:pt>
                <c:pt idx="2526">
                  <c:v>-8.0729444683465488</c:v>
                </c:pt>
                <c:pt idx="2527">
                  <c:v>-4.875076529363124</c:v>
                </c:pt>
                <c:pt idx="2528">
                  <c:v>-1.6302589384055408</c:v>
                </c:pt>
                <c:pt idx="2529">
                  <c:v>1.6302589373143697</c:v>
                </c:pt>
                <c:pt idx="2530">
                  <c:v>4.8750765282805606</c:v>
                </c:pt>
                <c:pt idx="2531">
                  <c:v>8.0729444672915012</c:v>
                </c:pt>
                <c:pt idx="2532">
                  <c:v>11.193065537958363</c:v>
                </c:pt>
                <c:pt idx="2533">
                  <c:v>14.205391268744565</c:v>
                </c:pt>
                <c:pt idx="2534">
                  <c:v>17.080911316150726</c:v>
                </c:pt>
                <c:pt idx="2535">
                  <c:v>19.791932850228541</c:v>
                </c:pt>
                <c:pt idx="2536">
                  <c:v>22.31234725155343</c:v>
                </c:pt>
                <c:pt idx="2537">
                  <c:v>24.617881551699877</c:v>
                </c:pt>
                <c:pt idx="2538">
                  <c:v>26.68633219500239</c:v>
                </c:pt>
                <c:pt idx="2539">
                  <c:v>28.497778871027155</c:v>
                </c:pt>
                <c:pt idx="2540">
                  <c:v>30.034776358044326</c:v>
                </c:pt>
                <c:pt idx="2541">
                  <c:v>31.282522530062817</c:v>
                </c:pt>
                <c:pt idx="2542">
                  <c:v>32.229000909359982</c:v>
                </c:pt>
                <c:pt idx="2543">
                  <c:v>32.865096391717486</c:v>
                </c:pt>
                <c:pt idx="2544">
                  <c:v>33.184683029933247</c:v>
                </c:pt>
                <c:pt idx="2545">
                  <c:v>33.184683030006624</c:v>
                </c:pt>
                <c:pt idx="2546">
                  <c:v>32.865096391879355</c:v>
                </c:pt>
                <c:pt idx="2547">
                  <c:v>32.229000909618861</c:v>
                </c:pt>
                <c:pt idx="2548">
                  <c:v>31.282522530434782</c:v>
                </c:pt>
                <c:pt idx="2549">
                  <c:v>30.034776358533417</c:v>
                </c:pt>
                <c:pt idx="2550">
                  <c:v>28.49777887158584</c:v>
                </c:pt>
                <c:pt idx="2551">
                  <c:v>26.68633219565217</c:v>
                </c:pt>
                <c:pt idx="2552">
                  <c:v>24.617881552434568</c:v>
                </c:pt>
                <c:pt idx="2553">
                  <c:v>22.312347252384491</c:v>
                </c:pt>
                <c:pt idx="2554">
                  <c:v>19.791932851103997</c:v>
                </c:pt>
                <c:pt idx="2555">
                  <c:v>17.080911317103123</c:v>
                </c:pt>
                <c:pt idx="2556">
                  <c:v>14.205391269746427</c:v>
                </c:pt>
                <c:pt idx="2557">
                  <c:v>11.193065538997136</c:v>
                </c:pt>
                <c:pt idx="2558">
                  <c:v>8.0729444683579015</c:v>
                </c:pt>
                <c:pt idx="2559">
                  <c:v>4.8750765293737235</c:v>
                </c:pt>
                <c:pt idx="2560">
                  <c:v>1.6302589384181703</c:v>
                </c:pt>
                <c:pt idx="2561">
                  <c:v>-1.6302589373036194</c:v>
                </c:pt>
                <c:pt idx="2562">
                  <c:v>-4.8750765282680817</c:v>
                </c:pt>
                <c:pt idx="2563">
                  <c:v>-8.0729444672801502</c:v>
                </c:pt>
                <c:pt idx="2564">
                  <c:v>-11.193065537947348</c:v>
                </c:pt>
                <c:pt idx="2565">
                  <c:v>-14.205391268734004</c:v>
                </c:pt>
                <c:pt idx="2566">
                  <c:v>-17.080911316140693</c:v>
                </c:pt>
                <c:pt idx="2567">
                  <c:v>-19.791932850213055</c:v>
                </c:pt>
                <c:pt idx="2568">
                  <c:v>-22.312347251564475</c:v>
                </c:pt>
                <c:pt idx="2569">
                  <c:v>-24.617881551685858</c:v>
                </c:pt>
                <c:pt idx="2570">
                  <c:v>-26.686332194996002</c:v>
                </c:pt>
                <c:pt idx="2571">
                  <c:v>-28.497778871013132</c:v>
                </c:pt>
                <c:pt idx="2572">
                  <c:v>-30.034776358039345</c:v>
                </c:pt>
                <c:pt idx="2573">
                  <c:v>-31.282522530058852</c:v>
                </c:pt>
                <c:pt idx="2574">
                  <c:v>-32.229000909357161</c:v>
                </c:pt>
                <c:pt idx="2575">
                  <c:v>-32.865096391706189</c:v>
                </c:pt>
                <c:pt idx="2576">
                  <c:v>-33.184683029942249</c:v>
                </c:pt>
                <c:pt idx="2577">
                  <c:v>-33.184683029997622</c:v>
                </c:pt>
                <c:pt idx="2578">
                  <c:v>-32.865096391900096</c:v>
                </c:pt>
                <c:pt idx="2579">
                  <c:v>-32.229000909621448</c:v>
                </c:pt>
                <c:pt idx="2580">
                  <c:v>-31.282522530438413</c:v>
                </c:pt>
                <c:pt idx="2581">
                  <c:v>-30.034776358529527</c:v>
                </c:pt>
                <c:pt idx="2582">
                  <c:v>-28.497778871591855</c:v>
                </c:pt>
                <c:pt idx="2583">
                  <c:v>-26.686332195651683</c:v>
                </c:pt>
                <c:pt idx="2584">
                  <c:v>-24.617881552449866</c:v>
                </c:pt>
                <c:pt idx="2585">
                  <c:v>-22.312347252393177</c:v>
                </c:pt>
                <c:pt idx="2586">
                  <c:v>-19.791932851113355</c:v>
                </c:pt>
                <c:pt idx="2587">
                  <c:v>-17.080911317113159</c:v>
                </c:pt>
                <c:pt idx="2588">
                  <c:v>-14.205391269760712</c:v>
                </c:pt>
                <c:pt idx="2589">
                  <c:v>-11.193065539007211</c:v>
                </c:pt>
                <c:pt idx="2590">
                  <c:v>-8.0729444683702312</c:v>
                </c:pt>
                <c:pt idx="2591">
                  <c:v>-4.8750765293815421</c:v>
                </c:pt>
                <c:pt idx="2592">
                  <c:v>-1.6302589384298225</c:v>
                </c:pt>
                <c:pt idx="2593">
                  <c:v>1.6302589372919674</c:v>
                </c:pt>
                <c:pt idx="2594">
                  <c:v>4.8750765282564661</c:v>
                </c:pt>
                <c:pt idx="2595">
                  <c:v>8.0729444672688349</c:v>
                </c:pt>
                <c:pt idx="2596">
                  <c:v>11.193065537936333</c:v>
                </c:pt>
                <c:pt idx="2597">
                  <c:v>14.20539126872344</c:v>
                </c:pt>
                <c:pt idx="2598">
                  <c:v>17.080911316141368</c:v>
                </c:pt>
                <c:pt idx="2599">
                  <c:v>19.791932850205161</c:v>
                </c:pt>
                <c:pt idx="2600">
                  <c:v>22.312347251536814</c:v>
                </c:pt>
                <c:pt idx="2601">
                  <c:v>24.61788155168481</c:v>
                </c:pt>
                <c:pt idx="2602">
                  <c:v>26.686332194981045</c:v>
                </c:pt>
                <c:pt idx="2603">
                  <c:v>28.497778871015129</c:v>
                </c:pt>
                <c:pt idx="2604">
                  <c:v>30.034776358034346</c:v>
                </c:pt>
                <c:pt idx="2605">
                  <c:v>31.282522530045718</c:v>
                </c:pt>
                <c:pt idx="2606">
                  <c:v>32.229000909363528</c:v>
                </c:pt>
                <c:pt idx="2607">
                  <c:v>32.865096391723625</c:v>
                </c:pt>
                <c:pt idx="2608">
                  <c:v>33.184683029932145</c:v>
                </c:pt>
                <c:pt idx="2609">
                  <c:v>33.184683030007719</c:v>
                </c:pt>
                <c:pt idx="2610">
                  <c:v>32.865096391892095</c:v>
                </c:pt>
                <c:pt idx="2611">
                  <c:v>32.229000909614861</c:v>
                </c:pt>
                <c:pt idx="2612">
                  <c:v>31.282522530433472</c:v>
                </c:pt>
                <c:pt idx="2613">
                  <c:v>30.03477635853492</c:v>
                </c:pt>
                <c:pt idx="2614">
                  <c:v>28.497778871606339</c:v>
                </c:pt>
                <c:pt idx="2615">
                  <c:v>26.686332195658633</c:v>
                </c:pt>
                <c:pt idx="2616">
                  <c:v>24.617881552450921</c:v>
                </c:pt>
                <c:pt idx="2617">
                  <c:v>22.312347252414749</c:v>
                </c:pt>
                <c:pt idx="2618">
                  <c:v>19.791932851127338</c:v>
                </c:pt>
                <c:pt idx="2619">
                  <c:v>17.080911317117032</c:v>
                </c:pt>
                <c:pt idx="2620">
                  <c:v>14.205391269759359</c:v>
                </c:pt>
                <c:pt idx="2621">
                  <c:v>11.193065539022808</c:v>
                </c:pt>
                <c:pt idx="2622">
                  <c:v>8.0729444683843639</c:v>
                </c:pt>
                <c:pt idx="2623">
                  <c:v>4.8750765293930813</c:v>
                </c:pt>
                <c:pt idx="2624">
                  <c:v>1.6302589384415125</c:v>
                </c:pt>
                <c:pt idx="2625">
                  <c:v>-1.6302589372812171</c:v>
                </c:pt>
                <c:pt idx="2626">
                  <c:v>-4.8750765282439872</c:v>
                </c:pt>
                <c:pt idx="2627">
                  <c:v>-8.0729444672574839</c:v>
                </c:pt>
                <c:pt idx="2628">
                  <c:v>-11.193065537929005</c:v>
                </c:pt>
                <c:pt idx="2629">
                  <c:v>-14.205391268709194</c:v>
                </c:pt>
                <c:pt idx="2630">
                  <c:v>-17.080911316131331</c:v>
                </c:pt>
                <c:pt idx="2631">
                  <c:v>-19.791932850195803</c:v>
                </c:pt>
                <c:pt idx="2632">
                  <c:v>-22.312347251528166</c:v>
                </c:pt>
                <c:pt idx="2633">
                  <c:v>-24.617881551684356</c:v>
                </c:pt>
                <c:pt idx="2634">
                  <c:v>-26.686332194966646</c:v>
                </c:pt>
                <c:pt idx="2635">
                  <c:v>-28.49777887100911</c:v>
                </c:pt>
                <c:pt idx="2636">
                  <c:v>-30.034776358020459</c:v>
                </c:pt>
                <c:pt idx="2637">
                  <c:v>-31.282522530059886</c:v>
                </c:pt>
                <c:pt idx="2638">
                  <c:v>-32.22900090935147</c:v>
                </c:pt>
                <c:pt idx="2639">
                  <c:v>-32.865096391721913</c:v>
                </c:pt>
                <c:pt idx="2640">
                  <c:v>-33.18468302993157</c:v>
                </c:pt>
                <c:pt idx="2641">
                  <c:v>-33.184683030008301</c:v>
                </c:pt>
                <c:pt idx="2642">
                  <c:v>-32.8650963918938</c:v>
                </c:pt>
                <c:pt idx="2643">
                  <c:v>-32.22900090961771</c:v>
                </c:pt>
                <c:pt idx="2644">
                  <c:v>-31.282522530437397</c:v>
                </c:pt>
                <c:pt idx="2645">
                  <c:v>-30.034776358539922</c:v>
                </c:pt>
                <c:pt idx="2646">
                  <c:v>-28.497778871612354</c:v>
                </c:pt>
                <c:pt idx="2647">
                  <c:v>-26.686332195680478</c:v>
                </c:pt>
                <c:pt idx="2648">
                  <c:v>-24.617881552457497</c:v>
                </c:pt>
                <c:pt idx="2649">
                  <c:v>-22.31234725240979</c:v>
                </c:pt>
                <c:pt idx="2650">
                  <c:v>-19.791932851136739</c:v>
                </c:pt>
                <c:pt idx="2651">
                  <c:v>-17.080911317127068</c:v>
                </c:pt>
                <c:pt idx="2652">
                  <c:v>-14.205391269769921</c:v>
                </c:pt>
                <c:pt idx="2653">
                  <c:v>-11.193065539033821</c:v>
                </c:pt>
                <c:pt idx="2654">
                  <c:v>-8.0729444683956775</c:v>
                </c:pt>
                <c:pt idx="2655">
                  <c:v>-4.8750765294046579</c:v>
                </c:pt>
                <c:pt idx="2656">
                  <c:v>-1.630258938453202</c:v>
                </c:pt>
                <c:pt idx="2657">
                  <c:v>1.6302589372695273</c:v>
                </c:pt>
                <c:pt idx="2658">
                  <c:v>4.8750765282362067</c:v>
                </c:pt>
                <c:pt idx="2659">
                  <c:v>8.0729444672423725</c:v>
                </c:pt>
                <c:pt idx="2660">
                  <c:v>11.193065537918029</c:v>
                </c:pt>
                <c:pt idx="2661">
                  <c:v>14.205391268698596</c:v>
                </c:pt>
                <c:pt idx="2662">
                  <c:v>17.080911316121334</c:v>
                </c:pt>
                <c:pt idx="2663">
                  <c:v>19.791932850186367</c:v>
                </c:pt>
                <c:pt idx="2664">
                  <c:v>22.312347251519522</c:v>
                </c:pt>
                <c:pt idx="2665">
                  <c:v>24.61788155166165</c:v>
                </c:pt>
                <c:pt idx="2666">
                  <c:v>26.686332194990552</c:v>
                </c:pt>
                <c:pt idx="2667">
                  <c:v>28.497778871004055</c:v>
                </c:pt>
                <c:pt idx="2668">
                  <c:v>30.034776358016266</c:v>
                </c:pt>
                <c:pt idx="2669">
                  <c:v>31.282522530038161</c:v>
                </c:pt>
                <c:pt idx="2670">
                  <c:v>32.229000909348642</c:v>
                </c:pt>
                <c:pt idx="2671">
                  <c:v>32.865096391720201</c:v>
                </c:pt>
                <c:pt idx="2672">
                  <c:v>33.184683029930994</c:v>
                </c:pt>
                <c:pt idx="2673">
                  <c:v>33.184683029989721</c:v>
                </c:pt>
                <c:pt idx="2674">
                  <c:v>32.865096391914676</c:v>
                </c:pt>
                <c:pt idx="2675">
                  <c:v>32.229000909638948</c:v>
                </c:pt>
                <c:pt idx="2676">
                  <c:v>31.282522530440708</c:v>
                </c:pt>
                <c:pt idx="2677">
                  <c:v>30.034776358527143</c:v>
                </c:pt>
                <c:pt idx="2678">
                  <c:v>28.497778871618365</c:v>
                </c:pt>
                <c:pt idx="2679">
                  <c:v>26.686332195687466</c:v>
                </c:pt>
                <c:pt idx="2680">
                  <c:v>24.617881552465317</c:v>
                </c:pt>
                <c:pt idx="2681">
                  <c:v>22.312347252418469</c:v>
                </c:pt>
                <c:pt idx="2682">
                  <c:v>19.791932851135421</c:v>
                </c:pt>
                <c:pt idx="2683">
                  <c:v>17.08091131714778</c:v>
                </c:pt>
                <c:pt idx="2684">
                  <c:v>14.205391269780481</c:v>
                </c:pt>
                <c:pt idx="2685">
                  <c:v>11.193065539050435</c:v>
                </c:pt>
                <c:pt idx="2686">
                  <c:v>8.0729444684014275</c:v>
                </c:pt>
                <c:pt idx="2687">
                  <c:v>4.8750765294181155</c:v>
                </c:pt>
                <c:pt idx="2688">
                  <c:v>1.6302589384629749</c:v>
                </c:pt>
                <c:pt idx="2689">
                  <c:v>-1.6302589372578753</c:v>
                </c:pt>
                <c:pt idx="2690">
                  <c:v>-4.8750765282208715</c:v>
                </c:pt>
                <c:pt idx="2691">
                  <c:v>-8.0729444672347803</c:v>
                </c:pt>
                <c:pt idx="2692">
                  <c:v>-11.193065537907017</c:v>
                </c:pt>
                <c:pt idx="2693">
                  <c:v>-14.205391268688071</c:v>
                </c:pt>
                <c:pt idx="2694">
                  <c:v>-17.080911316111262</c:v>
                </c:pt>
                <c:pt idx="2695">
                  <c:v>-19.791932850177009</c:v>
                </c:pt>
                <c:pt idx="2696">
                  <c:v>-22.312347251524447</c:v>
                </c:pt>
                <c:pt idx="2697">
                  <c:v>-24.617881551655074</c:v>
                </c:pt>
                <c:pt idx="2698">
                  <c:v>-26.686332194952701</c:v>
                </c:pt>
                <c:pt idx="2699">
                  <c:v>-28.497778871014074</c:v>
                </c:pt>
                <c:pt idx="2700">
                  <c:v>-30.034776358011268</c:v>
                </c:pt>
                <c:pt idx="2701">
                  <c:v>-31.282522530034214</c:v>
                </c:pt>
                <c:pt idx="2702">
                  <c:v>-32.229000909345793</c:v>
                </c:pt>
                <c:pt idx="2703">
                  <c:v>-32.865096391718488</c:v>
                </c:pt>
                <c:pt idx="2704">
                  <c:v>-33.184683029930426</c:v>
                </c:pt>
                <c:pt idx="2705">
                  <c:v>-33.184683030009445</c:v>
                </c:pt>
                <c:pt idx="2706">
                  <c:v>-32.865096391897247</c:v>
                </c:pt>
                <c:pt idx="2707">
                  <c:v>-32.229000909641798</c:v>
                </c:pt>
                <c:pt idx="2708">
                  <c:v>-31.282522530444634</c:v>
                </c:pt>
                <c:pt idx="2709">
                  <c:v>-30.034776358532142</c:v>
                </c:pt>
                <c:pt idx="2710">
                  <c:v>-28.497778871624384</c:v>
                </c:pt>
                <c:pt idx="2711">
                  <c:v>-26.686332195694423</c:v>
                </c:pt>
                <c:pt idx="2712">
                  <c:v>-24.617881552473172</c:v>
                </c:pt>
                <c:pt idx="2713">
                  <c:v>-22.312347252414895</c:v>
                </c:pt>
                <c:pt idx="2714">
                  <c:v>-19.791932851167743</c:v>
                </c:pt>
                <c:pt idx="2715">
                  <c:v>-17.0809113171562</c:v>
                </c:pt>
                <c:pt idx="2716">
                  <c:v>-14.205391269789352</c:v>
                </c:pt>
                <c:pt idx="2717">
                  <c:v>-11.193065539054043</c:v>
                </c:pt>
                <c:pt idx="2718">
                  <c:v>-8.0729444684127802</c:v>
                </c:pt>
                <c:pt idx="2719">
                  <c:v>-4.8750765294296547</c:v>
                </c:pt>
                <c:pt idx="2720">
                  <c:v>-1.6302589384746646</c:v>
                </c:pt>
                <c:pt idx="2721">
                  <c:v>1.6302589372461855</c:v>
                </c:pt>
                <c:pt idx="2722">
                  <c:v>4.875076528209294</c:v>
                </c:pt>
                <c:pt idx="2723">
                  <c:v>8.0729444672234685</c:v>
                </c:pt>
                <c:pt idx="2724">
                  <c:v>11.193065537903371</c:v>
                </c:pt>
                <c:pt idx="2725">
                  <c:v>14.205391268679199</c:v>
                </c:pt>
                <c:pt idx="2726">
                  <c:v>17.080911316092163</c:v>
                </c:pt>
                <c:pt idx="2727">
                  <c:v>19.791932850167608</c:v>
                </c:pt>
                <c:pt idx="2728">
                  <c:v>22.312347251515803</c:v>
                </c:pt>
                <c:pt idx="2729">
                  <c:v>24.617881551647219</c:v>
                </c:pt>
                <c:pt idx="2730">
                  <c:v>26.686332194945749</c:v>
                </c:pt>
                <c:pt idx="2731">
                  <c:v>28.497778870991091</c:v>
                </c:pt>
                <c:pt idx="2732">
                  <c:v>30.034776358023237</c:v>
                </c:pt>
                <c:pt idx="2733">
                  <c:v>31.282522530030285</c:v>
                </c:pt>
                <c:pt idx="2734">
                  <c:v>32.229000909342943</c:v>
                </c:pt>
                <c:pt idx="2735">
                  <c:v>32.865096391716769</c:v>
                </c:pt>
                <c:pt idx="2736">
                  <c:v>33.184683029949092</c:v>
                </c:pt>
                <c:pt idx="2737">
                  <c:v>33.184683029990772</c:v>
                </c:pt>
                <c:pt idx="2738">
                  <c:v>32.86509639188008</c:v>
                </c:pt>
                <c:pt idx="2739">
                  <c:v>32.229000909645109</c:v>
                </c:pt>
                <c:pt idx="2740">
                  <c:v>31.282522530466998</c:v>
                </c:pt>
                <c:pt idx="2741">
                  <c:v>30.034776358537123</c:v>
                </c:pt>
                <c:pt idx="2742">
                  <c:v>28.497778871630395</c:v>
                </c:pt>
                <c:pt idx="2743">
                  <c:v>26.686332195701372</c:v>
                </c:pt>
                <c:pt idx="2744">
                  <c:v>24.617881552494676</c:v>
                </c:pt>
                <c:pt idx="2745">
                  <c:v>22.312347252422157</c:v>
                </c:pt>
                <c:pt idx="2746">
                  <c:v>19.791932851164891</c:v>
                </c:pt>
                <c:pt idx="2747">
                  <c:v>17.080911317157174</c:v>
                </c:pt>
                <c:pt idx="2748">
                  <c:v>14.205391269808974</c:v>
                </c:pt>
                <c:pt idx="2749">
                  <c:v>11.193065539065055</c:v>
                </c:pt>
                <c:pt idx="2750">
                  <c:v>8.0729444684241312</c:v>
                </c:pt>
                <c:pt idx="2751">
                  <c:v>4.8750765294412313</c:v>
                </c:pt>
                <c:pt idx="2752">
                  <c:v>1.6302589384863169</c:v>
                </c:pt>
                <c:pt idx="2753">
                  <c:v>-1.6302589372364127</c:v>
                </c:pt>
                <c:pt idx="2754">
                  <c:v>-4.8750765281995969</c:v>
                </c:pt>
                <c:pt idx="2755">
                  <c:v>-8.072944467208357</c:v>
                </c:pt>
                <c:pt idx="2756">
                  <c:v>-11.193065537884992</c:v>
                </c:pt>
                <c:pt idx="2757">
                  <c:v>-14.205391268676005</c:v>
                </c:pt>
                <c:pt idx="2758">
                  <c:v>-17.080911316082169</c:v>
                </c:pt>
                <c:pt idx="2759">
                  <c:v>-19.791932850158215</c:v>
                </c:pt>
                <c:pt idx="2760">
                  <c:v>-22.31234725150712</c:v>
                </c:pt>
                <c:pt idx="2761">
                  <c:v>-24.617881551639361</c:v>
                </c:pt>
                <c:pt idx="2762">
                  <c:v>-26.686332194938792</c:v>
                </c:pt>
                <c:pt idx="2763">
                  <c:v>-28.497778870985073</c:v>
                </c:pt>
                <c:pt idx="2764">
                  <c:v>-30.034776358018242</c:v>
                </c:pt>
                <c:pt idx="2765">
                  <c:v>-31.282522530044776</c:v>
                </c:pt>
                <c:pt idx="2766">
                  <c:v>-32.229000909321677</c:v>
                </c:pt>
                <c:pt idx="2767">
                  <c:v>-32.865096391715056</c:v>
                </c:pt>
                <c:pt idx="2768">
                  <c:v>-33.184683029948523</c:v>
                </c:pt>
                <c:pt idx="2769">
                  <c:v>-33.184683029991348</c:v>
                </c:pt>
                <c:pt idx="2770">
                  <c:v>-32.865096391881785</c:v>
                </c:pt>
                <c:pt idx="2771">
                  <c:v>-32.229000909647951</c:v>
                </c:pt>
                <c:pt idx="2772">
                  <c:v>-31.282522530470924</c:v>
                </c:pt>
                <c:pt idx="2773">
                  <c:v>-30.034776358559107</c:v>
                </c:pt>
                <c:pt idx="2774">
                  <c:v>-28.497778871635397</c:v>
                </c:pt>
                <c:pt idx="2775">
                  <c:v>-26.686332195692351</c:v>
                </c:pt>
                <c:pt idx="2776">
                  <c:v>-24.617881552502531</c:v>
                </c:pt>
                <c:pt idx="2777">
                  <c:v>-22.312347252430801</c:v>
                </c:pt>
                <c:pt idx="2778">
                  <c:v>-19.791932851174284</c:v>
                </c:pt>
                <c:pt idx="2779">
                  <c:v>-17.08091131716721</c:v>
                </c:pt>
                <c:pt idx="2780">
                  <c:v>-14.205391269819536</c:v>
                </c:pt>
                <c:pt idx="2781">
                  <c:v>-11.193065539070469</c:v>
                </c:pt>
                <c:pt idx="2782">
                  <c:v>-8.0729444684448044</c:v>
                </c:pt>
                <c:pt idx="2783">
                  <c:v>-4.875076529449049</c:v>
                </c:pt>
                <c:pt idx="2784">
                  <c:v>-1.6302589384980066</c:v>
                </c:pt>
                <c:pt idx="2785">
                  <c:v>1.6302589372247227</c:v>
                </c:pt>
                <c:pt idx="2786">
                  <c:v>4.8750765281880568</c:v>
                </c:pt>
                <c:pt idx="2787">
                  <c:v>8.0729444671970061</c:v>
                </c:pt>
                <c:pt idx="2788">
                  <c:v>11.193065537874014</c:v>
                </c:pt>
                <c:pt idx="2789">
                  <c:v>14.205391268665405</c:v>
                </c:pt>
                <c:pt idx="2790">
                  <c:v>17.080911316072129</c:v>
                </c:pt>
                <c:pt idx="2791">
                  <c:v>19.791932850136636</c:v>
                </c:pt>
                <c:pt idx="2792">
                  <c:v>22.312347251510651</c:v>
                </c:pt>
                <c:pt idx="2793">
                  <c:v>24.617881551646391</c:v>
                </c:pt>
                <c:pt idx="2794">
                  <c:v>26.686332194932966</c:v>
                </c:pt>
                <c:pt idx="2795">
                  <c:v>28.497778870963046</c:v>
                </c:pt>
                <c:pt idx="2796">
                  <c:v>30.034776358013239</c:v>
                </c:pt>
                <c:pt idx="2797">
                  <c:v>31.282522530040833</c:v>
                </c:pt>
                <c:pt idx="2798">
                  <c:v>32.229000909318856</c:v>
                </c:pt>
                <c:pt idx="2799">
                  <c:v>32.86509639171333</c:v>
                </c:pt>
                <c:pt idx="2800">
                  <c:v>33.184683029947955</c:v>
                </c:pt>
                <c:pt idx="2801">
                  <c:v>33.184683029991923</c:v>
                </c:pt>
                <c:pt idx="2802">
                  <c:v>32.865096391902377</c:v>
                </c:pt>
                <c:pt idx="2803">
                  <c:v>32.229000909650317</c:v>
                </c:pt>
                <c:pt idx="2804">
                  <c:v>31.282522530456454</c:v>
                </c:pt>
                <c:pt idx="2805">
                  <c:v>30.034776358564109</c:v>
                </c:pt>
                <c:pt idx="2806">
                  <c:v>28.497778871625432</c:v>
                </c:pt>
                <c:pt idx="2807">
                  <c:v>26.686332195715323</c:v>
                </c:pt>
                <c:pt idx="2808">
                  <c:v>24.617881552510347</c:v>
                </c:pt>
                <c:pt idx="2809">
                  <c:v>22.312347252439483</c:v>
                </c:pt>
                <c:pt idx="2810">
                  <c:v>19.791932851183685</c:v>
                </c:pt>
                <c:pt idx="2811">
                  <c:v>17.080911317177208</c:v>
                </c:pt>
                <c:pt idx="2812">
                  <c:v>14.205391269830098</c:v>
                </c:pt>
                <c:pt idx="2813">
                  <c:v>11.193065539087083</c:v>
                </c:pt>
                <c:pt idx="2814">
                  <c:v>8.0729444684505562</c:v>
                </c:pt>
                <c:pt idx="2815">
                  <c:v>4.8750765294606264</c:v>
                </c:pt>
                <c:pt idx="2816">
                  <c:v>1.6302589385096589</c:v>
                </c:pt>
                <c:pt idx="2817">
                  <c:v>-1.6302589372130707</c:v>
                </c:pt>
                <c:pt idx="2818">
                  <c:v>-4.8750765281764421</c:v>
                </c:pt>
                <c:pt idx="2819">
                  <c:v>-8.0729444671856907</c:v>
                </c:pt>
                <c:pt idx="2820">
                  <c:v>-11.193065537863003</c:v>
                </c:pt>
                <c:pt idx="2821">
                  <c:v>-14.205391268654843</c:v>
                </c:pt>
                <c:pt idx="2822">
                  <c:v>-17.080911316072807</c:v>
                </c:pt>
                <c:pt idx="2823">
                  <c:v>-19.791932850128745</c:v>
                </c:pt>
                <c:pt idx="2824">
                  <c:v>-22.31234725148979</c:v>
                </c:pt>
                <c:pt idx="2825">
                  <c:v>-24.617881551638536</c:v>
                </c:pt>
                <c:pt idx="2826">
                  <c:v>-26.686332194926013</c:v>
                </c:pt>
                <c:pt idx="2827">
                  <c:v>-28.497778870957031</c:v>
                </c:pt>
                <c:pt idx="2828">
                  <c:v>-30.034776358008262</c:v>
                </c:pt>
                <c:pt idx="2829">
                  <c:v>-31.282522530036879</c:v>
                </c:pt>
                <c:pt idx="2830">
                  <c:v>-32.229000909316021</c:v>
                </c:pt>
                <c:pt idx="2831">
                  <c:v>-32.865096391711617</c:v>
                </c:pt>
                <c:pt idx="2832">
                  <c:v>-33.184683029947379</c:v>
                </c:pt>
                <c:pt idx="2833">
                  <c:v>-33.184683030011641</c:v>
                </c:pt>
                <c:pt idx="2834">
                  <c:v>-32.86509639188494</c:v>
                </c:pt>
                <c:pt idx="2835">
                  <c:v>-32.229000909653166</c:v>
                </c:pt>
                <c:pt idx="2836">
                  <c:v>-31.282522530460383</c:v>
                </c:pt>
                <c:pt idx="2837">
                  <c:v>-30.034776358569108</c:v>
                </c:pt>
                <c:pt idx="2838">
                  <c:v>-28.49777887163145</c:v>
                </c:pt>
                <c:pt idx="2839">
                  <c:v>-26.686332195722272</c:v>
                </c:pt>
                <c:pt idx="2840">
                  <c:v>-24.617881552504596</c:v>
                </c:pt>
                <c:pt idx="2841">
                  <c:v>-22.312347252473952</c:v>
                </c:pt>
                <c:pt idx="2842">
                  <c:v>-19.791932851191575</c:v>
                </c:pt>
                <c:pt idx="2843">
                  <c:v>-17.080911317185592</c:v>
                </c:pt>
                <c:pt idx="2844">
                  <c:v>-14.20539126983164</c:v>
                </c:pt>
                <c:pt idx="2845">
                  <c:v>-11.193065539098058</c:v>
                </c:pt>
                <c:pt idx="2846">
                  <c:v>-8.0729444684619072</c:v>
                </c:pt>
                <c:pt idx="2847">
                  <c:v>-4.8750765294721665</c:v>
                </c:pt>
                <c:pt idx="2848">
                  <c:v>-1.6302589385213484</c:v>
                </c:pt>
                <c:pt idx="2849">
                  <c:v>1.6302589371995015</c:v>
                </c:pt>
                <c:pt idx="2850">
                  <c:v>4.8750765281667823</c:v>
                </c:pt>
                <c:pt idx="2851">
                  <c:v>8.0729444671799406</c:v>
                </c:pt>
                <c:pt idx="2852">
                  <c:v>11.193065537846389</c:v>
                </c:pt>
                <c:pt idx="2853">
                  <c:v>14.205391268644281</c:v>
                </c:pt>
                <c:pt idx="2854">
                  <c:v>17.080911316062771</c:v>
                </c:pt>
                <c:pt idx="2855">
                  <c:v>19.791932850119387</c:v>
                </c:pt>
                <c:pt idx="2856">
                  <c:v>22.3123472514675</c:v>
                </c:pt>
                <c:pt idx="2857">
                  <c:v>24.617881551629438</c:v>
                </c:pt>
                <c:pt idx="2858">
                  <c:v>26.686332194933907</c:v>
                </c:pt>
                <c:pt idx="2859">
                  <c:v>28.497778870951038</c:v>
                </c:pt>
                <c:pt idx="2860">
                  <c:v>30.03477635802102</c:v>
                </c:pt>
                <c:pt idx="2861">
                  <c:v>31.282522530015179</c:v>
                </c:pt>
                <c:pt idx="2862">
                  <c:v>32.229000909332044</c:v>
                </c:pt>
                <c:pt idx="2863">
                  <c:v>32.865096391691033</c:v>
                </c:pt>
                <c:pt idx="2864">
                  <c:v>33.184683029946804</c:v>
                </c:pt>
                <c:pt idx="2865">
                  <c:v>33.184683029993067</c:v>
                </c:pt>
                <c:pt idx="2866">
                  <c:v>32.865096391905816</c:v>
                </c:pt>
                <c:pt idx="2867">
                  <c:v>32.229000909656008</c:v>
                </c:pt>
                <c:pt idx="2868">
                  <c:v>31.28252253046433</c:v>
                </c:pt>
                <c:pt idx="2869">
                  <c:v>30.034776358574085</c:v>
                </c:pt>
                <c:pt idx="2870">
                  <c:v>28.497778871653441</c:v>
                </c:pt>
                <c:pt idx="2871">
                  <c:v>26.686332195728138</c:v>
                </c:pt>
                <c:pt idx="2872">
                  <c:v>24.617881552511172</c:v>
                </c:pt>
                <c:pt idx="2873">
                  <c:v>22.312347252456807</c:v>
                </c:pt>
                <c:pt idx="2874">
                  <c:v>19.791932851202478</c:v>
                </c:pt>
                <c:pt idx="2875">
                  <c:v>17.080911317206304</c:v>
                </c:pt>
                <c:pt idx="2876">
                  <c:v>14.205391269842204</c:v>
                </c:pt>
                <c:pt idx="2877">
                  <c:v>11.193065539109071</c:v>
                </c:pt>
                <c:pt idx="2878">
                  <c:v>8.0729444684732208</c:v>
                </c:pt>
                <c:pt idx="2879">
                  <c:v>4.875076529483743</c:v>
                </c:pt>
                <c:pt idx="2880">
                  <c:v>1.6302589385330384</c:v>
                </c:pt>
                <c:pt idx="2881">
                  <c:v>-1.6302589371878118</c:v>
                </c:pt>
                <c:pt idx="2882">
                  <c:v>-4.8750765281590018</c:v>
                </c:pt>
                <c:pt idx="2883">
                  <c:v>-8.0729444671648309</c:v>
                </c:pt>
                <c:pt idx="2884">
                  <c:v>-11.193065537835375</c:v>
                </c:pt>
                <c:pt idx="2885">
                  <c:v>-14.205391268633758</c:v>
                </c:pt>
                <c:pt idx="2886">
                  <c:v>-17.080911316052699</c:v>
                </c:pt>
                <c:pt idx="2887">
                  <c:v>-19.79193285010999</c:v>
                </c:pt>
                <c:pt idx="2888">
                  <c:v>-22.312347251458856</c:v>
                </c:pt>
                <c:pt idx="2889">
                  <c:v>-24.617881551636472</c:v>
                </c:pt>
                <c:pt idx="2890">
                  <c:v>-26.686332194928042</c:v>
                </c:pt>
                <c:pt idx="2891">
                  <c:v>-28.497778870946018</c:v>
                </c:pt>
                <c:pt idx="2892">
                  <c:v>-30.03477635799905</c:v>
                </c:pt>
                <c:pt idx="2893">
                  <c:v>-31.282522530011228</c:v>
                </c:pt>
                <c:pt idx="2894">
                  <c:v>-32.229000909329223</c:v>
                </c:pt>
                <c:pt idx="2895">
                  <c:v>-32.865096391689313</c:v>
                </c:pt>
                <c:pt idx="2896">
                  <c:v>-33.184683029946228</c:v>
                </c:pt>
                <c:pt idx="2897">
                  <c:v>-33.184683029993643</c:v>
                </c:pt>
                <c:pt idx="2898">
                  <c:v>-32.865096391907528</c:v>
                </c:pt>
                <c:pt idx="2899">
                  <c:v>-32.229000909658836</c:v>
                </c:pt>
                <c:pt idx="2900">
                  <c:v>-31.282522530486055</c:v>
                </c:pt>
                <c:pt idx="2901">
                  <c:v>-30.034776358561324</c:v>
                </c:pt>
                <c:pt idx="2902">
                  <c:v>-28.497778871659435</c:v>
                </c:pt>
                <c:pt idx="2903">
                  <c:v>-26.686332195735091</c:v>
                </c:pt>
                <c:pt idx="2904">
                  <c:v>-24.617881552519027</c:v>
                </c:pt>
                <c:pt idx="2905">
                  <c:v>-22.312347252465457</c:v>
                </c:pt>
                <c:pt idx="2906">
                  <c:v>-19.791932851211872</c:v>
                </c:pt>
                <c:pt idx="2907">
                  <c:v>-17.080911317216341</c:v>
                </c:pt>
                <c:pt idx="2908">
                  <c:v>-14.205391269852763</c:v>
                </c:pt>
                <c:pt idx="2909">
                  <c:v>-11.193065539120084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283512"/>
        <c:axId val="224283904"/>
      </c:scatterChart>
      <c:valAx>
        <c:axId val="224283512"/>
        <c:scaling>
          <c:orientation val="minMax"/>
          <c:max val="0.1"/>
          <c:min val="0"/>
        </c:scaling>
        <c:delete val="0"/>
        <c:axPos val="t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in 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83904"/>
        <c:crosses val="max"/>
        <c:crossBetween val="midCat"/>
        <c:majorUnit val="1.0000000000000002E-2"/>
      </c:valAx>
      <c:valAx>
        <c:axId val="224283904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83512"/>
        <c:crosses val="autoZero"/>
        <c:crossBetween val="midCat"/>
        <c:majorUnit val="10"/>
        <c:minorUnit val="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</a:t>
            </a:r>
            <a:r>
              <a:rPr lang="en-US" baseline="0"/>
              <a:t> Milliseconds (</a:t>
            </a:r>
            <a:r>
              <a:rPr lang="en-US"/>
              <a:t>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'Delay and Timing'!$C$3</c:f>
              <c:strCache>
                <c:ptCount val="1"/>
                <c:pt idx="0">
                  <c:v>ms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'Delay and Timing'!$A$5:$A$11</c:f>
              <c:strCache>
                <c:ptCount val="7"/>
                <c:pt idx="0">
                  <c:v>32K</c:v>
                </c:pt>
                <c:pt idx="1">
                  <c:v>16K</c:v>
                </c:pt>
                <c:pt idx="2">
                  <c:v>8K</c:v>
                </c:pt>
                <c:pt idx="3">
                  <c:v>4K</c:v>
                </c:pt>
                <c:pt idx="4">
                  <c:v>Motor Update Speed</c:v>
                </c:pt>
                <c:pt idx="5">
                  <c:v>Filter Phase Delay</c:v>
                </c:pt>
                <c:pt idx="6">
                  <c:v>RC Smoothing</c:v>
                </c:pt>
              </c:strCache>
            </c:strRef>
          </c:cat>
          <c:val>
            <c:numRef>
              <c:f>'Delay and Timing'!$C$5:$C$11</c:f>
              <c:numCache>
                <c:formatCode>0.000</c:formatCode>
                <c:ptCount val="7"/>
                <c:pt idx="0">
                  <c:v>3.125E-2</c:v>
                </c:pt>
                <c:pt idx="1">
                  <c:v>6.25E-2</c:v>
                </c:pt>
                <c:pt idx="2">
                  <c:v>0.125</c:v>
                </c:pt>
                <c:pt idx="3">
                  <c:v>0.25</c:v>
                </c:pt>
                <c:pt idx="4" formatCode="General">
                  <c:v>2</c:v>
                </c:pt>
                <c:pt idx="5" formatCode="General">
                  <c:v>5</c:v>
                </c:pt>
                <c:pt idx="6" formatCode="General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24284688"/>
        <c:axId val="224285080"/>
      </c:barChart>
      <c:catAx>
        <c:axId val="224284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85080"/>
        <c:crossesAt val="1.0000000000000002E-3"/>
        <c:auto val="1"/>
        <c:lblAlgn val="ctr"/>
        <c:lblOffset val="100"/>
        <c:noMultiLvlLbl val="0"/>
      </c:catAx>
      <c:valAx>
        <c:axId val="224285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0"/>
        <c:majorTickMark val="in"/>
        <c:minorTickMark val="cross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8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'Filter Test'!$B$5</c:f>
              <c:strCache>
                <c:ptCount val="1"/>
                <c:pt idx="0">
                  <c:v>debug[0]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'Filter Test'!$A$6:$A$8206</c:f>
              <c:numCache>
                <c:formatCode>General</c:formatCode>
                <c:ptCount val="8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</c:numCache>
            </c:numRef>
          </c:xVal>
          <c:yVal>
            <c:numRef>
              <c:f>'Filter Test'!$B$6:$B$8206</c:f>
              <c:numCache>
                <c:formatCode>General</c:formatCode>
                <c:ptCount val="8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-1</c:v>
                </c:pt>
                <c:pt idx="91">
                  <c:v>-1</c:v>
                </c:pt>
                <c:pt idx="92">
                  <c:v>-2</c:v>
                </c:pt>
                <c:pt idx="93">
                  <c:v>-2</c:v>
                </c:pt>
                <c:pt idx="94">
                  <c:v>-2</c:v>
                </c:pt>
                <c:pt idx="95">
                  <c:v>-2</c:v>
                </c:pt>
                <c:pt idx="96">
                  <c:v>-1</c:v>
                </c:pt>
                <c:pt idx="97">
                  <c:v>0</c:v>
                </c:pt>
                <c:pt idx="98">
                  <c:v>0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-1</c:v>
                </c:pt>
                <c:pt idx="122">
                  <c:v>-1</c:v>
                </c:pt>
                <c:pt idx="123">
                  <c:v>-2</c:v>
                </c:pt>
                <c:pt idx="124">
                  <c:v>-2</c:v>
                </c:pt>
                <c:pt idx="125">
                  <c:v>-3</c:v>
                </c:pt>
                <c:pt idx="126">
                  <c:v>-2</c:v>
                </c:pt>
                <c:pt idx="127">
                  <c:v>-2</c:v>
                </c:pt>
                <c:pt idx="128">
                  <c:v>-1</c:v>
                </c:pt>
                <c:pt idx="129">
                  <c:v>0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1</c:v>
                </c:pt>
                <c:pt idx="136">
                  <c:v>0</c:v>
                </c:pt>
                <c:pt idx="137">
                  <c:v>-1</c:v>
                </c:pt>
                <c:pt idx="138">
                  <c:v>-1</c:v>
                </c:pt>
                <c:pt idx="139">
                  <c:v>-3</c:v>
                </c:pt>
                <c:pt idx="140">
                  <c:v>-3</c:v>
                </c:pt>
                <c:pt idx="141">
                  <c:v>-3</c:v>
                </c:pt>
                <c:pt idx="142">
                  <c:v>-2</c:v>
                </c:pt>
                <c:pt idx="143">
                  <c:v>-1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2</c:v>
                </c:pt>
                <c:pt idx="148">
                  <c:v>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2</c:v>
                </c:pt>
                <c:pt idx="153">
                  <c:v>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0</c:v>
                </c:pt>
                <c:pt idx="159">
                  <c:v>1</c:v>
                </c:pt>
                <c:pt idx="160">
                  <c:v>2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5</c:v>
                </c:pt>
                <c:pt idx="165">
                  <c:v>5</c:v>
                </c:pt>
                <c:pt idx="166">
                  <c:v>4</c:v>
                </c:pt>
                <c:pt idx="167">
                  <c:v>3</c:v>
                </c:pt>
                <c:pt idx="168">
                  <c:v>2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-1</c:v>
                </c:pt>
                <c:pt idx="173">
                  <c:v>-1</c:v>
                </c:pt>
                <c:pt idx="174">
                  <c:v>0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-1</c:v>
                </c:pt>
                <c:pt idx="189">
                  <c:v>-1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2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2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-1</c:v>
                </c:pt>
                <c:pt idx="202">
                  <c:v>-1</c:v>
                </c:pt>
                <c:pt idx="203">
                  <c:v>-2</c:v>
                </c:pt>
                <c:pt idx="204">
                  <c:v>-2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-2</c:v>
                </c:pt>
                <c:pt idx="215">
                  <c:v>-3</c:v>
                </c:pt>
                <c:pt idx="216">
                  <c:v>-3</c:v>
                </c:pt>
                <c:pt idx="217">
                  <c:v>-4</c:v>
                </c:pt>
                <c:pt idx="218">
                  <c:v>-4</c:v>
                </c:pt>
                <c:pt idx="219">
                  <c:v>-4</c:v>
                </c:pt>
                <c:pt idx="220">
                  <c:v>-4</c:v>
                </c:pt>
                <c:pt idx="221">
                  <c:v>-4</c:v>
                </c:pt>
                <c:pt idx="222">
                  <c:v>-4</c:v>
                </c:pt>
                <c:pt idx="223">
                  <c:v>-3</c:v>
                </c:pt>
                <c:pt idx="224">
                  <c:v>-3</c:v>
                </c:pt>
                <c:pt idx="225">
                  <c:v>-2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-2</c:v>
                </c:pt>
                <c:pt idx="230">
                  <c:v>-2</c:v>
                </c:pt>
                <c:pt idx="231">
                  <c:v>-3</c:v>
                </c:pt>
                <c:pt idx="232">
                  <c:v>-4</c:v>
                </c:pt>
                <c:pt idx="233">
                  <c:v>-4</c:v>
                </c:pt>
                <c:pt idx="234">
                  <c:v>-4</c:v>
                </c:pt>
                <c:pt idx="235">
                  <c:v>-4</c:v>
                </c:pt>
                <c:pt idx="236">
                  <c:v>-3</c:v>
                </c:pt>
                <c:pt idx="237">
                  <c:v>-3</c:v>
                </c:pt>
                <c:pt idx="238">
                  <c:v>-2</c:v>
                </c:pt>
                <c:pt idx="239">
                  <c:v>-2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-2</c:v>
                </c:pt>
                <c:pt idx="249">
                  <c:v>-2</c:v>
                </c:pt>
                <c:pt idx="250">
                  <c:v>-3</c:v>
                </c:pt>
                <c:pt idx="251">
                  <c:v>-2</c:v>
                </c:pt>
                <c:pt idx="252">
                  <c:v>-2</c:v>
                </c:pt>
                <c:pt idx="253">
                  <c:v>-2</c:v>
                </c:pt>
                <c:pt idx="254">
                  <c:v>-1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-1</c:v>
                </c:pt>
                <c:pt idx="265">
                  <c:v>0</c:v>
                </c:pt>
                <c:pt idx="266">
                  <c:v>-1</c:v>
                </c:pt>
                <c:pt idx="267">
                  <c:v>-1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3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1</c:v>
                </c:pt>
                <c:pt idx="296">
                  <c:v>2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1</c:v>
                </c:pt>
                <c:pt idx="313">
                  <c:v>1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-1</c:v>
                </c:pt>
                <c:pt idx="358">
                  <c:v>0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-2</c:v>
                </c:pt>
                <c:pt idx="363">
                  <c:v>-2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-2</c:v>
                </c:pt>
                <c:pt idx="370">
                  <c:v>-1</c:v>
                </c:pt>
                <c:pt idx="371">
                  <c:v>-2</c:v>
                </c:pt>
                <c:pt idx="372">
                  <c:v>-2</c:v>
                </c:pt>
                <c:pt idx="373">
                  <c:v>-2</c:v>
                </c:pt>
                <c:pt idx="374">
                  <c:v>-2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-1</c:v>
                </c:pt>
                <c:pt idx="380">
                  <c:v>0</c:v>
                </c:pt>
                <c:pt idx="381">
                  <c:v>0</c:v>
                </c:pt>
                <c:pt idx="382">
                  <c:v>-1</c:v>
                </c:pt>
                <c:pt idx="383">
                  <c:v>-1</c:v>
                </c:pt>
                <c:pt idx="384">
                  <c:v>-2</c:v>
                </c:pt>
                <c:pt idx="385">
                  <c:v>-1</c:v>
                </c:pt>
                <c:pt idx="386">
                  <c:v>-2</c:v>
                </c:pt>
                <c:pt idx="387">
                  <c:v>-1</c:v>
                </c:pt>
                <c:pt idx="388">
                  <c:v>-1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-3</c:v>
                </c:pt>
                <c:pt idx="394">
                  <c:v>-2</c:v>
                </c:pt>
                <c:pt idx="395">
                  <c:v>-2</c:v>
                </c:pt>
                <c:pt idx="396">
                  <c:v>-1</c:v>
                </c:pt>
                <c:pt idx="397">
                  <c:v>0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0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0</c:v>
                </c:pt>
                <c:pt idx="415">
                  <c:v>-1</c:v>
                </c:pt>
                <c:pt idx="416">
                  <c:v>0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2</c:v>
                </c:pt>
                <c:pt idx="475">
                  <c:v>1</c:v>
                </c:pt>
                <c:pt idx="476">
                  <c:v>2</c:v>
                </c:pt>
                <c:pt idx="477">
                  <c:v>1</c:v>
                </c:pt>
                <c:pt idx="478">
                  <c:v>2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-1</c:v>
                </c:pt>
                <c:pt idx="500">
                  <c:v>0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-2</c:v>
                </c:pt>
                <c:pt idx="534">
                  <c:v>-1</c:v>
                </c:pt>
                <c:pt idx="535">
                  <c:v>-1</c:v>
                </c:pt>
                <c:pt idx="536">
                  <c:v>-2</c:v>
                </c:pt>
                <c:pt idx="537">
                  <c:v>-1</c:v>
                </c:pt>
                <c:pt idx="538">
                  <c:v>-2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0</c:v>
                </c:pt>
                <c:pt idx="554">
                  <c:v>-1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-1</c:v>
                </c:pt>
                <c:pt idx="576">
                  <c:v>-1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-1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-1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-1</c:v>
                </c:pt>
                <c:pt idx="659">
                  <c:v>0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-1</c:v>
                </c:pt>
                <c:pt idx="670">
                  <c:v>0</c:v>
                </c:pt>
                <c:pt idx="671">
                  <c:v>-1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-1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-1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-1</c:v>
                </c:pt>
                <c:pt idx="707">
                  <c:v>0</c:v>
                </c:pt>
                <c:pt idx="708">
                  <c:v>-1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-1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-1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-1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-1</c:v>
                </c:pt>
                <c:pt idx="776">
                  <c:v>-1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-1</c:v>
                </c:pt>
                <c:pt idx="797">
                  <c:v>-1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-1</c:v>
                </c:pt>
                <c:pt idx="832">
                  <c:v>-1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-1</c:v>
                </c:pt>
                <c:pt idx="838">
                  <c:v>0</c:v>
                </c:pt>
                <c:pt idx="839">
                  <c:v>-1</c:v>
                </c:pt>
                <c:pt idx="840">
                  <c:v>0</c:v>
                </c:pt>
                <c:pt idx="841">
                  <c:v>-1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-1</c:v>
                </c:pt>
                <c:pt idx="855">
                  <c:v>0</c:v>
                </c:pt>
                <c:pt idx="856">
                  <c:v>-1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-2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0</c:v>
                </c:pt>
                <c:pt idx="867">
                  <c:v>-1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-1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-1</c:v>
                </c:pt>
                <c:pt idx="900">
                  <c:v>0</c:v>
                </c:pt>
                <c:pt idx="901">
                  <c:v>-1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-1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-1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-1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-1</c:v>
                </c:pt>
                <c:pt idx="967">
                  <c:v>-1</c:v>
                </c:pt>
                <c:pt idx="968">
                  <c:v>0</c:v>
                </c:pt>
                <c:pt idx="969">
                  <c:v>-1</c:v>
                </c:pt>
                <c:pt idx="970">
                  <c:v>0</c:v>
                </c:pt>
                <c:pt idx="971">
                  <c:v>-1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-1</c:v>
                </c:pt>
                <c:pt idx="980">
                  <c:v>0</c:v>
                </c:pt>
                <c:pt idx="981">
                  <c:v>-1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-1</c:v>
                </c:pt>
                <c:pt idx="987">
                  <c:v>0</c:v>
                </c:pt>
                <c:pt idx="988">
                  <c:v>-1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-1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-1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-1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-1</c:v>
                </c:pt>
                <c:pt idx="1024">
                  <c:v>0</c:v>
                </c:pt>
                <c:pt idx="1025">
                  <c:v>-1</c:v>
                </c:pt>
                <c:pt idx="1026">
                  <c:v>-1</c:v>
                </c:pt>
                <c:pt idx="1027">
                  <c:v>0</c:v>
                </c:pt>
                <c:pt idx="1028">
                  <c:v>-1</c:v>
                </c:pt>
                <c:pt idx="1029">
                  <c:v>1</c:v>
                </c:pt>
                <c:pt idx="1030">
                  <c:v>-1</c:v>
                </c:pt>
                <c:pt idx="1031">
                  <c:v>0</c:v>
                </c:pt>
                <c:pt idx="1032">
                  <c:v>-1</c:v>
                </c:pt>
                <c:pt idx="1033">
                  <c:v>0</c:v>
                </c:pt>
                <c:pt idx="1034">
                  <c:v>-1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-1</c:v>
                </c:pt>
                <c:pt idx="1041">
                  <c:v>0</c:v>
                </c:pt>
                <c:pt idx="1042">
                  <c:v>-1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-1</c:v>
                </c:pt>
                <c:pt idx="1048">
                  <c:v>0</c:v>
                </c:pt>
                <c:pt idx="1049">
                  <c:v>0</c:v>
                </c:pt>
                <c:pt idx="1050">
                  <c:v>-1</c:v>
                </c:pt>
                <c:pt idx="1051">
                  <c:v>-1</c:v>
                </c:pt>
                <c:pt idx="1052">
                  <c:v>0</c:v>
                </c:pt>
                <c:pt idx="1053">
                  <c:v>-1</c:v>
                </c:pt>
                <c:pt idx="1054">
                  <c:v>0</c:v>
                </c:pt>
                <c:pt idx="1055">
                  <c:v>-2</c:v>
                </c:pt>
                <c:pt idx="1056">
                  <c:v>1</c:v>
                </c:pt>
                <c:pt idx="1057">
                  <c:v>-1</c:v>
                </c:pt>
                <c:pt idx="1058">
                  <c:v>-1</c:v>
                </c:pt>
                <c:pt idx="1059">
                  <c:v>0</c:v>
                </c:pt>
                <c:pt idx="1060">
                  <c:v>-1</c:v>
                </c:pt>
                <c:pt idx="1061">
                  <c:v>1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0</c:v>
                </c:pt>
                <c:pt idx="1066">
                  <c:v>1</c:v>
                </c:pt>
                <c:pt idx="1067">
                  <c:v>-1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-1</c:v>
                </c:pt>
                <c:pt idx="1072">
                  <c:v>0</c:v>
                </c:pt>
                <c:pt idx="1073">
                  <c:v>-1</c:v>
                </c:pt>
                <c:pt idx="1074">
                  <c:v>0</c:v>
                </c:pt>
                <c:pt idx="1075">
                  <c:v>-1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</c:v>
                </c:pt>
                <c:pt idx="1080">
                  <c:v>0</c:v>
                </c:pt>
                <c:pt idx="1081">
                  <c:v>1</c:v>
                </c:pt>
                <c:pt idx="1082">
                  <c:v>-1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-1</c:v>
                </c:pt>
                <c:pt idx="1094">
                  <c:v>0</c:v>
                </c:pt>
                <c:pt idx="1095">
                  <c:v>-1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-1</c:v>
                </c:pt>
                <c:pt idx="1101">
                  <c:v>1</c:v>
                </c:pt>
                <c:pt idx="1102">
                  <c:v>-1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-1</c:v>
                </c:pt>
                <c:pt idx="1107">
                  <c:v>0</c:v>
                </c:pt>
                <c:pt idx="1108">
                  <c:v>-2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-1</c:v>
                </c:pt>
                <c:pt idx="1113">
                  <c:v>1</c:v>
                </c:pt>
                <c:pt idx="1114">
                  <c:v>-1</c:v>
                </c:pt>
                <c:pt idx="1115">
                  <c:v>0</c:v>
                </c:pt>
                <c:pt idx="1116">
                  <c:v>0</c:v>
                </c:pt>
                <c:pt idx="1117">
                  <c:v>-1</c:v>
                </c:pt>
                <c:pt idx="1118">
                  <c:v>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-1</c:v>
                </c:pt>
                <c:pt idx="1123">
                  <c:v>1</c:v>
                </c:pt>
                <c:pt idx="1124">
                  <c:v>-1</c:v>
                </c:pt>
                <c:pt idx="1125">
                  <c:v>2</c:v>
                </c:pt>
                <c:pt idx="1126">
                  <c:v>1</c:v>
                </c:pt>
                <c:pt idx="1127">
                  <c:v>1</c:v>
                </c:pt>
                <c:pt idx="1128">
                  <c:v>-1</c:v>
                </c:pt>
                <c:pt idx="1129">
                  <c:v>-1</c:v>
                </c:pt>
                <c:pt idx="1130">
                  <c:v>1</c:v>
                </c:pt>
                <c:pt idx="1131">
                  <c:v>0</c:v>
                </c:pt>
                <c:pt idx="1132">
                  <c:v>-1</c:v>
                </c:pt>
                <c:pt idx="1133">
                  <c:v>1</c:v>
                </c:pt>
                <c:pt idx="1134">
                  <c:v>-2</c:v>
                </c:pt>
                <c:pt idx="1135">
                  <c:v>1</c:v>
                </c:pt>
                <c:pt idx="1136">
                  <c:v>-1</c:v>
                </c:pt>
                <c:pt idx="1137">
                  <c:v>0</c:v>
                </c:pt>
                <c:pt idx="1138">
                  <c:v>0</c:v>
                </c:pt>
                <c:pt idx="1139">
                  <c:v>-2</c:v>
                </c:pt>
                <c:pt idx="1140">
                  <c:v>0</c:v>
                </c:pt>
                <c:pt idx="1141">
                  <c:v>-2</c:v>
                </c:pt>
                <c:pt idx="1142">
                  <c:v>0</c:v>
                </c:pt>
                <c:pt idx="1143">
                  <c:v>-1</c:v>
                </c:pt>
                <c:pt idx="1144">
                  <c:v>1</c:v>
                </c:pt>
                <c:pt idx="1145">
                  <c:v>-2</c:v>
                </c:pt>
                <c:pt idx="1146">
                  <c:v>2</c:v>
                </c:pt>
                <c:pt idx="1147">
                  <c:v>-1</c:v>
                </c:pt>
                <c:pt idx="1148">
                  <c:v>1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2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-1</c:v>
                </c:pt>
                <c:pt idx="1157">
                  <c:v>1</c:v>
                </c:pt>
                <c:pt idx="1158">
                  <c:v>-1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1</c:v>
                </c:pt>
                <c:pt idx="1164">
                  <c:v>-1</c:v>
                </c:pt>
                <c:pt idx="1165">
                  <c:v>-2</c:v>
                </c:pt>
                <c:pt idx="1166">
                  <c:v>-1</c:v>
                </c:pt>
                <c:pt idx="1167">
                  <c:v>2</c:v>
                </c:pt>
                <c:pt idx="1168">
                  <c:v>1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-1</c:v>
                </c:pt>
                <c:pt idx="1174">
                  <c:v>1</c:v>
                </c:pt>
                <c:pt idx="1175">
                  <c:v>-1</c:v>
                </c:pt>
                <c:pt idx="1176">
                  <c:v>0</c:v>
                </c:pt>
                <c:pt idx="1177">
                  <c:v>0</c:v>
                </c:pt>
                <c:pt idx="1178">
                  <c:v>-1</c:v>
                </c:pt>
                <c:pt idx="1179">
                  <c:v>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2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-1</c:v>
                </c:pt>
                <c:pt idx="1189">
                  <c:v>0</c:v>
                </c:pt>
                <c:pt idx="1190">
                  <c:v>-1</c:v>
                </c:pt>
                <c:pt idx="1191">
                  <c:v>0</c:v>
                </c:pt>
                <c:pt idx="1192">
                  <c:v>-2</c:v>
                </c:pt>
                <c:pt idx="1193">
                  <c:v>0</c:v>
                </c:pt>
                <c:pt idx="1194">
                  <c:v>1</c:v>
                </c:pt>
                <c:pt idx="1195">
                  <c:v>-1</c:v>
                </c:pt>
                <c:pt idx="1196">
                  <c:v>2</c:v>
                </c:pt>
                <c:pt idx="1197">
                  <c:v>-1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-1</c:v>
                </c:pt>
                <c:pt idx="1203">
                  <c:v>0</c:v>
                </c:pt>
                <c:pt idx="1204">
                  <c:v>1</c:v>
                </c:pt>
                <c:pt idx="1205">
                  <c:v>-1</c:v>
                </c:pt>
                <c:pt idx="1206">
                  <c:v>1</c:v>
                </c:pt>
                <c:pt idx="1207">
                  <c:v>-1</c:v>
                </c:pt>
                <c:pt idx="1208">
                  <c:v>0</c:v>
                </c:pt>
                <c:pt idx="1209">
                  <c:v>-1</c:v>
                </c:pt>
                <c:pt idx="1210">
                  <c:v>0</c:v>
                </c:pt>
                <c:pt idx="1211">
                  <c:v>0</c:v>
                </c:pt>
                <c:pt idx="1212">
                  <c:v>-1</c:v>
                </c:pt>
                <c:pt idx="1213">
                  <c:v>1</c:v>
                </c:pt>
                <c:pt idx="1214">
                  <c:v>-2</c:v>
                </c:pt>
                <c:pt idx="1215">
                  <c:v>0</c:v>
                </c:pt>
                <c:pt idx="1216">
                  <c:v>-1</c:v>
                </c:pt>
                <c:pt idx="1217">
                  <c:v>-1</c:v>
                </c:pt>
                <c:pt idx="1218">
                  <c:v>-2</c:v>
                </c:pt>
                <c:pt idx="1219">
                  <c:v>0</c:v>
                </c:pt>
                <c:pt idx="1220">
                  <c:v>-2</c:v>
                </c:pt>
                <c:pt idx="1221">
                  <c:v>-1</c:v>
                </c:pt>
                <c:pt idx="1222">
                  <c:v>-2</c:v>
                </c:pt>
                <c:pt idx="1223">
                  <c:v>2</c:v>
                </c:pt>
                <c:pt idx="1224">
                  <c:v>-1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2</c:v>
                </c:pt>
                <c:pt idx="1229">
                  <c:v>0</c:v>
                </c:pt>
                <c:pt idx="1230">
                  <c:v>2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-1</c:v>
                </c:pt>
                <c:pt idx="1235">
                  <c:v>2</c:v>
                </c:pt>
                <c:pt idx="1236">
                  <c:v>-2</c:v>
                </c:pt>
                <c:pt idx="1237">
                  <c:v>0</c:v>
                </c:pt>
                <c:pt idx="1238">
                  <c:v>-1</c:v>
                </c:pt>
                <c:pt idx="1239">
                  <c:v>-1</c:v>
                </c:pt>
                <c:pt idx="1240">
                  <c:v>-2</c:v>
                </c:pt>
                <c:pt idx="1241">
                  <c:v>0</c:v>
                </c:pt>
                <c:pt idx="1242">
                  <c:v>-1</c:v>
                </c:pt>
                <c:pt idx="1243">
                  <c:v>0</c:v>
                </c:pt>
                <c:pt idx="1244">
                  <c:v>-1</c:v>
                </c:pt>
                <c:pt idx="1245">
                  <c:v>1</c:v>
                </c:pt>
                <c:pt idx="1246">
                  <c:v>-1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-1</c:v>
                </c:pt>
                <c:pt idx="1252">
                  <c:v>2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-1</c:v>
                </c:pt>
                <c:pt idx="1257">
                  <c:v>0</c:v>
                </c:pt>
                <c:pt idx="1258">
                  <c:v>0</c:v>
                </c:pt>
                <c:pt idx="1259">
                  <c:v>-1</c:v>
                </c:pt>
                <c:pt idx="1260">
                  <c:v>0</c:v>
                </c:pt>
                <c:pt idx="1261">
                  <c:v>-1</c:v>
                </c:pt>
                <c:pt idx="1262">
                  <c:v>0</c:v>
                </c:pt>
                <c:pt idx="1263">
                  <c:v>-1</c:v>
                </c:pt>
                <c:pt idx="1264">
                  <c:v>1</c:v>
                </c:pt>
                <c:pt idx="1265">
                  <c:v>0</c:v>
                </c:pt>
                <c:pt idx="1266">
                  <c:v>-1</c:v>
                </c:pt>
                <c:pt idx="1267">
                  <c:v>2</c:v>
                </c:pt>
                <c:pt idx="1268">
                  <c:v>-1</c:v>
                </c:pt>
                <c:pt idx="1269">
                  <c:v>2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-1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-1</c:v>
                </c:pt>
                <c:pt idx="1278">
                  <c:v>1</c:v>
                </c:pt>
                <c:pt idx="1279">
                  <c:v>-1</c:v>
                </c:pt>
                <c:pt idx="1280">
                  <c:v>1</c:v>
                </c:pt>
                <c:pt idx="1281">
                  <c:v>0</c:v>
                </c:pt>
                <c:pt idx="1282">
                  <c:v>1</c:v>
                </c:pt>
                <c:pt idx="1283">
                  <c:v>-2</c:v>
                </c:pt>
                <c:pt idx="1284">
                  <c:v>0</c:v>
                </c:pt>
                <c:pt idx="1285">
                  <c:v>-1</c:v>
                </c:pt>
                <c:pt idx="1286">
                  <c:v>1</c:v>
                </c:pt>
                <c:pt idx="1287">
                  <c:v>0</c:v>
                </c:pt>
                <c:pt idx="1288">
                  <c:v>-1</c:v>
                </c:pt>
                <c:pt idx="1289">
                  <c:v>2</c:v>
                </c:pt>
                <c:pt idx="1290">
                  <c:v>-1</c:v>
                </c:pt>
                <c:pt idx="1291">
                  <c:v>2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-2</c:v>
                </c:pt>
                <c:pt idx="1297">
                  <c:v>1</c:v>
                </c:pt>
                <c:pt idx="1298">
                  <c:v>0</c:v>
                </c:pt>
                <c:pt idx="1299">
                  <c:v>1</c:v>
                </c:pt>
                <c:pt idx="1300">
                  <c:v>-1</c:v>
                </c:pt>
                <c:pt idx="1301">
                  <c:v>0</c:v>
                </c:pt>
                <c:pt idx="1302">
                  <c:v>1</c:v>
                </c:pt>
                <c:pt idx="1303">
                  <c:v>-2</c:v>
                </c:pt>
                <c:pt idx="1304">
                  <c:v>1</c:v>
                </c:pt>
                <c:pt idx="1305">
                  <c:v>-1</c:v>
                </c:pt>
                <c:pt idx="1306">
                  <c:v>1</c:v>
                </c:pt>
                <c:pt idx="1307">
                  <c:v>-2</c:v>
                </c:pt>
                <c:pt idx="1308">
                  <c:v>1</c:v>
                </c:pt>
                <c:pt idx="1309">
                  <c:v>-1</c:v>
                </c:pt>
                <c:pt idx="1310">
                  <c:v>-3</c:v>
                </c:pt>
                <c:pt idx="1311">
                  <c:v>0</c:v>
                </c:pt>
                <c:pt idx="1312">
                  <c:v>-3</c:v>
                </c:pt>
                <c:pt idx="1313">
                  <c:v>2</c:v>
                </c:pt>
                <c:pt idx="1314">
                  <c:v>-2</c:v>
                </c:pt>
                <c:pt idx="1315">
                  <c:v>2</c:v>
                </c:pt>
                <c:pt idx="1316">
                  <c:v>-1</c:v>
                </c:pt>
                <c:pt idx="1317">
                  <c:v>0</c:v>
                </c:pt>
                <c:pt idx="1318">
                  <c:v>0</c:v>
                </c:pt>
                <c:pt idx="1319">
                  <c:v>-1</c:v>
                </c:pt>
                <c:pt idx="1320">
                  <c:v>-2</c:v>
                </c:pt>
                <c:pt idx="1321">
                  <c:v>1</c:v>
                </c:pt>
                <c:pt idx="1322">
                  <c:v>-2</c:v>
                </c:pt>
                <c:pt idx="1323">
                  <c:v>2</c:v>
                </c:pt>
                <c:pt idx="1324">
                  <c:v>0</c:v>
                </c:pt>
                <c:pt idx="1325">
                  <c:v>0</c:v>
                </c:pt>
                <c:pt idx="1326">
                  <c:v>-1</c:v>
                </c:pt>
                <c:pt idx="1327">
                  <c:v>-2</c:v>
                </c:pt>
                <c:pt idx="1328">
                  <c:v>1</c:v>
                </c:pt>
                <c:pt idx="1329">
                  <c:v>-2</c:v>
                </c:pt>
                <c:pt idx="1330">
                  <c:v>1</c:v>
                </c:pt>
                <c:pt idx="1331">
                  <c:v>-1</c:v>
                </c:pt>
                <c:pt idx="1332">
                  <c:v>2</c:v>
                </c:pt>
                <c:pt idx="1333">
                  <c:v>-1</c:v>
                </c:pt>
                <c:pt idx="1334">
                  <c:v>2</c:v>
                </c:pt>
                <c:pt idx="1335">
                  <c:v>0</c:v>
                </c:pt>
                <c:pt idx="1336">
                  <c:v>2</c:v>
                </c:pt>
                <c:pt idx="1337">
                  <c:v>-1</c:v>
                </c:pt>
                <c:pt idx="1338">
                  <c:v>2</c:v>
                </c:pt>
                <c:pt idx="1339">
                  <c:v>-1</c:v>
                </c:pt>
                <c:pt idx="1340">
                  <c:v>2</c:v>
                </c:pt>
                <c:pt idx="1341">
                  <c:v>0</c:v>
                </c:pt>
                <c:pt idx="1342">
                  <c:v>-1</c:v>
                </c:pt>
                <c:pt idx="1343">
                  <c:v>1</c:v>
                </c:pt>
                <c:pt idx="1344">
                  <c:v>-1</c:v>
                </c:pt>
                <c:pt idx="1345">
                  <c:v>1</c:v>
                </c:pt>
                <c:pt idx="1346">
                  <c:v>-1</c:v>
                </c:pt>
                <c:pt idx="1347">
                  <c:v>0</c:v>
                </c:pt>
                <c:pt idx="1348">
                  <c:v>-1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-1</c:v>
                </c:pt>
                <c:pt idx="1353">
                  <c:v>-2</c:v>
                </c:pt>
                <c:pt idx="1354">
                  <c:v>-2</c:v>
                </c:pt>
                <c:pt idx="1355">
                  <c:v>0</c:v>
                </c:pt>
                <c:pt idx="1356">
                  <c:v>-1</c:v>
                </c:pt>
                <c:pt idx="1357">
                  <c:v>-1</c:v>
                </c:pt>
                <c:pt idx="1358">
                  <c:v>1</c:v>
                </c:pt>
                <c:pt idx="1359">
                  <c:v>-1</c:v>
                </c:pt>
                <c:pt idx="1360">
                  <c:v>2</c:v>
                </c:pt>
                <c:pt idx="1361">
                  <c:v>-1</c:v>
                </c:pt>
                <c:pt idx="1362">
                  <c:v>0</c:v>
                </c:pt>
                <c:pt idx="1363">
                  <c:v>0</c:v>
                </c:pt>
                <c:pt idx="1364">
                  <c:v>-1</c:v>
                </c:pt>
                <c:pt idx="1365">
                  <c:v>0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1</c:v>
                </c:pt>
                <c:pt idx="1370">
                  <c:v>-1</c:v>
                </c:pt>
                <c:pt idx="1371">
                  <c:v>1</c:v>
                </c:pt>
                <c:pt idx="1372">
                  <c:v>-1</c:v>
                </c:pt>
                <c:pt idx="1373">
                  <c:v>0</c:v>
                </c:pt>
                <c:pt idx="1374">
                  <c:v>-1</c:v>
                </c:pt>
                <c:pt idx="1375">
                  <c:v>1</c:v>
                </c:pt>
                <c:pt idx="1376">
                  <c:v>-1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-1</c:v>
                </c:pt>
                <c:pt idx="1382">
                  <c:v>0</c:v>
                </c:pt>
                <c:pt idx="1383">
                  <c:v>-1</c:v>
                </c:pt>
                <c:pt idx="1384">
                  <c:v>0</c:v>
                </c:pt>
                <c:pt idx="1385">
                  <c:v>-1</c:v>
                </c:pt>
                <c:pt idx="1386">
                  <c:v>-1</c:v>
                </c:pt>
                <c:pt idx="1387">
                  <c:v>0</c:v>
                </c:pt>
                <c:pt idx="1388">
                  <c:v>1</c:v>
                </c:pt>
                <c:pt idx="1389">
                  <c:v>-1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-1</c:v>
                </c:pt>
                <c:pt idx="1394">
                  <c:v>1</c:v>
                </c:pt>
                <c:pt idx="1395">
                  <c:v>0</c:v>
                </c:pt>
                <c:pt idx="1396">
                  <c:v>1</c:v>
                </c:pt>
                <c:pt idx="1397">
                  <c:v>1</c:v>
                </c:pt>
                <c:pt idx="1398">
                  <c:v>0</c:v>
                </c:pt>
                <c:pt idx="1399">
                  <c:v>1</c:v>
                </c:pt>
                <c:pt idx="1400">
                  <c:v>-1</c:v>
                </c:pt>
                <c:pt idx="1401">
                  <c:v>0</c:v>
                </c:pt>
                <c:pt idx="1402">
                  <c:v>-1</c:v>
                </c:pt>
                <c:pt idx="1403">
                  <c:v>-1</c:v>
                </c:pt>
                <c:pt idx="1404">
                  <c:v>0</c:v>
                </c:pt>
                <c:pt idx="1405">
                  <c:v>-2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-1</c:v>
                </c:pt>
                <c:pt idx="1410">
                  <c:v>-2</c:v>
                </c:pt>
                <c:pt idx="1411">
                  <c:v>1</c:v>
                </c:pt>
                <c:pt idx="1412">
                  <c:v>-1</c:v>
                </c:pt>
                <c:pt idx="1413">
                  <c:v>0</c:v>
                </c:pt>
                <c:pt idx="1414">
                  <c:v>1</c:v>
                </c:pt>
                <c:pt idx="1415">
                  <c:v>-1</c:v>
                </c:pt>
                <c:pt idx="1416">
                  <c:v>1</c:v>
                </c:pt>
                <c:pt idx="1417">
                  <c:v>-2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1</c:v>
                </c:pt>
                <c:pt idx="1422">
                  <c:v>-1</c:v>
                </c:pt>
                <c:pt idx="1423">
                  <c:v>2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2</c:v>
                </c:pt>
                <c:pt idx="1428">
                  <c:v>1</c:v>
                </c:pt>
                <c:pt idx="1429">
                  <c:v>0</c:v>
                </c:pt>
                <c:pt idx="1430">
                  <c:v>-1</c:v>
                </c:pt>
                <c:pt idx="1431">
                  <c:v>1</c:v>
                </c:pt>
                <c:pt idx="1432">
                  <c:v>-2</c:v>
                </c:pt>
                <c:pt idx="1433">
                  <c:v>0</c:v>
                </c:pt>
                <c:pt idx="1434">
                  <c:v>-2</c:v>
                </c:pt>
                <c:pt idx="1435">
                  <c:v>0</c:v>
                </c:pt>
                <c:pt idx="1436">
                  <c:v>0</c:v>
                </c:pt>
                <c:pt idx="1437">
                  <c:v>1</c:v>
                </c:pt>
                <c:pt idx="1438">
                  <c:v>0</c:v>
                </c:pt>
                <c:pt idx="1439">
                  <c:v>0</c:v>
                </c:pt>
                <c:pt idx="1440">
                  <c:v>1</c:v>
                </c:pt>
                <c:pt idx="1441">
                  <c:v>-1</c:v>
                </c:pt>
                <c:pt idx="1442">
                  <c:v>1</c:v>
                </c:pt>
                <c:pt idx="1443">
                  <c:v>-1</c:v>
                </c:pt>
                <c:pt idx="1444">
                  <c:v>2</c:v>
                </c:pt>
                <c:pt idx="1445">
                  <c:v>-1</c:v>
                </c:pt>
                <c:pt idx="1446">
                  <c:v>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1</c:v>
                </c:pt>
                <c:pt idx="1451">
                  <c:v>0</c:v>
                </c:pt>
                <c:pt idx="1452">
                  <c:v>1</c:v>
                </c:pt>
                <c:pt idx="1453">
                  <c:v>0</c:v>
                </c:pt>
                <c:pt idx="1454">
                  <c:v>-1</c:v>
                </c:pt>
                <c:pt idx="1455">
                  <c:v>1</c:v>
                </c:pt>
                <c:pt idx="1456">
                  <c:v>-1</c:v>
                </c:pt>
                <c:pt idx="1457">
                  <c:v>1</c:v>
                </c:pt>
                <c:pt idx="1458">
                  <c:v>0</c:v>
                </c:pt>
                <c:pt idx="1459">
                  <c:v>1</c:v>
                </c:pt>
                <c:pt idx="1460">
                  <c:v>0</c:v>
                </c:pt>
                <c:pt idx="1461">
                  <c:v>-1</c:v>
                </c:pt>
                <c:pt idx="1462">
                  <c:v>-2</c:v>
                </c:pt>
                <c:pt idx="1463">
                  <c:v>1</c:v>
                </c:pt>
                <c:pt idx="1464">
                  <c:v>-1</c:v>
                </c:pt>
                <c:pt idx="1465">
                  <c:v>1</c:v>
                </c:pt>
                <c:pt idx="1466">
                  <c:v>0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2</c:v>
                </c:pt>
                <c:pt idx="1473">
                  <c:v>0</c:v>
                </c:pt>
                <c:pt idx="1474">
                  <c:v>2</c:v>
                </c:pt>
                <c:pt idx="1475">
                  <c:v>0</c:v>
                </c:pt>
                <c:pt idx="1476">
                  <c:v>1</c:v>
                </c:pt>
                <c:pt idx="1477">
                  <c:v>0</c:v>
                </c:pt>
                <c:pt idx="1478">
                  <c:v>-1</c:v>
                </c:pt>
                <c:pt idx="1479">
                  <c:v>0</c:v>
                </c:pt>
                <c:pt idx="1480">
                  <c:v>-2</c:v>
                </c:pt>
                <c:pt idx="1481">
                  <c:v>-1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-1</c:v>
                </c:pt>
                <c:pt idx="1486">
                  <c:v>1</c:v>
                </c:pt>
                <c:pt idx="1487">
                  <c:v>-1</c:v>
                </c:pt>
                <c:pt idx="1488">
                  <c:v>0</c:v>
                </c:pt>
                <c:pt idx="1489">
                  <c:v>1</c:v>
                </c:pt>
                <c:pt idx="1490">
                  <c:v>-1</c:v>
                </c:pt>
                <c:pt idx="1491">
                  <c:v>1</c:v>
                </c:pt>
                <c:pt idx="1492">
                  <c:v>-2</c:v>
                </c:pt>
                <c:pt idx="1493">
                  <c:v>-1</c:v>
                </c:pt>
                <c:pt idx="1494">
                  <c:v>-2</c:v>
                </c:pt>
                <c:pt idx="1495">
                  <c:v>-2</c:v>
                </c:pt>
                <c:pt idx="1496">
                  <c:v>-1</c:v>
                </c:pt>
                <c:pt idx="1497">
                  <c:v>-3</c:v>
                </c:pt>
                <c:pt idx="1498">
                  <c:v>1</c:v>
                </c:pt>
                <c:pt idx="1499">
                  <c:v>1</c:v>
                </c:pt>
                <c:pt idx="1500">
                  <c:v>-1</c:v>
                </c:pt>
                <c:pt idx="1501">
                  <c:v>1</c:v>
                </c:pt>
                <c:pt idx="1502">
                  <c:v>0</c:v>
                </c:pt>
                <c:pt idx="1503">
                  <c:v>2</c:v>
                </c:pt>
                <c:pt idx="1504">
                  <c:v>-1</c:v>
                </c:pt>
                <c:pt idx="1505">
                  <c:v>1</c:v>
                </c:pt>
                <c:pt idx="1506">
                  <c:v>-1</c:v>
                </c:pt>
                <c:pt idx="1507">
                  <c:v>-1</c:v>
                </c:pt>
                <c:pt idx="1508">
                  <c:v>-2</c:v>
                </c:pt>
                <c:pt idx="1509">
                  <c:v>-1</c:v>
                </c:pt>
                <c:pt idx="1510">
                  <c:v>-1</c:v>
                </c:pt>
                <c:pt idx="1511">
                  <c:v>-3</c:v>
                </c:pt>
                <c:pt idx="1512">
                  <c:v>0</c:v>
                </c:pt>
                <c:pt idx="1513">
                  <c:v>-2</c:v>
                </c:pt>
                <c:pt idx="1514">
                  <c:v>1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0</c:v>
                </c:pt>
                <c:pt idx="1519">
                  <c:v>1</c:v>
                </c:pt>
                <c:pt idx="1520">
                  <c:v>0</c:v>
                </c:pt>
                <c:pt idx="1521">
                  <c:v>2</c:v>
                </c:pt>
                <c:pt idx="1522">
                  <c:v>0</c:v>
                </c:pt>
                <c:pt idx="1523">
                  <c:v>2</c:v>
                </c:pt>
                <c:pt idx="1524">
                  <c:v>0</c:v>
                </c:pt>
                <c:pt idx="1525">
                  <c:v>1</c:v>
                </c:pt>
                <c:pt idx="1526">
                  <c:v>-1</c:v>
                </c:pt>
                <c:pt idx="1527">
                  <c:v>1</c:v>
                </c:pt>
                <c:pt idx="1528">
                  <c:v>-1</c:v>
                </c:pt>
                <c:pt idx="1529">
                  <c:v>1</c:v>
                </c:pt>
                <c:pt idx="1530">
                  <c:v>0</c:v>
                </c:pt>
                <c:pt idx="1531">
                  <c:v>0</c:v>
                </c:pt>
                <c:pt idx="1532">
                  <c:v>1</c:v>
                </c:pt>
                <c:pt idx="1533">
                  <c:v>-1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-1</c:v>
                </c:pt>
                <c:pt idx="1538">
                  <c:v>1</c:v>
                </c:pt>
                <c:pt idx="1539">
                  <c:v>1</c:v>
                </c:pt>
                <c:pt idx="1540">
                  <c:v>0</c:v>
                </c:pt>
                <c:pt idx="1541">
                  <c:v>0</c:v>
                </c:pt>
                <c:pt idx="1542">
                  <c:v>1</c:v>
                </c:pt>
                <c:pt idx="1543">
                  <c:v>-1</c:v>
                </c:pt>
                <c:pt idx="1544">
                  <c:v>1</c:v>
                </c:pt>
                <c:pt idx="1545">
                  <c:v>-1</c:v>
                </c:pt>
                <c:pt idx="1546">
                  <c:v>0</c:v>
                </c:pt>
                <c:pt idx="1547">
                  <c:v>1</c:v>
                </c:pt>
                <c:pt idx="1548">
                  <c:v>0</c:v>
                </c:pt>
                <c:pt idx="1549">
                  <c:v>2</c:v>
                </c:pt>
                <c:pt idx="1550">
                  <c:v>0</c:v>
                </c:pt>
                <c:pt idx="1551">
                  <c:v>1</c:v>
                </c:pt>
                <c:pt idx="1552">
                  <c:v>0</c:v>
                </c:pt>
                <c:pt idx="1553">
                  <c:v>0</c:v>
                </c:pt>
                <c:pt idx="1554">
                  <c:v>-2</c:v>
                </c:pt>
                <c:pt idx="1555">
                  <c:v>0</c:v>
                </c:pt>
                <c:pt idx="1556">
                  <c:v>-2</c:v>
                </c:pt>
                <c:pt idx="1557">
                  <c:v>1</c:v>
                </c:pt>
                <c:pt idx="1558">
                  <c:v>-1</c:v>
                </c:pt>
                <c:pt idx="1559">
                  <c:v>-1</c:v>
                </c:pt>
                <c:pt idx="1560">
                  <c:v>0</c:v>
                </c:pt>
                <c:pt idx="1561">
                  <c:v>1</c:v>
                </c:pt>
                <c:pt idx="1562">
                  <c:v>-1</c:v>
                </c:pt>
                <c:pt idx="1563">
                  <c:v>2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-1</c:v>
                </c:pt>
                <c:pt idx="1568">
                  <c:v>1</c:v>
                </c:pt>
                <c:pt idx="1569">
                  <c:v>-2</c:v>
                </c:pt>
                <c:pt idx="1570">
                  <c:v>1</c:v>
                </c:pt>
                <c:pt idx="1571">
                  <c:v>-1</c:v>
                </c:pt>
                <c:pt idx="1572">
                  <c:v>0</c:v>
                </c:pt>
                <c:pt idx="1573">
                  <c:v>0</c:v>
                </c:pt>
                <c:pt idx="1574">
                  <c:v>-1</c:v>
                </c:pt>
                <c:pt idx="1575">
                  <c:v>2</c:v>
                </c:pt>
                <c:pt idx="1576">
                  <c:v>1</c:v>
                </c:pt>
                <c:pt idx="1577">
                  <c:v>0</c:v>
                </c:pt>
                <c:pt idx="1578">
                  <c:v>0</c:v>
                </c:pt>
                <c:pt idx="1579">
                  <c:v>2</c:v>
                </c:pt>
                <c:pt idx="1580">
                  <c:v>2</c:v>
                </c:pt>
                <c:pt idx="1581">
                  <c:v>-1</c:v>
                </c:pt>
                <c:pt idx="1582">
                  <c:v>0</c:v>
                </c:pt>
                <c:pt idx="1583">
                  <c:v>0</c:v>
                </c:pt>
                <c:pt idx="1584">
                  <c:v>-1</c:v>
                </c:pt>
                <c:pt idx="1585">
                  <c:v>1</c:v>
                </c:pt>
                <c:pt idx="1586">
                  <c:v>-2</c:v>
                </c:pt>
                <c:pt idx="1587">
                  <c:v>0</c:v>
                </c:pt>
                <c:pt idx="1588">
                  <c:v>-2</c:v>
                </c:pt>
                <c:pt idx="1589">
                  <c:v>-1</c:v>
                </c:pt>
                <c:pt idx="1590">
                  <c:v>0</c:v>
                </c:pt>
                <c:pt idx="1591">
                  <c:v>-2</c:v>
                </c:pt>
                <c:pt idx="1592">
                  <c:v>1</c:v>
                </c:pt>
                <c:pt idx="1593">
                  <c:v>-1</c:v>
                </c:pt>
                <c:pt idx="1594">
                  <c:v>1</c:v>
                </c:pt>
                <c:pt idx="1595">
                  <c:v>-1</c:v>
                </c:pt>
                <c:pt idx="1596">
                  <c:v>2</c:v>
                </c:pt>
                <c:pt idx="1597">
                  <c:v>-2</c:v>
                </c:pt>
                <c:pt idx="1598">
                  <c:v>1</c:v>
                </c:pt>
                <c:pt idx="1599">
                  <c:v>-2</c:v>
                </c:pt>
                <c:pt idx="1600">
                  <c:v>1</c:v>
                </c:pt>
                <c:pt idx="1601">
                  <c:v>-2</c:v>
                </c:pt>
                <c:pt idx="1602">
                  <c:v>1</c:v>
                </c:pt>
                <c:pt idx="1603">
                  <c:v>-2</c:v>
                </c:pt>
                <c:pt idx="1604">
                  <c:v>1</c:v>
                </c:pt>
                <c:pt idx="1605">
                  <c:v>0</c:v>
                </c:pt>
                <c:pt idx="1606">
                  <c:v>0</c:v>
                </c:pt>
                <c:pt idx="1607">
                  <c:v>2</c:v>
                </c:pt>
                <c:pt idx="1608">
                  <c:v>0</c:v>
                </c:pt>
                <c:pt idx="1609">
                  <c:v>2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0</c:v>
                </c:pt>
                <c:pt idx="1616">
                  <c:v>-1</c:v>
                </c:pt>
                <c:pt idx="1617">
                  <c:v>1</c:v>
                </c:pt>
                <c:pt idx="1618">
                  <c:v>-2</c:v>
                </c:pt>
                <c:pt idx="1619">
                  <c:v>0</c:v>
                </c:pt>
                <c:pt idx="1620">
                  <c:v>-1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1</c:v>
                </c:pt>
                <c:pt idx="1625">
                  <c:v>0</c:v>
                </c:pt>
                <c:pt idx="1626">
                  <c:v>2</c:v>
                </c:pt>
                <c:pt idx="1627">
                  <c:v>-1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1</c:v>
                </c:pt>
                <c:pt idx="1632">
                  <c:v>0</c:v>
                </c:pt>
                <c:pt idx="1633">
                  <c:v>1</c:v>
                </c:pt>
                <c:pt idx="1634">
                  <c:v>-1</c:v>
                </c:pt>
                <c:pt idx="1635">
                  <c:v>2</c:v>
                </c:pt>
                <c:pt idx="1636">
                  <c:v>1</c:v>
                </c:pt>
                <c:pt idx="1637">
                  <c:v>1</c:v>
                </c:pt>
                <c:pt idx="1638">
                  <c:v>0</c:v>
                </c:pt>
                <c:pt idx="1639">
                  <c:v>2</c:v>
                </c:pt>
                <c:pt idx="1640">
                  <c:v>-1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1</c:v>
                </c:pt>
                <c:pt idx="1645">
                  <c:v>-1</c:v>
                </c:pt>
                <c:pt idx="1646">
                  <c:v>1</c:v>
                </c:pt>
                <c:pt idx="1647">
                  <c:v>0</c:v>
                </c:pt>
                <c:pt idx="1648">
                  <c:v>0</c:v>
                </c:pt>
                <c:pt idx="1649">
                  <c:v>-1</c:v>
                </c:pt>
                <c:pt idx="1650">
                  <c:v>0</c:v>
                </c:pt>
                <c:pt idx="1651">
                  <c:v>-1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-1</c:v>
                </c:pt>
                <c:pt idx="1658">
                  <c:v>0</c:v>
                </c:pt>
                <c:pt idx="1659">
                  <c:v>-2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1</c:v>
                </c:pt>
                <c:pt idx="1664">
                  <c:v>-1</c:v>
                </c:pt>
                <c:pt idx="1665">
                  <c:v>1</c:v>
                </c:pt>
                <c:pt idx="1666">
                  <c:v>0</c:v>
                </c:pt>
                <c:pt idx="1667">
                  <c:v>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0</c:v>
                </c:pt>
                <c:pt idx="1672">
                  <c:v>0</c:v>
                </c:pt>
                <c:pt idx="1673">
                  <c:v>1</c:v>
                </c:pt>
                <c:pt idx="1674">
                  <c:v>-1</c:v>
                </c:pt>
                <c:pt idx="1675">
                  <c:v>0</c:v>
                </c:pt>
                <c:pt idx="1676">
                  <c:v>-1</c:v>
                </c:pt>
                <c:pt idx="1677">
                  <c:v>0</c:v>
                </c:pt>
                <c:pt idx="1678">
                  <c:v>0</c:v>
                </c:pt>
                <c:pt idx="1679">
                  <c:v>-1</c:v>
                </c:pt>
                <c:pt idx="1680">
                  <c:v>1</c:v>
                </c:pt>
                <c:pt idx="1681">
                  <c:v>-1</c:v>
                </c:pt>
                <c:pt idx="1682">
                  <c:v>0</c:v>
                </c:pt>
                <c:pt idx="1683">
                  <c:v>-1</c:v>
                </c:pt>
                <c:pt idx="1684">
                  <c:v>-1</c:v>
                </c:pt>
                <c:pt idx="1685">
                  <c:v>0</c:v>
                </c:pt>
                <c:pt idx="1686">
                  <c:v>-1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1</c:v>
                </c:pt>
                <c:pt idx="1692">
                  <c:v>-1</c:v>
                </c:pt>
                <c:pt idx="1693">
                  <c:v>-2</c:v>
                </c:pt>
                <c:pt idx="1694">
                  <c:v>-1</c:v>
                </c:pt>
                <c:pt idx="1695">
                  <c:v>-1</c:v>
                </c:pt>
                <c:pt idx="1696">
                  <c:v>-2</c:v>
                </c:pt>
                <c:pt idx="1697">
                  <c:v>1</c:v>
                </c:pt>
                <c:pt idx="1698">
                  <c:v>-1</c:v>
                </c:pt>
                <c:pt idx="1699">
                  <c:v>1</c:v>
                </c:pt>
                <c:pt idx="1700">
                  <c:v>0</c:v>
                </c:pt>
                <c:pt idx="1701">
                  <c:v>0</c:v>
                </c:pt>
                <c:pt idx="1702">
                  <c:v>2</c:v>
                </c:pt>
                <c:pt idx="1703">
                  <c:v>0</c:v>
                </c:pt>
                <c:pt idx="1704">
                  <c:v>2</c:v>
                </c:pt>
                <c:pt idx="1705">
                  <c:v>0</c:v>
                </c:pt>
                <c:pt idx="1706">
                  <c:v>1</c:v>
                </c:pt>
                <c:pt idx="1707">
                  <c:v>0</c:v>
                </c:pt>
                <c:pt idx="1708">
                  <c:v>1</c:v>
                </c:pt>
                <c:pt idx="1709">
                  <c:v>-1</c:v>
                </c:pt>
                <c:pt idx="1710">
                  <c:v>0</c:v>
                </c:pt>
                <c:pt idx="1711">
                  <c:v>-2</c:v>
                </c:pt>
                <c:pt idx="1712">
                  <c:v>0</c:v>
                </c:pt>
                <c:pt idx="1713">
                  <c:v>-1</c:v>
                </c:pt>
                <c:pt idx="1714">
                  <c:v>-1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0</c:v>
                </c:pt>
                <c:pt idx="1719">
                  <c:v>1</c:v>
                </c:pt>
                <c:pt idx="1720">
                  <c:v>0</c:v>
                </c:pt>
                <c:pt idx="1721">
                  <c:v>1</c:v>
                </c:pt>
                <c:pt idx="1722">
                  <c:v>1</c:v>
                </c:pt>
                <c:pt idx="1723">
                  <c:v>0</c:v>
                </c:pt>
                <c:pt idx="1724">
                  <c:v>1</c:v>
                </c:pt>
                <c:pt idx="1725">
                  <c:v>0</c:v>
                </c:pt>
                <c:pt idx="1726">
                  <c:v>1</c:v>
                </c:pt>
                <c:pt idx="1727">
                  <c:v>0</c:v>
                </c:pt>
                <c:pt idx="1728">
                  <c:v>0</c:v>
                </c:pt>
                <c:pt idx="1729">
                  <c:v>2</c:v>
                </c:pt>
                <c:pt idx="1730">
                  <c:v>0</c:v>
                </c:pt>
                <c:pt idx="1731">
                  <c:v>1</c:v>
                </c:pt>
                <c:pt idx="1732">
                  <c:v>1</c:v>
                </c:pt>
                <c:pt idx="1733">
                  <c:v>-1</c:v>
                </c:pt>
                <c:pt idx="1734">
                  <c:v>1</c:v>
                </c:pt>
                <c:pt idx="1735">
                  <c:v>-2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1</c:v>
                </c:pt>
                <c:pt idx="1740">
                  <c:v>-1</c:v>
                </c:pt>
                <c:pt idx="1741">
                  <c:v>-1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2</c:v>
                </c:pt>
                <c:pt idx="1747">
                  <c:v>-1</c:v>
                </c:pt>
                <c:pt idx="1748">
                  <c:v>2</c:v>
                </c:pt>
                <c:pt idx="1749">
                  <c:v>-1</c:v>
                </c:pt>
                <c:pt idx="1750">
                  <c:v>0</c:v>
                </c:pt>
                <c:pt idx="1751">
                  <c:v>0</c:v>
                </c:pt>
                <c:pt idx="1752">
                  <c:v>-2</c:v>
                </c:pt>
                <c:pt idx="1753">
                  <c:v>1</c:v>
                </c:pt>
                <c:pt idx="1754">
                  <c:v>-2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-1</c:v>
                </c:pt>
                <c:pt idx="1759">
                  <c:v>0</c:v>
                </c:pt>
                <c:pt idx="1760">
                  <c:v>0</c:v>
                </c:pt>
                <c:pt idx="1761">
                  <c:v>-1</c:v>
                </c:pt>
                <c:pt idx="1762">
                  <c:v>2</c:v>
                </c:pt>
                <c:pt idx="1763">
                  <c:v>0</c:v>
                </c:pt>
                <c:pt idx="1764">
                  <c:v>2</c:v>
                </c:pt>
                <c:pt idx="1765">
                  <c:v>-2</c:v>
                </c:pt>
                <c:pt idx="1766">
                  <c:v>-2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1</c:v>
                </c:pt>
                <c:pt idx="1771">
                  <c:v>-2</c:v>
                </c:pt>
                <c:pt idx="1772">
                  <c:v>1</c:v>
                </c:pt>
                <c:pt idx="1773">
                  <c:v>0</c:v>
                </c:pt>
                <c:pt idx="1774">
                  <c:v>-1</c:v>
                </c:pt>
                <c:pt idx="1775">
                  <c:v>2</c:v>
                </c:pt>
                <c:pt idx="1776">
                  <c:v>-1</c:v>
                </c:pt>
                <c:pt idx="1777">
                  <c:v>2</c:v>
                </c:pt>
                <c:pt idx="1778">
                  <c:v>0</c:v>
                </c:pt>
                <c:pt idx="1779">
                  <c:v>1</c:v>
                </c:pt>
                <c:pt idx="1780">
                  <c:v>1</c:v>
                </c:pt>
                <c:pt idx="1781">
                  <c:v>-1</c:v>
                </c:pt>
                <c:pt idx="1782">
                  <c:v>-1</c:v>
                </c:pt>
                <c:pt idx="1783">
                  <c:v>1</c:v>
                </c:pt>
                <c:pt idx="1784">
                  <c:v>0</c:v>
                </c:pt>
                <c:pt idx="1785">
                  <c:v>1</c:v>
                </c:pt>
                <c:pt idx="1786">
                  <c:v>-1</c:v>
                </c:pt>
                <c:pt idx="1787">
                  <c:v>0</c:v>
                </c:pt>
                <c:pt idx="1788">
                  <c:v>-1</c:v>
                </c:pt>
                <c:pt idx="1789">
                  <c:v>0</c:v>
                </c:pt>
                <c:pt idx="1790">
                  <c:v>2</c:v>
                </c:pt>
                <c:pt idx="1791">
                  <c:v>0</c:v>
                </c:pt>
                <c:pt idx="1792">
                  <c:v>2</c:v>
                </c:pt>
                <c:pt idx="1793">
                  <c:v>0</c:v>
                </c:pt>
                <c:pt idx="1794">
                  <c:v>1</c:v>
                </c:pt>
                <c:pt idx="1795">
                  <c:v>1</c:v>
                </c:pt>
                <c:pt idx="1796">
                  <c:v>0</c:v>
                </c:pt>
                <c:pt idx="1797">
                  <c:v>2</c:v>
                </c:pt>
                <c:pt idx="1798">
                  <c:v>0</c:v>
                </c:pt>
                <c:pt idx="1799">
                  <c:v>2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-1</c:v>
                </c:pt>
                <c:pt idx="1804">
                  <c:v>1</c:v>
                </c:pt>
                <c:pt idx="1805">
                  <c:v>0</c:v>
                </c:pt>
                <c:pt idx="1806">
                  <c:v>0</c:v>
                </c:pt>
                <c:pt idx="1807">
                  <c:v>2</c:v>
                </c:pt>
                <c:pt idx="1808">
                  <c:v>-1</c:v>
                </c:pt>
                <c:pt idx="1809">
                  <c:v>2</c:v>
                </c:pt>
                <c:pt idx="1810">
                  <c:v>1</c:v>
                </c:pt>
                <c:pt idx="1811">
                  <c:v>1</c:v>
                </c:pt>
                <c:pt idx="1812">
                  <c:v>-1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2</c:v>
                </c:pt>
                <c:pt idx="1817">
                  <c:v>0</c:v>
                </c:pt>
                <c:pt idx="1818">
                  <c:v>2</c:v>
                </c:pt>
                <c:pt idx="1819">
                  <c:v>0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-1</c:v>
                </c:pt>
                <c:pt idx="1824">
                  <c:v>1</c:v>
                </c:pt>
                <c:pt idx="1825">
                  <c:v>-1</c:v>
                </c:pt>
                <c:pt idx="1826">
                  <c:v>0</c:v>
                </c:pt>
                <c:pt idx="1827">
                  <c:v>-1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-1</c:v>
                </c:pt>
                <c:pt idx="1833">
                  <c:v>1</c:v>
                </c:pt>
                <c:pt idx="1834">
                  <c:v>-1</c:v>
                </c:pt>
                <c:pt idx="1835">
                  <c:v>1</c:v>
                </c:pt>
                <c:pt idx="1836">
                  <c:v>-1</c:v>
                </c:pt>
                <c:pt idx="1837">
                  <c:v>0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1</c:v>
                </c:pt>
                <c:pt idx="1842">
                  <c:v>-1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1</c:v>
                </c:pt>
                <c:pt idx="1847">
                  <c:v>-1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1</c:v>
                </c:pt>
                <c:pt idx="1853">
                  <c:v>1</c:v>
                </c:pt>
                <c:pt idx="1854">
                  <c:v>-2</c:v>
                </c:pt>
                <c:pt idx="1855">
                  <c:v>-2</c:v>
                </c:pt>
                <c:pt idx="1856">
                  <c:v>-3</c:v>
                </c:pt>
                <c:pt idx="1857">
                  <c:v>-1</c:v>
                </c:pt>
                <c:pt idx="1858">
                  <c:v>0</c:v>
                </c:pt>
                <c:pt idx="1859">
                  <c:v>-1</c:v>
                </c:pt>
                <c:pt idx="1860">
                  <c:v>-1</c:v>
                </c:pt>
                <c:pt idx="1861">
                  <c:v>0</c:v>
                </c:pt>
                <c:pt idx="1862">
                  <c:v>-1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1</c:v>
                </c:pt>
                <c:pt idx="1867">
                  <c:v>0</c:v>
                </c:pt>
                <c:pt idx="1868">
                  <c:v>2</c:v>
                </c:pt>
                <c:pt idx="1869">
                  <c:v>0</c:v>
                </c:pt>
                <c:pt idx="1870">
                  <c:v>1</c:v>
                </c:pt>
                <c:pt idx="1871">
                  <c:v>-1</c:v>
                </c:pt>
                <c:pt idx="1872">
                  <c:v>0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-1</c:v>
                </c:pt>
                <c:pt idx="1878">
                  <c:v>0</c:v>
                </c:pt>
                <c:pt idx="1879">
                  <c:v>-1</c:v>
                </c:pt>
                <c:pt idx="1880">
                  <c:v>0</c:v>
                </c:pt>
                <c:pt idx="1881">
                  <c:v>1</c:v>
                </c:pt>
                <c:pt idx="1882">
                  <c:v>0</c:v>
                </c:pt>
                <c:pt idx="1883">
                  <c:v>1</c:v>
                </c:pt>
                <c:pt idx="1884">
                  <c:v>-1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2</c:v>
                </c:pt>
                <c:pt idx="1889">
                  <c:v>0</c:v>
                </c:pt>
                <c:pt idx="1890">
                  <c:v>1</c:v>
                </c:pt>
                <c:pt idx="1891">
                  <c:v>-1</c:v>
                </c:pt>
                <c:pt idx="1892">
                  <c:v>1</c:v>
                </c:pt>
                <c:pt idx="1893">
                  <c:v>-1</c:v>
                </c:pt>
                <c:pt idx="1894">
                  <c:v>1</c:v>
                </c:pt>
                <c:pt idx="1895">
                  <c:v>-1</c:v>
                </c:pt>
                <c:pt idx="1896">
                  <c:v>0</c:v>
                </c:pt>
                <c:pt idx="1897">
                  <c:v>-1</c:v>
                </c:pt>
                <c:pt idx="1898">
                  <c:v>1</c:v>
                </c:pt>
                <c:pt idx="1899">
                  <c:v>-1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1</c:v>
                </c:pt>
                <c:pt idx="1904">
                  <c:v>0</c:v>
                </c:pt>
                <c:pt idx="1905">
                  <c:v>2</c:v>
                </c:pt>
                <c:pt idx="1906">
                  <c:v>0</c:v>
                </c:pt>
                <c:pt idx="1907">
                  <c:v>2</c:v>
                </c:pt>
                <c:pt idx="1908">
                  <c:v>1</c:v>
                </c:pt>
                <c:pt idx="1909">
                  <c:v>0</c:v>
                </c:pt>
                <c:pt idx="1910">
                  <c:v>1</c:v>
                </c:pt>
                <c:pt idx="1911">
                  <c:v>1</c:v>
                </c:pt>
                <c:pt idx="1912">
                  <c:v>-1</c:v>
                </c:pt>
                <c:pt idx="1913">
                  <c:v>0</c:v>
                </c:pt>
                <c:pt idx="1914">
                  <c:v>-1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0</c:v>
                </c:pt>
                <c:pt idx="1920">
                  <c:v>1</c:v>
                </c:pt>
                <c:pt idx="1921">
                  <c:v>0</c:v>
                </c:pt>
                <c:pt idx="1922">
                  <c:v>1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-1</c:v>
                </c:pt>
                <c:pt idx="1927">
                  <c:v>1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</c:v>
                </c:pt>
                <c:pt idx="1932">
                  <c:v>0</c:v>
                </c:pt>
                <c:pt idx="1933">
                  <c:v>0</c:v>
                </c:pt>
                <c:pt idx="1934">
                  <c:v>-1</c:v>
                </c:pt>
                <c:pt idx="1935">
                  <c:v>1</c:v>
                </c:pt>
                <c:pt idx="1936">
                  <c:v>0</c:v>
                </c:pt>
                <c:pt idx="1937">
                  <c:v>1</c:v>
                </c:pt>
                <c:pt idx="1938">
                  <c:v>0</c:v>
                </c:pt>
                <c:pt idx="1939">
                  <c:v>-1</c:v>
                </c:pt>
                <c:pt idx="1940">
                  <c:v>0</c:v>
                </c:pt>
                <c:pt idx="1941">
                  <c:v>-1</c:v>
                </c:pt>
                <c:pt idx="1942">
                  <c:v>0</c:v>
                </c:pt>
                <c:pt idx="1943">
                  <c:v>-1</c:v>
                </c:pt>
                <c:pt idx="1944">
                  <c:v>-1</c:v>
                </c:pt>
                <c:pt idx="1945">
                  <c:v>0</c:v>
                </c:pt>
                <c:pt idx="1946">
                  <c:v>-1</c:v>
                </c:pt>
                <c:pt idx="1947">
                  <c:v>1</c:v>
                </c:pt>
                <c:pt idx="1948">
                  <c:v>0</c:v>
                </c:pt>
                <c:pt idx="1949">
                  <c:v>1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1</c:v>
                </c:pt>
                <c:pt idx="1954">
                  <c:v>0</c:v>
                </c:pt>
                <c:pt idx="1955">
                  <c:v>2</c:v>
                </c:pt>
                <c:pt idx="1956">
                  <c:v>0</c:v>
                </c:pt>
                <c:pt idx="1957">
                  <c:v>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-1</c:v>
                </c:pt>
                <c:pt idx="1965">
                  <c:v>0</c:v>
                </c:pt>
                <c:pt idx="1966">
                  <c:v>-1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0</c:v>
                </c:pt>
                <c:pt idx="1987">
                  <c:v>-1</c:v>
                </c:pt>
                <c:pt idx="1988">
                  <c:v>0</c:v>
                </c:pt>
                <c:pt idx="1989">
                  <c:v>0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0</c:v>
                </c:pt>
                <c:pt idx="1999">
                  <c:v>1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0</c:v>
                </c:pt>
                <c:pt idx="2004">
                  <c:v>1</c:v>
                </c:pt>
                <c:pt idx="2005">
                  <c:v>1</c:v>
                </c:pt>
                <c:pt idx="2006">
                  <c:v>0</c:v>
                </c:pt>
                <c:pt idx="2007">
                  <c:v>0</c:v>
                </c:pt>
                <c:pt idx="2008">
                  <c:v>-1</c:v>
                </c:pt>
                <c:pt idx="2009">
                  <c:v>1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-1</c:v>
                </c:pt>
                <c:pt idx="2016">
                  <c:v>1</c:v>
                </c:pt>
                <c:pt idx="2017">
                  <c:v>0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1</c:v>
                </c:pt>
                <c:pt idx="2022">
                  <c:v>0</c:v>
                </c:pt>
                <c:pt idx="2023">
                  <c:v>1</c:v>
                </c:pt>
                <c:pt idx="2024">
                  <c:v>0</c:v>
                </c:pt>
                <c:pt idx="2025">
                  <c:v>0</c:v>
                </c:pt>
                <c:pt idx="2026">
                  <c:v>-2</c:v>
                </c:pt>
                <c:pt idx="2027">
                  <c:v>0</c:v>
                </c:pt>
                <c:pt idx="2028">
                  <c:v>-2</c:v>
                </c:pt>
                <c:pt idx="2029">
                  <c:v>0</c:v>
                </c:pt>
                <c:pt idx="2030">
                  <c:v>-1</c:v>
                </c:pt>
                <c:pt idx="2031">
                  <c:v>-1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0</c:v>
                </c:pt>
                <c:pt idx="2036">
                  <c:v>1</c:v>
                </c:pt>
                <c:pt idx="2037">
                  <c:v>1</c:v>
                </c:pt>
                <c:pt idx="2038">
                  <c:v>0</c:v>
                </c:pt>
                <c:pt idx="2039">
                  <c:v>1</c:v>
                </c:pt>
                <c:pt idx="2040">
                  <c:v>-1</c:v>
                </c:pt>
                <c:pt idx="2041">
                  <c:v>0</c:v>
                </c:pt>
                <c:pt idx="2042">
                  <c:v>-1</c:v>
                </c:pt>
                <c:pt idx="2043">
                  <c:v>1</c:v>
                </c:pt>
                <c:pt idx="2044">
                  <c:v>0</c:v>
                </c:pt>
                <c:pt idx="2045">
                  <c:v>0</c:v>
                </c:pt>
                <c:pt idx="2046">
                  <c:v>-1</c:v>
                </c:pt>
                <c:pt idx="2047">
                  <c:v>0</c:v>
                </c:pt>
                <c:pt idx="2048">
                  <c:v>-1</c:v>
                </c:pt>
                <c:pt idx="2049">
                  <c:v>1</c:v>
                </c:pt>
                <c:pt idx="2050">
                  <c:v>0</c:v>
                </c:pt>
                <c:pt idx="2051">
                  <c:v>0</c:v>
                </c:pt>
                <c:pt idx="2052">
                  <c:v>1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1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</c:v>
                </c:pt>
                <c:pt idx="2076">
                  <c:v>1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0</c:v>
                </c:pt>
                <c:pt idx="2085">
                  <c:v>0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1</c:v>
                </c:pt>
                <c:pt idx="2090">
                  <c:v>-1</c:v>
                </c:pt>
                <c:pt idx="2091">
                  <c:v>1</c:v>
                </c:pt>
                <c:pt idx="2092">
                  <c:v>0</c:v>
                </c:pt>
                <c:pt idx="2093">
                  <c:v>0</c:v>
                </c:pt>
                <c:pt idx="2094">
                  <c:v>1</c:v>
                </c:pt>
                <c:pt idx="2095">
                  <c:v>0</c:v>
                </c:pt>
                <c:pt idx="2096">
                  <c:v>1</c:v>
                </c:pt>
                <c:pt idx="2097">
                  <c:v>0</c:v>
                </c:pt>
                <c:pt idx="2098">
                  <c:v>0</c:v>
                </c:pt>
                <c:pt idx="2099">
                  <c:v>-1</c:v>
                </c:pt>
                <c:pt idx="2100">
                  <c:v>0</c:v>
                </c:pt>
                <c:pt idx="2101">
                  <c:v>-1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1</c:v>
                </c:pt>
                <c:pt idx="2106">
                  <c:v>1</c:v>
                </c:pt>
                <c:pt idx="2107">
                  <c:v>-1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0</c:v>
                </c:pt>
                <c:pt idx="2118">
                  <c:v>-1</c:v>
                </c:pt>
                <c:pt idx="2119">
                  <c:v>1</c:v>
                </c:pt>
                <c:pt idx="2120">
                  <c:v>1</c:v>
                </c:pt>
                <c:pt idx="2121">
                  <c:v>0</c:v>
                </c:pt>
                <c:pt idx="2122">
                  <c:v>-1</c:v>
                </c:pt>
                <c:pt idx="2123">
                  <c:v>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-1</c:v>
                </c:pt>
                <c:pt idx="2128">
                  <c:v>0</c:v>
                </c:pt>
                <c:pt idx="2129">
                  <c:v>-1</c:v>
                </c:pt>
                <c:pt idx="2130">
                  <c:v>0</c:v>
                </c:pt>
                <c:pt idx="2131">
                  <c:v>-1</c:v>
                </c:pt>
                <c:pt idx="2132">
                  <c:v>-1</c:v>
                </c:pt>
                <c:pt idx="2133">
                  <c:v>0</c:v>
                </c:pt>
                <c:pt idx="2134">
                  <c:v>-1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-1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1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-1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1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-1</c:v>
                </c:pt>
                <c:pt idx="2189">
                  <c:v>0</c:v>
                </c:pt>
                <c:pt idx="2190">
                  <c:v>-1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1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1</c:v>
                </c:pt>
                <c:pt idx="2206">
                  <c:v>0</c:v>
                </c:pt>
                <c:pt idx="2207">
                  <c:v>0</c:v>
                </c:pt>
                <c:pt idx="2208">
                  <c:v>-1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0</c:v>
                </c:pt>
                <c:pt idx="2225">
                  <c:v>-1</c:v>
                </c:pt>
                <c:pt idx="2226">
                  <c:v>1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-1</c:v>
                </c:pt>
                <c:pt idx="2244">
                  <c:v>0</c:v>
                </c:pt>
                <c:pt idx="2245">
                  <c:v>-1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</c:v>
                </c:pt>
                <c:pt idx="2253">
                  <c:v>0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1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-1</c:v>
                </c:pt>
                <c:pt idx="2262">
                  <c:v>0</c:v>
                </c:pt>
                <c:pt idx="2263">
                  <c:v>-1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-1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-1</c:v>
                </c:pt>
                <c:pt idx="2281">
                  <c:v>0</c:v>
                </c:pt>
                <c:pt idx="2282">
                  <c:v>-1</c:v>
                </c:pt>
                <c:pt idx="2283">
                  <c:v>0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-1</c:v>
                </c:pt>
                <c:pt idx="2310">
                  <c:v>0</c:v>
                </c:pt>
                <c:pt idx="2311">
                  <c:v>-1</c:v>
                </c:pt>
                <c:pt idx="2312">
                  <c:v>-1</c:v>
                </c:pt>
                <c:pt idx="2313">
                  <c:v>0</c:v>
                </c:pt>
                <c:pt idx="2314">
                  <c:v>-1</c:v>
                </c:pt>
                <c:pt idx="2315">
                  <c:v>0</c:v>
                </c:pt>
                <c:pt idx="2316">
                  <c:v>0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-1</c:v>
                </c:pt>
                <c:pt idx="2321">
                  <c:v>0</c:v>
                </c:pt>
                <c:pt idx="2322">
                  <c:v>-1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-1</c:v>
                </c:pt>
                <c:pt idx="2351">
                  <c:v>-1</c:v>
                </c:pt>
                <c:pt idx="2352">
                  <c:v>0</c:v>
                </c:pt>
                <c:pt idx="2353">
                  <c:v>0</c:v>
                </c:pt>
                <c:pt idx="2354">
                  <c:v>-1</c:v>
                </c:pt>
                <c:pt idx="2355">
                  <c:v>0</c:v>
                </c:pt>
                <c:pt idx="2356">
                  <c:v>-1</c:v>
                </c:pt>
                <c:pt idx="2357">
                  <c:v>0</c:v>
                </c:pt>
                <c:pt idx="2358">
                  <c:v>-1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1</c:v>
                </c:pt>
                <c:pt idx="2364">
                  <c:v>1</c:v>
                </c:pt>
                <c:pt idx="2365">
                  <c:v>0</c:v>
                </c:pt>
                <c:pt idx="2366">
                  <c:v>1</c:v>
                </c:pt>
                <c:pt idx="2367">
                  <c:v>-1</c:v>
                </c:pt>
                <c:pt idx="2368">
                  <c:v>0</c:v>
                </c:pt>
                <c:pt idx="2369">
                  <c:v>0</c:v>
                </c:pt>
                <c:pt idx="2370">
                  <c:v>-1</c:v>
                </c:pt>
                <c:pt idx="2371">
                  <c:v>0</c:v>
                </c:pt>
                <c:pt idx="2372">
                  <c:v>-1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-1</c:v>
                </c:pt>
                <c:pt idx="2385">
                  <c:v>0</c:v>
                </c:pt>
                <c:pt idx="2386">
                  <c:v>-1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0</c:v>
                </c:pt>
                <c:pt idx="2391">
                  <c:v>1</c:v>
                </c:pt>
                <c:pt idx="2392">
                  <c:v>-1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1</c:v>
                </c:pt>
                <c:pt idx="2397">
                  <c:v>1</c:v>
                </c:pt>
                <c:pt idx="2398">
                  <c:v>0</c:v>
                </c:pt>
                <c:pt idx="2399">
                  <c:v>0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0</c:v>
                </c:pt>
                <c:pt idx="2407">
                  <c:v>-2</c:v>
                </c:pt>
                <c:pt idx="2408">
                  <c:v>-1</c:v>
                </c:pt>
                <c:pt idx="2409">
                  <c:v>-1</c:v>
                </c:pt>
                <c:pt idx="2410">
                  <c:v>0</c:v>
                </c:pt>
                <c:pt idx="2411">
                  <c:v>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</c:v>
                </c:pt>
                <c:pt idx="2418">
                  <c:v>1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-1</c:v>
                </c:pt>
                <c:pt idx="2436">
                  <c:v>-1</c:v>
                </c:pt>
                <c:pt idx="2437">
                  <c:v>-2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0</c:v>
                </c:pt>
                <c:pt idx="2442">
                  <c:v>-1</c:v>
                </c:pt>
                <c:pt idx="2443">
                  <c:v>0</c:v>
                </c:pt>
                <c:pt idx="2444">
                  <c:v>-1</c:v>
                </c:pt>
                <c:pt idx="2445">
                  <c:v>-1</c:v>
                </c:pt>
                <c:pt idx="2446">
                  <c:v>0</c:v>
                </c:pt>
                <c:pt idx="2447">
                  <c:v>0</c:v>
                </c:pt>
                <c:pt idx="2448">
                  <c:v>1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-1</c:v>
                </c:pt>
                <c:pt idx="2454">
                  <c:v>0</c:v>
                </c:pt>
                <c:pt idx="2455">
                  <c:v>0</c:v>
                </c:pt>
                <c:pt idx="2456">
                  <c:v>-1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1</c:v>
                </c:pt>
                <c:pt idx="2468">
                  <c:v>0</c:v>
                </c:pt>
                <c:pt idx="2469">
                  <c:v>1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-1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-1</c:v>
                </c:pt>
                <c:pt idx="2482">
                  <c:v>0</c:v>
                </c:pt>
                <c:pt idx="2483">
                  <c:v>0</c:v>
                </c:pt>
                <c:pt idx="2484">
                  <c:v>1</c:v>
                </c:pt>
                <c:pt idx="2485">
                  <c:v>1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1</c:v>
                </c:pt>
                <c:pt idx="2490">
                  <c:v>0</c:v>
                </c:pt>
                <c:pt idx="2491">
                  <c:v>0</c:v>
                </c:pt>
                <c:pt idx="2492">
                  <c:v>-1</c:v>
                </c:pt>
                <c:pt idx="2493">
                  <c:v>1</c:v>
                </c:pt>
                <c:pt idx="2494">
                  <c:v>0</c:v>
                </c:pt>
                <c:pt idx="2495">
                  <c:v>1</c:v>
                </c:pt>
                <c:pt idx="2496">
                  <c:v>1</c:v>
                </c:pt>
                <c:pt idx="2497">
                  <c:v>0</c:v>
                </c:pt>
                <c:pt idx="2498">
                  <c:v>0</c:v>
                </c:pt>
                <c:pt idx="2499">
                  <c:v>-1</c:v>
                </c:pt>
                <c:pt idx="2500">
                  <c:v>0</c:v>
                </c:pt>
                <c:pt idx="2501">
                  <c:v>0</c:v>
                </c:pt>
                <c:pt idx="2502">
                  <c:v>-1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-1</c:v>
                </c:pt>
                <c:pt idx="2507">
                  <c:v>-1</c:v>
                </c:pt>
                <c:pt idx="2508">
                  <c:v>0</c:v>
                </c:pt>
                <c:pt idx="2509">
                  <c:v>-1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-1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-1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1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-1</c:v>
                </c:pt>
                <c:pt idx="2535">
                  <c:v>0</c:v>
                </c:pt>
                <c:pt idx="2536">
                  <c:v>-1</c:v>
                </c:pt>
                <c:pt idx="2537">
                  <c:v>1</c:v>
                </c:pt>
                <c:pt idx="2538">
                  <c:v>0</c:v>
                </c:pt>
                <c:pt idx="2539">
                  <c:v>1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1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1</c:v>
                </c:pt>
                <c:pt idx="2554">
                  <c:v>0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1</c:v>
                </c:pt>
                <c:pt idx="2564">
                  <c:v>1</c:v>
                </c:pt>
                <c:pt idx="2565">
                  <c:v>0</c:v>
                </c:pt>
                <c:pt idx="2566">
                  <c:v>1</c:v>
                </c:pt>
                <c:pt idx="2567">
                  <c:v>0</c:v>
                </c:pt>
                <c:pt idx="2568">
                  <c:v>-1</c:v>
                </c:pt>
                <c:pt idx="2569">
                  <c:v>1</c:v>
                </c:pt>
                <c:pt idx="2570">
                  <c:v>0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1</c:v>
                </c:pt>
                <c:pt idx="2598">
                  <c:v>0</c:v>
                </c:pt>
                <c:pt idx="2599">
                  <c:v>0</c:v>
                </c:pt>
                <c:pt idx="2600">
                  <c:v>-1</c:v>
                </c:pt>
                <c:pt idx="2601">
                  <c:v>0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0</c:v>
                </c:pt>
                <c:pt idx="2606">
                  <c:v>-1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-1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1</c:v>
                </c:pt>
                <c:pt idx="2627">
                  <c:v>0</c:v>
                </c:pt>
                <c:pt idx="2628">
                  <c:v>1</c:v>
                </c:pt>
                <c:pt idx="2629">
                  <c:v>1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</c:v>
                </c:pt>
                <c:pt idx="2634">
                  <c:v>1</c:v>
                </c:pt>
                <c:pt idx="2635">
                  <c:v>0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1</c:v>
                </c:pt>
                <c:pt idx="2644">
                  <c:v>0</c:v>
                </c:pt>
                <c:pt idx="2645">
                  <c:v>1</c:v>
                </c:pt>
                <c:pt idx="2646">
                  <c:v>0</c:v>
                </c:pt>
                <c:pt idx="2647">
                  <c:v>1</c:v>
                </c:pt>
                <c:pt idx="2648">
                  <c:v>0</c:v>
                </c:pt>
                <c:pt idx="2649">
                  <c:v>-1</c:v>
                </c:pt>
                <c:pt idx="2650">
                  <c:v>0</c:v>
                </c:pt>
                <c:pt idx="2651">
                  <c:v>-1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-1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1</c:v>
                </c:pt>
                <c:pt idx="2661">
                  <c:v>0</c:v>
                </c:pt>
                <c:pt idx="2662">
                  <c:v>1</c:v>
                </c:pt>
                <c:pt idx="2663">
                  <c:v>0</c:v>
                </c:pt>
                <c:pt idx="2664">
                  <c:v>1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-1</c:v>
                </c:pt>
                <c:pt idx="2669">
                  <c:v>1</c:v>
                </c:pt>
                <c:pt idx="2670">
                  <c:v>0</c:v>
                </c:pt>
                <c:pt idx="2671">
                  <c:v>0</c:v>
                </c:pt>
                <c:pt idx="2672">
                  <c:v>-1</c:v>
                </c:pt>
                <c:pt idx="2673">
                  <c:v>0</c:v>
                </c:pt>
                <c:pt idx="2674">
                  <c:v>-1</c:v>
                </c:pt>
                <c:pt idx="2675">
                  <c:v>0</c:v>
                </c:pt>
                <c:pt idx="2676">
                  <c:v>-1</c:v>
                </c:pt>
                <c:pt idx="2677">
                  <c:v>1</c:v>
                </c:pt>
                <c:pt idx="2678">
                  <c:v>-1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1</c:v>
                </c:pt>
                <c:pt idx="2685">
                  <c:v>-1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1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-1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1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1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</c:v>
                </c:pt>
                <c:pt idx="2743">
                  <c:v>0</c:v>
                </c:pt>
                <c:pt idx="2744">
                  <c:v>0</c:v>
                </c:pt>
                <c:pt idx="2745">
                  <c:v>-1</c:v>
                </c:pt>
                <c:pt idx="2746">
                  <c:v>-1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-1</c:v>
                </c:pt>
                <c:pt idx="2759">
                  <c:v>0</c:v>
                </c:pt>
                <c:pt idx="2760">
                  <c:v>-1</c:v>
                </c:pt>
                <c:pt idx="2761">
                  <c:v>0</c:v>
                </c:pt>
                <c:pt idx="2762">
                  <c:v>0</c:v>
                </c:pt>
                <c:pt idx="2763">
                  <c:v>-1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-1</c:v>
                </c:pt>
                <c:pt idx="2778">
                  <c:v>0</c:v>
                </c:pt>
                <c:pt idx="2779">
                  <c:v>-1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0</c:v>
                </c:pt>
                <c:pt idx="2809">
                  <c:v>0</c:v>
                </c:pt>
                <c:pt idx="2810">
                  <c:v>-1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1</c:v>
                </c:pt>
                <c:pt idx="2817">
                  <c:v>0</c:v>
                </c:pt>
                <c:pt idx="2818">
                  <c:v>0</c:v>
                </c:pt>
                <c:pt idx="2819">
                  <c:v>1</c:v>
                </c:pt>
                <c:pt idx="2820">
                  <c:v>0</c:v>
                </c:pt>
                <c:pt idx="2821">
                  <c:v>1</c:v>
                </c:pt>
                <c:pt idx="2822">
                  <c:v>1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-1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-1</c:v>
                </c:pt>
                <c:pt idx="2832">
                  <c:v>-1</c:v>
                </c:pt>
                <c:pt idx="2833">
                  <c:v>-1</c:v>
                </c:pt>
                <c:pt idx="2834">
                  <c:v>-1</c:v>
                </c:pt>
                <c:pt idx="2835">
                  <c:v>-1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-1</c:v>
                </c:pt>
                <c:pt idx="2841">
                  <c:v>-1</c:v>
                </c:pt>
                <c:pt idx="2842">
                  <c:v>0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0</c:v>
                </c:pt>
                <c:pt idx="2847">
                  <c:v>0</c:v>
                </c:pt>
                <c:pt idx="2848">
                  <c:v>-1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-1</c:v>
                </c:pt>
                <c:pt idx="2856">
                  <c:v>-1</c:v>
                </c:pt>
                <c:pt idx="2857">
                  <c:v>-1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-1</c:v>
                </c:pt>
                <c:pt idx="2874">
                  <c:v>-1</c:v>
                </c:pt>
                <c:pt idx="2875">
                  <c:v>-1</c:v>
                </c:pt>
                <c:pt idx="2876">
                  <c:v>0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0</c:v>
                </c:pt>
                <c:pt idx="2881">
                  <c:v>-1</c:v>
                </c:pt>
                <c:pt idx="2882">
                  <c:v>0</c:v>
                </c:pt>
                <c:pt idx="2883">
                  <c:v>0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0</c:v>
                </c:pt>
                <c:pt idx="2904">
                  <c:v>1</c:v>
                </c:pt>
                <c:pt idx="2905">
                  <c:v>0</c:v>
                </c:pt>
                <c:pt idx="2906">
                  <c:v>0</c:v>
                </c:pt>
                <c:pt idx="2907">
                  <c:v>-1</c:v>
                </c:pt>
                <c:pt idx="2908">
                  <c:v>0</c:v>
                </c:pt>
                <c:pt idx="2909">
                  <c:v>-1</c:v>
                </c:pt>
                <c:pt idx="2910">
                  <c:v>0</c:v>
                </c:pt>
                <c:pt idx="2911">
                  <c:v>0</c:v>
                </c:pt>
                <c:pt idx="2912">
                  <c:v>-1</c:v>
                </c:pt>
                <c:pt idx="2913">
                  <c:v>0</c:v>
                </c:pt>
                <c:pt idx="2914">
                  <c:v>-1</c:v>
                </c:pt>
                <c:pt idx="2915">
                  <c:v>-1</c:v>
                </c:pt>
                <c:pt idx="2916">
                  <c:v>-1</c:v>
                </c:pt>
                <c:pt idx="2917">
                  <c:v>1</c:v>
                </c:pt>
                <c:pt idx="2918">
                  <c:v>1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0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0</c:v>
                </c:pt>
                <c:pt idx="2928">
                  <c:v>1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-1</c:v>
                </c:pt>
                <c:pt idx="2934">
                  <c:v>-1</c:v>
                </c:pt>
                <c:pt idx="2935">
                  <c:v>-1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-1</c:v>
                </c:pt>
                <c:pt idx="2941">
                  <c:v>-1</c:v>
                </c:pt>
                <c:pt idx="2942">
                  <c:v>-1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-1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1</c:v>
                </c:pt>
                <c:pt idx="2961">
                  <c:v>1</c:v>
                </c:pt>
                <c:pt idx="2962">
                  <c:v>0</c:v>
                </c:pt>
                <c:pt idx="2963">
                  <c:v>0</c:v>
                </c:pt>
                <c:pt idx="2964">
                  <c:v>-1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1</c:v>
                </c:pt>
                <c:pt idx="2969">
                  <c:v>0</c:v>
                </c:pt>
                <c:pt idx="2970">
                  <c:v>1</c:v>
                </c:pt>
                <c:pt idx="2971">
                  <c:v>1</c:v>
                </c:pt>
                <c:pt idx="2972">
                  <c:v>0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0</c:v>
                </c:pt>
                <c:pt idx="2978">
                  <c:v>0</c:v>
                </c:pt>
                <c:pt idx="2979">
                  <c:v>-1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</c:v>
                </c:pt>
                <c:pt idx="2989">
                  <c:v>0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</c:v>
                </c:pt>
                <c:pt idx="3007">
                  <c:v>1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-1</c:v>
                </c:pt>
                <c:pt idx="3020">
                  <c:v>0</c:v>
                </c:pt>
                <c:pt idx="3021">
                  <c:v>-1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1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-1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-1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-1</c:v>
                </c:pt>
                <c:pt idx="3053">
                  <c:v>0</c:v>
                </c:pt>
                <c:pt idx="3054">
                  <c:v>-1</c:v>
                </c:pt>
                <c:pt idx="3055">
                  <c:v>0</c:v>
                </c:pt>
                <c:pt idx="3056">
                  <c:v>-1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1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</c:v>
                </c:pt>
                <c:pt idx="3065">
                  <c:v>0</c:v>
                </c:pt>
                <c:pt idx="3066">
                  <c:v>1</c:v>
                </c:pt>
                <c:pt idx="3067">
                  <c:v>0</c:v>
                </c:pt>
                <c:pt idx="3068">
                  <c:v>1</c:v>
                </c:pt>
                <c:pt idx="3069">
                  <c:v>0</c:v>
                </c:pt>
                <c:pt idx="3070">
                  <c:v>1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-1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0</c:v>
                </c:pt>
                <c:pt idx="3099">
                  <c:v>0</c:v>
                </c:pt>
                <c:pt idx="3100">
                  <c:v>1</c:v>
                </c:pt>
                <c:pt idx="3101">
                  <c:v>1</c:v>
                </c:pt>
                <c:pt idx="3102">
                  <c:v>0</c:v>
                </c:pt>
                <c:pt idx="3103">
                  <c:v>1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-1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1</c:v>
                </c:pt>
                <c:pt idx="3129">
                  <c:v>0</c:v>
                </c:pt>
                <c:pt idx="3130">
                  <c:v>1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-1</c:v>
                </c:pt>
                <c:pt idx="3141">
                  <c:v>-1</c:v>
                </c:pt>
                <c:pt idx="3142">
                  <c:v>-1</c:v>
                </c:pt>
                <c:pt idx="3143">
                  <c:v>0</c:v>
                </c:pt>
                <c:pt idx="3144">
                  <c:v>-1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0</c:v>
                </c:pt>
                <c:pt idx="3159">
                  <c:v>1</c:v>
                </c:pt>
                <c:pt idx="3160">
                  <c:v>0</c:v>
                </c:pt>
                <c:pt idx="3161">
                  <c:v>1</c:v>
                </c:pt>
                <c:pt idx="3162">
                  <c:v>0</c:v>
                </c:pt>
                <c:pt idx="3163">
                  <c:v>0</c:v>
                </c:pt>
                <c:pt idx="3164">
                  <c:v>-1</c:v>
                </c:pt>
                <c:pt idx="3165">
                  <c:v>0</c:v>
                </c:pt>
                <c:pt idx="3166">
                  <c:v>-1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1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1</c:v>
                </c:pt>
                <c:pt idx="3183">
                  <c:v>0</c:v>
                </c:pt>
                <c:pt idx="3184">
                  <c:v>1</c:v>
                </c:pt>
                <c:pt idx="3185">
                  <c:v>0</c:v>
                </c:pt>
                <c:pt idx="3186">
                  <c:v>1</c:v>
                </c:pt>
                <c:pt idx="3187">
                  <c:v>1</c:v>
                </c:pt>
                <c:pt idx="3188">
                  <c:v>0</c:v>
                </c:pt>
                <c:pt idx="3189">
                  <c:v>1</c:v>
                </c:pt>
                <c:pt idx="3190">
                  <c:v>0</c:v>
                </c:pt>
                <c:pt idx="3191">
                  <c:v>1</c:v>
                </c:pt>
                <c:pt idx="3192">
                  <c:v>0</c:v>
                </c:pt>
                <c:pt idx="3193">
                  <c:v>0</c:v>
                </c:pt>
                <c:pt idx="3194">
                  <c:v>-1</c:v>
                </c:pt>
                <c:pt idx="3195">
                  <c:v>0</c:v>
                </c:pt>
                <c:pt idx="3196">
                  <c:v>-1</c:v>
                </c:pt>
                <c:pt idx="3197">
                  <c:v>0</c:v>
                </c:pt>
                <c:pt idx="3198">
                  <c:v>-1</c:v>
                </c:pt>
                <c:pt idx="3199">
                  <c:v>0</c:v>
                </c:pt>
                <c:pt idx="3200">
                  <c:v>-1</c:v>
                </c:pt>
                <c:pt idx="3201">
                  <c:v>0</c:v>
                </c:pt>
                <c:pt idx="3202">
                  <c:v>-1</c:v>
                </c:pt>
                <c:pt idx="3203">
                  <c:v>1</c:v>
                </c:pt>
                <c:pt idx="3204">
                  <c:v>0</c:v>
                </c:pt>
                <c:pt idx="3205">
                  <c:v>0</c:v>
                </c:pt>
                <c:pt idx="3206">
                  <c:v>1</c:v>
                </c:pt>
                <c:pt idx="3207">
                  <c:v>-1</c:v>
                </c:pt>
                <c:pt idx="3208">
                  <c:v>2</c:v>
                </c:pt>
                <c:pt idx="3209">
                  <c:v>0</c:v>
                </c:pt>
                <c:pt idx="3210">
                  <c:v>1</c:v>
                </c:pt>
                <c:pt idx="3211">
                  <c:v>0</c:v>
                </c:pt>
                <c:pt idx="3212">
                  <c:v>-1</c:v>
                </c:pt>
                <c:pt idx="3213">
                  <c:v>-2</c:v>
                </c:pt>
                <c:pt idx="3214">
                  <c:v>1</c:v>
                </c:pt>
                <c:pt idx="3215">
                  <c:v>-1</c:v>
                </c:pt>
                <c:pt idx="3216">
                  <c:v>1</c:v>
                </c:pt>
                <c:pt idx="3217">
                  <c:v>-1</c:v>
                </c:pt>
                <c:pt idx="3218">
                  <c:v>2</c:v>
                </c:pt>
                <c:pt idx="3219">
                  <c:v>-1</c:v>
                </c:pt>
                <c:pt idx="3220">
                  <c:v>1</c:v>
                </c:pt>
                <c:pt idx="3221">
                  <c:v>0</c:v>
                </c:pt>
                <c:pt idx="3222">
                  <c:v>-1</c:v>
                </c:pt>
                <c:pt idx="3223">
                  <c:v>1</c:v>
                </c:pt>
                <c:pt idx="3224">
                  <c:v>-2</c:v>
                </c:pt>
                <c:pt idx="3225">
                  <c:v>1</c:v>
                </c:pt>
                <c:pt idx="3226">
                  <c:v>-2</c:v>
                </c:pt>
                <c:pt idx="3227">
                  <c:v>-2</c:v>
                </c:pt>
                <c:pt idx="3228">
                  <c:v>-1</c:v>
                </c:pt>
                <c:pt idx="3229">
                  <c:v>-2</c:v>
                </c:pt>
                <c:pt idx="3230">
                  <c:v>1</c:v>
                </c:pt>
                <c:pt idx="3231">
                  <c:v>-1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1</c:v>
                </c:pt>
                <c:pt idx="3236">
                  <c:v>1</c:v>
                </c:pt>
                <c:pt idx="3237">
                  <c:v>-1</c:v>
                </c:pt>
                <c:pt idx="3238">
                  <c:v>1</c:v>
                </c:pt>
                <c:pt idx="3239">
                  <c:v>-1</c:v>
                </c:pt>
                <c:pt idx="3240">
                  <c:v>1</c:v>
                </c:pt>
                <c:pt idx="3241">
                  <c:v>-2</c:v>
                </c:pt>
                <c:pt idx="3242">
                  <c:v>0</c:v>
                </c:pt>
                <c:pt idx="3243">
                  <c:v>-2</c:v>
                </c:pt>
                <c:pt idx="3244">
                  <c:v>-1</c:v>
                </c:pt>
                <c:pt idx="3245">
                  <c:v>-1</c:v>
                </c:pt>
                <c:pt idx="3246">
                  <c:v>-1</c:v>
                </c:pt>
                <c:pt idx="3247">
                  <c:v>1</c:v>
                </c:pt>
                <c:pt idx="3248">
                  <c:v>0</c:v>
                </c:pt>
                <c:pt idx="3249">
                  <c:v>2</c:v>
                </c:pt>
                <c:pt idx="3250">
                  <c:v>0</c:v>
                </c:pt>
                <c:pt idx="3251">
                  <c:v>2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0</c:v>
                </c:pt>
                <c:pt idx="3256">
                  <c:v>-1</c:v>
                </c:pt>
                <c:pt idx="3257">
                  <c:v>-1</c:v>
                </c:pt>
                <c:pt idx="3258">
                  <c:v>-2</c:v>
                </c:pt>
                <c:pt idx="3259">
                  <c:v>0</c:v>
                </c:pt>
                <c:pt idx="3260">
                  <c:v>-1</c:v>
                </c:pt>
                <c:pt idx="3261">
                  <c:v>0</c:v>
                </c:pt>
                <c:pt idx="3262">
                  <c:v>-1</c:v>
                </c:pt>
                <c:pt idx="3263">
                  <c:v>-1</c:v>
                </c:pt>
                <c:pt idx="3264">
                  <c:v>0</c:v>
                </c:pt>
                <c:pt idx="3265">
                  <c:v>0</c:v>
                </c:pt>
                <c:pt idx="3266">
                  <c:v>2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2</c:v>
                </c:pt>
                <c:pt idx="3271">
                  <c:v>1</c:v>
                </c:pt>
                <c:pt idx="3272">
                  <c:v>2</c:v>
                </c:pt>
                <c:pt idx="3273">
                  <c:v>0</c:v>
                </c:pt>
                <c:pt idx="3274">
                  <c:v>1</c:v>
                </c:pt>
                <c:pt idx="3275">
                  <c:v>-1</c:v>
                </c:pt>
                <c:pt idx="3276">
                  <c:v>0</c:v>
                </c:pt>
                <c:pt idx="3277">
                  <c:v>-1</c:v>
                </c:pt>
                <c:pt idx="3278">
                  <c:v>-1</c:v>
                </c:pt>
                <c:pt idx="3279">
                  <c:v>1</c:v>
                </c:pt>
                <c:pt idx="3280">
                  <c:v>-1</c:v>
                </c:pt>
                <c:pt idx="3281">
                  <c:v>1</c:v>
                </c:pt>
                <c:pt idx="3282">
                  <c:v>-1</c:v>
                </c:pt>
                <c:pt idx="3283">
                  <c:v>2</c:v>
                </c:pt>
                <c:pt idx="3284">
                  <c:v>-1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0</c:v>
                </c:pt>
                <c:pt idx="3289">
                  <c:v>0</c:v>
                </c:pt>
                <c:pt idx="3290">
                  <c:v>-2</c:v>
                </c:pt>
                <c:pt idx="3291">
                  <c:v>1</c:v>
                </c:pt>
                <c:pt idx="3292">
                  <c:v>-1</c:v>
                </c:pt>
                <c:pt idx="3293">
                  <c:v>1</c:v>
                </c:pt>
                <c:pt idx="3294">
                  <c:v>1</c:v>
                </c:pt>
                <c:pt idx="3295">
                  <c:v>-1</c:v>
                </c:pt>
                <c:pt idx="3296">
                  <c:v>2</c:v>
                </c:pt>
                <c:pt idx="3297">
                  <c:v>-1</c:v>
                </c:pt>
                <c:pt idx="3298">
                  <c:v>1</c:v>
                </c:pt>
                <c:pt idx="3299">
                  <c:v>-2</c:v>
                </c:pt>
                <c:pt idx="3300">
                  <c:v>1</c:v>
                </c:pt>
                <c:pt idx="3301">
                  <c:v>-1</c:v>
                </c:pt>
                <c:pt idx="3302">
                  <c:v>0</c:v>
                </c:pt>
                <c:pt idx="3303">
                  <c:v>0</c:v>
                </c:pt>
                <c:pt idx="3304">
                  <c:v>-2</c:v>
                </c:pt>
                <c:pt idx="3305">
                  <c:v>-1</c:v>
                </c:pt>
                <c:pt idx="3306">
                  <c:v>-1</c:v>
                </c:pt>
                <c:pt idx="3307">
                  <c:v>1</c:v>
                </c:pt>
                <c:pt idx="3308">
                  <c:v>1</c:v>
                </c:pt>
                <c:pt idx="3309">
                  <c:v>0</c:v>
                </c:pt>
                <c:pt idx="3310">
                  <c:v>1</c:v>
                </c:pt>
                <c:pt idx="3311">
                  <c:v>1</c:v>
                </c:pt>
                <c:pt idx="3312">
                  <c:v>0</c:v>
                </c:pt>
                <c:pt idx="3313">
                  <c:v>2</c:v>
                </c:pt>
                <c:pt idx="3314">
                  <c:v>0</c:v>
                </c:pt>
                <c:pt idx="3315">
                  <c:v>1</c:v>
                </c:pt>
                <c:pt idx="3316">
                  <c:v>-1</c:v>
                </c:pt>
                <c:pt idx="3317">
                  <c:v>0</c:v>
                </c:pt>
                <c:pt idx="3318">
                  <c:v>-1</c:v>
                </c:pt>
                <c:pt idx="3319">
                  <c:v>-1</c:v>
                </c:pt>
                <c:pt idx="3320">
                  <c:v>-1</c:v>
                </c:pt>
                <c:pt idx="3321">
                  <c:v>-2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-1</c:v>
                </c:pt>
                <c:pt idx="3326">
                  <c:v>-2</c:v>
                </c:pt>
                <c:pt idx="3327">
                  <c:v>0</c:v>
                </c:pt>
                <c:pt idx="3328">
                  <c:v>-1</c:v>
                </c:pt>
                <c:pt idx="3329">
                  <c:v>0</c:v>
                </c:pt>
                <c:pt idx="3330">
                  <c:v>-1</c:v>
                </c:pt>
                <c:pt idx="3331">
                  <c:v>-2</c:v>
                </c:pt>
                <c:pt idx="3332">
                  <c:v>0</c:v>
                </c:pt>
                <c:pt idx="3333">
                  <c:v>-1</c:v>
                </c:pt>
                <c:pt idx="3334">
                  <c:v>0</c:v>
                </c:pt>
                <c:pt idx="3335">
                  <c:v>-1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</c:v>
                </c:pt>
                <c:pt idx="3345">
                  <c:v>0</c:v>
                </c:pt>
                <c:pt idx="3346">
                  <c:v>1</c:v>
                </c:pt>
                <c:pt idx="3347">
                  <c:v>-1</c:v>
                </c:pt>
                <c:pt idx="3348">
                  <c:v>-1</c:v>
                </c:pt>
                <c:pt idx="3349">
                  <c:v>-1</c:v>
                </c:pt>
                <c:pt idx="3350">
                  <c:v>-2</c:v>
                </c:pt>
                <c:pt idx="3351">
                  <c:v>0</c:v>
                </c:pt>
                <c:pt idx="3352">
                  <c:v>-1</c:v>
                </c:pt>
                <c:pt idx="3353">
                  <c:v>1</c:v>
                </c:pt>
                <c:pt idx="3354">
                  <c:v>0</c:v>
                </c:pt>
                <c:pt idx="3355">
                  <c:v>1</c:v>
                </c:pt>
                <c:pt idx="3356">
                  <c:v>1</c:v>
                </c:pt>
                <c:pt idx="3357">
                  <c:v>0</c:v>
                </c:pt>
                <c:pt idx="3358">
                  <c:v>1</c:v>
                </c:pt>
                <c:pt idx="3359">
                  <c:v>1</c:v>
                </c:pt>
                <c:pt idx="3360">
                  <c:v>0</c:v>
                </c:pt>
                <c:pt idx="3361">
                  <c:v>-1</c:v>
                </c:pt>
                <c:pt idx="3362">
                  <c:v>-1</c:v>
                </c:pt>
                <c:pt idx="3363">
                  <c:v>-1</c:v>
                </c:pt>
                <c:pt idx="3364">
                  <c:v>-1</c:v>
                </c:pt>
                <c:pt idx="3365">
                  <c:v>0</c:v>
                </c:pt>
                <c:pt idx="3366">
                  <c:v>-1</c:v>
                </c:pt>
                <c:pt idx="3367">
                  <c:v>-1</c:v>
                </c:pt>
                <c:pt idx="3368">
                  <c:v>0</c:v>
                </c:pt>
                <c:pt idx="3369">
                  <c:v>-1</c:v>
                </c:pt>
                <c:pt idx="3370">
                  <c:v>1</c:v>
                </c:pt>
                <c:pt idx="3371">
                  <c:v>0</c:v>
                </c:pt>
                <c:pt idx="3372">
                  <c:v>1</c:v>
                </c:pt>
                <c:pt idx="3373">
                  <c:v>1</c:v>
                </c:pt>
                <c:pt idx="3374">
                  <c:v>-1</c:v>
                </c:pt>
                <c:pt idx="3375">
                  <c:v>0</c:v>
                </c:pt>
                <c:pt idx="3376">
                  <c:v>-1</c:v>
                </c:pt>
                <c:pt idx="3377">
                  <c:v>0</c:v>
                </c:pt>
                <c:pt idx="3378">
                  <c:v>-1</c:v>
                </c:pt>
                <c:pt idx="3379">
                  <c:v>-1</c:v>
                </c:pt>
                <c:pt idx="3380">
                  <c:v>-2</c:v>
                </c:pt>
                <c:pt idx="3381">
                  <c:v>-1</c:v>
                </c:pt>
                <c:pt idx="3382">
                  <c:v>0</c:v>
                </c:pt>
                <c:pt idx="3383">
                  <c:v>0</c:v>
                </c:pt>
                <c:pt idx="3384">
                  <c:v>-1</c:v>
                </c:pt>
                <c:pt idx="3385">
                  <c:v>1</c:v>
                </c:pt>
                <c:pt idx="3386">
                  <c:v>-1</c:v>
                </c:pt>
                <c:pt idx="3387">
                  <c:v>1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-1</c:v>
                </c:pt>
                <c:pt idx="3392">
                  <c:v>0</c:v>
                </c:pt>
                <c:pt idx="3393">
                  <c:v>-1</c:v>
                </c:pt>
                <c:pt idx="3394">
                  <c:v>-1</c:v>
                </c:pt>
                <c:pt idx="3395">
                  <c:v>-1</c:v>
                </c:pt>
                <c:pt idx="3396">
                  <c:v>0</c:v>
                </c:pt>
                <c:pt idx="3397">
                  <c:v>-2</c:v>
                </c:pt>
                <c:pt idx="3398">
                  <c:v>-1</c:v>
                </c:pt>
                <c:pt idx="3399">
                  <c:v>-1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-1</c:v>
                </c:pt>
                <c:pt idx="3404">
                  <c:v>-1</c:v>
                </c:pt>
                <c:pt idx="3405">
                  <c:v>-1</c:v>
                </c:pt>
                <c:pt idx="3406">
                  <c:v>-1</c:v>
                </c:pt>
                <c:pt idx="3407">
                  <c:v>-1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-1</c:v>
                </c:pt>
                <c:pt idx="3413">
                  <c:v>0</c:v>
                </c:pt>
                <c:pt idx="3414">
                  <c:v>0</c:v>
                </c:pt>
                <c:pt idx="3415">
                  <c:v>1</c:v>
                </c:pt>
                <c:pt idx="3416">
                  <c:v>0</c:v>
                </c:pt>
                <c:pt idx="3417">
                  <c:v>1</c:v>
                </c:pt>
                <c:pt idx="3418">
                  <c:v>0</c:v>
                </c:pt>
                <c:pt idx="3419">
                  <c:v>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-1</c:v>
                </c:pt>
                <c:pt idx="3424">
                  <c:v>-1</c:v>
                </c:pt>
                <c:pt idx="3425">
                  <c:v>-1</c:v>
                </c:pt>
                <c:pt idx="3426">
                  <c:v>-1</c:v>
                </c:pt>
                <c:pt idx="3427">
                  <c:v>-1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-1</c:v>
                </c:pt>
                <c:pt idx="3442">
                  <c:v>0</c:v>
                </c:pt>
                <c:pt idx="3443">
                  <c:v>0</c:v>
                </c:pt>
                <c:pt idx="3444">
                  <c:v>-1</c:v>
                </c:pt>
                <c:pt idx="3445">
                  <c:v>1</c:v>
                </c:pt>
                <c:pt idx="3446">
                  <c:v>-1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-1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-1</c:v>
                </c:pt>
                <c:pt idx="3457">
                  <c:v>-1</c:v>
                </c:pt>
                <c:pt idx="3458">
                  <c:v>-1</c:v>
                </c:pt>
                <c:pt idx="3459">
                  <c:v>-1</c:v>
                </c:pt>
                <c:pt idx="3460">
                  <c:v>-1</c:v>
                </c:pt>
                <c:pt idx="3461">
                  <c:v>-1</c:v>
                </c:pt>
                <c:pt idx="3462">
                  <c:v>0</c:v>
                </c:pt>
                <c:pt idx="3463">
                  <c:v>-1</c:v>
                </c:pt>
                <c:pt idx="3464">
                  <c:v>1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-1</c:v>
                </c:pt>
                <c:pt idx="3469">
                  <c:v>0</c:v>
                </c:pt>
                <c:pt idx="3470">
                  <c:v>-1</c:v>
                </c:pt>
                <c:pt idx="3471">
                  <c:v>0</c:v>
                </c:pt>
                <c:pt idx="3472">
                  <c:v>-2</c:v>
                </c:pt>
                <c:pt idx="3473">
                  <c:v>-1</c:v>
                </c:pt>
                <c:pt idx="3474">
                  <c:v>-1</c:v>
                </c:pt>
                <c:pt idx="3475">
                  <c:v>0</c:v>
                </c:pt>
                <c:pt idx="3476">
                  <c:v>-1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1</c:v>
                </c:pt>
                <c:pt idx="3481">
                  <c:v>0</c:v>
                </c:pt>
                <c:pt idx="3482">
                  <c:v>0</c:v>
                </c:pt>
                <c:pt idx="3483">
                  <c:v>-1</c:v>
                </c:pt>
                <c:pt idx="3484">
                  <c:v>-1</c:v>
                </c:pt>
                <c:pt idx="3485">
                  <c:v>-1</c:v>
                </c:pt>
                <c:pt idx="3486">
                  <c:v>-1</c:v>
                </c:pt>
                <c:pt idx="3487">
                  <c:v>0</c:v>
                </c:pt>
                <c:pt idx="3488">
                  <c:v>-1</c:v>
                </c:pt>
                <c:pt idx="3489">
                  <c:v>0</c:v>
                </c:pt>
                <c:pt idx="3490">
                  <c:v>-1</c:v>
                </c:pt>
                <c:pt idx="3491">
                  <c:v>-1</c:v>
                </c:pt>
                <c:pt idx="3492">
                  <c:v>0</c:v>
                </c:pt>
                <c:pt idx="3493">
                  <c:v>-1</c:v>
                </c:pt>
                <c:pt idx="3494">
                  <c:v>0</c:v>
                </c:pt>
                <c:pt idx="3495">
                  <c:v>0</c:v>
                </c:pt>
                <c:pt idx="3496">
                  <c:v>-1</c:v>
                </c:pt>
                <c:pt idx="3497">
                  <c:v>0</c:v>
                </c:pt>
                <c:pt idx="3498">
                  <c:v>-1</c:v>
                </c:pt>
                <c:pt idx="3499">
                  <c:v>1</c:v>
                </c:pt>
                <c:pt idx="3500">
                  <c:v>-1</c:v>
                </c:pt>
                <c:pt idx="3501">
                  <c:v>-1</c:v>
                </c:pt>
                <c:pt idx="3502">
                  <c:v>0</c:v>
                </c:pt>
                <c:pt idx="3503">
                  <c:v>-2</c:v>
                </c:pt>
                <c:pt idx="3504">
                  <c:v>0</c:v>
                </c:pt>
                <c:pt idx="3505">
                  <c:v>-1</c:v>
                </c:pt>
                <c:pt idx="3506">
                  <c:v>0</c:v>
                </c:pt>
                <c:pt idx="3507">
                  <c:v>0</c:v>
                </c:pt>
                <c:pt idx="3508">
                  <c:v>-2</c:v>
                </c:pt>
                <c:pt idx="3509">
                  <c:v>0</c:v>
                </c:pt>
                <c:pt idx="3510">
                  <c:v>-1</c:v>
                </c:pt>
                <c:pt idx="3511">
                  <c:v>-1</c:v>
                </c:pt>
                <c:pt idx="3512">
                  <c:v>-1</c:v>
                </c:pt>
                <c:pt idx="3513">
                  <c:v>-1</c:v>
                </c:pt>
                <c:pt idx="3514">
                  <c:v>0</c:v>
                </c:pt>
                <c:pt idx="3515">
                  <c:v>-1</c:v>
                </c:pt>
                <c:pt idx="3516">
                  <c:v>-1</c:v>
                </c:pt>
                <c:pt idx="3517">
                  <c:v>-1</c:v>
                </c:pt>
                <c:pt idx="3518">
                  <c:v>0</c:v>
                </c:pt>
                <c:pt idx="3519">
                  <c:v>0</c:v>
                </c:pt>
                <c:pt idx="3520">
                  <c:v>-1</c:v>
                </c:pt>
                <c:pt idx="3521">
                  <c:v>-1</c:v>
                </c:pt>
                <c:pt idx="3522">
                  <c:v>-2</c:v>
                </c:pt>
                <c:pt idx="3523">
                  <c:v>0</c:v>
                </c:pt>
                <c:pt idx="3524">
                  <c:v>-1</c:v>
                </c:pt>
                <c:pt idx="3525">
                  <c:v>0</c:v>
                </c:pt>
                <c:pt idx="3526">
                  <c:v>0</c:v>
                </c:pt>
                <c:pt idx="3527">
                  <c:v>-2</c:v>
                </c:pt>
                <c:pt idx="3528">
                  <c:v>-1</c:v>
                </c:pt>
                <c:pt idx="3529">
                  <c:v>-2</c:v>
                </c:pt>
                <c:pt idx="3530">
                  <c:v>0</c:v>
                </c:pt>
                <c:pt idx="3531">
                  <c:v>-1</c:v>
                </c:pt>
                <c:pt idx="3532">
                  <c:v>-1</c:v>
                </c:pt>
                <c:pt idx="3533">
                  <c:v>-1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-1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-1</c:v>
                </c:pt>
                <c:pt idx="3552">
                  <c:v>-1</c:v>
                </c:pt>
                <c:pt idx="3553">
                  <c:v>0</c:v>
                </c:pt>
                <c:pt idx="3554">
                  <c:v>0</c:v>
                </c:pt>
                <c:pt idx="3555">
                  <c:v>1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-1</c:v>
                </c:pt>
                <c:pt idx="3560">
                  <c:v>0</c:v>
                </c:pt>
                <c:pt idx="3561">
                  <c:v>-1</c:v>
                </c:pt>
                <c:pt idx="3562">
                  <c:v>-1</c:v>
                </c:pt>
                <c:pt idx="3563">
                  <c:v>-1</c:v>
                </c:pt>
                <c:pt idx="3564">
                  <c:v>0</c:v>
                </c:pt>
                <c:pt idx="3565">
                  <c:v>-1</c:v>
                </c:pt>
                <c:pt idx="3566">
                  <c:v>-1</c:v>
                </c:pt>
                <c:pt idx="3567">
                  <c:v>-2</c:v>
                </c:pt>
                <c:pt idx="3568">
                  <c:v>-1</c:v>
                </c:pt>
                <c:pt idx="3569">
                  <c:v>-1</c:v>
                </c:pt>
                <c:pt idx="3570">
                  <c:v>0</c:v>
                </c:pt>
                <c:pt idx="3571">
                  <c:v>-1</c:v>
                </c:pt>
                <c:pt idx="3572">
                  <c:v>1</c:v>
                </c:pt>
                <c:pt idx="3573">
                  <c:v>0</c:v>
                </c:pt>
                <c:pt idx="3574">
                  <c:v>-1</c:v>
                </c:pt>
                <c:pt idx="3575">
                  <c:v>0</c:v>
                </c:pt>
                <c:pt idx="3576">
                  <c:v>-1</c:v>
                </c:pt>
                <c:pt idx="3577">
                  <c:v>0</c:v>
                </c:pt>
                <c:pt idx="3578">
                  <c:v>-1</c:v>
                </c:pt>
                <c:pt idx="3579">
                  <c:v>0</c:v>
                </c:pt>
                <c:pt idx="3580">
                  <c:v>-1</c:v>
                </c:pt>
                <c:pt idx="3581">
                  <c:v>-1</c:v>
                </c:pt>
                <c:pt idx="3582">
                  <c:v>0</c:v>
                </c:pt>
                <c:pt idx="3583">
                  <c:v>0</c:v>
                </c:pt>
                <c:pt idx="3584">
                  <c:v>-1</c:v>
                </c:pt>
                <c:pt idx="3585">
                  <c:v>0</c:v>
                </c:pt>
                <c:pt idx="3586">
                  <c:v>0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0</c:v>
                </c:pt>
                <c:pt idx="3592">
                  <c:v>0</c:v>
                </c:pt>
                <c:pt idx="3593">
                  <c:v>-2</c:v>
                </c:pt>
                <c:pt idx="3594">
                  <c:v>1</c:v>
                </c:pt>
                <c:pt idx="3595">
                  <c:v>-1</c:v>
                </c:pt>
                <c:pt idx="3596">
                  <c:v>1</c:v>
                </c:pt>
                <c:pt idx="3597">
                  <c:v>-1</c:v>
                </c:pt>
                <c:pt idx="3598">
                  <c:v>-1</c:v>
                </c:pt>
                <c:pt idx="3599">
                  <c:v>-1</c:v>
                </c:pt>
                <c:pt idx="3600">
                  <c:v>-2</c:v>
                </c:pt>
                <c:pt idx="3601">
                  <c:v>-1</c:v>
                </c:pt>
                <c:pt idx="3602">
                  <c:v>-3</c:v>
                </c:pt>
                <c:pt idx="3603">
                  <c:v>-3</c:v>
                </c:pt>
                <c:pt idx="3604">
                  <c:v>-2</c:v>
                </c:pt>
                <c:pt idx="3605">
                  <c:v>-1</c:v>
                </c:pt>
                <c:pt idx="3606">
                  <c:v>-1</c:v>
                </c:pt>
                <c:pt idx="3607">
                  <c:v>-1</c:v>
                </c:pt>
                <c:pt idx="3608">
                  <c:v>-2</c:v>
                </c:pt>
                <c:pt idx="3609">
                  <c:v>-1</c:v>
                </c:pt>
                <c:pt idx="3610">
                  <c:v>-2</c:v>
                </c:pt>
                <c:pt idx="3611">
                  <c:v>1</c:v>
                </c:pt>
                <c:pt idx="3612">
                  <c:v>-1</c:v>
                </c:pt>
                <c:pt idx="3613">
                  <c:v>0</c:v>
                </c:pt>
                <c:pt idx="3614">
                  <c:v>-2</c:v>
                </c:pt>
                <c:pt idx="3615">
                  <c:v>-2</c:v>
                </c:pt>
                <c:pt idx="3616">
                  <c:v>-2</c:v>
                </c:pt>
                <c:pt idx="3617">
                  <c:v>-1</c:v>
                </c:pt>
                <c:pt idx="3618">
                  <c:v>-1</c:v>
                </c:pt>
                <c:pt idx="3619">
                  <c:v>-1</c:v>
                </c:pt>
                <c:pt idx="3620">
                  <c:v>-1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1</c:v>
                </c:pt>
                <c:pt idx="3626">
                  <c:v>1</c:v>
                </c:pt>
                <c:pt idx="3627">
                  <c:v>2</c:v>
                </c:pt>
                <c:pt idx="3628">
                  <c:v>0</c:v>
                </c:pt>
                <c:pt idx="3629">
                  <c:v>1</c:v>
                </c:pt>
                <c:pt idx="3630">
                  <c:v>0</c:v>
                </c:pt>
                <c:pt idx="3631">
                  <c:v>0</c:v>
                </c:pt>
                <c:pt idx="3632">
                  <c:v>1</c:v>
                </c:pt>
                <c:pt idx="3633">
                  <c:v>-1</c:v>
                </c:pt>
                <c:pt idx="3634">
                  <c:v>1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-1</c:v>
                </c:pt>
                <c:pt idx="3639">
                  <c:v>0</c:v>
                </c:pt>
                <c:pt idx="3640">
                  <c:v>1</c:v>
                </c:pt>
                <c:pt idx="3641">
                  <c:v>1</c:v>
                </c:pt>
                <c:pt idx="3642">
                  <c:v>0</c:v>
                </c:pt>
                <c:pt idx="3643">
                  <c:v>0</c:v>
                </c:pt>
                <c:pt idx="3644">
                  <c:v>-1</c:v>
                </c:pt>
                <c:pt idx="3645">
                  <c:v>-1</c:v>
                </c:pt>
                <c:pt idx="3646">
                  <c:v>-1</c:v>
                </c:pt>
                <c:pt idx="3647">
                  <c:v>-1</c:v>
                </c:pt>
                <c:pt idx="3648">
                  <c:v>-1</c:v>
                </c:pt>
                <c:pt idx="3649">
                  <c:v>-1</c:v>
                </c:pt>
                <c:pt idx="3650">
                  <c:v>-2</c:v>
                </c:pt>
                <c:pt idx="3651">
                  <c:v>-2</c:v>
                </c:pt>
                <c:pt idx="3652">
                  <c:v>-3</c:v>
                </c:pt>
                <c:pt idx="3653">
                  <c:v>-1</c:v>
                </c:pt>
                <c:pt idx="3654">
                  <c:v>-1</c:v>
                </c:pt>
                <c:pt idx="3655">
                  <c:v>-3</c:v>
                </c:pt>
                <c:pt idx="3656">
                  <c:v>-1</c:v>
                </c:pt>
                <c:pt idx="3657">
                  <c:v>-3</c:v>
                </c:pt>
                <c:pt idx="3658">
                  <c:v>0</c:v>
                </c:pt>
                <c:pt idx="3659">
                  <c:v>-1</c:v>
                </c:pt>
                <c:pt idx="3660">
                  <c:v>0</c:v>
                </c:pt>
                <c:pt idx="3661">
                  <c:v>-2</c:v>
                </c:pt>
                <c:pt idx="3662">
                  <c:v>-1</c:v>
                </c:pt>
                <c:pt idx="3663">
                  <c:v>-2</c:v>
                </c:pt>
                <c:pt idx="3664">
                  <c:v>-2</c:v>
                </c:pt>
                <c:pt idx="3665">
                  <c:v>-1</c:v>
                </c:pt>
                <c:pt idx="3666">
                  <c:v>0</c:v>
                </c:pt>
                <c:pt idx="3667">
                  <c:v>-1</c:v>
                </c:pt>
                <c:pt idx="3668">
                  <c:v>1</c:v>
                </c:pt>
                <c:pt idx="3669">
                  <c:v>0</c:v>
                </c:pt>
                <c:pt idx="3670">
                  <c:v>0</c:v>
                </c:pt>
                <c:pt idx="3671">
                  <c:v>2</c:v>
                </c:pt>
                <c:pt idx="3672">
                  <c:v>1</c:v>
                </c:pt>
                <c:pt idx="3673">
                  <c:v>3</c:v>
                </c:pt>
                <c:pt idx="3674">
                  <c:v>3</c:v>
                </c:pt>
                <c:pt idx="3675">
                  <c:v>2</c:v>
                </c:pt>
                <c:pt idx="3676">
                  <c:v>2</c:v>
                </c:pt>
                <c:pt idx="3677">
                  <c:v>1</c:v>
                </c:pt>
                <c:pt idx="3678">
                  <c:v>1</c:v>
                </c:pt>
                <c:pt idx="3679">
                  <c:v>-1</c:v>
                </c:pt>
                <c:pt idx="3680">
                  <c:v>-2</c:v>
                </c:pt>
                <c:pt idx="3681">
                  <c:v>-1</c:v>
                </c:pt>
                <c:pt idx="3682">
                  <c:v>-2</c:v>
                </c:pt>
                <c:pt idx="3683">
                  <c:v>0</c:v>
                </c:pt>
                <c:pt idx="3684">
                  <c:v>-1</c:v>
                </c:pt>
                <c:pt idx="3685">
                  <c:v>0</c:v>
                </c:pt>
                <c:pt idx="3686">
                  <c:v>0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2</c:v>
                </c:pt>
                <c:pt idx="3691">
                  <c:v>0</c:v>
                </c:pt>
                <c:pt idx="3692">
                  <c:v>0</c:v>
                </c:pt>
                <c:pt idx="3693">
                  <c:v>-1</c:v>
                </c:pt>
                <c:pt idx="3694">
                  <c:v>-1</c:v>
                </c:pt>
                <c:pt idx="3695">
                  <c:v>-1</c:v>
                </c:pt>
                <c:pt idx="3696">
                  <c:v>-3</c:v>
                </c:pt>
                <c:pt idx="3697">
                  <c:v>-2</c:v>
                </c:pt>
                <c:pt idx="3698">
                  <c:v>-4</c:v>
                </c:pt>
                <c:pt idx="3699">
                  <c:v>-2</c:v>
                </c:pt>
                <c:pt idx="3700">
                  <c:v>-1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-1</c:v>
                </c:pt>
                <c:pt idx="3707">
                  <c:v>-1</c:v>
                </c:pt>
                <c:pt idx="3708">
                  <c:v>-2</c:v>
                </c:pt>
                <c:pt idx="3709">
                  <c:v>-3</c:v>
                </c:pt>
                <c:pt idx="3710">
                  <c:v>-2</c:v>
                </c:pt>
                <c:pt idx="3711">
                  <c:v>-3</c:v>
                </c:pt>
                <c:pt idx="3712">
                  <c:v>-2</c:v>
                </c:pt>
                <c:pt idx="3713">
                  <c:v>-3</c:v>
                </c:pt>
                <c:pt idx="3714">
                  <c:v>-1</c:v>
                </c:pt>
                <c:pt idx="3715">
                  <c:v>-1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1</c:v>
                </c:pt>
                <c:pt idx="3720">
                  <c:v>1</c:v>
                </c:pt>
                <c:pt idx="3721">
                  <c:v>-1</c:v>
                </c:pt>
                <c:pt idx="3722">
                  <c:v>-1</c:v>
                </c:pt>
                <c:pt idx="3723">
                  <c:v>-2</c:v>
                </c:pt>
                <c:pt idx="3724">
                  <c:v>-2</c:v>
                </c:pt>
                <c:pt idx="3725">
                  <c:v>-1</c:v>
                </c:pt>
                <c:pt idx="3726">
                  <c:v>-2</c:v>
                </c:pt>
                <c:pt idx="3727">
                  <c:v>-1</c:v>
                </c:pt>
                <c:pt idx="3728">
                  <c:v>-1</c:v>
                </c:pt>
                <c:pt idx="3729">
                  <c:v>2</c:v>
                </c:pt>
                <c:pt idx="3730">
                  <c:v>2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1</c:v>
                </c:pt>
                <c:pt idx="3735">
                  <c:v>-1</c:v>
                </c:pt>
                <c:pt idx="3736">
                  <c:v>-3</c:v>
                </c:pt>
                <c:pt idx="3737">
                  <c:v>-3</c:v>
                </c:pt>
                <c:pt idx="3738">
                  <c:v>-4</c:v>
                </c:pt>
                <c:pt idx="3739">
                  <c:v>-2</c:v>
                </c:pt>
                <c:pt idx="3740">
                  <c:v>-3</c:v>
                </c:pt>
                <c:pt idx="3741">
                  <c:v>-1</c:v>
                </c:pt>
                <c:pt idx="3742">
                  <c:v>0</c:v>
                </c:pt>
                <c:pt idx="3743">
                  <c:v>-1</c:v>
                </c:pt>
                <c:pt idx="3744">
                  <c:v>0</c:v>
                </c:pt>
                <c:pt idx="3745">
                  <c:v>-1</c:v>
                </c:pt>
                <c:pt idx="3746">
                  <c:v>0</c:v>
                </c:pt>
                <c:pt idx="3747">
                  <c:v>-1</c:v>
                </c:pt>
                <c:pt idx="3748">
                  <c:v>-1</c:v>
                </c:pt>
                <c:pt idx="3749">
                  <c:v>-3</c:v>
                </c:pt>
                <c:pt idx="3750">
                  <c:v>-4</c:v>
                </c:pt>
                <c:pt idx="3751">
                  <c:v>-6</c:v>
                </c:pt>
                <c:pt idx="3752">
                  <c:v>-4</c:v>
                </c:pt>
                <c:pt idx="3753">
                  <c:v>-6</c:v>
                </c:pt>
                <c:pt idx="3754">
                  <c:v>-3</c:v>
                </c:pt>
                <c:pt idx="3755">
                  <c:v>-3</c:v>
                </c:pt>
                <c:pt idx="3756">
                  <c:v>-1</c:v>
                </c:pt>
                <c:pt idx="3757">
                  <c:v>-2</c:v>
                </c:pt>
                <c:pt idx="3758">
                  <c:v>-1</c:v>
                </c:pt>
                <c:pt idx="3759">
                  <c:v>-1</c:v>
                </c:pt>
                <c:pt idx="3760">
                  <c:v>-1</c:v>
                </c:pt>
                <c:pt idx="3761">
                  <c:v>0</c:v>
                </c:pt>
                <c:pt idx="3762">
                  <c:v>-2</c:v>
                </c:pt>
                <c:pt idx="3763">
                  <c:v>-1</c:v>
                </c:pt>
                <c:pt idx="3764">
                  <c:v>-3</c:v>
                </c:pt>
                <c:pt idx="3765">
                  <c:v>-2</c:v>
                </c:pt>
                <c:pt idx="3766">
                  <c:v>-2</c:v>
                </c:pt>
                <c:pt idx="3767">
                  <c:v>-3</c:v>
                </c:pt>
                <c:pt idx="3768">
                  <c:v>-3</c:v>
                </c:pt>
                <c:pt idx="3769">
                  <c:v>-2</c:v>
                </c:pt>
                <c:pt idx="3770">
                  <c:v>-2</c:v>
                </c:pt>
                <c:pt idx="3771">
                  <c:v>-1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0</c:v>
                </c:pt>
                <c:pt idx="3777">
                  <c:v>0</c:v>
                </c:pt>
                <c:pt idx="3778">
                  <c:v>1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-1</c:v>
                </c:pt>
                <c:pt idx="3783">
                  <c:v>-1</c:v>
                </c:pt>
                <c:pt idx="3784">
                  <c:v>1</c:v>
                </c:pt>
                <c:pt idx="3785">
                  <c:v>1</c:v>
                </c:pt>
                <c:pt idx="3786">
                  <c:v>2</c:v>
                </c:pt>
                <c:pt idx="3787">
                  <c:v>1</c:v>
                </c:pt>
                <c:pt idx="3788">
                  <c:v>1</c:v>
                </c:pt>
                <c:pt idx="3789">
                  <c:v>-1</c:v>
                </c:pt>
                <c:pt idx="3790">
                  <c:v>-1</c:v>
                </c:pt>
                <c:pt idx="3791">
                  <c:v>-2</c:v>
                </c:pt>
                <c:pt idx="3792">
                  <c:v>-1</c:v>
                </c:pt>
                <c:pt idx="3793">
                  <c:v>-1</c:v>
                </c:pt>
                <c:pt idx="3794">
                  <c:v>-2</c:v>
                </c:pt>
                <c:pt idx="3795">
                  <c:v>-1</c:v>
                </c:pt>
                <c:pt idx="3796">
                  <c:v>-1</c:v>
                </c:pt>
                <c:pt idx="3797">
                  <c:v>-1</c:v>
                </c:pt>
                <c:pt idx="3798">
                  <c:v>0</c:v>
                </c:pt>
                <c:pt idx="3799">
                  <c:v>-2</c:v>
                </c:pt>
                <c:pt idx="3800">
                  <c:v>-1</c:v>
                </c:pt>
                <c:pt idx="3801">
                  <c:v>0</c:v>
                </c:pt>
                <c:pt idx="3802">
                  <c:v>-1</c:v>
                </c:pt>
                <c:pt idx="3803">
                  <c:v>0</c:v>
                </c:pt>
                <c:pt idx="3804">
                  <c:v>-2</c:v>
                </c:pt>
                <c:pt idx="3805">
                  <c:v>-3</c:v>
                </c:pt>
                <c:pt idx="3806">
                  <c:v>-3</c:v>
                </c:pt>
                <c:pt idx="3807">
                  <c:v>-2</c:v>
                </c:pt>
                <c:pt idx="3808">
                  <c:v>-1</c:v>
                </c:pt>
                <c:pt idx="3809">
                  <c:v>-1</c:v>
                </c:pt>
                <c:pt idx="3810">
                  <c:v>-1</c:v>
                </c:pt>
                <c:pt idx="3811">
                  <c:v>-2</c:v>
                </c:pt>
                <c:pt idx="3812">
                  <c:v>-1</c:v>
                </c:pt>
                <c:pt idx="3813">
                  <c:v>-1</c:v>
                </c:pt>
                <c:pt idx="3814">
                  <c:v>-1</c:v>
                </c:pt>
                <c:pt idx="3815">
                  <c:v>0</c:v>
                </c:pt>
                <c:pt idx="3816">
                  <c:v>-1</c:v>
                </c:pt>
                <c:pt idx="3817">
                  <c:v>1</c:v>
                </c:pt>
                <c:pt idx="3818">
                  <c:v>0</c:v>
                </c:pt>
                <c:pt idx="3819">
                  <c:v>1</c:v>
                </c:pt>
                <c:pt idx="3820">
                  <c:v>1</c:v>
                </c:pt>
                <c:pt idx="3821">
                  <c:v>0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3</c:v>
                </c:pt>
                <c:pt idx="3826">
                  <c:v>1</c:v>
                </c:pt>
                <c:pt idx="3827">
                  <c:v>3</c:v>
                </c:pt>
                <c:pt idx="3828">
                  <c:v>1</c:v>
                </c:pt>
                <c:pt idx="3829">
                  <c:v>3</c:v>
                </c:pt>
                <c:pt idx="3830">
                  <c:v>3</c:v>
                </c:pt>
                <c:pt idx="3831">
                  <c:v>2</c:v>
                </c:pt>
                <c:pt idx="3832">
                  <c:v>3</c:v>
                </c:pt>
                <c:pt idx="3833">
                  <c:v>1</c:v>
                </c:pt>
                <c:pt idx="3834">
                  <c:v>1</c:v>
                </c:pt>
                <c:pt idx="3835">
                  <c:v>0</c:v>
                </c:pt>
                <c:pt idx="3836">
                  <c:v>-1</c:v>
                </c:pt>
                <c:pt idx="3837">
                  <c:v>-1</c:v>
                </c:pt>
                <c:pt idx="3838">
                  <c:v>-1</c:v>
                </c:pt>
                <c:pt idx="3839">
                  <c:v>0</c:v>
                </c:pt>
                <c:pt idx="3840">
                  <c:v>0</c:v>
                </c:pt>
                <c:pt idx="3841">
                  <c:v>1</c:v>
                </c:pt>
                <c:pt idx="3842">
                  <c:v>0</c:v>
                </c:pt>
                <c:pt idx="3843">
                  <c:v>1</c:v>
                </c:pt>
                <c:pt idx="3844">
                  <c:v>-1</c:v>
                </c:pt>
                <c:pt idx="3845">
                  <c:v>-4</c:v>
                </c:pt>
                <c:pt idx="3846">
                  <c:v>-4</c:v>
                </c:pt>
                <c:pt idx="3847">
                  <c:v>-4</c:v>
                </c:pt>
                <c:pt idx="3848">
                  <c:v>-4</c:v>
                </c:pt>
                <c:pt idx="3849">
                  <c:v>-3</c:v>
                </c:pt>
                <c:pt idx="3850">
                  <c:v>-4</c:v>
                </c:pt>
                <c:pt idx="3851">
                  <c:v>-4</c:v>
                </c:pt>
                <c:pt idx="3852">
                  <c:v>-3</c:v>
                </c:pt>
                <c:pt idx="3853">
                  <c:v>-2</c:v>
                </c:pt>
                <c:pt idx="3854">
                  <c:v>-2</c:v>
                </c:pt>
                <c:pt idx="3855">
                  <c:v>-1</c:v>
                </c:pt>
                <c:pt idx="3856">
                  <c:v>-1</c:v>
                </c:pt>
                <c:pt idx="3857">
                  <c:v>-1</c:v>
                </c:pt>
                <c:pt idx="3858">
                  <c:v>-2</c:v>
                </c:pt>
                <c:pt idx="3859">
                  <c:v>-3</c:v>
                </c:pt>
                <c:pt idx="3860">
                  <c:v>-3</c:v>
                </c:pt>
                <c:pt idx="3861">
                  <c:v>-2</c:v>
                </c:pt>
                <c:pt idx="3862">
                  <c:v>0</c:v>
                </c:pt>
                <c:pt idx="3863">
                  <c:v>-1</c:v>
                </c:pt>
                <c:pt idx="3864">
                  <c:v>0</c:v>
                </c:pt>
                <c:pt idx="3865">
                  <c:v>0</c:v>
                </c:pt>
                <c:pt idx="3866">
                  <c:v>-1</c:v>
                </c:pt>
                <c:pt idx="3867">
                  <c:v>-1</c:v>
                </c:pt>
                <c:pt idx="3868">
                  <c:v>0</c:v>
                </c:pt>
                <c:pt idx="3869">
                  <c:v>-1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1</c:v>
                </c:pt>
                <c:pt idx="3874">
                  <c:v>-1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1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-1</c:v>
                </c:pt>
                <c:pt idx="3883">
                  <c:v>-1</c:v>
                </c:pt>
                <c:pt idx="3884">
                  <c:v>-2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1</c:v>
                </c:pt>
                <c:pt idx="3889">
                  <c:v>-1</c:v>
                </c:pt>
                <c:pt idx="3890">
                  <c:v>-1</c:v>
                </c:pt>
                <c:pt idx="3891">
                  <c:v>-3</c:v>
                </c:pt>
                <c:pt idx="3892">
                  <c:v>-3</c:v>
                </c:pt>
                <c:pt idx="3893">
                  <c:v>-1</c:v>
                </c:pt>
                <c:pt idx="3894">
                  <c:v>-1</c:v>
                </c:pt>
                <c:pt idx="3895">
                  <c:v>0</c:v>
                </c:pt>
                <c:pt idx="3896">
                  <c:v>-1</c:v>
                </c:pt>
                <c:pt idx="3897">
                  <c:v>-1</c:v>
                </c:pt>
                <c:pt idx="3898">
                  <c:v>-2</c:v>
                </c:pt>
                <c:pt idx="3899">
                  <c:v>-3</c:v>
                </c:pt>
                <c:pt idx="3900">
                  <c:v>-3</c:v>
                </c:pt>
                <c:pt idx="3901">
                  <c:v>-3</c:v>
                </c:pt>
                <c:pt idx="3902">
                  <c:v>-2</c:v>
                </c:pt>
                <c:pt idx="3903">
                  <c:v>-3</c:v>
                </c:pt>
                <c:pt idx="3904">
                  <c:v>-3</c:v>
                </c:pt>
                <c:pt idx="3905">
                  <c:v>-2</c:v>
                </c:pt>
                <c:pt idx="3906">
                  <c:v>-3</c:v>
                </c:pt>
                <c:pt idx="3907">
                  <c:v>-3</c:v>
                </c:pt>
                <c:pt idx="3908">
                  <c:v>-2</c:v>
                </c:pt>
                <c:pt idx="3909">
                  <c:v>-3</c:v>
                </c:pt>
                <c:pt idx="3910">
                  <c:v>-3</c:v>
                </c:pt>
                <c:pt idx="3911">
                  <c:v>-4</c:v>
                </c:pt>
                <c:pt idx="3912">
                  <c:v>-5</c:v>
                </c:pt>
                <c:pt idx="3913">
                  <c:v>-3</c:v>
                </c:pt>
                <c:pt idx="3914">
                  <c:v>-4</c:v>
                </c:pt>
                <c:pt idx="3915">
                  <c:v>-3</c:v>
                </c:pt>
                <c:pt idx="3916">
                  <c:v>-3</c:v>
                </c:pt>
                <c:pt idx="3917">
                  <c:v>-3</c:v>
                </c:pt>
                <c:pt idx="3918">
                  <c:v>-1</c:v>
                </c:pt>
                <c:pt idx="3919">
                  <c:v>-1</c:v>
                </c:pt>
                <c:pt idx="3920">
                  <c:v>-1</c:v>
                </c:pt>
                <c:pt idx="3921">
                  <c:v>-3</c:v>
                </c:pt>
                <c:pt idx="3922">
                  <c:v>-3</c:v>
                </c:pt>
                <c:pt idx="3923">
                  <c:v>-3</c:v>
                </c:pt>
                <c:pt idx="3924">
                  <c:v>-2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</c:v>
                </c:pt>
                <c:pt idx="3930">
                  <c:v>1</c:v>
                </c:pt>
                <c:pt idx="3931">
                  <c:v>2</c:v>
                </c:pt>
                <c:pt idx="3932">
                  <c:v>1</c:v>
                </c:pt>
                <c:pt idx="3933">
                  <c:v>-1</c:v>
                </c:pt>
                <c:pt idx="3934">
                  <c:v>-1</c:v>
                </c:pt>
                <c:pt idx="3935">
                  <c:v>-2</c:v>
                </c:pt>
                <c:pt idx="3936">
                  <c:v>0</c:v>
                </c:pt>
                <c:pt idx="3937">
                  <c:v>1</c:v>
                </c:pt>
                <c:pt idx="3938">
                  <c:v>1</c:v>
                </c:pt>
                <c:pt idx="3939">
                  <c:v>0</c:v>
                </c:pt>
                <c:pt idx="3940">
                  <c:v>0</c:v>
                </c:pt>
                <c:pt idx="3941">
                  <c:v>-2</c:v>
                </c:pt>
                <c:pt idx="3942">
                  <c:v>-3</c:v>
                </c:pt>
                <c:pt idx="3943">
                  <c:v>-4</c:v>
                </c:pt>
                <c:pt idx="3944">
                  <c:v>-3</c:v>
                </c:pt>
                <c:pt idx="3945">
                  <c:v>-3</c:v>
                </c:pt>
                <c:pt idx="3946">
                  <c:v>0</c:v>
                </c:pt>
                <c:pt idx="3947">
                  <c:v>0</c:v>
                </c:pt>
                <c:pt idx="3948">
                  <c:v>1</c:v>
                </c:pt>
                <c:pt idx="3949">
                  <c:v>1</c:v>
                </c:pt>
                <c:pt idx="3950">
                  <c:v>0</c:v>
                </c:pt>
                <c:pt idx="3951">
                  <c:v>0</c:v>
                </c:pt>
                <c:pt idx="3952">
                  <c:v>-2</c:v>
                </c:pt>
                <c:pt idx="3953">
                  <c:v>-4</c:v>
                </c:pt>
                <c:pt idx="3954">
                  <c:v>-4</c:v>
                </c:pt>
                <c:pt idx="3955">
                  <c:v>-5</c:v>
                </c:pt>
                <c:pt idx="3956">
                  <c:v>-1</c:v>
                </c:pt>
                <c:pt idx="3957">
                  <c:v>-1</c:v>
                </c:pt>
                <c:pt idx="3958">
                  <c:v>-1</c:v>
                </c:pt>
                <c:pt idx="3959">
                  <c:v>-1</c:v>
                </c:pt>
                <c:pt idx="3960">
                  <c:v>-1</c:v>
                </c:pt>
                <c:pt idx="3961">
                  <c:v>-1</c:v>
                </c:pt>
                <c:pt idx="3962">
                  <c:v>-1</c:v>
                </c:pt>
                <c:pt idx="3963">
                  <c:v>-1</c:v>
                </c:pt>
                <c:pt idx="3964">
                  <c:v>-3</c:v>
                </c:pt>
                <c:pt idx="3965">
                  <c:v>-3</c:v>
                </c:pt>
                <c:pt idx="3966">
                  <c:v>-3</c:v>
                </c:pt>
                <c:pt idx="3967">
                  <c:v>-1</c:v>
                </c:pt>
                <c:pt idx="3968">
                  <c:v>1</c:v>
                </c:pt>
                <c:pt idx="3969">
                  <c:v>1</c:v>
                </c:pt>
                <c:pt idx="3970">
                  <c:v>2</c:v>
                </c:pt>
                <c:pt idx="3971">
                  <c:v>1</c:v>
                </c:pt>
                <c:pt idx="3972">
                  <c:v>0</c:v>
                </c:pt>
                <c:pt idx="3973">
                  <c:v>-1</c:v>
                </c:pt>
                <c:pt idx="3974">
                  <c:v>-2</c:v>
                </c:pt>
                <c:pt idx="3975">
                  <c:v>-2</c:v>
                </c:pt>
                <c:pt idx="3976">
                  <c:v>-1</c:v>
                </c:pt>
                <c:pt idx="3977">
                  <c:v>0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3</c:v>
                </c:pt>
                <c:pt idx="3982">
                  <c:v>1</c:v>
                </c:pt>
                <c:pt idx="3983">
                  <c:v>1</c:v>
                </c:pt>
                <c:pt idx="3984">
                  <c:v>0</c:v>
                </c:pt>
                <c:pt idx="3985">
                  <c:v>-2</c:v>
                </c:pt>
                <c:pt idx="3986">
                  <c:v>-1</c:v>
                </c:pt>
                <c:pt idx="3987">
                  <c:v>0</c:v>
                </c:pt>
                <c:pt idx="3988">
                  <c:v>0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1</c:v>
                </c:pt>
                <c:pt idx="3993">
                  <c:v>0</c:v>
                </c:pt>
                <c:pt idx="3994">
                  <c:v>0</c:v>
                </c:pt>
                <c:pt idx="3995">
                  <c:v>-1</c:v>
                </c:pt>
                <c:pt idx="3996">
                  <c:v>-2</c:v>
                </c:pt>
                <c:pt idx="3997">
                  <c:v>-2</c:v>
                </c:pt>
                <c:pt idx="3998">
                  <c:v>-1</c:v>
                </c:pt>
                <c:pt idx="3999">
                  <c:v>2</c:v>
                </c:pt>
                <c:pt idx="4000">
                  <c:v>1</c:v>
                </c:pt>
                <c:pt idx="4001">
                  <c:v>1</c:v>
                </c:pt>
                <c:pt idx="4002">
                  <c:v>-1</c:v>
                </c:pt>
                <c:pt idx="4003">
                  <c:v>-3</c:v>
                </c:pt>
                <c:pt idx="4004">
                  <c:v>-4</c:v>
                </c:pt>
                <c:pt idx="4005">
                  <c:v>-5</c:v>
                </c:pt>
                <c:pt idx="4006">
                  <c:v>-5</c:v>
                </c:pt>
                <c:pt idx="4007">
                  <c:v>-4</c:v>
                </c:pt>
                <c:pt idx="4008">
                  <c:v>-4</c:v>
                </c:pt>
                <c:pt idx="4009">
                  <c:v>-1</c:v>
                </c:pt>
                <c:pt idx="4010">
                  <c:v>-1</c:v>
                </c:pt>
                <c:pt idx="4011">
                  <c:v>0</c:v>
                </c:pt>
                <c:pt idx="4012">
                  <c:v>-2</c:v>
                </c:pt>
                <c:pt idx="4013">
                  <c:v>-2</c:v>
                </c:pt>
                <c:pt idx="4014">
                  <c:v>-3</c:v>
                </c:pt>
                <c:pt idx="4015">
                  <c:v>-5</c:v>
                </c:pt>
                <c:pt idx="4016">
                  <c:v>-4</c:v>
                </c:pt>
                <c:pt idx="4017">
                  <c:v>-5</c:v>
                </c:pt>
                <c:pt idx="4018">
                  <c:v>-4</c:v>
                </c:pt>
                <c:pt idx="4019">
                  <c:v>-1</c:v>
                </c:pt>
                <c:pt idx="4020">
                  <c:v>-1</c:v>
                </c:pt>
                <c:pt idx="4021">
                  <c:v>1</c:v>
                </c:pt>
                <c:pt idx="4022">
                  <c:v>1</c:v>
                </c:pt>
                <c:pt idx="4023">
                  <c:v>2</c:v>
                </c:pt>
                <c:pt idx="4024">
                  <c:v>0</c:v>
                </c:pt>
                <c:pt idx="4025">
                  <c:v>-1</c:v>
                </c:pt>
                <c:pt idx="4026">
                  <c:v>-2</c:v>
                </c:pt>
                <c:pt idx="4027">
                  <c:v>-3</c:v>
                </c:pt>
                <c:pt idx="4028">
                  <c:v>-2</c:v>
                </c:pt>
                <c:pt idx="4029">
                  <c:v>-1</c:v>
                </c:pt>
                <c:pt idx="4030">
                  <c:v>1</c:v>
                </c:pt>
                <c:pt idx="4031">
                  <c:v>2</c:v>
                </c:pt>
                <c:pt idx="4032">
                  <c:v>0</c:v>
                </c:pt>
                <c:pt idx="4033">
                  <c:v>1</c:v>
                </c:pt>
                <c:pt idx="4034">
                  <c:v>-1</c:v>
                </c:pt>
                <c:pt idx="4035">
                  <c:v>-2</c:v>
                </c:pt>
                <c:pt idx="4036">
                  <c:v>-1</c:v>
                </c:pt>
                <c:pt idx="4037">
                  <c:v>-1</c:v>
                </c:pt>
                <c:pt idx="4038">
                  <c:v>1</c:v>
                </c:pt>
                <c:pt idx="4039">
                  <c:v>2</c:v>
                </c:pt>
                <c:pt idx="4040">
                  <c:v>3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2</c:v>
                </c:pt>
                <c:pt idx="4045">
                  <c:v>1</c:v>
                </c:pt>
                <c:pt idx="4046">
                  <c:v>-1</c:v>
                </c:pt>
                <c:pt idx="4047">
                  <c:v>0</c:v>
                </c:pt>
                <c:pt idx="4048">
                  <c:v>0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1</c:v>
                </c:pt>
                <c:pt idx="4054">
                  <c:v>0</c:v>
                </c:pt>
                <c:pt idx="4055">
                  <c:v>0</c:v>
                </c:pt>
                <c:pt idx="4056">
                  <c:v>-2</c:v>
                </c:pt>
                <c:pt idx="4057">
                  <c:v>-2</c:v>
                </c:pt>
                <c:pt idx="4058">
                  <c:v>0</c:v>
                </c:pt>
                <c:pt idx="4059">
                  <c:v>-1</c:v>
                </c:pt>
                <c:pt idx="4060">
                  <c:v>1</c:v>
                </c:pt>
                <c:pt idx="4061">
                  <c:v>1</c:v>
                </c:pt>
                <c:pt idx="4062">
                  <c:v>0</c:v>
                </c:pt>
                <c:pt idx="4063">
                  <c:v>-1</c:v>
                </c:pt>
                <c:pt idx="4064">
                  <c:v>-1</c:v>
                </c:pt>
                <c:pt idx="4065">
                  <c:v>-2</c:v>
                </c:pt>
                <c:pt idx="4066">
                  <c:v>-1</c:v>
                </c:pt>
                <c:pt idx="4067">
                  <c:v>-1</c:v>
                </c:pt>
                <c:pt idx="4068">
                  <c:v>0</c:v>
                </c:pt>
                <c:pt idx="4069">
                  <c:v>-2</c:v>
                </c:pt>
                <c:pt idx="4070">
                  <c:v>0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-1</c:v>
                </c:pt>
                <c:pt idx="4077">
                  <c:v>0</c:v>
                </c:pt>
                <c:pt idx="4078">
                  <c:v>-2</c:v>
                </c:pt>
                <c:pt idx="4079">
                  <c:v>0</c:v>
                </c:pt>
                <c:pt idx="4080">
                  <c:v>0</c:v>
                </c:pt>
                <c:pt idx="4081">
                  <c:v>2</c:v>
                </c:pt>
                <c:pt idx="4082">
                  <c:v>2</c:v>
                </c:pt>
                <c:pt idx="4083">
                  <c:v>3</c:v>
                </c:pt>
                <c:pt idx="4084">
                  <c:v>2</c:v>
                </c:pt>
                <c:pt idx="4085">
                  <c:v>1</c:v>
                </c:pt>
                <c:pt idx="4086">
                  <c:v>-2</c:v>
                </c:pt>
                <c:pt idx="4087">
                  <c:v>-1</c:v>
                </c:pt>
                <c:pt idx="4088">
                  <c:v>-1</c:v>
                </c:pt>
                <c:pt idx="4089">
                  <c:v>3</c:v>
                </c:pt>
                <c:pt idx="4090">
                  <c:v>3</c:v>
                </c:pt>
                <c:pt idx="4091">
                  <c:v>2</c:v>
                </c:pt>
                <c:pt idx="4092">
                  <c:v>0</c:v>
                </c:pt>
                <c:pt idx="4093">
                  <c:v>-1</c:v>
                </c:pt>
                <c:pt idx="4094">
                  <c:v>-1</c:v>
                </c:pt>
                <c:pt idx="4095">
                  <c:v>-1</c:v>
                </c:pt>
                <c:pt idx="4096">
                  <c:v>0</c:v>
                </c:pt>
                <c:pt idx="4097">
                  <c:v>1</c:v>
                </c:pt>
                <c:pt idx="4098">
                  <c:v>0</c:v>
                </c:pt>
                <c:pt idx="4099">
                  <c:v>2</c:v>
                </c:pt>
                <c:pt idx="4100">
                  <c:v>2</c:v>
                </c:pt>
                <c:pt idx="4101">
                  <c:v>3</c:v>
                </c:pt>
                <c:pt idx="4102">
                  <c:v>2</c:v>
                </c:pt>
                <c:pt idx="4103">
                  <c:v>2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3</c:v>
                </c:pt>
                <c:pt idx="4112">
                  <c:v>1</c:v>
                </c:pt>
                <c:pt idx="4113">
                  <c:v>0</c:v>
                </c:pt>
                <c:pt idx="4114">
                  <c:v>-1</c:v>
                </c:pt>
                <c:pt idx="4115">
                  <c:v>-2</c:v>
                </c:pt>
                <c:pt idx="4116">
                  <c:v>0</c:v>
                </c:pt>
                <c:pt idx="4117">
                  <c:v>1</c:v>
                </c:pt>
                <c:pt idx="4118">
                  <c:v>1</c:v>
                </c:pt>
                <c:pt idx="4119">
                  <c:v>3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0</c:v>
                </c:pt>
                <c:pt idx="4124">
                  <c:v>-1</c:v>
                </c:pt>
                <c:pt idx="4125">
                  <c:v>0</c:v>
                </c:pt>
                <c:pt idx="4126">
                  <c:v>0</c:v>
                </c:pt>
                <c:pt idx="4127">
                  <c:v>1</c:v>
                </c:pt>
                <c:pt idx="4128">
                  <c:v>0</c:v>
                </c:pt>
                <c:pt idx="4129">
                  <c:v>2</c:v>
                </c:pt>
                <c:pt idx="4130">
                  <c:v>1</c:v>
                </c:pt>
                <c:pt idx="4131">
                  <c:v>0</c:v>
                </c:pt>
                <c:pt idx="4132">
                  <c:v>1</c:v>
                </c:pt>
                <c:pt idx="4133">
                  <c:v>-1</c:v>
                </c:pt>
                <c:pt idx="4134">
                  <c:v>0</c:v>
                </c:pt>
                <c:pt idx="4135">
                  <c:v>-2</c:v>
                </c:pt>
                <c:pt idx="4136">
                  <c:v>-1</c:v>
                </c:pt>
                <c:pt idx="4137">
                  <c:v>0</c:v>
                </c:pt>
                <c:pt idx="4138">
                  <c:v>-1</c:v>
                </c:pt>
                <c:pt idx="4139">
                  <c:v>1</c:v>
                </c:pt>
                <c:pt idx="4140">
                  <c:v>0</c:v>
                </c:pt>
                <c:pt idx="4141">
                  <c:v>0</c:v>
                </c:pt>
                <c:pt idx="4142">
                  <c:v>-1</c:v>
                </c:pt>
                <c:pt idx="4143">
                  <c:v>-2</c:v>
                </c:pt>
                <c:pt idx="4144">
                  <c:v>-1</c:v>
                </c:pt>
                <c:pt idx="4145">
                  <c:v>-1</c:v>
                </c:pt>
                <c:pt idx="4146">
                  <c:v>1</c:v>
                </c:pt>
                <c:pt idx="4147">
                  <c:v>2</c:v>
                </c:pt>
                <c:pt idx="4148">
                  <c:v>1</c:v>
                </c:pt>
                <c:pt idx="4149">
                  <c:v>1</c:v>
                </c:pt>
                <c:pt idx="4150">
                  <c:v>-2</c:v>
                </c:pt>
                <c:pt idx="4151">
                  <c:v>-3</c:v>
                </c:pt>
                <c:pt idx="4152">
                  <c:v>-3</c:v>
                </c:pt>
                <c:pt idx="4153">
                  <c:v>-4</c:v>
                </c:pt>
                <c:pt idx="4154">
                  <c:v>-2</c:v>
                </c:pt>
                <c:pt idx="4155">
                  <c:v>-2</c:v>
                </c:pt>
                <c:pt idx="4156">
                  <c:v>-1</c:v>
                </c:pt>
                <c:pt idx="4157">
                  <c:v>0</c:v>
                </c:pt>
                <c:pt idx="4158">
                  <c:v>-1</c:v>
                </c:pt>
                <c:pt idx="4159">
                  <c:v>0</c:v>
                </c:pt>
                <c:pt idx="4160">
                  <c:v>-1</c:v>
                </c:pt>
                <c:pt idx="4161">
                  <c:v>-4</c:v>
                </c:pt>
                <c:pt idx="4162">
                  <c:v>-4</c:v>
                </c:pt>
                <c:pt idx="4163">
                  <c:v>-6</c:v>
                </c:pt>
                <c:pt idx="4164">
                  <c:v>-3</c:v>
                </c:pt>
                <c:pt idx="4165">
                  <c:v>-3</c:v>
                </c:pt>
                <c:pt idx="4166">
                  <c:v>-1</c:v>
                </c:pt>
                <c:pt idx="4167">
                  <c:v>0</c:v>
                </c:pt>
                <c:pt idx="4168">
                  <c:v>-1</c:v>
                </c:pt>
                <c:pt idx="4169">
                  <c:v>0</c:v>
                </c:pt>
                <c:pt idx="4170">
                  <c:v>-3</c:v>
                </c:pt>
                <c:pt idx="4171">
                  <c:v>-3</c:v>
                </c:pt>
                <c:pt idx="4172">
                  <c:v>-5</c:v>
                </c:pt>
                <c:pt idx="4173">
                  <c:v>-5</c:v>
                </c:pt>
                <c:pt idx="4174">
                  <c:v>-5</c:v>
                </c:pt>
                <c:pt idx="4175">
                  <c:v>-4</c:v>
                </c:pt>
                <c:pt idx="4176">
                  <c:v>-1</c:v>
                </c:pt>
                <c:pt idx="4177">
                  <c:v>-1</c:v>
                </c:pt>
                <c:pt idx="4178">
                  <c:v>1</c:v>
                </c:pt>
                <c:pt idx="4179">
                  <c:v>-1</c:v>
                </c:pt>
                <c:pt idx="4180">
                  <c:v>0</c:v>
                </c:pt>
                <c:pt idx="4181">
                  <c:v>-3</c:v>
                </c:pt>
                <c:pt idx="4182">
                  <c:v>-1</c:v>
                </c:pt>
                <c:pt idx="4183">
                  <c:v>-1</c:v>
                </c:pt>
                <c:pt idx="4184">
                  <c:v>1</c:v>
                </c:pt>
                <c:pt idx="4185">
                  <c:v>1</c:v>
                </c:pt>
                <c:pt idx="4186">
                  <c:v>2</c:v>
                </c:pt>
                <c:pt idx="4187">
                  <c:v>2</c:v>
                </c:pt>
                <c:pt idx="4188">
                  <c:v>1</c:v>
                </c:pt>
                <c:pt idx="4189">
                  <c:v>1</c:v>
                </c:pt>
                <c:pt idx="4190">
                  <c:v>0</c:v>
                </c:pt>
                <c:pt idx="4191">
                  <c:v>0</c:v>
                </c:pt>
                <c:pt idx="4192">
                  <c:v>-1</c:v>
                </c:pt>
                <c:pt idx="4193">
                  <c:v>-1</c:v>
                </c:pt>
                <c:pt idx="4194">
                  <c:v>-1</c:v>
                </c:pt>
                <c:pt idx="4195">
                  <c:v>-1</c:v>
                </c:pt>
                <c:pt idx="4196">
                  <c:v>1</c:v>
                </c:pt>
                <c:pt idx="4197">
                  <c:v>2</c:v>
                </c:pt>
                <c:pt idx="4198">
                  <c:v>0</c:v>
                </c:pt>
                <c:pt idx="4199">
                  <c:v>-1</c:v>
                </c:pt>
                <c:pt idx="4200">
                  <c:v>-2</c:v>
                </c:pt>
                <c:pt idx="4201">
                  <c:v>-3</c:v>
                </c:pt>
                <c:pt idx="4202">
                  <c:v>-1</c:v>
                </c:pt>
                <c:pt idx="4203">
                  <c:v>-2</c:v>
                </c:pt>
                <c:pt idx="4204">
                  <c:v>-1</c:v>
                </c:pt>
                <c:pt idx="4205">
                  <c:v>-2</c:v>
                </c:pt>
                <c:pt idx="4206">
                  <c:v>-2</c:v>
                </c:pt>
                <c:pt idx="4207">
                  <c:v>-2</c:v>
                </c:pt>
                <c:pt idx="4208">
                  <c:v>-2</c:v>
                </c:pt>
                <c:pt idx="4209">
                  <c:v>-1</c:v>
                </c:pt>
                <c:pt idx="4210">
                  <c:v>-1</c:v>
                </c:pt>
                <c:pt idx="4211">
                  <c:v>-1</c:v>
                </c:pt>
                <c:pt idx="4212">
                  <c:v>-1</c:v>
                </c:pt>
                <c:pt idx="4213">
                  <c:v>-1</c:v>
                </c:pt>
                <c:pt idx="4214">
                  <c:v>-1</c:v>
                </c:pt>
                <c:pt idx="4215">
                  <c:v>-1</c:v>
                </c:pt>
                <c:pt idx="4216">
                  <c:v>-1</c:v>
                </c:pt>
                <c:pt idx="4217">
                  <c:v>0</c:v>
                </c:pt>
                <c:pt idx="4218">
                  <c:v>-1</c:v>
                </c:pt>
                <c:pt idx="4219">
                  <c:v>-1</c:v>
                </c:pt>
                <c:pt idx="4220">
                  <c:v>-1</c:v>
                </c:pt>
                <c:pt idx="4221">
                  <c:v>-1</c:v>
                </c:pt>
                <c:pt idx="4222">
                  <c:v>-1</c:v>
                </c:pt>
                <c:pt idx="4223">
                  <c:v>0</c:v>
                </c:pt>
                <c:pt idx="4224">
                  <c:v>-2</c:v>
                </c:pt>
                <c:pt idx="4225">
                  <c:v>-3</c:v>
                </c:pt>
                <c:pt idx="4226">
                  <c:v>-3</c:v>
                </c:pt>
                <c:pt idx="4227">
                  <c:v>-4</c:v>
                </c:pt>
                <c:pt idx="4228">
                  <c:v>-3</c:v>
                </c:pt>
                <c:pt idx="4229">
                  <c:v>-2</c:v>
                </c:pt>
                <c:pt idx="4230">
                  <c:v>-1</c:v>
                </c:pt>
                <c:pt idx="4231">
                  <c:v>-1</c:v>
                </c:pt>
                <c:pt idx="4232">
                  <c:v>-2</c:v>
                </c:pt>
                <c:pt idx="4233">
                  <c:v>-4</c:v>
                </c:pt>
                <c:pt idx="4234">
                  <c:v>-4</c:v>
                </c:pt>
                <c:pt idx="4235">
                  <c:v>-3</c:v>
                </c:pt>
                <c:pt idx="4236">
                  <c:v>0</c:v>
                </c:pt>
                <c:pt idx="4237">
                  <c:v>1</c:v>
                </c:pt>
                <c:pt idx="4238">
                  <c:v>2</c:v>
                </c:pt>
                <c:pt idx="4239">
                  <c:v>1</c:v>
                </c:pt>
                <c:pt idx="4240">
                  <c:v>3</c:v>
                </c:pt>
                <c:pt idx="4241">
                  <c:v>0</c:v>
                </c:pt>
                <c:pt idx="4242">
                  <c:v>2</c:v>
                </c:pt>
                <c:pt idx="4243">
                  <c:v>1</c:v>
                </c:pt>
                <c:pt idx="4244">
                  <c:v>1</c:v>
                </c:pt>
                <c:pt idx="4245">
                  <c:v>3</c:v>
                </c:pt>
                <c:pt idx="4246">
                  <c:v>2</c:v>
                </c:pt>
                <c:pt idx="4247">
                  <c:v>3</c:v>
                </c:pt>
                <c:pt idx="4248">
                  <c:v>4</c:v>
                </c:pt>
                <c:pt idx="4249">
                  <c:v>4</c:v>
                </c:pt>
                <c:pt idx="4250">
                  <c:v>5</c:v>
                </c:pt>
                <c:pt idx="4251">
                  <c:v>5</c:v>
                </c:pt>
                <c:pt idx="4252">
                  <c:v>2</c:v>
                </c:pt>
                <c:pt idx="4253">
                  <c:v>2</c:v>
                </c:pt>
                <c:pt idx="4254">
                  <c:v>1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2</c:v>
                </c:pt>
                <c:pt idx="4259">
                  <c:v>2</c:v>
                </c:pt>
                <c:pt idx="4260">
                  <c:v>1</c:v>
                </c:pt>
                <c:pt idx="4261">
                  <c:v>-1</c:v>
                </c:pt>
                <c:pt idx="4262">
                  <c:v>-1</c:v>
                </c:pt>
                <c:pt idx="4263">
                  <c:v>-3</c:v>
                </c:pt>
                <c:pt idx="4264">
                  <c:v>-2</c:v>
                </c:pt>
                <c:pt idx="4265">
                  <c:v>-4</c:v>
                </c:pt>
                <c:pt idx="4266">
                  <c:v>-3</c:v>
                </c:pt>
                <c:pt idx="4267">
                  <c:v>-1</c:v>
                </c:pt>
                <c:pt idx="4268">
                  <c:v>-1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-1</c:v>
                </c:pt>
                <c:pt idx="4273">
                  <c:v>-4</c:v>
                </c:pt>
                <c:pt idx="4274">
                  <c:v>-3</c:v>
                </c:pt>
                <c:pt idx="4275">
                  <c:v>-4</c:v>
                </c:pt>
                <c:pt idx="4276">
                  <c:v>0</c:v>
                </c:pt>
                <c:pt idx="4277">
                  <c:v>-1</c:v>
                </c:pt>
                <c:pt idx="4278">
                  <c:v>0</c:v>
                </c:pt>
                <c:pt idx="4279">
                  <c:v>0</c:v>
                </c:pt>
                <c:pt idx="4280">
                  <c:v>-3</c:v>
                </c:pt>
                <c:pt idx="4281">
                  <c:v>-4</c:v>
                </c:pt>
                <c:pt idx="4282">
                  <c:v>-7</c:v>
                </c:pt>
                <c:pt idx="4283">
                  <c:v>-5</c:v>
                </c:pt>
                <c:pt idx="4284">
                  <c:v>-5</c:v>
                </c:pt>
                <c:pt idx="4285">
                  <c:v>-3</c:v>
                </c:pt>
                <c:pt idx="4286">
                  <c:v>-1</c:v>
                </c:pt>
                <c:pt idx="4287">
                  <c:v>-2</c:v>
                </c:pt>
                <c:pt idx="4288">
                  <c:v>-3</c:v>
                </c:pt>
                <c:pt idx="4289">
                  <c:v>-3</c:v>
                </c:pt>
                <c:pt idx="4290">
                  <c:v>-5</c:v>
                </c:pt>
                <c:pt idx="4291">
                  <c:v>-5</c:v>
                </c:pt>
                <c:pt idx="4292">
                  <c:v>-7</c:v>
                </c:pt>
                <c:pt idx="4293">
                  <c:v>-4</c:v>
                </c:pt>
                <c:pt idx="4294">
                  <c:v>-4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0</c:v>
                </c:pt>
                <c:pt idx="4300">
                  <c:v>-1</c:v>
                </c:pt>
                <c:pt idx="4301">
                  <c:v>-1</c:v>
                </c:pt>
                <c:pt idx="4302">
                  <c:v>-1</c:v>
                </c:pt>
                <c:pt idx="4303">
                  <c:v>0</c:v>
                </c:pt>
                <c:pt idx="4304">
                  <c:v>2</c:v>
                </c:pt>
                <c:pt idx="4305">
                  <c:v>3</c:v>
                </c:pt>
                <c:pt idx="4306">
                  <c:v>3</c:v>
                </c:pt>
                <c:pt idx="4307">
                  <c:v>2</c:v>
                </c:pt>
                <c:pt idx="4308">
                  <c:v>2</c:v>
                </c:pt>
                <c:pt idx="4309">
                  <c:v>-1</c:v>
                </c:pt>
                <c:pt idx="4310">
                  <c:v>-1</c:v>
                </c:pt>
                <c:pt idx="4311">
                  <c:v>-2</c:v>
                </c:pt>
                <c:pt idx="4312">
                  <c:v>-1</c:v>
                </c:pt>
                <c:pt idx="4313">
                  <c:v>0</c:v>
                </c:pt>
                <c:pt idx="4314">
                  <c:v>1</c:v>
                </c:pt>
                <c:pt idx="4315">
                  <c:v>0</c:v>
                </c:pt>
                <c:pt idx="4316">
                  <c:v>-2</c:v>
                </c:pt>
                <c:pt idx="4317">
                  <c:v>0</c:v>
                </c:pt>
                <c:pt idx="4318">
                  <c:v>-2</c:v>
                </c:pt>
                <c:pt idx="4319">
                  <c:v>-1</c:v>
                </c:pt>
                <c:pt idx="4320">
                  <c:v>-1</c:v>
                </c:pt>
                <c:pt idx="4321">
                  <c:v>-4</c:v>
                </c:pt>
                <c:pt idx="4322">
                  <c:v>-3</c:v>
                </c:pt>
                <c:pt idx="4323">
                  <c:v>-3</c:v>
                </c:pt>
                <c:pt idx="4324">
                  <c:v>-2</c:v>
                </c:pt>
                <c:pt idx="4325">
                  <c:v>0</c:v>
                </c:pt>
                <c:pt idx="4326">
                  <c:v>0</c:v>
                </c:pt>
                <c:pt idx="4327">
                  <c:v>-1</c:v>
                </c:pt>
                <c:pt idx="4328">
                  <c:v>-2</c:v>
                </c:pt>
                <c:pt idx="4329">
                  <c:v>-2</c:v>
                </c:pt>
                <c:pt idx="4330">
                  <c:v>-2</c:v>
                </c:pt>
                <c:pt idx="4331">
                  <c:v>-3</c:v>
                </c:pt>
                <c:pt idx="4332">
                  <c:v>-1</c:v>
                </c:pt>
                <c:pt idx="4333">
                  <c:v>-1</c:v>
                </c:pt>
                <c:pt idx="4334">
                  <c:v>0</c:v>
                </c:pt>
                <c:pt idx="4335">
                  <c:v>1</c:v>
                </c:pt>
                <c:pt idx="4336">
                  <c:v>0</c:v>
                </c:pt>
                <c:pt idx="4337">
                  <c:v>-1</c:v>
                </c:pt>
                <c:pt idx="4338">
                  <c:v>-2</c:v>
                </c:pt>
                <c:pt idx="4339">
                  <c:v>-3</c:v>
                </c:pt>
                <c:pt idx="4340">
                  <c:v>-3</c:v>
                </c:pt>
                <c:pt idx="4341">
                  <c:v>-4</c:v>
                </c:pt>
                <c:pt idx="4342">
                  <c:v>-4</c:v>
                </c:pt>
                <c:pt idx="4343">
                  <c:v>-5</c:v>
                </c:pt>
                <c:pt idx="4344">
                  <c:v>-5</c:v>
                </c:pt>
                <c:pt idx="4345">
                  <c:v>-4</c:v>
                </c:pt>
                <c:pt idx="4346">
                  <c:v>-3</c:v>
                </c:pt>
                <c:pt idx="4347">
                  <c:v>-3</c:v>
                </c:pt>
                <c:pt idx="4348">
                  <c:v>-2</c:v>
                </c:pt>
                <c:pt idx="4349">
                  <c:v>-1</c:v>
                </c:pt>
                <c:pt idx="4350">
                  <c:v>-1</c:v>
                </c:pt>
                <c:pt idx="4351">
                  <c:v>-1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1</c:v>
                </c:pt>
                <c:pt idx="4357">
                  <c:v>1</c:v>
                </c:pt>
                <c:pt idx="4358">
                  <c:v>3</c:v>
                </c:pt>
                <c:pt idx="4359">
                  <c:v>2</c:v>
                </c:pt>
                <c:pt idx="4360">
                  <c:v>4</c:v>
                </c:pt>
                <c:pt idx="4361">
                  <c:v>3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3</c:v>
                </c:pt>
                <c:pt idx="4366">
                  <c:v>5</c:v>
                </c:pt>
                <c:pt idx="4367">
                  <c:v>4</c:v>
                </c:pt>
                <c:pt idx="4368">
                  <c:v>2</c:v>
                </c:pt>
                <c:pt idx="4369">
                  <c:v>0</c:v>
                </c:pt>
                <c:pt idx="4370">
                  <c:v>-1</c:v>
                </c:pt>
                <c:pt idx="4371">
                  <c:v>-2</c:v>
                </c:pt>
                <c:pt idx="4372">
                  <c:v>-1</c:v>
                </c:pt>
                <c:pt idx="4373">
                  <c:v>1</c:v>
                </c:pt>
                <c:pt idx="4374">
                  <c:v>0</c:v>
                </c:pt>
                <c:pt idx="4375">
                  <c:v>2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-1</c:v>
                </c:pt>
                <c:pt idx="4383">
                  <c:v>1</c:v>
                </c:pt>
                <c:pt idx="4384">
                  <c:v>3</c:v>
                </c:pt>
                <c:pt idx="4385">
                  <c:v>4</c:v>
                </c:pt>
                <c:pt idx="4386">
                  <c:v>4</c:v>
                </c:pt>
                <c:pt idx="4387">
                  <c:v>2</c:v>
                </c:pt>
                <c:pt idx="4388">
                  <c:v>0</c:v>
                </c:pt>
                <c:pt idx="4389">
                  <c:v>0</c:v>
                </c:pt>
                <c:pt idx="4390">
                  <c:v>-1</c:v>
                </c:pt>
                <c:pt idx="4391">
                  <c:v>-1</c:v>
                </c:pt>
                <c:pt idx="4392">
                  <c:v>2</c:v>
                </c:pt>
                <c:pt idx="4393">
                  <c:v>2</c:v>
                </c:pt>
                <c:pt idx="4394">
                  <c:v>4</c:v>
                </c:pt>
                <c:pt idx="4395">
                  <c:v>5</c:v>
                </c:pt>
                <c:pt idx="4396">
                  <c:v>3</c:v>
                </c:pt>
                <c:pt idx="4397">
                  <c:v>1</c:v>
                </c:pt>
                <c:pt idx="4398">
                  <c:v>-1</c:v>
                </c:pt>
                <c:pt idx="4399">
                  <c:v>-3</c:v>
                </c:pt>
                <c:pt idx="4400">
                  <c:v>-1</c:v>
                </c:pt>
                <c:pt idx="4401">
                  <c:v>-1</c:v>
                </c:pt>
                <c:pt idx="4402">
                  <c:v>1</c:v>
                </c:pt>
                <c:pt idx="4403">
                  <c:v>3</c:v>
                </c:pt>
                <c:pt idx="4404">
                  <c:v>3</c:v>
                </c:pt>
                <c:pt idx="4405">
                  <c:v>1</c:v>
                </c:pt>
                <c:pt idx="4406">
                  <c:v>0</c:v>
                </c:pt>
                <c:pt idx="4407">
                  <c:v>0</c:v>
                </c:pt>
                <c:pt idx="4408">
                  <c:v>-1</c:v>
                </c:pt>
                <c:pt idx="4409">
                  <c:v>1</c:v>
                </c:pt>
                <c:pt idx="4410">
                  <c:v>1</c:v>
                </c:pt>
                <c:pt idx="4411">
                  <c:v>3</c:v>
                </c:pt>
                <c:pt idx="4412">
                  <c:v>4</c:v>
                </c:pt>
                <c:pt idx="4413">
                  <c:v>5</c:v>
                </c:pt>
                <c:pt idx="4414">
                  <c:v>4</c:v>
                </c:pt>
                <c:pt idx="4415">
                  <c:v>4</c:v>
                </c:pt>
                <c:pt idx="4416">
                  <c:v>3</c:v>
                </c:pt>
                <c:pt idx="4417">
                  <c:v>1</c:v>
                </c:pt>
                <c:pt idx="4418">
                  <c:v>0</c:v>
                </c:pt>
                <c:pt idx="4419">
                  <c:v>0</c:v>
                </c:pt>
                <c:pt idx="4420">
                  <c:v>2</c:v>
                </c:pt>
                <c:pt idx="4421">
                  <c:v>1</c:v>
                </c:pt>
                <c:pt idx="4422">
                  <c:v>4</c:v>
                </c:pt>
                <c:pt idx="4423">
                  <c:v>3</c:v>
                </c:pt>
                <c:pt idx="4424">
                  <c:v>3</c:v>
                </c:pt>
                <c:pt idx="4425">
                  <c:v>1</c:v>
                </c:pt>
                <c:pt idx="4426">
                  <c:v>0</c:v>
                </c:pt>
                <c:pt idx="4427">
                  <c:v>-1</c:v>
                </c:pt>
                <c:pt idx="4428">
                  <c:v>-2</c:v>
                </c:pt>
                <c:pt idx="4429">
                  <c:v>-2</c:v>
                </c:pt>
                <c:pt idx="4430">
                  <c:v>-2</c:v>
                </c:pt>
                <c:pt idx="4431">
                  <c:v>0</c:v>
                </c:pt>
                <c:pt idx="4432">
                  <c:v>1</c:v>
                </c:pt>
                <c:pt idx="4433">
                  <c:v>2</c:v>
                </c:pt>
                <c:pt idx="4434">
                  <c:v>3</c:v>
                </c:pt>
                <c:pt idx="4435">
                  <c:v>1</c:v>
                </c:pt>
                <c:pt idx="4436">
                  <c:v>1</c:v>
                </c:pt>
                <c:pt idx="4437">
                  <c:v>-2</c:v>
                </c:pt>
                <c:pt idx="4438">
                  <c:v>0</c:v>
                </c:pt>
                <c:pt idx="4439">
                  <c:v>0</c:v>
                </c:pt>
                <c:pt idx="4440">
                  <c:v>3</c:v>
                </c:pt>
                <c:pt idx="4441">
                  <c:v>3</c:v>
                </c:pt>
                <c:pt idx="4442">
                  <c:v>4</c:v>
                </c:pt>
                <c:pt idx="4443">
                  <c:v>2</c:v>
                </c:pt>
                <c:pt idx="4444">
                  <c:v>1</c:v>
                </c:pt>
                <c:pt idx="4445">
                  <c:v>1</c:v>
                </c:pt>
                <c:pt idx="4446">
                  <c:v>-1</c:v>
                </c:pt>
                <c:pt idx="4447">
                  <c:v>0</c:v>
                </c:pt>
                <c:pt idx="4448">
                  <c:v>0</c:v>
                </c:pt>
                <c:pt idx="4449">
                  <c:v>-1</c:v>
                </c:pt>
                <c:pt idx="4450">
                  <c:v>1</c:v>
                </c:pt>
                <c:pt idx="4451">
                  <c:v>0</c:v>
                </c:pt>
                <c:pt idx="4452">
                  <c:v>-1</c:v>
                </c:pt>
                <c:pt idx="4453">
                  <c:v>-1</c:v>
                </c:pt>
                <c:pt idx="4454">
                  <c:v>-2</c:v>
                </c:pt>
                <c:pt idx="4455">
                  <c:v>-1</c:v>
                </c:pt>
                <c:pt idx="4456">
                  <c:v>-2</c:v>
                </c:pt>
                <c:pt idx="4457">
                  <c:v>-2</c:v>
                </c:pt>
                <c:pt idx="4458">
                  <c:v>-2</c:v>
                </c:pt>
                <c:pt idx="4459">
                  <c:v>-1</c:v>
                </c:pt>
                <c:pt idx="4460">
                  <c:v>-1</c:v>
                </c:pt>
                <c:pt idx="4461">
                  <c:v>0</c:v>
                </c:pt>
                <c:pt idx="4462">
                  <c:v>-2</c:v>
                </c:pt>
                <c:pt idx="4463">
                  <c:v>-2</c:v>
                </c:pt>
                <c:pt idx="4464">
                  <c:v>-2</c:v>
                </c:pt>
                <c:pt idx="4465">
                  <c:v>-3</c:v>
                </c:pt>
                <c:pt idx="4466">
                  <c:v>-3</c:v>
                </c:pt>
                <c:pt idx="4467">
                  <c:v>-2</c:v>
                </c:pt>
                <c:pt idx="4468">
                  <c:v>-2</c:v>
                </c:pt>
                <c:pt idx="4469">
                  <c:v>1</c:v>
                </c:pt>
                <c:pt idx="4470">
                  <c:v>2</c:v>
                </c:pt>
                <c:pt idx="4471">
                  <c:v>1</c:v>
                </c:pt>
                <c:pt idx="4472">
                  <c:v>1</c:v>
                </c:pt>
                <c:pt idx="4473">
                  <c:v>0</c:v>
                </c:pt>
                <c:pt idx="4474">
                  <c:v>1</c:v>
                </c:pt>
                <c:pt idx="4475">
                  <c:v>2</c:v>
                </c:pt>
                <c:pt idx="4476">
                  <c:v>1</c:v>
                </c:pt>
                <c:pt idx="4477">
                  <c:v>3</c:v>
                </c:pt>
                <c:pt idx="4478">
                  <c:v>1</c:v>
                </c:pt>
                <c:pt idx="4479">
                  <c:v>0</c:v>
                </c:pt>
                <c:pt idx="4480">
                  <c:v>-1</c:v>
                </c:pt>
                <c:pt idx="4481">
                  <c:v>0</c:v>
                </c:pt>
                <c:pt idx="4482">
                  <c:v>1</c:v>
                </c:pt>
                <c:pt idx="4483">
                  <c:v>1</c:v>
                </c:pt>
                <c:pt idx="4484">
                  <c:v>3</c:v>
                </c:pt>
                <c:pt idx="4485">
                  <c:v>2</c:v>
                </c:pt>
                <c:pt idx="4486">
                  <c:v>2</c:v>
                </c:pt>
                <c:pt idx="4487">
                  <c:v>1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0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2</c:v>
                </c:pt>
                <c:pt idx="4503">
                  <c:v>1</c:v>
                </c:pt>
                <c:pt idx="4504">
                  <c:v>2</c:v>
                </c:pt>
                <c:pt idx="4505">
                  <c:v>1</c:v>
                </c:pt>
                <c:pt idx="4506">
                  <c:v>-1</c:v>
                </c:pt>
                <c:pt idx="4507">
                  <c:v>-1</c:v>
                </c:pt>
                <c:pt idx="4508">
                  <c:v>-3</c:v>
                </c:pt>
                <c:pt idx="4509">
                  <c:v>-2</c:v>
                </c:pt>
                <c:pt idx="4510">
                  <c:v>-2</c:v>
                </c:pt>
                <c:pt idx="4511">
                  <c:v>-1</c:v>
                </c:pt>
                <c:pt idx="4512">
                  <c:v>0</c:v>
                </c:pt>
                <c:pt idx="4513">
                  <c:v>1</c:v>
                </c:pt>
                <c:pt idx="4514">
                  <c:v>-2</c:v>
                </c:pt>
                <c:pt idx="4515">
                  <c:v>-6</c:v>
                </c:pt>
                <c:pt idx="4516">
                  <c:v>-6</c:v>
                </c:pt>
                <c:pt idx="4517">
                  <c:v>-6</c:v>
                </c:pt>
                <c:pt idx="4518">
                  <c:v>-5</c:v>
                </c:pt>
                <c:pt idx="4519">
                  <c:v>-4</c:v>
                </c:pt>
                <c:pt idx="4520">
                  <c:v>-3</c:v>
                </c:pt>
                <c:pt idx="4521">
                  <c:v>-3</c:v>
                </c:pt>
                <c:pt idx="4522">
                  <c:v>-3</c:v>
                </c:pt>
                <c:pt idx="4523">
                  <c:v>-4</c:v>
                </c:pt>
                <c:pt idx="4524">
                  <c:v>-5</c:v>
                </c:pt>
                <c:pt idx="4525">
                  <c:v>-5</c:v>
                </c:pt>
                <c:pt idx="4526">
                  <c:v>-5</c:v>
                </c:pt>
                <c:pt idx="4527">
                  <c:v>-4</c:v>
                </c:pt>
                <c:pt idx="4528">
                  <c:v>-3</c:v>
                </c:pt>
                <c:pt idx="4529">
                  <c:v>-2</c:v>
                </c:pt>
                <c:pt idx="4530">
                  <c:v>0</c:v>
                </c:pt>
                <c:pt idx="4531">
                  <c:v>0</c:v>
                </c:pt>
                <c:pt idx="4532">
                  <c:v>-1</c:v>
                </c:pt>
                <c:pt idx="4533">
                  <c:v>0</c:v>
                </c:pt>
                <c:pt idx="4534">
                  <c:v>-1</c:v>
                </c:pt>
                <c:pt idx="4535">
                  <c:v>-1</c:v>
                </c:pt>
                <c:pt idx="4536">
                  <c:v>-1</c:v>
                </c:pt>
                <c:pt idx="4537">
                  <c:v>1</c:v>
                </c:pt>
                <c:pt idx="4538">
                  <c:v>1</c:v>
                </c:pt>
                <c:pt idx="4539">
                  <c:v>3</c:v>
                </c:pt>
                <c:pt idx="4540">
                  <c:v>3</c:v>
                </c:pt>
                <c:pt idx="4541">
                  <c:v>2</c:v>
                </c:pt>
                <c:pt idx="4542">
                  <c:v>0</c:v>
                </c:pt>
                <c:pt idx="4543">
                  <c:v>1</c:v>
                </c:pt>
                <c:pt idx="4544">
                  <c:v>-1</c:v>
                </c:pt>
                <c:pt idx="4545">
                  <c:v>2</c:v>
                </c:pt>
                <c:pt idx="4546">
                  <c:v>1</c:v>
                </c:pt>
                <c:pt idx="4547">
                  <c:v>2</c:v>
                </c:pt>
                <c:pt idx="4548">
                  <c:v>2</c:v>
                </c:pt>
                <c:pt idx="4549">
                  <c:v>1</c:v>
                </c:pt>
                <c:pt idx="4550">
                  <c:v>1</c:v>
                </c:pt>
                <c:pt idx="4551">
                  <c:v>-1</c:v>
                </c:pt>
                <c:pt idx="4552">
                  <c:v>-1</c:v>
                </c:pt>
                <c:pt idx="4553">
                  <c:v>-2</c:v>
                </c:pt>
                <c:pt idx="4554">
                  <c:v>0</c:v>
                </c:pt>
                <c:pt idx="4555">
                  <c:v>-1</c:v>
                </c:pt>
                <c:pt idx="4556">
                  <c:v>1</c:v>
                </c:pt>
                <c:pt idx="4557">
                  <c:v>1</c:v>
                </c:pt>
                <c:pt idx="4558">
                  <c:v>2</c:v>
                </c:pt>
                <c:pt idx="4559">
                  <c:v>1</c:v>
                </c:pt>
                <c:pt idx="4560">
                  <c:v>2</c:v>
                </c:pt>
                <c:pt idx="4561">
                  <c:v>0</c:v>
                </c:pt>
                <c:pt idx="4562">
                  <c:v>-1</c:v>
                </c:pt>
                <c:pt idx="4563">
                  <c:v>-2</c:v>
                </c:pt>
                <c:pt idx="4564">
                  <c:v>0</c:v>
                </c:pt>
                <c:pt idx="4565">
                  <c:v>0</c:v>
                </c:pt>
                <c:pt idx="4566">
                  <c:v>2</c:v>
                </c:pt>
                <c:pt idx="4567">
                  <c:v>0</c:v>
                </c:pt>
                <c:pt idx="4568">
                  <c:v>-1</c:v>
                </c:pt>
                <c:pt idx="4569">
                  <c:v>-1</c:v>
                </c:pt>
                <c:pt idx="4570">
                  <c:v>-2</c:v>
                </c:pt>
                <c:pt idx="4571">
                  <c:v>-2</c:v>
                </c:pt>
                <c:pt idx="4572">
                  <c:v>-3</c:v>
                </c:pt>
                <c:pt idx="4573">
                  <c:v>-1</c:v>
                </c:pt>
                <c:pt idx="4574">
                  <c:v>-2</c:v>
                </c:pt>
                <c:pt idx="4575">
                  <c:v>0</c:v>
                </c:pt>
                <c:pt idx="4576">
                  <c:v>-2</c:v>
                </c:pt>
                <c:pt idx="4577">
                  <c:v>-3</c:v>
                </c:pt>
                <c:pt idx="4578">
                  <c:v>-4</c:v>
                </c:pt>
                <c:pt idx="4579">
                  <c:v>-7</c:v>
                </c:pt>
                <c:pt idx="4580">
                  <c:v>-8</c:v>
                </c:pt>
                <c:pt idx="4581">
                  <c:v>-5</c:v>
                </c:pt>
                <c:pt idx="4582">
                  <c:v>-5</c:v>
                </c:pt>
                <c:pt idx="4583">
                  <c:v>-2</c:v>
                </c:pt>
                <c:pt idx="4584">
                  <c:v>-3</c:v>
                </c:pt>
                <c:pt idx="4585">
                  <c:v>-3</c:v>
                </c:pt>
                <c:pt idx="4586">
                  <c:v>-4</c:v>
                </c:pt>
                <c:pt idx="4587">
                  <c:v>-3</c:v>
                </c:pt>
                <c:pt idx="4588">
                  <c:v>-2</c:v>
                </c:pt>
                <c:pt idx="4589">
                  <c:v>-1</c:v>
                </c:pt>
                <c:pt idx="4590">
                  <c:v>-1</c:v>
                </c:pt>
                <c:pt idx="4591">
                  <c:v>-1</c:v>
                </c:pt>
                <c:pt idx="4592">
                  <c:v>0</c:v>
                </c:pt>
                <c:pt idx="4593">
                  <c:v>-1</c:v>
                </c:pt>
                <c:pt idx="4594">
                  <c:v>-1</c:v>
                </c:pt>
                <c:pt idx="4595">
                  <c:v>-2</c:v>
                </c:pt>
                <c:pt idx="4596">
                  <c:v>-2</c:v>
                </c:pt>
                <c:pt idx="4597">
                  <c:v>-2</c:v>
                </c:pt>
                <c:pt idx="4598">
                  <c:v>-1</c:v>
                </c:pt>
                <c:pt idx="4599">
                  <c:v>-1</c:v>
                </c:pt>
                <c:pt idx="4600">
                  <c:v>0</c:v>
                </c:pt>
                <c:pt idx="4601">
                  <c:v>1</c:v>
                </c:pt>
                <c:pt idx="4602">
                  <c:v>1</c:v>
                </c:pt>
                <c:pt idx="4603">
                  <c:v>2</c:v>
                </c:pt>
                <c:pt idx="4604">
                  <c:v>0</c:v>
                </c:pt>
                <c:pt idx="4605">
                  <c:v>-2</c:v>
                </c:pt>
                <c:pt idx="4606">
                  <c:v>-4</c:v>
                </c:pt>
                <c:pt idx="4607">
                  <c:v>-4</c:v>
                </c:pt>
                <c:pt idx="4608">
                  <c:v>-4</c:v>
                </c:pt>
                <c:pt idx="4609">
                  <c:v>-2</c:v>
                </c:pt>
                <c:pt idx="4610">
                  <c:v>-2</c:v>
                </c:pt>
                <c:pt idx="4611">
                  <c:v>-1</c:v>
                </c:pt>
                <c:pt idx="4612">
                  <c:v>-1</c:v>
                </c:pt>
                <c:pt idx="4613">
                  <c:v>-2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1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1</c:v>
                </c:pt>
                <c:pt idx="4622">
                  <c:v>1</c:v>
                </c:pt>
                <c:pt idx="4623">
                  <c:v>3</c:v>
                </c:pt>
                <c:pt idx="4624">
                  <c:v>4</c:v>
                </c:pt>
                <c:pt idx="4625">
                  <c:v>5</c:v>
                </c:pt>
                <c:pt idx="4626">
                  <c:v>3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2</c:v>
                </c:pt>
                <c:pt idx="4631">
                  <c:v>3</c:v>
                </c:pt>
                <c:pt idx="4632">
                  <c:v>4</c:v>
                </c:pt>
                <c:pt idx="4633">
                  <c:v>5</c:v>
                </c:pt>
                <c:pt idx="4634">
                  <c:v>2</c:v>
                </c:pt>
                <c:pt idx="4635">
                  <c:v>1</c:v>
                </c:pt>
                <c:pt idx="4636">
                  <c:v>-2</c:v>
                </c:pt>
                <c:pt idx="4637">
                  <c:v>-4</c:v>
                </c:pt>
                <c:pt idx="4638">
                  <c:v>-3</c:v>
                </c:pt>
                <c:pt idx="4639">
                  <c:v>-2</c:v>
                </c:pt>
                <c:pt idx="4640">
                  <c:v>0</c:v>
                </c:pt>
                <c:pt idx="4641">
                  <c:v>2</c:v>
                </c:pt>
                <c:pt idx="4642">
                  <c:v>2</c:v>
                </c:pt>
                <c:pt idx="4643">
                  <c:v>3</c:v>
                </c:pt>
                <c:pt idx="4644">
                  <c:v>2</c:v>
                </c:pt>
                <c:pt idx="4645">
                  <c:v>1</c:v>
                </c:pt>
                <c:pt idx="4646">
                  <c:v>-1</c:v>
                </c:pt>
                <c:pt idx="4647">
                  <c:v>-3</c:v>
                </c:pt>
                <c:pt idx="4648">
                  <c:v>-1</c:v>
                </c:pt>
                <c:pt idx="4649">
                  <c:v>0</c:v>
                </c:pt>
                <c:pt idx="4650">
                  <c:v>2</c:v>
                </c:pt>
                <c:pt idx="4651">
                  <c:v>3</c:v>
                </c:pt>
                <c:pt idx="4652">
                  <c:v>3</c:v>
                </c:pt>
                <c:pt idx="4653">
                  <c:v>2</c:v>
                </c:pt>
                <c:pt idx="4654">
                  <c:v>1</c:v>
                </c:pt>
                <c:pt idx="4655">
                  <c:v>0</c:v>
                </c:pt>
                <c:pt idx="4656">
                  <c:v>-2</c:v>
                </c:pt>
                <c:pt idx="4657">
                  <c:v>-1</c:v>
                </c:pt>
                <c:pt idx="4658">
                  <c:v>-2</c:v>
                </c:pt>
                <c:pt idx="4659">
                  <c:v>0</c:v>
                </c:pt>
                <c:pt idx="4660">
                  <c:v>2</c:v>
                </c:pt>
                <c:pt idx="4661">
                  <c:v>3</c:v>
                </c:pt>
                <c:pt idx="4662">
                  <c:v>0</c:v>
                </c:pt>
                <c:pt idx="4663">
                  <c:v>-2</c:v>
                </c:pt>
                <c:pt idx="4664">
                  <c:v>-4</c:v>
                </c:pt>
                <c:pt idx="4665">
                  <c:v>-4</c:v>
                </c:pt>
                <c:pt idx="4666">
                  <c:v>-2</c:v>
                </c:pt>
                <c:pt idx="4667">
                  <c:v>1</c:v>
                </c:pt>
                <c:pt idx="4668">
                  <c:v>1</c:v>
                </c:pt>
                <c:pt idx="4669">
                  <c:v>2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0</c:v>
                </c:pt>
                <c:pt idx="4674">
                  <c:v>1</c:v>
                </c:pt>
                <c:pt idx="4675">
                  <c:v>-1</c:v>
                </c:pt>
                <c:pt idx="4676">
                  <c:v>-1</c:v>
                </c:pt>
                <c:pt idx="4677">
                  <c:v>0</c:v>
                </c:pt>
                <c:pt idx="4678">
                  <c:v>2</c:v>
                </c:pt>
                <c:pt idx="4679">
                  <c:v>4</c:v>
                </c:pt>
                <c:pt idx="4680">
                  <c:v>6</c:v>
                </c:pt>
                <c:pt idx="4681">
                  <c:v>4</c:v>
                </c:pt>
                <c:pt idx="4682">
                  <c:v>2</c:v>
                </c:pt>
                <c:pt idx="4683">
                  <c:v>-2</c:v>
                </c:pt>
                <c:pt idx="4684">
                  <c:v>1</c:v>
                </c:pt>
                <c:pt idx="4685">
                  <c:v>0</c:v>
                </c:pt>
                <c:pt idx="4686">
                  <c:v>2</c:v>
                </c:pt>
                <c:pt idx="4687">
                  <c:v>3</c:v>
                </c:pt>
                <c:pt idx="4688">
                  <c:v>2</c:v>
                </c:pt>
                <c:pt idx="4689">
                  <c:v>3</c:v>
                </c:pt>
                <c:pt idx="4690">
                  <c:v>0</c:v>
                </c:pt>
                <c:pt idx="4691">
                  <c:v>-1</c:v>
                </c:pt>
                <c:pt idx="4692">
                  <c:v>-2</c:v>
                </c:pt>
                <c:pt idx="4693">
                  <c:v>-1</c:v>
                </c:pt>
                <c:pt idx="4694">
                  <c:v>-2</c:v>
                </c:pt>
                <c:pt idx="4695">
                  <c:v>-2</c:v>
                </c:pt>
                <c:pt idx="4696">
                  <c:v>1</c:v>
                </c:pt>
                <c:pt idx="4697">
                  <c:v>2</c:v>
                </c:pt>
                <c:pt idx="4698">
                  <c:v>3</c:v>
                </c:pt>
                <c:pt idx="4699">
                  <c:v>3</c:v>
                </c:pt>
                <c:pt idx="4700">
                  <c:v>1</c:v>
                </c:pt>
                <c:pt idx="4701">
                  <c:v>0</c:v>
                </c:pt>
                <c:pt idx="4702">
                  <c:v>0</c:v>
                </c:pt>
                <c:pt idx="4703">
                  <c:v>-1</c:v>
                </c:pt>
                <c:pt idx="4704">
                  <c:v>0</c:v>
                </c:pt>
                <c:pt idx="4705">
                  <c:v>0</c:v>
                </c:pt>
                <c:pt idx="4706">
                  <c:v>2</c:v>
                </c:pt>
                <c:pt idx="4707">
                  <c:v>1</c:v>
                </c:pt>
                <c:pt idx="4708">
                  <c:v>0</c:v>
                </c:pt>
                <c:pt idx="4709">
                  <c:v>-1</c:v>
                </c:pt>
                <c:pt idx="4710">
                  <c:v>-2</c:v>
                </c:pt>
                <c:pt idx="4711">
                  <c:v>-3</c:v>
                </c:pt>
                <c:pt idx="4712">
                  <c:v>-2</c:v>
                </c:pt>
                <c:pt idx="4713">
                  <c:v>-2</c:v>
                </c:pt>
                <c:pt idx="4714">
                  <c:v>-1</c:v>
                </c:pt>
                <c:pt idx="4715">
                  <c:v>0</c:v>
                </c:pt>
                <c:pt idx="4716">
                  <c:v>-1</c:v>
                </c:pt>
                <c:pt idx="4717">
                  <c:v>0</c:v>
                </c:pt>
                <c:pt idx="4718">
                  <c:v>0</c:v>
                </c:pt>
                <c:pt idx="4719">
                  <c:v>-2</c:v>
                </c:pt>
                <c:pt idx="4720">
                  <c:v>-6</c:v>
                </c:pt>
                <c:pt idx="4721">
                  <c:v>-6</c:v>
                </c:pt>
                <c:pt idx="4722">
                  <c:v>-5</c:v>
                </c:pt>
                <c:pt idx="4723">
                  <c:v>-2</c:v>
                </c:pt>
                <c:pt idx="4724">
                  <c:v>1</c:v>
                </c:pt>
                <c:pt idx="4725">
                  <c:v>0</c:v>
                </c:pt>
                <c:pt idx="4726">
                  <c:v>1</c:v>
                </c:pt>
                <c:pt idx="4727">
                  <c:v>-2</c:v>
                </c:pt>
                <c:pt idx="4728">
                  <c:v>-1</c:v>
                </c:pt>
                <c:pt idx="4729">
                  <c:v>-3</c:v>
                </c:pt>
                <c:pt idx="4730">
                  <c:v>-3</c:v>
                </c:pt>
                <c:pt idx="4731">
                  <c:v>-2</c:v>
                </c:pt>
                <c:pt idx="4732">
                  <c:v>-1</c:v>
                </c:pt>
                <c:pt idx="4733">
                  <c:v>0</c:v>
                </c:pt>
                <c:pt idx="4734">
                  <c:v>-2</c:v>
                </c:pt>
                <c:pt idx="4735">
                  <c:v>-1</c:v>
                </c:pt>
                <c:pt idx="4736">
                  <c:v>-3</c:v>
                </c:pt>
                <c:pt idx="4737">
                  <c:v>-2</c:v>
                </c:pt>
                <c:pt idx="4738">
                  <c:v>-2</c:v>
                </c:pt>
                <c:pt idx="4739">
                  <c:v>0</c:v>
                </c:pt>
                <c:pt idx="4740">
                  <c:v>-3</c:v>
                </c:pt>
                <c:pt idx="4741">
                  <c:v>-4</c:v>
                </c:pt>
                <c:pt idx="4742">
                  <c:v>-3</c:v>
                </c:pt>
                <c:pt idx="4743">
                  <c:v>-2</c:v>
                </c:pt>
                <c:pt idx="4744">
                  <c:v>-1</c:v>
                </c:pt>
                <c:pt idx="4745">
                  <c:v>-2</c:v>
                </c:pt>
                <c:pt idx="4746">
                  <c:v>-2</c:v>
                </c:pt>
                <c:pt idx="4747">
                  <c:v>-3</c:v>
                </c:pt>
                <c:pt idx="4748">
                  <c:v>-3</c:v>
                </c:pt>
                <c:pt idx="4749">
                  <c:v>-4</c:v>
                </c:pt>
                <c:pt idx="4750">
                  <c:v>-3</c:v>
                </c:pt>
                <c:pt idx="4751">
                  <c:v>-1</c:v>
                </c:pt>
                <c:pt idx="4752">
                  <c:v>0</c:v>
                </c:pt>
                <c:pt idx="4753">
                  <c:v>2</c:v>
                </c:pt>
                <c:pt idx="4754">
                  <c:v>1</c:v>
                </c:pt>
                <c:pt idx="4755">
                  <c:v>-1</c:v>
                </c:pt>
                <c:pt idx="4756">
                  <c:v>-1</c:v>
                </c:pt>
                <c:pt idx="4757">
                  <c:v>-1</c:v>
                </c:pt>
                <c:pt idx="4758">
                  <c:v>-1</c:v>
                </c:pt>
                <c:pt idx="4759">
                  <c:v>0</c:v>
                </c:pt>
                <c:pt idx="4760">
                  <c:v>0</c:v>
                </c:pt>
                <c:pt idx="4761">
                  <c:v>1</c:v>
                </c:pt>
                <c:pt idx="4762">
                  <c:v>4</c:v>
                </c:pt>
                <c:pt idx="4763">
                  <c:v>3</c:v>
                </c:pt>
                <c:pt idx="4764">
                  <c:v>3</c:v>
                </c:pt>
                <c:pt idx="4765">
                  <c:v>0</c:v>
                </c:pt>
                <c:pt idx="4766">
                  <c:v>-4</c:v>
                </c:pt>
                <c:pt idx="4767">
                  <c:v>-6</c:v>
                </c:pt>
                <c:pt idx="4768">
                  <c:v>-4</c:v>
                </c:pt>
                <c:pt idx="4769">
                  <c:v>-1</c:v>
                </c:pt>
                <c:pt idx="4770">
                  <c:v>-1</c:v>
                </c:pt>
                <c:pt idx="4771">
                  <c:v>4</c:v>
                </c:pt>
                <c:pt idx="4772">
                  <c:v>1</c:v>
                </c:pt>
                <c:pt idx="4773">
                  <c:v>1</c:v>
                </c:pt>
                <c:pt idx="4774">
                  <c:v>-3</c:v>
                </c:pt>
                <c:pt idx="4775">
                  <c:v>-5</c:v>
                </c:pt>
                <c:pt idx="4776">
                  <c:v>-6</c:v>
                </c:pt>
                <c:pt idx="4777">
                  <c:v>-2</c:v>
                </c:pt>
                <c:pt idx="4778">
                  <c:v>1</c:v>
                </c:pt>
                <c:pt idx="4779">
                  <c:v>3</c:v>
                </c:pt>
                <c:pt idx="4780">
                  <c:v>2</c:v>
                </c:pt>
                <c:pt idx="4781">
                  <c:v>-1</c:v>
                </c:pt>
                <c:pt idx="4782">
                  <c:v>-2</c:v>
                </c:pt>
                <c:pt idx="4783">
                  <c:v>-6</c:v>
                </c:pt>
                <c:pt idx="4784">
                  <c:v>-6</c:v>
                </c:pt>
                <c:pt idx="4785">
                  <c:v>-6</c:v>
                </c:pt>
                <c:pt idx="4786">
                  <c:v>-5</c:v>
                </c:pt>
                <c:pt idx="4787">
                  <c:v>-1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-3</c:v>
                </c:pt>
                <c:pt idx="4792">
                  <c:v>-3</c:v>
                </c:pt>
                <c:pt idx="4793">
                  <c:v>-7</c:v>
                </c:pt>
                <c:pt idx="4794">
                  <c:v>-4</c:v>
                </c:pt>
                <c:pt idx="4795">
                  <c:v>-4</c:v>
                </c:pt>
                <c:pt idx="4796">
                  <c:v>0</c:v>
                </c:pt>
                <c:pt idx="4797">
                  <c:v>0</c:v>
                </c:pt>
                <c:pt idx="4798">
                  <c:v>-1</c:v>
                </c:pt>
                <c:pt idx="4799">
                  <c:v>-2</c:v>
                </c:pt>
                <c:pt idx="4800">
                  <c:v>-3</c:v>
                </c:pt>
                <c:pt idx="4801">
                  <c:v>-5</c:v>
                </c:pt>
                <c:pt idx="4802">
                  <c:v>-6</c:v>
                </c:pt>
                <c:pt idx="4803">
                  <c:v>-4</c:v>
                </c:pt>
                <c:pt idx="4804">
                  <c:v>-2</c:v>
                </c:pt>
                <c:pt idx="4805">
                  <c:v>0</c:v>
                </c:pt>
                <c:pt idx="4806">
                  <c:v>0</c:v>
                </c:pt>
                <c:pt idx="4807">
                  <c:v>1</c:v>
                </c:pt>
                <c:pt idx="4808">
                  <c:v>-2</c:v>
                </c:pt>
                <c:pt idx="4809">
                  <c:v>-5</c:v>
                </c:pt>
                <c:pt idx="4810">
                  <c:v>-5</c:v>
                </c:pt>
                <c:pt idx="4811">
                  <c:v>-3</c:v>
                </c:pt>
                <c:pt idx="4812">
                  <c:v>2</c:v>
                </c:pt>
                <c:pt idx="4813">
                  <c:v>1</c:v>
                </c:pt>
                <c:pt idx="4814">
                  <c:v>2</c:v>
                </c:pt>
                <c:pt idx="4815">
                  <c:v>-1</c:v>
                </c:pt>
                <c:pt idx="4816">
                  <c:v>-1</c:v>
                </c:pt>
                <c:pt idx="4817">
                  <c:v>-3</c:v>
                </c:pt>
                <c:pt idx="4818">
                  <c:v>-5</c:v>
                </c:pt>
                <c:pt idx="4819">
                  <c:v>-5</c:v>
                </c:pt>
                <c:pt idx="4820">
                  <c:v>-3</c:v>
                </c:pt>
                <c:pt idx="4821">
                  <c:v>-1</c:v>
                </c:pt>
                <c:pt idx="4822">
                  <c:v>2</c:v>
                </c:pt>
                <c:pt idx="4823">
                  <c:v>2</c:v>
                </c:pt>
                <c:pt idx="4824">
                  <c:v>3</c:v>
                </c:pt>
                <c:pt idx="4825">
                  <c:v>2</c:v>
                </c:pt>
                <c:pt idx="4826">
                  <c:v>0</c:v>
                </c:pt>
                <c:pt idx="4827">
                  <c:v>-1</c:v>
                </c:pt>
                <c:pt idx="4828">
                  <c:v>-1</c:v>
                </c:pt>
                <c:pt idx="4829">
                  <c:v>-3</c:v>
                </c:pt>
                <c:pt idx="4830">
                  <c:v>-1</c:v>
                </c:pt>
                <c:pt idx="4831">
                  <c:v>0</c:v>
                </c:pt>
                <c:pt idx="4832">
                  <c:v>3</c:v>
                </c:pt>
                <c:pt idx="4833">
                  <c:v>2</c:v>
                </c:pt>
                <c:pt idx="4834">
                  <c:v>-1</c:v>
                </c:pt>
                <c:pt idx="4835">
                  <c:v>-3</c:v>
                </c:pt>
                <c:pt idx="4836">
                  <c:v>-3</c:v>
                </c:pt>
                <c:pt idx="4837">
                  <c:v>-1</c:v>
                </c:pt>
                <c:pt idx="4838">
                  <c:v>2</c:v>
                </c:pt>
                <c:pt idx="4839">
                  <c:v>3</c:v>
                </c:pt>
                <c:pt idx="4840">
                  <c:v>3</c:v>
                </c:pt>
                <c:pt idx="4841">
                  <c:v>2</c:v>
                </c:pt>
                <c:pt idx="4842">
                  <c:v>1</c:v>
                </c:pt>
                <c:pt idx="4843">
                  <c:v>-1</c:v>
                </c:pt>
                <c:pt idx="4844">
                  <c:v>-2</c:v>
                </c:pt>
                <c:pt idx="4845">
                  <c:v>1</c:v>
                </c:pt>
                <c:pt idx="4846">
                  <c:v>1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4</c:v>
                </c:pt>
                <c:pt idx="4851">
                  <c:v>5</c:v>
                </c:pt>
                <c:pt idx="4852">
                  <c:v>5</c:v>
                </c:pt>
                <c:pt idx="4853">
                  <c:v>4</c:v>
                </c:pt>
                <c:pt idx="4854">
                  <c:v>3</c:v>
                </c:pt>
                <c:pt idx="4855">
                  <c:v>2</c:v>
                </c:pt>
                <c:pt idx="4856">
                  <c:v>2</c:v>
                </c:pt>
                <c:pt idx="4857">
                  <c:v>0</c:v>
                </c:pt>
                <c:pt idx="4858">
                  <c:v>-1</c:v>
                </c:pt>
                <c:pt idx="4859">
                  <c:v>-2</c:v>
                </c:pt>
                <c:pt idx="4860">
                  <c:v>-2</c:v>
                </c:pt>
                <c:pt idx="4861">
                  <c:v>-3</c:v>
                </c:pt>
                <c:pt idx="4862">
                  <c:v>-2</c:v>
                </c:pt>
                <c:pt idx="4863">
                  <c:v>-2</c:v>
                </c:pt>
                <c:pt idx="4864">
                  <c:v>-1</c:v>
                </c:pt>
                <c:pt idx="4865">
                  <c:v>-2</c:v>
                </c:pt>
                <c:pt idx="4866">
                  <c:v>-2</c:v>
                </c:pt>
                <c:pt idx="4867">
                  <c:v>-2</c:v>
                </c:pt>
                <c:pt idx="4868">
                  <c:v>-3</c:v>
                </c:pt>
                <c:pt idx="4869">
                  <c:v>-4</c:v>
                </c:pt>
                <c:pt idx="4870">
                  <c:v>-3</c:v>
                </c:pt>
                <c:pt idx="4871">
                  <c:v>-1</c:v>
                </c:pt>
                <c:pt idx="4872">
                  <c:v>1</c:v>
                </c:pt>
                <c:pt idx="4873">
                  <c:v>1</c:v>
                </c:pt>
                <c:pt idx="4874">
                  <c:v>-1</c:v>
                </c:pt>
                <c:pt idx="4875">
                  <c:v>1</c:v>
                </c:pt>
                <c:pt idx="4876">
                  <c:v>1</c:v>
                </c:pt>
                <c:pt idx="4877">
                  <c:v>3</c:v>
                </c:pt>
                <c:pt idx="4878">
                  <c:v>2</c:v>
                </c:pt>
                <c:pt idx="4879">
                  <c:v>3</c:v>
                </c:pt>
                <c:pt idx="4880">
                  <c:v>2</c:v>
                </c:pt>
                <c:pt idx="4881">
                  <c:v>0</c:v>
                </c:pt>
                <c:pt idx="4882">
                  <c:v>1</c:v>
                </c:pt>
                <c:pt idx="4883">
                  <c:v>-1</c:v>
                </c:pt>
                <c:pt idx="4884">
                  <c:v>-3</c:v>
                </c:pt>
                <c:pt idx="4885">
                  <c:v>-2</c:v>
                </c:pt>
                <c:pt idx="4886">
                  <c:v>-2</c:v>
                </c:pt>
                <c:pt idx="4887">
                  <c:v>-3</c:v>
                </c:pt>
                <c:pt idx="4888">
                  <c:v>-2</c:v>
                </c:pt>
                <c:pt idx="4889">
                  <c:v>-5</c:v>
                </c:pt>
                <c:pt idx="4890">
                  <c:v>-5</c:v>
                </c:pt>
                <c:pt idx="4891">
                  <c:v>-5</c:v>
                </c:pt>
                <c:pt idx="4892">
                  <c:v>-5</c:v>
                </c:pt>
                <c:pt idx="4893">
                  <c:v>-2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0</c:v>
                </c:pt>
                <c:pt idx="4898">
                  <c:v>-1</c:v>
                </c:pt>
                <c:pt idx="4899">
                  <c:v>0</c:v>
                </c:pt>
                <c:pt idx="4900">
                  <c:v>-1</c:v>
                </c:pt>
                <c:pt idx="4901">
                  <c:v>0</c:v>
                </c:pt>
                <c:pt idx="4902">
                  <c:v>2</c:v>
                </c:pt>
                <c:pt idx="4903">
                  <c:v>4</c:v>
                </c:pt>
                <c:pt idx="4904">
                  <c:v>4</c:v>
                </c:pt>
                <c:pt idx="4905">
                  <c:v>2</c:v>
                </c:pt>
                <c:pt idx="4906">
                  <c:v>2</c:v>
                </c:pt>
                <c:pt idx="4907">
                  <c:v>0</c:v>
                </c:pt>
                <c:pt idx="4908">
                  <c:v>-1</c:v>
                </c:pt>
                <c:pt idx="4909">
                  <c:v>0</c:v>
                </c:pt>
                <c:pt idx="4910">
                  <c:v>1</c:v>
                </c:pt>
                <c:pt idx="4911">
                  <c:v>2</c:v>
                </c:pt>
                <c:pt idx="4912">
                  <c:v>2</c:v>
                </c:pt>
                <c:pt idx="4913">
                  <c:v>1</c:v>
                </c:pt>
                <c:pt idx="4914">
                  <c:v>-4</c:v>
                </c:pt>
                <c:pt idx="4915">
                  <c:v>-3</c:v>
                </c:pt>
                <c:pt idx="4916">
                  <c:v>-5</c:v>
                </c:pt>
                <c:pt idx="4917">
                  <c:v>-3</c:v>
                </c:pt>
                <c:pt idx="4918">
                  <c:v>-2</c:v>
                </c:pt>
                <c:pt idx="4919">
                  <c:v>-1</c:v>
                </c:pt>
                <c:pt idx="4920">
                  <c:v>2</c:v>
                </c:pt>
                <c:pt idx="4921">
                  <c:v>0</c:v>
                </c:pt>
                <c:pt idx="4922">
                  <c:v>2</c:v>
                </c:pt>
                <c:pt idx="4923">
                  <c:v>-1</c:v>
                </c:pt>
                <c:pt idx="4924">
                  <c:v>-1</c:v>
                </c:pt>
                <c:pt idx="4925">
                  <c:v>0</c:v>
                </c:pt>
                <c:pt idx="4926">
                  <c:v>2</c:v>
                </c:pt>
                <c:pt idx="4927">
                  <c:v>5</c:v>
                </c:pt>
                <c:pt idx="4928">
                  <c:v>6</c:v>
                </c:pt>
                <c:pt idx="4929">
                  <c:v>4</c:v>
                </c:pt>
                <c:pt idx="4930">
                  <c:v>4</c:v>
                </c:pt>
                <c:pt idx="4931">
                  <c:v>0</c:v>
                </c:pt>
                <c:pt idx="4932">
                  <c:v>0</c:v>
                </c:pt>
                <c:pt idx="4933">
                  <c:v>-1</c:v>
                </c:pt>
                <c:pt idx="4934">
                  <c:v>1</c:v>
                </c:pt>
                <c:pt idx="4935">
                  <c:v>0</c:v>
                </c:pt>
                <c:pt idx="4936">
                  <c:v>2</c:v>
                </c:pt>
                <c:pt idx="4937">
                  <c:v>1</c:v>
                </c:pt>
                <c:pt idx="4938">
                  <c:v>-2</c:v>
                </c:pt>
                <c:pt idx="4939">
                  <c:v>-2</c:v>
                </c:pt>
                <c:pt idx="4940">
                  <c:v>-5</c:v>
                </c:pt>
                <c:pt idx="4941">
                  <c:v>-6</c:v>
                </c:pt>
                <c:pt idx="4942">
                  <c:v>-1</c:v>
                </c:pt>
                <c:pt idx="4943">
                  <c:v>2</c:v>
                </c:pt>
                <c:pt idx="4944">
                  <c:v>2</c:v>
                </c:pt>
                <c:pt idx="4945">
                  <c:v>1</c:v>
                </c:pt>
                <c:pt idx="4946">
                  <c:v>-2</c:v>
                </c:pt>
                <c:pt idx="4947">
                  <c:v>-2</c:v>
                </c:pt>
                <c:pt idx="4948">
                  <c:v>-5</c:v>
                </c:pt>
                <c:pt idx="4949">
                  <c:v>-2</c:v>
                </c:pt>
                <c:pt idx="4950">
                  <c:v>0</c:v>
                </c:pt>
                <c:pt idx="4951">
                  <c:v>4</c:v>
                </c:pt>
                <c:pt idx="4952">
                  <c:v>4</c:v>
                </c:pt>
                <c:pt idx="4953">
                  <c:v>5</c:v>
                </c:pt>
                <c:pt idx="4954">
                  <c:v>4</c:v>
                </c:pt>
                <c:pt idx="4955">
                  <c:v>1</c:v>
                </c:pt>
                <c:pt idx="4956">
                  <c:v>0</c:v>
                </c:pt>
                <c:pt idx="4957">
                  <c:v>-2</c:v>
                </c:pt>
                <c:pt idx="4958">
                  <c:v>0</c:v>
                </c:pt>
                <c:pt idx="4959">
                  <c:v>0</c:v>
                </c:pt>
                <c:pt idx="4960">
                  <c:v>4</c:v>
                </c:pt>
                <c:pt idx="4961">
                  <c:v>3</c:v>
                </c:pt>
                <c:pt idx="4962">
                  <c:v>1</c:v>
                </c:pt>
                <c:pt idx="4963">
                  <c:v>-3</c:v>
                </c:pt>
                <c:pt idx="4964">
                  <c:v>-8</c:v>
                </c:pt>
                <c:pt idx="4965">
                  <c:v>-7</c:v>
                </c:pt>
                <c:pt idx="4966">
                  <c:v>-3</c:v>
                </c:pt>
                <c:pt idx="4967">
                  <c:v>-3</c:v>
                </c:pt>
                <c:pt idx="4968">
                  <c:v>0</c:v>
                </c:pt>
                <c:pt idx="4969">
                  <c:v>0</c:v>
                </c:pt>
                <c:pt idx="4970">
                  <c:v>-2</c:v>
                </c:pt>
                <c:pt idx="4971">
                  <c:v>-3</c:v>
                </c:pt>
                <c:pt idx="4972">
                  <c:v>-6</c:v>
                </c:pt>
                <c:pt idx="4973">
                  <c:v>-5</c:v>
                </c:pt>
                <c:pt idx="4974">
                  <c:v>-6</c:v>
                </c:pt>
                <c:pt idx="4975">
                  <c:v>-3</c:v>
                </c:pt>
                <c:pt idx="4976">
                  <c:v>0</c:v>
                </c:pt>
                <c:pt idx="4977">
                  <c:v>2</c:v>
                </c:pt>
                <c:pt idx="4978">
                  <c:v>1</c:v>
                </c:pt>
                <c:pt idx="4979">
                  <c:v>-2</c:v>
                </c:pt>
                <c:pt idx="4980">
                  <c:v>-4</c:v>
                </c:pt>
                <c:pt idx="4981">
                  <c:v>-6</c:v>
                </c:pt>
                <c:pt idx="4982">
                  <c:v>-5</c:v>
                </c:pt>
                <c:pt idx="4983">
                  <c:v>1</c:v>
                </c:pt>
                <c:pt idx="4984">
                  <c:v>2</c:v>
                </c:pt>
                <c:pt idx="4985">
                  <c:v>1</c:v>
                </c:pt>
                <c:pt idx="4986">
                  <c:v>1</c:v>
                </c:pt>
                <c:pt idx="4987">
                  <c:v>-3</c:v>
                </c:pt>
                <c:pt idx="4988">
                  <c:v>-4</c:v>
                </c:pt>
                <c:pt idx="4989">
                  <c:v>-6</c:v>
                </c:pt>
                <c:pt idx="4990">
                  <c:v>-4</c:v>
                </c:pt>
                <c:pt idx="4991">
                  <c:v>-3</c:v>
                </c:pt>
                <c:pt idx="4992">
                  <c:v>-1</c:v>
                </c:pt>
                <c:pt idx="4993">
                  <c:v>-1</c:v>
                </c:pt>
                <c:pt idx="4994">
                  <c:v>-2</c:v>
                </c:pt>
                <c:pt idx="4995">
                  <c:v>-4</c:v>
                </c:pt>
                <c:pt idx="4996">
                  <c:v>-5</c:v>
                </c:pt>
                <c:pt idx="4997">
                  <c:v>-7</c:v>
                </c:pt>
                <c:pt idx="4998">
                  <c:v>-3</c:v>
                </c:pt>
                <c:pt idx="4999">
                  <c:v>-1</c:v>
                </c:pt>
                <c:pt idx="5000">
                  <c:v>1</c:v>
                </c:pt>
                <c:pt idx="5001">
                  <c:v>1</c:v>
                </c:pt>
                <c:pt idx="5002">
                  <c:v>0</c:v>
                </c:pt>
                <c:pt idx="5003">
                  <c:v>-1</c:v>
                </c:pt>
                <c:pt idx="5004">
                  <c:v>-3</c:v>
                </c:pt>
                <c:pt idx="5005">
                  <c:v>-1</c:v>
                </c:pt>
                <c:pt idx="5006">
                  <c:v>-1</c:v>
                </c:pt>
                <c:pt idx="5007">
                  <c:v>1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0</c:v>
                </c:pt>
                <c:pt idx="5012">
                  <c:v>-1</c:v>
                </c:pt>
                <c:pt idx="5013">
                  <c:v>-3</c:v>
                </c:pt>
                <c:pt idx="5014">
                  <c:v>-4</c:v>
                </c:pt>
                <c:pt idx="5015">
                  <c:v>-2</c:v>
                </c:pt>
                <c:pt idx="5016">
                  <c:v>-1</c:v>
                </c:pt>
                <c:pt idx="5017">
                  <c:v>3</c:v>
                </c:pt>
                <c:pt idx="5018">
                  <c:v>3</c:v>
                </c:pt>
                <c:pt idx="5019">
                  <c:v>0</c:v>
                </c:pt>
                <c:pt idx="5020">
                  <c:v>-2</c:v>
                </c:pt>
                <c:pt idx="5021">
                  <c:v>-4</c:v>
                </c:pt>
                <c:pt idx="5022">
                  <c:v>-2</c:v>
                </c:pt>
                <c:pt idx="5023">
                  <c:v>0</c:v>
                </c:pt>
                <c:pt idx="5024">
                  <c:v>0</c:v>
                </c:pt>
                <c:pt idx="5025">
                  <c:v>1</c:v>
                </c:pt>
                <c:pt idx="5026">
                  <c:v>0</c:v>
                </c:pt>
                <c:pt idx="5027">
                  <c:v>-1</c:v>
                </c:pt>
                <c:pt idx="5028">
                  <c:v>0</c:v>
                </c:pt>
                <c:pt idx="5029">
                  <c:v>-2</c:v>
                </c:pt>
                <c:pt idx="5030">
                  <c:v>-1</c:v>
                </c:pt>
                <c:pt idx="5031">
                  <c:v>-1</c:v>
                </c:pt>
                <c:pt idx="5032">
                  <c:v>-3</c:v>
                </c:pt>
                <c:pt idx="5033">
                  <c:v>-1</c:v>
                </c:pt>
                <c:pt idx="5034">
                  <c:v>-2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0</c:v>
                </c:pt>
                <c:pt idx="5040">
                  <c:v>-1</c:v>
                </c:pt>
                <c:pt idx="5041">
                  <c:v>-2</c:v>
                </c:pt>
                <c:pt idx="5042">
                  <c:v>0</c:v>
                </c:pt>
                <c:pt idx="5043">
                  <c:v>2</c:v>
                </c:pt>
                <c:pt idx="5044">
                  <c:v>2</c:v>
                </c:pt>
                <c:pt idx="5045">
                  <c:v>3</c:v>
                </c:pt>
                <c:pt idx="5046">
                  <c:v>2</c:v>
                </c:pt>
                <c:pt idx="5047">
                  <c:v>-1</c:v>
                </c:pt>
                <c:pt idx="5048">
                  <c:v>-1</c:v>
                </c:pt>
                <c:pt idx="5049">
                  <c:v>-3</c:v>
                </c:pt>
                <c:pt idx="5050">
                  <c:v>-4</c:v>
                </c:pt>
                <c:pt idx="5051">
                  <c:v>-4</c:v>
                </c:pt>
                <c:pt idx="5052">
                  <c:v>-4</c:v>
                </c:pt>
                <c:pt idx="5053">
                  <c:v>-1</c:v>
                </c:pt>
                <c:pt idx="5054">
                  <c:v>2</c:v>
                </c:pt>
                <c:pt idx="5055">
                  <c:v>0</c:v>
                </c:pt>
                <c:pt idx="5056">
                  <c:v>-3</c:v>
                </c:pt>
                <c:pt idx="5057">
                  <c:v>-6</c:v>
                </c:pt>
                <c:pt idx="5058">
                  <c:v>-5</c:v>
                </c:pt>
                <c:pt idx="5059">
                  <c:v>-2</c:v>
                </c:pt>
                <c:pt idx="5060">
                  <c:v>1</c:v>
                </c:pt>
                <c:pt idx="5061">
                  <c:v>4</c:v>
                </c:pt>
                <c:pt idx="5062">
                  <c:v>5</c:v>
                </c:pt>
                <c:pt idx="5063">
                  <c:v>5</c:v>
                </c:pt>
                <c:pt idx="5064">
                  <c:v>2</c:v>
                </c:pt>
                <c:pt idx="5065">
                  <c:v>0</c:v>
                </c:pt>
                <c:pt idx="5066">
                  <c:v>-1</c:v>
                </c:pt>
                <c:pt idx="5067">
                  <c:v>1</c:v>
                </c:pt>
                <c:pt idx="5068">
                  <c:v>2</c:v>
                </c:pt>
                <c:pt idx="5069">
                  <c:v>4</c:v>
                </c:pt>
                <c:pt idx="5070">
                  <c:v>5</c:v>
                </c:pt>
                <c:pt idx="5071">
                  <c:v>4</c:v>
                </c:pt>
                <c:pt idx="5072">
                  <c:v>0</c:v>
                </c:pt>
                <c:pt idx="5073">
                  <c:v>-3</c:v>
                </c:pt>
                <c:pt idx="5074">
                  <c:v>-7</c:v>
                </c:pt>
                <c:pt idx="5075">
                  <c:v>-6</c:v>
                </c:pt>
                <c:pt idx="5076">
                  <c:v>-2</c:v>
                </c:pt>
                <c:pt idx="5077">
                  <c:v>0</c:v>
                </c:pt>
                <c:pt idx="5078">
                  <c:v>1</c:v>
                </c:pt>
                <c:pt idx="5079">
                  <c:v>1</c:v>
                </c:pt>
                <c:pt idx="5080">
                  <c:v>-1</c:v>
                </c:pt>
                <c:pt idx="5081">
                  <c:v>-4</c:v>
                </c:pt>
                <c:pt idx="5082">
                  <c:v>-6</c:v>
                </c:pt>
                <c:pt idx="5083">
                  <c:v>-6</c:v>
                </c:pt>
                <c:pt idx="5084">
                  <c:v>-5</c:v>
                </c:pt>
                <c:pt idx="5085">
                  <c:v>1</c:v>
                </c:pt>
                <c:pt idx="5086">
                  <c:v>4</c:v>
                </c:pt>
                <c:pt idx="5087">
                  <c:v>6</c:v>
                </c:pt>
                <c:pt idx="5088">
                  <c:v>5</c:v>
                </c:pt>
                <c:pt idx="5089">
                  <c:v>3</c:v>
                </c:pt>
                <c:pt idx="5090">
                  <c:v>1</c:v>
                </c:pt>
                <c:pt idx="5091">
                  <c:v>-1</c:v>
                </c:pt>
                <c:pt idx="5092">
                  <c:v>2</c:v>
                </c:pt>
                <c:pt idx="5093">
                  <c:v>3</c:v>
                </c:pt>
                <c:pt idx="5094">
                  <c:v>7</c:v>
                </c:pt>
                <c:pt idx="5095">
                  <c:v>5</c:v>
                </c:pt>
                <c:pt idx="5096">
                  <c:v>2</c:v>
                </c:pt>
                <c:pt idx="5097">
                  <c:v>-3</c:v>
                </c:pt>
                <c:pt idx="5098">
                  <c:v>-4</c:v>
                </c:pt>
                <c:pt idx="5099">
                  <c:v>-4</c:v>
                </c:pt>
                <c:pt idx="5100">
                  <c:v>0</c:v>
                </c:pt>
                <c:pt idx="5101">
                  <c:v>0</c:v>
                </c:pt>
                <c:pt idx="5102">
                  <c:v>2</c:v>
                </c:pt>
                <c:pt idx="5103">
                  <c:v>1</c:v>
                </c:pt>
                <c:pt idx="5104">
                  <c:v>-2</c:v>
                </c:pt>
                <c:pt idx="5105">
                  <c:v>-3</c:v>
                </c:pt>
                <c:pt idx="5106">
                  <c:v>-6</c:v>
                </c:pt>
                <c:pt idx="5107">
                  <c:v>-4</c:v>
                </c:pt>
                <c:pt idx="5108">
                  <c:v>-1</c:v>
                </c:pt>
                <c:pt idx="5109">
                  <c:v>7</c:v>
                </c:pt>
                <c:pt idx="5110">
                  <c:v>9</c:v>
                </c:pt>
                <c:pt idx="5111">
                  <c:v>8</c:v>
                </c:pt>
                <c:pt idx="5112">
                  <c:v>3</c:v>
                </c:pt>
                <c:pt idx="5113">
                  <c:v>3</c:v>
                </c:pt>
                <c:pt idx="5114">
                  <c:v>2</c:v>
                </c:pt>
                <c:pt idx="5115">
                  <c:v>4</c:v>
                </c:pt>
                <c:pt idx="5116">
                  <c:v>6</c:v>
                </c:pt>
                <c:pt idx="5117">
                  <c:v>9</c:v>
                </c:pt>
                <c:pt idx="5118">
                  <c:v>8</c:v>
                </c:pt>
                <c:pt idx="5119">
                  <c:v>6</c:v>
                </c:pt>
                <c:pt idx="5120">
                  <c:v>2</c:v>
                </c:pt>
                <c:pt idx="5121">
                  <c:v>-1</c:v>
                </c:pt>
                <c:pt idx="5122">
                  <c:v>-2</c:v>
                </c:pt>
                <c:pt idx="5123">
                  <c:v>-4</c:v>
                </c:pt>
                <c:pt idx="5124">
                  <c:v>-2</c:v>
                </c:pt>
                <c:pt idx="5125">
                  <c:v>1</c:v>
                </c:pt>
                <c:pt idx="5126">
                  <c:v>1</c:v>
                </c:pt>
                <c:pt idx="5127">
                  <c:v>-2</c:v>
                </c:pt>
                <c:pt idx="5128">
                  <c:v>-4</c:v>
                </c:pt>
                <c:pt idx="5129">
                  <c:v>-4</c:v>
                </c:pt>
                <c:pt idx="5130">
                  <c:v>0</c:v>
                </c:pt>
                <c:pt idx="5131">
                  <c:v>3</c:v>
                </c:pt>
                <c:pt idx="5132">
                  <c:v>4</c:v>
                </c:pt>
                <c:pt idx="5133">
                  <c:v>5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6</c:v>
                </c:pt>
                <c:pt idx="5141">
                  <c:v>7</c:v>
                </c:pt>
                <c:pt idx="5142">
                  <c:v>7</c:v>
                </c:pt>
                <c:pt idx="5143">
                  <c:v>6</c:v>
                </c:pt>
                <c:pt idx="5144">
                  <c:v>3</c:v>
                </c:pt>
                <c:pt idx="5145">
                  <c:v>-1</c:v>
                </c:pt>
                <c:pt idx="5146">
                  <c:v>-1</c:v>
                </c:pt>
                <c:pt idx="5147">
                  <c:v>1</c:v>
                </c:pt>
                <c:pt idx="5148">
                  <c:v>1</c:v>
                </c:pt>
                <c:pt idx="5149">
                  <c:v>0</c:v>
                </c:pt>
                <c:pt idx="5150">
                  <c:v>-1</c:v>
                </c:pt>
                <c:pt idx="5151">
                  <c:v>-1</c:v>
                </c:pt>
                <c:pt idx="5152">
                  <c:v>0</c:v>
                </c:pt>
                <c:pt idx="5153">
                  <c:v>1</c:v>
                </c:pt>
                <c:pt idx="5154">
                  <c:v>1</c:v>
                </c:pt>
                <c:pt idx="5155">
                  <c:v>2</c:v>
                </c:pt>
                <c:pt idx="5156">
                  <c:v>5</c:v>
                </c:pt>
                <c:pt idx="5157">
                  <c:v>6</c:v>
                </c:pt>
                <c:pt idx="5158">
                  <c:v>6</c:v>
                </c:pt>
                <c:pt idx="5159">
                  <c:v>6</c:v>
                </c:pt>
                <c:pt idx="5160">
                  <c:v>8</c:v>
                </c:pt>
                <c:pt idx="5161">
                  <c:v>7</c:v>
                </c:pt>
                <c:pt idx="5162">
                  <c:v>8</c:v>
                </c:pt>
                <c:pt idx="5163">
                  <c:v>9</c:v>
                </c:pt>
                <c:pt idx="5164">
                  <c:v>9</c:v>
                </c:pt>
                <c:pt idx="5165">
                  <c:v>7</c:v>
                </c:pt>
                <c:pt idx="5166">
                  <c:v>6</c:v>
                </c:pt>
                <c:pt idx="5167">
                  <c:v>2</c:v>
                </c:pt>
                <c:pt idx="5168">
                  <c:v>1</c:v>
                </c:pt>
                <c:pt idx="5169">
                  <c:v>-1</c:v>
                </c:pt>
                <c:pt idx="5170">
                  <c:v>-1</c:v>
                </c:pt>
                <c:pt idx="5171">
                  <c:v>-2</c:v>
                </c:pt>
                <c:pt idx="5172">
                  <c:v>-2</c:v>
                </c:pt>
                <c:pt idx="5173">
                  <c:v>-2</c:v>
                </c:pt>
                <c:pt idx="5174">
                  <c:v>0</c:v>
                </c:pt>
                <c:pt idx="5175">
                  <c:v>1</c:v>
                </c:pt>
                <c:pt idx="5176">
                  <c:v>3</c:v>
                </c:pt>
                <c:pt idx="5177">
                  <c:v>2</c:v>
                </c:pt>
                <c:pt idx="5178">
                  <c:v>1</c:v>
                </c:pt>
                <c:pt idx="5179">
                  <c:v>2</c:v>
                </c:pt>
                <c:pt idx="5180">
                  <c:v>3</c:v>
                </c:pt>
                <c:pt idx="5181">
                  <c:v>5</c:v>
                </c:pt>
                <c:pt idx="5182">
                  <c:v>10</c:v>
                </c:pt>
                <c:pt idx="5183">
                  <c:v>10</c:v>
                </c:pt>
                <c:pt idx="5184">
                  <c:v>11</c:v>
                </c:pt>
                <c:pt idx="5185">
                  <c:v>8</c:v>
                </c:pt>
                <c:pt idx="5186">
                  <c:v>7</c:v>
                </c:pt>
                <c:pt idx="5187">
                  <c:v>6</c:v>
                </c:pt>
                <c:pt idx="5188">
                  <c:v>5</c:v>
                </c:pt>
                <c:pt idx="5189">
                  <c:v>6</c:v>
                </c:pt>
                <c:pt idx="5190">
                  <c:v>6</c:v>
                </c:pt>
                <c:pt idx="5191">
                  <c:v>4</c:v>
                </c:pt>
                <c:pt idx="5192">
                  <c:v>4</c:v>
                </c:pt>
                <c:pt idx="5193">
                  <c:v>1</c:v>
                </c:pt>
                <c:pt idx="5194">
                  <c:v>-2</c:v>
                </c:pt>
                <c:pt idx="5195">
                  <c:v>-3</c:v>
                </c:pt>
                <c:pt idx="5196">
                  <c:v>-4</c:v>
                </c:pt>
                <c:pt idx="5197">
                  <c:v>-4</c:v>
                </c:pt>
                <c:pt idx="5198">
                  <c:v>0</c:v>
                </c:pt>
                <c:pt idx="5199">
                  <c:v>1</c:v>
                </c:pt>
                <c:pt idx="5200">
                  <c:v>3</c:v>
                </c:pt>
                <c:pt idx="5201">
                  <c:v>2</c:v>
                </c:pt>
                <c:pt idx="5202">
                  <c:v>2</c:v>
                </c:pt>
                <c:pt idx="5203">
                  <c:v>3</c:v>
                </c:pt>
                <c:pt idx="5204">
                  <c:v>6</c:v>
                </c:pt>
                <c:pt idx="5205">
                  <c:v>8</c:v>
                </c:pt>
                <c:pt idx="5206">
                  <c:v>9</c:v>
                </c:pt>
                <c:pt idx="5207">
                  <c:v>10</c:v>
                </c:pt>
                <c:pt idx="5208">
                  <c:v>10</c:v>
                </c:pt>
                <c:pt idx="5209">
                  <c:v>9</c:v>
                </c:pt>
                <c:pt idx="5210">
                  <c:v>7</c:v>
                </c:pt>
                <c:pt idx="5211">
                  <c:v>5</c:v>
                </c:pt>
                <c:pt idx="5212">
                  <c:v>4</c:v>
                </c:pt>
                <c:pt idx="5213">
                  <c:v>4</c:v>
                </c:pt>
                <c:pt idx="5214">
                  <c:v>3</c:v>
                </c:pt>
                <c:pt idx="5215">
                  <c:v>4</c:v>
                </c:pt>
                <c:pt idx="5216">
                  <c:v>1</c:v>
                </c:pt>
                <c:pt idx="5217">
                  <c:v>0</c:v>
                </c:pt>
                <c:pt idx="5218">
                  <c:v>-1</c:v>
                </c:pt>
                <c:pt idx="5219">
                  <c:v>-3</c:v>
                </c:pt>
                <c:pt idx="5220">
                  <c:v>-2</c:v>
                </c:pt>
                <c:pt idx="5221">
                  <c:v>0</c:v>
                </c:pt>
                <c:pt idx="5222">
                  <c:v>2</c:v>
                </c:pt>
                <c:pt idx="5223">
                  <c:v>2</c:v>
                </c:pt>
                <c:pt idx="5224">
                  <c:v>1</c:v>
                </c:pt>
                <c:pt idx="5225">
                  <c:v>3</c:v>
                </c:pt>
                <c:pt idx="5226">
                  <c:v>4</c:v>
                </c:pt>
                <c:pt idx="5227">
                  <c:v>5</c:v>
                </c:pt>
                <c:pt idx="5228">
                  <c:v>10</c:v>
                </c:pt>
                <c:pt idx="5229">
                  <c:v>10</c:v>
                </c:pt>
                <c:pt idx="5230">
                  <c:v>10</c:v>
                </c:pt>
                <c:pt idx="5231">
                  <c:v>7</c:v>
                </c:pt>
                <c:pt idx="5232">
                  <c:v>7</c:v>
                </c:pt>
                <c:pt idx="5233">
                  <c:v>6</c:v>
                </c:pt>
                <c:pt idx="5234">
                  <c:v>6</c:v>
                </c:pt>
                <c:pt idx="5235">
                  <c:v>8</c:v>
                </c:pt>
                <c:pt idx="5236">
                  <c:v>8</c:v>
                </c:pt>
                <c:pt idx="5237">
                  <c:v>7</c:v>
                </c:pt>
                <c:pt idx="5238">
                  <c:v>4</c:v>
                </c:pt>
                <c:pt idx="5239">
                  <c:v>2</c:v>
                </c:pt>
                <c:pt idx="5240">
                  <c:v>0</c:v>
                </c:pt>
                <c:pt idx="5241">
                  <c:v>-1</c:v>
                </c:pt>
                <c:pt idx="5242">
                  <c:v>0</c:v>
                </c:pt>
                <c:pt idx="5243">
                  <c:v>1</c:v>
                </c:pt>
                <c:pt idx="5244">
                  <c:v>1</c:v>
                </c:pt>
                <c:pt idx="5245">
                  <c:v>3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4</c:v>
                </c:pt>
                <c:pt idx="5250">
                  <c:v>6</c:v>
                </c:pt>
                <c:pt idx="5251">
                  <c:v>7</c:v>
                </c:pt>
                <c:pt idx="5252">
                  <c:v>8</c:v>
                </c:pt>
                <c:pt idx="5253">
                  <c:v>8</c:v>
                </c:pt>
                <c:pt idx="5254">
                  <c:v>6</c:v>
                </c:pt>
                <c:pt idx="5255">
                  <c:v>4</c:v>
                </c:pt>
                <c:pt idx="5256">
                  <c:v>5</c:v>
                </c:pt>
                <c:pt idx="5257">
                  <c:v>4</c:v>
                </c:pt>
                <c:pt idx="5258">
                  <c:v>5</c:v>
                </c:pt>
                <c:pt idx="5259">
                  <c:v>4</c:v>
                </c:pt>
                <c:pt idx="5260">
                  <c:v>1</c:v>
                </c:pt>
                <c:pt idx="5261">
                  <c:v>-1</c:v>
                </c:pt>
                <c:pt idx="5262">
                  <c:v>0</c:v>
                </c:pt>
                <c:pt idx="5263">
                  <c:v>-2</c:v>
                </c:pt>
                <c:pt idx="5264">
                  <c:v>1</c:v>
                </c:pt>
                <c:pt idx="5265">
                  <c:v>0</c:v>
                </c:pt>
                <c:pt idx="5266">
                  <c:v>2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0</c:v>
                </c:pt>
                <c:pt idx="5271">
                  <c:v>2</c:v>
                </c:pt>
                <c:pt idx="5272">
                  <c:v>2</c:v>
                </c:pt>
                <c:pt idx="5273">
                  <c:v>4</c:v>
                </c:pt>
                <c:pt idx="5274">
                  <c:v>6</c:v>
                </c:pt>
                <c:pt idx="5275">
                  <c:v>6</c:v>
                </c:pt>
                <c:pt idx="5276">
                  <c:v>5</c:v>
                </c:pt>
                <c:pt idx="5277">
                  <c:v>5</c:v>
                </c:pt>
                <c:pt idx="5278">
                  <c:v>6</c:v>
                </c:pt>
                <c:pt idx="5279">
                  <c:v>5</c:v>
                </c:pt>
                <c:pt idx="5280">
                  <c:v>6</c:v>
                </c:pt>
                <c:pt idx="5281">
                  <c:v>6</c:v>
                </c:pt>
                <c:pt idx="5282">
                  <c:v>5</c:v>
                </c:pt>
                <c:pt idx="5283">
                  <c:v>3</c:v>
                </c:pt>
                <c:pt idx="5284">
                  <c:v>2</c:v>
                </c:pt>
                <c:pt idx="5285">
                  <c:v>2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2</c:v>
                </c:pt>
                <c:pt idx="5290">
                  <c:v>0</c:v>
                </c:pt>
                <c:pt idx="5291">
                  <c:v>0</c:v>
                </c:pt>
                <c:pt idx="5292">
                  <c:v>-1</c:v>
                </c:pt>
                <c:pt idx="5293">
                  <c:v>3</c:v>
                </c:pt>
                <c:pt idx="5294">
                  <c:v>4</c:v>
                </c:pt>
                <c:pt idx="5295">
                  <c:v>3</c:v>
                </c:pt>
                <c:pt idx="5296">
                  <c:v>4</c:v>
                </c:pt>
                <c:pt idx="5297">
                  <c:v>3</c:v>
                </c:pt>
                <c:pt idx="5298">
                  <c:v>4</c:v>
                </c:pt>
                <c:pt idx="5299">
                  <c:v>5</c:v>
                </c:pt>
                <c:pt idx="5300">
                  <c:v>5</c:v>
                </c:pt>
                <c:pt idx="5301">
                  <c:v>6</c:v>
                </c:pt>
                <c:pt idx="5302">
                  <c:v>5</c:v>
                </c:pt>
                <c:pt idx="5303">
                  <c:v>5</c:v>
                </c:pt>
                <c:pt idx="5304">
                  <c:v>6</c:v>
                </c:pt>
                <c:pt idx="5305">
                  <c:v>5</c:v>
                </c:pt>
                <c:pt idx="5306">
                  <c:v>6</c:v>
                </c:pt>
                <c:pt idx="5307">
                  <c:v>5</c:v>
                </c:pt>
                <c:pt idx="5308">
                  <c:v>6</c:v>
                </c:pt>
                <c:pt idx="5309">
                  <c:v>5</c:v>
                </c:pt>
                <c:pt idx="5310">
                  <c:v>6</c:v>
                </c:pt>
                <c:pt idx="5311">
                  <c:v>5</c:v>
                </c:pt>
                <c:pt idx="5312">
                  <c:v>5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4</c:v>
                </c:pt>
                <c:pt idx="5317">
                  <c:v>4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4</c:v>
                </c:pt>
                <c:pt idx="5322">
                  <c:v>4</c:v>
                </c:pt>
                <c:pt idx="5323">
                  <c:v>7</c:v>
                </c:pt>
                <c:pt idx="5324">
                  <c:v>6</c:v>
                </c:pt>
                <c:pt idx="5325">
                  <c:v>7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7</c:v>
                </c:pt>
                <c:pt idx="5330">
                  <c:v>8</c:v>
                </c:pt>
                <c:pt idx="5331">
                  <c:v>8</c:v>
                </c:pt>
                <c:pt idx="5332">
                  <c:v>7</c:v>
                </c:pt>
                <c:pt idx="5333">
                  <c:v>4</c:v>
                </c:pt>
                <c:pt idx="5334">
                  <c:v>5</c:v>
                </c:pt>
                <c:pt idx="5335">
                  <c:v>4</c:v>
                </c:pt>
                <c:pt idx="5336">
                  <c:v>4</c:v>
                </c:pt>
                <c:pt idx="5337">
                  <c:v>2</c:v>
                </c:pt>
                <c:pt idx="5338">
                  <c:v>4</c:v>
                </c:pt>
                <c:pt idx="5339">
                  <c:v>3</c:v>
                </c:pt>
                <c:pt idx="5340">
                  <c:v>3</c:v>
                </c:pt>
                <c:pt idx="5341">
                  <c:v>1</c:v>
                </c:pt>
                <c:pt idx="5342">
                  <c:v>2</c:v>
                </c:pt>
                <c:pt idx="5343">
                  <c:v>1</c:v>
                </c:pt>
                <c:pt idx="5344">
                  <c:v>3</c:v>
                </c:pt>
                <c:pt idx="5345">
                  <c:v>5</c:v>
                </c:pt>
                <c:pt idx="5346">
                  <c:v>6</c:v>
                </c:pt>
                <c:pt idx="5347">
                  <c:v>7</c:v>
                </c:pt>
                <c:pt idx="5348">
                  <c:v>6</c:v>
                </c:pt>
                <c:pt idx="5349">
                  <c:v>7</c:v>
                </c:pt>
                <c:pt idx="5350">
                  <c:v>7</c:v>
                </c:pt>
                <c:pt idx="5351">
                  <c:v>8</c:v>
                </c:pt>
                <c:pt idx="5352">
                  <c:v>10</c:v>
                </c:pt>
                <c:pt idx="5353">
                  <c:v>8</c:v>
                </c:pt>
                <c:pt idx="5354">
                  <c:v>8</c:v>
                </c:pt>
                <c:pt idx="5355">
                  <c:v>6</c:v>
                </c:pt>
                <c:pt idx="5356">
                  <c:v>6</c:v>
                </c:pt>
                <c:pt idx="5357">
                  <c:v>6</c:v>
                </c:pt>
                <c:pt idx="5358">
                  <c:v>4</c:v>
                </c:pt>
                <c:pt idx="5359">
                  <c:v>3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0</c:v>
                </c:pt>
                <c:pt idx="5364">
                  <c:v>-1</c:v>
                </c:pt>
                <c:pt idx="5365">
                  <c:v>-2</c:v>
                </c:pt>
                <c:pt idx="5366">
                  <c:v>-1</c:v>
                </c:pt>
                <c:pt idx="5367">
                  <c:v>1</c:v>
                </c:pt>
                <c:pt idx="5368">
                  <c:v>2</c:v>
                </c:pt>
                <c:pt idx="5369">
                  <c:v>4</c:v>
                </c:pt>
                <c:pt idx="5370">
                  <c:v>3</c:v>
                </c:pt>
                <c:pt idx="5371">
                  <c:v>4</c:v>
                </c:pt>
                <c:pt idx="5372">
                  <c:v>3</c:v>
                </c:pt>
                <c:pt idx="5373">
                  <c:v>6</c:v>
                </c:pt>
                <c:pt idx="5374">
                  <c:v>9</c:v>
                </c:pt>
                <c:pt idx="5375">
                  <c:v>9</c:v>
                </c:pt>
                <c:pt idx="5376">
                  <c:v>7</c:v>
                </c:pt>
                <c:pt idx="5377">
                  <c:v>5</c:v>
                </c:pt>
                <c:pt idx="5378">
                  <c:v>3</c:v>
                </c:pt>
                <c:pt idx="5379">
                  <c:v>1</c:v>
                </c:pt>
                <c:pt idx="5380">
                  <c:v>0</c:v>
                </c:pt>
                <c:pt idx="5381">
                  <c:v>-1</c:v>
                </c:pt>
                <c:pt idx="5382">
                  <c:v>-1</c:v>
                </c:pt>
                <c:pt idx="5383">
                  <c:v>-1</c:v>
                </c:pt>
                <c:pt idx="5384">
                  <c:v>-1</c:v>
                </c:pt>
                <c:pt idx="5385">
                  <c:v>-2</c:v>
                </c:pt>
                <c:pt idx="5386">
                  <c:v>-4</c:v>
                </c:pt>
                <c:pt idx="5387">
                  <c:v>-5</c:v>
                </c:pt>
                <c:pt idx="5388">
                  <c:v>-6</c:v>
                </c:pt>
                <c:pt idx="5389">
                  <c:v>-2</c:v>
                </c:pt>
                <c:pt idx="5390">
                  <c:v>0</c:v>
                </c:pt>
                <c:pt idx="5391">
                  <c:v>2</c:v>
                </c:pt>
                <c:pt idx="5392">
                  <c:v>5</c:v>
                </c:pt>
                <c:pt idx="5393">
                  <c:v>5</c:v>
                </c:pt>
                <c:pt idx="5394">
                  <c:v>6</c:v>
                </c:pt>
                <c:pt idx="5395">
                  <c:v>6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5</c:v>
                </c:pt>
                <c:pt idx="5401">
                  <c:v>4</c:v>
                </c:pt>
                <c:pt idx="5402">
                  <c:v>1</c:v>
                </c:pt>
                <c:pt idx="5403">
                  <c:v>2</c:v>
                </c:pt>
                <c:pt idx="5404">
                  <c:v>-2</c:v>
                </c:pt>
                <c:pt idx="5405">
                  <c:v>-1</c:v>
                </c:pt>
                <c:pt idx="5406">
                  <c:v>-3</c:v>
                </c:pt>
                <c:pt idx="5407">
                  <c:v>-4</c:v>
                </c:pt>
                <c:pt idx="5408">
                  <c:v>-2</c:v>
                </c:pt>
                <c:pt idx="5409">
                  <c:v>-2</c:v>
                </c:pt>
                <c:pt idx="5410">
                  <c:v>-2</c:v>
                </c:pt>
                <c:pt idx="5411">
                  <c:v>-3</c:v>
                </c:pt>
                <c:pt idx="5412">
                  <c:v>0</c:v>
                </c:pt>
                <c:pt idx="5413">
                  <c:v>2</c:v>
                </c:pt>
                <c:pt idx="5414">
                  <c:v>4</c:v>
                </c:pt>
                <c:pt idx="5415">
                  <c:v>6</c:v>
                </c:pt>
                <c:pt idx="5416">
                  <c:v>5</c:v>
                </c:pt>
                <c:pt idx="5417">
                  <c:v>5</c:v>
                </c:pt>
                <c:pt idx="5418">
                  <c:v>6</c:v>
                </c:pt>
                <c:pt idx="5419">
                  <c:v>5</c:v>
                </c:pt>
                <c:pt idx="5420">
                  <c:v>7</c:v>
                </c:pt>
                <c:pt idx="5421">
                  <c:v>5</c:v>
                </c:pt>
                <c:pt idx="5422">
                  <c:v>5</c:v>
                </c:pt>
                <c:pt idx="5423">
                  <c:v>4</c:v>
                </c:pt>
                <c:pt idx="5424">
                  <c:v>3</c:v>
                </c:pt>
                <c:pt idx="5425">
                  <c:v>1</c:v>
                </c:pt>
                <c:pt idx="5426">
                  <c:v>-3</c:v>
                </c:pt>
                <c:pt idx="5427">
                  <c:v>-5</c:v>
                </c:pt>
                <c:pt idx="5428">
                  <c:v>-3</c:v>
                </c:pt>
                <c:pt idx="5429">
                  <c:v>0</c:v>
                </c:pt>
                <c:pt idx="5430">
                  <c:v>1</c:v>
                </c:pt>
                <c:pt idx="5431">
                  <c:v>-1</c:v>
                </c:pt>
                <c:pt idx="5432">
                  <c:v>-2</c:v>
                </c:pt>
                <c:pt idx="5433">
                  <c:v>-1</c:v>
                </c:pt>
                <c:pt idx="5434">
                  <c:v>1</c:v>
                </c:pt>
                <c:pt idx="5435">
                  <c:v>4</c:v>
                </c:pt>
                <c:pt idx="5436">
                  <c:v>7</c:v>
                </c:pt>
                <c:pt idx="5437">
                  <c:v>8</c:v>
                </c:pt>
                <c:pt idx="5438">
                  <c:v>8</c:v>
                </c:pt>
                <c:pt idx="5439">
                  <c:v>6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6</c:v>
                </c:pt>
                <c:pt idx="5444">
                  <c:v>6</c:v>
                </c:pt>
                <c:pt idx="5445">
                  <c:v>4</c:v>
                </c:pt>
                <c:pt idx="5446">
                  <c:v>2</c:v>
                </c:pt>
                <c:pt idx="5447">
                  <c:v>-3</c:v>
                </c:pt>
                <c:pt idx="5448">
                  <c:v>-4</c:v>
                </c:pt>
                <c:pt idx="5449">
                  <c:v>-4</c:v>
                </c:pt>
                <c:pt idx="5450">
                  <c:v>-2</c:v>
                </c:pt>
                <c:pt idx="5451">
                  <c:v>-1</c:v>
                </c:pt>
                <c:pt idx="5452">
                  <c:v>-1</c:v>
                </c:pt>
                <c:pt idx="5453">
                  <c:v>-1</c:v>
                </c:pt>
                <c:pt idx="5454">
                  <c:v>-1</c:v>
                </c:pt>
                <c:pt idx="5455">
                  <c:v>-1</c:v>
                </c:pt>
                <c:pt idx="5456">
                  <c:v>1</c:v>
                </c:pt>
                <c:pt idx="5457">
                  <c:v>3</c:v>
                </c:pt>
                <c:pt idx="5458">
                  <c:v>6</c:v>
                </c:pt>
                <c:pt idx="5459">
                  <c:v>8</c:v>
                </c:pt>
                <c:pt idx="5460">
                  <c:v>8</c:v>
                </c:pt>
                <c:pt idx="5461">
                  <c:v>8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5</c:v>
                </c:pt>
                <c:pt idx="5467">
                  <c:v>4</c:v>
                </c:pt>
                <c:pt idx="5468">
                  <c:v>2</c:v>
                </c:pt>
                <c:pt idx="5469">
                  <c:v>1</c:v>
                </c:pt>
                <c:pt idx="5470">
                  <c:v>-1</c:v>
                </c:pt>
                <c:pt idx="5471">
                  <c:v>-2</c:v>
                </c:pt>
                <c:pt idx="5472">
                  <c:v>-2</c:v>
                </c:pt>
                <c:pt idx="5473">
                  <c:v>-1</c:v>
                </c:pt>
                <c:pt idx="5474">
                  <c:v>1</c:v>
                </c:pt>
                <c:pt idx="5475">
                  <c:v>2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5</c:v>
                </c:pt>
                <c:pt idx="5480">
                  <c:v>5</c:v>
                </c:pt>
                <c:pt idx="5481">
                  <c:v>9</c:v>
                </c:pt>
                <c:pt idx="5482">
                  <c:v>8</c:v>
                </c:pt>
                <c:pt idx="5483">
                  <c:v>8</c:v>
                </c:pt>
                <c:pt idx="5484">
                  <c:v>7</c:v>
                </c:pt>
                <c:pt idx="5485">
                  <c:v>8</c:v>
                </c:pt>
                <c:pt idx="5486">
                  <c:v>7</c:v>
                </c:pt>
                <c:pt idx="5487">
                  <c:v>7</c:v>
                </c:pt>
                <c:pt idx="5488">
                  <c:v>5</c:v>
                </c:pt>
                <c:pt idx="5489">
                  <c:v>4</c:v>
                </c:pt>
                <c:pt idx="5490">
                  <c:v>1</c:v>
                </c:pt>
                <c:pt idx="5491">
                  <c:v>1</c:v>
                </c:pt>
                <c:pt idx="5492">
                  <c:v>0</c:v>
                </c:pt>
                <c:pt idx="5493">
                  <c:v>-1</c:v>
                </c:pt>
                <c:pt idx="5494">
                  <c:v>2</c:v>
                </c:pt>
                <c:pt idx="5495">
                  <c:v>3</c:v>
                </c:pt>
                <c:pt idx="5496">
                  <c:v>4</c:v>
                </c:pt>
                <c:pt idx="5497">
                  <c:v>3</c:v>
                </c:pt>
                <c:pt idx="5498">
                  <c:v>3</c:v>
                </c:pt>
                <c:pt idx="5499">
                  <c:v>2</c:v>
                </c:pt>
                <c:pt idx="5500">
                  <c:v>4</c:v>
                </c:pt>
                <c:pt idx="5501">
                  <c:v>5</c:v>
                </c:pt>
                <c:pt idx="5502">
                  <c:v>9</c:v>
                </c:pt>
                <c:pt idx="5503">
                  <c:v>8</c:v>
                </c:pt>
                <c:pt idx="5504">
                  <c:v>8</c:v>
                </c:pt>
                <c:pt idx="5505">
                  <c:v>5</c:v>
                </c:pt>
                <c:pt idx="5506">
                  <c:v>7</c:v>
                </c:pt>
                <c:pt idx="5507">
                  <c:v>6</c:v>
                </c:pt>
                <c:pt idx="5508">
                  <c:v>8</c:v>
                </c:pt>
                <c:pt idx="5509">
                  <c:v>10</c:v>
                </c:pt>
                <c:pt idx="5510">
                  <c:v>9</c:v>
                </c:pt>
                <c:pt idx="5511">
                  <c:v>8</c:v>
                </c:pt>
                <c:pt idx="5512">
                  <c:v>5</c:v>
                </c:pt>
                <c:pt idx="5513">
                  <c:v>2</c:v>
                </c:pt>
                <c:pt idx="5514">
                  <c:v>0</c:v>
                </c:pt>
                <c:pt idx="5515">
                  <c:v>-1</c:v>
                </c:pt>
                <c:pt idx="5516">
                  <c:v>-1</c:v>
                </c:pt>
                <c:pt idx="5517">
                  <c:v>0</c:v>
                </c:pt>
                <c:pt idx="5518">
                  <c:v>3</c:v>
                </c:pt>
                <c:pt idx="5519">
                  <c:v>2</c:v>
                </c:pt>
                <c:pt idx="5520">
                  <c:v>2</c:v>
                </c:pt>
                <c:pt idx="5521">
                  <c:v>1</c:v>
                </c:pt>
                <c:pt idx="5522">
                  <c:v>1</c:v>
                </c:pt>
                <c:pt idx="5523">
                  <c:v>3</c:v>
                </c:pt>
                <c:pt idx="5524">
                  <c:v>4</c:v>
                </c:pt>
                <c:pt idx="5525">
                  <c:v>6</c:v>
                </c:pt>
                <c:pt idx="5526">
                  <c:v>6</c:v>
                </c:pt>
                <c:pt idx="5527">
                  <c:v>6</c:v>
                </c:pt>
                <c:pt idx="5528">
                  <c:v>6</c:v>
                </c:pt>
                <c:pt idx="5529">
                  <c:v>5</c:v>
                </c:pt>
                <c:pt idx="5530">
                  <c:v>5</c:v>
                </c:pt>
                <c:pt idx="5531">
                  <c:v>3</c:v>
                </c:pt>
                <c:pt idx="5532">
                  <c:v>3</c:v>
                </c:pt>
                <c:pt idx="5533">
                  <c:v>2</c:v>
                </c:pt>
                <c:pt idx="5534">
                  <c:v>1</c:v>
                </c:pt>
                <c:pt idx="5535">
                  <c:v>-1</c:v>
                </c:pt>
                <c:pt idx="5536">
                  <c:v>-3</c:v>
                </c:pt>
                <c:pt idx="5537">
                  <c:v>-4</c:v>
                </c:pt>
                <c:pt idx="5538">
                  <c:v>-3</c:v>
                </c:pt>
                <c:pt idx="5539">
                  <c:v>-1</c:v>
                </c:pt>
                <c:pt idx="5540">
                  <c:v>-1</c:v>
                </c:pt>
                <c:pt idx="5541">
                  <c:v>-1</c:v>
                </c:pt>
                <c:pt idx="5542">
                  <c:v>0</c:v>
                </c:pt>
                <c:pt idx="5543">
                  <c:v>0</c:v>
                </c:pt>
                <c:pt idx="5544">
                  <c:v>1</c:v>
                </c:pt>
                <c:pt idx="5545">
                  <c:v>2</c:v>
                </c:pt>
                <c:pt idx="5546">
                  <c:v>2</c:v>
                </c:pt>
                <c:pt idx="5547">
                  <c:v>3</c:v>
                </c:pt>
                <c:pt idx="5548">
                  <c:v>2</c:v>
                </c:pt>
                <c:pt idx="5549">
                  <c:v>3</c:v>
                </c:pt>
                <c:pt idx="5550">
                  <c:v>3</c:v>
                </c:pt>
                <c:pt idx="5551">
                  <c:v>4</c:v>
                </c:pt>
                <c:pt idx="5552">
                  <c:v>3</c:v>
                </c:pt>
                <c:pt idx="5553">
                  <c:v>3</c:v>
                </c:pt>
                <c:pt idx="5554">
                  <c:v>-1</c:v>
                </c:pt>
                <c:pt idx="5555">
                  <c:v>-1</c:v>
                </c:pt>
                <c:pt idx="5556">
                  <c:v>-4</c:v>
                </c:pt>
                <c:pt idx="5557">
                  <c:v>-6</c:v>
                </c:pt>
                <c:pt idx="5558">
                  <c:v>-5</c:v>
                </c:pt>
                <c:pt idx="5559">
                  <c:v>-3</c:v>
                </c:pt>
                <c:pt idx="5560">
                  <c:v>-3</c:v>
                </c:pt>
                <c:pt idx="5561">
                  <c:v>-3</c:v>
                </c:pt>
                <c:pt idx="5562">
                  <c:v>-3</c:v>
                </c:pt>
                <c:pt idx="5563">
                  <c:v>-2</c:v>
                </c:pt>
                <c:pt idx="5564">
                  <c:v>-1</c:v>
                </c:pt>
                <c:pt idx="5565">
                  <c:v>1</c:v>
                </c:pt>
                <c:pt idx="5566">
                  <c:v>3</c:v>
                </c:pt>
                <c:pt idx="5567">
                  <c:v>4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4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0</c:v>
                </c:pt>
                <c:pt idx="5576">
                  <c:v>-2</c:v>
                </c:pt>
                <c:pt idx="5577">
                  <c:v>-4</c:v>
                </c:pt>
                <c:pt idx="5578">
                  <c:v>-5</c:v>
                </c:pt>
                <c:pt idx="5579">
                  <c:v>-6</c:v>
                </c:pt>
                <c:pt idx="5580">
                  <c:v>-4</c:v>
                </c:pt>
                <c:pt idx="5581">
                  <c:v>-3</c:v>
                </c:pt>
                <c:pt idx="5582">
                  <c:v>-2</c:v>
                </c:pt>
                <c:pt idx="5583">
                  <c:v>-1</c:v>
                </c:pt>
                <c:pt idx="5584">
                  <c:v>-1</c:v>
                </c:pt>
                <c:pt idx="5585">
                  <c:v>0</c:v>
                </c:pt>
                <c:pt idx="5586">
                  <c:v>1</c:v>
                </c:pt>
                <c:pt idx="5587">
                  <c:v>2</c:v>
                </c:pt>
                <c:pt idx="5588">
                  <c:v>4</c:v>
                </c:pt>
                <c:pt idx="5589">
                  <c:v>6</c:v>
                </c:pt>
                <c:pt idx="5590">
                  <c:v>7</c:v>
                </c:pt>
                <c:pt idx="5591">
                  <c:v>6</c:v>
                </c:pt>
                <c:pt idx="5592">
                  <c:v>5</c:v>
                </c:pt>
                <c:pt idx="5593">
                  <c:v>4</c:v>
                </c:pt>
                <c:pt idx="5594">
                  <c:v>3</c:v>
                </c:pt>
                <c:pt idx="5595">
                  <c:v>2</c:v>
                </c:pt>
                <c:pt idx="5596">
                  <c:v>1</c:v>
                </c:pt>
                <c:pt idx="5597">
                  <c:v>-2</c:v>
                </c:pt>
                <c:pt idx="5598">
                  <c:v>-4</c:v>
                </c:pt>
                <c:pt idx="5599">
                  <c:v>-6</c:v>
                </c:pt>
                <c:pt idx="5600">
                  <c:v>-5</c:v>
                </c:pt>
                <c:pt idx="5601">
                  <c:v>-5</c:v>
                </c:pt>
                <c:pt idx="5602">
                  <c:v>-3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0</c:v>
                </c:pt>
                <c:pt idx="5607">
                  <c:v>1</c:v>
                </c:pt>
                <c:pt idx="5608">
                  <c:v>4</c:v>
                </c:pt>
                <c:pt idx="5609">
                  <c:v>7</c:v>
                </c:pt>
                <c:pt idx="5610">
                  <c:v>8</c:v>
                </c:pt>
                <c:pt idx="5611">
                  <c:v>6</c:v>
                </c:pt>
                <c:pt idx="5612">
                  <c:v>5</c:v>
                </c:pt>
                <c:pt idx="5613">
                  <c:v>5</c:v>
                </c:pt>
                <c:pt idx="5614">
                  <c:v>4</c:v>
                </c:pt>
                <c:pt idx="5615">
                  <c:v>3</c:v>
                </c:pt>
                <c:pt idx="5616">
                  <c:v>1</c:v>
                </c:pt>
                <c:pt idx="5617">
                  <c:v>-1</c:v>
                </c:pt>
                <c:pt idx="5618">
                  <c:v>-4</c:v>
                </c:pt>
                <c:pt idx="5619">
                  <c:v>-4</c:v>
                </c:pt>
                <c:pt idx="5620">
                  <c:v>-5</c:v>
                </c:pt>
                <c:pt idx="5621">
                  <c:v>-3</c:v>
                </c:pt>
                <c:pt idx="5622">
                  <c:v>-1</c:v>
                </c:pt>
                <c:pt idx="5623">
                  <c:v>1</c:v>
                </c:pt>
                <c:pt idx="5624">
                  <c:v>1</c:v>
                </c:pt>
                <c:pt idx="5625">
                  <c:v>2</c:v>
                </c:pt>
                <c:pt idx="5626">
                  <c:v>1</c:v>
                </c:pt>
                <c:pt idx="5627">
                  <c:v>2</c:v>
                </c:pt>
                <c:pt idx="5628">
                  <c:v>5</c:v>
                </c:pt>
                <c:pt idx="5629">
                  <c:v>6</c:v>
                </c:pt>
                <c:pt idx="5630">
                  <c:v>8</c:v>
                </c:pt>
                <c:pt idx="5631">
                  <c:v>8</c:v>
                </c:pt>
                <c:pt idx="5632">
                  <c:v>7</c:v>
                </c:pt>
                <c:pt idx="5633">
                  <c:v>6</c:v>
                </c:pt>
                <c:pt idx="5634">
                  <c:v>4</c:v>
                </c:pt>
                <c:pt idx="5635">
                  <c:v>4</c:v>
                </c:pt>
                <c:pt idx="5636">
                  <c:v>3</c:v>
                </c:pt>
                <c:pt idx="5637">
                  <c:v>1</c:v>
                </c:pt>
                <c:pt idx="5638">
                  <c:v>-1</c:v>
                </c:pt>
                <c:pt idx="5639">
                  <c:v>-2</c:v>
                </c:pt>
                <c:pt idx="5640">
                  <c:v>-2</c:v>
                </c:pt>
                <c:pt idx="5641">
                  <c:v>-2</c:v>
                </c:pt>
                <c:pt idx="5642">
                  <c:v>-1</c:v>
                </c:pt>
                <c:pt idx="5643">
                  <c:v>0</c:v>
                </c:pt>
                <c:pt idx="5644">
                  <c:v>1</c:v>
                </c:pt>
                <c:pt idx="5645">
                  <c:v>1</c:v>
                </c:pt>
                <c:pt idx="5646">
                  <c:v>2</c:v>
                </c:pt>
                <c:pt idx="5647">
                  <c:v>4</c:v>
                </c:pt>
                <c:pt idx="5648">
                  <c:v>6</c:v>
                </c:pt>
                <c:pt idx="5649">
                  <c:v>8</c:v>
                </c:pt>
                <c:pt idx="5650">
                  <c:v>7</c:v>
                </c:pt>
                <c:pt idx="5651">
                  <c:v>8</c:v>
                </c:pt>
                <c:pt idx="5652">
                  <c:v>6</c:v>
                </c:pt>
                <c:pt idx="5653">
                  <c:v>7</c:v>
                </c:pt>
                <c:pt idx="5654">
                  <c:v>6</c:v>
                </c:pt>
                <c:pt idx="5655">
                  <c:v>7</c:v>
                </c:pt>
                <c:pt idx="5656">
                  <c:v>5</c:v>
                </c:pt>
                <c:pt idx="5657">
                  <c:v>4</c:v>
                </c:pt>
                <c:pt idx="5658">
                  <c:v>2</c:v>
                </c:pt>
                <c:pt idx="5659">
                  <c:v>0</c:v>
                </c:pt>
                <c:pt idx="5660">
                  <c:v>0</c:v>
                </c:pt>
                <c:pt idx="5661">
                  <c:v>1</c:v>
                </c:pt>
                <c:pt idx="5662">
                  <c:v>2</c:v>
                </c:pt>
                <c:pt idx="5663">
                  <c:v>4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7</c:v>
                </c:pt>
                <c:pt idx="5668">
                  <c:v>10</c:v>
                </c:pt>
                <c:pt idx="5669">
                  <c:v>10</c:v>
                </c:pt>
                <c:pt idx="5670">
                  <c:v>12</c:v>
                </c:pt>
                <c:pt idx="5671">
                  <c:v>11</c:v>
                </c:pt>
                <c:pt idx="5672">
                  <c:v>10</c:v>
                </c:pt>
                <c:pt idx="5673">
                  <c:v>7</c:v>
                </c:pt>
                <c:pt idx="5674">
                  <c:v>6</c:v>
                </c:pt>
                <c:pt idx="5675">
                  <c:v>5</c:v>
                </c:pt>
                <c:pt idx="5676">
                  <c:v>6</c:v>
                </c:pt>
                <c:pt idx="5677">
                  <c:v>6</c:v>
                </c:pt>
                <c:pt idx="5678">
                  <c:v>5</c:v>
                </c:pt>
                <c:pt idx="5679">
                  <c:v>4</c:v>
                </c:pt>
                <c:pt idx="5680">
                  <c:v>2</c:v>
                </c:pt>
                <c:pt idx="5681">
                  <c:v>1</c:v>
                </c:pt>
                <c:pt idx="5682">
                  <c:v>2</c:v>
                </c:pt>
                <c:pt idx="5683">
                  <c:v>3</c:v>
                </c:pt>
                <c:pt idx="5684">
                  <c:v>6</c:v>
                </c:pt>
                <c:pt idx="5685">
                  <c:v>7</c:v>
                </c:pt>
                <c:pt idx="5686">
                  <c:v>8</c:v>
                </c:pt>
                <c:pt idx="5687">
                  <c:v>7</c:v>
                </c:pt>
                <c:pt idx="5688">
                  <c:v>6</c:v>
                </c:pt>
                <c:pt idx="5689">
                  <c:v>7</c:v>
                </c:pt>
                <c:pt idx="5690">
                  <c:v>7</c:v>
                </c:pt>
                <c:pt idx="5691">
                  <c:v>9</c:v>
                </c:pt>
                <c:pt idx="5692">
                  <c:v>6</c:v>
                </c:pt>
                <c:pt idx="5693">
                  <c:v>6</c:v>
                </c:pt>
                <c:pt idx="5694">
                  <c:v>3</c:v>
                </c:pt>
                <c:pt idx="5695">
                  <c:v>1</c:v>
                </c:pt>
                <c:pt idx="5696">
                  <c:v>2</c:v>
                </c:pt>
                <c:pt idx="5697">
                  <c:v>2</c:v>
                </c:pt>
                <c:pt idx="5698">
                  <c:v>3</c:v>
                </c:pt>
                <c:pt idx="5699">
                  <c:v>4</c:v>
                </c:pt>
                <c:pt idx="5700">
                  <c:v>3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4</c:v>
                </c:pt>
                <c:pt idx="5705">
                  <c:v>5</c:v>
                </c:pt>
                <c:pt idx="5706">
                  <c:v>6</c:v>
                </c:pt>
                <c:pt idx="5707">
                  <c:v>5</c:v>
                </c:pt>
                <c:pt idx="5708">
                  <c:v>5</c:v>
                </c:pt>
                <c:pt idx="5709">
                  <c:v>3</c:v>
                </c:pt>
                <c:pt idx="5710">
                  <c:v>4</c:v>
                </c:pt>
                <c:pt idx="5711">
                  <c:v>3</c:v>
                </c:pt>
                <c:pt idx="5712">
                  <c:v>2</c:v>
                </c:pt>
                <c:pt idx="5713">
                  <c:v>3</c:v>
                </c:pt>
                <c:pt idx="5714">
                  <c:v>2</c:v>
                </c:pt>
                <c:pt idx="5715">
                  <c:v>2</c:v>
                </c:pt>
                <c:pt idx="5716">
                  <c:v>0</c:v>
                </c:pt>
                <c:pt idx="5717">
                  <c:v>0</c:v>
                </c:pt>
                <c:pt idx="5718">
                  <c:v>-1</c:v>
                </c:pt>
                <c:pt idx="5719">
                  <c:v>-1</c:v>
                </c:pt>
                <c:pt idx="5720">
                  <c:v>-1</c:v>
                </c:pt>
                <c:pt idx="5721">
                  <c:v>-1</c:v>
                </c:pt>
                <c:pt idx="5722">
                  <c:v>1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1</c:v>
                </c:pt>
                <c:pt idx="5728">
                  <c:v>-1</c:v>
                </c:pt>
                <c:pt idx="5729">
                  <c:v>-2</c:v>
                </c:pt>
                <c:pt idx="5730">
                  <c:v>-2</c:v>
                </c:pt>
                <c:pt idx="5731">
                  <c:v>-2</c:v>
                </c:pt>
                <c:pt idx="5732">
                  <c:v>-2</c:v>
                </c:pt>
                <c:pt idx="5733">
                  <c:v>-2</c:v>
                </c:pt>
                <c:pt idx="5734">
                  <c:v>-2</c:v>
                </c:pt>
                <c:pt idx="5735">
                  <c:v>-1</c:v>
                </c:pt>
                <c:pt idx="5736">
                  <c:v>-2</c:v>
                </c:pt>
                <c:pt idx="5737">
                  <c:v>-2</c:v>
                </c:pt>
                <c:pt idx="5738">
                  <c:v>-2</c:v>
                </c:pt>
                <c:pt idx="5739">
                  <c:v>-1</c:v>
                </c:pt>
                <c:pt idx="5740">
                  <c:v>-2</c:v>
                </c:pt>
                <c:pt idx="5741">
                  <c:v>-1</c:v>
                </c:pt>
                <c:pt idx="5742">
                  <c:v>-1</c:v>
                </c:pt>
                <c:pt idx="5743">
                  <c:v>1</c:v>
                </c:pt>
                <c:pt idx="5744">
                  <c:v>0</c:v>
                </c:pt>
                <c:pt idx="5745">
                  <c:v>0</c:v>
                </c:pt>
                <c:pt idx="5746">
                  <c:v>-2</c:v>
                </c:pt>
                <c:pt idx="5747">
                  <c:v>-2</c:v>
                </c:pt>
                <c:pt idx="5748">
                  <c:v>-3</c:v>
                </c:pt>
                <c:pt idx="5749">
                  <c:v>-3</c:v>
                </c:pt>
                <c:pt idx="5750">
                  <c:v>-4</c:v>
                </c:pt>
                <c:pt idx="5751">
                  <c:v>-3</c:v>
                </c:pt>
                <c:pt idx="5752">
                  <c:v>-5</c:v>
                </c:pt>
                <c:pt idx="5753">
                  <c:v>-3</c:v>
                </c:pt>
                <c:pt idx="5754">
                  <c:v>-2</c:v>
                </c:pt>
                <c:pt idx="5755">
                  <c:v>-1</c:v>
                </c:pt>
                <c:pt idx="5756">
                  <c:v>1</c:v>
                </c:pt>
                <c:pt idx="5757">
                  <c:v>0</c:v>
                </c:pt>
                <c:pt idx="5758">
                  <c:v>0</c:v>
                </c:pt>
                <c:pt idx="5759">
                  <c:v>-2</c:v>
                </c:pt>
                <c:pt idx="5760">
                  <c:v>-1</c:v>
                </c:pt>
                <c:pt idx="5761">
                  <c:v>-2</c:v>
                </c:pt>
                <c:pt idx="5762">
                  <c:v>-1</c:v>
                </c:pt>
                <c:pt idx="5763">
                  <c:v>-1</c:v>
                </c:pt>
                <c:pt idx="5764">
                  <c:v>-1</c:v>
                </c:pt>
                <c:pt idx="5765">
                  <c:v>-2</c:v>
                </c:pt>
                <c:pt idx="5766">
                  <c:v>-4</c:v>
                </c:pt>
                <c:pt idx="5767">
                  <c:v>-5</c:v>
                </c:pt>
                <c:pt idx="5768">
                  <c:v>-6</c:v>
                </c:pt>
                <c:pt idx="5769">
                  <c:v>-4</c:v>
                </c:pt>
                <c:pt idx="5770">
                  <c:v>-2</c:v>
                </c:pt>
                <c:pt idx="5771">
                  <c:v>-2</c:v>
                </c:pt>
                <c:pt idx="5772">
                  <c:v>-2</c:v>
                </c:pt>
                <c:pt idx="5773">
                  <c:v>-1</c:v>
                </c:pt>
                <c:pt idx="5774">
                  <c:v>-1</c:v>
                </c:pt>
                <c:pt idx="5775">
                  <c:v>0</c:v>
                </c:pt>
                <c:pt idx="5776">
                  <c:v>2</c:v>
                </c:pt>
                <c:pt idx="5777">
                  <c:v>2</c:v>
                </c:pt>
                <c:pt idx="5778">
                  <c:v>3</c:v>
                </c:pt>
                <c:pt idx="5779">
                  <c:v>3</c:v>
                </c:pt>
                <c:pt idx="5780">
                  <c:v>2</c:v>
                </c:pt>
                <c:pt idx="5781">
                  <c:v>0</c:v>
                </c:pt>
                <c:pt idx="5782">
                  <c:v>-1</c:v>
                </c:pt>
                <c:pt idx="5783">
                  <c:v>-1</c:v>
                </c:pt>
                <c:pt idx="5784">
                  <c:v>-2</c:v>
                </c:pt>
                <c:pt idx="5785">
                  <c:v>-3</c:v>
                </c:pt>
                <c:pt idx="5786">
                  <c:v>-5</c:v>
                </c:pt>
                <c:pt idx="5787">
                  <c:v>-5</c:v>
                </c:pt>
                <c:pt idx="5788">
                  <c:v>-5</c:v>
                </c:pt>
                <c:pt idx="5789">
                  <c:v>-2</c:v>
                </c:pt>
                <c:pt idx="5790">
                  <c:v>-1</c:v>
                </c:pt>
                <c:pt idx="5791">
                  <c:v>-1</c:v>
                </c:pt>
                <c:pt idx="5792">
                  <c:v>0</c:v>
                </c:pt>
                <c:pt idx="5793">
                  <c:v>2</c:v>
                </c:pt>
                <c:pt idx="5794">
                  <c:v>3</c:v>
                </c:pt>
                <c:pt idx="5795">
                  <c:v>4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2</c:v>
                </c:pt>
                <c:pt idx="5800">
                  <c:v>0</c:v>
                </c:pt>
                <c:pt idx="5801">
                  <c:v>-2</c:v>
                </c:pt>
                <c:pt idx="5802">
                  <c:v>-3</c:v>
                </c:pt>
                <c:pt idx="5803">
                  <c:v>-3</c:v>
                </c:pt>
                <c:pt idx="5804">
                  <c:v>-4</c:v>
                </c:pt>
                <c:pt idx="5805">
                  <c:v>-4</c:v>
                </c:pt>
                <c:pt idx="5806">
                  <c:v>-4</c:v>
                </c:pt>
                <c:pt idx="5807">
                  <c:v>-4</c:v>
                </c:pt>
                <c:pt idx="5808">
                  <c:v>-2</c:v>
                </c:pt>
                <c:pt idx="5809">
                  <c:v>-1</c:v>
                </c:pt>
                <c:pt idx="5810">
                  <c:v>1</c:v>
                </c:pt>
                <c:pt idx="5811">
                  <c:v>3</c:v>
                </c:pt>
                <c:pt idx="5812">
                  <c:v>6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6</c:v>
                </c:pt>
                <c:pt idx="5817">
                  <c:v>7</c:v>
                </c:pt>
                <c:pt idx="5818">
                  <c:v>6</c:v>
                </c:pt>
                <c:pt idx="5819">
                  <c:v>5</c:v>
                </c:pt>
                <c:pt idx="5820">
                  <c:v>2</c:v>
                </c:pt>
                <c:pt idx="5821">
                  <c:v>0</c:v>
                </c:pt>
                <c:pt idx="5822">
                  <c:v>-1</c:v>
                </c:pt>
                <c:pt idx="5823">
                  <c:v>-3</c:v>
                </c:pt>
                <c:pt idx="5824">
                  <c:v>-2</c:v>
                </c:pt>
                <c:pt idx="5825">
                  <c:v>-1</c:v>
                </c:pt>
                <c:pt idx="5826">
                  <c:v>1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4</c:v>
                </c:pt>
                <c:pt idx="5831">
                  <c:v>6</c:v>
                </c:pt>
                <c:pt idx="5832">
                  <c:v>8</c:v>
                </c:pt>
                <c:pt idx="5833">
                  <c:v>11</c:v>
                </c:pt>
                <c:pt idx="5834">
                  <c:v>12</c:v>
                </c:pt>
                <c:pt idx="5835">
                  <c:v>11</c:v>
                </c:pt>
                <c:pt idx="5836">
                  <c:v>10</c:v>
                </c:pt>
                <c:pt idx="5837">
                  <c:v>7</c:v>
                </c:pt>
                <c:pt idx="5838">
                  <c:v>7</c:v>
                </c:pt>
                <c:pt idx="5839">
                  <c:v>5</c:v>
                </c:pt>
                <c:pt idx="5840">
                  <c:v>3</c:v>
                </c:pt>
                <c:pt idx="5841">
                  <c:v>1</c:v>
                </c:pt>
                <c:pt idx="5842">
                  <c:v>1</c:v>
                </c:pt>
                <c:pt idx="5843">
                  <c:v>0</c:v>
                </c:pt>
                <c:pt idx="5844">
                  <c:v>1</c:v>
                </c:pt>
                <c:pt idx="5845">
                  <c:v>0</c:v>
                </c:pt>
                <c:pt idx="5846">
                  <c:v>1</c:v>
                </c:pt>
                <c:pt idx="5847">
                  <c:v>2</c:v>
                </c:pt>
                <c:pt idx="5848">
                  <c:v>4</c:v>
                </c:pt>
                <c:pt idx="5849">
                  <c:v>6</c:v>
                </c:pt>
                <c:pt idx="5850">
                  <c:v>10</c:v>
                </c:pt>
                <c:pt idx="5851">
                  <c:v>11</c:v>
                </c:pt>
                <c:pt idx="5852">
                  <c:v>10</c:v>
                </c:pt>
                <c:pt idx="5853">
                  <c:v>9</c:v>
                </c:pt>
                <c:pt idx="5854">
                  <c:v>9</c:v>
                </c:pt>
                <c:pt idx="5855">
                  <c:v>8</c:v>
                </c:pt>
                <c:pt idx="5856">
                  <c:v>7</c:v>
                </c:pt>
                <c:pt idx="5857">
                  <c:v>5</c:v>
                </c:pt>
                <c:pt idx="5858">
                  <c:v>2</c:v>
                </c:pt>
                <c:pt idx="5859">
                  <c:v>0</c:v>
                </c:pt>
                <c:pt idx="5860">
                  <c:v>-3</c:v>
                </c:pt>
                <c:pt idx="5861">
                  <c:v>-3</c:v>
                </c:pt>
                <c:pt idx="5862">
                  <c:v>-3</c:v>
                </c:pt>
                <c:pt idx="5863">
                  <c:v>0</c:v>
                </c:pt>
                <c:pt idx="5864">
                  <c:v>2</c:v>
                </c:pt>
                <c:pt idx="5865">
                  <c:v>3</c:v>
                </c:pt>
                <c:pt idx="5866">
                  <c:v>4</c:v>
                </c:pt>
                <c:pt idx="5867">
                  <c:v>4</c:v>
                </c:pt>
                <c:pt idx="5868">
                  <c:v>5</c:v>
                </c:pt>
                <c:pt idx="5869">
                  <c:v>6</c:v>
                </c:pt>
                <c:pt idx="5870">
                  <c:v>8</c:v>
                </c:pt>
                <c:pt idx="5871">
                  <c:v>11</c:v>
                </c:pt>
                <c:pt idx="5872">
                  <c:v>12</c:v>
                </c:pt>
                <c:pt idx="5873">
                  <c:v>13</c:v>
                </c:pt>
                <c:pt idx="5874">
                  <c:v>10</c:v>
                </c:pt>
                <c:pt idx="5875">
                  <c:v>8</c:v>
                </c:pt>
                <c:pt idx="5876">
                  <c:v>5</c:v>
                </c:pt>
                <c:pt idx="5877">
                  <c:v>2</c:v>
                </c:pt>
                <c:pt idx="5878">
                  <c:v>1</c:v>
                </c:pt>
                <c:pt idx="5879">
                  <c:v>0</c:v>
                </c:pt>
                <c:pt idx="5880">
                  <c:v>-1</c:v>
                </c:pt>
                <c:pt idx="5881">
                  <c:v>-3</c:v>
                </c:pt>
                <c:pt idx="5882">
                  <c:v>-2</c:v>
                </c:pt>
                <c:pt idx="5883">
                  <c:v>-2</c:v>
                </c:pt>
                <c:pt idx="5884">
                  <c:v>0</c:v>
                </c:pt>
                <c:pt idx="5885">
                  <c:v>3</c:v>
                </c:pt>
                <c:pt idx="5886">
                  <c:v>4</c:v>
                </c:pt>
                <c:pt idx="5887">
                  <c:v>7</c:v>
                </c:pt>
                <c:pt idx="5888">
                  <c:v>9</c:v>
                </c:pt>
                <c:pt idx="5889">
                  <c:v>12</c:v>
                </c:pt>
                <c:pt idx="5890">
                  <c:v>11</c:v>
                </c:pt>
                <c:pt idx="5891">
                  <c:v>10</c:v>
                </c:pt>
                <c:pt idx="5892">
                  <c:v>8</c:v>
                </c:pt>
                <c:pt idx="5893">
                  <c:v>6</c:v>
                </c:pt>
                <c:pt idx="5894">
                  <c:v>3</c:v>
                </c:pt>
                <c:pt idx="5895">
                  <c:v>1</c:v>
                </c:pt>
                <c:pt idx="5896">
                  <c:v>-1</c:v>
                </c:pt>
                <c:pt idx="5897">
                  <c:v>-1</c:v>
                </c:pt>
                <c:pt idx="5898">
                  <c:v>-4</c:v>
                </c:pt>
                <c:pt idx="5899">
                  <c:v>-4</c:v>
                </c:pt>
                <c:pt idx="5900">
                  <c:v>-6</c:v>
                </c:pt>
                <c:pt idx="5901">
                  <c:v>-4</c:v>
                </c:pt>
                <c:pt idx="5902">
                  <c:v>-3</c:v>
                </c:pt>
                <c:pt idx="5903">
                  <c:v>-2</c:v>
                </c:pt>
                <c:pt idx="5904">
                  <c:v>2</c:v>
                </c:pt>
                <c:pt idx="5905">
                  <c:v>3</c:v>
                </c:pt>
                <c:pt idx="5906">
                  <c:v>7</c:v>
                </c:pt>
                <c:pt idx="5907">
                  <c:v>10</c:v>
                </c:pt>
                <c:pt idx="5908">
                  <c:v>12</c:v>
                </c:pt>
                <c:pt idx="5909">
                  <c:v>12</c:v>
                </c:pt>
                <c:pt idx="5910">
                  <c:v>11</c:v>
                </c:pt>
                <c:pt idx="5911">
                  <c:v>9</c:v>
                </c:pt>
                <c:pt idx="5912">
                  <c:v>7</c:v>
                </c:pt>
                <c:pt idx="5913">
                  <c:v>4</c:v>
                </c:pt>
                <c:pt idx="5914">
                  <c:v>2</c:v>
                </c:pt>
                <c:pt idx="5915">
                  <c:v>0</c:v>
                </c:pt>
                <c:pt idx="5916">
                  <c:v>-2</c:v>
                </c:pt>
                <c:pt idx="5917">
                  <c:v>-4</c:v>
                </c:pt>
                <c:pt idx="5918">
                  <c:v>-6</c:v>
                </c:pt>
                <c:pt idx="5919">
                  <c:v>-6</c:v>
                </c:pt>
                <c:pt idx="5920">
                  <c:v>-6</c:v>
                </c:pt>
                <c:pt idx="5921">
                  <c:v>-3</c:v>
                </c:pt>
                <c:pt idx="5922">
                  <c:v>-1</c:v>
                </c:pt>
                <c:pt idx="5923">
                  <c:v>2</c:v>
                </c:pt>
                <c:pt idx="5924">
                  <c:v>5</c:v>
                </c:pt>
                <c:pt idx="5925">
                  <c:v>7</c:v>
                </c:pt>
                <c:pt idx="5926">
                  <c:v>7</c:v>
                </c:pt>
                <c:pt idx="5927">
                  <c:v>9</c:v>
                </c:pt>
                <c:pt idx="5928">
                  <c:v>11</c:v>
                </c:pt>
                <c:pt idx="5929">
                  <c:v>11</c:v>
                </c:pt>
                <c:pt idx="5930">
                  <c:v>10</c:v>
                </c:pt>
                <c:pt idx="5931">
                  <c:v>7</c:v>
                </c:pt>
                <c:pt idx="5932">
                  <c:v>1</c:v>
                </c:pt>
                <c:pt idx="5933">
                  <c:v>-1</c:v>
                </c:pt>
                <c:pt idx="5934">
                  <c:v>-3</c:v>
                </c:pt>
                <c:pt idx="5935">
                  <c:v>-5</c:v>
                </c:pt>
                <c:pt idx="5936">
                  <c:v>-6</c:v>
                </c:pt>
                <c:pt idx="5937">
                  <c:v>-8</c:v>
                </c:pt>
                <c:pt idx="5938">
                  <c:v>-8</c:v>
                </c:pt>
                <c:pt idx="5939">
                  <c:v>-8</c:v>
                </c:pt>
                <c:pt idx="5940">
                  <c:v>-6</c:v>
                </c:pt>
                <c:pt idx="5941">
                  <c:v>-1</c:v>
                </c:pt>
                <c:pt idx="5942">
                  <c:v>3</c:v>
                </c:pt>
                <c:pt idx="5943">
                  <c:v>6</c:v>
                </c:pt>
                <c:pt idx="5944">
                  <c:v>8</c:v>
                </c:pt>
                <c:pt idx="5945">
                  <c:v>11</c:v>
                </c:pt>
                <c:pt idx="5946">
                  <c:v>11</c:v>
                </c:pt>
                <c:pt idx="5947">
                  <c:v>11</c:v>
                </c:pt>
                <c:pt idx="5948">
                  <c:v>10</c:v>
                </c:pt>
                <c:pt idx="5949">
                  <c:v>10</c:v>
                </c:pt>
                <c:pt idx="5950">
                  <c:v>7</c:v>
                </c:pt>
                <c:pt idx="5951">
                  <c:v>5</c:v>
                </c:pt>
                <c:pt idx="5952">
                  <c:v>3</c:v>
                </c:pt>
                <c:pt idx="5953">
                  <c:v>0</c:v>
                </c:pt>
                <c:pt idx="5954">
                  <c:v>-3</c:v>
                </c:pt>
                <c:pt idx="5955">
                  <c:v>-5</c:v>
                </c:pt>
                <c:pt idx="5956">
                  <c:v>-5</c:v>
                </c:pt>
                <c:pt idx="5957">
                  <c:v>-4</c:v>
                </c:pt>
                <c:pt idx="5958">
                  <c:v>-3</c:v>
                </c:pt>
                <c:pt idx="5959">
                  <c:v>0</c:v>
                </c:pt>
                <c:pt idx="5960">
                  <c:v>2</c:v>
                </c:pt>
                <c:pt idx="5961">
                  <c:v>4</c:v>
                </c:pt>
                <c:pt idx="5962">
                  <c:v>5</c:v>
                </c:pt>
                <c:pt idx="5963">
                  <c:v>9</c:v>
                </c:pt>
                <c:pt idx="5964">
                  <c:v>12</c:v>
                </c:pt>
                <c:pt idx="5965">
                  <c:v>13</c:v>
                </c:pt>
                <c:pt idx="5966">
                  <c:v>13</c:v>
                </c:pt>
                <c:pt idx="5967">
                  <c:v>11</c:v>
                </c:pt>
                <c:pt idx="5968">
                  <c:v>8</c:v>
                </c:pt>
                <c:pt idx="5969">
                  <c:v>4</c:v>
                </c:pt>
                <c:pt idx="5970">
                  <c:v>3</c:v>
                </c:pt>
                <c:pt idx="5971">
                  <c:v>2</c:v>
                </c:pt>
                <c:pt idx="5972">
                  <c:v>0</c:v>
                </c:pt>
                <c:pt idx="5973">
                  <c:v>-2</c:v>
                </c:pt>
                <c:pt idx="5974">
                  <c:v>-4</c:v>
                </c:pt>
                <c:pt idx="5975">
                  <c:v>-3</c:v>
                </c:pt>
                <c:pt idx="5976">
                  <c:v>-3</c:v>
                </c:pt>
                <c:pt idx="5977">
                  <c:v>-1</c:v>
                </c:pt>
                <c:pt idx="5978">
                  <c:v>1</c:v>
                </c:pt>
                <c:pt idx="5979">
                  <c:v>3</c:v>
                </c:pt>
                <c:pt idx="5980">
                  <c:v>6</c:v>
                </c:pt>
                <c:pt idx="5981">
                  <c:v>7</c:v>
                </c:pt>
                <c:pt idx="5982">
                  <c:v>9</c:v>
                </c:pt>
                <c:pt idx="5983">
                  <c:v>11</c:v>
                </c:pt>
                <c:pt idx="5984">
                  <c:v>12</c:v>
                </c:pt>
                <c:pt idx="5985">
                  <c:v>10</c:v>
                </c:pt>
                <c:pt idx="5986">
                  <c:v>10</c:v>
                </c:pt>
                <c:pt idx="5987">
                  <c:v>8</c:v>
                </c:pt>
                <c:pt idx="5988">
                  <c:v>6</c:v>
                </c:pt>
                <c:pt idx="5989">
                  <c:v>5</c:v>
                </c:pt>
                <c:pt idx="5990">
                  <c:v>4</c:v>
                </c:pt>
                <c:pt idx="5991">
                  <c:v>0</c:v>
                </c:pt>
                <c:pt idx="5992">
                  <c:v>-1</c:v>
                </c:pt>
                <c:pt idx="5993">
                  <c:v>-2</c:v>
                </c:pt>
                <c:pt idx="5994">
                  <c:v>-2</c:v>
                </c:pt>
                <c:pt idx="5995">
                  <c:v>0</c:v>
                </c:pt>
                <c:pt idx="5996">
                  <c:v>1</c:v>
                </c:pt>
                <c:pt idx="5997">
                  <c:v>2</c:v>
                </c:pt>
                <c:pt idx="5998">
                  <c:v>3</c:v>
                </c:pt>
                <c:pt idx="5999">
                  <c:v>4</c:v>
                </c:pt>
                <c:pt idx="6000">
                  <c:v>5</c:v>
                </c:pt>
                <c:pt idx="6001">
                  <c:v>6</c:v>
                </c:pt>
                <c:pt idx="6002">
                  <c:v>8</c:v>
                </c:pt>
                <c:pt idx="6003">
                  <c:v>8</c:v>
                </c:pt>
                <c:pt idx="6004">
                  <c:v>10</c:v>
                </c:pt>
                <c:pt idx="6005">
                  <c:v>8</c:v>
                </c:pt>
                <c:pt idx="6006">
                  <c:v>7</c:v>
                </c:pt>
                <c:pt idx="6007">
                  <c:v>4</c:v>
                </c:pt>
                <c:pt idx="6008">
                  <c:v>3</c:v>
                </c:pt>
                <c:pt idx="6009">
                  <c:v>2</c:v>
                </c:pt>
                <c:pt idx="6010">
                  <c:v>0</c:v>
                </c:pt>
                <c:pt idx="6011">
                  <c:v>1</c:v>
                </c:pt>
                <c:pt idx="6012">
                  <c:v>0</c:v>
                </c:pt>
                <c:pt idx="6013">
                  <c:v>2</c:v>
                </c:pt>
                <c:pt idx="6014">
                  <c:v>1</c:v>
                </c:pt>
                <c:pt idx="6015">
                  <c:v>1</c:v>
                </c:pt>
                <c:pt idx="6016">
                  <c:v>-1</c:v>
                </c:pt>
                <c:pt idx="6017">
                  <c:v>-2</c:v>
                </c:pt>
                <c:pt idx="6018">
                  <c:v>2</c:v>
                </c:pt>
                <c:pt idx="6019">
                  <c:v>3</c:v>
                </c:pt>
                <c:pt idx="6020">
                  <c:v>7</c:v>
                </c:pt>
                <c:pt idx="6021">
                  <c:v>7</c:v>
                </c:pt>
                <c:pt idx="6022">
                  <c:v>6</c:v>
                </c:pt>
                <c:pt idx="6023">
                  <c:v>4</c:v>
                </c:pt>
                <c:pt idx="6024">
                  <c:v>4</c:v>
                </c:pt>
                <c:pt idx="6025">
                  <c:v>5</c:v>
                </c:pt>
                <c:pt idx="6026">
                  <c:v>5</c:v>
                </c:pt>
                <c:pt idx="6027">
                  <c:v>4</c:v>
                </c:pt>
                <c:pt idx="6028">
                  <c:v>4</c:v>
                </c:pt>
                <c:pt idx="6029">
                  <c:v>1</c:v>
                </c:pt>
                <c:pt idx="6030">
                  <c:v>0</c:v>
                </c:pt>
                <c:pt idx="6031">
                  <c:v>1</c:v>
                </c:pt>
                <c:pt idx="6032">
                  <c:v>2</c:v>
                </c:pt>
                <c:pt idx="6033">
                  <c:v>1</c:v>
                </c:pt>
                <c:pt idx="6034">
                  <c:v>0</c:v>
                </c:pt>
                <c:pt idx="6035">
                  <c:v>-2</c:v>
                </c:pt>
                <c:pt idx="6036">
                  <c:v>-1</c:v>
                </c:pt>
                <c:pt idx="6037">
                  <c:v>0</c:v>
                </c:pt>
                <c:pt idx="6038">
                  <c:v>3</c:v>
                </c:pt>
                <c:pt idx="6039">
                  <c:v>3</c:v>
                </c:pt>
                <c:pt idx="6040">
                  <c:v>4</c:v>
                </c:pt>
                <c:pt idx="6041">
                  <c:v>5</c:v>
                </c:pt>
                <c:pt idx="6042">
                  <c:v>5</c:v>
                </c:pt>
                <c:pt idx="6043">
                  <c:v>6</c:v>
                </c:pt>
                <c:pt idx="6044">
                  <c:v>5</c:v>
                </c:pt>
                <c:pt idx="6045">
                  <c:v>5</c:v>
                </c:pt>
                <c:pt idx="6046">
                  <c:v>6</c:v>
                </c:pt>
                <c:pt idx="6047">
                  <c:v>6</c:v>
                </c:pt>
                <c:pt idx="6048">
                  <c:v>6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2</c:v>
                </c:pt>
                <c:pt idx="6053">
                  <c:v>2</c:v>
                </c:pt>
                <c:pt idx="6054">
                  <c:v>-1</c:v>
                </c:pt>
                <c:pt idx="6055">
                  <c:v>0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3</c:v>
                </c:pt>
                <c:pt idx="6062">
                  <c:v>4</c:v>
                </c:pt>
                <c:pt idx="6063">
                  <c:v>4</c:v>
                </c:pt>
                <c:pt idx="6064">
                  <c:v>5</c:v>
                </c:pt>
                <c:pt idx="6065">
                  <c:v>6</c:v>
                </c:pt>
                <c:pt idx="6066">
                  <c:v>6</c:v>
                </c:pt>
                <c:pt idx="6067">
                  <c:v>7</c:v>
                </c:pt>
                <c:pt idx="6068">
                  <c:v>6</c:v>
                </c:pt>
                <c:pt idx="6069">
                  <c:v>6</c:v>
                </c:pt>
                <c:pt idx="6070">
                  <c:v>5</c:v>
                </c:pt>
                <c:pt idx="6071">
                  <c:v>2</c:v>
                </c:pt>
                <c:pt idx="6072">
                  <c:v>0</c:v>
                </c:pt>
                <c:pt idx="6073">
                  <c:v>-1</c:v>
                </c:pt>
                <c:pt idx="6074">
                  <c:v>-1</c:v>
                </c:pt>
                <c:pt idx="6075">
                  <c:v>-1</c:v>
                </c:pt>
                <c:pt idx="6076">
                  <c:v>-2</c:v>
                </c:pt>
                <c:pt idx="6077">
                  <c:v>-2</c:v>
                </c:pt>
                <c:pt idx="6078">
                  <c:v>-1</c:v>
                </c:pt>
                <c:pt idx="6079">
                  <c:v>0</c:v>
                </c:pt>
                <c:pt idx="6080">
                  <c:v>2</c:v>
                </c:pt>
                <c:pt idx="6081">
                  <c:v>4</c:v>
                </c:pt>
                <c:pt idx="6082">
                  <c:v>7</c:v>
                </c:pt>
                <c:pt idx="6083">
                  <c:v>9</c:v>
                </c:pt>
                <c:pt idx="6084">
                  <c:v>9</c:v>
                </c:pt>
                <c:pt idx="6085">
                  <c:v>10</c:v>
                </c:pt>
                <c:pt idx="6086">
                  <c:v>9</c:v>
                </c:pt>
                <c:pt idx="6087">
                  <c:v>9</c:v>
                </c:pt>
                <c:pt idx="6088">
                  <c:v>8</c:v>
                </c:pt>
                <c:pt idx="6089">
                  <c:v>5</c:v>
                </c:pt>
                <c:pt idx="6090">
                  <c:v>4</c:v>
                </c:pt>
                <c:pt idx="6091">
                  <c:v>1</c:v>
                </c:pt>
                <c:pt idx="6092">
                  <c:v>-1</c:v>
                </c:pt>
                <c:pt idx="6093">
                  <c:v>-2</c:v>
                </c:pt>
                <c:pt idx="6094">
                  <c:v>-4</c:v>
                </c:pt>
                <c:pt idx="6095">
                  <c:v>-6</c:v>
                </c:pt>
                <c:pt idx="6096">
                  <c:v>-4</c:v>
                </c:pt>
                <c:pt idx="6097">
                  <c:v>-1</c:v>
                </c:pt>
                <c:pt idx="6098">
                  <c:v>2</c:v>
                </c:pt>
                <c:pt idx="6099">
                  <c:v>2</c:v>
                </c:pt>
                <c:pt idx="6100">
                  <c:v>4</c:v>
                </c:pt>
                <c:pt idx="6101">
                  <c:v>7</c:v>
                </c:pt>
                <c:pt idx="6102">
                  <c:v>9</c:v>
                </c:pt>
                <c:pt idx="6103">
                  <c:v>10</c:v>
                </c:pt>
                <c:pt idx="6104">
                  <c:v>11</c:v>
                </c:pt>
                <c:pt idx="6105">
                  <c:v>10</c:v>
                </c:pt>
                <c:pt idx="6106">
                  <c:v>8</c:v>
                </c:pt>
                <c:pt idx="6107">
                  <c:v>5</c:v>
                </c:pt>
                <c:pt idx="6108">
                  <c:v>1</c:v>
                </c:pt>
                <c:pt idx="6109">
                  <c:v>-1</c:v>
                </c:pt>
                <c:pt idx="6110">
                  <c:v>-3</c:v>
                </c:pt>
                <c:pt idx="6111">
                  <c:v>-3</c:v>
                </c:pt>
                <c:pt idx="6112">
                  <c:v>-4</c:v>
                </c:pt>
                <c:pt idx="6113">
                  <c:v>-6</c:v>
                </c:pt>
                <c:pt idx="6114">
                  <c:v>-5</c:v>
                </c:pt>
                <c:pt idx="6115">
                  <c:v>-3</c:v>
                </c:pt>
                <c:pt idx="6116">
                  <c:v>2</c:v>
                </c:pt>
                <c:pt idx="6117">
                  <c:v>3</c:v>
                </c:pt>
                <c:pt idx="6118">
                  <c:v>6</c:v>
                </c:pt>
                <c:pt idx="6119">
                  <c:v>8</c:v>
                </c:pt>
                <c:pt idx="6120">
                  <c:v>8</c:v>
                </c:pt>
                <c:pt idx="6121">
                  <c:v>10</c:v>
                </c:pt>
                <c:pt idx="6122">
                  <c:v>10</c:v>
                </c:pt>
                <c:pt idx="6123">
                  <c:v>10</c:v>
                </c:pt>
                <c:pt idx="6124">
                  <c:v>9</c:v>
                </c:pt>
                <c:pt idx="6125">
                  <c:v>6</c:v>
                </c:pt>
                <c:pt idx="6126">
                  <c:v>3</c:v>
                </c:pt>
                <c:pt idx="6127">
                  <c:v>-2</c:v>
                </c:pt>
                <c:pt idx="6128">
                  <c:v>-3</c:v>
                </c:pt>
                <c:pt idx="6129">
                  <c:v>-5</c:v>
                </c:pt>
                <c:pt idx="6130">
                  <c:v>-5</c:v>
                </c:pt>
                <c:pt idx="6131">
                  <c:v>-6</c:v>
                </c:pt>
                <c:pt idx="6132">
                  <c:v>-5</c:v>
                </c:pt>
                <c:pt idx="6133">
                  <c:v>-5</c:v>
                </c:pt>
                <c:pt idx="6134">
                  <c:v>0</c:v>
                </c:pt>
                <c:pt idx="6135">
                  <c:v>3</c:v>
                </c:pt>
                <c:pt idx="6136">
                  <c:v>6</c:v>
                </c:pt>
                <c:pt idx="6137">
                  <c:v>8</c:v>
                </c:pt>
                <c:pt idx="6138">
                  <c:v>8</c:v>
                </c:pt>
                <c:pt idx="6139">
                  <c:v>8</c:v>
                </c:pt>
                <c:pt idx="6140">
                  <c:v>8</c:v>
                </c:pt>
                <c:pt idx="6141">
                  <c:v>8</c:v>
                </c:pt>
                <c:pt idx="6142">
                  <c:v>7</c:v>
                </c:pt>
                <c:pt idx="6143">
                  <c:v>7</c:v>
                </c:pt>
                <c:pt idx="6144">
                  <c:v>2</c:v>
                </c:pt>
                <c:pt idx="6145">
                  <c:v>0</c:v>
                </c:pt>
                <c:pt idx="6146">
                  <c:v>-3</c:v>
                </c:pt>
                <c:pt idx="6147">
                  <c:v>-5</c:v>
                </c:pt>
                <c:pt idx="6148">
                  <c:v>-5</c:v>
                </c:pt>
                <c:pt idx="6149">
                  <c:v>-6</c:v>
                </c:pt>
                <c:pt idx="6150">
                  <c:v>-4</c:v>
                </c:pt>
                <c:pt idx="6151">
                  <c:v>-1</c:v>
                </c:pt>
                <c:pt idx="6152">
                  <c:v>0</c:v>
                </c:pt>
                <c:pt idx="6153">
                  <c:v>3</c:v>
                </c:pt>
                <c:pt idx="6154">
                  <c:v>5</c:v>
                </c:pt>
                <c:pt idx="6155">
                  <c:v>7</c:v>
                </c:pt>
                <c:pt idx="6156">
                  <c:v>8</c:v>
                </c:pt>
                <c:pt idx="6157">
                  <c:v>10</c:v>
                </c:pt>
                <c:pt idx="6158">
                  <c:v>10</c:v>
                </c:pt>
                <c:pt idx="6159">
                  <c:v>7</c:v>
                </c:pt>
                <c:pt idx="6160">
                  <c:v>5</c:v>
                </c:pt>
                <c:pt idx="6161">
                  <c:v>1</c:v>
                </c:pt>
                <c:pt idx="6162">
                  <c:v>1</c:v>
                </c:pt>
                <c:pt idx="6163">
                  <c:v>-2</c:v>
                </c:pt>
                <c:pt idx="6164">
                  <c:v>-2</c:v>
                </c:pt>
                <c:pt idx="6165">
                  <c:v>-3</c:v>
                </c:pt>
                <c:pt idx="6166">
                  <c:v>-4</c:v>
                </c:pt>
                <c:pt idx="6167">
                  <c:v>-4</c:v>
                </c:pt>
                <c:pt idx="6168">
                  <c:v>-4</c:v>
                </c:pt>
                <c:pt idx="6169">
                  <c:v>-3</c:v>
                </c:pt>
                <c:pt idx="6170">
                  <c:v>-1</c:v>
                </c:pt>
                <c:pt idx="6171">
                  <c:v>5</c:v>
                </c:pt>
                <c:pt idx="6172">
                  <c:v>7</c:v>
                </c:pt>
                <c:pt idx="6173">
                  <c:v>7</c:v>
                </c:pt>
                <c:pt idx="6174">
                  <c:v>8</c:v>
                </c:pt>
                <c:pt idx="6175">
                  <c:v>6</c:v>
                </c:pt>
                <c:pt idx="6176">
                  <c:v>5</c:v>
                </c:pt>
                <c:pt idx="6177">
                  <c:v>5</c:v>
                </c:pt>
                <c:pt idx="6178">
                  <c:v>3</c:v>
                </c:pt>
                <c:pt idx="6179">
                  <c:v>1</c:v>
                </c:pt>
                <c:pt idx="6180">
                  <c:v>-1</c:v>
                </c:pt>
                <c:pt idx="6181">
                  <c:v>-4</c:v>
                </c:pt>
                <c:pt idx="6182">
                  <c:v>-7</c:v>
                </c:pt>
                <c:pt idx="6183">
                  <c:v>-7</c:v>
                </c:pt>
                <c:pt idx="6184">
                  <c:v>-6</c:v>
                </c:pt>
                <c:pt idx="6185">
                  <c:v>-6</c:v>
                </c:pt>
                <c:pt idx="6186">
                  <c:v>-5</c:v>
                </c:pt>
                <c:pt idx="6187">
                  <c:v>-4</c:v>
                </c:pt>
                <c:pt idx="6188">
                  <c:v>-2</c:v>
                </c:pt>
                <c:pt idx="6189">
                  <c:v>-2</c:v>
                </c:pt>
                <c:pt idx="6190">
                  <c:v>3</c:v>
                </c:pt>
                <c:pt idx="6191">
                  <c:v>4</c:v>
                </c:pt>
                <c:pt idx="6192">
                  <c:v>6</c:v>
                </c:pt>
                <c:pt idx="6193">
                  <c:v>4</c:v>
                </c:pt>
                <c:pt idx="6194">
                  <c:v>4</c:v>
                </c:pt>
                <c:pt idx="6195">
                  <c:v>1</c:v>
                </c:pt>
                <c:pt idx="6196">
                  <c:v>0</c:v>
                </c:pt>
                <c:pt idx="6197">
                  <c:v>-3</c:v>
                </c:pt>
                <c:pt idx="6198">
                  <c:v>-5</c:v>
                </c:pt>
                <c:pt idx="6199">
                  <c:v>-6</c:v>
                </c:pt>
                <c:pt idx="6200">
                  <c:v>-7</c:v>
                </c:pt>
                <c:pt idx="6201">
                  <c:v>-7</c:v>
                </c:pt>
                <c:pt idx="6202">
                  <c:v>-6</c:v>
                </c:pt>
                <c:pt idx="6203">
                  <c:v>-5</c:v>
                </c:pt>
                <c:pt idx="6204">
                  <c:v>-5</c:v>
                </c:pt>
                <c:pt idx="6205">
                  <c:v>-2</c:v>
                </c:pt>
                <c:pt idx="6206">
                  <c:v>-1</c:v>
                </c:pt>
                <c:pt idx="6207">
                  <c:v>1</c:v>
                </c:pt>
                <c:pt idx="6208">
                  <c:v>5</c:v>
                </c:pt>
                <c:pt idx="6209">
                  <c:v>8</c:v>
                </c:pt>
                <c:pt idx="6210">
                  <c:v>8</c:v>
                </c:pt>
                <c:pt idx="6211">
                  <c:v>4</c:v>
                </c:pt>
                <c:pt idx="6212">
                  <c:v>0</c:v>
                </c:pt>
                <c:pt idx="6213">
                  <c:v>-1</c:v>
                </c:pt>
                <c:pt idx="6214">
                  <c:v>-3</c:v>
                </c:pt>
                <c:pt idx="6215">
                  <c:v>-4</c:v>
                </c:pt>
                <c:pt idx="6216">
                  <c:v>-6</c:v>
                </c:pt>
                <c:pt idx="6217">
                  <c:v>-7</c:v>
                </c:pt>
                <c:pt idx="6218">
                  <c:v>-9</c:v>
                </c:pt>
                <c:pt idx="6219">
                  <c:v>-8</c:v>
                </c:pt>
                <c:pt idx="6220">
                  <c:v>-6</c:v>
                </c:pt>
                <c:pt idx="6221">
                  <c:v>-5</c:v>
                </c:pt>
                <c:pt idx="6222">
                  <c:v>-4</c:v>
                </c:pt>
                <c:pt idx="6223">
                  <c:v>-2</c:v>
                </c:pt>
                <c:pt idx="6224">
                  <c:v>0</c:v>
                </c:pt>
                <c:pt idx="6225">
                  <c:v>4</c:v>
                </c:pt>
                <c:pt idx="6226">
                  <c:v>5</c:v>
                </c:pt>
                <c:pt idx="6227">
                  <c:v>7</c:v>
                </c:pt>
                <c:pt idx="6228">
                  <c:v>7</c:v>
                </c:pt>
                <c:pt idx="6229">
                  <c:v>4</c:v>
                </c:pt>
                <c:pt idx="6230">
                  <c:v>2</c:v>
                </c:pt>
                <c:pt idx="6231">
                  <c:v>1</c:v>
                </c:pt>
                <c:pt idx="6232">
                  <c:v>-1</c:v>
                </c:pt>
                <c:pt idx="6233">
                  <c:v>-5</c:v>
                </c:pt>
                <c:pt idx="6234">
                  <c:v>-6</c:v>
                </c:pt>
                <c:pt idx="6235">
                  <c:v>-7</c:v>
                </c:pt>
                <c:pt idx="6236">
                  <c:v>-8</c:v>
                </c:pt>
                <c:pt idx="6237">
                  <c:v>-6</c:v>
                </c:pt>
                <c:pt idx="6238">
                  <c:v>-4</c:v>
                </c:pt>
                <c:pt idx="6239">
                  <c:v>-4</c:v>
                </c:pt>
                <c:pt idx="6240">
                  <c:v>-3</c:v>
                </c:pt>
                <c:pt idx="6241">
                  <c:v>-3</c:v>
                </c:pt>
                <c:pt idx="6242">
                  <c:v>0</c:v>
                </c:pt>
                <c:pt idx="6243">
                  <c:v>2</c:v>
                </c:pt>
                <c:pt idx="6244">
                  <c:v>5</c:v>
                </c:pt>
                <c:pt idx="6245">
                  <c:v>8</c:v>
                </c:pt>
                <c:pt idx="6246">
                  <c:v>8</c:v>
                </c:pt>
                <c:pt idx="6247">
                  <c:v>6</c:v>
                </c:pt>
                <c:pt idx="6248">
                  <c:v>2</c:v>
                </c:pt>
                <c:pt idx="6249">
                  <c:v>2</c:v>
                </c:pt>
                <c:pt idx="6250">
                  <c:v>0</c:v>
                </c:pt>
                <c:pt idx="6251">
                  <c:v>0</c:v>
                </c:pt>
                <c:pt idx="6252">
                  <c:v>-2</c:v>
                </c:pt>
                <c:pt idx="6253">
                  <c:v>-3</c:v>
                </c:pt>
                <c:pt idx="6254">
                  <c:v>-5</c:v>
                </c:pt>
                <c:pt idx="6255">
                  <c:v>-5</c:v>
                </c:pt>
                <c:pt idx="6256">
                  <c:v>-5</c:v>
                </c:pt>
                <c:pt idx="6257">
                  <c:v>-5</c:v>
                </c:pt>
                <c:pt idx="6258">
                  <c:v>-1</c:v>
                </c:pt>
                <c:pt idx="6259">
                  <c:v>1</c:v>
                </c:pt>
                <c:pt idx="6260">
                  <c:v>2</c:v>
                </c:pt>
                <c:pt idx="6261">
                  <c:v>4</c:v>
                </c:pt>
                <c:pt idx="6262">
                  <c:v>5</c:v>
                </c:pt>
                <c:pt idx="6263">
                  <c:v>6</c:v>
                </c:pt>
                <c:pt idx="6264">
                  <c:v>7</c:v>
                </c:pt>
                <c:pt idx="6265">
                  <c:v>6</c:v>
                </c:pt>
                <c:pt idx="6266">
                  <c:v>5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1</c:v>
                </c:pt>
                <c:pt idx="6271">
                  <c:v>1</c:v>
                </c:pt>
                <c:pt idx="6272">
                  <c:v>-1</c:v>
                </c:pt>
                <c:pt idx="6273">
                  <c:v>-1</c:v>
                </c:pt>
                <c:pt idx="6274">
                  <c:v>-2</c:v>
                </c:pt>
                <c:pt idx="6275">
                  <c:v>-1</c:v>
                </c:pt>
                <c:pt idx="6276">
                  <c:v>-2</c:v>
                </c:pt>
                <c:pt idx="6277">
                  <c:v>1</c:v>
                </c:pt>
                <c:pt idx="6278">
                  <c:v>1</c:v>
                </c:pt>
                <c:pt idx="6279">
                  <c:v>3</c:v>
                </c:pt>
                <c:pt idx="6280">
                  <c:v>3</c:v>
                </c:pt>
                <c:pt idx="6281">
                  <c:v>4</c:v>
                </c:pt>
                <c:pt idx="6282">
                  <c:v>6</c:v>
                </c:pt>
                <c:pt idx="6283">
                  <c:v>7</c:v>
                </c:pt>
                <c:pt idx="6284">
                  <c:v>8</c:v>
                </c:pt>
                <c:pt idx="6285">
                  <c:v>6</c:v>
                </c:pt>
                <c:pt idx="6286">
                  <c:v>7</c:v>
                </c:pt>
                <c:pt idx="6287">
                  <c:v>5</c:v>
                </c:pt>
                <c:pt idx="6288">
                  <c:v>5</c:v>
                </c:pt>
                <c:pt idx="6289">
                  <c:v>3</c:v>
                </c:pt>
                <c:pt idx="6290">
                  <c:v>4</c:v>
                </c:pt>
                <c:pt idx="6291">
                  <c:v>1</c:v>
                </c:pt>
                <c:pt idx="6292">
                  <c:v>1</c:v>
                </c:pt>
                <c:pt idx="6293">
                  <c:v>-1</c:v>
                </c:pt>
                <c:pt idx="6294">
                  <c:v>-1</c:v>
                </c:pt>
                <c:pt idx="6295">
                  <c:v>-1</c:v>
                </c:pt>
                <c:pt idx="6296">
                  <c:v>1</c:v>
                </c:pt>
                <c:pt idx="6297">
                  <c:v>1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4</c:v>
                </c:pt>
                <c:pt idx="6303">
                  <c:v>6</c:v>
                </c:pt>
                <c:pt idx="6304">
                  <c:v>9</c:v>
                </c:pt>
                <c:pt idx="6305">
                  <c:v>10</c:v>
                </c:pt>
                <c:pt idx="6306">
                  <c:v>7</c:v>
                </c:pt>
                <c:pt idx="6307">
                  <c:v>8</c:v>
                </c:pt>
                <c:pt idx="6308">
                  <c:v>3</c:v>
                </c:pt>
                <c:pt idx="6309">
                  <c:v>2</c:v>
                </c:pt>
                <c:pt idx="6310">
                  <c:v>-1</c:v>
                </c:pt>
                <c:pt idx="6311">
                  <c:v>-1</c:v>
                </c:pt>
                <c:pt idx="6312">
                  <c:v>-1</c:v>
                </c:pt>
                <c:pt idx="6313">
                  <c:v>0</c:v>
                </c:pt>
                <c:pt idx="6314">
                  <c:v>-2</c:v>
                </c:pt>
                <c:pt idx="6315">
                  <c:v>-2</c:v>
                </c:pt>
                <c:pt idx="6316">
                  <c:v>-2</c:v>
                </c:pt>
                <c:pt idx="6317">
                  <c:v>-2</c:v>
                </c:pt>
                <c:pt idx="6318">
                  <c:v>1</c:v>
                </c:pt>
                <c:pt idx="6319">
                  <c:v>6</c:v>
                </c:pt>
                <c:pt idx="6320">
                  <c:v>7</c:v>
                </c:pt>
                <c:pt idx="6321">
                  <c:v>8</c:v>
                </c:pt>
                <c:pt idx="6322">
                  <c:v>11</c:v>
                </c:pt>
                <c:pt idx="6323">
                  <c:v>12</c:v>
                </c:pt>
                <c:pt idx="6324">
                  <c:v>11</c:v>
                </c:pt>
                <c:pt idx="6325">
                  <c:v>10</c:v>
                </c:pt>
                <c:pt idx="6326">
                  <c:v>7</c:v>
                </c:pt>
                <c:pt idx="6327">
                  <c:v>1</c:v>
                </c:pt>
                <c:pt idx="6328">
                  <c:v>0</c:v>
                </c:pt>
                <c:pt idx="6329">
                  <c:v>-1</c:v>
                </c:pt>
                <c:pt idx="6330">
                  <c:v>-3</c:v>
                </c:pt>
                <c:pt idx="6331">
                  <c:v>-3</c:v>
                </c:pt>
                <c:pt idx="6332">
                  <c:v>-4</c:v>
                </c:pt>
                <c:pt idx="6333">
                  <c:v>-6</c:v>
                </c:pt>
                <c:pt idx="6334">
                  <c:v>-5</c:v>
                </c:pt>
                <c:pt idx="6335">
                  <c:v>-4</c:v>
                </c:pt>
                <c:pt idx="6336">
                  <c:v>0</c:v>
                </c:pt>
                <c:pt idx="6337">
                  <c:v>5</c:v>
                </c:pt>
                <c:pt idx="6338">
                  <c:v>9</c:v>
                </c:pt>
                <c:pt idx="6339">
                  <c:v>9</c:v>
                </c:pt>
                <c:pt idx="6340">
                  <c:v>13</c:v>
                </c:pt>
                <c:pt idx="6341">
                  <c:v>12</c:v>
                </c:pt>
                <c:pt idx="6342">
                  <c:v>11</c:v>
                </c:pt>
                <c:pt idx="6343">
                  <c:v>8</c:v>
                </c:pt>
                <c:pt idx="6344">
                  <c:v>3</c:v>
                </c:pt>
                <c:pt idx="6345">
                  <c:v>1</c:v>
                </c:pt>
                <c:pt idx="6346">
                  <c:v>-3</c:v>
                </c:pt>
                <c:pt idx="6347">
                  <c:v>-3</c:v>
                </c:pt>
                <c:pt idx="6348">
                  <c:v>-5</c:v>
                </c:pt>
                <c:pt idx="6349">
                  <c:v>-6</c:v>
                </c:pt>
                <c:pt idx="6350">
                  <c:v>-9</c:v>
                </c:pt>
                <c:pt idx="6351">
                  <c:v>-9</c:v>
                </c:pt>
                <c:pt idx="6352">
                  <c:v>-10</c:v>
                </c:pt>
                <c:pt idx="6353">
                  <c:v>-6</c:v>
                </c:pt>
                <c:pt idx="6354">
                  <c:v>-3</c:v>
                </c:pt>
                <c:pt idx="6355">
                  <c:v>7</c:v>
                </c:pt>
                <c:pt idx="6356">
                  <c:v>10</c:v>
                </c:pt>
                <c:pt idx="6357">
                  <c:v>13</c:v>
                </c:pt>
                <c:pt idx="6358">
                  <c:v>13</c:v>
                </c:pt>
                <c:pt idx="6359">
                  <c:v>13</c:v>
                </c:pt>
                <c:pt idx="6360">
                  <c:v>11</c:v>
                </c:pt>
                <c:pt idx="6361">
                  <c:v>9</c:v>
                </c:pt>
                <c:pt idx="6362">
                  <c:v>5</c:v>
                </c:pt>
                <c:pt idx="6363">
                  <c:v>2</c:v>
                </c:pt>
                <c:pt idx="6364">
                  <c:v>-2</c:v>
                </c:pt>
                <c:pt idx="6365">
                  <c:v>-7</c:v>
                </c:pt>
                <c:pt idx="6366">
                  <c:v>-10</c:v>
                </c:pt>
                <c:pt idx="6367">
                  <c:v>-13</c:v>
                </c:pt>
                <c:pt idx="6368">
                  <c:v>-12</c:v>
                </c:pt>
                <c:pt idx="6369">
                  <c:v>-11</c:v>
                </c:pt>
                <c:pt idx="6370">
                  <c:v>-6</c:v>
                </c:pt>
                <c:pt idx="6371">
                  <c:v>-3</c:v>
                </c:pt>
                <c:pt idx="6372">
                  <c:v>0</c:v>
                </c:pt>
                <c:pt idx="6373">
                  <c:v>3</c:v>
                </c:pt>
                <c:pt idx="6374">
                  <c:v>9</c:v>
                </c:pt>
                <c:pt idx="6375">
                  <c:v>13</c:v>
                </c:pt>
                <c:pt idx="6376">
                  <c:v>16</c:v>
                </c:pt>
                <c:pt idx="6377">
                  <c:v>15</c:v>
                </c:pt>
                <c:pt idx="6378">
                  <c:v>14</c:v>
                </c:pt>
                <c:pt idx="6379">
                  <c:v>10</c:v>
                </c:pt>
                <c:pt idx="6380">
                  <c:v>7</c:v>
                </c:pt>
                <c:pt idx="6381">
                  <c:v>2</c:v>
                </c:pt>
                <c:pt idx="6382">
                  <c:v>-2</c:v>
                </c:pt>
                <c:pt idx="6383">
                  <c:v>-8</c:v>
                </c:pt>
                <c:pt idx="6384">
                  <c:v>-11</c:v>
                </c:pt>
                <c:pt idx="6385">
                  <c:v>-13</c:v>
                </c:pt>
                <c:pt idx="6386">
                  <c:v>-13</c:v>
                </c:pt>
                <c:pt idx="6387">
                  <c:v>-11</c:v>
                </c:pt>
                <c:pt idx="6388">
                  <c:v>-8</c:v>
                </c:pt>
                <c:pt idx="6389">
                  <c:v>-3</c:v>
                </c:pt>
                <c:pt idx="6390">
                  <c:v>1</c:v>
                </c:pt>
                <c:pt idx="6391">
                  <c:v>6</c:v>
                </c:pt>
                <c:pt idx="6392">
                  <c:v>10</c:v>
                </c:pt>
                <c:pt idx="6393">
                  <c:v>16</c:v>
                </c:pt>
                <c:pt idx="6394">
                  <c:v>15</c:v>
                </c:pt>
                <c:pt idx="6395">
                  <c:v>14</c:v>
                </c:pt>
                <c:pt idx="6396">
                  <c:v>10</c:v>
                </c:pt>
                <c:pt idx="6397">
                  <c:v>7</c:v>
                </c:pt>
                <c:pt idx="6398">
                  <c:v>1</c:v>
                </c:pt>
                <c:pt idx="6399">
                  <c:v>-4</c:v>
                </c:pt>
                <c:pt idx="6400">
                  <c:v>-9</c:v>
                </c:pt>
                <c:pt idx="6401">
                  <c:v>-11</c:v>
                </c:pt>
                <c:pt idx="6402">
                  <c:v>-14</c:v>
                </c:pt>
                <c:pt idx="6403">
                  <c:v>-12</c:v>
                </c:pt>
                <c:pt idx="6404">
                  <c:v>-11</c:v>
                </c:pt>
                <c:pt idx="6405">
                  <c:v>-9</c:v>
                </c:pt>
                <c:pt idx="6406">
                  <c:v>-4</c:v>
                </c:pt>
                <c:pt idx="6407">
                  <c:v>-1</c:v>
                </c:pt>
                <c:pt idx="6408">
                  <c:v>4</c:v>
                </c:pt>
                <c:pt idx="6409">
                  <c:v>9</c:v>
                </c:pt>
                <c:pt idx="6410">
                  <c:v>11</c:v>
                </c:pt>
                <c:pt idx="6411">
                  <c:v>15</c:v>
                </c:pt>
                <c:pt idx="6412">
                  <c:v>16</c:v>
                </c:pt>
                <c:pt idx="6413">
                  <c:v>15</c:v>
                </c:pt>
                <c:pt idx="6414">
                  <c:v>9</c:v>
                </c:pt>
                <c:pt idx="6415">
                  <c:v>3</c:v>
                </c:pt>
                <c:pt idx="6416">
                  <c:v>-3</c:v>
                </c:pt>
                <c:pt idx="6417">
                  <c:v>-10</c:v>
                </c:pt>
                <c:pt idx="6418">
                  <c:v>-12</c:v>
                </c:pt>
                <c:pt idx="6419">
                  <c:v>-15</c:v>
                </c:pt>
                <c:pt idx="6420">
                  <c:v>-13</c:v>
                </c:pt>
                <c:pt idx="6421">
                  <c:v>-11</c:v>
                </c:pt>
                <c:pt idx="6422">
                  <c:v>-9</c:v>
                </c:pt>
                <c:pt idx="6423">
                  <c:v>-5</c:v>
                </c:pt>
                <c:pt idx="6424">
                  <c:v>-3</c:v>
                </c:pt>
                <c:pt idx="6425">
                  <c:v>1</c:v>
                </c:pt>
                <c:pt idx="6426">
                  <c:v>6</c:v>
                </c:pt>
                <c:pt idx="6427">
                  <c:v>9</c:v>
                </c:pt>
                <c:pt idx="6428">
                  <c:v>15</c:v>
                </c:pt>
                <c:pt idx="6429">
                  <c:v>16</c:v>
                </c:pt>
                <c:pt idx="6430">
                  <c:v>14</c:v>
                </c:pt>
                <c:pt idx="6431">
                  <c:v>11</c:v>
                </c:pt>
                <c:pt idx="6432">
                  <c:v>8</c:v>
                </c:pt>
                <c:pt idx="6433">
                  <c:v>-1</c:v>
                </c:pt>
                <c:pt idx="6434">
                  <c:v>-7</c:v>
                </c:pt>
                <c:pt idx="6435">
                  <c:v>-9</c:v>
                </c:pt>
                <c:pt idx="6436">
                  <c:v>-12</c:v>
                </c:pt>
                <c:pt idx="6437">
                  <c:v>-12</c:v>
                </c:pt>
                <c:pt idx="6438">
                  <c:v>-11</c:v>
                </c:pt>
                <c:pt idx="6439">
                  <c:v>-10</c:v>
                </c:pt>
                <c:pt idx="6440">
                  <c:v>-6</c:v>
                </c:pt>
                <c:pt idx="6441">
                  <c:v>-3</c:v>
                </c:pt>
                <c:pt idx="6442">
                  <c:v>3</c:v>
                </c:pt>
                <c:pt idx="6443">
                  <c:v>6</c:v>
                </c:pt>
                <c:pt idx="6444">
                  <c:v>10</c:v>
                </c:pt>
                <c:pt idx="6445">
                  <c:v>15</c:v>
                </c:pt>
                <c:pt idx="6446">
                  <c:v>15</c:v>
                </c:pt>
                <c:pt idx="6447">
                  <c:v>16</c:v>
                </c:pt>
                <c:pt idx="6448">
                  <c:v>11</c:v>
                </c:pt>
                <c:pt idx="6449">
                  <c:v>8</c:v>
                </c:pt>
                <c:pt idx="6450">
                  <c:v>2</c:v>
                </c:pt>
                <c:pt idx="6451">
                  <c:v>-5</c:v>
                </c:pt>
                <c:pt idx="6452">
                  <c:v>-9</c:v>
                </c:pt>
                <c:pt idx="6453">
                  <c:v>-11</c:v>
                </c:pt>
                <c:pt idx="6454">
                  <c:v>-11</c:v>
                </c:pt>
                <c:pt idx="6455">
                  <c:v>-10</c:v>
                </c:pt>
                <c:pt idx="6456">
                  <c:v>-8</c:v>
                </c:pt>
                <c:pt idx="6457">
                  <c:v>-4</c:v>
                </c:pt>
                <c:pt idx="6458">
                  <c:v>-2</c:v>
                </c:pt>
                <c:pt idx="6459">
                  <c:v>4</c:v>
                </c:pt>
                <c:pt idx="6460">
                  <c:v>5</c:v>
                </c:pt>
                <c:pt idx="6461">
                  <c:v>9</c:v>
                </c:pt>
                <c:pt idx="6462">
                  <c:v>13</c:v>
                </c:pt>
                <c:pt idx="6463">
                  <c:v>16</c:v>
                </c:pt>
                <c:pt idx="6464">
                  <c:v>15</c:v>
                </c:pt>
                <c:pt idx="6465">
                  <c:v>12</c:v>
                </c:pt>
                <c:pt idx="6466">
                  <c:v>7</c:v>
                </c:pt>
                <c:pt idx="6467">
                  <c:v>3</c:v>
                </c:pt>
                <c:pt idx="6468">
                  <c:v>-1</c:v>
                </c:pt>
                <c:pt idx="6469">
                  <c:v>-3</c:v>
                </c:pt>
                <c:pt idx="6470">
                  <c:v>-9</c:v>
                </c:pt>
                <c:pt idx="6471">
                  <c:v>-9</c:v>
                </c:pt>
                <c:pt idx="6472">
                  <c:v>-8</c:v>
                </c:pt>
                <c:pt idx="6473">
                  <c:v>-7</c:v>
                </c:pt>
                <c:pt idx="6474">
                  <c:v>-3</c:v>
                </c:pt>
                <c:pt idx="6475">
                  <c:v>-2</c:v>
                </c:pt>
                <c:pt idx="6476">
                  <c:v>3</c:v>
                </c:pt>
                <c:pt idx="6477">
                  <c:v>5</c:v>
                </c:pt>
                <c:pt idx="6478">
                  <c:v>10</c:v>
                </c:pt>
                <c:pt idx="6479">
                  <c:v>13</c:v>
                </c:pt>
                <c:pt idx="6480">
                  <c:v>16</c:v>
                </c:pt>
                <c:pt idx="6481">
                  <c:v>16</c:v>
                </c:pt>
                <c:pt idx="6482">
                  <c:v>13</c:v>
                </c:pt>
                <c:pt idx="6483">
                  <c:v>10</c:v>
                </c:pt>
                <c:pt idx="6484">
                  <c:v>6</c:v>
                </c:pt>
                <c:pt idx="6485">
                  <c:v>-2</c:v>
                </c:pt>
                <c:pt idx="6486">
                  <c:v>-2</c:v>
                </c:pt>
                <c:pt idx="6487">
                  <c:v>-6</c:v>
                </c:pt>
                <c:pt idx="6488">
                  <c:v>-7</c:v>
                </c:pt>
                <c:pt idx="6489">
                  <c:v>-10</c:v>
                </c:pt>
                <c:pt idx="6490">
                  <c:v>-8</c:v>
                </c:pt>
                <c:pt idx="6491">
                  <c:v>-4</c:v>
                </c:pt>
                <c:pt idx="6492">
                  <c:v>-2</c:v>
                </c:pt>
                <c:pt idx="6493">
                  <c:v>2</c:v>
                </c:pt>
                <c:pt idx="6494">
                  <c:v>4</c:v>
                </c:pt>
                <c:pt idx="6495">
                  <c:v>7</c:v>
                </c:pt>
                <c:pt idx="6496">
                  <c:v>10</c:v>
                </c:pt>
                <c:pt idx="6497">
                  <c:v>12</c:v>
                </c:pt>
                <c:pt idx="6498">
                  <c:v>14</c:v>
                </c:pt>
                <c:pt idx="6499">
                  <c:v>12</c:v>
                </c:pt>
                <c:pt idx="6500">
                  <c:v>9</c:v>
                </c:pt>
                <c:pt idx="6501">
                  <c:v>6</c:v>
                </c:pt>
                <c:pt idx="6502">
                  <c:v>2</c:v>
                </c:pt>
                <c:pt idx="6503">
                  <c:v>0</c:v>
                </c:pt>
                <c:pt idx="6504">
                  <c:v>-4</c:v>
                </c:pt>
                <c:pt idx="6505">
                  <c:v>-6</c:v>
                </c:pt>
                <c:pt idx="6506">
                  <c:v>-8</c:v>
                </c:pt>
                <c:pt idx="6507">
                  <c:v>-7</c:v>
                </c:pt>
                <c:pt idx="6508">
                  <c:v>-5</c:v>
                </c:pt>
                <c:pt idx="6509">
                  <c:v>-2</c:v>
                </c:pt>
                <c:pt idx="6510">
                  <c:v>0</c:v>
                </c:pt>
                <c:pt idx="6511">
                  <c:v>3</c:v>
                </c:pt>
                <c:pt idx="6512">
                  <c:v>5</c:v>
                </c:pt>
                <c:pt idx="6513">
                  <c:v>7</c:v>
                </c:pt>
                <c:pt idx="6514">
                  <c:v>9</c:v>
                </c:pt>
                <c:pt idx="6515">
                  <c:v>10</c:v>
                </c:pt>
                <c:pt idx="6516">
                  <c:v>9</c:v>
                </c:pt>
                <c:pt idx="6517">
                  <c:v>9</c:v>
                </c:pt>
                <c:pt idx="6518">
                  <c:v>5</c:v>
                </c:pt>
                <c:pt idx="6519">
                  <c:v>3</c:v>
                </c:pt>
                <c:pt idx="6520">
                  <c:v>1</c:v>
                </c:pt>
                <c:pt idx="6521">
                  <c:v>-3</c:v>
                </c:pt>
                <c:pt idx="6522">
                  <c:v>-6</c:v>
                </c:pt>
                <c:pt idx="6523">
                  <c:v>-6</c:v>
                </c:pt>
                <c:pt idx="6524">
                  <c:v>-5</c:v>
                </c:pt>
                <c:pt idx="6525">
                  <c:v>-4</c:v>
                </c:pt>
                <c:pt idx="6526">
                  <c:v>0</c:v>
                </c:pt>
                <c:pt idx="6527">
                  <c:v>0</c:v>
                </c:pt>
                <c:pt idx="6528">
                  <c:v>1</c:v>
                </c:pt>
                <c:pt idx="6529">
                  <c:v>4</c:v>
                </c:pt>
                <c:pt idx="6530">
                  <c:v>6</c:v>
                </c:pt>
                <c:pt idx="6531">
                  <c:v>7</c:v>
                </c:pt>
                <c:pt idx="6532">
                  <c:v>8</c:v>
                </c:pt>
                <c:pt idx="6533">
                  <c:v>6</c:v>
                </c:pt>
                <c:pt idx="6534">
                  <c:v>4</c:v>
                </c:pt>
                <c:pt idx="6535">
                  <c:v>2</c:v>
                </c:pt>
                <c:pt idx="6536">
                  <c:v>1</c:v>
                </c:pt>
                <c:pt idx="6537">
                  <c:v>1</c:v>
                </c:pt>
                <c:pt idx="6538">
                  <c:v>-1</c:v>
                </c:pt>
                <c:pt idx="6539">
                  <c:v>-2</c:v>
                </c:pt>
                <c:pt idx="6540">
                  <c:v>-3</c:v>
                </c:pt>
                <c:pt idx="6541">
                  <c:v>-3</c:v>
                </c:pt>
                <c:pt idx="6542">
                  <c:v>-3</c:v>
                </c:pt>
                <c:pt idx="6543">
                  <c:v>-1</c:v>
                </c:pt>
                <c:pt idx="6544">
                  <c:v>2</c:v>
                </c:pt>
                <c:pt idx="6545">
                  <c:v>3</c:v>
                </c:pt>
                <c:pt idx="6546">
                  <c:v>2</c:v>
                </c:pt>
                <c:pt idx="6547">
                  <c:v>4</c:v>
                </c:pt>
                <c:pt idx="6548">
                  <c:v>4</c:v>
                </c:pt>
                <c:pt idx="6549">
                  <c:v>4</c:v>
                </c:pt>
                <c:pt idx="6550">
                  <c:v>3</c:v>
                </c:pt>
                <c:pt idx="6551">
                  <c:v>2</c:v>
                </c:pt>
                <c:pt idx="6552">
                  <c:v>2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2</c:v>
                </c:pt>
                <c:pt idx="6559">
                  <c:v>4</c:v>
                </c:pt>
                <c:pt idx="6560">
                  <c:v>6</c:v>
                </c:pt>
                <c:pt idx="6561">
                  <c:v>8</c:v>
                </c:pt>
                <c:pt idx="6562">
                  <c:v>8</c:v>
                </c:pt>
                <c:pt idx="6563">
                  <c:v>6</c:v>
                </c:pt>
                <c:pt idx="6564">
                  <c:v>4</c:v>
                </c:pt>
                <c:pt idx="6565">
                  <c:v>3</c:v>
                </c:pt>
                <c:pt idx="6566">
                  <c:v>1</c:v>
                </c:pt>
                <c:pt idx="6567">
                  <c:v>-1</c:v>
                </c:pt>
                <c:pt idx="6568">
                  <c:v>-1</c:v>
                </c:pt>
                <c:pt idx="6569">
                  <c:v>-2</c:v>
                </c:pt>
                <c:pt idx="6570">
                  <c:v>-3</c:v>
                </c:pt>
                <c:pt idx="6571">
                  <c:v>-2</c:v>
                </c:pt>
                <c:pt idx="6572">
                  <c:v>-2</c:v>
                </c:pt>
                <c:pt idx="6573">
                  <c:v>1</c:v>
                </c:pt>
                <c:pt idx="6574">
                  <c:v>2</c:v>
                </c:pt>
                <c:pt idx="6575">
                  <c:v>6</c:v>
                </c:pt>
                <c:pt idx="6576">
                  <c:v>8</c:v>
                </c:pt>
                <c:pt idx="6577">
                  <c:v>10</c:v>
                </c:pt>
                <c:pt idx="6578">
                  <c:v>11</c:v>
                </c:pt>
                <c:pt idx="6579">
                  <c:v>11</c:v>
                </c:pt>
                <c:pt idx="6580">
                  <c:v>10</c:v>
                </c:pt>
                <c:pt idx="6581">
                  <c:v>6</c:v>
                </c:pt>
                <c:pt idx="6582">
                  <c:v>4</c:v>
                </c:pt>
                <c:pt idx="6583">
                  <c:v>1</c:v>
                </c:pt>
                <c:pt idx="6584">
                  <c:v>-3</c:v>
                </c:pt>
                <c:pt idx="6585">
                  <c:v>-5</c:v>
                </c:pt>
                <c:pt idx="6586">
                  <c:v>-7</c:v>
                </c:pt>
                <c:pt idx="6587">
                  <c:v>-6</c:v>
                </c:pt>
                <c:pt idx="6588">
                  <c:v>-5</c:v>
                </c:pt>
                <c:pt idx="6589">
                  <c:v>-4</c:v>
                </c:pt>
                <c:pt idx="6590">
                  <c:v>-1</c:v>
                </c:pt>
                <c:pt idx="6591">
                  <c:v>1</c:v>
                </c:pt>
                <c:pt idx="6592">
                  <c:v>7</c:v>
                </c:pt>
                <c:pt idx="6593">
                  <c:v>8</c:v>
                </c:pt>
                <c:pt idx="6594">
                  <c:v>13</c:v>
                </c:pt>
                <c:pt idx="6595">
                  <c:v>16</c:v>
                </c:pt>
                <c:pt idx="6596">
                  <c:v>15</c:v>
                </c:pt>
                <c:pt idx="6597">
                  <c:v>13</c:v>
                </c:pt>
                <c:pt idx="6598">
                  <c:v>11</c:v>
                </c:pt>
                <c:pt idx="6599">
                  <c:v>8</c:v>
                </c:pt>
                <c:pt idx="6600">
                  <c:v>-3</c:v>
                </c:pt>
                <c:pt idx="6601">
                  <c:v>-6</c:v>
                </c:pt>
                <c:pt idx="6602">
                  <c:v>-8</c:v>
                </c:pt>
                <c:pt idx="6603">
                  <c:v>-9</c:v>
                </c:pt>
                <c:pt idx="6604">
                  <c:v>-9</c:v>
                </c:pt>
                <c:pt idx="6605">
                  <c:v>-9</c:v>
                </c:pt>
                <c:pt idx="6606">
                  <c:v>-5</c:v>
                </c:pt>
                <c:pt idx="6607">
                  <c:v>-3</c:v>
                </c:pt>
                <c:pt idx="6608">
                  <c:v>1</c:v>
                </c:pt>
                <c:pt idx="6609">
                  <c:v>7</c:v>
                </c:pt>
                <c:pt idx="6610">
                  <c:v>9</c:v>
                </c:pt>
                <c:pt idx="6611">
                  <c:v>13</c:v>
                </c:pt>
                <c:pt idx="6612">
                  <c:v>16</c:v>
                </c:pt>
                <c:pt idx="6613">
                  <c:v>18</c:v>
                </c:pt>
                <c:pt idx="6614">
                  <c:v>20</c:v>
                </c:pt>
                <c:pt idx="6615">
                  <c:v>15</c:v>
                </c:pt>
                <c:pt idx="6616">
                  <c:v>10</c:v>
                </c:pt>
                <c:pt idx="6617">
                  <c:v>1</c:v>
                </c:pt>
                <c:pt idx="6618">
                  <c:v>-6</c:v>
                </c:pt>
                <c:pt idx="6619">
                  <c:v>-10</c:v>
                </c:pt>
                <c:pt idx="6620">
                  <c:v>-10</c:v>
                </c:pt>
                <c:pt idx="6621">
                  <c:v>-11</c:v>
                </c:pt>
                <c:pt idx="6622">
                  <c:v>-12</c:v>
                </c:pt>
                <c:pt idx="6623">
                  <c:v>-10</c:v>
                </c:pt>
                <c:pt idx="6624">
                  <c:v>-8</c:v>
                </c:pt>
                <c:pt idx="6625">
                  <c:v>-1</c:v>
                </c:pt>
                <c:pt idx="6626">
                  <c:v>4</c:v>
                </c:pt>
                <c:pt idx="6627">
                  <c:v>8</c:v>
                </c:pt>
                <c:pt idx="6628">
                  <c:v>13</c:v>
                </c:pt>
                <c:pt idx="6629">
                  <c:v>15</c:v>
                </c:pt>
                <c:pt idx="6630">
                  <c:v>17</c:v>
                </c:pt>
                <c:pt idx="6631">
                  <c:v>17</c:v>
                </c:pt>
                <c:pt idx="6632">
                  <c:v>18</c:v>
                </c:pt>
                <c:pt idx="6633">
                  <c:v>17</c:v>
                </c:pt>
                <c:pt idx="6634">
                  <c:v>10</c:v>
                </c:pt>
                <c:pt idx="6635">
                  <c:v>5</c:v>
                </c:pt>
                <c:pt idx="6636">
                  <c:v>-3</c:v>
                </c:pt>
                <c:pt idx="6637">
                  <c:v>-11</c:v>
                </c:pt>
                <c:pt idx="6638">
                  <c:v>-14</c:v>
                </c:pt>
                <c:pt idx="6639">
                  <c:v>-13</c:v>
                </c:pt>
                <c:pt idx="6640">
                  <c:v>-9</c:v>
                </c:pt>
                <c:pt idx="6641">
                  <c:v>-3</c:v>
                </c:pt>
                <c:pt idx="6642">
                  <c:v>2</c:v>
                </c:pt>
                <c:pt idx="6643">
                  <c:v>5</c:v>
                </c:pt>
                <c:pt idx="6644">
                  <c:v>9</c:v>
                </c:pt>
                <c:pt idx="6645">
                  <c:v>10</c:v>
                </c:pt>
                <c:pt idx="6646">
                  <c:v>16</c:v>
                </c:pt>
                <c:pt idx="6647">
                  <c:v>18</c:v>
                </c:pt>
                <c:pt idx="6648">
                  <c:v>19</c:v>
                </c:pt>
                <c:pt idx="6649">
                  <c:v>20</c:v>
                </c:pt>
                <c:pt idx="6650">
                  <c:v>14</c:v>
                </c:pt>
                <c:pt idx="6651">
                  <c:v>10</c:v>
                </c:pt>
                <c:pt idx="6652">
                  <c:v>2</c:v>
                </c:pt>
                <c:pt idx="6653">
                  <c:v>-3</c:v>
                </c:pt>
                <c:pt idx="6654">
                  <c:v>-8</c:v>
                </c:pt>
                <c:pt idx="6655">
                  <c:v>-13</c:v>
                </c:pt>
                <c:pt idx="6656">
                  <c:v>-15</c:v>
                </c:pt>
                <c:pt idx="6657">
                  <c:v>-14</c:v>
                </c:pt>
                <c:pt idx="6658">
                  <c:v>-5</c:v>
                </c:pt>
                <c:pt idx="6659">
                  <c:v>-2</c:v>
                </c:pt>
                <c:pt idx="6660">
                  <c:v>3</c:v>
                </c:pt>
                <c:pt idx="6661">
                  <c:v>5</c:v>
                </c:pt>
                <c:pt idx="6662">
                  <c:v>7</c:v>
                </c:pt>
                <c:pt idx="6663">
                  <c:v>11</c:v>
                </c:pt>
                <c:pt idx="6664">
                  <c:v>14</c:v>
                </c:pt>
                <c:pt idx="6665">
                  <c:v>17</c:v>
                </c:pt>
                <c:pt idx="6666">
                  <c:v>15</c:v>
                </c:pt>
                <c:pt idx="6667">
                  <c:v>10</c:v>
                </c:pt>
                <c:pt idx="6668">
                  <c:v>8</c:v>
                </c:pt>
                <c:pt idx="6669">
                  <c:v>1</c:v>
                </c:pt>
                <c:pt idx="6670">
                  <c:v>-2</c:v>
                </c:pt>
                <c:pt idx="6671">
                  <c:v>-9</c:v>
                </c:pt>
                <c:pt idx="6672">
                  <c:v>-11</c:v>
                </c:pt>
                <c:pt idx="6673">
                  <c:v>-15</c:v>
                </c:pt>
                <c:pt idx="6674">
                  <c:v>-14</c:v>
                </c:pt>
                <c:pt idx="6675">
                  <c:v>-9</c:v>
                </c:pt>
                <c:pt idx="6676">
                  <c:v>-2</c:v>
                </c:pt>
                <c:pt idx="6677">
                  <c:v>1</c:v>
                </c:pt>
                <c:pt idx="6678">
                  <c:v>3</c:v>
                </c:pt>
                <c:pt idx="6679">
                  <c:v>6</c:v>
                </c:pt>
                <c:pt idx="6680">
                  <c:v>7</c:v>
                </c:pt>
                <c:pt idx="6681">
                  <c:v>10</c:v>
                </c:pt>
                <c:pt idx="6682">
                  <c:v>11</c:v>
                </c:pt>
                <c:pt idx="6683">
                  <c:v>10</c:v>
                </c:pt>
                <c:pt idx="6684">
                  <c:v>9</c:v>
                </c:pt>
                <c:pt idx="6685">
                  <c:v>6</c:v>
                </c:pt>
                <c:pt idx="6686">
                  <c:v>3</c:v>
                </c:pt>
                <c:pt idx="6687">
                  <c:v>-2</c:v>
                </c:pt>
                <c:pt idx="6688">
                  <c:v>-9</c:v>
                </c:pt>
                <c:pt idx="6689">
                  <c:v>-11</c:v>
                </c:pt>
                <c:pt idx="6690">
                  <c:v>-14</c:v>
                </c:pt>
                <c:pt idx="6691">
                  <c:v>-13</c:v>
                </c:pt>
                <c:pt idx="6692">
                  <c:v>-6</c:v>
                </c:pt>
                <c:pt idx="6693">
                  <c:v>-4</c:v>
                </c:pt>
                <c:pt idx="6694">
                  <c:v>1</c:v>
                </c:pt>
                <c:pt idx="6695">
                  <c:v>1</c:v>
                </c:pt>
                <c:pt idx="6696">
                  <c:v>4</c:v>
                </c:pt>
                <c:pt idx="6697">
                  <c:v>6</c:v>
                </c:pt>
                <c:pt idx="6698">
                  <c:v>10</c:v>
                </c:pt>
                <c:pt idx="6699">
                  <c:v>9</c:v>
                </c:pt>
                <c:pt idx="6700">
                  <c:v>7</c:v>
                </c:pt>
                <c:pt idx="6701">
                  <c:v>7</c:v>
                </c:pt>
                <c:pt idx="6702">
                  <c:v>2</c:v>
                </c:pt>
                <c:pt idx="6703">
                  <c:v>0</c:v>
                </c:pt>
                <c:pt idx="6704">
                  <c:v>-3</c:v>
                </c:pt>
                <c:pt idx="6705">
                  <c:v>-6</c:v>
                </c:pt>
                <c:pt idx="6706">
                  <c:v>-8</c:v>
                </c:pt>
                <c:pt idx="6707">
                  <c:v>-10</c:v>
                </c:pt>
                <c:pt idx="6708">
                  <c:v>-10</c:v>
                </c:pt>
                <c:pt idx="6709">
                  <c:v>-6</c:v>
                </c:pt>
                <c:pt idx="6710">
                  <c:v>0</c:v>
                </c:pt>
                <c:pt idx="6711">
                  <c:v>1</c:v>
                </c:pt>
                <c:pt idx="6712">
                  <c:v>2</c:v>
                </c:pt>
                <c:pt idx="6713">
                  <c:v>4</c:v>
                </c:pt>
                <c:pt idx="6714">
                  <c:v>5</c:v>
                </c:pt>
                <c:pt idx="6715">
                  <c:v>6</c:v>
                </c:pt>
                <c:pt idx="6716">
                  <c:v>4</c:v>
                </c:pt>
                <c:pt idx="6717">
                  <c:v>5</c:v>
                </c:pt>
                <c:pt idx="6718">
                  <c:v>4</c:v>
                </c:pt>
                <c:pt idx="6719">
                  <c:v>2</c:v>
                </c:pt>
                <c:pt idx="6720">
                  <c:v>1</c:v>
                </c:pt>
                <c:pt idx="6721">
                  <c:v>-3</c:v>
                </c:pt>
                <c:pt idx="6722">
                  <c:v>-3</c:v>
                </c:pt>
                <c:pt idx="6723">
                  <c:v>-6</c:v>
                </c:pt>
                <c:pt idx="6724">
                  <c:v>-7</c:v>
                </c:pt>
                <c:pt idx="6725">
                  <c:v>-4</c:v>
                </c:pt>
                <c:pt idx="6726">
                  <c:v>-4</c:v>
                </c:pt>
                <c:pt idx="6727">
                  <c:v>-1</c:v>
                </c:pt>
                <c:pt idx="6728">
                  <c:v>-1</c:v>
                </c:pt>
                <c:pt idx="6729">
                  <c:v>2</c:v>
                </c:pt>
                <c:pt idx="6730">
                  <c:v>2</c:v>
                </c:pt>
                <c:pt idx="6731">
                  <c:v>5</c:v>
                </c:pt>
                <c:pt idx="6732">
                  <c:v>3</c:v>
                </c:pt>
                <c:pt idx="6733">
                  <c:v>2</c:v>
                </c:pt>
                <c:pt idx="6734">
                  <c:v>3</c:v>
                </c:pt>
                <c:pt idx="6735">
                  <c:v>1</c:v>
                </c:pt>
                <c:pt idx="6736">
                  <c:v>1</c:v>
                </c:pt>
                <c:pt idx="6737">
                  <c:v>0</c:v>
                </c:pt>
                <c:pt idx="6738">
                  <c:v>-2</c:v>
                </c:pt>
                <c:pt idx="6739">
                  <c:v>-2</c:v>
                </c:pt>
                <c:pt idx="6740">
                  <c:v>-3</c:v>
                </c:pt>
                <c:pt idx="6741">
                  <c:v>-4</c:v>
                </c:pt>
                <c:pt idx="6742">
                  <c:v>-2</c:v>
                </c:pt>
                <c:pt idx="6743">
                  <c:v>-1</c:v>
                </c:pt>
                <c:pt idx="6744">
                  <c:v>3</c:v>
                </c:pt>
                <c:pt idx="6745">
                  <c:v>1</c:v>
                </c:pt>
                <c:pt idx="6746">
                  <c:v>2</c:v>
                </c:pt>
                <c:pt idx="6747">
                  <c:v>0</c:v>
                </c:pt>
                <c:pt idx="6748">
                  <c:v>2</c:v>
                </c:pt>
                <c:pt idx="6749">
                  <c:v>1</c:v>
                </c:pt>
                <c:pt idx="6750">
                  <c:v>3</c:v>
                </c:pt>
                <c:pt idx="6751">
                  <c:v>2</c:v>
                </c:pt>
                <c:pt idx="6752">
                  <c:v>3</c:v>
                </c:pt>
                <c:pt idx="6753">
                  <c:v>2</c:v>
                </c:pt>
                <c:pt idx="6754">
                  <c:v>-1</c:v>
                </c:pt>
                <c:pt idx="6755">
                  <c:v>0</c:v>
                </c:pt>
                <c:pt idx="6756">
                  <c:v>0</c:v>
                </c:pt>
                <c:pt idx="6757">
                  <c:v>1</c:v>
                </c:pt>
                <c:pt idx="6758">
                  <c:v>3</c:v>
                </c:pt>
                <c:pt idx="6759">
                  <c:v>3</c:v>
                </c:pt>
                <c:pt idx="6760">
                  <c:v>4</c:v>
                </c:pt>
                <c:pt idx="6761">
                  <c:v>3</c:v>
                </c:pt>
                <c:pt idx="6762">
                  <c:v>0</c:v>
                </c:pt>
                <c:pt idx="6763">
                  <c:v>0</c:v>
                </c:pt>
                <c:pt idx="6764">
                  <c:v>-1</c:v>
                </c:pt>
                <c:pt idx="6765">
                  <c:v>0</c:v>
                </c:pt>
                <c:pt idx="6766">
                  <c:v>-2</c:v>
                </c:pt>
                <c:pt idx="6767">
                  <c:v>-2</c:v>
                </c:pt>
                <c:pt idx="6768">
                  <c:v>-2</c:v>
                </c:pt>
                <c:pt idx="6769">
                  <c:v>1</c:v>
                </c:pt>
                <c:pt idx="6770">
                  <c:v>2</c:v>
                </c:pt>
                <c:pt idx="6771">
                  <c:v>2</c:v>
                </c:pt>
                <c:pt idx="6772">
                  <c:v>3</c:v>
                </c:pt>
                <c:pt idx="6773">
                  <c:v>2</c:v>
                </c:pt>
                <c:pt idx="6774">
                  <c:v>5</c:v>
                </c:pt>
                <c:pt idx="6775">
                  <c:v>6</c:v>
                </c:pt>
                <c:pt idx="6776">
                  <c:v>7</c:v>
                </c:pt>
                <c:pt idx="6777">
                  <c:v>8</c:v>
                </c:pt>
                <c:pt idx="6778">
                  <c:v>4</c:v>
                </c:pt>
                <c:pt idx="6779">
                  <c:v>1</c:v>
                </c:pt>
                <c:pt idx="6780">
                  <c:v>-1</c:v>
                </c:pt>
                <c:pt idx="6781">
                  <c:v>-4</c:v>
                </c:pt>
                <c:pt idx="6782">
                  <c:v>-2</c:v>
                </c:pt>
                <c:pt idx="6783">
                  <c:v>-6</c:v>
                </c:pt>
                <c:pt idx="6784">
                  <c:v>-5</c:v>
                </c:pt>
                <c:pt idx="6785">
                  <c:v>-6</c:v>
                </c:pt>
                <c:pt idx="6786">
                  <c:v>-5</c:v>
                </c:pt>
                <c:pt idx="6787">
                  <c:v>1</c:v>
                </c:pt>
                <c:pt idx="6788">
                  <c:v>5</c:v>
                </c:pt>
                <c:pt idx="6789">
                  <c:v>7</c:v>
                </c:pt>
                <c:pt idx="6790">
                  <c:v>7</c:v>
                </c:pt>
                <c:pt idx="6791">
                  <c:v>7</c:v>
                </c:pt>
                <c:pt idx="6792">
                  <c:v>6</c:v>
                </c:pt>
                <c:pt idx="6793">
                  <c:v>9</c:v>
                </c:pt>
                <c:pt idx="6794">
                  <c:v>8</c:v>
                </c:pt>
                <c:pt idx="6795">
                  <c:v>9</c:v>
                </c:pt>
                <c:pt idx="6796">
                  <c:v>6</c:v>
                </c:pt>
                <c:pt idx="6797">
                  <c:v>2</c:v>
                </c:pt>
                <c:pt idx="6798">
                  <c:v>-3</c:v>
                </c:pt>
                <c:pt idx="6799">
                  <c:v>-8</c:v>
                </c:pt>
                <c:pt idx="6800">
                  <c:v>-10</c:v>
                </c:pt>
                <c:pt idx="6801">
                  <c:v>-11</c:v>
                </c:pt>
                <c:pt idx="6802">
                  <c:v>-9</c:v>
                </c:pt>
                <c:pt idx="6803">
                  <c:v>-7</c:v>
                </c:pt>
                <c:pt idx="6804">
                  <c:v>-4</c:v>
                </c:pt>
                <c:pt idx="6805">
                  <c:v>3</c:v>
                </c:pt>
                <c:pt idx="6806">
                  <c:v>6</c:v>
                </c:pt>
                <c:pt idx="6807">
                  <c:v>9</c:v>
                </c:pt>
                <c:pt idx="6808">
                  <c:v>9</c:v>
                </c:pt>
                <c:pt idx="6809">
                  <c:v>11</c:v>
                </c:pt>
                <c:pt idx="6810">
                  <c:v>12</c:v>
                </c:pt>
                <c:pt idx="6811">
                  <c:v>12</c:v>
                </c:pt>
                <c:pt idx="6812">
                  <c:v>11</c:v>
                </c:pt>
                <c:pt idx="6813">
                  <c:v>7</c:v>
                </c:pt>
                <c:pt idx="6814">
                  <c:v>2</c:v>
                </c:pt>
                <c:pt idx="6815">
                  <c:v>-3</c:v>
                </c:pt>
                <c:pt idx="6816">
                  <c:v>-9</c:v>
                </c:pt>
                <c:pt idx="6817">
                  <c:v>-13</c:v>
                </c:pt>
                <c:pt idx="6818">
                  <c:v>-13</c:v>
                </c:pt>
                <c:pt idx="6819">
                  <c:v>-15</c:v>
                </c:pt>
                <c:pt idx="6820">
                  <c:v>-13</c:v>
                </c:pt>
                <c:pt idx="6821">
                  <c:v>-7</c:v>
                </c:pt>
                <c:pt idx="6822">
                  <c:v>-2</c:v>
                </c:pt>
                <c:pt idx="6823">
                  <c:v>3</c:v>
                </c:pt>
                <c:pt idx="6824">
                  <c:v>10</c:v>
                </c:pt>
                <c:pt idx="6825">
                  <c:v>9</c:v>
                </c:pt>
                <c:pt idx="6826">
                  <c:v>13</c:v>
                </c:pt>
                <c:pt idx="6827">
                  <c:v>13</c:v>
                </c:pt>
                <c:pt idx="6828">
                  <c:v>16</c:v>
                </c:pt>
                <c:pt idx="6829">
                  <c:v>14</c:v>
                </c:pt>
                <c:pt idx="6830">
                  <c:v>10</c:v>
                </c:pt>
                <c:pt idx="6831">
                  <c:v>5</c:v>
                </c:pt>
                <c:pt idx="6832">
                  <c:v>-3</c:v>
                </c:pt>
                <c:pt idx="6833">
                  <c:v>-10</c:v>
                </c:pt>
                <c:pt idx="6834">
                  <c:v>-13</c:v>
                </c:pt>
                <c:pt idx="6835">
                  <c:v>-16</c:v>
                </c:pt>
                <c:pt idx="6836">
                  <c:v>-15</c:v>
                </c:pt>
                <c:pt idx="6837">
                  <c:v>-14</c:v>
                </c:pt>
                <c:pt idx="6838">
                  <c:v>-14</c:v>
                </c:pt>
                <c:pt idx="6839">
                  <c:v>-6</c:v>
                </c:pt>
                <c:pt idx="6840">
                  <c:v>-2</c:v>
                </c:pt>
                <c:pt idx="6841">
                  <c:v>2</c:v>
                </c:pt>
                <c:pt idx="6842">
                  <c:v>8</c:v>
                </c:pt>
                <c:pt idx="6843">
                  <c:v>13</c:v>
                </c:pt>
                <c:pt idx="6844">
                  <c:v>14</c:v>
                </c:pt>
                <c:pt idx="6845">
                  <c:v>19</c:v>
                </c:pt>
                <c:pt idx="6846">
                  <c:v>17</c:v>
                </c:pt>
                <c:pt idx="6847">
                  <c:v>13</c:v>
                </c:pt>
                <c:pt idx="6848">
                  <c:v>6</c:v>
                </c:pt>
                <c:pt idx="6849">
                  <c:v>-2</c:v>
                </c:pt>
                <c:pt idx="6850">
                  <c:v>-10</c:v>
                </c:pt>
                <c:pt idx="6851">
                  <c:v>-11</c:v>
                </c:pt>
                <c:pt idx="6852">
                  <c:v>-16</c:v>
                </c:pt>
                <c:pt idx="6853">
                  <c:v>-15</c:v>
                </c:pt>
                <c:pt idx="6854">
                  <c:v>-16</c:v>
                </c:pt>
                <c:pt idx="6855">
                  <c:v>-15</c:v>
                </c:pt>
                <c:pt idx="6856">
                  <c:v>-11</c:v>
                </c:pt>
                <c:pt idx="6857">
                  <c:v>-8</c:v>
                </c:pt>
                <c:pt idx="6858">
                  <c:v>1</c:v>
                </c:pt>
                <c:pt idx="6859">
                  <c:v>4</c:v>
                </c:pt>
                <c:pt idx="6860">
                  <c:v>9</c:v>
                </c:pt>
                <c:pt idx="6861">
                  <c:v>15</c:v>
                </c:pt>
                <c:pt idx="6862">
                  <c:v>19</c:v>
                </c:pt>
                <c:pt idx="6863">
                  <c:v>17</c:v>
                </c:pt>
                <c:pt idx="6864">
                  <c:v>15</c:v>
                </c:pt>
                <c:pt idx="6865">
                  <c:v>8</c:v>
                </c:pt>
                <c:pt idx="6866">
                  <c:v>0</c:v>
                </c:pt>
                <c:pt idx="6867">
                  <c:v>-6</c:v>
                </c:pt>
                <c:pt idx="6868">
                  <c:v>-9</c:v>
                </c:pt>
                <c:pt idx="6869">
                  <c:v>-16</c:v>
                </c:pt>
                <c:pt idx="6870">
                  <c:v>-15</c:v>
                </c:pt>
                <c:pt idx="6871">
                  <c:v>-18</c:v>
                </c:pt>
                <c:pt idx="6872">
                  <c:v>-16</c:v>
                </c:pt>
                <c:pt idx="6873">
                  <c:v>-13</c:v>
                </c:pt>
                <c:pt idx="6874">
                  <c:v>-9</c:v>
                </c:pt>
                <c:pt idx="6875">
                  <c:v>-3</c:v>
                </c:pt>
                <c:pt idx="6876">
                  <c:v>3</c:v>
                </c:pt>
                <c:pt idx="6877">
                  <c:v>9</c:v>
                </c:pt>
                <c:pt idx="6878">
                  <c:v>12</c:v>
                </c:pt>
                <c:pt idx="6879">
                  <c:v>19</c:v>
                </c:pt>
                <c:pt idx="6880">
                  <c:v>18</c:v>
                </c:pt>
                <c:pt idx="6881">
                  <c:v>15</c:v>
                </c:pt>
                <c:pt idx="6882">
                  <c:v>11</c:v>
                </c:pt>
                <c:pt idx="6883">
                  <c:v>5</c:v>
                </c:pt>
                <c:pt idx="6884">
                  <c:v>-2</c:v>
                </c:pt>
                <c:pt idx="6885">
                  <c:v>-9</c:v>
                </c:pt>
                <c:pt idx="6886">
                  <c:v>-11</c:v>
                </c:pt>
                <c:pt idx="6887">
                  <c:v>-13</c:v>
                </c:pt>
                <c:pt idx="6888">
                  <c:v>-16</c:v>
                </c:pt>
                <c:pt idx="6889">
                  <c:v>-12</c:v>
                </c:pt>
                <c:pt idx="6890">
                  <c:v>-10</c:v>
                </c:pt>
                <c:pt idx="6891">
                  <c:v>-9</c:v>
                </c:pt>
                <c:pt idx="6892">
                  <c:v>-1</c:v>
                </c:pt>
                <c:pt idx="6893">
                  <c:v>1</c:v>
                </c:pt>
                <c:pt idx="6894">
                  <c:v>6</c:v>
                </c:pt>
                <c:pt idx="6895">
                  <c:v>9</c:v>
                </c:pt>
                <c:pt idx="6896">
                  <c:v>13</c:v>
                </c:pt>
                <c:pt idx="6897">
                  <c:v>17</c:v>
                </c:pt>
                <c:pt idx="6898">
                  <c:v>17</c:v>
                </c:pt>
                <c:pt idx="6899">
                  <c:v>13</c:v>
                </c:pt>
                <c:pt idx="6900">
                  <c:v>7</c:v>
                </c:pt>
                <c:pt idx="6901">
                  <c:v>3</c:v>
                </c:pt>
                <c:pt idx="6902">
                  <c:v>-3</c:v>
                </c:pt>
                <c:pt idx="6903">
                  <c:v>-6</c:v>
                </c:pt>
                <c:pt idx="6904">
                  <c:v>-9</c:v>
                </c:pt>
                <c:pt idx="6905">
                  <c:v>-12</c:v>
                </c:pt>
                <c:pt idx="6906">
                  <c:v>-12</c:v>
                </c:pt>
                <c:pt idx="6907">
                  <c:v>-11</c:v>
                </c:pt>
                <c:pt idx="6908">
                  <c:v>-6</c:v>
                </c:pt>
                <c:pt idx="6909">
                  <c:v>-3</c:v>
                </c:pt>
                <c:pt idx="6910">
                  <c:v>2</c:v>
                </c:pt>
                <c:pt idx="6911">
                  <c:v>8</c:v>
                </c:pt>
                <c:pt idx="6912">
                  <c:v>10</c:v>
                </c:pt>
                <c:pt idx="6913">
                  <c:v>14</c:v>
                </c:pt>
                <c:pt idx="6914">
                  <c:v>13</c:v>
                </c:pt>
                <c:pt idx="6915">
                  <c:v>13</c:v>
                </c:pt>
                <c:pt idx="6916">
                  <c:v>9</c:v>
                </c:pt>
                <c:pt idx="6917">
                  <c:v>5</c:v>
                </c:pt>
                <c:pt idx="6918">
                  <c:v>5</c:v>
                </c:pt>
                <c:pt idx="6919">
                  <c:v>-1</c:v>
                </c:pt>
                <c:pt idx="6920">
                  <c:v>-3</c:v>
                </c:pt>
                <c:pt idx="6921">
                  <c:v>-7</c:v>
                </c:pt>
                <c:pt idx="6922">
                  <c:v>-8</c:v>
                </c:pt>
                <c:pt idx="6923">
                  <c:v>-7</c:v>
                </c:pt>
                <c:pt idx="6924">
                  <c:v>-4</c:v>
                </c:pt>
                <c:pt idx="6925">
                  <c:v>-3</c:v>
                </c:pt>
                <c:pt idx="6926">
                  <c:v>0</c:v>
                </c:pt>
                <c:pt idx="6927">
                  <c:v>1</c:v>
                </c:pt>
                <c:pt idx="6928">
                  <c:v>3</c:v>
                </c:pt>
                <c:pt idx="6929">
                  <c:v>7</c:v>
                </c:pt>
                <c:pt idx="6930">
                  <c:v>9</c:v>
                </c:pt>
                <c:pt idx="6931">
                  <c:v>12</c:v>
                </c:pt>
                <c:pt idx="6932">
                  <c:v>11</c:v>
                </c:pt>
                <c:pt idx="6933">
                  <c:v>7</c:v>
                </c:pt>
                <c:pt idx="6934">
                  <c:v>6</c:v>
                </c:pt>
                <c:pt idx="6935">
                  <c:v>0</c:v>
                </c:pt>
                <c:pt idx="6936">
                  <c:v>-1</c:v>
                </c:pt>
                <c:pt idx="6937">
                  <c:v>-1</c:v>
                </c:pt>
                <c:pt idx="6938">
                  <c:v>-3</c:v>
                </c:pt>
                <c:pt idx="6939">
                  <c:v>-2</c:v>
                </c:pt>
                <c:pt idx="6940">
                  <c:v>-1</c:v>
                </c:pt>
                <c:pt idx="6941">
                  <c:v>0</c:v>
                </c:pt>
                <c:pt idx="6942">
                  <c:v>2</c:v>
                </c:pt>
                <c:pt idx="6943">
                  <c:v>3</c:v>
                </c:pt>
                <c:pt idx="6944">
                  <c:v>3</c:v>
                </c:pt>
                <c:pt idx="6945">
                  <c:v>6</c:v>
                </c:pt>
                <c:pt idx="6946">
                  <c:v>7</c:v>
                </c:pt>
                <c:pt idx="6947">
                  <c:v>10</c:v>
                </c:pt>
                <c:pt idx="6948">
                  <c:v>9</c:v>
                </c:pt>
                <c:pt idx="6949">
                  <c:v>7</c:v>
                </c:pt>
                <c:pt idx="6950">
                  <c:v>4</c:v>
                </c:pt>
                <c:pt idx="6951">
                  <c:v>-2</c:v>
                </c:pt>
                <c:pt idx="6952">
                  <c:v>-2</c:v>
                </c:pt>
                <c:pt idx="6953">
                  <c:v>-4</c:v>
                </c:pt>
                <c:pt idx="6954">
                  <c:v>-2</c:v>
                </c:pt>
                <c:pt idx="6955">
                  <c:v>0</c:v>
                </c:pt>
                <c:pt idx="6956">
                  <c:v>1</c:v>
                </c:pt>
                <c:pt idx="6957">
                  <c:v>3</c:v>
                </c:pt>
                <c:pt idx="6958">
                  <c:v>5</c:v>
                </c:pt>
                <c:pt idx="6959">
                  <c:v>5</c:v>
                </c:pt>
                <c:pt idx="6960">
                  <c:v>6</c:v>
                </c:pt>
                <c:pt idx="6961">
                  <c:v>5</c:v>
                </c:pt>
                <c:pt idx="6962">
                  <c:v>6</c:v>
                </c:pt>
                <c:pt idx="6963">
                  <c:v>7</c:v>
                </c:pt>
                <c:pt idx="6964">
                  <c:v>7</c:v>
                </c:pt>
                <c:pt idx="6965">
                  <c:v>5</c:v>
                </c:pt>
                <c:pt idx="6966">
                  <c:v>3</c:v>
                </c:pt>
                <c:pt idx="6967">
                  <c:v>-1</c:v>
                </c:pt>
                <c:pt idx="6968">
                  <c:v>-3</c:v>
                </c:pt>
                <c:pt idx="6969">
                  <c:v>-4</c:v>
                </c:pt>
                <c:pt idx="6970">
                  <c:v>-5</c:v>
                </c:pt>
                <c:pt idx="6971">
                  <c:v>-4</c:v>
                </c:pt>
                <c:pt idx="6972">
                  <c:v>0</c:v>
                </c:pt>
                <c:pt idx="6973">
                  <c:v>1</c:v>
                </c:pt>
                <c:pt idx="6974">
                  <c:v>5</c:v>
                </c:pt>
                <c:pt idx="6975">
                  <c:v>7</c:v>
                </c:pt>
                <c:pt idx="6976">
                  <c:v>9</c:v>
                </c:pt>
                <c:pt idx="6977">
                  <c:v>9</c:v>
                </c:pt>
                <c:pt idx="6978">
                  <c:v>7</c:v>
                </c:pt>
                <c:pt idx="6979">
                  <c:v>8</c:v>
                </c:pt>
                <c:pt idx="6980">
                  <c:v>7</c:v>
                </c:pt>
                <c:pt idx="6981">
                  <c:v>7</c:v>
                </c:pt>
                <c:pt idx="6982">
                  <c:v>4</c:v>
                </c:pt>
                <c:pt idx="6983">
                  <c:v>1</c:v>
                </c:pt>
                <c:pt idx="6984">
                  <c:v>-3</c:v>
                </c:pt>
                <c:pt idx="6985">
                  <c:v>-6</c:v>
                </c:pt>
                <c:pt idx="6986">
                  <c:v>-8</c:v>
                </c:pt>
                <c:pt idx="6987">
                  <c:v>-7</c:v>
                </c:pt>
                <c:pt idx="6988">
                  <c:v>-5</c:v>
                </c:pt>
                <c:pt idx="6989">
                  <c:v>-5</c:v>
                </c:pt>
                <c:pt idx="6990">
                  <c:v>-2</c:v>
                </c:pt>
                <c:pt idx="6991">
                  <c:v>5</c:v>
                </c:pt>
                <c:pt idx="6992">
                  <c:v>7</c:v>
                </c:pt>
                <c:pt idx="6993">
                  <c:v>8</c:v>
                </c:pt>
                <c:pt idx="6994">
                  <c:v>9</c:v>
                </c:pt>
                <c:pt idx="6995">
                  <c:v>8</c:v>
                </c:pt>
                <c:pt idx="6996">
                  <c:v>7</c:v>
                </c:pt>
                <c:pt idx="6997">
                  <c:v>5</c:v>
                </c:pt>
                <c:pt idx="6998">
                  <c:v>4</c:v>
                </c:pt>
                <c:pt idx="6999">
                  <c:v>-1</c:v>
                </c:pt>
                <c:pt idx="7000">
                  <c:v>-4</c:v>
                </c:pt>
                <c:pt idx="7001">
                  <c:v>-7</c:v>
                </c:pt>
                <c:pt idx="7002">
                  <c:v>-9</c:v>
                </c:pt>
                <c:pt idx="7003">
                  <c:v>-9</c:v>
                </c:pt>
                <c:pt idx="7004">
                  <c:v>-9</c:v>
                </c:pt>
                <c:pt idx="7005">
                  <c:v>-8</c:v>
                </c:pt>
                <c:pt idx="7006">
                  <c:v>-7</c:v>
                </c:pt>
                <c:pt idx="7007">
                  <c:v>-4</c:v>
                </c:pt>
                <c:pt idx="7008">
                  <c:v>-2</c:v>
                </c:pt>
                <c:pt idx="7009">
                  <c:v>1</c:v>
                </c:pt>
                <c:pt idx="7010">
                  <c:v>9</c:v>
                </c:pt>
                <c:pt idx="7011">
                  <c:v>12</c:v>
                </c:pt>
                <c:pt idx="7012">
                  <c:v>11</c:v>
                </c:pt>
                <c:pt idx="7013">
                  <c:v>9</c:v>
                </c:pt>
                <c:pt idx="7014">
                  <c:v>6</c:v>
                </c:pt>
                <c:pt idx="7015">
                  <c:v>3</c:v>
                </c:pt>
                <c:pt idx="7016">
                  <c:v>0</c:v>
                </c:pt>
                <c:pt idx="7017">
                  <c:v>-3</c:v>
                </c:pt>
                <c:pt idx="7018">
                  <c:v>-6</c:v>
                </c:pt>
                <c:pt idx="7019">
                  <c:v>-8</c:v>
                </c:pt>
                <c:pt idx="7020">
                  <c:v>-10</c:v>
                </c:pt>
                <c:pt idx="7021">
                  <c:v>-8</c:v>
                </c:pt>
                <c:pt idx="7022">
                  <c:v>-8</c:v>
                </c:pt>
                <c:pt idx="7023">
                  <c:v>-7</c:v>
                </c:pt>
                <c:pt idx="7024">
                  <c:v>-3</c:v>
                </c:pt>
                <c:pt idx="7025">
                  <c:v>0</c:v>
                </c:pt>
                <c:pt idx="7026">
                  <c:v>4</c:v>
                </c:pt>
                <c:pt idx="7027">
                  <c:v>8</c:v>
                </c:pt>
                <c:pt idx="7028">
                  <c:v>9</c:v>
                </c:pt>
                <c:pt idx="7029">
                  <c:v>12</c:v>
                </c:pt>
                <c:pt idx="7030">
                  <c:v>10</c:v>
                </c:pt>
                <c:pt idx="7031">
                  <c:v>9</c:v>
                </c:pt>
                <c:pt idx="7032">
                  <c:v>3</c:v>
                </c:pt>
                <c:pt idx="7033">
                  <c:v>-1</c:v>
                </c:pt>
                <c:pt idx="7034">
                  <c:v>-5</c:v>
                </c:pt>
                <c:pt idx="7035">
                  <c:v>-8</c:v>
                </c:pt>
                <c:pt idx="7036">
                  <c:v>-10</c:v>
                </c:pt>
                <c:pt idx="7037">
                  <c:v>-10</c:v>
                </c:pt>
                <c:pt idx="7038">
                  <c:v>-9</c:v>
                </c:pt>
                <c:pt idx="7039">
                  <c:v>-7</c:v>
                </c:pt>
                <c:pt idx="7040">
                  <c:v>-6</c:v>
                </c:pt>
                <c:pt idx="7041">
                  <c:v>-3</c:v>
                </c:pt>
                <c:pt idx="7042">
                  <c:v>1</c:v>
                </c:pt>
                <c:pt idx="7043">
                  <c:v>5</c:v>
                </c:pt>
                <c:pt idx="7044">
                  <c:v>10</c:v>
                </c:pt>
                <c:pt idx="7045">
                  <c:v>11</c:v>
                </c:pt>
                <c:pt idx="7046">
                  <c:v>11</c:v>
                </c:pt>
                <c:pt idx="7047">
                  <c:v>9</c:v>
                </c:pt>
                <c:pt idx="7048">
                  <c:v>6</c:v>
                </c:pt>
                <c:pt idx="7049">
                  <c:v>4</c:v>
                </c:pt>
                <c:pt idx="7050">
                  <c:v>0</c:v>
                </c:pt>
                <c:pt idx="7051">
                  <c:v>-4</c:v>
                </c:pt>
                <c:pt idx="7052">
                  <c:v>-7</c:v>
                </c:pt>
                <c:pt idx="7053">
                  <c:v>-9</c:v>
                </c:pt>
                <c:pt idx="7054">
                  <c:v>-9</c:v>
                </c:pt>
                <c:pt idx="7055">
                  <c:v>-8</c:v>
                </c:pt>
                <c:pt idx="7056">
                  <c:v>-6</c:v>
                </c:pt>
                <c:pt idx="7057">
                  <c:v>-5</c:v>
                </c:pt>
                <c:pt idx="7058">
                  <c:v>-1</c:v>
                </c:pt>
                <c:pt idx="7059">
                  <c:v>2</c:v>
                </c:pt>
                <c:pt idx="7060">
                  <c:v>6</c:v>
                </c:pt>
                <c:pt idx="7061">
                  <c:v>10</c:v>
                </c:pt>
                <c:pt idx="7062">
                  <c:v>12</c:v>
                </c:pt>
                <c:pt idx="7063">
                  <c:v>12</c:v>
                </c:pt>
                <c:pt idx="7064">
                  <c:v>11</c:v>
                </c:pt>
                <c:pt idx="7065">
                  <c:v>9</c:v>
                </c:pt>
                <c:pt idx="7066">
                  <c:v>4</c:v>
                </c:pt>
                <c:pt idx="7067">
                  <c:v>0</c:v>
                </c:pt>
                <c:pt idx="7068">
                  <c:v>-5</c:v>
                </c:pt>
                <c:pt idx="7069">
                  <c:v>-7</c:v>
                </c:pt>
                <c:pt idx="7070">
                  <c:v>-8</c:v>
                </c:pt>
                <c:pt idx="7071">
                  <c:v>-7</c:v>
                </c:pt>
                <c:pt idx="7072">
                  <c:v>-8</c:v>
                </c:pt>
                <c:pt idx="7073">
                  <c:v>-8</c:v>
                </c:pt>
                <c:pt idx="7074">
                  <c:v>-6</c:v>
                </c:pt>
                <c:pt idx="7075">
                  <c:v>-3</c:v>
                </c:pt>
                <c:pt idx="7076">
                  <c:v>2</c:v>
                </c:pt>
                <c:pt idx="7077">
                  <c:v>7</c:v>
                </c:pt>
                <c:pt idx="7078">
                  <c:v>11</c:v>
                </c:pt>
                <c:pt idx="7079">
                  <c:v>13</c:v>
                </c:pt>
                <c:pt idx="7080">
                  <c:v>13</c:v>
                </c:pt>
                <c:pt idx="7081">
                  <c:v>10</c:v>
                </c:pt>
                <c:pt idx="7082">
                  <c:v>11</c:v>
                </c:pt>
                <c:pt idx="7083">
                  <c:v>9</c:v>
                </c:pt>
                <c:pt idx="7084">
                  <c:v>4</c:v>
                </c:pt>
                <c:pt idx="7085">
                  <c:v>-2</c:v>
                </c:pt>
                <c:pt idx="7086">
                  <c:v>-5</c:v>
                </c:pt>
                <c:pt idx="7087">
                  <c:v>-8</c:v>
                </c:pt>
                <c:pt idx="7088">
                  <c:v>-9</c:v>
                </c:pt>
                <c:pt idx="7089">
                  <c:v>-8</c:v>
                </c:pt>
                <c:pt idx="7090">
                  <c:v>-8</c:v>
                </c:pt>
                <c:pt idx="7091">
                  <c:v>-6</c:v>
                </c:pt>
                <c:pt idx="7092">
                  <c:v>-4</c:v>
                </c:pt>
                <c:pt idx="7093">
                  <c:v>0</c:v>
                </c:pt>
                <c:pt idx="7094">
                  <c:v>3</c:v>
                </c:pt>
                <c:pt idx="7095">
                  <c:v>9</c:v>
                </c:pt>
                <c:pt idx="7096">
                  <c:v>12</c:v>
                </c:pt>
                <c:pt idx="7097">
                  <c:v>14</c:v>
                </c:pt>
                <c:pt idx="7098">
                  <c:v>14</c:v>
                </c:pt>
                <c:pt idx="7099">
                  <c:v>12</c:v>
                </c:pt>
                <c:pt idx="7100">
                  <c:v>11</c:v>
                </c:pt>
                <c:pt idx="7101">
                  <c:v>7</c:v>
                </c:pt>
                <c:pt idx="7102">
                  <c:v>6</c:v>
                </c:pt>
                <c:pt idx="7103">
                  <c:v>-1</c:v>
                </c:pt>
                <c:pt idx="7104">
                  <c:v>-7</c:v>
                </c:pt>
                <c:pt idx="7105">
                  <c:v>-10</c:v>
                </c:pt>
                <c:pt idx="7106">
                  <c:v>-12</c:v>
                </c:pt>
                <c:pt idx="7107">
                  <c:v>-12</c:v>
                </c:pt>
                <c:pt idx="7108">
                  <c:v>-9</c:v>
                </c:pt>
                <c:pt idx="7109">
                  <c:v>-6</c:v>
                </c:pt>
                <c:pt idx="7110">
                  <c:v>-1</c:v>
                </c:pt>
                <c:pt idx="7111">
                  <c:v>2</c:v>
                </c:pt>
                <c:pt idx="7112">
                  <c:v>5</c:v>
                </c:pt>
                <c:pt idx="7113">
                  <c:v>9</c:v>
                </c:pt>
                <c:pt idx="7114">
                  <c:v>11</c:v>
                </c:pt>
                <c:pt idx="7115">
                  <c:v>15</c:v>
                </c:pt>
                <c:pt idx="7116">
                  <c:v>16</c:v>
                </c:pt>
                <c:pt idx="7117">
                  <c:v>14</c:v>
                </c:pt>
                <c:pt idx="7118">
                  <c:v>14</c:v>
                </c:pt>
                <c:pt idx="7119">
                  <c:v>6</c:v>
                </c:pt>
                <c:pt idx="7120">
                  <c:v>3</c:v>
                </c:pt>
                <c:pt idx="7121">
                  <c:v>-1</c:v>
                </c:pt>
                <c:pt idx="7122">
                  <c:v>-8</c:v>
                </c:pt>
                <c:pt idx="7123">
                  <c:v>-10</c:v>
                </c:pt>
                <c:pt idx="7124">
                  <c:v>-12</c:v>
                </c:pt>
                <c:pt idx="7125">
                  <c:v>-13</c:v>
                </c:pt>
                <c:pt idx="7126">
                  <c:v>-11</c:v>
                </c:pt>
                <c:pt idx="7127">
                  <c:v>-7</c:v>
                </c:pt>
                <c:pt idx="7128">
                  <c:v>-2</c:v>
                </c:pt>
                <c:pt idx="7129">
                  <c:v>3</c:v>
                </c:pt>
                <c:pt idx="7130">
                  <c:v>7</c:v>
                </c:pt>
                <c:pt idx="7131">
                  <c:v>10</c:v>
                </c:pt>
                <c:pt idx="7132">
                  <c:v>12</c:v>
                </c:pt>
                <c:pt idx="7133">
                  <c:v>14</c:v>
                </c:pt>
                <c:pt idx="7134">
                  <c:v>13</c:v>
                </c:pt>
                <c:pt idx="7135">
                  <c:v>14</c:v>
                </c:pt>
                <c:pt idx="7136">
                  <c:v>11</c:v>
                </c:pt>
                <c:pt idx="7137">
                  <c:v>8</c:v>
                </c:pt>
                <c:pt idx="7138">
                  <c:v>3</c:v>
                </c:pt>
                <c:pt idx="7139">
                  <c:v>-2</c:v>
                </c:pt>
                <c:pt idx="7140">
                  <c:v>-11</c:v>
                </c:pt>
                <c:pt idx="7141">
                  <c:v>-12</c:v>
                </c:pt>
                <c:pt idx="7142">
                  <c:v>-13</c:v>
                </c:pt>
                <c:pt idx="7143">
                  <c:v>-13</c:v>
                </c:pt>
                <c:pt idx="7144">
                  <c:v>-7</c:v>
                </c:pt>
                <c:pt idx="7145">
                  <c:v>-3</c:v>
                </c:pt>
                <c:pt idx="7146">
                  <c:v>1</c:v>
                </c:pt>
                <c:pt idx="7147">
                  <c:v>5</c:v>
                </c:pt>
                <c:pt idx="7148">
                  <c:v>5</c:v>
                </c:pt>
                <c:pt idx="7149">
                  <c:v>8</c:v>
                </c:pt>
                <c:pt idx="7150">
                  <c:v>10</c:v>
                </c:pt>
                <c:pt idx="7151">
                  <c:v>11</c:v>
                </c:pt>
                <c:pt idx="7152">
                  <c:v>14</c:v>
                </c:pt>
                <c:pt idx="7153">
                  <c:v>12</c:v>
                </c:pt>
                <c:pt idx="7154">
                  <c:v>10</c:v>
                </c:pt>
                <c:pt idx="7155">
                  <c:v>7</c:v>
                </c:pt>
                <c:pt idx="7156">
                  <c:v>0</c:v>
                </c:pt>
                <c:pt idx="7157">
                  <c:v>-2</c:v>
                </c:pt>
                <c:pt idx="7158">
                  <c:v>-6</c:v>
                </c:pt>
                <c:pt idx="7159">
                  <c:v>-10</c:v>
                </c:pt>
                <c:pt idx="7160">
                  <c:v>-10</c:v>
                </c:pt>
                <c:pt idx="7161">
                  <c:v>-10</c:v>
                </c:pt>
                <c:pt idx="7162">
                  <c:v>-7</c:v>
                </c:pt>
                <c:pt idx="7163">
                  <c:v>-3</c:v>
                </c:pt>
                <c:pt idx="7164">
                  <c:v>0</c:v>
                </c:pt>
                <c:pt idx="7165">
                  <c:v>1</c:v>
                </c:pt>
                <c:pt idx="7166">
                  <c:v>4</c:v>
                </c:pt>
                <c:pt idx="7167">
                  <c:v>7</c:v>
                </c:pt>
                <c:pt idx="7168">
                  <c:v>7</c:v>
                </c:pt>
                <c:pt idx="7169">
                  <c:v>7</c:v>
                </c:pt>
                <c:pt idx="7170">
                  <c:v>8</c:v>
                </c:pt>
                <c:pt idx="7171">
                  <c:v>7</c:v>
                </c:pt>
                <c:pt idx="7172">
                  <c:v>6</c:v>
                </c:pt>
                <c:pt idx="7173">
                  <c:v>6</c:v>
                </c:pt>
                <c:pt idx="7174">
                  <c:v>4</c:v>
                </c:pt>
                <c:pt idx="7175">
                  <c:v>-2</c:v>
                </c:pt>
                <c:pt idx="7176">
                  <c:v>-5</c:v>
                </c:pt>
                <c:pt idx="7177">
                  <c:v>-7</c:v>
                </c:pt>
                <c:pt idx="7178">
                  <c:v>-8</c:v>
                </c:pt>
                <c:pt idx="7179">
                  <c:v>-7</c:v>
                </c:pt>
                <c:pt idx="7180">
                  <c:v>-4</c:v>
                </c:pt>
                <c:pt idx="7181">
                  <c:v>-3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1</c:v>
                </c:pt>
                <c:pt idx="7186">
                  <c:v>2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4</c:v>
                </c:pt>
                <c:pt idx="7191">
                  <c:v>3</c:v>
                </c:pt>
                <c:pt idx="7192">
                  <c:v>4</c:v>
                </c:pt>
                <c:pt idx="7193">
                  <c:v>1</c:v>
                </c:pt>
                <c:pt idx="7194">
                  <c:v>0</c:v>
                </c:pt>
                <c:pt idx="7195">
                  <c:v>-2</c:v>
                </c:pt>
                <c:pt idx="7196">
                  <c:v>-4</c:v>
                </c:pt>
                <c:pt idx="7197">
                  <c:v>-4</c:v>
                </c:pt>
                <c:pt idx="7198">
                  <c:v>-3</c:v>
                </c:pt>
                <c:pt idx="7199">
                  <c:v>-1</c:v>
                </c:pt>
                <c:pt idx="7200">
                  <c:v>-1</c:v>
                </c:pt>
                <c:pt idx="7201">
                  <c:v>-1</c:v>
                </c:pt>
                <c:pt idx="7202">
                  <c:v>-1</c:v>
                </c:pt>
                <c:pt idx="7203">
                  <c:v>-1</c:v>
                </c:pt>
                <c:pt idx="7204">
                  <c:v>-1</c:v>
                </c:pt>
                <c:pt idx="7205">
                  <c:v>0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3</c:v>
                </c:pt>
                <c:pt idx="7211">
                  <c:v>4</c:v>
                </c:pt>
                <c:pt idx="7212">
                  <c:v>4</c:v>
                </c:pt>
                <c:pt idx="7213">
                  <c:v>4</c:v>
                </c:pt>
                <c:pt idx="7214">
                  <c:v>2</c:v>
                </c:pt>
                <c:pt idx="7215">
                  <c:v>1</c:v>
                </c:pt>
                <c:pt idx="7216">
                  <c:v>-1</c:v>
                </c:pt>
                <c:pt idx="7217">
                  <c:v>-2</c:v>
                </c:pt>
                <c:pt idx="7218">
                  <c:v>-2</c:v>
                </c:pt>
                <c:pt idx="7219">
                  <c:v>-3</c:v>
                </c:pt>
                <c:pt idx="7220">
                  <c:v>-2</c:v>
                </c:pt>
                <c:pt idx="7221">
                  <c:v>-3</c:v>
                </c:pt>
                <c:pt idx="7222">
                  <c:v>-3</c:v>
                </c:pt>
                <c:pt idx="7223">
                  <c:v>-3</c:v>
                </c:pt>
                <c:pt idx="7224">
                  <c:v>-2</c:v>
                </c:pt>
                <c:pt idx="7225">
                  <c:v>-2</c:v>
                </c:pt>
                <c:pt idx="7226">
                  <c:v>0</c:v>
                </c:pt>
                <c:pt idx="7227">
                  <c:v>2</c:v>
                </c:pt>
                <c:pt idx="7228">
                  <c:v>4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5</c:v>
                </c:pt>
                <c:pt idx="7233">
                  <c:v>5</c:v>
                </c:pt>
                <c:pt idx="7234">
                  <c:v>4</c:v>
                </c:pt>
                <c:pt idx="7235">
                  <c:v>2</c:v>
                </c:pt>
                <c:pt idx="7236">
                  <c:v>-1</c:v>
                </c:pt>
                <c:pt idx="7237">
                  <c:v>-3</c:v>
                </c:pt>
                <c:pt idx="7238">
                  <c:v>-5</c:v>
                </c:pt>
                <c:pt idx="7239">
                  <c:v>-3</c:v>
                </c:pt>
                <c:pt idx="7240">
                  <c:v>-3</c:v>
                </c:pt>
                <c:pt idx="7241">
                  <c:v>-2</c:v>
                </c:pt>
                <c:pt idx="7242">
                  <c:v>-3</c:v>
                </c:pt>
                <c:pt idx="7243">
                  <c:v>-2</c:v>
                </c:pt>
                <c:pt idx="7244">
                  <c:v>-1</c:v>
                </c:pt>
                <c:pt idx="7245">
                  <c:v>1</c:v>
                </c:pt>
                <c:pt idx="7246">
                  <c:v>3</c:v>
                </c:pt>
                <c:pt idx="7247">
                  <c:v>6</c:v>
                </c:pt>
                <c:pt idx="7248">
                  <c:v>9</c:v>
                </c:pt>
                <c:pt idx="7249">
                  <c:v>10</c:v>
                </c:pt>
                <c:pt idx="7250">
                  <c:v>9</c:v>
                </c:pt>
                <c:pt idx="7251">
                  <c:v>7</c:v>
                </c:pt>
                <c:pt idx="7252">
                  <c:v>4</c:v>
                </c:pt>
                <c:pt idx="7253">
                  <c:v>2</c:v>
                </c:pt>
                <c:pt idx="7254">
                  <c:v>-1</c:v>
                </c:pt>
                <c:pt idx="7255">
                  <c:v>-2</c:v>
                </c:pt>
                <c:pt idx="7256">
                  <c:v>-2</c:v>
                </c:pt>
                <c:pt idx="7257">
                  <c:v>-3</c:v>
                </c:pt>
                <c:pt idx="7258">
                  <c:v>-2</c:v>
                </c:pt>
                <c:pt idx="7259">
                  <c:v>-3</c:v>
                </c:pt>
                <c:pt idx="7260">
                  <c:v>-3</c:v>
                </c:pt>
                <c:pt idx="7261">
                  <c:v>-3</c:v>
                </c:pt>
                <c:pt idx="7262">
                  <c:v>-2</c:v>
                </c:pt>
                <c:pt idx="7263">
                  <c:v>0</c:v>
                </c:pt>
                <c:pt idx="7264">
                  <c:v>2</c:v>
                </c:pt>
                <c:pt idx="7265">
                  <c:v>4</c:v>
                </c:pt>
                <c:pt idx="7266">
                  <c:v>5</c:v>
                </c:pt>
                <c:pt idx="7267">
                  <c:v>10</c:v>
                </c:pt>
                <c:pt idx="7268">
                  <c:v>10</c:v>
                </c:pt>
                <c:pt idx="7269">
                  <c:v>10</c:v>
                </c:pt>
                <c:pt idx="7270">
                  <c:v>6</c:v>
                </c:pt>
                <c:pt idx="7271">
                  <c:v>6</c:v>
                </c:pt>
                <c:pt idx="7272">
                  <c:v>4</c:v>
                </c:pt>
                <c:pt idx="7273">
                  <c:v>2</c:v>
                </c:pt>
                <c:pt idx="7274">
                  <c:v>1</c:v>
                </c:pt>
                <c:pt idx="7275">
                  <c:v>-1</c:v>
                </c:pt>
                <c:pt idx="7276">
                  <c:v>-3</c:v>
                </c:pt>
                <c:pt idx="7277">
                  <c:v>-3</c:v>
                </c:pt>
                <c:pt idx="7278">
                  <c:v>-4</c:v>
                </c:pt>
                <c:pt idx="7279">
                  <c:v>-4</c:v>
                </c:pt>
                <c:pt idx="7280">
                  <c:v>-3</c:v>
                </c:pt>
                <c:pt idx="7281">
                  <c:v>-1</c:v>
                </c:pt>
                <c:pt idx="7282">
                  <c:v>0</c:v>
                </c:pt>
                <c:pt idx="7283">
                  <c:v>2</c:v>
                </c:pt>
                <c:pt idx="7284">
                  <c:v>4</c:v>
                </c:pt>
                <c:pt idx="7285">
                  <c:v>6</c:v>
                </c:pt>
                <c:pt idx="7286">
                  <c:v>7</c:v>
                </c:pt>
                <c:pt idx="7287">
                  <c:v>7</c:v>
                </c:pt>
                <c:pt idx="7288">
                  <c:v>8</c:v>
                </c:pt>
                <c:pt idx="7289">
                  <c:v>7</c:v>
                </c:pt>
                <c:pt idx="7290">
                  <c:v>6</c:v>
                </c:pt>
                <c:pt idx="7291">
                  <c:v>7</c:v>
                </c:pt>
                <c:pt idx="7292">
                  <c:v>4</c:v>
                </c:pt>
                <c:pt idx="7293">
                  <c:v>3</c:v>
                </c:pt>
                <c:pt idx="7294">
                  <c:v>1</c:v>
                </c:pt>
                <c:pt idx="7295">
                  <c:v>-1</c:v>
                </c:pt>
                <c:pt idx="7296">
                  <c:v>-3</c:v>
                </c:pt>
                <c:pt idx="7297">
                  <c:v>-3</c:v>
                </c:pt>
                <c:pt idx="7298">
                  <c:v>-2</c:v>
                </c:pt>
                <c:pt idx="7299">
                  <c:v>-2</c:v>
                </c:pt>
                <c:pt idx="7300">
                  <c:v>-1</c:v>
                </c:pt>
                <c:pt idx="7301">
                  <c:v>0</c:v>
                </c:pt>
                <c:pt idx="7302">
                  <c:v>1</c:v>
                </c:pt>
                <c:pt idx="7303">
                  <c:v>3</c:v>
                </c:pt>
                <c:pt idx="7304">
                  <c:v>6</c:v>
                </c:pt>
                <c:pt idx="7305">
                  <c:v>7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6</c:v>
                </c:pt>
                <c:pt idx="7311">
                  <c:v>5</c:v>
                </c:pt>
                <c:pt idx="7312">
                  <c:v>3</c:v>
                </c:pt>
                <c:pt idx="7313">
                  <c:v>2</c:v>
                </c:pt>
                <c:pt idx="7314">
                  <c:v>1</c:v>
                </c:pt>
                <c:pt idx="7315">
                  <c:v>-1</c:v>
                </c:pt>
                <c:pt idx="7316">
                  <c:v>-2</c:v>
                </c:pt>
                <c:pt idx="7317">
                  <c:v>-2</c:v>
                </c:pt>
                <c:pt idx="7318">
                  <c:v>-2</c:v>
                </c:pt>
                <c:pt idx="7319">
                  <c:v>-2</c:v>
                </c:pt>
                <c:pt idx="7320">
                  <c:v>-1</c:v>
                </c:pt>
                <c:pt idx="7321">
                  <c:v>1</c:v>
                </c:pt>
                <c:pt idx="7322">
                  <c:v>1</c:v>
                </c:pt>
                <c:pt idx="7323">
                  <c:v>3</c:v>
                </c:pt>
                <c:pt idx="7324">
                  <c:v>4</c:v>
                </c:pt>
                <c:pt idx="7325">
                  <c:v>8</c:v>
                </c:pt>
                <c:pt idx="7326">
                  <c:v>9</c:v>
                </c:pt>
                <c:pt idx="7327">
                  <c:v>8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5</c:v>
                </c:pt>
                <c:pt idx="7333">
                  <c:v>4</c:v>
                </c:pt>
                <c:pt idx="7334">
                  <c:v>1</c:v>
                </c:pt>
                <c:pt idx="7335">
                  <c:v>-1</c:v>
                </c:pt>
                <c:pt idx="7336">
                  <c:v>-3</c:v>
                </c:pt>
                <c:pt idx="7337">
                  <c:v>-3</c:v>
                </c:pt>
                <c:pt idx="7338">
                  <c:v>-2</c:v>
                </c:pt>
                <c:pt idx="7339">
                  <c:v>-1</c:v>
                </c:pt>
                <c:pt idx="7340">
                  <c:v>1</c:v>
                </c:pt>
                <c:pt idx="7341">
                  <c:v>3</c:v>
                </c:pt>
                <c:pt idx="7342">
                  <c:v>3</c:v>
                </c:pt>
                <c:pt idx="7343">
                  <c:v>4</c:v>
                </c:pt>
                <c:pt idx="7344">
                  <c:v>5</c:v>
                </c:pt>
                <c:pt idx="7345">
                  <c:v>7</c:v>
                </c:pt>
                <c:pt idx="7346">
                  <c:v>9</c:v>
                </c:pt>
                <c:pt idx="7347">
                  <c:v>11</c:v>
                </c:pt>
                <c:pt idx="7348">
                  <c:v>10</c:v>
                </c:pt>
                <c:pt idx="7349">
                  <c:v>9</c:v>
                </c:pt>
                <c:pt idx="7350">
                  <c:v>8</c:v>
                </c:pt>
                <c:pt idx="7351">
                  <c:v>5</c:v>
                </c:pt>
                <c:pt idx="7352">
                  <c:v>4</c:v>
                </c:pt>
                <c:pt idx="7353">
                  <c:v>2</c:v>
                </c:pt>
                <c:pt idx="7354">
                  <c:v>2</c:v>
                </c:pt>
                <c:pt idx="7355">
                  <c:v>1</c:v>
                </c:pt>
                <c:pt idx="7356">
                  <c:v>-1</c:v>
                </c:pt>
                <c:pt idx="7357">
                  <c:v>-1</c:v>
                </c:pt>
                <c:pt idx="7358">
                  <c:v>-2</c:v>
                </c:pt>
                <c:pt idx="7359">
                  <c:v>-2</c:v>
                </c:pt>
                <c:pt idx="7360">
                  <c:v>1</c:v>
                </c:pt>
                <c:pt idx="7361">
                  <c:v>1</c:v>
                </c:pt>
                <c:pt idx="7362">
                  <c:v>2</c:v>
                </c:pt>
                <c:pt idx="7363">
                  <c:v>6</c:v>
                </c:pt>
                <c:pt idx="7364">
                  <c:v>8</c:v>
                </c:pt>
                <c:pt idx="7365">
                  <c:v>8</c:v>
                </c:pt>
                <c:pt idx="7366">
                  <c:v>9</c:v>
                </c:pt>
                <c:pt idx="7367">
                  <c:v>9</c:v>
                </c:pt>
                <c:pt idx="7368">
                  <c:v>9</c:v>
                </c:pt>
                <c:pt idx="7369">
                  <c:v>9</c:v>
                </c:pt>
                <c:pt idx="7370">
                  <c:v>8</c:v>
                </c:pt>
                <c:pt idx="7371">
                  <c:v>7</c:v>
                </c:pt>
                <c:pt idx="7372">
                  <c:v>5</c:v>
                </c:pt>
                <c:pt idx="7373">
                  <c:v>5</c:v>
                </c:pt>
                <c:pt idx="7374">
                  <c:v>3</c:v>
                </c:pt>
                <c:pt idx="7375">
                  <c:v>0</c:v>
                </c:pt>
                <c:pt idx="7376">
                  <c:v>-1</c:v>
                </c:pt>
                <c:pt idx="7377">
                  <c:v>-1</c:v>
                </c:pt>
                <c:pt idx="7378">
                  <c:v>-1</c:v>
                </c:pt>
                <c:pt idx="7379">
                  <c:v>0</c:v>
                </c:pt>
                <c:pt idx="7380">
                  <c:v>0</c:v>
                </c:pt>
                <c:pt idx="7381">
                  <c:v>2</c:v>
                </c:pt>
                <c:pt idx="7382">
                  <c:v>3</c:v>
                </c:pt>
                <c:pt idx="7383">
                  <c:v>5</c:v>
                </c:pt>
                <c:pt idx="7384">
                  <c:v>6</c:v>
                </c:pt>
                <c:pt idx="7385">
                  <c:v>6</c:v>
                </c:pt>
                <c:pt idx="7386">
                  <c:v>8</c:v>
                </c:pt>
                <c:pt idx="7387">
                  <c:v>8</c:v>
                </c:pt>
                <c:pt idx="7388">
                  <c:v>9</c:v>
                </c:pt>
                <c:pt idx="7389">
                  <c:v>9</c:v>
                </c:pt>
                <c:pt idx="7390">
                  <c:v>9</c:v>
                </c:pt>
                <c:pt idx="7391">
                  <c:v>7</c:v>
                </c:pt>
                <c:pt idx="7392">
                  <c:v>6</c:v>
                </c:pt>
                <c:pt idx="7393">
                  <c:v>5</c:v>
                </c:pt>
                <c:pt idx="7394">
                  <c:v>4</c:v>
                </c:pt>
                <c:pt idx="7395">
                  <c:v>2</c:v>
                </c:pt>
                <c:pt idx="7396">
                  <c:v>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0</c:v>
                </c:pt>
                <c:pt idx="7401">
                  <c:v>0</c:v>
                </c:pt>
                <c:pt idx="7402">
                  <c:v>1</c:v>
                </c:pt>
                <c:pt idx="7403">
                  <c:v>1</c:v>
                </c:pt>
                <c:pt idx="7404">
                  <c:v>3</c:v>
                </c:pt>
                <c:pt idx="7405">
                  <c:v>5</c:v>
                </c:pt>
                <c:pt idx="7406">
                  <c:v>6</c:v>
                </c:pt>
                <c:pt idx="7407">
                  <c:v>9</c:v>
                </c:pt>
                <c:pt idx="7408">
                  <c:v>10</c:v>
                </c:pt>
                <c:pt idx="7409">
                  <c:v>11</c:v>
                </c:pt>
                <c:pt idx="7410">
                  <c:v>10</c:v>
                </c:pt>
                <c:pt idx="7411">
                  <c:v>9</c:v>
                </c:pt>
                <c:pt idx="7412">
                  <c:v>7</c:v>
                </c:pt>
                <c:pt idx="7413">
                  <c:v>6</c:v>
                </c:pt>
                <c:pt idx="7414">
                  <c:v>6</c:v>
                </c:pt>
                <c:pt idx="7415">
                  <c:v>5</c:v>
                </c:pt>
                <c:pt idx="7416">
                  <c:v>4</c:v>
                </c:pt>
                <c:pt idx="7417">
                  <c:v>2</c:v>
                </c:pt>
                <c:pt idx="7418">
                  <c:v>-1</c:v>
                </c:pt>
                <c:pt idx="7419">
                  <c:v>-1</c:v>
                </c:pt>
                <c:pt idx="7420">
                  <c:v>-2</c:v>
                </c:pt>
                <c:pt idx="7421">
                  <c:v>-3</c:v>
                </c:pt>
                <c:pt idx="7422">
                  <c:v>0</c:v>
                </c:pt>
                <c:pt idx="7423">
                  <c:v>0</c:v>
                </c:pt>
                <c:pt idx="7424">
                  <c:v>1</c:v>
                </c:pt>
                <c:pt idx="7425">
                  <c:v>3</c:v>
                </c:pt>
                <c:pt idx="7426">
                  <c:v>3</c:v>
                </c:pt>
                <c:pt idx="7427">
                  <c:v>5</c:v>
                </c:pt>
                <c:pt idx="7428">
                  <c:v>7</c:v>
                </c:pt>
                <c:pt idx="7429">
                  <c:v>8</c:v>
                </c:pt>
                <c:pt idx="7430">
                  <c:v>9</c:v>
                </c:pt>
                <c:pt idx="7431">
                  <c:v>9</c:v>
                </c:pt>
                <c:pt idx="7432">
                  <c:v>10</c:v>
                </c:pt>
                <c:pt idx="7433">
                  <c:v>9</c:v>
                </c:pt>
                <c:pt idx="7434">
                  <c:v>6</c:v>
                </c:pt>
                <c:pt idx="7435">
                  <c:v>6</c:v>
                </c:pt>
                <c:pt idx="7436">
                  <c:v>3</c:v>
                </c:pt>
                <c:pt idx="7437">
                  <c:v>2</c:v>
                </c:pt>
                <c:pt idx="7438">
                  <c:v>1</c:v>
                </c:pt>
                <c:pt idx="7439">
                  <c:v>0</c:v>
                </c:pt>
                <c:pt idx="7440">
                  <c:v>-1</c:v>
                </c:pt>
                <c:pt idx="7441">
                  <c:v>-2</c:v>
                </c:pt>
                <c:pt idx="7442">
                  <c:v>-2</c:v>
                </c:pt>
                <c:pt idx="7443">
                  <c:v>-2</c:v>
                </c:pt>
                <c:pt idx="7444">
                  <c:v>0</c:v>
                </c:pt>
                <c:pt idx="7445">
                  <c:v>1</c:v>
                </c:pt>
                <c:pt idx="7446">
                  <c:v>1</c:v>
                </c:pt>
                <c:pt idx="7447">
                  <c:v>4</c:v>
                </c:pt>
                <c:pt idx="7448">
                  <c:v>4</c:v>
                </c:pt>
                <c:pt idx="7449">
                  <c:v>5</c:v>
                </c:pt>
                <c:pt idx="7450">
                  <c:v>6</c:v>
                </c:pt>
                <c:pt idx="7451">
                  <c:v>7</c:v>
                </c:pt>
                <c:pt idx="7452">
                  <c:v>10</c:v>
                </c:pt>
                <c:pt idx="7453">
                  <c:v>11</c:v>
                </c:pt>
                <c:pt idx="7454">
                  <c:v>9</c:v>
                </c:pt>
                <c:pt idx="7455">
                  <c:v>7</c:v>
                </c:pt>
                <c:pt idx="7456">
                  <c:v>6</c:v>
                </c:pt>
                <c:pt idx="7457">
                  <c:v>5</c:v>
                </c:pt>
                <c:pt idx="7458">
                  <c:v>3</c:v>
                </c:pt>
                <c:pt idx="7459">
                  <c:v>2</c:v>
                </c:pt>
                <c:pt idx="7460">
                  <c:v>3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-1</c:v>
                </c:pt>
                <c:pt idx="7466">
                  <c:v>-1</c:v>
                </c:pt>
                <c:pt idx="7467">
                  <c:v>0</c:v>
                </c:pt>
                <c:pt idx="7468">
                  <c:v>1</c:v>
                </c:pt>
                <c:pt idx="7469">
                  <c:v>3</c:v>
                </c:pt>
                <c:pt idx="7470">
                  <c:v>6</c:v>
                </c:pt>
                <c:pt idx="7471">
                  <c:v>6</c:v>
                </c:pt>
                <c:pt idx="7472">
                  <c:v>7</c:v>
                </c:pt>
                <c:pt idx="7473">
                  <c:v>8</c:v>
                </c:pt>
                <c:pt idx="7474">
                  <c:v>9</c:v>
                </c:pt>
                <c:pt idx="7475">
                  <c:v>9</c:v>
                </c:pt>
                <c:pt idx="7476">
                  <c:v>9</c:v>
                </c:pt>
                <c:pt idx="7477">
                  <c:v>10</c:v>
                </c:pt>
                <c:pt idx="7478">
                  <c:v>9</c:v>
                </c:pt>
                <c:pt idx="7479">
                  <c:v>7</c:v>
                </c:pt>
                <c:pt idx="7480">
                  <c:v>7</c:v>
                </c:pt>
                <c:pt idx="7481">
                  <c:v>4</c:v>
                </c:pt>
                <c:pt idx="7482">
                  <c:v>3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2</c:v>
                </c:pt>
                <c:pt idx="7490">
                  <c:v>3</c:v>
                </c:pt>
                <c:pt idx="7491">
                  <c:v>3</c:v>
                </c:pt>
                <c:pt idx="7492">
                  <c:v>5</c:v>
                </c:pt>
                <c:pt idx="7493">
                  <c:v>7</c:v>
                </c:pt>
                <c:pt idx="7494">
                  <c:v>8</c:v>
                </c:pt>
                <c:pt idx="7495">
                  <c:v>10</c:v>
                </c:pt>
                <c:pt idx="7496">
                  <c:v>9</c:v>
                </c:pt>
                <c:pt idx="7497">
                  <c:v>9</c:v>
                </c:pt>
                <c:pt idx="7498">
                  <c:v>8</c:v>
                </c:pt>
                <c:pt idx="7499">
                  <c:v>8</c:v>
                </c:pt>
                <c:pt idx="7500">
                  <c:v>8</c:v>
                </c:pt>
                <c:pt idx="7501">
                  <c:v>8</c:v>
                </c:pt>
                <c:pt idx="7502">
                  <c:v>7</c:v>
                </c:pt>
                <c:pt idx="7503">
                  <c:v>7</c:v>
                </c:pt>
                <c:pt idx="7504">
                  <c:v>6</c:v>
                </c:pt>
                <c:pt idx="7505">
                  <c:v>5</c:v>
                </c:pt>
                <c:pt idx="7506">
                  <c:v>4</c:v>
                </c:pt>
                <c:pt idx="7507">
                  <c:v>2</c:v>
                </c:pt>
                <c:pt idx="7508">
                  <c:v>2</c:v>
                </c:pt>
                <c:pt idx="7509">
                  <c:v>1</c:v>
                </c:pt>
                <c:pt idx="7510">
                  <c:v>2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4</c:v>
                </c:pt>
                <c:pt idx="7515">
                  <c:v>6</c:v>
                </c:pt>
                <c:pt idx="7516">
                  <c:v>6</c:v>
                </c:pt>
                <c:pt idx="7517">
                  <c:v>8</c:v>
                </c:pt>
                <c:pt idx="7518">
                  <c:v>8</c:v>
                </c:pt>
                <c:pt idx="7519">
                  <c:v>9</c:v>
                </c:pt>
                <c:pt idx="7520">
                  <c:v>9</c:v>
                </c:pt>
                <c:pt idx="7521">
                  <c:v>8</c:v>
                </c:pt>
                <c:pt idx="7522">
                  <c:v>8</c:v>
                </c:pt>
                <c:pt idx="7523">
                  <c:v>8</c:v>
                </c:pt>
                <c:pt idx="7524">
                  <c:v>8</c:v>
                </c:pt>
                <c:pt idx="7525">
                  <c:v>7</c:v>
                </c:pt>
                <c:pt idx="7526">
                  <c:v>6</c:v>
                </c:pt>
                <c:pt idx="7527">
                  <c:v>5</c:v>
                </c:pt>
                <c:pt idx="7528">
                  <c:v>4</c:v>
                </c:pt>
                <c:pt idx="7529">
                  <c:v>2</c:v>
                </c:pt>
                <c:pt idx="7530">
                  <c:v>1</c:v>
                </c:pt>
                <c:pt idx="7531">
                  <c:v>3</c:v>
                </c:pt>
                <c:pt idx="7532">
                  <c:v>2</c:v>
                </c:pt>
                <c:pt idx="7533">
                  <c:v>2</c:v>
                </c:pt>
                <c:pt idx="7534">
                  <c:v>3</c:v>
                </c:pt>
                <c:pt idx="7535">
                  <c:v>2</c:v>
                </c:pt>
                <c:pt idx="7536">
                  <c:v>3</c:v>
                </c:pt>
                <c:pt idx="7537">
                  <c:v>4</c:v>
                </c:pt>
                <c:pt idx="7538">
                  <c:v>6</c:v>
                </c:pt>
                <c:pt idx="7539">
                  <c:v>6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7</c:v>
                </c:pt>
                <c:pt idx="7545">
                  <c:v>7</c:v>
                </c:pt>
                <c:pt idx="7546">
                  <c:v>8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6</c:v>
                </c:pt>
                <c:pt idx="7551">
                  <c:v>4</c:v>
                </c:pt>
                <c:pt idx="7552">
                  <c:v>4</c:v>
                </c:pt>
                <c:pt idx="7553">
                  <c:v>5</c:v>
                </c:pt>
                <c:pt idx="7554">
                  <c:v>2</c:v>
                </c:pt>
                <c:pt idx="7555">
                  <c:v>3</c:v>
                </c:pt>
                <c:pt idx="7556">
                  <c:v>2</c:v>
                </c:pt>
                <c:pt idx="7557">
                  <c:v>4</c:v>
                </c:pt>
                <c:pt idx="7558">
                  <c:v>3</c:v>
                </c:pt>
                <c:pt idx="7559">
                  <c:v>4</c:v>
                </c:pt>
                <c:pt idx="7560">
                  <c:v>3</c:v>
                </c:pt>
                <c:pt idx="7561">
                  <c:v>4</c:v>
                </c:pt>
                <c:pt idx="7562">
                  <c:v>6</c:v>
                </c:pt>
                <c:pt idx="7563">
                  <c:v>7</c:v>
                </c:pt>
                <c:pt idx="7564">
                  <c:v>7</c:v>
                </c:pt>
                <c:pt idx="7565">
                  <c:v>9</c:v>
                </c:pt>
                <c:pt idx="7566">
                  <c:v>8</c:v>
                </c:pt>
                <c:pt idx="7567">
                  <c:v>8</c:v>
                </c:pt>
                <c:pt idx="7568">
                  <c:v>7</c:v>
                </c:pt>
                <c:pt idx="7569">
                  <c:v>6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4</c:v>
                </c:pt>
                <c:pt idx="7576">
                  <c:v>5</c:v>
                </c:pt>
                <c:pt idx="7577">
                  <c:v>3</c:v>
                </c:pt>
                <c:pt idx="7578">
                  <c:v>3</c:v>
                </c:pt>
                <c:pt idx="7579">
                  <c:v>4</c:v>
                </c:pt>
                <c:pt idx="7580">
                  <c:v>3</c:v>
                </c:pt>
                <c:pt idx="7581">
                  <c:v>3</c:v>
                </c:pt>
                <c:pt idx="7582">
                  <c:v>4</c:v>
                </c:pt>
                <c:pt idx="7583">
                  <c:v>3</c:v>
                </c:pt>
                <c:pt idx="7584">
                  <c:v>5</c:v>
                </c:pt>
                <c:pt idx="7585">
                  <c:v>5</c:v>
                </c:pt>
                <c:pt idx="7586">
                  <c:v>6</c:v>
                </c:pt>
                <c:pt idx="7587">
                  <c:v>7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9</c:v>
                </c:pt>
                <c:pt idx="7592">
                  <c:v>7</c:v>
                </c:pt>
                <c:pt idx="7593">
                  <c:v>8</c:v>
                </c:pt>
                <c:pt idx="7594">
                  <c:v>6</c:v>
                </c:pt>
                <c:pt idx="7595">
                  <c:v>6</c:v>
                </c:pt>
                <c:pt idx="7596">
                  <c:v>7</c:v>
                </c:pt>
                <c:pt idx="7597">
                  <c:v>8</c:v>
                </c:pt>
                <c:pt idx="7598">
                  <c:v>7</c:v>
                </c:pt>
                <c:pt idx="7599">
                  <c:v>7</c:v>
                </c:pt>
                <c:pt idx="7600">
                  <c:v>5</c:v>
                </c:pt>
                <c:pt idx="7601">
                  <c:v>4</c:v>
                </c:pt>
                <c:pt idx="7602">
                  <c:v>3</c:v>
                </c:pt>
                <c:pt idx="7603">
                  <c:v>2</c:v>
                </c:pt>
                <c:pt idx="7604">
                  <c:v>2</c:v>
                </c:pt>
                <c:pt idx="7605">
                  <c:v>3</c:v>
                </c:pt>
                <c:pt idx="7606">
                  <c:v>5</c:v>
                </c:pt>
                <c:pt idx="7607">
                  <c:v>6</c:v>
                </c:pt>
                <c:pt idx="7608">
                  <c:v>7</c:v>
                </c:pt>
                <c:pt idx="7609">
                  <c:v>6</c:v>
                </c:pt>
                <c:pt idx="7610">
                  <c:v>8</c:v>
                </c:pt>
                <c:pt idx="7611">
                  <c:v>7</c:v>
                </c:pt>
                <c:pt idx="7612">
                  <c:v>9</c:v>
                </c:pt>
                <c:pt idx="7613">
                  <c:v>8</c:v>
                </c:pt>
                <c:pt idx="7614">
                  <c:v>9</c:v>
                </c:pt>
                <c:pt idx="7615">
                  <c:v>9</c:v>
                </c:pt>
                <c:pt idx="7616">
                  <c:v>9</c:v>
                </c:pt>
                <c:pt idx="7617">
                  <c:v>8</c:v>
                </c:pt>
                <c:pt idx="7618">
                  <c:v>7</c:v>
                </c:pt>
                <c:pt idx="7619">
                  <c:v>8</c:v>
                </c:pt>
                <c:pt idx="7620">
                  <c:v>6</c:v>
                </c:pt>
                <c:pt idx="7621">
                  <c:v>7</c:v>
                </c:pt>
                <c:pt idx="7622">
                  <c:v>5</c:v>
                </c:pt>
                <c:pt idx="7623">
                  <c:v>5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4</c:v>
                </c:pt>
                <c:pt idx="7628">
                  <c:v>5</c:v>
                </c:pt>
                <c:pt idx="7629">
                  <c:v>6</c:v>
                </c:pt>
                <c:pt idx="7630">
                  <c:v>6</c:v>
                </c:pt>
                <c:pt idx="7631">
                  <c:v>5</c:v>
                </c:pt>
                <c:pt idx="7632">
                  <c:v>5</c:v>
                </c:pt>
                <c:pt idx="7633">
                  <c:v>6</c:v>
                </c:pt>
                <c:pt idx="7634">
                  <c:v>7</c:v>
                </c:pt>
                <c:pt idx="7635">
                  <c:v>8</c:v>
                </c:pt>
                <c:pt idx="7636">
                  <c:v>9</c:v>
                </c:pt>
                <c:pt idx="7637">
                  <c:v>9</c:v>
                </c:pt>
                <c:pt idx="7638">
                  <c:v>9</c:v>
                </c:pt>
                <c:pt idx="7639">
                  <c:v>8</c:v>
                </c:pt>
                <c:pt idx="7640">
                  <c:v>8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6</c:v>
                </c:pt>
                <c:pt idx="7645">
                  <c:v>5</c:v>
                </c:pt>
                <c:pt idx="7646">
                  <c:v>5</c:v>
                </c:pt>
                <c:pt idx="7647">
                  <c:v>5</c:v>
                </c:pt>
                <c:pt idx="7648">
                  <c:v>3</c:v>
                </c:pt>
                <c:pt idx="7649">
                  <c:v>3</c:v>
                </c:pt>
                <c:pt idx="7650">
                  <c:v>2</c:v>
                </c:pt>
                <c:pt idx="7651">
                  <c:v>3</c:v>
                </c:pt>
                <c:pt idx="7652">
                  <c:v>5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7</c:v>
                </c:pt>
                <c:pt idx="7658">
                  <c:v>9</c:v>
                </c:pt>
                <c:pt idx="7659">
                  <c:v>10</c:v>
                </c:pt>
                <c:pt idx="7660">
                  <c:v>11</c:v>
                </c:pt>
                <c:pt idx="7661">
                  <c:v>10</c:v>
                </c:pt>
                <c:pt idx="7662">
                  <c:v>9</c:v>
                </c:pt>
                <c:pt idx="7663">
                  <c:v>8</c:v>
                </c:pt>
                <c:pt idx="7664">
                  <c:v>6</c:v>
                </c:pt>
                <c:pt idx="7665">
                  <c:v>6</c:v>
                </c:pt>
                <c:pt idx="7666">
                  <c:v>7</c:v>
                </c:pt>
                <c:pt idx="7667">
                  <c:v>6</c:v>
                </c:pt>
                <c:pt idx="7668">
                  <c:v>5</c:v>
                </c:pt>
                <c:pt idx="7669">
                  <c:v>4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4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8</c:v>
                </c:pt>
                <c:pt idx="7680">
                  <c:v>9</c:v>
                </c:pt>
                <c:pt idx="7681">
                  <c:v>11</c:v>
                </c:pt>
                <c:pt idx="7682">
                  <c:v>10</c:v>
                </c:pt>
                <c:pt idx="7683">
                  <c:v>11</c:v>
                </c:pt>
                <c:pt idx="7684">
                  <c:v>9</c:v>
                </c:pt>
                <c:pt idx="7685">
                  <c:v>8</c:v>
                </c:pt>
                <c:pt idx="7686">
                  <c:v>8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5</c:v>
                </c:pt>
                <c:pt idx="7692">
                  <c:v>5</c:v>
                </c:pt>
                <c:pt idx="7693">
                  <c:v>4</c:v>
                </c:pt>
                <c:pt idx="7694">
                  <c:v>3</c:v>
                </c:pt>
                <c:pt idx="7695">
                  <c:v>2</c:v>
                </c:pt>
                <c:pt idx="7696">
                  <c:v>3</c:v>
                </c:pt>
                <c:pt idx="7697">
                  <c:v>7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9</c:v>
                </c:pt>
                <c:pt idx="7703">
                  <c:v>10</c:v>
                </c:pt>
                <c:pt idx="7704">
                  <c:v>11</c:v>
                </c:pt>
                <c:pt idx="7705">
                  <c:v>10</c:v>
                </c:pt>
                <c:pt idx="7706">
                  <c:v>10</c:v>
                </c:pt>
                <c:pt idx="7707">
                  <c:v>10</c:v>
                </c:pt>
                <c:pt idx="7708">
                  <c:v>9</c:v>
                </c:pt>
                <c:pt idx="7709">
                  <c:v>8</c:v>
                </c:pt>
                <c:pt idx="7710">
                  <c:v>6</c:v>
                </c:pt>
                <c:pt idx="7711">
                  <c:v>5</c:v>
                </c:pt>
                <c:pt idx="7712">
                  <c:v>5</c:v>
                </c:pt>
                <c:pt idx="7713">
                  <c:v>6</c:v>
                </c:pt>
                <c:pt idx="7714">
                  <c:v>6</c:v>
                </c:pt>
                <c:pt idx="7715">
                  <c:v>5</c:v>
                </c:pt>
                <c:pt idx="7716">
                  <c:v>3</c:v>
                </c:pt>
                <c:pt idx="7717">
                  <c:v>1</c:v>
                </c:pt>
                <c:pt idx="7718">
                  <c:v>3</c:v>
                </c:pt>
                <c:pt idx="7719">
                  <c:v>5</c:v>
                </c:pt>
                <c:pt idx="7720">
                  <c:v>7</c:v>
                </c:pt>
                <c:pt idx="7721">
                  <c:v>9</c:v>
                </c:pt>
                <c:pt idx="7722">
                  <c:v>10</c:v>
                </c:pt>
                <c:pt idx="7723">
                  <c:v>9</c:v>
                </c:pt>
                <c:pt idx="7724">
                  <c:v>9</c:v>
                </c:pt>
                <c:pt idx="7725">
                  <c:v>8</c:v>
                </c:pt>
                <c:pt idx="7726">
                  <c:v>9</c:v>
                </c:pt>
                <c:pt idx="7727">
                  <c:v>9</c:v>
                </c:pt>
                <c:pt idx="7728">
                  <c:v>10</c:v>
                </c:pt>
                <c:pt idx="7729">
                  <c:v>10</c:v>
                </c:pt>
                <c:pt idx="7730">
                  <c:v>11</c:v>
                </c:pt>
                <c:pt idx="7731">
                  <c:v>9</c:v>
                </c:pt>
                <c:pt idx="7732">
                  <c:v>6</c:v>
                </c:pt>
                <c:pt idx="7733">
                  <c:v>2</c:v>
                </c:pt>
                <c:pt idx="7734">
                  <c:v>1</c:v>
                </c:pt>
                <c:pt idx="7735">
                  <c:v>2</c:v>
                </c:pt>
                <c:pt idx="7736">
                  <c:v>5</c:v>
                </c:pt>
                <c:pt idx="7737">
                  <c:v>7</c:v>
                </c:pt>
                <c:pt idx="7738">
                  <c:v>5</c:v>
                </c:pt>
                <c:pt idx="7739">
                  <c:v>4</c:v>
                </c:pt>
                <c:pt idx="7740">
                  <c:v>2</c:v>
                </c:pt>
                <c:pt idx="7741">
                  <c:v>1</c:v>
                </c:pt>
                <c:pt idx="7742">
                  <c:v>2</c:v>
                </c:pt>
                <c:pt idx="7743">
                  <c:v>6</c:v>
                </c:pt>
                <c:pt idx="7744">
                  <c:v>8</c:v>
                </c:pt>
                <c:pt idx="7745">
                  <c:v>11</c:v>
                </c:pt>
                <c:pt idx="7746">
                  <c:v>11</c:v>
                </c:pt>
                <c:pt idx="7747">
                  <c:v>12</c:v>
                </c:pt>
                <c:pt idx="7748">
                  <c:v>10</c:v>
                </c:pt>
                <c:pt idx="7749">
                  <c:v>10</c:v>
                </c:pt>
                <c:pt idx="7750">
                  <c:v>9</c:v>
                </c:pt>
                <c:pt idx="7751">
                  <c:v>9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5</c:v>
                </c:pt>
                <c:pt idx="7756">
                  <c:v>4</c:v>
                </c:pt>
                <c:pt idx="7757">
                  <c:v>2</c:v>
                </c:pt>
                <c:pt idx="7758">
                  <c:v>2</c:v>
                </c:pt>
                <c:pt idx="7759">
                  <c:v>3</c:v>
                </c:pt>
                <c:pt idx="7760">
                  <c:v>3</c:v>
                </c:pt>
                <c:pt idx="7761">
                  <c:v>4</c:v>
                </c:pt>
                <c:pt idx="7762">
                  <c:v>3</c:v>
                </c:pt>
                <c:pt idx="7763">
                  <c:v>3</c:v>
                </c:pt>
                <c:pt idx="7764">
                  <c:v>4</c:v>
                </c:pt>
                <c:pt idx="7765">
                  <c:v>4</c:v>
                </c:pt>
                <c:pt idx="7766">
                  <c:v>7</c:v>
                </c:pt>
                <c:pt idx="7767">
                  <c:v>7</c:v>
                </c:pt>
                <c:pt idx="7768">
                  <c:v>9</c:v>
                </c:pt>
                <c:pt idx="7769">
                  <c:v>10</c:v>
                </c:pt>
                <c:pt idx="7770">
                  <c:v>11</c:v>
                </c:pt>
                <c:pt idx="7771">
                  <c:v>12</c:v>
                </c:pt>
                <c:pt idx="7772">
                  <c:v>11</c:v>
                </c:pt>
                <c:pt idx="7773">
                  <c:v>10</c:v>
                </c:pt>
                <c:pt idx="7774">
                  <c:v>9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7</c:v>
                </c:pt>
                <c:pt idx="7779">
                  <c:v>6</c:v>
                </c:pt>
                <c:pt idx="7780">
                  <c:v>4</c:v>
                </c:pt>
                <c:pt idx="7781">
                  <c:v>3</c:v>
                </c:pt>
                <c:pt idx="7782">
                  <c:v>4</c:v>
                </c:pt>
                <c:pt idx="7783">
                  <c:v>4</c:v>
                </c:pt>
                <c:pt idx="7784">
                  <c:v>4</c:v>
                </c:pt>
                <c:pt idx="7785">
                  <c:v>5</c:v>
                </c:pt>
                <c:pt idx="7786">
                  <c:v>3</c:v>
                </c:pt>
                <c:pt idx="7787">
                  <c:v>4</c:v>
                </c:pt>
                <c:pt idx="7788">
                  <c:v>5</c:v>
                </c:pt>
                <c:pt idx="7789">
                  <c:v>8</c:v>
                </c:pt>
                <c:pt idx="7790">
                  <c:v>11</c:v>
                </c:pt>
                <c:pt idx="7791">
                  <c:v>10</c:v>
                </c:pt>
                <c:pt idx="7792">
                  <c:v>11</c:v>
                </c:pt>
                <c:pt idx="7793">
                  <c:v>10</c:v>
                </c:pt>
                <c:pt idx="7794">
                  <c:v>11</c:v>
                </c:pt>
                <c:pt idx="7795">
                  <c:v>11</c:v>
                </c:pt>
                <c:pt idx="7796">
                  <c:v>10</c:v>
                </c:pt>
                <c:pt idx="7797">
                  <c:v>11</c:v>
                </c:pt>
                <c:pt idx="7798">
                  <c:v>9</c:v>
                </c:pt>
                <c:pt idx="7799">
                  <c:v>9</c:v>
                </c:pt>
                <c:pt idx="7800">
                  <c:v>9</c:v>
                </c:pt>
                <c:pt idx="7801">
                  <c:v>7</c:v>
                </c:pt>
                <c:pt idx="7802">
                  <c:v>7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7</c:v>
                </c:pt>
                <c:pt idx="7807">
                  <c:v>6</c:v>
                </c:pt>
                <c:pt idx="7808">
                  <c:v>4</c:v>
                </c:pt>
                <c:pt idx="7809">
                  <c:v>5</c:v>
                </c:pt>
                <c:pt idx="7810">
                  <c:v>4</c:v>
                </c:pt>
                <c:pt idx="7811">
                  <c:v>7</c:v>
                </c:pt>
                <c:pt idx="7812">
                  <c:v>9</c:v>
                </c:pt>
                <c:pt idx="7813">
                  <c:v>11</c:v>
                </c:pt>
                <c:pt idx="7814">
                  <c:v>12</c:v>
                </c:pt>
                <c:pt idx="7815">
                  <c:v>11</c:v>
                </c:pt>
                <c:pt idx="7816">
                  <c:v>10</c:v>
                </c:pt>
                <c:pt idx="7817">
                  <c:v>9</c:v>
                </c:pt>
                <c:pt idx="7818">
                  <c:v>8</c:v>
                </c:pt>
                <c:pt idx="7819">
                  <c:v>11</c:v>
                </c:pt>
                <c:pt idx="7820">
                  <c:v>10</c:v>
                </c:pt>
                <c:pt idx="7821">
                  <c:v>12</c:v>
                </c:pt>
                <c:pt idx="7822">
                  <c:v>12</c:v>
                </c:pt>
                <c:pt idx="7823">
                  <c:v>10</c:v>
                </c:pt>
                <c:pt idx="7824">
                  <c:v>9</c:v>
                </c:pt>
                <c:pt idx="7825">
                  <c:v>8</c:v>
                </c:pt>
                <c:pt idx="7826">
                  <c:v>7</c:v>
                </c:pt>
                <c:pt idx="7827">
                  <c:v>6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6</c:v>
                </c:pt>
                <c:pt idx="7832">
                  <c:v>6</c:v>
                </c:pt>
                <c:pt idx="7833">
                  <c:v>5</c:v>
                </c:pt>
                <c:pt idx="7834">
                  <c:v>5</c:v>
                </c:pt>
                <c:pt idx="7835">
                  <c:v>6</c:v>
                </c:pt>
                <c:pt idx="7836">
                  <c:v>9</c:v>
                </c:pt>
                <c:pt idx="7837">
                  <c:v>10</c:v>
                </c:pt>
                <c:pt idx="7838">
                  <c:v>11</c:v>
                </c:pt>
                <c:pt idx="7839">
                  <c:v>11</c:v>
                </c:pt>
                <c:pt idx="7840">
                  <c:v>11</c:v>
                </c:pt>
                <c:pt idx="7841">
                  <c:v>9</c:v>
                </c:pt>
                <c:pt idx="7842">
                  <c:v>9</c:v>
                </c:pt>
                <c:pt idx="7843">
                  <c:v>10</c:v>
                </c:pt>
                <c:pt idx="7844">
                  <c:v>11</c:v>
                </c:pt>
                <c:pt idx="7845">
                  <c:v>12</c:v>
                </c:pt>
                <c:pt idx="7846">
                  <c:v>11</c:v>
                </c:pt>
                <c:pt idx="7847">
                  <c:v>9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8</c:v>
                </c:pt>
                <c:pt idx="7852">
                  <c:v>7</c:v>
                </c:pt>
                <c:pt idx="7853">
                  <c:v>7</c:v>
                </c:pt>
                <c:pt idx="7854">
                  <c:v>6</c:v>
                </c:pt>
                <c:pt idx="7855">
                  <c:v>5</c:v>
                </c:pt>
                <c:pt idx="7856">
                  <c:v>4</c:v>
                </c:pt>
                <c:pt idx="7857">
                  <c:v>4</c:v>
                </c:pt>
                <c:pt idx="7858">
                  <c:v>6</c:v>
                </c:pt>
                <c:pt idx="7859">
                  <c:v>8</c:v>
                </c:pt>
                <c:pt idx="7860">
                  <c:v>9</c:v>
                </c:pt>
                <c:pt idx="7861">
                  <c:v>11</c:v>
                </c:pt>
                <c:pt idx="7862">
                  <c:v>11</c:v>
                </c:pt>
                <c:pt idx="7863">
                  <c:v>10</c:v>
                </c:pt>
                <c:pt idx="7864">
                  <c:v>10</c:v>
                </c:pt>
                <c:pt idx="7865">
                  <c:v>9</c:v>
                </c:pt>
                <c:pt idx="7866">
                  <c:v>9</c:v>
                </c:pt>
                <c:pt idx="7867">
                  <c:v>13</c:v>
                </c:pt>
                <c:pt idx="7868">
                  <c:v>12</c:v>
                </c:pt>
                <c:pt idx="7869">
                  <c:v>13</c:v>
                </c:pt>
                <c:pt idx="7870">
                  <c:v>12</c:v>
                </c:pt>
                <c:pt idx="7871">
                  <c:v>9</c:v>
                </c:pt>
                <c:pt idx="7872">
                  <c:v>7</c:v>
                </c:pt>
                <c:pt idx="7873">
                  <c:v>6</c:v>
                </c:pt>
                <c:pt idx="7874">
                  <c:v>5</c:v>
                </c:pt>
                <c:pt idx="7875">
                  <c:v>6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6</c:v>
                </c:pt>
                <c:pt idx="7880">
                  <c:v>4</c:v>
                </c:pt>
                <c:pt idx="7881">
                  <c:v>5</c:v>
                </c:pt>
                <c:pt idx="7882">
                  <c:v>6</c:v>
                </c:pt>
                <c:pt idx="7883">
                  <c:v>9</c:v>
                </c:pt>
                <c:pt idx="7884">
                  <c:v>11</c:v>
                </c:pt>
                <c:pt idx="7885">
                  <c:v>10</c:v>
                </c:pt>
                <c:pt idx="7886">
                  <c:v>10</c:v>
                </c:pt>
                <c:pt idx="7887">
                  <c:v>9</c:v>
                </c:pt>
                <c:pt idx="7888">
                  <c:v>9</c:v>
                </c:pt>
                <c:pt idx="7889">
                  <c:v>8</c:v>
                </c:pt>
                <c:pt idx="7890">
                  <c:v>10</c:v>
                </c:pt>
                <c:pt idx="7891">
                  <c:v>10</c:v>
                </c:pt>
                <c:pt idx="7892">
                  <c:v>12</c:v>
                </c:pt>
                <c:pt idx="7893">
                  <c:v>13</c:v>
                </c:pt>
                <c:pt idx="7894">
                  <c:v>13</c:v>
                </c:pt>
                <c:pt idx="7895">
                  <c:v>12</c:v>
                </c:pt>
                <c:pt idx="7896">
                  <c:v>11</c:v>
                </c:pt>
                <c:pt idx="7897">
                  <c:v>7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7</c:v>
                </c:pt>
                <c:pt idx="7902">
                  <c:v>5</c:v>
                </c:pt>
                <c:pt idx="7903">
                  <c:v>4</c:v>
                </c:pt>
                <c:pt idx="7904">
                  <c:v>6</c:v>
                </c:pt>
                <c:pt idx="7905">
                  <c:v>8</c:v>
                </c:pt>
                <c:pt idx="7906">
                  <c:v>8</c:v>
                </c:pt>
                <c:pt idx="7907">
                  <c:v>10</c:v>
                </c:pt>
                <c:pt idx="7908">
                  <c:v>8</c:v>
                </c:pt>
                <c:pt idx="7909">
                  <c:v>10</c:v>
                </c:pt>
                <c:pt idx="7910">
                  <c:v>10</c:v>
                </c:pt>
                <c:pt idx="7911">
                  <c:v>11</c:v>
                </c:pt>
                <c:pt idx="7912">
                  <c:v>11</c:v>
                </c:pt>
                <c:pt idx="7913">
                  <c:v>12</c:v>
                </c:pt>
                <c:pt idx="7914">
                  <c:v>12</c:v>
                </c:pt>
                <c:pt idx="7915">
                  <c:v>13</c:v>
                </c:pt>
                <c:pt idx="7916">
                  <c:v>12</c:v>
                </c:pt>
                <c:pt idx="7917">
                  <c:v>11</c:v>
                </c:pt>
                <c:pt idx="7918">
                  <c:v>11</c:v>
                </c:pt>
                <c:pt idx="7919">
                  <c:v>9</c:v>
                </c:pt>
                <c:pt idx="7920">
                  <c:v>9</c:v>
                </c:pt>
                <c:pt idx="7921">
                  <c:v>8</c:v>
                </c:pt>
                <c:pt idx="7922">
                  <c:v>8</c:v>
                </c:pt>
                <c:pt idx="7923">
                  <c:v>6</c:v>
                </c:pt>
                <c:pt idx="7924">
                  <c:v>5</c:v>
                </c:pt>
                <c:pt idx="7925">
                  <c:v>4</c:v>
                </c:pt>
                <c:pt idx="7926">
                  <c:v>5</c:v>
                </c:pt>
                <c:pt idx="7927">
                  <c:v>6</c:v>
                </c:pt>
                <c:pt idx="7928">
                  <c:v>8</c:v>
                </c:pt>
                <c:pt idx="7929">
                  <c:v>9</c:v>
                </c:pt>
                <c:pt idx="7930">
                  <c:v>10</c:v>
                </c:pt>
                <c:pt idx="7931">
                  <c:v>9</c:v>
                </c:pt>
                <c:pt idx="7932">
                  <c:v>10</c:v>
                </c:pt>
                <c:pt idx="7933">
                  <c:v>10</c:v>
                </c:pt>
                <c:pt idx="7934">
                  <c:v>10</c:v>
                </c:pt>
                <c:pt idx="7935">
                  <c:v>12</c:v>
                </c:pt>
                <c:pt idx="7936">
                  <c:v>13</c:v>
                </c:pt>
                <c:pt idx="7937">
                  <c:v>13</c:v>
                </c:pt>
                <c:pt idx="7938">
                  <c:v>12</c:v>
                </c:pt>
                <c:pt idx="7939">
                  <c:v>13</c:v>
                </c:pt>
                <c:pt idx="7940">
                  <c:v>11</c:v>
                </c:pt>
                <c:pt idx="7941">
                  <c:v>12</c:v>
                </c:pt>
                <c:pt idx="7942">
                  <c:v>10</c:v>
                </c:pt>
                <c:pt idx="7943">
                  <c:v>10</c:v>
                </c:pt>
                <c:pt idx="7944">
                  <c:v>9</c:v>
                </c:pt>
                <c:pt idx="7945">
                  <c:v>8</c:v>
                </c:pt>
                <c:pt idx="7946">
                  <c:v>7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6</c:v>
                </c:pt>
                <c:pt idx="7951">
                  <c:v>9</c:v>
                </c:pt>
                <c:pt idx="7952">
                  <c:v>9</c:v>
                </c:pt>
                <c:pt idx="7953">
                  <c:v>9</c:v>
                </c:pt>
                <c:pt idx="7954">
                  <c:v>9</c:v>
                </c:pt>
                <c:pt idx="7955">
                  <c:v>9</c:v>
                </c:pt>
                <c:pt idx="7956">
                  <c:v>10</c:v>
                </c:pt>
                <c:pt idx="7957">
                  <c:v>11</c:v>
                </c:pt>
                <c:pt idx="7958">
                  <c:v>14</c:v>
                </c:pt>
                <c:pt idx="7959">
                  <c:v>15</c:v>
                </c:pt>
                <c:pt idx="7960">
                  <c:v>15</c:v>
                </c:pt>
                <c:pt idx="7961">
                  <c:v>13</c:v>
                </c:pt>
                <c:pt idx="7962">
                  <c:v>12</c:v>
                </c:pt>
                <c:pt idx="7963">
                  <c:v>10</c:v>
                </c:pt>
                <c:pt idx="7964">
                  <c:v>9</c:v>
                </c:pt>
                <c:pt idx="7965">
                  <c:v>9</c:v>
                </c:pt>
                <c:pt idx="7966">
                  <c:v>8</c:v>
                </c:pt>
                <c:pt idx="7967">
                  <c:v>9</c:v>
                </c:pt>
                <c:pt idx="7968">
                  <c:v>9</c:v>
                </c:pt>
                <c:pt idx="7969">
                  <c:v>7</c:v>
                </c:pt>
                <c:pt idx="7970">
                  <c:v>7</c:v>
                </c:pt>
                <c:pt idx="7971">
                  <c:v>5</c:v>
                </c:pt>
                <c:pt idx="7972">
                  <c:v>6</c:v>
                </c:pt>
                <c:pt idx="7973">
                  <c:v>6</c:v>
                </c:pt>
                <c:pt idx="7974">
                  <c:v>9</c:v>
                </c:pt>
                <c:pt idx="7975">
                  <c:v>9</c:v>
                </c:pt>
                <c:pt idx="7976">
                  <c:v>10</c:v>
                </c:pt>
                <c:pt idx="7977">
                  <c:v>10</c:v>
                </c:pt>
                <c:pt idx="7978">
                  <c:v>13</c:v>
                </c:pt>
                <c:pt idx="7979">
                  <c:v>13</c:v>
                </c:pt>
                <c:pt idx="7980">
                  <c:v>13</c:v>
                </c:pt>
                <c:pt idx="7981">
                  <c:v>13</c:v>
                </c:pt>
                <c:pt idx="7982">
                  <c:v>14</c:v>
                </c:pt>
                <c:pt idx="7983">
                  <c:v>14</c:v>
                </c:pt>
                <c:pt idx="7984">
                  <c:v>14</c:v>
                </c:pt>
                <c:pt idx="7985">
                  <c:v>12</c:v>
                </c:pt>
                <c:pt idx="7986">
                  <c:v>11</c:v>
                </c:pt>
                <c:pt idx="7987">
                  <c:v>10</c:v>
                </c:pt>
                <c:pt idx="7988">
                  <c:v>8</c:v>
                </c:pt>
                <c:pt idx="7989">
                  <c:v>9</c:v>
                </c:pt>
                <c:pt idx="7990">
                  <c:v>9</c:v>
                </c:pt>
                <c:pt idx="7991">
                  <c:v>10</c:v>
                </c:pt>
                <c:pt idx="7992">
                  <c:v>9</c:v>
                </c:pt>
                <c:pt idx="7993">
                  <c:v>7</c:v>
                </c:pt>
                <c:pt idx="7994">
                  <c:v>5</c:v>
                </c:pt>
                <c:pt idx="7995">
                  <c:v>7</c:v>
                </c:pt>
                <c:pt idx="7996">
                  <c:v>9</c:v>
                </c:pt>
                <c:pt idx="7997">
                  <c:v>11</c:v>
                </c:pt>
                <c:pt idx="7998">
                  <c:v>12</c:v>
                </c:pt>
                <c:pt idx="7999">
                  <c:v>12</c:v>
                </c:pt>
                <c:pt idx="8000">
                  <c:v>11</c:v>
                </c:pt>
                <c:pt idx="8001">
                  <c:v>12</c:v>
                </c:pt>
                <c:pt idx="8002">
                  <c:v>12</c:v>
                </c:pt>
                <c:pt idx="8003">
                  <c:v>13</c:v>
                </c:pt>
                <c:pt idx="8004">
                  <c:v>14</c:v>
                </c:pt>
                <c:pt idx="8005">
                  <c:v>13</c:v>
                </c:pt>
                <c:pt idx="8006">
                  <c:v>15</c:v>
                </c:pt>
                <c:pt idx="8007">
                  <c:v>14</c:v>
                </c:pt>
                <c:pt idx="8008">
                  <c:v>13</c:v>
                </c:pt>
                <c:pt idx="8009">
                  <c:v>11</c:v>
                </c:pt>
                <c:pt idx="8010">
                  <c:v>10</c:v>
                </c:pt>
                <c:pt idx="8011">
                  <c:v>7</c:v>
                </c:pt>
                <c:pt idx="8012">
                  <c:v>7</c:v>
                </c:pt>
                <c:pt idx="8013">
                  <c:v>8</c:v>
                </c:pt>
                <c:pt idx="8014">
                  <c:v>9</c:v>
                </c:pt>
                <c:pt idx="8015">
                  <c:v>8</c:v>
                </c:pt>
                <c:pt idx="8016">
                  <c:v>8</c:v>
                </c:pt>
                <c:pt idx="8017">
                  <c:v>6</c:v>
                </c:pt>
                <c:pt idx="8018">
                  <c:v>8</c:v>
                </c:pt>
                <c:pt idx="8019">
                  <c:v>10</c:v>
                </c:pt>
                <c:pt idx="8020">
                  <c:v>11</c:v>
                </c:pt>
                <c:pt idx="8021">
                  <c:v>13</c:v>
                </c:pt>
                <c:pt idx="8022">
                  <c:v>12</c:v>
                </c:pt>
                <c:pt idx="8023">
                  <c:v>14</c:v>
                </c:pt>
                <c:pt idx="8024">
                  <c:v>14</c:v>
                </c:pt>
                <c:pt idx="8025">
                  <c:v>14</c:v>
                </c:pt>
                <c:pt idx="8026">
                  <c:v>14</c:v>
                </c:pt>
                <c:pt idx="8027">
                  <c:v>13</c:v>
                </c:pt>
                <c:pt idx="8028">
                  <c:v>13</c:v>
                </c:pt>
                <c:pt idx="8029">
                  <c:v>12</c:v>
                </c:pt>
                <c:pt idx="8030">
                  <c:v>10</c:v>
                </c:pt>
                <c:pt idx="8031">
                  <c:v>10</c:v>
                </c:pt>
                <c:pt idx="8032">
                  <c:v>8</c:v>
                </c:pt>
                <c:pt idx="8033">
                  <c:v>9</c:v>
                </c:pt>
                <c:pt idx="8034">
                  <c:v>9</c:v>
                </c:pt>
                <c:pt idx="8035">
                  <c:v>9</c:v>
                </c:pt>
                <c:pt idx="8036">
                  <c:v>9</c:v>
                </c:pt>
                <c:pt idx="8037">
                  <c:v>8</c:v>
                </c:pt>
                <c:pt idx="8038">
                  <c:v>8</c:v>
                </c:pt>
                <c:pt idx="8039">
                  <c:v>7</c:v>
                </c:pt>
                <c:pt idx="8040">
                  <c:v>9</c:v>
                </c:pt>
                <c:pt idx="8041">
                  <c:v>11</c:v>
                </c:pt>
                <c:pt idx="8042">
                  <c:v>13</c:v>
                </c:pt>
                <c:pt idx="8043">
                  <c:v>13</c:v>
                </c:pt>
                <c:pt idx="8044">
                  <c:v>14</c:v>
                </c:pt>
                <c:pt idx="8045">
                  <c:v>14</c:v>
                </c:pt>
                <c:pt idx="8046">
                  <c:v>14</c:v>
                </c:pt>
                <c:pt idx="8047">
                  <c:v>15</c:v>
                </c:pt>
                <c:pt idx="8048">
                  <c:v>14</c:v>
                </c:pt>
                <c:pt idx="8049">
                  <c:v>15</c:v>
                </c:pt>
                <c:pt idx="8050">
                  <c:v>14</c:v>
                </c:pt>
                <c:pt idx="8051">
                  <c:v>12</c:v>
                </c:pt>
                <c:pt idx="8052">
                  <c:v>10</c:v>
                </c:pt>
                <c:pt idx="8053">
                  <c:v>9</c:v>
                </c:pt>
                <c:pt idx="8054">
                  <c:v>7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10</c:v>
                </c:pt>
                <c:pt idx="8059">
                  <c:v>9</c:v>
                </c:pt>
                <c:pt idx="8060">
                  <c:v>10</c:v>
                </c:pt>
                <c:pt idx="8061">
                  <c:v>9</c:v>
                </c:pt>
                <c:pt idx="8062">
                  <c:v>9</c:v>
                </c:pt>
                <c:pt idx="8063">
                  <c:v>10</c:v>
                </c:pt>
                <c:pt idx="8064">
                  <c:v>12</c:v>
                </c:pt>
                <c:pt idx="8065">
                  <c:v>14</c:v>
                </c:pt>
                <c:pt idx="8066">
                  <c:v>17</c:v>
                </c:pt>
                <c:pt idx="8067">
                  <c:v>15</c:v>
                </c:pt>
                <c:pt idx="8068">
                  <c:v>15</c:v>
                </c:pt>
                <c:pt idx="8069">
                  <c:v>14</c:v>
                </c:pt>
                <c:pt idx="8070">
                  <c:v>14</c:v>
                </c:pt>
                <c:pt idx="8071">
                  <c:v>13</c:v>
                </c:pt>
                <c:pt idx="8072">
                  <c:v>13</c:v>
                </c:pt>
                <c:pt idx="8073">
                  <c:v>13</c:v>
                </c:pt>
                <c:pt idx="8074">
                  <c:v>12</c:v>
                </c:pt>
                <c:pt idx="8075">
                  <c:v>11</c:v>
                </c:pt>
                <c:pt idx="8076">
                  <c:v>9</c:v>
                </c:pt>
                <c:pt idx="8077">
                  <c:v>9</c:v>
                </c:pt>
                <c:pt idx="8078">
                  <c:v>7</c:v>
                </c:pt>
                <c:pt idx="8079">
                  <c:v>8</c:v>
                </c:pt>
                <c:pt idx="8080">
                  <c:v>10</c:v>
                </c:pt>
                <c:pt idx="8081">
                  <c:v>11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13</c:v>
                </c:pt>
                <c:pt idx="8086">
                  <c:v>14</c:v>
                </c:pt>
                <c:pt idx="8087">
                  <c:v>17</c:v>
                </c:pt>
                <c:pt idx="8088">
                  <c:v>19</c:v>
                </c:pt>
                <c:pt idx="8089">
                  <c:v>19</c:v>
                </c:pt>
                <c:pt idx="8090">
                  <c:v>18</c:v>
                </c:pt>
                <c:pt idx="8091">
                  <c:v>15</c:v>
                </c:pt>
                <c:pt idx="8092">
                  <c:v>14</c:v>
                </c:pt>
                <c:pt idx="8093">
                  <c:v>14</c:v>
                </c:pt>
                <c:pt idx="8094">
                  <c:v>14</c:v>
                </c:pt>
                <c:pt idx="8095">
                  <c:v>14</c:v>
                </c:pt>
                <c:pt idx="8096">
                  <c:v>15</c:v>
                </c:pt>
                <c:pt idx="8097">
                  <c:v>13</c:v>
                </c:pt>
                <c:pt idx="8098">
                  <c:v>12</c:v>
                </c:pt>
                <c:pt idx="8099">
                  <c:v>11</c:v>
                </c:pt>
                <c:pt idx="8100">
                  <c:v>9</c:v>
                </c:pt>
                <c:pt idx="8101">
                  <c:v>10</c:v>
                </c:pt>
                <c:pt idx="8102">
                  <c:v>10</c:v>
                </c:pt>
                <c:pt idx="8103">
                  <c:v>12</c:v>
                </c:pt>
                <c:pt idx="8104">
                  <c:v>13</c:v>
                </c:pt>
                <c:pt idx="8105">
                  <c:v>13</c:v>
                </c:pt>
                <c:pt idx="8106">
                  <c:v>13</c:v>
                </c:pt>
                <c:pt idx="8107">
                  <c:v>14</c:v>
                </c:pt>
                <c:pt idx="8108">
                  <c:v>15</c:v>
                </c:pt>
                <c:pt idx="8109">
                  <c:v>18</c:v>
                </c:pt>
                <c:pt idx="8110">
                  <c:v>19</c:v>
                </c:pt>
                <c:pt idx="8111">
                  <c:v>19</c:v>
                </c:pt>
                <c:pt idx="8112">
                  <c:v>19</c:v>
                </c:pt>
                <c:pt idx="8113">
                  <c:v>16</c:v>
                </c:pt>
                <c:pt idx="8114">
                  <c:v>17</c:v>
                </c:pt>
                <c:pt idx="8115">
                  <c:v>17</c:v>
                </c:pt>
                <c:pt idx="8116">
                  <c:v>16</c:v>
                </c:pt>
                <c:pt idx="8117">
                  <c:v>16</c:v>
                </c:pt>
                <c:pt idx="8118">
                  <c:v>14</c:v>
                </c:pt>
                <c:pt idx="8119">
                  <c:v>13</c:v>
                </c:pt>
                <c:pt idx="8120">
                  <c:v>12</c:v>
                </c:pt>
                <c:pt idx="8121">
                  <c:v>12</c:v>
                </c:pt>
                <c:pt idx="8122">
                  <c:v>13</c:v>
                </c:pt>
                <c:pt idx="8123">
                  <c:v>13</c:v>
                </c:pt>
                <c:pt idx="8124">
                  <c:v>12</c:v>
                </c:pt>
                <c:pt idx="8125">
                  <c:v>12</c:v>
                </c:pt>
                <c:pt idx="8126">
                  <c:v>12</c:v>
                </c:pt>
                <c:pt idx="8127">
                  <c:v>14</c:v>
                </c:pt>
                <c:pt idx="8128">
                  <c:v>13</c:v>
                </c:pt>
                <c:pt idx="8129">
                  <c:v>15</c:v>
                </c:pt>
                <c:pt idx="8130">
                  <c:v>15</c:v>
                </c:pt>
                <c:pt idx="8131">
                  <c:v>16</c:v>
                </c:pt>
                <c:pt idx="8132">
                  <c:v>17</c:v>
                </c:pt>
                <c:pt idx="8133">
                  <c:v>17</c:v>
                </c:pt>
                <c:pt idx="8134">
                  <c:v>18</c:v>
                </c:pt>
                <c:pt idx="8135">
                  <c:v>19</c:v>
                </c:pt>
                <c:pt idx="8136">
                  <c:v>17</c:v>
                </c:pt>
                <c:pt idx="8137">
                  <c:v>17</c:v>
                </c:pt>
                <c:pt idx="8138">
                  <c:v>16</c:v>
                </c:pt>
                <c:pt idx="8139">
                  <c:v>16</c:v>
                </c:pt>
                <c:pt idx="8140">
                  <c:v>15</c:v>
                </c:pt>
                <c:pt idx="8141">
                  <c:v>13</c:v>
                </c:pt>
                <c:pt idx="8142">
                  <c:v>14</c:v>
                </c:pt>
                <c:pt idx="8143">
                  <c:v>13</c:v>
                </c:pt>
                <c:pt idx="8144">
                  <c:v>15</c:v>
                </c:pt>
                <c:pt idx="8145">
                  <c:v>14</c:v>
                </c:pt>
                <c:pt idx="8146">
                  <c:v>13</c:v>
                </c:pt>
                <c:pt idx="8147">
                  <c:v>13</c:v>
                </c:pt>
                <c:pt idx="8148">
                  <c:v>12</c:v>
                </c:pt>
                <c:pt idx="8149">
                  <c:v>12</c:v>
                </c:pt>
                <c:pt idx="8150">
                  <c:v>13</c:v>
                </c:pt>
                <c:pt idx="8151">
                  <c:v>14</c:v>
                </c:pt>
                <c:pt idx="8152">
                  <c:v>16</c:v>
                </c:pt>
                <c:pt idx="8153">
                  <c:v>18</c:v>
                </c:pt>
                <c:pt idx="8154">
                  <c:v>18</c:v>
                </c:pt>
                <c:pt idx="8155">
                  <c:v>17</c:v>
                </c:pt>
                <c:pt idx="8156">
                  <c:v>17</c:v>
                </c:pt>
                <c:pt idx="8157">
                  <c:v>16</c:v>
                </c:pt>
                <c:pt idx="8158">
                  <c:v>17</c:v>
                </c:pt>
                <c:pt idx="8159">
                  <c:v>19</c:v>
                </c:pt>
                <c:pt idx="8160">
                  <c:v>18</c:v>
                </c:pt>
                <c:pt idx="8161">
                  <c:v>20</c:v>
                </c:pt>
                <c:pt idx="8162">
                  <c:v>16</c:v>
                </c:pt>
                <c:pt idx="8163">
                  <c:v>15</c:v>
                </c:pt>
                <c:pt idx="8164">
                  <c:v>14</c:v>
                </c:pt>
                <c:pt idx="8165">
                  <c:v>13</c:v>
                </c:pt>
                <c:pt idx="8166">
                  <c:v>15</c:v>
                </c:pt>
                <c:pt idx="8167">
                  <c:v>14</c:v>
                </c:pt>
                <c:pt idx="8168">
                  <c:v>15</c:v>
                </c:pt>
                <c:pt idx="8169">
                  <c:v>15</c:v>
                </c:pt>
                <c:pt idx="8170">
                  <c:v>14</c:v>
                </c:pt>
                <c:pt idx="8171">
                  <c:v>14</c:v>
                </c:pt>
                <c:pt idx="8172">
                  <c:v>13</c:v>
                </c:pt>
                <c:pt idx="8173">
                  <c:v>13</c:v>
                </c:pt>
                <c:pt idx="8174">
                  <c:v>13</c:v>
                </c:pt>
                <c:pt idx="8175">
                  <c:v>16</c:v>
                </c:pt>
                <c:pt idx="8176">
                  <c:v>17</c:v>
                </c:pt>
                <c:pt idx="8177">
                  <c:v>18</c:v>
                </c:pt>
                <c:pt idx="8178">
                  <c:v>19</c:v>
                </c:pt>
                <c:pt idx="8179">
                  <c:v>17</c:v>
                </c:pt>
                <c:pt idx="8180">
                  <c:v>17</c:v>
                </c:pt>
                <c:pt idx="8181">
                  <c:v>18</c:v>
                </c:pt>
                <c:pt idx="8182">
                  <c:v>20</c:v>
                </c:pt>
                <c:pt idx="8183">
                  <c:v>21</c:v>
                </c:pt>
                <c:pt idx="8184">
                  <c:v>20</c:v>
                </c:pt>
                <c:pt idx="8185">
                  <c:v>19</c:v>
                </c:pt>
                <c:pt idx="8186">
                  <c:v>18</c:v>
                </c:pt>
                <c:pt idx="8187">
                  <c:v>15</c:v>
                </c:pt>
                <c:pt idx="8188">
                  <c:v>16</c:v>
                </c:pt>
                <c:pt idx="8189">
                  <c:v>15</c:v>
                </c:pt>
                <c:pt idx="8190">
                  <c:v>16</c:v>
                </c:pt>
                <c:pt idx="8191">
                  <c:v>16</c:v>
                </c:pt>
                <c:pt idx="8192">
                  <c:v>16</c:v>
                </c:pt>
                <c:pt idx="8193">
                  <c:v>15</c:v>
                </c:pt>
                <c:pt idx="8194">
                  <c:v>14</c:v>
                </c:pt>
                <c:pt idx="8195">
                  <c:v>12</c:v>
                </c:pt>
                <c:pt idx="8196">
                  <c:v>13</c:v>
                </c:pt>
                <c:pt idx="8197">
                  <c:v>14</c:v>
                </c:pt>
                <c:pt idx="8198">
                  <c:v>17</c:v>
                </c:pt>
                <c:pt idx="8199">
                  <c:v>21</c:v>
                </c:pt>
                <c:pt idx="8200">
                  <c:v>21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'Filter Test'!$H$5</c:f>
              <c:strCache>
                <c:ptCount val="1"/>
                <c:pt idx="0">
                  <c:v>PT1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'Filter Test'!$A$6:$A$8206</c:f>
              <c:numCache>
                <c:formatCode>General</c:formatCode>
                <c:ptCount val="8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</c:numCache>
            </c:numRef>
          </c:xVal>
          <c:yVal>
            <c:numRef>
              <c:f>'Filter Test'!$H$6:$H$8206</c:f>
              <c:numCache>
                <c:formatCode>0.0</c:formatCode>
                <c:ptCount val="820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9.4247779607693788E-2</c:v>
                </c:pt>
                <c:pt idx="52">
                  <c:v>0.17961291525440715</c:v>
                </c:pt>
                <c:pt idx="53">
                  <c:v>0.25693257641050821</c:v>
                </c:pt>
                <c:pt idx="54">
                  <c:v>0.32696503118262749</c:v>
                </c:pt>
                <c:pt idx="55">
                  <c:v>0.39039708259199823</c:v>
                </c:pt>
                <c:pt idx="56">
                  <c:v>0.35360302439238095</c:v>
                </c:pt>
                <c:pt idx="57">
                  <c:v>0.32027672448083389</c:v>
                </c:pt>
                <c:pt idx="58">
                  <c:v>0.2900913543384902</c:v>
                </c:pt>
                <c:pt idx="59">
                  <c:v>0.26275088830869875</c:v>
                </c:pt>
                <c:pt idx="60">
                  <c:v>0.14373942088796096</c:v>
                </c:pt>
                <c:pt idx="61">
                  <c:v>3.5944520019481091E-2</c:v>
                </c:pt>
                <c:pt idx="62">
                  <c:v>-6.1690950789113075E-2</c:v>
                </c:pt>
                <c:pt idx="63">
                  <c:v>-0.15012449526304544</c:v>
                </c:pt>
                <c:pt idx="64">
                  <c:v>-0.23022337452747146</c:v>
                </c:pt>
                <c:pt idx="65">
                  <c:v>-0.30277311227216058</c:v>
                </c:pt>
                <c:pt idx="66">
                  <c:v>-0.27423741871559848</c:v>
                </c:pt>
                <c:pt idx="67">
                  <c:v>-0.24839115091630792</c:v>
                </c:pt>
                <c:pt idx="68">
                  <c:v>-0.13073305686055253</c:v>
                </c:pt>
                <c:pt idx="69">
                  <c:v>-2.4163976922425293E-2</c:v>
                </c:pt>
                <c:pt idx="70">
                  <c:v>7.2361203856698642E-2</c:v>
                </c:pt>
                <c:pt idx="71">
                  <c:v>0.1597891006711589</c:v>
                </c:pt>
                <c:pt idx="72">
                  <c:v>0.2389771123350857</c:v>
                </c:pt>
                <c:pt idx="73">
                  <c:v>0.31070182972813926</c:v>
                </c:pt>
                <c:pt idx="74">
                  <c:v>0.28141887215621436</c:v>
                </c:pt>
                <c:pt idx="75">
                  <c:v>0.25489576831578969</c:v>
                </c:pt>
                <c:pt idx="76">
                  <c:v>0.23087240812062937</c:v>
                </c:pt>
                <c:pt idx="77">
                  <c:v>0.11486541667488497</c:v>
                </c:pt>
                <c:pt idx="78">
                  <c:v>9.7918265918706948E-3</c:v>
                </c:pt>
                <c:pt idx="79">
                  <c:v>-8.537881093041047E-2</c:v>
                </c:pt>
                <c:pt idx="80">
                  <c:v>-0.17157982718236797</c:v>
                </c:pt>
                <c:pt idx="81">
                  <c:v>-0.15540880944495797</c:v>
                </c:pt>
                <c:pt idx="82">
                  <c:v>-0.1407618742232955</c:v>
                </c:pt>
                <c:pt idx="83">
                  <c:v>-0.12749538012433242</c:v>
                </c:pt>
                <c:pt idx="84">
                  <c:v>-2.1231444029681412E-2</c:v>
                </c:pt>
                <c:pt idx="85">
                  <c:v>7.5017352035674875E-2</c:v>
                </c:pt>
                <c:pt idx="86">
                  <c:v>0.16219491278195761</c:v>
                </c:pt>
                <c:pt idx="87">
                  <c:v>0.24115618199628835</c:v>
                </c:pt>
                <c:pt idx="88">
                  <c:v>0.31267552691216305</c:v>
                </c:pt>
                <c:pt idx="89">
                  <c:v>0.28320655276302598</c:v>
                </c:pt>
                <c:pt idx="90">
                  <c:v>0.16226718438706783</c:v>
                </c:pt>
                <c:pt idx="91">
                  <c:v>5.2726082947700675E-2</c:v>
                </c:pt>
                <c:pt idx="92">
                  <c:v>-0.14073879251291876</c:v>
                </c:pt>
                <c:pt idx="93">
                  <c:v>-0.31597003302929583</c:v>
                </c:pt>
                <c:pt idx="94">
                  <c:v>-0.47468611820910261</c:v>
                </c:pt>
                <c:pt idx="95">
                  <c:v>-0.61844356477268703</c:v>
                </c:pt>
                <c:pt idx="96">
                  <c:v>-0.65440441158788809</c:v>
                </c:pt>
                <c:pt idx="97">
                  <c:v>-0.59272824883025033</c:v>
                </c:pt>
                <c:pt idx="98">
                  <c:v>-0.53686492746724257</c:v>
                </c:pt>
                <c:pt idx="99">
                  <c:v>-0.29777104088882178</c:v>
                </c:pt>
                <c:pt idx="100">
                  <c:v>-8.1211222238190967E-2</c:v>
                </c:pt>
                <c:pt idx="101">
                  <c:v>0.11493831435237309</c:v>
                </c:pt>
                <c:pt idx="102">
                  <c:v>0.29260119264819839</c:v>
                </c:pt>
                <c:pt idx="103">
                  <c:v>0.35927195953823643</c:v>
                </c:pt>
                <c:pt idx="104">
                  <c:v>0.41965915468414622</c:v>
                </c:pt>
                <c:pt idx="105">
                  <c:v>0.38010721116312374</c:v>
                </c:pt>
                <c:pt idx="106">
                  <c:v>0.25003517089043276</c:v>
                </c:pt>
                <c:pt idx="107">
                  <c:v>0.13222213160248542</c:v>
                </c:pt>
                <c:pt idx="108">
                  <c:v>2.5512709676261097E-2</c:v>
                </c:pt>
                <c:pt idx="109">
                  <c:v>-7.1139586170196015E-2</c:v>
                </c:pt>
                <c:pt idx="110">
                  <c:v>-0.15868261773913861</c:v>
                </c:pt>
                <c:pt idx="111">
                  <c:v>-0.23797491296258214</c:v>
                </c:pt>
                <c:pt idx="112">
                  <c:v>-0.21554630581352457</c:v>
                </c:pt>
                <c:pt idx="113">
                  <c:v>-0.10098376548026516</c:v>
                </c:pt>
                <c:pt idx="114">
                  <c:v>2.7815098003676902E-3</c:v>
                </c:pt>
                <c:pt idx="115">
                  <c:v>0.19101491789311359</c:v>
                </c:pt>
                <c:pt idx="116">
                  <c:v>0.3615077452251293</c:v>
                </c:pt>
                <c:pt idx="117">
                  <c:v>0.51593200214206458</c:v>
                </c:pt>
                <c:pt idx="118">
                  <c:v>0.65580211572701064</c:v>
                </c:pt>
                <c:pt idx="119">
                  <c:v>0.68824200206540587</c:v>
                </c:pt>
                <c:pt idx="120">
                  <c:v>0.71762450114568133</c:v>
                </c:pt>
                <c:pt idx="121">
                  <c:v>0.55574220571292821</c:v>
                </c:pt>
                <c:pt idx="122">
                  <c:v>0.40911695718250873</c:v>
                </c:pt>
                <c:pt idx="123">
                  <c:v>0.18206303315281377</c:v>
                </c:pt>
                <c:pt idx="124">
                  <c:v>-2.3591562685868428E-2</c:v>
                </c:pt>
                <c:pt idx="125">
                  <c:v>-0.30411144910833099</c:v>
                </c:pt>
                <c:pt idx="126">
                  <c:v>-0.46394517949198022</c:v>
                </c:pt>
                <c:pt idx="127">
                  <c:v>-0.60871493568055568</c:v>
                </c:pt>
                <c:pt idx="128">
                  <c:v>-0.64559268418631699</c:v>
                </c:pt>
                <c:pt idx="129">
                  <c:v>-0.58474700717078554</c:v>
                </c:pt>
                <c:pt idx="130">
                  <c:v>-0.43538812050500103</c:v>
                </c:pt>
                <c:pt idx="131">
                  <c:v>-0.20585819766445007</c:v>
                </c:pt>
                <c:pt idx="132">
                  <c:v>2.0390395948536866E-3</c:v>
                </c:pt>
                <c:pt idx="133">
                  <c:v>0.19034242385589412</c:v>
                </c:pt>
                <c:pt idx="134">
                  <c:v>0.36089863225771712</c:v>
                </c:pt>
                <c:pt idx="135">
                  <c:v>0.42113251711166744</c:v>
                </c:pt>
                <c:pt idx="136">
                  <c:v>0.38144171245329367</c:v>
                </c:pt>
                <c:pt idx="137">
                  <c:v>0.25124389839712058</c:v>
                </c:pt>
                <c:pt idx="138">
                  <c:v>0.13331693922551716</c:v>
                </c:pt>
                <c:pt idx="139">
                  <c:v>-0.16199122510366307</c:v>
                </c:pt>
                <c:pt idx="140">
                  <c:v>-0.42946725064479407</c:v>
                </c:pt>
                <c:pt idx="141">
                  <c:v>-0.67173425468038273</c:v>
                </c:pt>
                <c:pt idx="142">
                  <c:v>-0.79692035190571509</c:v>
                </c:pt>
                <c:pt idx="143">
                  <c:v>-0.81606015782211327</c:v>
                </c:pt>
                <c:pt idx="144">
                  <c:v>-0.73914829992107489</c:v>
                </c:pt>
                <c:pt idx="145">
                  <c:v>-0.66948521385271187</c:v>
                </c:pt>
                <c:pt idx="146">
                  <c:v>-0.51213993935921798</c:v>
                </c:pt>
                <c:pt idx="147">
                  <c:v>-0.27537632801080514</c:v>
                </c:pt>
                <c:pt idx="148">
                  <c:v>-6.0927161323879209E-2</c:v>
                </c:pt>
                <c:pt idx="149">
                  <c:v>0.22755842717177754</c:v>
                </c:pt>
                <c:pt idx="150">
                  <c:v>0.48885488950289979</c:v>
                </c:pt>
                <c:pt idx="151">
                  <c:v>0.7255247404399684</c:v>
                </c:pt>
                <c:pt idx="152">
                  <c:v>0.84564120381844055</c:v>
                </c:pt>
                <c:pt idx="153">
                  <c:v>0.86018917762146907</c:v>
                </c:pt>
                <c:pt idx="154">
                  <c:v>0.6848704779803837</c:v>
                </c:pt>
                <c:pt idx="155">
                  <c:v>0.52607517650417879</c:v>
                </c:pt>
                <c:pt idx="156">
                  <c:v>0.38224597960424056</c:v>
                </c:pt>
                <c:pt idx="157">
                  <c:v>0.25197236515487931</c:v>
                </c:pt>
                <c:pt idx="158">
                  <c:v>0.22822452921653291</c:v>
                </c:pt>
                <c:pt idx="159">
                  <c:v>0.30096265369355724</c:v>
                </c:pt>
                <c:pt idx="160">
                  <c:v>0.46109315105348775</c:v>
                </c:pt>
                <c:pt idx="161">
                  <c:v>0.70037948419746288</c:v>
                </c:pt>
                <c:pt idx="162">
                  <c:v>0.91711361175215145</c:v>
                </c:pt>
                <c:pt idx="163">
                  <c:v>1.2076688086272938</c:v>
                </c:pt>
                <c:pt idx="164">
                  <c:v>1.5650876029511713</c:v>
                </c:pt>
                <c:pt idx="165">
                  <c:v>1.8888204695199646</c:v>
                </c:pt>
                <c:pt idx="166">
                  <c:v>2.0877944526209213</c:v>
                </c:pt>
                <c:pt idx="167">
                  <c:v>2.1737678000072203</c:v>
                </c:pt>
                <c:pt idx="168">
                  <c:v>2.157390570689226</c:v>
                </c:pt>
                <c:pt idx="169">
                  <c:v>2.0483090792628849</c:v>
                </c:pt>
                <c:pt idx="170">
                  <c:v>1.8552604965920783</c:v>
                </c:pt>
                <c:pt idx="171">
                  <c:v>1.6804063141944074</c:v>
                </c:pt>
                <c:pt idx="172">
                  <c:v>1.4277839706351421</c:v>
                </c:pt>
                <c:pt idx="173">
                  <c:v>1.1989707220356296</c:v>
                </c:pt>
                <c:pt idx="174">
                  <c:v>1.0859703936691381</c:v>
                </c:pt>
                <c:pt idx="175">
                  <c:v>1.0778678749538224</c:v>
                </c:pt>
                <c:pt idx="176">
                  <c:v>1.2590245598520426</c:v>
                </c:pt>
                <c:pt idx="177">
                  <c:v>1.4231076294375149</c:v>
                </c:pt>
                <c:pt idx="178">
                  <c:v>1.6659740136510357</c:v>
                </c:pt>
                <c:pt idx="179">
                  <c:v>1.8859507804110831</c:v>
                </c:pt>
                <c:pt idx="180">
                  <c:v>2.0851952253387163</c:v>
                </c:pt>
                <c:pt idx="181">
                  <c:v>2.2656613237327528</c:v>
                </c:pt>
                <c:pt idx="182">
                  <c:v>2.3348711134509941</c:v>
                </c:pt>
                <c:pt idx="183">
                  <c:v>2.3033102545534816</c:v>
                </c:pt>
                <c:pt idx="184">
                  <c:v>2.2747239365295715</c:v>
                </c:pt>
                <c:pt idx="185">
                  <c:v>2.1545840358988806</c:v>
                </c:pt>
                <c:pt idx="186">
                  <c:v>1.9515192745372274</c:v>
                </c:pt>
                <c:pt idx="187">
                  <c:v>1.7675929160504764</c:v>
                </c:pt>
                <c:pt idx="188">
                  <c:v>1.5067534288547366</c:v>
                </c:pt>
                <c:pt idx="189">
                  <c:v>1.2704974841612047</c:v>
                </c:pt>
                <c:pt idx="190">
                  <c:v>1.15075591728185</c:v>
                </c:pt>
                <c:pt idx="191">
                  <c:v>1.0422997272076207</c:v>
                </c:pt>
                <c:pt idx="192">
                  <c:v>1.0383130718402913</c:v>
                </c:pt>
                <c:pt idx="193">
                  <c:v>1.1289499294970875</c:v>
                </c:pt>
                <c:pt idx="194">
                  <c:v>1.305292244176806</c:v>
                </c:pt>
                <c:pt idx="195">
                  <c:v>1.4650146872470797</c:v>
                </c:pt>
                <c:pt idx="196">
                  <c:v>1.6096836447044638</c:v>
                </c:pt>
                <c:pt idx="197">
                  <c:v>1.6464700945356359</c:v>
                </c:pt>
                <c:pt idx="198">
                  <c:v>1.5855417235428764</c:v>
                </c:pt>
                <c:pt idx="199">
                  <c:v>1.4361079366236045</c:v>
                </c:pt>
                <c:pt idx="200">
                  <c:v>1.3007579523198431</c:v>
                </c:pt>
                <c:pt idx="201">
                  <c:v>1.0839166238989537</c:v>
                </c:pt>
                <c:pt idx="202">
                  <c:v>0.88751210920891577</c:v>
                </c:pt>
                <c:pt idx="203">
                  <c:v>0.61537050432564677</c:v>
                </c:pt>
                <c:pt idx="204">
                  <c:v>0.36887764144150026</c:v>
                </c:pt>
                <c:pt idx="205">
                  <c:v>0.23986396318102207</c:v>
                </c:pt>
                <c:pt idx="206">
                  <c:v>0.12300953763561534</c:v>
                </c:pt>
                <c:pt idx="207">
                  <c:v>1.7168382235195775E-2</c:v>
                </c:pt>
                <c:pt idx="208">
                  <c:v>1.55503003300724E-2</c:v>
                </c:pt>
                <c:pt idx="209">
                  <c:v>1.4084719051730287E-2</c:v>
                </c:pt>
                <c:pt idx="210">
                  <c:v>1.2757265554706526E-2</c:v>
                </c:pt>
                <c:pt idx="211">
                  <c:v>0.1058027012100035</c:v>
                </c:pt>
                <c:pt idx="212">
                  <c:v>9.5831031544464415E-2</c:v>
                </c:pt>
                <c:pt idx="213">
                  <c:v>8.6799169603883786E-2</c:v>
                </c:pt>
                <c:pt idx="214">
                  <c:v>-0.10987701861846147</c:v>
                </c:pt>
                <c:pt idx="215">
                  <c:v>-0.38226469240683958</c:v>
                </c:pt>
                <c:pt idx="216">
                  <c:v>-0.62898043274815829</c:v>
                </c:pt>
                <c:pt idx="217">
                  <c:v>-0.94669154197573313</c:v>
                </c:pt>
                <c:pt idx="218">
                  <c:v>-1.2344590846019117</c:v>
                </c:pt>
                <c:pt idx="219">
                  <c:v>-1.4951051752924105</c:v>
                </c:pt>
                <c:pt idx="220">
                  <c:v>-1.7311859506719041</c:v>
                </c:pt>
                <c:pt idx="221">
                  <c:v>-1.9450166371638178</c:v>
                </c:pt>
                <c:pt idx="222">
                  <c:v>-2.1386942562418798</c:v>
                </c:pt>
                <c:pt idx="223">
                  <c:v>-2.219870410154436</c:v>
                </c:pt>
                <c:pt idx="224">
                  <c:v>-2.2933958918036415</c:v>
                </c:pt>
                <c:pt idx="225">
                  <c:v>-2.2657439804551291</c:v>
                </c:pt>
                <c:pt idx="226">
                  <c:v>-2.1464504207454289</c:v>
                </c:pt>
                <c:pt idx="227">
                  <c:v>-2.0384000141598659</c:v>
                </c:pt>
                <c:pt idx="228">
                  <c:v>-1.9405331184807009</c:v>
                </c:pt>
                <c:pt idx="229">
                  <c:v>-1.9461377400240887</c:v>
                </c:pt>
                <c:pt idx="230">
                  <c:v>-1.9512141384314707</c:v>
                </c:pt>
                <c:pt idx="231">
                  <c:v>-2.0500598771682466</c:v>
                </c:pt>
                <c:pt idx="232">
                  <c:v>-2.2338374041130931</c:v>
                </c:pt>
                <c:pt idx="233">
                  <c:v>-2.4002943072015945</c:v>
                </c:pt>
                <c:pt idx="234">
                  <c:v>-2.5510630167736319</c:v>
                </c:pt>
                <c:pt idx="235">
                  <c:v>-2.6876221102341873</c:v>
                </c:pt>
                <c:pt idx="236">
                  <c:v>-2.7170630327431522</c:v>
                </c:pt>
                <c:pt idx="237">
                  <c:v>-2.7437292136760449</c:v>
                </c:pt>
                <c:pt idx="238">
                  <c:v>-2.6736343866577017</c:v>
                </c:pt>
                <c:pt idx="239">
                  <c:v>-2.6101458414478227</c:v>
                </c:pt>
                <c:pt idx="240">
                  <c:v>-2.4583931710468034</c:v>
                </c:pt>
                <c:pt idx="241">
                  <c:v>-2.3209428528806186</c:v>
                </c:pt>
                <c:pt idx="242">
                  <c:v>-2.1964469220079677</c:v>
                </c:pt>
                <c:pt idx="243">
                  <c:v>-2.083684456190257</c:v>
                </c:pt>
                <c:pt idx="244">
                  <c:v>-1.9815496023989541</c:v>
                </c:pt>
                <c:pt idx="245">
                  <c:v>-1.889040731798038</c:v>
                </c:pt>
                <c:pt idx="246">
                  <c:v>-1.8052506168452738</c:v>
                </c:pt>
                <c:pt idx="247">
                  <c:v>-1.729357534179881</c:v>
                </c:pt>
                <c:pt idx="248">
                  <c:v>-1.7548649856509784</c:v>
                </c:pt>
                <c:pt idx="249">
                  <c:v>-1.7779684164574738</c:v>
                </c:pt>
                <c:pt idx="250">
                  <c:v>-1.8931421798168309</c:v>
                </c:pt>
                <c:pt idx="251">
                  <c:v>-1.9032132921028126</c:v>
                </c:pt>
                <c:pt idx="252">
                  <c:v>-1.912335224417661</c:v>
                </c:pt>
                <c:pt idx="253">
                  <c:v>-1.9205974348661032</c:v>
                </c:pt>
                <c:pt idx="254">
                  <c:v>-1.8338331707174345</c:v>
                </c:pt>
                <c:pt idx="255">
                  <c:v>-1.6609984662063795</c:v>
                </c:pt>
                <c:pt idx="256">
                  <c:v>-1.5044530488346433</c:v>
                </c:pt>
                <c:pt idx="257">
                  <c:v>-1.3626616894579529</c:v>
                </c:pt>
                <c:pt idx="258">
                  <c:v>-1.2342338508700721</c:v>
                </c:pt>
                <c:pt idx="259">
                  <c:v>-1.1179100509089144</c:v>
                </c:pt>
                <c:pt idx="260">
                  <c:v>-1.0125495108096252</c:v>
                </c:pt>
                <c:pt idx="261">
                  <c:v>-0.91711896767296142</c:v>
                </c:pt>
                <c:pt idx="262">
                  <c:v>-0.83068254133368447</c:v>
                </c:pt>
                <c:pt idx="263">
                  <c:v>-0.75239255625410839</c:v>
                </c:pt>
                <c:pt idx="264">
                  <c:v>-0.77572900804149558</c:v>
                </c:pt>
                <c:pt idx="265">
                  <c:v>-0.70261827145630584</c:v>
                </c:pt>
                <c:pt idx="266">
                  <c:v>-0.73064583906744696</c:v>
                </c:pt>
                <c:pt idx="267">
                  <c:v>-0.75603187066343347</c:v>
                </c:pt>
                <c:pt idx="268">
                  <c:v>-0.68477754554075376</c:v>
                </c:pt>
                <c:pt idx="269">
                  <c:v>-0.6202387823483313</c:v>
                </c:pt>
                <c:pt idx="270">
                  <c:v>-0.46753487467772759</c:v>
                </c:pt>
                <c:pt idx="271">
                  <c:v>-0.32922297124249655</c:v>
                </c:pt>
                <c:pt idx="272">
                  <c:v>-0.20394665759934985</c:v>
                </c:pt>
                <c:pt idx="273">
                  <c:v>-9.0477358354506751E-2</c:v>
                </c:pt>
                <c:pt idx="274">
                  <c:v>-8.1950068224824868E-2</c:v>
                </c:pt>
                <c:pt idx="275">
                  <c:v>2.0021323351757686E-2</c:v>
                </c:pt>
                <c:pt idx="276">
                  <c:v>1.8134358081046853E-2</c:v>
                </c:pt>
                <c:pt idx="277">
                  <c:v>0.11067301470499114</c:v>
                </c:pt>
                <c:pt idx="278">
                  <c:v>0.10024232880655608</c:v>
                </c:pt>
                <c:pt idx="279">
                  <c:v>9.0794711893833813E-2</c:v>
                </c:pt>
                <c:pt idx="280">
                  <c:v>0.17648529150541348</c:v>
                </c:pt>
                <c:pt idx="281">
                  <c:v>0.25409972425530547</c:v>
                </c:pt>
                <c:pt idx="282">
                  <c:v>0.32439916905300947</c:v>
                </c:pt>
                <c:pt idx="283">
                  <c:v>0.38807304727087621</c:v>
                </c:pt>
                <c:pt idx="284">
                  <c:v>0.53999358345539217</c:v>
                </c:pt>
                <c:pt idx="285">
                  <c:v>0.67759594642770715</c:v>
                </c:pt>
                <c:pt idx="286">
                  <c:v>0.80222959222110957</c:v>
                </c:pt>
                <c:pt idx="287">
                  <c:v>0.91511679363407195</c:v>
                </c:pt>
                <c:pt idx="288">
                  <c:v>1.1116124065754298</c:v>
                </c:pt>
                <c:pt idx="289">
                  <c:v>1.1953409646867181</c:v>
                </c:pt>
                <c:pt idx="290">
                  <c:v>1.2711782921062638</c:v>
                </c:pt>
                <c:pt idx="291">
                  <c:v>1.3398681198051356</c:v>
                </c:pt>
                <c:pt idx="292">
                  <c:v>1.4020840837617536</c:v>
                </c:pt>
                <c:pt idx="293">
                  <c:v>1.4584363312593083</c:v>
                </c:pt>
                <c:pt idx="294">
                  <c:v>1.5094775045543152</c:v>
                </c:pt>
                <c:pt idx="295">
                  <c:v>1.4614603809900022</c:v>
                </c:pt>
                <c:pt idx="296">
                  <c:v>1.5122165443124678</c:v>
                </c:pt>
                <c:pt idx="297">
                  <c:v>1.5581890519403856</c:v>
                </c:pt>
                <c:pt idx="298">
                  <c:v>1.5055809731936807</c:v>
                </c:pt>
                <c:pt idx="299">
                  <c:v>1.552178868665973</c:v>
                </c:pt>
                <c:pt idx="300">
                  <c:v>1.5001372363479166</c:v>
                </c:pt>
                <c:pt idx="301">
                  <c:v>1.5472481919306909</c:v>
                </c:pt>
                <c:pt idx="302">
                  <c:v>1.4956712649468982</c:v>
                </c:pt>
                <c:pt idx="303">
                  <c:v>1.5432031284180099</c:v>
                </c:pt>
                <c:pt idx="304">
                  <c:v>1.5862552192963533</c:v>
                </c:pt>
                <c:pt idx="305">
                  <c:v>1.6252497462019442</c:v>
                </c:pt>
                <c:pt idx="306">
                  <c:v>1.6605691255298307</c:v>
                </c:pt>
                <c:pt idx="307">
                  <c:v>1.692559731778942</c:v>
                </c:pt>
                <c:pt idx="308">
                  <c:v>1.7215352944207705</c:v>
                </c:pt>
                <c:pt idx="309">
                  <c:v>1.747779974620723</c:v>
                </c:pt>
                <c:pt idx="310">
                  <c:v>1.771551151985316</c:v>
                </c:pt>
                <c:pt idx="311">
                  <c:v>1.7930819486646354</c:v>
                </c:pt>
                <c:pt idx="312">
                  <c:v>1.7183357359560505</c:v>
                </c:pt>
                <c:pt idx="313">
                  <c:v>1.650634187829334</c:v>
                </c:pt>
                <c:pt idx="314">
                  <c:v>1.6835611398972579</c:v>
                </c:pt>
                <c:pt idx="315">
                  <c:v>1.713384799843531</c:v>
                </c:pt>
                <c:pt idx="316">
                  <c:v>1.740397646060093</c:v>
                </c:pt>
                <c:pt idx="317">
                  <c:v>1.7648645914998597</c:v>
                </c:pt>
                <c:pt idx="318">
                  <c:v>1.8812733612658399</c:v>
                </c:pt>
                <c:pt idx="319">
                  <c:v>1.9867108629545132</c:v>
                </c:pt>
                <c:pt idx="320">
                  <c:v>2.0822111142216464</c:v>
                </c:pt>
                <c:pt idx="321">
                  <c:v>2.1687106788548753</c:v>
                </c:pt>
                <c:pt idx="322">
                  <c:v>2.1528100719766967</c:v>
                </c:pt>
                <c:pt idx="323">
                  <c:v>2.1384080619912011</c:v>
                </c:pt>
                <c:pt idx="324">
                  <c:v>2.0311156298610324</c:v>
                </c:pt>
                <c:pt idx="325">
                  <c:v>1.9339352712278415</c:v>
                </c:pt>
                <c:pt idx="326">
                  <c:v>1.8459139456173081</c:v>
                </c:pt>
                <c:pt idx="327">
                  <c:v>1.7661884345036933</c:v>
                </c:pt>
                <c:pt idx="328">
                  <c:v>1.5997290961829316</c:v>
                </c:pt>
                <c:pt idx="329">
                  <c:v>1.5432059605015613</c:v>
                </c:pt>
                <c:pt idx="330">
                  <c:v>1.4920100048546245</c:v>
                </c:pt>
                <c:pt idx="331">
                  <c:v>1.4456391543523055</c:v>
                </c:pt>
                <c:pt idx="332">
                  <c:v>1.4036386535483505</c:v>
                </c:pt>
                <c:pt idx="333">
                  <c:v>1.3655966066875793</c:v>
                </c:pt>
                <c:pt idx="334">
                  <c:v>1.3311399382751676</c:v>
                </c:pt>
                <c:pt idx="335">
                  <c:v>1.2999307343533044</c:v>
                </c:pt>
                <c:pt idx="336">
                  <c:v>1.2716629286044003</c:v>
                </c:pt>
                <c:pt idx="337">
                  <c:v>1.2460593007817122</c:v>
                </c:pt>
                <c:pt idx="338">
                  <c:v>1.2228687580312141</c:v>
                </c:pt>
                <c:pt idx="339">
                  <c:v>1.2018638724428479</c:v>
                </c:pt>
                <c:pt idx="340">
                  <c:v>1.1828386506820987</c:v>
                </c:pt>
                <c:pt idx="341">
                  <c:v>1.1656065138288441</c:v>
                </c:pt>
                <c:pt idx="342">
                  <c:v>1.0557506880042109</c:v>
                </c:pt>
                <c:pt idx="343">
                  <c:v>0.956248529840519</c:v>
                </c:pt>
                <c:pt idx="344">
                  <c:v>0.86612422914992859</c:v>
                </c:pt>
                <c:pt idx="345">
                  <c:v>0.78449394368812242</c:v>
                </c:pt>
                <c:pt idx="346">
                  <c:v>0.71055713137983367</c:v>
                </c:pt>
                <c:pt idx="347">
                  <c:v>0.643588699462872</c:v>
                </c:pt>
                <c:pt idx="348">
                  <c:v>0.58293189355789299</c:v>
                </c:pt>
                <c:pt idx="349">
                  <c:v>0.62223963653524683</c:v>
                </c:pt>
                <c:pt idx="350">
                  <c:v>0.65784271201559519</c:v>
                </c:pt>
                <c:pt idx="351">
                  <c:v>0.69009027668471556</c:v>
                </c:pt>
                <c:pt idx="352">
                  <c:v>0.62505080037832206</c:v>
                </c:pt>
                <c:pt idx="353">
                  <c:v>0.56614115030065337</c:v>
                </c:pt>
                <c:pt idx="354">
                  <c:v>0.51278360394027112</c:v>
                </c:pt>
                <c:pt idx="355">
                  <c:v>0.46445488784966948</c:v>
                </c:pt>
                <c:pt idx="356">
                  <c:v>0.4206810459418977</c:v>
                </c:pt>
                <c:pt idx="357">
                  <c:v>0.2867850118311378</c:v>
                </c:pt>
                <c:pt idx="358">
                  <c:v>0.25975616124128686</c:v>
                </c:pt>
                <c:pt idx="359">
                  <c:v>0.1410269401971837</c:v>
                </c:pt>
                <c:pt idx="360">
                  <c:v>3.3487684611038335E-2</c:v>
                </c:pt>
                <c:pt idx="361">
                  <c:v>-6.3916234915448553E-2</c:v>
                </c:pt>
                <c:pt idx="362">
                  <c:v>-0.24638783090917138</c:v>
                </c:pt>
                <c:pt idx="363">
                  <c:v>-0.41166188413901361</c:v>
                </c:pt>
                <c:pt idx="364">
                  <c:v>-0.46711144521748565</c:v>
                </c:pt>
                <c:pt idx="365">
                  <c:v>-0.51733500828409051</c:v>
                </c:pt>
                <c:pt idx="366">
                  <c:v>-0.56282511204768093</c:v>
                </c:pt>
                <c:pt idx="367">
                  <c:v>-0.60402787453742934</c:v>
                </c:pt>
                <c:pt idx="368">
                  <c:v>-0.64134736814881577</c:v>
                </c:pt>
                <c:pt idx="369">
                  <c:v>-0.76939736195893926</c:v>
                </c:pt>
                <c:pt idx="370">
                  <c:v>-0.79113114856598599</c:v>
                </c:pt>
                <c:pt idx="371">
                  <c:v>-0.90506435365054483</c:v>
                </c:pt>
                <c:pt idx="372">
                  <c:v>-1.008259607132296</c:v>
                </c:pt>
                <c:pt idx="373">
                  <c:v>-1.1017289371073391</c:v>
                </c:pt>
                <c:pt idx="374">
                  <c:v>-1.1863889902708156</c:v>
                </c:pt>
                <c:pt idx="375">
                  <c:v>-1.2630700214021648</c:v>
                </c:pt>
                <c:pt idx="376">
                  <c:v>-1.3325240356113561</c:v>
                </c:pt>
                <c:pt idx="377">
                  <c:v>-1.3954321631964899</c:v>
                </c:pt>
                <c:pt idx="378">
                  <c:v>-1.4524113394374474</c:v>
                </c:pt>
                <c:pt idx="379">
                  <c:v>-1.4097725752261252</c:v>
                </c:pt>
                <c:pt idx="380">
                  <c:v>-1.2769046402592426</c:v>
                </c:pt>
                <c:pt idx="381">
                  <c:v>-1.1565592131440479</c:v>
                </c:pt>
                <c:pt idx="382">
                  <c:v>-1.1418038549280938</c:v>
                </c:pt>
                <c:pt idx="383">
                  <c:v>-1.1284391564613094</c:v>
                </c:pt>
                <c:pt idx="384">
                  <c:v>-1.2105818307578395</c:v>
                </c:pt>
                <c:pt idx="385">
                  <c:v>-1.1907349607831901</c:v>
                </c:pt>
                <c:pt idx="386">
                  <c:v>-1.2670063938435077</c:v>
                </c:pt>
                <c:pt idx="387">
                  <c:v>-1.2418416340826997</c:v>
                </c:pt>
                <c:pt idx="388">
                  <c:v>-1.2190485970537088</c:v>
                </c:pt>
                <c:pt idx="389">
                  <c:v>-1.2926515327629102</c:v>
                </c:pt>
                <c:pt idx="390">
                  <c:v>-1.3593175552089114</c:v>
                </c:pt>
                <c:pt idx="391">
                  <c:v>-1.4197004530641004</c:v>
                </c:pt>
                <c:pt idx="392">
                  <c:v>-1.4743923968701595</c:v>
                </c:pt>
                <c:pt idx="393">
                  <c:v>-1.6181775260177627</c:v>
                </c:pt>
                <c:pt idx="394">
                  <c:v>-1.6541634463949049</c:v>
                </c:pt>
                <c:pt idx="395">
                  <c:v>-1.6867577736793622</c:v>
                </c:pt>
                <c:pt idx="396">
                  <c:v>-1.6220323783817592</c:v>
                </c:pt>
                <c:pt idx="397">
                  <c:v>-1.4691594282674918</c:v>
                </c:pt>
                <c:pt idx="398">
                  <c:v>-1.4249421938712656</c:v>
                </c:pt>
                <c:pt idx="399">
                  <c:v>-1.3848923356372767</c:v>
                </c:pt>
                <c:pt idx="400">
                  <c:v>-1.3486170876154442</c:v>
                </c:pt>
                <c:pt idx="401">
                  <c:v>-1.3157607011743877</c:v>
                </c:pt>
                <c:pt idx="402">
                  <c:v>-1.1917531765936393</c:v>
                </c:pt>
                <c:pt idx="403">
                  <c:v>-1.1736808654669668</c:v>
                </c:pt>
                <c:pt idx="404">
                  <c:v>-1.1573118295363627</c:v>
                </c:pt>
                <c:pt idx="405">
                  <c:v>-1.1424855388965365</c:v>
                </c:pt>
                <c:pt idx="406">
                  <c:v>-1.1290565932293322</c:v>
                </c:pt>
                <c:pt idx="407">
                  <c:v>-1.1168932958737343</c:v>
                </c:pt>
                <c:pt idx="408">
                  <c:v>-1.1058763622866097</c:v>
                </c:pt>
                <c:pt idx="409">
                  <c:v>-1.0958977502281571</c:v>
                </c:pt>
                <c:pt idx="410">
                  <c:v>-1.0868596001997801</c:v>
                </c:pt>
                <c:pt idx="411">
                  <c:v>-1.0786732757433388</c:v>
                </c:pt>
                <c:pt idx="412">
                  <c:v>-1.0712584941900654</c:v>
                </c:pt>
                <c:pt idx="413">
                  <c:v>-1.0645425393344639</c:v>
                </c:pt>
                <c:pt idx="414">
                  <c:v>-0.96421176870425462</c:v>
                </c:pt>
                <c:pt idx="415">
                  <c:v>-0.96758473003996526</c:v>
                </c:pt>
                <c:pt idx="416">
                  <c:v>-0.87639201765138874</c:v>
                </c:pt>
                <c:pt idx="417">
                  <c:v>-0.88804179552953233</c:v>
                </c:pt>
                <c:pt idx="418">
                  <c:v>-0.89859360770973806</c:v>
                </c:pt>
                <c:pt idx="419">
                  <c:v>-0.90815093502112199</c:v>
                </c:pt>
                <c:pt idx="420">
                  <c:v>-0.91680750545442402</c:v>
                </c:pt>
                <c:pt idx="421">
                  <c:v>-0.92464821334536973</c:v>
                </c:pt>
                <c:pt idx="422">
                  <c:v>-0.93174995192704124</c:v>
                </c:pt>
                <c:pt idx="423">
                  <c:v>-0.84393458780834218</c:v>
                </c:pt>
                <c:pt idx="424">
                  <c:v>-0.76439562677327166</c:v>
                </c:pt>
                <c:pt idx="425">
                  <c:v>-0.69235303620805944</c:v>
                </c:pt>
                <c:pt idx="426">
                  <c:v>-0.62710029984080462</c:v>
                </c:pt>
                <c:pt idx="427">
                  <c:v>-0.56799748898948976</c:v>
                </c:pt>
                <c:pt idx="428">
                  <c:v>-0.42021720722179107</c:v>
                </c:pt>
                <c:pt idx="429">
                  <c:v>-0.28636488888049733</c:v>
                </c:pt>
                <c:pt idx="430">
                  <c:v>-0.1651278543382127</c:v>
                </c:pt>
                <c:pt idx="431">
                  <c:v>-5.5317141107759676E-2</c:v>
                </c:pt>
                <c:pt idx="432">
                  <c:v>4.4144156223585945E-2</c:v>
                </c:pt>
                <c:pt idx="433">
                  <c:v>0.13423144712455159</c:v>
                </c:pt>
                <c:pt idx="434">
                  <c:v>0.21582821088722884</c:v>
                </c:pt>
                <c:pt idx="435">
                  <c:v>0.2897346608421002</c:v>
                </c:pt>
                <c:pt idx="436">
                  <c:v>0.35667559199003784</c:v>
                </c:pt>
                <c:pt idx="437">
                  <c:v>0.41730748901241083</c:v>
                </c:pt>
                <c:pt idx="438">
                  <c:v>0.47222496436702283</c:v>
                </c:pt>
                <c:pt idx="439">
                  <c:v>0.5219665896078024</c:v>
                </c:pt>
                <c:pt idx="440">
                  <c:v>0.56702017711556052</c:v>
                </c:pt>
                <c:pt idx="441">
                  <c:v>0.6078275640373515</c:v>
                </c:pt>
                <c:pt idx="442">
                  <c:v>0.64478894535017162</c:v>
                </c:pt>
                <c:pt idx="443">
                  <c:v>0.67826679854302507</c:v>
                </c:pt>
                <c:pt idx="444">
                  <c:v>0.70858943840641975</c:v>
                </c:pt>
                <c:pt idx="445">
                  <c:v>0.73605423679084581</c:v>
                </c:pt>
                <c:pt idx="446">
                  <c:v>0.76093053891016671</c:v>
                </c:pt>
                <c:pt idx="447">
                  <c:v>0.78346230478989143</c:v>
                </c:pt>
                <c:pt idx="448">
                  <c:v>0.80387050176481167</c:v>
                </c:pt>
                <c:pt idx="449">
                  <c:v>0.8223552714890493</c:v>
                </c:pt>
                <c:pt idx="450">
                  <c:v>0.83909789271021795</c:v>
                </c:pt>
                <c:pt idx="451">
                  <c:v>0.76001477944878504</c:v>
                </c:pt>
                <c:pt idx="452">
                  <c:v>0.6883850740167059</c:v>
                </c:pt>
                <c:pt idx="453">
                  <c:v>0.62350630927555339</c:v>
                </c:pt>
                <c:pt idx="454">
                  <c:v>0.56474222405494445</c:v>
                </c:pt>
                <c:pt idx="455">
                  <c:v>0.51151652338705522</c:v>
                </c:pt>
                <c:pt idx="456">
                  <c:v>0.55755500643287204</c:v>
                </c:pt>
                <c:pt idx="457">
                  <c:v>0.59925446467511423</c:v>
                </c:pt>
                <c:pt idx="458">
                  <c:v>0.63702384156718128</c:v>
                </c:pt>
                <c:pt idx="459">
                  <c:v>0.67123353855000489</c:v>
                </c:pt>
                <c:pt idx="460">
                  <c:v>0.60797126794345158</c:v>
                </c:pt>
                <c:pt idx="461">
                  <c:v>0.73916688508989459</c:v>
                </c:pt>
                <c:pt idx="462">
                  <c:v>0.7637498270183305</c:v>
                </c:pt>
                <c:pt idx="463">
                  <c:v>0.88026366086148022</c:v>
                </c:pt>
                <c:pt idx="464">
                  <c:v>0.89154854496363956</c:v>
                </c:pt>
                <c:pt idx="465">
                  <c:v>0.90176985379604013</c:v>
                </c:pt>
                <c:pt idx="466">
                  <c:v>1.0052756065739963</c:v>
                </c:pt>
                <c:pt idx="467">
                  <c:v>1.0047783923683133</c:v>
                </c:pt>
                <c:pt idx="468">
                  <c:v>1.0043280394975054</c:v>
                </c:pt>
                <c:pt idx="469">
                  <c:v>1.0039201313848112</c:v>
                </c:pt>
                <c:pt idx="470">
                  <c:v>1.0035506677060222</c:v>
                </c:pt>
                <c:pt idx="471">
                  <c:v>0.90896824555091105</c:v>
                </c:pt>
                <c:pt idx="472">
                  <c:v>0.91754778628153044</c:v>
                </c:pt>
                <c:pt idx="473">
                  <c:v>0.92531872434823526</c:v>
                </c:pt>
                <c:pt idx="474">
                  <c:v>1.026605048364378</c:v>
                </c:pt>
                <c:pt idx="475">
                  <c:v>1.02409758162968</c:v>
                </c:pt>
                <c:pt idx="476">
                  <c:v>1.1160742176748613</c:v>
                </c:pt>
                <c:pt idx="477">
                  <c:v>1.1051344803893055</c:v>
                </c:pt>
                <c:pt idx="478">
                  <c:v>1.1894735686600986</c:v>
                </c:pt>
                <c:pt idx="479">
                  <c:v>1.1716161055195384</c:v>
                </c:pt>
                <c:pt idx="480">
                  <c:v>1.1554416686294022</c:v>
                </c:pt>
                <c:pt idx="481">
                  <c:v>1.23503941611026</c:v>
                </c:pt>
                <c:pt idx="482">
                  <c:v>1.1186396934138854</c:v>
                </c:pt>
                <c:pt idx="483">
                  <c:v>1.1074581657362892</c:v>
                </c:pt>
                <c:pt idx="484">
                  <c:v>1.0030826926072347</c:v>
                </c:pt>
                <c:pt idx="485">
                  <c:v>0.90854437606609595</c:v>
                </c:pt>
                <c:pt idx="486">
                  <c:v>0.82291608594680887</c:v>
                </c:pt>
                <c:pt idx="487">
                  <c:v>0.74535807204286808</c:v>
                </c:pt>
                <c:pt idx="488">
                  <c:v>0.76935750834785011</c:v>
                </c:pt>
                <c:pt idx="489">
                  <c:v>0.69684727146155745</c:v>
                </c:pt>
                <c:pt idx="490">
                  <c:v>0.72541874300831966</c:v>
                </c:pt>
                <c:pt idx="491">
                  <c:v>0.65704963719398124</c:v>
                </c:pt>
                <c:pt idx="492">
                  <c:v>0.68937194740410157</c:v>
                </c:pt>
                <c:pt idx="493">
                  <c:v>0.62440017203743314</c:v>
                </c:pt>
                <c:pt idx="494">
                  <c:v>0.56555184223624311</c:v>
                </c:pt>
                <c:pt idx="495">
                  <c:v>0.51224983685243641</c:v>
                </c:pt>
                <c:pt idx="496">
                  <c:v>0.46397142712469086</c:v>
                </c:pt>
                <c:pt idx="497">
                  <c:v>0.42024315031677584</c:v>
                </c:pt>
                <c:pt idx="498">
                  <c:v>0.38063616650407739</c:v>
                </c:pt>
                <c:pt idx="499">
                  <c:v>0.25051427336498988</c:v>
                </c:pt>
                <c:pt idx="500">
                  <c:v>0.22690385934030477</c:v>
                </c:pt>
                <c:pt idx="501">
                  <c:v>0.11127089480537079</c:v>
                </c:pt>
                <c:pt idx="502">
                  <c:v>6.5360804273095346E-3</c:v>
                </c:pt>
                <c:pt idx="503">
                  <c:v>-8.8327710247995489E-2</c:v>
                </c:pt>
                <c:pt idx="504">
                  <c:v>-0.17425079928698395</c:v>
                </c:pt>
                <c:pt idx="505">
                  <c:v>-0.15782804835931979</c:v>
                </c:pt>
                <c:pt idx="506">
                  <c:v>-0.14295310524163818</c:v>
                </c:pt>
                <c:pt idx="507">
                  <c:v>-0.1294800924845888</c:v>
                </c:pt>
                <c:pt idx="508">
                  <c:v>-0.11727688126451746</c:v>
                </c:pt>
                <c:pt idx="509">
                  <c:v>-0.10622379560602155</c:v>
                </c:pt>
                <c:pt idx="510">
                  <c:v>-9.6212438728652511E-2</c:v>
                </c:pt>
                <c:pt idx="511">
                  <c:v>-8.7144630007835733E-2</c:v>
                </c:pt>
                <c:pt idx="512">
                  <c:v>-0.17317922173255701</c:v>
                </c:pt>
                <c:pt idx="513">
                  <c:v>-0.25110524421776881</c:v>
                </c:pt>
                <c:pt idx="514">
                  <c:v>-0.32168691211009021</c:v>
                </c:pt>
                <c:pt idx="515">
                  <c:v>-0.29136863491485887</c:v>
                </c:pt>
                <c:pt idx="516">
                  <c:v>-0.26390778802680864</c:v>
                </c:pt>
                <c:pt idx="517">
                  <c:v>-0.23903506498410401</c:v>
                </c:pt>
                <c:pt idx="518">
                  <c:v>-0.2165065408609714</c:v>
                </c:pt>
                <c:pt idx="519">
                  <c:v>-0.19610128011428241</c:v>
                </c:pt>
                <c:pt idx="520">
                  <c:v>-0.17761916988528489</c:v>
                </c:pt>
                <c:pt idx="521">
                  <c:v>-0.16087895750783504</c:v>
                </c:pt>
                <c:pt idx="522">
                  <c:v>-0.14571647297712106</c:v>
                </c:pt>
                <c:pt idx="523">
                  <c:v>-0.1319830189467629</c:v>
                </c:pt>
                <c:pt idx="524">
                  <c:v>-0.11954391246511031</c:v>
                </c:pt>
                <c:pt idx="525">
                  <c:v>-0.10827716414965716</c:v>
                </c:pt>
                <c:pt idx="526">
                  <c:v>-9.8072281846334181E-2</c:v>
                </c:pt>
                <c:pt idx="527">
                  <c:v>-0.18307696664895104</c:v>
                </c:pt>
                <c:pt idx="528">
                  <c:v>-0.26007014865266942</c:v>
                </c:pt>
                <c:pt idx="529">
                  <c:v>-0.32980689420760623</c:v>
                </c:pt>
                <c:pt idx="530">
                  <c:v>-0.39297110633692356</c:v>
                </c:pt>
                <c:pt idx="531">
                  <c:v>-0.45018223172238336</c:v>
                </c:pt>
                <c:pt idx="532">
                  <c:v>-0.50200133557140625</c:v>
                </c:pt>
                <c:pt idx="533">
                  <c:v>-0.64318438354909202</c:v>
                </c:pt>
                <c:pt idx="534">
                  <c:v>-0.67681346312894064</c:v>
                </c:pt>
                <c:pt idx="535">
                  <c:v>-0.7072730766281381</c:v>
                </c:pt>
                <c:pt idx="536">
                  <c:v>-0.82910971879502138</c:v>
                </c:pt>
                <c:pt idx="537">
                  <c:v>-0.84521574835512503</c:v>
                </c:pt>
                <c:pt idx="538">
                  <c:v>-0.9540515999985868</c:v>
                </c:pt>
                <c:pt idx="539">
                  <c:v>-0.95838213467524613</c:v>
                </c:pt>
                <c:pt idx="540">
                  <c:v>-0.96230452607411621</c:v>
                </c:pt>
                <c:pt idx="541">
                  <c:v>-0.96585724079289048</c:v>
                </c:pt>
                <c:pt idx="542">
                  <c:v>-0.96907512003784069</c:v>
                </c:pt>
                <c:pt idx="543">
                  <c:v>-0.97198972130890871</c:v>
                </c:pt>
                <c:pt idx="544">
                  <c:v>-0.97462962788173679</c:v>
                </c:pt>
                <c:pt idx="545">
                  <c:v>-0.97702072912170401</c:v>
                </c:pt>
                <c:pt idx="546">
                  <c:v>-0.9791864743789872</c:v>
                </c:pt>
                <c:pt idx="547">
                  <c:v>-0.98114810295457555</c:v>
                </c:pt>
                <c:pt idx="548">
                  <c:v>-0.9829248523924996</c:v>
                </c:pt>
                <c:pt idx="549">
                  <c:v>-0.98453414714098009</c:v>
                </c:pt>
                <c:pt idx="550">
                  <c:v>-0.98599176943268196</c:v>
                </c:pt>
                <c:pt idx="551">
                  <c:v>-0.98731201405988434</c:v>
                </c:pt>
                <c:pt idx="552">
                  <c:v>-0.98850782856243391</c:v>
                </c:pt>
                <c:pt idx="553">
                  <c:v>-0.89534316059560171</c:v>
                </c:pt>
                <c:pt idx="554">
                  <c:v>-0.90520683533022528</c:v>
                </c:pt>
                <c:pt idx="555">
                  <c:v>-0.81989310101464419</c:v>
                </c:pt>
                <c:pt idx="556">
                  <c:v>-0.74261999672834733</c:v>
                </c:pt>
                <c:pt idx="557">
                  <c:v>-0.67262971094442781</c:v>
                </c:pt>
                <c:pt idx="558">
                  <c:v>-0.60923585418975057</c:v>
                </c:pt>
                <c:pt idx="559">
                  <c:v>-0.55181672767496992</c:v>
                </c:pt>
                <c:pt idx="560">
                  <c:v>-0.4998092263412206</c:v>
                </c:pt>
                <c:pt idx="561">
                  <c:v>-0.45270331653112128</c:v>
                </c:pt>
                <c:pt idx="562">
                  <c:v>-0.41003703412702414</c:v>
                </c:pt>
                <c:pt idx="563">
                  <c:v>-0.37139195410362796</c:v>
                </c:pt>
                <c:pt idx="564">
                  <c:v>-0.33638908706519849</c:v>
                </c:pt>
                <c:pt idx="565">
                  <c:v>-0.30468516252504435</c:v>
                </c:pt>
                <c:pt idx="566">
                  <c:v>-0.27596926247764964</c:v>
                </c:pt>
                <c:pt idx="567">
                  <c:v>-0.34420755185685209</c:v>
                </c:pt>
                <c:pt idx="568">
                  <c:v>-0.40601453397783743</c:v>
                </c:pt>
                <c:pt idx="569">
                  <c:v>-0.46199634526966749</c:v>
                </c:pt>
                <c:pt idx="570">
                  <c:v>-0.51270199514882564</c:v>
                </c:pt>
                <c:pt idx="571">
                  <c:v>-0.55862875011330804</c:v>
                </c:pt>
                <c:pt idx="572">
                  <c:v>-0.50597923079010754</c:v>
                </c:pt>
                <c:pt idx="573">
                  <c:v>-0.45829181176053102</c:v>
                </c:pt>
                <c:pt idx="574">
                  <c:v>-0.41509882608971382</c:v>
                </c:pt>
                <c:pt idx="575">
                  <c:v>-0.47022446302069187</c:v>
                </c:pt>
                <c:pt idx="576">
                  <c:v>-0.52015463107146531</c:v>
                </c:pt>
                <c:pt idx="577">
                  <c:v>-0.4711312120403206</c:v>
                </c:pt>
                <c:pt idx="578">
                  <c:v>-0.42672814140163884</c:v>
                </c:pt>
                <c:pt idx="579">
                  <c:v>-0.38650996157841638</c:v>
                </c:pt>
                <c:pt idx="580">
                  <c:v>-0.25583447629570177</c:v>
                </c:pt>
                <c:pt idx="581">
                  <c:v>-0.2317226449577347</c:v>
                </c:pt>
                <c:pt idx="582">
                  <c:v>-0.20988330018564624</c:v>
                </c:pt>
                <c:pt idx="583">
                  <c:v>-0.19010226516641401</c:v>
                </c:pt>
                <c:pt idx="584">
                  <c:v>-0.17218554877608647</c:v>
                </c:pt>
                <c:pt idx="585">
                  <c:v>-0.15595744312340806</c:v>
                </c:pt>
                <c:pt idx="586">
                  <c:v>-4.701102078803987E-2</c:v>
                </c:pt>
                <c:pt idx="587">
                  <c:v>-4.2580336461675979E-2</c:v>
                </c:pt>
                <c:pt idx="588">
                  <c:v>5.5680545312479283E-2</c:v>
                </c:pt>
                <c:pt idx="589">
                  <c:v>0.14468055715712633</c:v>
                </c:pt>
                <c:pt idx="590">
                  <c:v>0.13104473589266313</c:v>
                </c:pt>
                <c:pt idx="591">
                  <c:v>0.21294184011319678</c:v>
                </c:pt>
                <c:pt idx="592">
                  <c:v>0.19287254449695143</c:v>
                </c:pt>
                <c:pt idx="593">
                  <c:v>0.2689425150385214</c:v>
                </c:pt>
                <c:pt idx="594">
                  <c:v>0.24359528015403198</c:v>
                </c:pt>
                <c:pt idx="595">
                  <c:v>0.22063696587660034</c:v>
                </c:pt>
                <c:pt idx="596">
                  <c:v>0.19984242174335226</c:v>
                </c:pt>
                <c:pt idx="597">
                  <c:v>0.18100771722261699</c:v>
                </c:pt>
                <c:pt idx="598">
                  <c:v>0.25819592139022185</c:v>
                </c:pt>
                <c:pt idx="599">
                  <c:v>0.23386152909543079</c:v>
                </c:pt>
                <c:pt idx="600">
                  <c:v>0.30606837885022015</c:v>
                </c:pt>
                <c:pt idx="601">
                  <c:v>0.27722211373546046</c:v>
                </c:pt>
                <c:pt idx="602">
                  <c:v>0.34534232466543557</c:v>
                </c:pt>
                <c:pt idx="603">
                  <c:v>0.31279457736115895</c:v>
                </c:pt>
                <c:pt idx="604">
                  <c:v>0.37756216257923653</c:v>
                </c:pt>
                <c:pt idx="605">
                  <c:v>0.43622554669995817</c:v>
                </c:pt>
                <c:pt idx="606">
                  <c:v>0.48936003712302856</c:v>
                </c:pt>
                <c:pt idx="607">
                  <c:v>0.53748671980313834</c:v>
                </c:pt>
                <c:pt idx="608">
                  <c:v>0.58107756950076372</c:v>
                </c:pt>
                <c:pt idx="609">
                  <c:v>0.62056007840317517</c:v>
                </c:pt>
                <c:pt idx="610">
                  <c:v>0.65632144850819329</c:v>
                </c:pt>
                <c:pt idx="611">
                  <c:v>0.59446460927739075</c:v>
                </c:pt>
                <c:pt idx="612">
                  <c:v>0.53843763979764148</c:v>
                </c:pt>
                <c:pt idx="613">
                  <c:v>0.48769108778950654</c:v>
                </c:pt>
                <c:pt idx="614">
                  <c:v>0.4417272856308847</c:v>
                </c:pt>
                <c:pt idx="615">
                  <c:v>0.49434324937573404</c:v>
                </c:pt>
                <c:pt idx="616">
                  <c:v>0.44775249575801868</c:v>
                </c:pt>
                <c:pt idx="617">
                  <c:v>0.49980059682671585</c:v>
                </c:pt>
                <c:pt idx="618">
                  <c:v>0.4526955003291977</c:v>
                </c:pt>
                <c:pt idx="619">
                  <c:v>0.50427773419247057</c:v>
                </c:pt>
                <c:pt idx="620">
                  <c:v>0.45675067743923142</c:v>
                </c:pt>
                <c:pt idx="621">
                  <c:v>0.50795071986396767</c:v>
                </c:pt>
                <c:pt idx="622">
                  <c:v>0.55432527197435277</c:v>
                </c:pt>
                <c:pt idx="623">
                  <c:v>0.59632912551803285</c:v>
                </c:pt>
                <c:pt idx="624">
                  <c:v>0.54012642952256051</c:v>
                </c:pt>
                <c:pt idx="625">
                  <c:v>0.48922071283262769</c:v>
                </c:pt>
                <c:pt idx="626">
                  <c:v>0.3488649673023656</c:v>
                </c:pt>
                <c:pt idx="627">
                  <c:v>0.41023299835890076</c:v>
                </c:pt>
                <c:pt idx="628">
                  <c:v>0.37156944914176765</c:v>
                </c:pt>
                <c:pt idx="629">
                  <c:v>0.43079763319779596</c:v>
                </c:pt>
                <c:pt idx="630">
                  <c:v>0.48444369241634777</c:v>
                </c:pt>
                <c:pt idx="631">
                  <c:v>0.43878595006115445</c:v>
                </c:pt>
                <c:pt idx="632">
                  <c:v>0.39743134854483825</c:v>
                </c:pt>
                <c:pt idx="633">
                  <c:v>0.35997432639799581</c:v>
                </c:pt>
                <c:pt idx="634">
                  <c:v>0.42029532502690325</c:v>
                </c:pt>
                <c:pt idx="635">
                  <c:v>0.38068342386362364</c:v>
                </c:pt>
                <c:pt idx="636">
                  <c:v>0.43905263603871636</c:v>
                </c:pt>
                <c:pt idx="637">
                  <c:v>0.3976728999611624</c:v>
                </c:pt>
                <c:pt idx="638">
                  <c:v>0.36019311212967031</c:v>
                </c:pt>
                <c:pt idx="639">
                  <c:v>0.32624571108146383</c:v>
                </c:pt>
                <c:pt idx="640">
                  <c:v>0.29549777720550269</c:v>
                </c:pt>
                <c:pt idx="641">
                  <c:v>0.26764776782487509</c:v>
                </c:pt>
                <c:pt idx="642">
                  <c:v>0.1481747803827313</c:v>
                </c:pt>
                <c:pt idx="643">
                  <c:v>0.1342096363378012</c:v>
                </c:pt>
                <c:pt idx="644">
                  <c:v>0.12156067611100738</c:v>
                </c:pt>
                <c:pt idx="645">
                  <c:v>0.11010385229993491</c:v>
                </c:pt>
                <c:pt idx="646">
                  <c:v>9.9726808694412583E-2</c:v>
                </c:pt>
                <c:pt idx="647">
                  <c:v>9.0327778407602949E-2</c:v>
                </c:pt>
                <c:pt idx="648">
                  <c:v>8.1814585855790586E-2</c:v>
                </c:pt>
                <c:pt idx="649">
                  <c:v>7.4103742799359287E-2</c:v>
                </c:pt>
                <c:pt idx="650">
                  <c:v>6.7119629579900045E-2</c:v>
                </c:pt>
                <c:pt idx="651">
                  <c:v>0.15504153313159735</c:v>
                </c:pt>
                <c:pt idx="652">
                  <c:v>0.1404292128869716</c:v>
                </c:pt>
                <c:pt idx="653">
                  <c:v>0.22144185098801217</c:v>
                </c:pt>
                <c:pt idx="654">
                  <c:v>0.20057144822017423</c:v>
                </c:pt>
                <c:pt idx="655">
                  <c:v>0.18166803457272329</c:v>
                </c:pt>
                <c:pt idx="656">
                  <c:v>0.16454622568855037</c:v>
                </c:pt>
                <c:pt idx="657">
                  <c:v>0.14903810927457803</c:v>
                </c:pt>
                <c:pt idx="658">
                  <c:v>4.0743818790826419E-2</c:v>
                </c:pt>
                <c:pt idx="659">
                  <c:v>3.6903804337052801E-2</c:v>
                </c:pt>
                <c:pt idx="660">
                  <c:v>-6.0822076888484997E-2</c:v>
                </c:pt>
                <c:pt idx="661">
                  <c:v>-0.14933751079831065</c:v>
                </c:pt>
                <c:pt idx="662">
                  <c:v>-0.22951056160112365</c:v>
                </c:pt>
                <c:pt idx="663">
                  <c:v>-0.3021274803813967</c:v>
                </c:pt>
                <c:pt idx="664">
                  <c:v>-0.36790041580467681</c:v>
                </c:pt>
                <c:pt idx="665">
                  <c:v>-0.33322661849833873</c:v>
                </c:pt>
                <c:pt idx="666">
                  <c:v>-0.30182074959869026</c:v>
                </c:pt>
                <c:pt idx="667">
                  <c:v>-0.27337481410948394</c:v>
                </c:pt>
                <c:pt idx="668">
                  <c:v>-0.24760984487899904</c:v>
                </c:pt>
                <c:pt idx="669">
                  <c:v>-0.31852094639784168</c:v>
                </c:pt>
                <c:pt idx="670">
                  <c:v>-0.28850105444130386</c:v>
                </c:pt>
                <c:pt idx="671">
                  <c:v>-0.35555825025342636</c:v>
                </c:pt>
                <c:pt idx="672">
                  <c:v>-0.32204767464584422</c:v>
                </c:pt>
                <c:pt idx="673">
                  <c:v>-0.29169539638265241</c:v>
                </c:pt>
                <c:pt idx="674">
                  <c:v>-0.26420375295180132</c:v>
                </c:pt>
                <c:pt idx="675">
                  <c:v>-0.23930313587207436</c:v>
                </c:pt>
                <c:pt idx="676">
                  <c:v>-0.2167493466629731</c:v>
                </c:pt>
                <c:pt idx="677">
                  <c:v>-0.29056898161626338</c:v>
                </c:pt>
                <c:pt idx="678">
                  <c:v>-0.26318350027606174</c:v>
                </c:pt>
                <c:pt idx="679">
                  <c:v>-0.23837903974566205</c:v>
                </c:pt>
                <c:pt idx="680">
                  <c:v>-0.21591234454461922</c:v>
                </c:pt>
                <c:pt idx="681">
                  <c:v>-0.1955630854813975</c:v>
                </c:pt>
                <c:pt idx="682">
                  <c:v>-0.17713169890154618</c:v>
                </c:pt>
                <c:pt idx="683">
                  <c:v>-0.16043742958193688</c:v>
                </c:pt>
                <c:pt idx="684">
                  <c:v>-0.2395643376855674</c:v>
                </c:pt>
                <c:pt idx="685">
                  <c:v>-0.21698593078551492</c:v>
                </c:pt>
                <c:pt idx="686">
                  <c:v>-0.1965354886028714</c:v>
                </c:pt>
                <c:pt idx="687">
                  <c:v>-0.17801245518793757</c:v>
                </c:pt>
                <c:pt idx="688">
                  <c:v>-0.16123517654396036</c:v>
                </c:pt>
                <c:pt idx="689">
                  <c:v>-0.24028689876773135</c:v>
                </c:pt>
                <c:pt idx="690">
                  <c:v>-0.31188817169774774</c:v>
                </c:pt>
                <c:pt idx="691">
                  <c:v>-0.37674118363702563</c:v>
                </c:pt>
                <c:pt idx="692">
                  <c:v>-0.43548194320015532</c:v>
                </c:pt>
                <c:pt idx="693">
                  <c:v>-0.48868651660199064</c:v>
                </c:pt>
                <c:pt idx="694">
                  <c:v>-0.44262889748803463</c:v>
                </c:pt>
                <c:pt idx="695">
                  <c:v>-0.40091210670958588</c:v>
                </c:pt>
                <c:pt idx="696">
                  <c:v>-0.36312703083436459</c:v>
                </c:pt>
                <c:pt idx="697">
                  <c:v>-0.32890311446269116</c:v>
                </c:pt>
                <c:pt idx="698">
                  <c:v>-0.29790472621852737</c:v>
                </c:pt>
                <c:pt idx="699">
                  <c:v>-0.26982786723779323</c:v>
                </c:pt>
                <c:pt idx="700">
                  <c:v>-0.24439718987435163</c:v>
                </c:pt>
                <c:pt idx="701">
                  <c:v>-0.22136329738633403</c:v>
                </c:pt>
                <c:pt idx="702">
                  <c:v>-0.20050029812103445</c:v>
                </c:pt>
                <c:pt idx="703">
                  <c:v>-0.18160359021244629</c:v>
                </c:pt>
                <c:pt idx="704">
                  <c:v>-0.16448785506613772</c:v>
                </c:pt>
                <c:pt idx="705">
                  <c:v>-0.14898523995372209</c:v>
                </c:pt>
                <c:pt idx="706">
                  <c:v>-0.22919149150145809</c:v>
                </c:pt>
                <c:pt idx="707">
                  <c:v>-0.20759070232247004</c:v>
                </c:pt>
                <c:pt idx="708">
                  <c:v>-0.28227351916906929</c:v>
                </c:pt>
                <c:pt idx="709">
                  <c:v>-0.25566986674533471</c:v>
                </c:pt>
                <c:pt idx="710">
                  <c:v>-0.23157354949199196</c:v>
                </c:pt>
                <c:pt idx="711">
                  <c:v>-0.20974825663649935</c:v>
                </c:pt>
                <c:pt idx="712">
                  <c:v>-9.5732169564230765E-2</c:v>
                </c:pt>
                <c:pt idx="713">
                  <c:v>7.5381544619190222E-3</c:v>
                </c:pt>
                <c:pt idx="714">
                  <c:v>0.10107547974923711</c:v>
                </c:pt>
                <c:pt idx="715">
                  <c:v>0.18579711981778288</c:v>
                </c:pt>
                <c:pt idx="716">
                  <c:v>0.16828615381745221</c:v>
                </c:pt>
                <c:pt idx="717">
                  <c:v>0.15242555748143852</c:v>
                </c:pt>
                <c:pt idx="718">
                  <c:v>0.13805978713334804</c:v>
                </c:pt>
                <c:pt idx="719">
                  <c:v>0.12504795874291913</c:v>
                </c:pt>
                <c:pt idx="720">
                  <c:v>0.20751024589461828</c:v>
                </c:pt>
                <c:pt idx="721">
                  <c:v>0.18795286597320396</c:v>
                </c:pt>
                <c:pt idx="722">
                  <c:v>0.17023872568432702</c:v>
                </c:pt>
                <c:pt idx="723">
                  <c:v>0.15419410378533593</c:v>
                </c:pt>
                <c:pt idx="724">
                  <c:v>0.13966165187496973</c:v>
                </c:pt>
                <c:pt idx="725">
                  <c:v>0.12649885128941113</c:v>
                </c:pt>
                <c:pt idx="726">
                  <c:v>0.11457661543246028</c:v>
                </c:pt>
                <c:pt idx="727">
                  <c:v>0.10377802383298627</c:v>
                </c:pt>
                <c:pt idx="728">
                  <c:v>9.3997175514652989E-2</c:v>
                </c:pt>
                <c:pt idx="729">
                  <c:v>8.5138150433002269E-2</c:v>
                </c:pt>
                <c:pt idx="730">
                  <c:v>7.7114068794785995E-2</c:v>
                </c:pt>
                <c:pt idx="731">
                  <c:v>6.9846239034362462E-2</c:v>
                </c:pt>
                <c:pt idx="732">
                  <c:v>6.3263386091425566E-2</c:v>
                </c:pt>
                <c:pt idx="733">
                  <c:v>5.730095242184445E-2</c:v>
                </c:pt>
                <c:pt idx="734">
                  <c:v>5.1900464886679508E-2</c:v>
                </c:pt>
                <c:pt idx="735">
                  <c:v>4.7008961310502889E-2</c:v>
                </c:pt>
                <c:pt idx="736">
                  <c:v>4.2578471085324011E-2</c:v>
                </c:pt>
                <c:pt idx="737">
                  <c:v>3.8565544726441831E-2</c:v>
                </c:pt>
                <c:pt idx="738">
                  <c:v>3.4930827766613486E-2</c:v>
                </c:pt>
                <c:pt idx="739">
                  <c:v>3.163867480975139E-2</c:v>
                </c:pt>
                <c:pt idx="740">
                  <c:v>0.12290457956689624</c:v>
                </c:pt>
                <c:pt idx="741">
                  <c:v>0.20556887544679292</c:v>
                </c:pt>
                <c:pt idx="742">
                  <c:v>0.18619446537948212</c:v>
                </c:pt>
                <c:pt idx="743">
                  <c:v>0.1686460504422243</c:v>
                </c:pt>
                <c:pt idx="744">
                  <c:v>0.15275153464843755</c:v>
                </c:pt>
                <c:pt idx="745">
                  <c:v>0.13835504167615462</c:v>
                </c:pt>
                <c:pt idx="746">
                  <c:v>0.12531538620064711</c:v>
                </c:pt>
                <c:pt idx="747">
                  <c:v>0.11350468930055549</c:v>
                </c:pt>
                <c:pt idx="748">
                  <c:v>0.10280712435891698</c:v>
                </c:pt>
                <c:pt idx="749">
                  <c:v>9.3117781160237001E-2</c:v>
                </c:pt>
                <c:pt idx="750">
                  <c:v>8.4341637043889528E-2</c:v>
                </c:pt>
                <c:pt idx="751">
                  <c:v>7.6392625024024927E-2</c:v>
                </c:pt>
                <c:pt idx="752">
                  <c:v>6.9192789737107435E-2</c:v>
                </c:pt>
                <c:pt idx="753">
                  <c:v>-3.1576256668170752E-2</c:v>
                </c:pt>
                <c:pt idx="754">
                  <c:v>-2.8600264588873024E-2</c:v>
                </c:pt>
                <c:pt idx="755">
                  <c:v>-2.5904753155179192E-2</c:v>
                </c:pt>
                <c:pt idx="756">
                  <c:v>7.078449191867564E-2</c:v>
                </c:pt>
                <c:pt idx="757">
                  <c:v>6.4113210724681721E-2</c:v>
                </c:pt>
                <c:pt idx="758">
                  <c:v>5.8070682970360291E-2</c:v>
                </c:pt>
                <c:pt idx="759">
                  <c:v>-4.1650129567592273E-2</c:v>
                </c:pt>
                <c:pt idx="760">
                  <c:v>-3.7724697335473949E-2</c:v>
                </c:pt>
                <c:pt idx="761">
                  <c:v>-3.416922837523325E-2</c:v>
                </c:pt>
                <c:pt idx="762">
                  <c:v>-3.0948854469959309E-2</c:v>
                </c:pt>
                <c:pt idx="763">
                  <c:v>-2.8031993654763995E-2</c:v>
                </c:pt>
                <c:pt idx="764">
                  <c:v>-2.5390040494825527E-2</c:v>
                </c:pt>
                <c:pt idx="765">
                  <c:v>7.1250694053654987E-2</c:v>
                </c:pt>
                <c:pt idx="766">
                  <c:v>6.4535474343590887E-2</c:v>
                </c:pt>
                <c:pt idx="767">
                  <c:v>5.8453149180778159E-2</c:v>
                </c:pt>
                <c:pt idx="768">
                  <c:v>5.2944069659412535E-2</c:v>
                </c:pt>
                <c:pt idx="769">
                  <c:v>-4.6293570957075952E-2</c:v>
                </c:pt>
                <c:pt idx="770">
                  <c:v>-4.1930504684260322E-2</c:v>
                </c:pt>
                <c:pt idx="771">
                  <c:v>-3.7978647719938786E-2</c:v>
                </c:pt>
                <c:pt idx="772">
                  <c:v>-3.4399244499831755E-2</c:v>
                </c:pt>
                <c:pt idx="773">
                  <c:v>-3.115719208554044E-2</c:v>
                </c:pt>
                <c:pt idx="774">
                  <c:v>-2.8220695912667841E-2</c:v>
                </c:pt>
                <c:pt idx="775">
                  <c:v>-0.11980873759160876</c:v>
                </c:pt>
                <c:pt idx="776">
                  <c:v>-0.20276480970369259</c:v>
                </c:pt>
                <c:pt idx="777">
                  <c:v>-0.183654676606543</c:v>
                </c:pt>
                <c:pt idx="778">
                  <c:v>-0.16634563112180725</c:v>
                </c:pt>
                <c:pt idx="779">
                  <c:v>-5.6420145133442651E-2</c:v>
                </c:pt>
                <c:pt idx="780">
                  <c:v>-5.1102671729471853E-2</c:v>
                </c:pt>
                <c:pt idx="781">
                  <c:v>4.7961421220745516E-2</c:v>
                </c:pt>
                <c:pt idx="782">
                  <c:v>4.3441163763860924E-2</c:v>
                </c:pt>
                <c:pt idx="783">
                  <c:v>3.9346930535542828E-2</c:v>
                </c:pt>
                <c:pt idx="784">
                  <c:v>0.12988634930588353</c:v>
                </c:pt>
                <c:pt idx="785">
                  <c:v>0.11764484928245468</c:v>
                </c:pt>
                <c:pt idx="786">
                  <c:v>0.20080486306299533</c:v>
                </c:pt>
                <c:pt idx="787">
                  <c:v>0.27612723019257479</c:v>
                </c:pt>
                <c:pt idx="788">
                  <c:v>0.34435063146539585</c:v>
                </c:pt>
                <c:pt idx="789">
                  <c:v>0.40614412865096883</c:v>
                </c:pt>
                <c:pt idx="790">
                  <c:v>0.46211372593260724</c:v>
                </c:pt>
                <c:pt idx="791">
                  <c:v>0.51280831294491447</c:v>
                </c:pt>
                <c:pt idx="792">
                  <c:v>0.55872504769318265</c:v>
                </c:pt>
                <c:pt idx="793">
                  <c:v>0.60031423214459112</c:v>
                </c:pt>
                <c:pt idx="794">
                  <c:v>0.54373594869806574</c:v>
                </c:pt>
                <c:pt idx="795">
                  <c:v>0.49249004284039016</c:v>
                </c:pt>
                <c:pt idx="796">
                  <c:v>0.35182617021609164</c:v>
                </c:pt>
                <c:pt idx="797">
                  <c:v>0.2244195552576527</c:v>
                </c:pt>
                <c:pt idx="798">
                  <c:v>0.20326851047407279</c:v>
                </c:pt>
                <c:pt idx="799">
                  <c:v>0.18411090469772817</c:v>
                </c:pt>
                <c:pt idx="800">
                  <c:v>0.16675886072840357</c:v>
                </c:pt>
                <c:pt idx="801">
                  <c:v>0.15104220837484289</c:v>
                </c:pt>
                <c:pt idx="802">
                  <c:v>0.13680681560847133</c:v>
                </c:pt>
                <c:pt idx="803">
                  <c:v>0.12391307700217372</c:v>
                </c:pt>
                <c:pt idx="804">
                  <c:v>0.11223454463036166</c:v>
                </c:pt>
                <c:pt idx="805">
                  <c:v>0.10165668800366946</c:v>
                </c:pt>
                <c:pt idx="806">
                  <c:v>0.1863235504847453</c:v>
                </c:pt>
                <c:pt idx="807">
                  <c:v>0.16876296956293602</c:v>
                </c:pt>
                <c:pt idx="808">
                  <c:v>0.15285743440162849</c:v>
                </c:pt>
                <c:pt idx="809">
                  <c:v>0.2326987402204401</c:v>
                </c:pt>
                <c:pt idx="810">
                  <c:v>0.21076740063715607</c:v>
                </c:pt>
                <c:pt idx="811">
                  <c:v>0.2851508207211127</c:v>
                </c:pt>
                <c:pt idx="812">
                  <c:v>0.25827598901483628</c:v>
                </c:pt>
                <c:pt idx="813">
                  <c:v>0.23393405052420685</c:v>
                </c:pt>
                <c:pt idx="814">
                  <c:v>0.30613406529536008</c:v>
                </c:pt>
                <c:pt idx="815">
                  <c:v>0.27728160937899565</c:v>
                </c:pt>
                <c:pt idx="816">
                  <c:v>0.34539621297667122</c:v>
                </c:pt>
                <c:pt idx="817">
                  <c:v>0.40709116642640764</c:v>
                </c:pt>
                <c:pt idx="818">
                  <c:v>0.46297150750050636</c:v>
                </c:pt>
                <c:pt idx="819">
                  <c:v>0.51358525050465065</c:v>
                </c:pt>
                <c:pt idx="820">
                  <c:v>0.55942876061301994</c:v>
                </c:pt>
                <c:pt idx="821">
                  <c:v>0.60095162168425253</c:v>
                </c:pt>
                <c:pt idx="822">
                  <c:v>0.63856104529656266</c:v>
                </c:pt>
                <c:pt idx="823">
                  <c:v>0.57837808463339369</c:v>
                </c:pt>
                <c:pt idx="824">
                  <c:v>0.52386723438294558</c:v>
                </c:pt>
                <c:pt idx="825">
                  <c:v>0.38024613112543587</c:v>
                </c:pt>
                <c:pt idx="826">
                  <c:v>0.25016099795475377</c:v>
                </c:pt>
                <c:pt idx="827">
                  <c:v>0.13233609974537963</c:v>
                </c:pt>
                <c:pt idx="828">
                  <c:v>0.11986371618243531</c:v>
                </c:pt>
                <c:pt idx="829">
                  <c:v>0.10856682707671399</c:v>
                </c:pt>
                <c:pt idx="830">
                  <c:v>9.8334644685681247E-2</c:v>
                </c:pt>
                <c:pt idx="831">
                  <c:v>-5.1809568421495034E-3</c:v>
                </c:pt>
                <c:pt idx="832">
                  <c:v>-9.8940442771227419E-2</c:v>
                </c:pt>
                <c:pt idx="833">
                  <c:v>-8.9615525726637141E-2</c:v>
                </c:pt>
                <c:pt idx="834">
                  <c:v>-8.1169461408525434E-2</c:v>
                </c:pt>
                <c:pt idx="835">
                  <c:v>-7.3519419898819521E-2</c:v>
                </c:pt>
                <c:pt idx="836">
                  <c:v>-6.6590377815310076E-2</c:v>
                </c:pt>
                <c:pt idx="837">
                  <c:v>-0.15456216217067348</c:v>
                </c:pt>
                <c:pt idx="838">
                  <c:v>-0.13999502157472321</c:v>
                </c:pt>
                <c:pt idx="839">
                  <c:v>-0.22104858124286814</c:v>
                </c:pt>
                <c:pt idx="840">
                  <c:v>-0.20021524327529691</c:v>
                </c:pt>
                <c:pt idx="841">
                  <c:v>-0.27559318076067973</c:v>
                </c:pt>
                <c:pt idx="842">
                  <c:v>-0.24961913539896388</c:v>
                </c:pt>
                <c:pt idx="843">
                  <c:v>-0.22609308614001927</c:v>
                </c:pt>
                <c:pt idx="844">
                  <c:v>-0.20478431478667142</c:v>
                </c:pt>
                <c:pt idx="845">
                  <c:v>-0.18548384781954463</c:v>
                </c:pt>
                <c:pt idx="846">
                  <c:v>-0.16800240700946117</c:v>
                </c:pt>
                <c:pt idx="847">
                  <c:v>-0.15216855318007141</c:v>
                </c:pt>
                <c:pt idx="848">
                  <c:v>-0.13782700491673441</c:v>
                </c:pt>
                <c:pt idx="849">
                  <c:v>-3.05893361256597E-2</c:v>
                </c:pt>
                <c:pt idx="850">
                  <c:v>6.6541420491550929E-2</c:v>
                </c:pt>
                <c:pt idx="851">
                  <c:v>0.15451781896597416</c:v>
                </c:pt>
                <c:pt idx="852">
                  <c:v>0.13995485761860751</c:v>
                </c:pt>
                <c:pt idx="853">
                  <c:v>0.22101220265043664</c:v>
                </c:pt>
                <c:pt idx="854">
                  <c:v>0.10593451367673354</c:v>
                </c:pt>
                <c:pt idx="855">
                  <c:v>9.5950420978880527E-2</c:v>
                </c:pt>
                <c:pt idx="856">
                  <c:v>-7.3404727584962387E-3</c:v>
                </c:pt>
                <c:pt idx="857">
                  <c:v>-6.6486494997372051E-3</c:v>
                </c:pt>
                <c:pt idx="858">
                  <c:v>-6.0220290469971691E-3</c:v>
                </c:pt>
                <c:pt idx="859">
                  <c:v>-5.4544661805846495E-3</c:v>
                </c:pt>
                <c:pt idx="860">
                  <c:v>-4.9403948541192882E-3</c:v>
                </c:pt>
                <c:pt idx="861">
                  <c:v>-0.19297033282412085</c:v>
                </c:pt>
                <c:pt idx="862">
                  <c:v>-0.26903108703298356</c:v>
                </c:pt>
                <c:pt idx="863">
                  <c:v>-0.33792328404237443</c:v>
                </c:pt>
                <c:pt idx="864">
                  <c:v>-0.40032254445133442</c:v>
                </c:pt>
                <c:pt idx="865">
                  <c:v>-0.45684081311758762</c:v>
                </c:pt>
                <c:pt idx="866">
                  <c:v>-0.41378458084708158</c:v>
                </c:pt>
                <c:pt idx="867">
                  <c:v>-0.46903408247403766</c:v>
                </c:pt>
                <c:pt idx="868">
                  <c:v>-0.42482866164052768</c:v>
                </c:pt>
                <c:pt idx="869">
                  <c:v>-0.38478950356719971</c:v>
                </c:pt>
                <c:pt idx="870">
                  <c:v>-0.34852394723964436</c:v>
                </c:pt>
                <c:pt idx="871">
                  <c:v>-0.40992411867989265</c:v>
                </c:pt>
                <c:pt idx="872">
                  <c:v>-0.37128968068667201</c:v>
                </c:pt>
                <c:pt idx="873">
                  <c:v>-0.33629645269070352</c:v>
                </c:pt>
                <c:pt idx="874">
                  <c:v>-0.30460125873466087</c:v>
                </c:pt>
                <c:pt idx="875">
                  <c:v>-0.27589326643321044</c:v>
                </c:pt>
                <c:pt idx="876">
                  <c:v>-0.24989093866316647</c:v>
                </c:pt>
                <c:pt idx="877">
                  <c:v>-0.22633927255008063</c:v>
                </c:pt>
                <c:pt idx="878">
                  <c:v>-0.20500729867421488</c:v>
                </c:pt>
                <c:pt idx="879">
                  <c:v>-0.18568581597079883</c:v>
                </c:pt>
                <c:pt idx="880">
                  <c:v>-7.3937560503214414E-2</c:v>
                </c:pt>
                <c:pt idx="881">
                  <c:v>2.7278670011516848E-2</c:v>
                </c:pt>
                <c:pt idx="882">
                  <c:v>0.11895549553997418</c:v>
                </c:pt>
                <c:pt idx="883">
                  <c:v>0.20199198382089248</c:v>
                </c:pt>
                <c:pt idx="884">
                  <c:v>0.18295468784722016</c:v>
                </c:pt>
                <c:pt idx="885">
                  <c:v>0.16571161474880094</c:v>
                </c:pt>
                <c:pt idx="886">
                  <c:v>0.15009366300352089</c:v>
                </c:pt>
                <c:pt idx="887">
                  <c:v>0.1359476685322536</c:v>
                </c:pt>
                <c:pt idx="888">
                  <c:v>0.12313490263024596</c:v>
                </c:pt>
                <c:pt idx="889">
                  <c:v>0.1115297114651357</c:v>
                </c:pt>
                <c:pt idx="890">
                  <c:v>0.10101828379925991</c:v>
                </c:pt>
                <c:pt idx="891">
                  <c:v>9.1497534851399803E-2</c:v>
                </c:pt>
                <c:pt idx="892">
                  <c:v>8.2874095352077792E-2</c:v>
                </c:pt>
                <c:pt idx="893">
                  <c:v>7.506339587814817E-2</c:v>
                </c:pt>
                <c:pt idx="894">
                  <c:v>6.7988837486819387E-2</c:v>
                </c:pt>
                <c:pt idx="895">
                  <c:v>6.158104051557832E-2</c:v>
                </c:pt>
                <c:pt idx="896">
                  <c:v>5.5777164181053634E-2</c:v>
                </c:pt>
                <c:pt idx="897">
                  <c:v>5.0520290304175541E-2</c:v>
                </c:pt>
                <c:pt idx="898">
                  <c:v>4.5758865117870896E-2</c:v>
                </c:pt>
                <c:pt idx="899">
                  <c:v>-5.2801585924550178E-2</c:v>
                </c:pt>
                <c:pt idx="900">
                  <c:v>-4.7825153691396463E-2</c:v>
                </c:pt>
                <c:pt idx="901">
                  <c:v>-0.13756551875427941</c:v>
                </c:pt>
                <c:pt idx="902">
                  <c:v>-0.12460027406110802</c:v>
                </c:pt>
                <c:pt idx="903">
                  <c:v>-0.11285697489233847</c:v>
                </c:pt>
                <c:pt idx="904">
                  <c:v>-0.10222045559549432</c:v>
                </c:pt>
                <c:pt idx="905">
                  <c:v>1.661374982561678E-3</c:v>
                </c:pt>
                <c:pt idx="906">
                  <c:v>9.5752573687053255E-2</c:v>
                </c:pt>
                <c:pt idx="907">
                  <c:v>0.18097588583302018</c:v>
                </c:pt>
                <c:pt idx="908">
                  <c:v>0.25816709003841631</c:v>
                </c:pt>
                <c:pt idx="909">
                  <c:v>0.32808319464220981</c:v>
                </c:pt>
                <c:pt idx="910">
                  <c:v>0.39140986162827651</c:v>
                </c:pt>
                <c:pt idx="911">
                  <c:v>0.44876813086095058</c:v>
                </c:pt>
                <c:pt idx="912">
                  <c:v>0.50072051057630484</c:v>
                </c:pt>
                <c:pt idx="913">
                  <c:v>0.54777649385815119</c:v>
                </c:pt>
                <c:pt idx="914">
                  <c:v>0.49614977559073292</c:v>
                </c:pt>
                <c:pt idx="915">
                  <c:v>0.54363654049614463</c:v>
                </c:pt>
                <c:pt idx="916">
                  <c:v>0.49240000364077491</c:v>
                </c:pt>
                <c:pt idx="917">
                  <c:v>0.44599239661881152</c:v>
                </c:pt>
                <c:pt idx="918">
                  <c:v>0.40395860351557461</c:v>
                </c:pt>
                <c:pt idx="919">
                  <c:v>0.27163862247311321</c:v>
                </c:pt>
                <c:pt idx="920">
                  <c:v>0.24603728544932971</c:v>
                </c:pt>
                <c:pt idx="921">
                  <c:v>0.22284881759502603</c:v>
                </c:pt>
                <c:pt idx="922">
                  <c:v>0.20184581134849486</c:v>
                </c:pt>
                <c:pt idx="923">
                  <c:v>0.18282229180578577</c:v>
                </c:pt>
                <c:pt idx="924">
                  <c:v>0.16559169674030058</c:v>
                </c:pt>
                <c:pt idx="925">
                  <c:v>0.24423282660875045</c:v>
                </c:pt>
                <c:pt idx="926">
                  <c:v>0.22121442499356486</c:v>
                </c:pt>
                <c:pt idx="927">
                  <c:v>0.20036545662072866</c:v>
                </c:pt>
                <c:pt idx="928">
                  <c:v>0.27572923683183709</c:v>
                </c:pt>
                <c:pt idx="929">
                  <c:v>0.24974236848751249</c:v>
                </c:pt>
                <c:pt idx="930">
                  <c:v>0.32045248439129176</c:v>
                </c:pt>
                <c:pt idx="931">
                  <c:v>0.29025054926764338</c:v>
                </c:pt>
                <c:pt idx="932">
                  <c:v>0.26289507946925444</c:v>
                </c:pt>
                <c:pt idx="933">
                  <c:v>0.23811780195948901</c:v>
                </c:pt>
                <c:pt idx="934">
                  <c:v>0.12142794823204883</c:v>
                </c:pt>
                <c:pt idx="935">
                  <c:v>0.10998363372886025</c:v>
                </c:pt>
                <c:pt idx="936">
                  <c:v>9.9617920456729306E-2</c:v>
                </c:pt>
                <c:pt idx="937">
                  <c:v>9.0229152644546715E-2</c:v>
                </c:pt>
                <c:pt idx="938">
                  <c:v>8.1725255351914522E-2</c:v>
                </c:pt>
                <c:pt idx="939">
                  <c:v>7.4022831497124783E-2</c:v>
                </c:pt>
                <c:pt idx="940">
                  <c:v>6.7046343988246312E-2</c:v>
                </c:pt>
                <c:pt idx="941">
                  <c:v>-3.3520404671153331E-2</c:v>
                </c:pt>
                <c:pt idx="942">
                  <c:v>-3.0361180959345764E-2</c:v>
                </c:pt>
                <c:pt idx="943">
                  <c:v>-2.7499707067660036E-2</c:v>
                </c:pt>
                <c:pt idx="944">
                  <c:v>-2.4907920736671071E-2</c:v>
                </c:pt>
                <c:pt idx="945">
                  <c:v>-2.2560404512595389E-2</c:v>
                </c:pt>
                <c:pt idx="946">
                  <c:v>-0.11468191608792568</c:v>
                </c:pt>
                <c:pt idx="947">
                  <c:v>-0.19812117974317661</c:v>
                </c:pt>
                <c:pt idx="948">
                  <c:v>-0.27369647806681918</c:v>
                </c:pt>
                <c:pt idx="949">
                  <c:v>-0.2479011927225756</c:v>
                </c:pt>
                <c:pt idx="950">
                  <c:v>-0.22453705574637386</c:v>
                </c:pt>
                <c:pt idx="951">
                  <c:v>-0.20337493680262916</c:v>
                </c:pt>
                <c:pt idx="952">
                  <c:v>-0.18420730058112633</c:v>
                </c:pt>
                <c:pt idx="953">
                  <c:v>-0.16684617151382813</c:v>
                </c:pt>
                <c:pt idx="954">
                  <c:v>-0.15112129031260538</c:v>
                </c:pt>
                <c:pt idx="955">
                  <c:v>-0.13687844424919263</c:v>
                </c:pt>
                <c:pt idx="956">
                  <c:v>-0.12397795480255072</c:v>
                </c:pt>
                <c:pt idx="957">
                  <c:v>-1.8045528234413508E-2</c:v>
                </c:pt>
                <c:pt idx="958">
                  <c:v>-1.6344777266472089E-2</c:v>
                </c:pt>
                <c:pt idx="959">
                  <c:v>7.9443461306768992E-2</c:v>
                </c:pt>
                <c:pt idx="960">
                  <c:v>7.1956091474256273E-2</c:v>
                </c:pt>
                <c:pt idx="961">
                  <c:v>0.1594221692312533</c:v>
                </c:pt>
                <c:pt idx="962">
                  <c:v>0.14439698376096569</c:v>
                </c:pt>
                <c:pt idx="963">
                  <c:v>0.22503566826714025</c:v>
                </c:pt>
                <c:pt idx="964">
                  <c:v>0.20382655620042872</c:v>
                </c:pt>
                <c:pt idx="965">
                  <c:v>0.18461635585345551</c:v>
                </c:pt>
                <c:pt idx="966">
                  <c:v>7.2968894627309683E-2</c:v>
                </c:pt>
                <c:pt idx="967">
                  <c:v>-2.8156041279435828E-2</c:v>
                </c:pt>
                <c:pt idx="968">
                  <c:v>-2.5502396906306433E-2</c:v>
                </c:pt>
                <c:pt idx="969">
                  <c:v>-0.11734663223090672</c:v>
                </c:pt>
                <c:pt idx="970">
                  <c:v>-0.10628697269870313</c:v>
                </c:pt>
                <c:pt idx="971">
                  <c:v>-0.19051744112832059</c:v>
                </c:pt>
                <c:pt idx="972">
                  <c:v>-0.17256159532543686</c:v>
                </c:pt>
                <c:pt idx="973">
                  <c:v>-0.15629804812045303</c:v>
                </c:pt>
                <c:pt idx="974">
                  <c:v>-4.7319524520390066E-2</c:v>
                </c:pt>
                <c:pt idx="975">
                  <c:v>5.1388015205442311E-2</c:v>
                </c:pt>
                <c:pt idx="976">
                  <c:v>0.14079258848157675</c:v>
                </c:pt>
                <c:pt idx="977">
                  <c:v>0.22177097923966216</c:v>
                </c:pt>
                <c:pt idx="978">
                  <c:v>0.20086955686490005</c:v>
                </c:pt>
                <c:pt idx="979">
                  <c:v>8.7690267531908048E-2</c:v>
                </c:pt>
                <c:pt idx="980">
                  <c:v>7.9425654523821068E-2</c:v>
                </c:pt>
                <c:pt idx="981">
                  <c:v>-2.2307816666630634E-2</c:v>
                </c:pt>
                <c:pt idx="982">
                  <c:v>-2.0205354477905193E-2</c:v>
                </c:pt>
                <c:pt idx="983">
                  <c:v>-1.8301044682176255E-2</c:v>
                </c:pt>
                <c:pt idx="984">
                  <c:v>-1.657621185637995E-2</c:v>
                </c:pt>
                <c:pt idx="985">
                  <c:v>7.9233838913084373E-2</c:v>
                </c:pt>
                <c:pt idx="986">
                  <c:v>-2.2481554081961314E-2</c:v>
                </c:pt>
                <c:pt idx="987">
                  <c:v>-2.0362717527606176E-2</c:v>
                </c:pt>
                <c:pt idx="988">
                  <c:v>-0.11269135622154441</c:v>
                </c:pt>
                <c:pt idx="989">
                  <c:v>-7.8226665089903974E-3</c:v>
                </c:pt>
                <c:pt idx="990">
                  <c:v>-7.0853975599065831E-3</c:v>
                </c:pt>
                <c:pt idx="991">
                  <c:v>-6.4176145722476159E-3</c:v>
                </c:pt>
                <c:pt idx="992">
                  <c:v>8.84350109592585E-2</c:v>
                </c:pt>
                <c:pt idx="993">
                  <c:v>8.0100207536766319E-2</c:v>
                </c:pt>
                <c:pt idx="994">
                  <c:v>0.16679872043800442</c:v>
                </c:pt>
                <c:pt idx="995">
                  <c:v>0.15107831139531805</c:v>
                </c:pt>
                <c:pt idx="996">
                  <c:v>0.23108729560712338</c:v>
                </c:pt>
                <c:pt idx="997">
                  <c:v>0.20930783110060522</c:v>
                </c:pt>
                <c:pt idx="998">
                  <c:v>0.28382881237256474</c:v>
                </c:pt>
                <c:pt idx="999">
                  <c:v>0.25707857701776177</c:v>
                </c:pt>
                <c:pt idx="1000">
                  <c:v>0.23284949194913224</c:v>
                </c:pt>
                <c:pt idx="1001">
                  <c:v>0.11665616474245318</c:v>
                </c:pt>
                <c:pt idx="1002">
                  <c:v>0.10566158023792763</c:v>
                </c:pt>
                <c:pt idx="1003">
                  <c:v>9.5703210910662778E-2</c:v>
                </c:pt>
                <c:pt idx="1004">
                  <c:v>8.6683395781005992E-2</c:v>
                </c:pt>
                <c:pt idx="1005">
                  <c:v>7.8513678199791243E-2</c:v>
                </c:pt>
                <c:pt idx="1006">
                  <c:v>7.1113938360627932E-2</c:v>
                </c:pt>
                <c:pt idx="1007">
                  <c:v>0.15865938717867412</c:v>
                </c:pt>
                <c:pt idx="1008">
                  <c:v>4.9458312615472899E-2</c:v>
                </c:pt>
                <c:pt idx="1009">
                  <c:v>0.13904475607601519</c:v>
                </c:pt>
                <c:pt idx="1010">
                  <c:v>0.12594009654975735</c:v>
                </c:pt>
                <c:pt idx="1011">
                  <c:v>0.11407052208636415</c:v>
                </c:pt>
                <c:pt idx="1012">
                  <c:v>0.19756740826872771</c:v>
                </c:pt>
                <c:pt idx="1013">
                  <c:v>0.27319489832424715</c:v>
                </c:pt>
                <c:pt idx="1014">
                  <c:v>0.24744688575703719</c:v>
                </c:pt>
                <c:pt idx="1015">
                  <c:v>0.22412556620359778</c:v>
                </c:pt>
                <c:pt idx="1016">
                  <c:v>0.20300222923559152</c:v>
                </c:pt>
                <c:pt idx="1017">
                  <c:v>0.27811749948241876</c:v>
                </c:pt>
                <c:pt idx="1018">
                  <c:v>0.15765776307846308</c:v>
                </c:pt>
                <c:pt idx="1019">
                  <c:v>0.14279886897040209</c:v>
                </c:pt>
                <c:pt idx="1020">
                  <c:v>0.12934039263945168</c:v>
                </c:pt>
                <c:pt idx="1021">
                  <c:v>0.11715034781959606</c:v>
                </c:pt>
                <c:pt idx="1022">
                  <c:v>0.20035696726502389</c:v>
                </c:pt>
                <c:pt idx="1023">
                  <c:v>8.7225988363670209E-2</c:v>
                </c:pt>
                <c:pt idx="1024">
                  <c:v>7.9005132636307762E-2</c:v>
                </c:pt>
                <c:pt idx="1025">
                  <c:v>-2.2688705299969372E-2</c:v>
                </c:pt>
                <c:pt idx="1026">
                  <c:v>-0.11479812481096774</c:v>
                </c:pt>
                <c:pt idx="1027">
                  <c:v>-0.10397865644440712</c:v>
                </c:pt>
                <c:pt idx="1028">
                  <c:v>-0.18842667855562431</c:v>
                </c:pt>
                <c:pt idx="1029">
                  <c:v>-7.6420102875210283E-2</c:v>
                </c:pt>
                <c:pt idx="1030">
                  <c:v>-0.16346545746952396</c:v>
                </c:pt>
                <c:pt idx="1031">
                  <c:v>-0.14805920106046541</c:v>
                </c:pt>
                <c:pt idx="1032">
                  <c:v>-0.22835272971772125</c:v>
                </c:pt>
                <c:pt idx="1033">
                  <c:v>-0.20683099197447019</c:v>
                </c:pt>
                <c:pt idx="1034">
                  <c:v>-0.28158540983451341</c:v>
                </c:pt>
                <c:pt idx="1035">
                  <c:v>-0.25504661018768804</c:v>
                </c:pt>
                <c:pt idx="1036">
                  <c:v>-0.23100903348102941</c:v>
                </c:pt>
                <c:pt idx="1037">
                  <c:v>-0.209236945006123</c:v>
                </c:pt>
                <c:pt idx="1038">
                  <c:v>-0.18951682752739876</c:v>
                </c:pt>
                <c:pt idx="1039">
                  <c:v>-7.7407507726953373E-2</c:v>
                </c:pt>
                <c:pt idx="1040">
                  <c:v>-0.16435980160641639</c:v>
                </c:pt>
                <c:pt idx="1041">
                  <c:v>-0.14886925524825059</c:v>
                </c:pt>
                <c:pt idx="1042">
                  <c:v>-0.22908643809694573</c:v>
                </c:pt>
                <c:pt idx="1043">
                  <c:v>-0.20749554996807321</c:v>
                </c:pt>
                <c:pt idx="1044">
                  <c:v>-9.3691775497411228E-2</c:v>
                </c:pt>
                <c:pt idx="1045">
                  <c:v>-8.4861533689277693E-2</c:v>
                </c:pt>
                <c:pt idx="1046">
                  <c:v>1.7384257042734025E-2</c:v>
                </c:pt>
                <c:pt idx="1047">
                  <c:v>-7.8501950191366854E-2</c:v>
                </c:pt>
                <c:pt idx="1048">
                  <c:v>-7.110331569095675E-2</c:v>
                </c:pt>
                <c:pt idx="1049">
                  <c:v>-6.4401986064339181E-2</c:v>
                </c:pt>
                <c:pt idx="1050">
                  <c:v>-0.15258002148314337</c:v>
                </c:pt>
                <c:pt idx="1051">
                  <c:v>-0.23244747285355666</c:v>
                </c:pt>
                <c:pt idx="1052">
                  <c:v>-0.21053981466168925</c:v>
                </c:pt>
                <c:pt idx="1053">
                  <c:v>-0.28494468421850344</c:v>
                </c:pt>
                <c:pt idx="1054">
                  <c:v>-0.25808928041989404</c:v>
                </c:pt>
                <c:pt idx="1055">
                  <c:v>-0.42226049801515919</c:v>
                </c:pt>
                <c:pt idx="1056">
                  <c:v>-0.28821560405349766</c:v>
                </c:pt>
                <c:pt idx="1057">
                  <c:v>-0.35529970293085905</c:v>
                </c:pt>
                <c:pt idx="1058">
                  <c:v>-0.41606127444204616</c:v>
                </c:pt>
                <c:pt idx="1059">
                  <c:v>-0.376848423145136</c:v>
                </c:pt>
                <c:pt idx="1060">
                  <c:v>-0.43557907562274006</c:v>
                </c:pt>
                <c:pt idx="1061">
                  <c:v>-0.30027893529403127</c:v>
                </c:pt>
                <c:pt idx="1062">
                  <c:v>-0.27197831237960646</c:v>
                </c:pt>
                <c:pt idx="1063">
                  <c:v>-0.15209718072868703</c:v>
                </c:pt>
                <c:pt idx="1064">
                  <c:v>-4.3514579552724364E-2</c:v>
                </c:pt>
                <c:pt idx="1065">
                  <c:v>-3.9413427049317738E-2</c:v>
                </c:pt>
                <c:pt idx="1066">
                  <c:v>5.8548980544504074E-2</c:v>
                </c:pt>
                <c:pt idx="1067">
                  <c:v>-4.1216910477803285E-2</c:v>
                </c:pt>
                <c:pt idx="1068">
                  <c:v>5.6915471424712545E-2</c:v>
                </c:pt>
                <c:pt idx="1069">
                  <c:v>0.14579909422530204</c:v>
                </c:pt>
                <c:pt idx="1070">
                  <c:v>0.1320578533257544</c:v>
                </c:pt>
                <c:pt idx="1071">
                  <c:v>2.5363914262349754E-2</c:v>
                </c:pt>
                <c:pt idx="1072">
                  <c:v>2.2973421660963375E-2</c:v>
                </c:pt>
                <c:pt idx="1073">
                  <c:v>-7.343955192826751E-2</c:v>
                </c:pt>
                <c:pt idx="1074">
                  <c:v>-6.6518037223644369E-2</c:v>
                </c:pt>
                <c:pt idx="1075">
                  <c:v>-0.15449663951914777</c:v>
                </c:pt>
                <c:pt idx="1076">
                  <c:v>-0.13993567428761783</c:v>
                </c:pt>
                <c:pt idx="1077">
                  <c:v>-0.12674704769810441</c:v>
                </c:pt>
                <c:pt idx="1078">
                  <c:v>-0.11480141988072762</c:v>
                </c:pt>
                <c:pt idx="1079">
                  <c:v>-9.7338613534646984E-3</c:v>
                </c:pt>
                <c:pt idx="1080">
                  <c:v>-8.8164665338915094E-3</c:v>
                </c:pt>
                <c:pt idx="1081">
                  <c:v>8.6262245468607085E-2</c:v>
                </c:pt>
                <c:pt idx="1082">
                  <c:v>-1.6115559238476768E-2</c:v>
                </c:pt>
                <c:pt idx="1083">
                  <c:v>7.9651076044579716E-2</c:v>
                </c:pt>
                <c:pt idx="1084">
                  <c:v>7.2144138984014505E-2</c:v>
                </c:pt>
                <c:pt idx="1085">
                  <c:v>0.15959249368075606</c:v>
                </c:pt>
                <c:pt idx="1086">
                  <c:v>0.33304681472467745</c:v>
                </c:pt>
                <c:pt idx="1087">
                  <c:v>0.30165789193146164</c:v>
                </c:pt>
                <c:pt idx="1088">
                  <c:v>0.36747508502347753</c:v>
                </c:pt>
                <c:pt idx="1089">
                  <c:v>0.33284137419886628</c:v>
                </c:pt>
                <c:pt idx="1090">
                  <c:v>0.39571959332674339</c:v>
                </c:pt>
                <c:pt idx="1091">
                  <c:v>0.35842390030843829</c:v>
                </c:pt>
                <c:pt idx="1092">
                  <c:v>0.32464324354603857</c:v>
                </c:pt>
                <c:pt idx="1093">
                  <c:v>0.1997985590694909</c:v>
                </c:pt>
                <c:pt idx="1094">
                  <c:v>0.18096798850837473</c:v>
                </c:pt>
                <c:pt idx="1095">
                  <c:v>6.966437780369597E-2</c:v>
                </c:pt>
                <c:pt idx="1096">
                  <c:v>0.15734644448563989</c:v>
                </c:pt>
                <c:pt idx="1097">
                  <c:v>0.14251689146370308</c:v>
                </c:pt>
                <c:pt idx="1098">
                  <c:v>0.12908499088665837</c:v>
                </c:pt>
                <c:pt idx="1099">
                  <c:v>0.11691901711491143</c:v>
                </c:pt>
                <c:pt idx="1100">
                  <c:v>1.165187975022329E-2</c:v>
                </c:pt>
                <c:pt idx="1101">
                  <c:v>0.10480149556320269</c:v>
                </c:pt>
                <c:pt idx="1102">
                  <c:v>6.7640769911148091E-4</c:v>
                </c:pt>
                <c:pt idx="1103">
                  <c:v>9.4860437383054469E-2</c:v>
                </c:pt>
                <c:pt idx="1104">
                  <c:v>8.5920051787086921E-2</c:v>
                </c:pt>
                <c:pt idx="1105">
                  <c:v>7.7822277682375915E-2</c:v>
                </c:pt>
                <c:pt idx="1106">
                  <c:v>-2.3760078800895174E-2</c:v>
                </c:pt>
                <c:pt idx="1107">
                  <c:v>-2.1520744130606968E-2</c:v>
                </c:pt>
                <c:pt idx="1108">
                  <c:v>-0.20798802099617955</c:v>
                </c:pt>
                <c:pt idx="1109">
                  <c:v>-0.18838561183229124</c:v>
                </c:pt>
                <c:pt idx="1110">
                  <c:v>-0.1706306862070609</c:v>
                </c:pt>
                <c:pt idx="1111">
                  <c:v>-6.0301343291414469E-2</c:v>
                </c:pt>
                <c:pt idx="1112">
                  <c:v>-0.14886585518653114</c:v>
                </c:pt>
                <c:pt idx="1113">
                  <c:v>-4.0587799268106309E-2</c:v>
                </c:pt>
                <c:pt idx="1114">
                  <c:v>-0.13101026891561829</c:v>
                </c:pt>
                <c:pt idx="1115">
                  <c:v>-0.1186628419645144</c:v>
                </c:pt>
                <c:pt idx="1116">
                  <c:v>-0.10747913258742026</c:v>
                </c:pt>
                <c:pt idx="1117">
                  <c:v>-0.19159724259458877</c:v>
                </c:pt>
                <c:pt idx="1118">
                  <c:v>1.4955931314295429E-2</c:v>
                </c:pt>
                <c:pt idx="1119">
                  <c:v>1.3546367995957907E-2</c:v>
                </c:pt>
                <c:pt idx="1120">
                  <c:v>0.10651743249828394</c:v>
                </c:pt>
                <c:pt idx="1121">
                  <c:v>9.6478400995808275E-2</c:v>
                </c:pt>
                <c:pt idx="1122">
                  <c:v>-6.8622536858411465E-3</c:v>
                </c:pt>
                <c:pt idx="1123">
                  <c:v>8.8032278094847885E-2</c:v>
                </c:pt>
                <c:pt idx="1124">
                  <c:v>-1.4512348257092342E-2</c:v>
                </c:pt>
                <c:pt idx="1125">
                  <c:v>0.17535096755841978</c:v>
                </c:pt>
                <c:pt idx="1126">
                  <c:v>0.25307230782167178</c:v>
                </c:pt>
                <c:pt idx="1127">
                  <c:v>0.32346858433697823</c:v>
                </c:pt>
                <c:pt idx="1128">
                  <c:v>0.19873460888268019</c:v>
                </c:pt>
                <c:pt idx="1129">
                  <c:v>8.575653365659032E-2</c:v>
                </c:pt>
                <c:pt idx="1130">
                  <c:v>0.17192195038029801</c:v>
                </c:pt>
                <c:pt idx="1131">
                  <c:v>0.15571868829113081</c:v>
                </c:pt>
                <c:pt idx="1132">
                  <c:v>4.6794768068575354E-2</c:v>
                </c:pt>
                <c:pt idx="1133">
                  <c:v>0.1366322446885489</c:v>
                </c:pt>
                <c:pt idx="1134">
                  <c:v>-6.4740600211549537E-2</c:v>
                </c:pt>
                <c:pt idx="1135">
                  <c:v>3.5608837216552197E-2</c:v>
                </c:pt>
                <c:pt idx="1136">
                  <c:v>-6.1994996233213445E-2</c:v>
                </c:pt>
                <c:pt idx="1137">
                  <c:v>-5.6152105491445739E-2</c:v>
                </c:pt>
                <c:pt idx="1138">
                  <c:v>-5.0859894228579991E-2</c:v>
                </c:pt>
                <c:pt idx="1139">
                  <c:v>-0.23456202134184173</c:v>
                </c:pt>
                <c:pt idx="1140">
                  <c:v>-0.21245507165008065</c:v>
                </c:pt>
                <c:pt idx="1141">
                  <c:v>-0.38092721209605462</c:v>
                </c:pt>
                <c:pt idx="1142">
                  <c:v>-0.34502566816385244</c:v>
                </c:pt>
                <c:pt idx="1143">
                  <c:v>-0.40675554463944219</c:v>
                </c:pt>
                <c:pt idx="1144">
                  <c:v>-0.2741719581063628</c:v>
                </c:pt>
                <c:pt idx="1145">
                  <c:v>-0.43682741903953204</c:v>
                </c:pt>
                <c:pt idx="1146">
                  <c:v>-0.20716184550790895</c:v>
                </c:pt>
                <c:pt idx="1147">
                  <c:v>-0.28188508115705024</c:v>
                </c:pt>
                <c:pt idx="1148">
                  <c:v>-0.1610702585457699</c:v>
                </c:pt>
                <c:pt idx="1149">
                  <c:v>-0.14588974431699392</c:v>
                </c:pt>
                <c:pt idx="1150">
                  <c:v>-3.7892180239889287E-2</c:v>
                </c:pt>
                <c:pt idx="1151">
                  <c:v>-3.4320926387785194E-2</c:v>
                </c:pt>
                <c:pt idx="1152">
                  <c:v>0.15740930393373026</c:v>
                </c:pt>
                <c:pt idx="1153">
                  <c:v>0.14257382654838358</c:v>
                </c:pt>
                <c:pt idx="1154">
                  <c:v>0.12913655996602597</c:v>
                </c:pt>
                <c:pt idx="1155">
                  <c:v>0.21121350553074603</c:v>
                </c:pt>
                <c:pt idx="1156">
                  <c:v>9.7059322003622078E-2</c:v>
                </c:pt>
                <c:pt idx="1157">
                  <c:v>0.1821594760222463</c:v>
                </c:pt>
                <c:pt idx="1158">
                  <c:v>7.0743570264954869E-2</c:v>
                </c:pt>
                <c:pt idx="1159">
                  <c:v>0.15832392545365581</c:v>
                </c:pt>
                <c:pt idx="1160">
                  <c:v>0.14340224702087473</c:v>
                </c:pt>
                <c:pt idx="1161">
                  <c:v>0.12988690364840327</c:v>
                </c:pt>
                <c:pt idx="1162">
                  <c:v>0.2118931309871166</c:v>
                </c:pt>
                <c:pt idx="1163">
                  <c:v>0.28617045348515241</c:v>
                </c:pt>
                <c:pt idx="1164">
                  <c:v>0.16495174404715618</c:v>
                </c:pt>
                <c:pt idx="1165">
                  <c:v>-3.9090150787092492E-2</c:v>
                </c:pt>
                <c:pt idx="1166">
                  <c:v>-0.12965377047857288</c:v>
                </c:pt>
                <c:pt idx="1167">
                  <c:v>7.1061368722185742E-2</c:v>
                </c:pt>
                <c:pt idx="1168">
                  <c:v>0.15861177211192989</c:v>
                </c:pt>
                <c:pt idx="1169">
                  <c:v>0.23791074437843276</c:v>
                </c:pt>
                <c:pt idx="1170">
                  <c:v>0.21548818497595185</c:v>
                </c:pt>
                <c:pt idx="1171">
                  <c:v>0.19517890201027638</c:v>
                </c:pt>
                <c:pt idx="1172">
                  <c:v>0.27103150347723398</c:v>
                </c:pt>
                <c:pt idx="1173">
                  <c:v>0.15123960646307594</c:v>
                </c:pt>
                <c:pt idx="1174">
                  <c:v>0.23123338897288342</c:v>
                </c:pt>
                <c:pt idx="1175">
                  <c:v>0.11519237588333318</c:v>
                </c:pt>
                <c:pt idx="1176">
                  <c:v>0.10433575022859418</c:v>
                </c:pt>
                <c:pt idx="1177">
                  <c:v>9.450233743584624E-2</c:v>
                </c:pt>
                <c:pt idx="1178">
                  <c:v>-8.6520776429130919E-3</c:v>
                </c:pt>
                <c:pt idx="1179">
                  <c:v>0.18065892067931241</c:v>
                </c:pt>
                <c:pt idx="1180">
                  <c:v>0.16363221853896476</c:v>
                </c:pt>
                <c:pt idx="1181">
                  <c:v>0.14821024526938642</c:v>
                </c:pt>
                <c:pt idx="1182">
                  <c:v>0.13424175873763505</c:v>
                </c:pt>
                <c:pt idx="1183">
                  <c:v>0.21583755065367502</c:v>
                </c:pt>
                <c:pt idx="1184">
                  <c:v>0.38399089996399061</c:v>
                </c:pt>
                <c:pt idx="1185">
                  <c:v>0.34780061025282444</c:v>
                </c:pt>
                <c:pt idx="1186">
                  <c:v>0.31502117499029481</c:v>
                </c:pt>
                <c:pt idx="1187">
                  <c:v>0.28533112871805277</c:v>
                </c:pt>
                <c:pt idx="1188">
                  <c:v>0.16419152377572543</c:v>
                </c:pt>
                <c:pt idx="1189">
                  <c:v>0.14871683722945944</c:v>
                </c:pt>
                <c:pt idx="1190">
                  <c:v>4.0452825922610292E-2</c:v>
                </c:pt>
                <c:pt idx="1191">
                  <c:v>3.6640236900547712E-2</c:v>
                </c:pt>
                <c:pt idx="1192">
                  <c:v>-0.15530858328701638</c:v>
                </c:pt>
                <c:pt idx="1193">
                  <c:v>-0.14067109415819851</c:v>
                </c:pt>
                <c:pt idx="1194">
                  <c:v>-3.3165376271109673E-2</c:v>
                </c:pt>
                <c:pt idx="1195">
                  <c:v>-0.12428739280539768</c:v>
                </c:pt>
                <c:pt idx="1196">
                  <c:v>7.5921977215127903E-2</c:v>
                </c:pt>
                <c:pt idx="1197">
                  <c:v>-2.5481280168517598E-2</c:v>
                </c:pt>
                <c:pt idx="1198">
                  <c:v>7.1168053516620533E-2</c:v>
                </c:pt>
                <c:pt idx="1199">
                  <c:v>6.4460622493677525E-2</c:v>
                </c:pt>
                <c:pt idx="1200">
                  <c:v>0.15263313155921243</c:v>
                </c:pt>
                <c:pt idx="1201">
                  <c:v>0.13824779781518765</c:v>
                </c:pt>
                <c:pt idx="1202">
                  <c:v>3.0970470227759034E-2</c:v>
                </c:pt>
                <c:pt idx="1203">
                  <c:v>2.805157217538656E-2</c:v>
                </c:pt>
                <c:pt idx="1204">
                  <c:v>0.11965555339104521</c:v>
                </c:pt>
                <c:pt idx="1205">
                  <c:v>1.4130503558515542E-2</c:v>
                </c:pt>
                <c:pt idx="1206">
                  <c:v>0.10704651458108062</c:v>
                </c:pt>
                <c:pt idx="1207">
                  <c:v>2.7098386593773643E-3</c:v>
                </c:pt>
                <c:pt idx="1208">
                  <c:v>2.4544423826359579E-3</c:v>
                </c:pt>
                <c:pt idx="1209">
                  <c:v>-9.2024662969796306E-2</c:v>
                </c:pt>
                <c:pt idx="1210">
                  <c:v>-8.3351542815746638E-2</c:v>
                </c:pt>
                <c:pt idx="1211">
                  <c:v>-7.5495844978486895E-2</c:v>
                </c:pt>
                <c:pt idx="1212">
                  <c:v>-0.16262830882735163</c:v>
                </c:pt>
                <c:pt idx="1213">
                  <c:v>-5.3053172211325633E-2</c:v>
                </c:pt>
                <c:pt idx="1214">
                  <c:v>-0.23654858774465115</c:v>
                </c:pt>
                <c:pt idx="1215">
                  <c:v>-0.21425440858038206</c:v>
                </c:pt>
                <c:pt idx="1216">
                  <c:v>-0.28830918590821519</c:v>
                </c:pt>
                <c:pt idx="1217">
                  <c:v>-0.35538446490355791</c:v>
                </c:pt>
                <c:pt idx="1218">
                  <c:v>-0.51038582739471683</c:v>
                </c:pt>
                <c:pt idx="1219">
                  <c:v>-0.46228309641952914</c:v>
                </c:pt>
                <c:pt idx="1220">
                  <c:v>-0.60720950024720666</c:v>
                </c:pt>
                <c:pt idx="1221">
                  <c:v>-0.64422913269990378</c:v>
                </c:pt>
                <c:pt idx="1222">
                  <c:v>-0.77200752659973515</c:v>
                </c:pt>
                <c:pt idx="1223">
                  <c:v>-0.51075197216189494</c:v>
                </c:pt>
                <c:pt idx="1224">
                  <c:v>-0.5568625124630795</c:v>
                </c:pt>
                <c:pt idx="1225">
                  <c:v>-0.41013167750897872</c:v>
                </c:pt>
                <c:pt idx="1226">
                  <c:v>-0.37147767755697875</c:v>
                </c:pt>
                <c:pt idx="1227">
                  <c:v>-0.33646673127341065</c:v>
                </c:pt>
                <c:pt idx="1228">
                  <c:v>-0.11625992972364554</c:v>
                </c:pt>
                <c:pt idx="1229">
                  <c:v>-0.10530268948984543</c:v>
                </c:pt>
                <c:pt idx="1230">
                  <c:v>9.3117414396678491E-2</c:v>
                </c:pt>
                <c:pt idx="1231">
                  <c:v>8.4341304846982046E-2</c:v>
                </c:pt>
                <c:pt idx="1232">
                  <c:v>7.6392324135938369E-2</c:v>
                </c:pt>
                <c:pt idx="1233">
                  <c:v>0.16344029681474875</c:v>
                </c:pt>
                <c:pt idx="1234">
                  <c:v>5.3788632133842468E-2</c:v>
                </c:pt>
                <c:pt idx="1235">
                  <c:v>0.23721473220248032</c:v>
                </c:pt>
                <c:pt idx="1236">
                  <c:v>2.6362211186775286E-2</c:v>
                </c:pt>
                <c:pt idx="1237">
                  <c:v>2.3877631316872608E-2</c:v>
                </c:pt>
                <c:pt idx="1238">
                  <c:v>-7.2620562024727567E-2</c:v>
                </c:pt>
                <c:pt idx="1239">
                  <c:v>-0.160024014907728</c:v>
                </c:pt>
                <c:pt idx="1240">
                  <c:v>-0.3334376660341537</c:v>
                </c:pt>
                <c:pt idx="1241">
                  <c:v>-0.30201190637286296</c:v>
                </c:pt>
                <c:pt idx="1242">
                  <c:v>-0.36779573438982771</c:v>
                </c:pt>
                <c:pt idx="1243">
                  <c:v>-0.33313180307440537</c:v>
                </c:pt>
                <c:pt idx="1244">
                  <c:v>-0.39598264992562893</c:v>
                </c:pt>
                <c:pt idx="1245">
                  <c:v>-0.26441438479927393</c:v>
                </c:pt>
                <c:pt idx="1246">
                  <c:v>-0.33374169574330181</c:v>
                </c:pt>
                <c:pt idx="1247">
                  <c:v>-0.2080395023492953</c:v>
                </c:pt>
                <c:pt idx="1248">
                  <c:v>-0.18843224118218463</c:v>
                </c:pt>
                <c:pt idx="1249">
                  <c:v>-0.17067292084426228</c:v>
                </c:pt>
                <c:pt idx="1250">
                  <c:v>-6.0339597407837092E-2</c:v>
                </c:pt>
                <c:pt idx="1251">
                  <c:v>-0.14890050393742008</c:v>
                </c:pt>
                <c:pt idx="1252">
                  <c:v>5.3628597156536006E-2</c:v>
                </c:pt>
                <c:pt idx="1253">
                  <c:v>4.8574220951057005E-2</c:v>
                </c:pt>
                <c:pt idx="1254">
                  <c:v>0.13824398808794014</c:v>
                </c:pt>
                <c:pt idx="1255">
                  <c:v>0.12521479916653933</c:v>
                </c:pt>
                <c:pt idx="1256">
                  <c:v>1.91658027633759E-2</c:v>
                </c:pt>
                <c:pt idx="1257">
                  <c:v>1.7359468408528721E-2</c:v>
                </c:pt>
                <c:pt idx="1258">
                  <c:v>1.5723377055854984E-2</c:v>
                </c:pt>
                <c:pt idx="1259">
                  <c:v>-8.0006295927287682E-2</c:v>
                </c:pt>
                <c:pt idx="1260">
                  <c:v>-7.2465880181504738E-2</c:v>
                </c:pt>
                <c:pt idx="1261">
                  <c:v>-0.15988391148477452</c:v>
                </c:pt>
                <c:pt idx="1262">
                  <c:v>-0.14481520783234147</c:v>
                </c:pt>
                <c:pt idx="1263">
                  <c:v>-0.22541447564841038</c:v>
                </c:pt>
                <c:pt idx="1264">
                  <c:v>-0.10992188221942135</c:v>
                </c:pt>
                <c:pt idx="1265">
                  <c:v>-9.9561988889942457E-2</c:v>
                </c:pt>
                <c:pt idx="1266">
                  <c:v>-0.18442627211143328</c:v>
                </c:pt>
                <c:pt idx="1267">
                  <c:v>2.1451053751781218E-2</c:v>
                </c:pt>
                <c:pt idx="1268">
                  <c:v>-7.4818440042263235E-2</c:v>
                </c:pt>
                <c:pt idx="1269">
                  <c:v>0.12072859102081901</c:v>
                </c:pt>
                <c:pt idx="1270">
                  <c:v>0.20359796898963525</c:v>
                </c:pt>
                <c:pt idx="1271">
                  <c:v>0.27865709208741984</c:v>
                </c:pt>
                <c:pt idx="1272">
                  <c:v>0.34664205949393767</c:v>
                </c:pt>
                <c:pt idx="1273">
                  <c:v>0.21972403546030217</c:v>
                </c:pt>
                <c:pt idx="1274">
                  <c:v>0.29326331259942029</c:v>
                </c:pt>
                <c:pt idx="1275">
                  <c:v>0.2656238965465279</c:v>
                </c:pt>
                <c:pt idx="1276">
                  <c:v>0.2405894340862739</c:v>
                </c:pt>
                <c:pt idx="1277">
                  <c:v>0.12366663451887719</c:v>
                </c:pt>
                <c:pt idx="1278">
                  <c:v>0.20625910841161063</c:v>
                </c:pt>
                <c:pt idx="1279">
                  <c:v>9.2571865812259957E-2</c:v>
                </c:pt>
                <c:pt idx="1280">
                  <c:v>0.17809495261300687</c:v>
                </c:pt>
                <c:pt idx="1281">
                  <c:v>0.16130989876989352</c:v>
                </c:pt>
                <c:pt idx="1282">
                  <c:v>0.24035457858978299</c:v>
                </c:pt>
                <c:pt idx="1283">
                  <c:v>2.9206134023765401E-2</c:v>
                </c:pt>
                <c:pt idx="1284">
                  <c:v>2.6453520741100793E-2</c:v>
                </c:pt>
                <c:pt idx="1285">
                  <c:v>-7.0287444459247811E-2</c:v>
                </c:pt>
                <c:pt idx="1286">
                  <c:v>3.0584770723029189E-2</c:v>
                </c:pt>
                <c:pt idx="1287">
                  <c:v>2.7702223992573289E-2</c:v>
                </c:pt>
                <c:pt idx="1288">
                  <c:v>-6.9156428716615509E-2</c:v>
                </c:pt>
                <c:pt idx="1289">
                  <c:v>0.12585697035091084</c:v>
                </c:pt>
                <c:pt idx="1290">
                  <c:v>1.9747450739492342E-2</c:v>
                </c:pt>
                <c:pt idx="1291">
                  <c:v>0.20638185656977043</c:v>
                </c:pt>
                <c:pt idx="1292">
                  <c:v>0.18693082483675605</c:v>
                </c:pt>
                <c:pt idx="1293">
                  <c:v>0.16931300965565704</c:v>
                </c:pt>
                <c:pt idx="1294">
                  <c:v>0.15335563443691536</c:v>
                </c:pt>
                <c:pt idx="1295">
                  <c:v>0.13890220640090689</c:v>
                </c:pt>
                <c:pt idx="1296">
                  <c:v>-6.2684577350375748E-2</c:v>
                </c:pt>
                <c:pt idx="1297">
                  <c:v>3.7471084488237688E-2</c:v>
                </c:pt>
                <c:pt idx="1298">
                  <c:v>3.3939517975728986E-2</c:v>
                </c:pt>
                <c:pt idx="1299">
                  <c:v>0.1249885733732549</c:v>
                </c:pt>
                <c:pt idx="1300">
                  <c:v>1.8960898248798513E-2</c:v>
                </c:pt>
                <c:pt idx="1301">
                  <c:v>1.7173875689481845E-2</c:v>
                </c:pt>
                <c:pt idx="1302">
                  <c:v>0.10980305564618342</c:v>
                </c:pt>
                <c:pt idx="1303">
                  <c:v>-8.9041197757996987E-2</c:v>
                </c:pt>
                <c:pt idx="1304">
                  <c:v>1.3598517031997576E-2</c:v>
                </c:pt>
                <c:pt idx="1305">
                  <c:v>-8.1930892611919395E-2</c:v>
                </c:pt>
                <c:pt idx="1306">
                  <c:v>2.0038691705724199E-2</c:v>
                </c:pt>
                <c:pt idx="1307">
                  <c:v>-0.170345469709171</c:v>
                </c:pt>
                <c:pt idx="1308">
                  <c:v>-6.0043007815158173E-2</c:v>
                </c:pt>
                <c:pt idx="1309">
                  <c:v>-0.14863186725530592</c:v>
                </c:pt>
                <c:pt idx="1310">
                  <c:v>-0.41736698261062921</c:v>
                </c:pt>
                <c:pt idx="1311">
                  <c:v>-0.37803107121801449</c:v>
                </c:pt>
                <c:pt idx="1312">
                  <c:v>-0.62514582095608007</c:v>
                </c:pt>
                <c:pt idx="1313">
                  <c:v>-0.37773165618455307</c:v>
                </c:pt>
                <c:pt idx="1314">
                  <c:v>-0.53062684551700967</c:v>
                </c:pt>
                <c:pt idx="1315">
                  <c:v>-0.2921208843114092</c:v>
                </c:pt>
                <c:pt idx="1316">
                  <c:v>-0.3588369191957167</c:v>
                </c:pt>
                <c:pt idx="1317">
                  <c:v>-0.32501733632025498</c:v>
                </c:pt>
                <c:pt idx="1318">
                  <c:v>-0.29438517403806391</c:v>
                </c:pt>
                <c:pt idx="1319">
                  <c:v>-0.36088780464324566</c:v>
                </c:pt>
                <c:pt idx="1320">
                  <c:v>-0.51537048958351217</c:v>
                </c:pt>
                <c:pt idx="1321">
                  <c:v>-0.37255018565724229</c:v>
                </c:pt>
                <c:pt idx="1322">
                  <c:v>-0.52593371708200065</c:v>
                </c:pt>
                <c:pt idx="1323">
                  <c:v>-0.2878700728108135</c:v>
                </c:pt>
                <c:pt idx="1324">
                  <c:v>-0.26073895763288918</c:v>
                </c:pt>
                <c:pt idx="1325">
                  <c:v>-0.23616488981876482</c:v>
                </c:pt>
                <c:pt idx="1326">
                  <c:v>-0.30815465293974437</c:v>
                </c:pt>
                <c:pt idx="1327">
                  <c:v>-0.46760732033978158</c:v>
                </c:pt>
                <c:pt idx="1328">
                  <c:v>-0.32928858906175984</c:v>
                </c:pt>
                <c:pt idx="1329">
                  <c:v>-0.48674942990792625</c:v>
                </c:pt>
                <c:pt idx="1330">
                  <c:v>-0.34662659730609963</c:v>
                </c:pt>
                <c:pt idx="1331">
                  <c:v>-0.40820558976472332</c:v>
                </c:pt>
                <c:pt idx="1332">
                  <c:v>-0.18123756009056144</c:v>
                </c:pt>
                <c:pt idx="1333">
                  <c:v>-0.25840410207820386</c:v>
                </c:pt>
                <c:pt idx="1334">
                  <c:v>-4.5554530000425725E-2</c:v>
                </c:pt>
                <c:pt idx="1335">
                  <c:v>-4.1261116696813524E-2</c:v>
                </c:pt>
                <c:pt idx="1336">
                  <c:v>0.15112321115138266</c:v>
                </c:pt>
                <c:pt idx="1337">
                  <c:v>4.2632404445486383E-2</c:v>
                </c:pt>
                <c:pt idx="1338">
                  <c:v>0.22710995420254967</c:v>
                </c:pt>
                <c:pt idx="1339">
                  <c:v>0.11145756568446055</c:v>
                </c:pt>
                <c:pt idx="1340">
                  <c:v>0.28944849681360907</c:v>
                </c:pt>
                <c:pt idx="1341">
                  <c:v>0.26216861867814178</c:v>
                </c:pt>
                <c:pt idx="1342">
                  <c:v>0.14321202887721696</c:v>
                </c:pt>
                <c:pt idx="1343">
                  <c:v>0.22396239275012014</c:v>
                </c:pt>
                <c:pt idx="1344">
                  <c:v>0.10860665491010127</c:v>
                </c:pt>
                <c:pt idx="1345">
                  <c:v>0.19261849844189899</c:v>
                </c:pt>
                <c:pt idx="1346">
                  <c:v>8.0216853044688188E-2</c:v>
                </c:pt>
                <c:pt idx="1347">
                  <c:v>7.265659275810965E-2</c:v>
                </c:pt>
                <c:pt idx="1348">
                  <c:v>-2.8438909390896411E-2</c:v>
                </c:pt>
                <c:pt idx="1349">
                  <c:v>-2.5758605326340032E-2</c:v>
                </c:pt>
                <c:pt idx="1350">
                  <c:v>-2.3330913968541568E-2</c:v>
                </c:pt>
                <c:pt idx="1351">
                  <c:v>7.3115752476905382E-2</c:v>
                </c:pt>
                <c:pt idx="1352">
                  <c:v>-2.8023024456082471E-2</c:v>
                </c:pt>
                <c:pt idx="1353">
                  <c:v>-0.21387747583859218</c:v>
                </c:pt>
                <c:pt idx="1354">
                  <c:v>-0.38221555784809425</c:v>
                </c:pt>
                <c:pt idx="1355">
                  <c:v>-0.3461925901893953</c:v>
                </c:pt>
                <c:pt idx="1356">
                  <c:v>-0.4078124868551023</c:v>
                </c:pt>
                <c:pt idx="1357">
                  <c:v>-0.46362484508041091</c:v>
                </c:pt>
                <c:pt idx="1358">
                  <c:v>-0.32568145325292741</c:v>
                </c:pt>
                <c:pt idx="1359">
                  <c:v>-0.38923447903212588</c:v>
                </c:pt>
                <c:pt idx="1360">
                  <c:v>-0.16405443442120299</c:v>
                </c:pt>
                <c:pt idx="1361">
                  <c:v>-0.24284044784990239</c:v>
                </c:pt>
                <c:pt idx="1362">
                  <c:v>-0.21995327484111113</c:v>
                </c:pt>
                <c:pt idx="1363">
                  <c:v>-0.1992231670698956</c:v>
                </c:pt>
                <c:pt idx="1364">
                  <c:v>-0.2746946055348391</c:v>
                </c:pt>
                <c:pt idx="1365">
                  <c:v>-0.24880524889296921</c:v>
                </c:pt>
                <c:pt idx="1366">
                  <c:v>-0.22535590663006724</c:v>
                </c:pt>
                <c:pt idx="1367">
                  <c:v>-0.10986883320101086</c:v>
                </c:pt>
                <c:pt idx="1368">
                  <c:v>-9.9513939623727524E-2</c:v>
                </c:pt>
                <c:pt idx="1369">
                  <c:v>4.1128078335166823E-3</c:v>
                </c:pt>
                <c:pt idx="1370">
                  <c:v>-9.0522594780439183E-2</c:v>
                </c:pt>
                <c:pt idx="1371">
                  <c:v>1.2256738389638006E-2</c:v>
                </c:pt>
                <c:pt idx="1372">
                  <c:v>-8.3146211596511532E-2</c:v>
                </c:pt>
                <c:pt idx="1373">
                  <c:v>-7.5309865770748843E-2</c:v>
                </c:pt>
                <c:pt idx="1374">
                  <c:v>-0.16245985774699609</c:v>
                </c:pt>
                <c:pt idx="1375">
                  <c:v>-5.2900597271266142E-2</c:v>
                </c:pt>
                <c:pt idx="1376">
                  <c:v>-0.14216261304622227</c:v>
                </c:pt>
                <c:pt idx="1377">
                  <c:v>-3.4516322815694264E-2</c:v>
                </c:pt>
                <c:pt idx="1378">
                  <c:v>-3.1263236030092699E-2</c:v>
                </c:pt>
                <c:pt idx="1379">
                  <c:v>-2.831674545090521E-2</c:v>
                </c:pt>
                <c:pt idx="1380">
                  <c:v>-2.564795506644113E-2</c:v>
                </c:pt>
                <c:pt idx="1381">
                  <c:v>-0.11747847185764494</c:v>
                </c:pt>
                <c:pt idx="1382">
                  <c:v>-0.10640638673335696</c:v>
                </c:pt>
                <c:pt idx="1383">
                  <c:v>-0.19062560065535428</c:v>
                </c:pt>
                <c:pt idx="1384">
                  <c:v>-0.1726595610572042</c:v>
                </c:pt>
                <c:pt idx="1385">
                  <c:v>-0.25063456040721743</c:v>
                </c:pt>
                <c:pt idx="1386">
                  <c:v>-0.32126058920358058</c:v>
                </c:pt>
                <c:pt idx="1387">
                  <c:v>-0.29098249199568366</c:v>
                </c:pt>
                <c:pt idx="1388">
                  <c:v>-0.16931025861268317</c:v>
                </c:pt>
                <c:pt idx="1389">
                  <c:v>-0.24760092228132716</c:v>
                </c:pt>
                <c:pt idx="1390">
                  <c:v>-0.13001730551980112</c:v>
                </c:pt>
                <c:pt idx="1391">
                  <c:v>-0.11776346316398471</c:v>
                </c:pt>
                <c:pt idx="1392">
                  <c:v>-1.2416738634172919E-2</c:v>
                </c:pt>
                <c:pt idx="1393">
                  <c:v>-0.10549426819562684</c:v>
                </c:pt>
                <c:pt idx="1394">
                  <c:v>-1.3038880491566679E-3</c:v>
                </c:pt>
                <c:pt idx="1395">
                  <c:v>-1.1809994956666445E-3</c:v>
                </c:pt>
                <c:pt idx="1396">
                  <c:v>9.3178086692211531E-2</c:v>
                </c:pt>
                <c:pt idx="1397">
                  <c:v>0.17864403852107119</c:v>
                </c:pt>
                <c:pt idx="1398">
                  <c:v>0.1618072345503089</c:v>
                </c:pt>
                <c:pt idx="1399">
                  <c:v>0.24080504157717475</c:v>
                </c:pt>
                <c:pt idx="1400">
                  <c:v>0.12386192148249385</c:v>
                </c:pt>
                <c:pt idx="1401">
                  <c:v>0.11218821040482629</c:v>
                </c:pt>
                <c:pt idx="1402">
                  <c:v>7.3669410683168679E-3</c:v>
                </c:pt>
                <c:pt idx="1403">
                  <c:v>-8.7575156377566507E-2</c:v>
                </c:pt>
                <c:pt idx="1404">
                  <c:v>-7.9321392340184302E-2</c:v>
                </c:pt>
                <c:pt idx="1405">
                  <c:v>-0.26034108645211879</c:v>
                </c:pt>
                <c:pt idx="1406">
                  <c:v>-0.14155673750565817</c:v>
                </c:pt>
                <c:pt idx="1407">
                  <c:v>-0.12821532930724075</c:v>
                </c:pt>
                <c:pt idx="1408">
                  <c:v>-0.11613131920836404</c:v>
                </c:pt>
                <c:pt idx="1409">
                  <c:v>-0.19943397983775718</c:v>
                </c:pt>
                <c:pt idx="1410">
                  <c:v>-0.36913332927511056</c:v>
                </c:pt>
                <c:pt idx="1411">
                  <c:v>-0.2400955530040419</c:v>
                </c:pt>
                <c:pt idx="1412">
                  <c:v>-0.31171485984742342</c:v>
                </c:pt>
                <c:pt idx="1413">
                  <c:v>-0.28233642643608031</c:v>
                </c:pt>
                <c:pt idx="1414">
                  <c:v>-0.16147906553441499</c:v>
                </c:pt>
                <c:pt idx="1415">
                  <c:v>-0.24050780176236491</c:v>
                </c:pt>
                <c:pt idx="1416">
                  <c:v>-0.12359269586024084</c:v>
                </c:pt>
                <c:pt idx="1417">
                  <c:v>-0.30043991791507169</c:v>
                </c:pt>
                <c:pt idx="1418">
                  <c:v>-0.36637190235375217</c:v>
                </c:pt>
                <c:pt idx="1419">
                  <c:v>-0.42608994365395803</c:v>
                </c:pt>
                <c:pt idx="1420">
                  <c:v>-0.48017969215909889</c:v>
                </c:pt>
                <c:pt idx="1421">
                  <c:v>-0.34067604275270413</c:v>
                </c:pt>
                <c:pt idx="1422">
                  <c:v>-0.40281586176541978</c:v>
                </c:pt>
                <c:pt idx="1423">
                  <c:v>-0.17635580198788167</c:v>
                </c:pt>
                <c:pt idx="1424">
                  <c:v>-0.15973465922958971</c:v>
                </c:pt>
                <c:pt idx="1425">
                  <c:v>-5.0432242663115481E-2</c:v>
                </c:pt>
                <c:pt idx="1426">
                  <c:v>-4.5679115771480441E-2</c:v>
                </c:pt>
                <c:pt idx="1427">
                  <c:v>0.14712159867981195</c:v>
                </c:pt>
                <c:pt idx="1428">
                  <c:v>0.22750349427959926</c:v>
                </c:pt>
                <c:pt idx="1429">
                  <c:v>0.20606179509075537</c:v>
                </c:pt>
                <c:pt idx="1430">
                  <c:v>9.2393148833782315E-2</c:v>
                </c:pt>
                <c:pt idx="1431">
                  <c:v>0.17793307931292893</c:v>
                </c:pt>
                <c:pt idx="1432">
                  <c:v>-2.7332277546461892E-2</c:v>
                </c:pt>
                <c:pt idx="1433">
                  <c:v>-2.4756271076086633E-2</c:v>
                </c:pt>
                <c:pt idx="1434">
                  <c:v>-0.21091860671118687</c:v>
                </c:pt>
                <c:pt idx="1435">
                  <c:v>-0.19103999635070909</c:v>
                </c:pt>
                <c:pt idx="1436">
                  <c:v>-0.17303490087839285</c:v>
                </c:pt>
                <c:pt idx="1437">
                  <c:v>-6.2478966068273148E-2</c:v>
                </c:pt>
                <c:pt idx="1438">
                  <c:v>-5.6590462244153962E-2</c:v>
                </c:pt>
                <c:pt idx="1439">
                  <c:v>-5.1256936830669425E-2</c:v>
                </c:pt>
                <c:pt idx="1440">
                  <c:v>4.7821695262806774E-2</c:v>
                </c:pt>
                <c:pt idx="1441">
                  <c:v>-5.0933172940482316E-2</c:v>
                </c:pt>
                <c:pt idx="1442">
                  <c:v>4.8114945125226599E-2</c:v>
                </c:pt>
                <c:pt idx="1443">
                  <c:v>-5.0667561226465818E-2</c:v>
                </c:pt>
                <c:pt idx="1444">
                  <c:v>0.14260330313265304</c:v>
                </c:pt>
                <c:pt idx="1445">
                  <c:v>3.4915478839983818E-2</c:v>
                </c:pt>
                <c:pt idx="1446">
                  <c:v>0.12587255209306972</c:v>
                </c:pt>
                <c:pt idx="1447">
                  <c:v>1.9761563937050336E-2</c:v>
                </c:pt>
                <c:pt idx="1448">
                  <c:v>0.11214686002210165</c:v>
                </c:pt>
                <c:pt idx="1449">
                  <c:v>7.3294878673499514E-3</c:v>
                </c:pt>
                <c:pt idx="1450">
                  <c:v>0.10088647951788447</c:v>
                </c:pt>
                <c:pt idx="1451">
                  <c:v>9.137815283088678E-2</c:v>
                </c:pt>
                <c:pt idx="1452">
                  <c:v>0.17701374442961698</c:v>
                </c:pt>
                <c:pt idx="1453">
                  <c:v>0.16033059205708181</c:v>
                </c:pt>
                <c:pt idx="1454">
                  <c:v>5.0972010144821098E-2</c:v>
                </c:pt>
                <c:pt idx="1455">
                  <c:v>0.14041579097422466</c:v>
                </c:pt>
                <c:pt idx="1456">
                  <c:v>3.2934134845352139E-2</c:v>
                </c:pt>
                <c:pt idx="1457">
                  <c:v>0.12407794537057111</c:v>
                </c:pt>
                <c:pt idx="1458">
                  <c:v>0.11238387452111005</c:v>
                </c:pt>
                <c:pt idx="1459">
                  <c:v>0.19603972349147952</c:v>
                </c:pt>
                <c:pt idx="1460">
                  <c:v>0.17756341483750132</c:v>
                </c:pt>
                <c:pt idx="1461">
                  <c:v>6.6580677641813205E-2</c:v>
                </c:pt>
                <c:pt idx="1462">
                  <c:v>-0.12818996260609089</c:v>
                </c:pt>
                <c:pt idx="1463">
                  <c:v>-2.186056365477973E-2</c:v>
                </c:pt>
                <c:pt idx="1464">
                  <c:v>-0.11404803367703788</c:v>
                </c:pt>
                <c:pt idx="1465">
                  <c:v>-9.0514801266597805E-3</c:v>
                </c:pt>
                <c:pt idx="1466">
                  <c:v>-8.1983982225589287E-3</c:v>
                </c:pt>
                <c:pt idx="1467">
                  <c:v>8.6822062213950696E-2</c:v>
                </c:pt>
                <c:pt idx="1468">
                  <c:v>7.8639275629324795E-2</c:v>
                </c:pt>
                <c:pt idx="1469">
                  <c:v>0.16547547811899729</c:v>
                </c:pt>
                <c:pt idx="1470">
                  <c:v>0.24412756133445407</c:v>
                </c:pt>
                <c:pt idx="1471">
                  <c:v>0.31536686034533445</c:v>
                </c:pt>
                <c:pt idx="1472">
                  <c:v>0.4741397932113246</c:v>
                </c:pt>
                <c:pt idx="1473">
                  <c:v>0.4294531704775062</c:v>
                </c:pt>
                <c:pt idx="1474">
                  <c:v>0.57747372192990443</c:v>
                </c:pt>
                <c:pt idx="1475">
                  <c:v>0.52304810585622019</c:v>
                </c:pt>
                <c:pt idx="1476">
                  <c:v>0.56799976285895526</c:v>
                </c:pt>
                <c:pt idx="1477">
                  <c:v>0.51446704639180207</c:v>
                </c:pt>
                <c:pt idx="1478">
                  <c:v>0.37173188998035256</c:v>
                </c:pt>
                <c:pt idx="1479">
                  <c:v>0.33669698474033283</c:v>
                </c:pt>
                <c:pt idx="1480">
                  <c:v>0.11646848231256335</c:v>
                </c:pt>
                <c:pt idx="1481">
                  <c:v>1.1243806852632501E-2</c:v>
                </c:pt>
                <c:pt idx="1482">
                  <c:v>1.0184103022434117E-2</c:v>
                </c:pt>
                <c:pt idx="1483">
                  <c:v>9.2242739252736978E-3</c:v>
                </c:pt>
                <c:pt idx="1484">
                  <c:v>0.10260268619701729</c:v>
                </c:pt>
                <c:pt idx="1485">
                  <c:v>-1.3151687665303446E-3</c:v>
                </c:pt>
                <c:pt idx="1486">
                  <c:v>9.305656257721831E-2</c:v>
                </c:pt>
                <c:pt idx="1487">
                  <c:v>-9.9615914313027215E-3</c:v>
                </c:pt>
                <c:pt idx="1488">
                  <c:v>-9.0227335575434123E-3</c:v>
                </c:pt>
                <c:pt idx="1489">
                  <c:v>8.6075418653940666E-2</c:v>
                </c:pt>
                <c:pt idx="1490">
                  <c:v>-1.6284778040689701E-2</c:v>
                </c:pt>
                <c:pt idx="1491">
                  <c:v>7.949780573874321E-2</c:v>
                </c:pt>
                <c:pt idx="1492">
                  <c:v>-0.11649024515120468</c:v>
                </c:pt>
                <c:pt idx="1493">
                  <c:v>-0.19975907780744151</c:v>
                </c:pt>
                <c:pt idx="1494">
                  <c:v>-0.36942778748299721</c:v>
                </c:pt>
                <c:pt idx="1495">
                  <c:v>-0.52310559800272927</c:v>
                </c:pt>
                <c:pt idx="1496">
                  <c:v>-0.56805183649831092</c:v>
                </c:pt>
                <c:pt idx="1497">
                  <c:v>-0.79725755102935381</c:v>
                </c:pt>
                <c:pt idx="1498">
                  <c:v>-0.62787001746167581</c:v>
                </c:pt>
                <c:pt idx="1499">
                  <c:v>-0.47444688282597514</c:v>
                </c:pt>
                <c:pt idx="1500">
                  <c:v>-0.52397909718552915</c:v>
                </c:pt>
                <c:pt idx="1501">
                  <c:v>-0.38034745110725521</c:v>
                </c:pt>
                <c:pt idx="1502">
                  <c:v>-0.34450054836095051</c:v>
                </c:pt>
                <c:pt idx="1503">
                  <c:v>-0.12353657738891041</c:v>
                </c:pt>
                <c:pt idx="1504">
                  <c:v>-0.20614130887736537</c:v>
                </c:pt>
                <c:pt idx="1505">
                  <c:v>-9.2465168622556118E-2</c:v>
                </c:pt>
                <c:pt idx="1506">
                  <c:v>-0.177998311396523</c:v>
                </c:pt>
                <c:pt idx="1507">
                  <c:v>-0.25547014538117563</c:v>
                </c:pt>
                <c:pt idx="1508">
                  <c:v>-0.4198882106383327</c:v>
                </c:pt>
                <c:pt idx="1509">
                  <c:v>-0.47456245870991598</c:v>
                </c:pt>
                <c:pt idx="1510">
                  <c:v>-0.52408378029903235</c:v>
                </c:pt>
                <c:pt idx="1511">
                  <c:v>-0.7574333865005235</c:v>
                </c:pt>
                <c:pt idx="1512">
                  <c:v>-0.68604697162211303</c:v>
                </c:pt>
                <c:pt idx="1513">
                  <c:v>-0.80988412705553392</c:v>
                </c:pt>
                <c:pt idx="1514">
                  <c:v>-0.63930656673334063</c:v>
                </c:pt>
                <c:pt idx="1515">
                  <c:v>-0.57905334233010541</c:v>
                </c:pt>
                <c:pt idx="1516">
                  <c:v>-0.52447885054107912</c:v>
                </c:pt>
                <c:pt idx="1517">
                  <c:v>-0.38080010381869311</c:v>
                </c:pt>
                <c:pt idx="1518">
                  <c:v>-0.34491053955940199</c:v>
                </c:pt>
                <c:pt idx="1519">
                  <c:v>-0.21815570743494292</c:v>
                </c:pt>
                <c:pt idx="1520">
                  <c:v>-0.1975950164004539</c:v>
                </c:pt>
                <c:pt idx="1521">
                  <c:v>9.5234343722223058E-3</c:v>
                </c:pt>
                <c:pt idx="1522">
                  <c:v>8.6258718284007614E-3</c:v>
                </c:pt>
                <c:pt idx="1523">
                  <c:v>0.19630846177678102</c:v>
                </c:pt>
                <c:pt idx="1524">
                  <c:v>0.17780682513611759</c:v>
                </c:pt>
                <c:pt idx="1525">
                  <c:v>0.25529670627563883</c:v>
                </c:pt>
                <c:pt idx="1526">
                  <c:v>0.1369877789603085</c:v>
                </c:pt>
                <c:pt idx="1527">
                  <c:v>0.21832476456760366</c:v>
                </c:pt>
                <c:pt idx="1528">
                  <c:v>0.10350036066604074</c:v>
                </c:pt>
                <c:pt idx="1529">
                  <c:v>0.1879934610923647</c:v>
                </c:pt>
                <c:pt idx="1530">
                  <c:v>0.17027549480364396</c:v>
                </c:pt>
                <c:pt idx="1531">
                  <c:v>0.15422740749679911</c:v>
                </c:pt>
                <c:pt idx="1532">
                  <c:v>0.23393959639326861</c:v>
                </c:pt>
                <c:pt idx="1533">
                  <c:v>0.1176435292631892</c:v>
                </c:pt>
                <c:pt idx="1534">
                  <c:v>0.20080366745261466</c:v>
                </c:pt>
                <c:pt idx="1535">
                  <c:v>0.18187836765812398</c:v>
                </c:pt>
                <c:pt idx="1536">
                  <c:v>0.16473673534767402</c:v>
                </c:pt>
                <c:pt idx="1537">
                  <c:v>5.4962884213641663E-2</c:v>
                </c:pt>
                <c:pt idx="1538">
                  <c:v>0.14403053402336496</c:v>
                </c:pt>
                <c:pt idx="1539">
                  <c:v>0.22470375560364619</c:v>
                </c:pt>
                <c:pt idx="1540">
                  <c:v>0.20352592556849267</c:v>
                </c:pt>
                <c:pt idx="1541">
                  <c:v>0.18434405899106149</c:v>
                </c:pt>
                <c:pt idx="1542">
                  <c:v>0.26121782035497798</c:v>
                </c:pt>
                <c:pt idx="1543">
                  <c:v>0.14235084118486607</c:v>
                </c:pt>
                <c:pt idx="1544">
                  <c:v>0.22318237008559877</c:v>
                </c:pt>
                <c:pt idx="1545">
                  <c:v>0.10790014764975471</c:v>
                </c:pt>
                <c:pt idx="1546">
                  <c:v>9.7730798314423009E-2</c:v>
                </c:pt>
                <c:pt idx="1547">
                  <c:v>0.18276766718169507</c:v>
                </c:pt>
                <c:pt idx="1548">
                  <c:v>0.16554222036574234</c:v>
                </c:pt>
                <c:pt idx="1549">
                  <c:v>0.33843579288033115</c:v>
                </c:pt>
                <c:pt idx="1550">
                  <c:v>0.3065389708615906</c:v>
                </c:pt>
                <c:pt idx="1551">
                  <c:v>0.37189613310235192</c:v>
                </c:pt>
                <c:pt idx="1552">
                  <c:v>0.33684574831276792</c:v>
                </c:pt>
                <c:pt idx="1553">
                  <c:v>0.30509878446399746</c:v>
                </c:pt>
                <c:pt idx="1554">
                  <c:v>8.7848342251871797E-2</c:v>
                </c:pt>
                <c:pt idx="1555">
                  <c:v>7.9568831052416134E-2</c:v>
                </c:pt>
                <c:pt idx="1556">
                  <c:v>-0.11642591381564141</c:v>
                </c:pt>
                <c:pt idx="1557">
                  <c:v>-1.1205250342026699E-2</c:v>
                </c:pt>
                <c:pt idx="1558">
                  <c:v>-0.10439695998503612</c:v>
                </c:pt>
                <c:pt idx="1559">
                  <c:v>-0.18880555791634701</c:v>
                </c:pt>
                <c:pt idx="1560">
                  <c:v>-0.17101105330513947</c:v>
                </c:pt>
                <c:pt idx="1561">
                  <c:v>-6.0645861635063317E-2</c:v>
                </c:pt>
                <c:pt idx="1562">
                  <c:v>-0.14917790344125698</c:v>
                </c:pt>
                <c:pt idx="1563">
                  <c:v>5.3377341939999989E-2</c:v>
                </c:pt>
                <c:pt idx="1564">
                  <c:v>4.8346645980794363E-2</c:v>
                </c:pt>
                <c:pt idx="1565">
                  <c:v>0.13803786155331904</c:v>
                </c:pt>
                <c:pt idx="1566">
                  <c:v>0.12502809960012448</c:v>
                </c:pt>
                <c:pt idx="1567">
                  <c:v>1.8996699216549368E-2</c:v>
                </c:pt>
                <c:pt idx="1568">
                  <c:v>0.11145408210320816</c:v>
                </c:pt>
                <c:pt idx="1569">
                  <c:v>-8.7545776878620377E-2</c:v>
                </c:pt>
                <c:pt idx="1570">
                  <c:v>1.4952997813913946E-2</c:v>
                </c:pt>
                <c:pt idx="1571">
                  <c:v>-8.0704068636219942E-2</c:v>
                </c:pt>
                <c:pt idx="1572">
                  <c:v>-7.3097889361949289E-2</c:v>
                </c:pt>
                <c:pt idx="1573">
                  <c:v>-6.6208575595576705E-2</c:v>
                </c:pt>
                <c:pt idx="1574">
                  <c:v>-0.15421634396239925</c:v>
                </c:pt>
                <c:pt idx="1575">
                  <c:v>4.8813763250660835E-2</c:v>
                </c:pt>
                <c:pt idx="1576">
                  <c:v>0.13846095405768419</c:v>
                </c:pt>
                <c:pt idx="1577">
                  <c:v>0.12541131657538457</c:v>
                </c:pt>
                <c:pt idx="1578">
                  <c:v>0.11359157845047702</c:v>
                </c:pt>
                <c:pt idx="1579">
                  <c:v>0.29138138361477395</c:v>
                </c:pt>
                <c:pt idx="1580">
                  <c:v>0.45241489440545141</c:v>
                </c:pt>
                <c:pt idx="1581">
                  <c:v>0.31552801553859455</c:v>
                </c:pt>
                <c:pt idx="1582">
                  <c:v>0.28579020067006011</c:v>
                </c:pt>
                <c:pt idx="1583">
                  <c:v>0.25885510882326973</c:v>
                </c:pt>
                <c:pt idx="1584">
                  <c:v>0.14021080996887481</c:v>
                </c:pt>
                <c:pt idx="1585">
                  <c:v>0.22124403206000584</c:v>
                </c:pt>
                <c:pt idx="1586">
                  <c:v>1.1896714071509301E-2</c:v>
                </c:pt>
                <c:pt idx="1587">
                  <c:v>1.0775475185641942E-2</c:v>
                </c:pt>
                <c:pt idx="1588">
                  <c:v>-0.17873564864021019</c:v>
                </c:pt>
                <c:pt idx="1589">
                  <c:v>-0.25613799022682326</c:v>
                </c:pt>
                <c:pt idx="1590">
                  <c:v>-0.23199755337476799</c:v>
                </c:pt>
                <c:pt idx="1591">
                  <c:v>-0.39862785831016623</c:v>
                </c:pt>
                <c:pt idx="1592">
                  <c:v>-0.26681028816696889</c:v>
                </c:pt>
                <c:pt idx="1593">
                  <c:v>-0.33591179053843689</c:v>
                </c:pt>
                <c:pt idx="1594">
                  <c:v>-0.21000507052845072</c:v>
                </c:pt>
                <c:pt idx="1595">
                  <c:v>-0.28446033853248087</c:v>
                </c:pt>
                <c:pt idx="1596">
                  <c:v>-6.915502402395407E-2</c:v>
                </c:pt>
                <c:pt idx="1597">
                  <c:v>-0.25113287577636723</c:v>
                </c:pt>
                <c:pt idx="1598">
                  <c:v>-0.13321638024025606</c:v>
                </c:pt>
                <c:pt idx="1599">
                  <c:v>-0.30915659141062524</c:v>
                </c:pt>
                <c:pt idx="1600">
                  <c:v>-0.18577148951139702</c:v>
                </c:pt>
                <c:pt idx="1601">
                  <c:v>-0.35675849832592144</c:v>
                </c:pt>
                <c:pt idx="1602">
                  <c:v>-0.22888702239483441</c:v>
                </c:pt>
                <c:pt idx="1603">
                  <c:v>-0.39581048796849239</c:v>
                </c:pt>
                <c:pt idx="1604">
                  <c:v>-0.26425844872433041</c:v>
                </c:pt>
                <c:pt idx="1605">
                  <c:v>-0.23935267668948867</c:v>
                </c:pt>
                <c:pt idx="1606">
                  <c:v>-0.21679421836834617</c:v>
                </c:pt>
                <c:pt idx="1607">
                  <c:v>-7.8662854399564608E-3</c:v>
                </c:pt>
                <c:pt idx="1608">
                  <c:v>-7.124905503480234E-3</c:v>
                </c:pt>
                <c:pt idx="1609">
                  <c:v>0.182042160235525</c:v>
                </c:pt>
                <c:pt idx="1610">
                  <c:v>0.16488509083833874</c:v>
                </c:pt>
                <c:pt idx="1611">
                  <c:v>0.33784059635179997</c:v>
                </c:pt>
                <c:pt idx="1612">
                  <c:v>0.40024764989199746</c:v>
                </c:pt>
                <c:pt idx="1613">
                  <c:v>0.45677297720417287</c:v>
                </c:pt>
                <c:pt idx="1614">
                  <c:v>0.41372313831788388</c:v>
                </c:pt>
                <c:pt idx="1615">
                  <c:v>0.37473065115909654</c:v>
                </c:pt>
                <c:pt idx="1616">
                  <c:v>0.24516533972871266</c:v>
                </c:pt>
                <c:pt idx="1617">
                  <c:v>0.31630683043020935</c:v>
                </c:pt>
                <c:pt idx="1618">
                  <c:v>9.8000054772027223E-2</c:v>
                </c:pt>
                <c:pt idx="1619">
                  <c:v>8.8763767208331276E-2</c:v>
                </c:pt>
                <c:pt idx="1620">
                  <c:v>-1.3849800368361948E-2</c:v>
                </c:pt>
                <c:pt idx="1621">
                  <c:v>8.170329217205978E-2</c:v>
                </c:pt>
                <c:pt idx="1622">
                  <c:v>7.4002938298204479E-2</c:v>
                </c:pt>
                <c:pt idx="1623">
                  <c:v>6.7028325679153539E-2</c:v>
                </c:pt>
                <c:pt idx="1624">
                  <c:v>0.15495883442076575</c:v>
                </c:pt>
                <c:pt idx="1625">
                  <c:v>0.14035430834601231</c:v>
                </c:pt>
                <c:pt idx="1626">
                  <c:v>0.31562178564141463</c:v>
                </c:pt>
                <c:pt idx="1627">
                  <c:v>0.19162735354120203</c:v>
                </c:pt>
                <c:pt idx="1628">
                  <c:v>0.26781468056553898</c:v>
                </c:pt>
                <c:pt idx="1629">
                  <c:v>0.24257374157589315</c:v>
                </c:pt>
                <c:pt idx="1630">
                  <c:v>0.21971170504123472</c:v>
                </c:pt>
                <c:pt idx="1631">
                  <c:v>0.2932521442949716</c:v>
                </c:pt>
                <c:pt idx="1632">
                  <c:v>0.2656137808299755</c:v>
                </c:pt>
                <c:pt idx="1633">
                  <c:v>0.3348280513612395</c:v>
                </c:pt>
                <c:pt idx="1634">
                  <c:v>0.20902347136237803</c:v>
                </c:pt>
                <c:pt idx="1635">
                  <c:v>0.37781903251596916</c:v>
                </c:pt>
                <c:pt idx="1636">
                  <c:v>0.43645820721550577</c:v>
                </c:pt>
                <c:pt idx="1637">
                  <c:v>0.48957076990158344</c:v>
                </c:pt>
                <c:pt idx="1638">
                  <c:v>0.44342981187753006</c:v>
                </c:pt>
                <c:pt idx="1639">
                  <c:v>0.59013309591160301</c:v>
                </c:pt>
                <c:pt idx="1640">
                  <c:v>0.44026658234122645</c:v>
                </c:pt>
                <c:pt idx="1641">
                  <c:v>0.49302021412779179</c:v>
                </c:pt>
                <c:pt idx="1642">
                  <c:v>0.44655415364453765</c:v>
                </c:pt>
                <c:pt idx="1643">
                  <c:v>0.40446741618894705</c:v>
                </c:pt>
                <c:pt idx="1644">
                  <c:v>0.4605950398971716</c:v>
                </c:pt>
                <c:pt idx="1645">
                  <c:v>0.32293720048085228</c:v>
                </c:pt>
                <c:pt idx="1646">
                  <c:v>0.38674886599050107</c:v>
                </c:pt>
                <c:pt idx="1647">
                  <c:v>0.35029864410510281</c:v>
                </c:pt>
                <c:pt idx="1648">
                  <c:v>0.31728377469861113</c:v>
                </c:pt>
                <c:pt idx="1649">
                  <c:v>0.19313270382002545</c:v>
                </c:pt>
                <c:pt idx="1650">
                  <c:v>0.17493037531535768</c:v>
                </c:pt>
                <c:pt idx="1651">
                  <c:v>6.4195796248250905E-2</c:v>
                </c:pt>
                <c:pt idx="1652">
                  <c:v>0.15239326459939911</c:v>
                </c:pt>
                <c:pt idx="1653">
                  <c:v>0.13803053778373797</c:v>
                </c:pt>
                <c:pt idx="1654">
                  <c:v>0.1250214660795648</c:v>
                </c:pt>
                <c:pt idx="1655">
                  <c:v>0.11323847049826721</c:v>
                </c:pt>
                <c:pt idx="1656">
                  <c:v>0.19681377569532799</c:v>
                </c:pt>
                <c:pt idx="1657">
                  <c:v>8.4016734732142842E-2</c:v>
                </c:pt>
                <c:pt idx="1658">
                  <c:v>7.6098344033749765E-2</c:v>
                </c:pt>
                <c:pt idx="1659">
                  <c:v>-0.11956931513864114</c:v>
                </c:pt>
                <c:pt idx="1660">
                  <c:v>-0.20254795228530539</c:v>
                </c:pt>
                <c:pt idx="1661">
                  <c:v>-0.27770603712602404</c:v>
                </c:pt>
                <c:pt idx="1662">
                  <c:v>-0.34578063935093828</c:v>
                </c:pt>
                <c:pt idx="1663">
                  <c:v>-0.21894380225308979</c:v>
                </c:pt>
                <c:pt idx="1664">
                  <c:v>-0.29255661463956389</c:v>
                </c:pt>
                <c:pt idx="1665">
                  <c:v>-0.17073602369254748</c:v>
                </c:pt>
                <c:pt idx="1666">
                  <c:v>-0.15464453256047828</c:v>
                </c:pt>
                <c:pt idx="1667">
                  <c:v>-4.5821849130489714E-2</c:v>
                </c:pt>
                <c:pt idx="1668">
                  <c:v>-0.13575102120011612</c:v>
                </c:pt>
                <c:pt idx="1669">
                  <c:v>-0.21720456848022202</c:v>
                </c:pt>
                <c:pt idx="1670">
                  <c:v>-0.29098129978800763</c:v>
                </c:pt>
                <c:pt idx="1671">
                  <c:v>-0.2635569583756272</c:v>
                </c:pt>
                <c:pt idx="1672">
                  <c:v>-0.23871730024856697</c:v>
                </c:pt>
                <c:pt idx="1673">
                  <c:v>-0.12197094513850257</c:v>
                </c:pt>
                <c:pt idx="1674">
                  <c:v>-0.20472323399024067</c:v>
                </c:pt>
                <c:pt idx="1675">
                  <c:v>-0.18542852375255414</c:v>
                </c:pt>
                <c:pt idx="1676">
                  <c:v>-0.26220007672063717</c:v>
                </c:pt>
                <c:pt idx="1677">
                  <c:v>-0.23748830167675014</c:v>
                </c:pt>
                <c:pt idx="1678">
                  <c:v>-0.21510555656091429</c:v>
                </c:pt>
                <c:pt idx="1679">
                  <c:v>-0.28908011508146469</c:v>
                </c:pt>
                <c:pt idx="1680">
                  <c:v>-0.16758717649860627</c:v>
                </c:pt>
                <c:pt idx="1681">
                  <c:v>-0.24604023683058374</c:v>
                </c:pt>
                <c:pt idx="1682">
                  <c:v>-0.2228514908151501</c:v>
                </c:pt>
                <c:pt idx="1683">
                  <c:v>-0.29609601223125159</c:v>
                </c:pt>
                <c:pt idx="1684">
                  <c:v>-0.36243740013545739</c:v>
                </c:pt>
                <c:pt idx="1685">
                  <c:v>-0.32827847992590525</c:v>
                </c:pt>
                <c:pt idx="1686">
                  <c:v>-0.39158674170759356</c:v>
                </c:pt>
                <c:pt idx="1687">
                  <c:v>-0.26043278117014756</c:v>
                </c:pt>
                <c:pt idx="1688">
                  <c:v>-0.23588756980780476</c:v>
                </c:pt>
                <c:pt idx="1689">
                  <c:v>-0.21365569011636429</c:v>
                </c:pt>
                <c:pt idx="1690">
                  <c:v>-0.19351911572234748</c:v>
                </c:pt>
                <c:pt idx="1691">
                  <c:v>-8.1032589146178099E-2</c:v>
                </c:pt>
                <c:pt idx="1692">
                  <c:v>-0.16764322715098209</c:v>
                </c:pt>
                <c:pt idx="1693">
                  <c:v>-0.34033878444112137</c:v>
                </c:pt>
                <c:pt idx="1694">
                  <c:v>-0.40251038930085792</c:v>
                </c:pt>
                <c:pt idx="1695">
                  <c:v>-0.45882245844791741</c:v>
                </c:pt>
                <c:pt idx="1696">
                  <c:v>-0.60407501972044542</c:v>
                </c:pt>
                <c:pt idx="1697">
                  <c:v>-0.45289451078762577</c:v>
                </c:pt>
                <c:pt idx="1698">
                  <c:v>-0.50445798835707312</c:v>
                </c:pt>
                <c:pt idx="1699">
                  <c:v>-0.36266616344136138</c:v>
                </c:pt>
                <c:pt idx="1700">
                  <c:v>-0.32848568279817209</c:v>
                </c:pt>
                <c:pt idx="1701">
                  <c:v>-0.29752663656152717</c:v>
                </c:pt>
                <c:pt idx="1702">
                  <c:v>-8.0989852476070379E-2</c:v>
                </c:pt>
                <c:pt idx="1703">
                  <c:v>-7.3356738709446062E-2</c:v>
                </c:pt>
                <c:pt idx="1704">
                  <c:v>0.12205253024856857</c:v>
                </c:pt>
                <c:pt idx="1705">
                  <c:v>0.11054935027714011</c:v>
                </c:pt>
                <c:pt idx="1706">
                  <c:v>0.19437809908414025</c:v>
                </c:pt>
                <c:pt idx="1707">
                  <c:v>0.17605839484109573</c:v>
                </c:pt>
                <c:pt idx="1708">
                  <c:v>0.25371306165372159</c:v>
                </c:pt>
                <c:pt idx="1709">
                  <c:v>0.13555338932769462</c:v>
                </c:pt>
                <c:pt idx="1710">
                  <c:v>0.12277778336526214</c:v>
                </c:pt>
                <c:pt idx="1711">
                  <c:v>-7.7289309317455826E-2</c:v>
                </c:pt>
                <c:pt idx="1712">
                  <c:v>-7.0004963526873382E-2</c:v>
                </c:pt>
                <c:pt idx="1713">
                  <c:v>-0.15765493076064177</c:v>
                </c:pt>
                <c:pt idx="1714">
                  <c:v>-0.23704408319994036</c:v>
                </c:pt>
                <c:pt idx="1715">
                  <c:v>-0.12045542508151076</c:v>
                </c:pt>
                <c:pt idx="1716">
                  <c:v>-1.485498911818367E-2</c:v>
                </c:pt>
                <c:pt idx="1717">
                  <c:v>8.0792840229995389E-2</c:v>
                </c:pt>
                <c:pt idx="1718">
                  <c:v>7.3178294430119167E-2</c:v>
                </c:pt>
                <c:pt idx="1719">
                  <c:v>0.16052918227229618</c:v>
                </c:pt>
                <c:pt idx="1720">
                  <c:v>0.14539966328089352</c:v>
                </c:pt>
                <c:pt idx="1721">
                  <c:v>0.22594384746865676</c:v>
                </c:pt>
                <c:pt idx="1722">
                  <c:v>0.2988969211364102</c:v>
                </c:pt>
                <c:pt idx="1723">
                  <c:v>0.2707265499877276</c:v>
                </c:pt>
                <c:pt idx="1724">
                  <c:v>0.33945895337822674</c:v>
                </c:pt>
                <c:pt idx="1725">
                  <c:v>0.30746570075437724</c:v>
                </c:pt>
                <c:pt idx="1726">
                  <c:v>0.37273552076044736</c:v>
                </c:pt>
                <c:pt idx="1727">
                  <c:v>0.33760602554785774</c:v>
                </c:pt>
                <c:pt idx="1728">
                  <c:v>0.3057874072577938</c:v>
                </c:pt>
                <c:pt idx="1729">
                  <c:v>0.46546318230714073</c:v>
                </c:pt>
                <c:pt idx="1730">
                  <c:v>0.42159431088556154</c:v>
                </c:pt>
                <c:pt idx="1731">
                  <c:v>0.47610776279705536</c:v>
                </c:pt>
                <c:pt idx="1732">
                  <c:v>0.52548344290714011</c:v>
                </c:pt>
                <c:pt idx="1733">
                  <c:v>0.38171001558484202</c:v>
                </c:pt>
                <c:pt idx="1734">
                  <c:v>0.43998247376964628</c:v>
                </c:pt>
                <c:pt idx="1735">
                  <c:v>0.21001954333516917</c:v>
                </c:pt>
                <c:pt idx="1736">
                  <c:v>9.597788809391386E-2</c:v>
                </c:pt>
                <c:pt idx="1737">
                  <c:v>-7.3155943580670291E-3</c:v>
                </c:pt>
                <c:pt idx="1738">
                  <c:v>-0.10087389544100242</c:v>
                </c:pt>
                <c:pt idx="1739">
                  <c:v>2.8810248323845183E-3</c:v>
                </c:pt>
                <c:pt idx="1740">
                  <c:v>-9.1638284968756131E-2</c:v>
                </c:pt>
                <c:pt idx="1741">
                  <c:v>-0.17724935969108757</c:v>
                </c:pt>
                <c:pt idx="1742">
                  <c:v>-6.6296221495623323E-2</c:v>
                </c:pt>
                <c:pt idx="1743">
                  <c:v>3.4199829784412827E-2</c:v>
                </c:pt>
                <c:pt idx="1744">
                  <c:v>0.12522435137196464</c:v>
                </c:pt>
                <c:pt idx="1745">
                  <c:v>0.20767001391003709</c:v>
                </c:pt>
                <c:pt idx="1746">
                  <c:v>0.37659313542330475</c:v>
                </c:pt>
                <c:pt idx="1747">
                  <c:v>0.24685228898646494</c:v>
                </c:pt>
                <c:pt idx="1748">
                  <c:v>0.41208256807380139</c:v>
                </c:pt>
                <c:pt idx="1749">
                  <c:v>0.27899692141011551</c:v>
                </c:pt>
                <c:pt idx="1750">
                  <c:v>0.25270208104982989</c:v>
                </c:pt>
                <c:pt idx="1751">
                  <c:v>0.22888547100863996</c:v>
                </c:pt>
                <c:pt idx="1752">
                  <c:v>1.8817964366226875E-2</c:v>
                </c:pt>
                <c:pt idx="1753">
                  <c:v>0.11129219261566708</c:v>
                </c:pt>
                <c:pt idx="1754">
                  <c:v>-8.769240864141889E-2</c:v>
                </c:pt>
                <c:pt idx="1755">
                  <c:v>1.4820185769179164E-2</c:v>
                </c:pt>
                <c:pt idx="1756">
                  <c:v>1.3423416167060487E-2</c:v>
                </c:pt>
                <c:pt idx="1757">
                  <c:v>1.2158288998565017E-2</c:v>
                </c:pt>
                <c:pt idx="1758">
                  <c:v>-8.3235382351072182E-2</c:v>
                </c:pt>
                <c:pt idx="1759">
                  <c:v>-7.5390632379686212E-2</c:v>
                </c:pt>
                <c:pt idx="1760">
                  <c:v>-6.8285232674680882E-2</c:v>
                </c:pt>
                <c:pt idx="1761">
                  <c:v>-0.15609728072279125</c:v>
                </c:pt>
                <c:pt idx="1762">
                  <c:v>4.7110100603518251E-2</c:v>
                </c:pt>
                <c:pt idx="1763">
                  <c:v>4.267007822454158E-2</c:v>
                </c:pt>
                <c:pt idx="1764">
                  <c:v>0.22714407731157951</c:v>
                </c:pt>
                <c:pt idx="1765">
                  <c:v>1.724069315853724E-2</c:v>
                </c:pt>
                <c:pt idx="1766">
                  <c:v>-0.17287976310594005</c:v>
                </c:pt>
                <c:pt idx="1767">
                  <c:v>-0.25083400890179491</c:v>
                </c:pt>
                <c:pt idx="1768">
                  <c:v>-0.13294568090501047</c:v>
                </c:pt>
                <c:pt idx="1769">
                  <c:v>-0.21466362527897404</c:v>
                </c:pt>
                <c:pt idx="1770">
                  <c:v>-0.10018427562619894</c:v>
                </c:pt>
                <c:pt idx="1771">
                  <c:v>-0.27923768931221205</c:v>
                </c:pt>
                <c:pt idx="1772">
                  <c:v>-0.15867237750405924</c:v>
                </c:pt>
                <c:pt idx="1773">
                  <c:v>-0.14371785823922789</c:v>
                </c:pt>
                <c:pt idx="1774">
                  <c:v>-0.22442054881790113</c:v>
                </c:pt>
                <c:pt idx="1775">
                  <c:v>-1.4773851178086328E-2</c:v>
                </c:pt>
                <c:pt idx="1776">
                  <c:v>-0.10762922811599096</c:v>
                </c:pt>
                <c:pt idx="1777">
                  <c:v>9.1010146870218744E-2</c:v>
                </c:pt>
                <c:pt idx="1778">
                  <c:v>8.2432642605930528E-2</c:v>
                </c:pt>
                <c:pt idx="1779">
                  <c:v>0.16891132868082079</c:v>
                </c:pt>
                <c:pt idx="1780">
                  <c:v>0.24723959060976186</c:v>
                </c:pt>
                <c:pt idx="1781">
                  <c:v>0.12969002855598277</c:v>
                </c:pt>
                <c:pt idx="1782">
                  <c:v>2.32192517196292E-2</c:v>
                </c:pt>
                <c:pt idx="1783">
                  <c:v>0.11527866840859581</c:v>
                </c:pt>
                <c:pt idx="1784">
                  <c:v>0.10441390987495405</c:v>
                </c:pt>
                <c:pt idx="1785">
                  <c:v>0.18882091031677556</c:v>
                </c:pt>
                <c:pt idx="1786">
                  <c:v>7.6777179168222201E-2</c:v>
                </c:pt>
                <c:pt idx="1787">
                  <c:v>6.9541100507075182E-2</c:v>
                </c:pt>
                <c:pt idx="1788">
                  <c:v>-3.1260773414885909E-2</c:v>
                </c:pt>
                <c:pt idx="1789">
                  <c:v>-2.8314514931713688E-2</c:v>
                </c:pt>
                <c:pt idx="1790">
                  <c:v>0.16284962444665679</c:v>
                </c:pt>
                <c:pt idx="1791">
                  <c:v>0.14750140893261257</c:v>
                </c:pt>
                <c:pt idx="1792">
                  <c:v>0.32209528786709496</c:v>
                </c:pt>
                <c:pt idx="1793">
                  <c:v>0.29173852216352031</c:v>
                </c:pt>
                <c:pt idx="1794">
                  <c:v>0.35849059383127235</c:v>
                </c:pt>
                <c:pt idx="1795">
                  <c:v>0.4189514309601251</c:v>
                </c:pt>
                <c:pt idx="1796">
                  <c:v>0.37946618882866728</c:v>
                </c:pt>
                <c:pt idx="1797">
                  <c:v>0.53219790231075914</c:v>
                </c:pt>
                <c:pt idx="1798">
                  <c:v>0.48203943170609775</c:v>
                </c:pt>
                <c:pt idx="1799">
                  <c:v>0.62510384479983105</c:v>
                </c:pt>
                <c:pt idx="1800">
                  <c:v>0.56618919540321455</c:v>
                </c:pt>
                <c:pt idx="1801">
                  <c:v>0.60707490050628865</c:v>
                </c:pt>
                <c:pt idx="1802">
                  <c:v>0.54985943907800938</c:v>
                </c:pt>
                <c:pt idx="1803">
                  <c:v>0.40378862824088124</c:v>
                </c:pt>
                <c:pt idx="1804">
                  <c:v>0.45998022620603546</c:v>
                </c:pt>
                <c:pt idx="1805">
                  <c:v>0.4166281112226719</c:v>
                </c:pt>
                <c:pt idx="1806">
                  <c:v>0.37736183681778779</c:v>
                </c:pt>
                <c:pt idx="1807">
                  <c:v>0.53029188080441803</c:v>
                </c:pt>
                <c:pt idx="1808">
                  <c:v>0.38606526888692005</c:v>
                </c:pt>
                <c:pt idx="1809">
                  <c:v>0.53817503372606812</c:v>
                </c:pt>
                <c:pt idx="1810">
                  <c:v>0.58170101136478425</c:v>
                </c:pt>
                <c:pt idx="1811">
                  <c:v>0.62112476225579727</c:v>
                </c:pt>
                <c:pt idx="1812">
                  <c:v>0.46833735294613787</c:v>
                </c:pt>
                <c:pt idx="1813">
                  <c:v>0.42419759732361956</c:v>
                </c:pt>
                <c:pt idx="1814">
                  <c:v>0.47846569526864363</c:v>
                </c:pt>
                <c:pt idx="1815">
                  <c:v>0.43337136587112252</c:v>
                </c:pt>
                <c:pt idx="1816">
                  <c:v>0.5810226361076033</c:v>
                </c:pt>
                <c:pt idx="1817">
                  <c:v>0.52626254275265261</c:v>
                </c:pt>
                <c:pt idx="1818">
                  <c:v>0.66515902582290365</c:v>
                </c:pt>
                <c:pt idx="1819">
                  <c:v>0.60246926455307837</c:v>
                </c:pt>
                <c:pt idx="1820">
                  <c:v>0.63993565369476424</c:v>
                </c:pt>
                <c:pt idx="1821">
                  <c:v>0.67387091884992845</c:v>
                </c:pt>
                <c:pt idx="1822">
                  <c:v>0.70460786061382008</c:v>
                </c:pt>
                <c:pt idx="1823">
                  <c:v>0.54395235464914637</c:v>
                </c:pt>
                <c:pt idx="1824">
                  <c:v>0.58693383261878129</c:v>
                </c:pt>
                <c:pt idx="1825">
                  <c:v>0.43736884251013358</c:v>
                </c:pt>
                <c:pt idx="1826">
                  <c:v>0.3961478002339664</c:v>
                </c:pt>
                <c:pt idx="1827">
                  <c:v>0.26456397005774901</c:v>
                </c:pt>
                <c:pt idx="1828">
                  <c:v>0.33387718292330359</c:v>
                </c:pt>
                <c:pt idx="1829">
                  <c:v>0.30240999977111038</c:v>
                </c:pt>
                <c:pt idx="1830">
                  <c:v>0.27390852876152005</c:v>
                </c:pt>
                <c:pt idx="1831">
                  <c:v>0.24809325811013666</c:v>
                </c:pt>
                <c:pt idx="1832">
                  <c:v>0.13046323978992402</c:v>
                </c:pt>
                <c:pt idx="1833">
                  <c:v>0.21241514872699135</c:v>
                </c:pt>
                <c:pt idx="1834">
                  <c:v>9.8147712996740577E-2</c:v>
                </c:pt>
                <c:pt idx="1835">
                  <c:v>0.18314528858091839</c:v>
                </c:pt>
                <c:pt idx="1836">
                  <c:v>7.1636472178862723E-2</c:v>
                </c:pt>
                <c:pt idx="1837">
                  <c:v>6.4884893737076579E-2</c:v>
                </c:pt>
                <c:pt idx="1838">
                  <c:v>-3.5478143035417825E-2</c:v>
                </c:pt>
                <c:pt idx="1839">
                  <c:v>-0.12638218643741933</c:v>
                </c:pt>
                <c:pt idx="1840">
                  <c:v>-0.20871872559142074</c:v>
                </c:pt>
                <c:pt idx="1841">
                  <c:v>-9.4799669534188016E-2</c:v>
                </c:pt>
                <c:pt idx="1842">
                  <c:v>-0.18011279078074144</c:v>
                </c:pt>
                <c:pt idx="1843">
                  <c:v>-0.16313756017071146</c:v>
                </c:pt>
                <c:pt idx="1844">
                  <c:v>-0.14776220735400536</c:v>
                </c:pt>
                <c:pt idx="1845">
                  <c:v>-0.13383594740095872</c:v>
                </c:pt>
                <c:pt idx="1846">
                  <c:v>-2.6974426919032471E-2</c:v>
                </c:pt>
                <c:pt idx="1847">
                  <c:v>-0.11867992668341744</c:v>
                </c:pt>
                <c:pt idx="1848">
                  <c:v>-1.3246827501807654E-2</c:v>
                </c:pt>
                <c:pt idx="1849">
                  <c:v>-1.1998343422916148E-2</c:v>
                </c:pt>
                <c:pt idx="1850">
                  <c:v>-1.0867526196335724E-2</c:v>
                </c:pt>
                <c:pt idx="1851">
                  <c:v>-9.8432859825026368E-3</c:v>
                </c:pt>
                <c:pt idx="1852">
                  <c:v>8.5332201473085553E-2</c:v>
                </c:pt>
                <c:pt idx="1853">
                  <c:v>0.17153761056290467</c:v>
                </c:pt>
                <c:pt idx="1854">
                  <c:v>-3.3124987567245939E-2</c:v>
                </c:pt>
                <c:pt idx="1855">
                  <c:v>-0.21849859025488813</c:v>
                </c:pt>
                <c:pt idx="1856">
                  <c:v>-0.48064892209903498</c:v>
                </c:pt>
                <c:pt idx="1857">
                  <c:v>-0.5295966080280633</c:v>
                </c:pt>
                <c:pt idx="1858">
                  <c:v>-0.47968330363365219</c:v>
                </c:pt>
                <c:pt idx="1859">
                  <c:v>-0.52872199695899103</c:v>
                </c:pt>
                <c:pt idx="1860">
                  <c:v>-0.57313890232355413</c:v>
                </c:pt>
                <c:pt idx="1861">
                  <c:v>-0.51912183337276829</c:v>
                </c:pt>
                <c:pt idx="1862">
                  <c:v>-0.56444353283920345</c:v>
                </c:pt>
                <c:pt idx="1863">
                  <c:v>-0.41699820354749234</c:v>
                </c:pt>
                <c:pt idx="1864">
                  <c:v>-0.37769704876274407</c:v>
                </c:pt>
                <c:pt idx="1865">
                  <c:v>-0.34209994055247661</c:v>
                </c:pt>
                <c:pt idx="1866">
                  <c:v>-0.21561000114378787</c:v>
                </c:pt>
                <c:pt idx="1867">
                  <c:v>-0.19528923727477354</c:v>
                </c:pt>
                <c:pt idx="1868">
                  <c:v>1.1611898935041498E-2</c:v>
                </c:pt>
                <c:pt idx="1869">
                  <c:v>1.0517503243384893E-2</c:v>
                </c:pt>
                <c:pt idx="1870">
                  <c:v>0.10377403152337294</c:v>
                </c:pt>
                <c:pt idx="1871">
                  <c:v>-2.5422013633755181E-4</c:v>
                </c:pt>
                <c:pt idx="1872">
                  <c:v>-2.3026045295617236E-4</c:v>
                </c:pt>
                <c:pt idx="1873">
                  <c:v>-2.0855891653359128E-4</c:v>
                </c:pt>
                <c:pt idx="1874">
                  <c:v>9.4058876905960861E-2</c:v>
                </c:pt>
                <c:pt idx="1875">
                  <c:v>8.5194036605180656E-2</c:v>
                </c:pt>
                <c:pt idx="1876">
                  <c:v>7.7164687819325797E-2</c:v>
                </c:pt>
                <c:pt idx="1877">
                  <c:v>-2.43556922794603E-2</c:v>
                </c:pt>
                <c:pt idx="1878">
                  <c:v>-2.2060222361312918E-2</c:v>
                </c:pt>
                <c:pt idx="1879">
                  <c:v>-0.11422887499380097</c:v>
                </c:pt>
                <c:pt idx="1880">
                  <c:v>-0.10346305715855041</c:v>
                </c:pt>
                <c:pt idx="1881">
                  <c:v>5.3588585776066788E-4</c:v>
                </c:pt>
                <c:pt idx="1882">
                  <c:v>4.8537980554356054E-4</c:v>
                </c:pt>
                <c:pt idx="1883">
                  <c:v>9.4687413444298457E-2</c:v>
                </c:pt>
                <c:pt idx="1884">
                  <c:v>-8.4844446373161658E-3</c:v>
                </c:pt>
                <c:pt idx="1885">
                  <c:v>-7.6848045690447123E-3</c:v>
                </c:pt>
                <c:pt idx="1886">
                  <c:v>-6.9605288016931881E-3</c:v>
                </c:pt>
                <c:pt idx="1887">
                  <c:v>-6.3045144172382038E-3</c:v>
                </c:pt>
                <c:pt idx="1888">
                  <c:v>0.18278523128347876</c:v>
                </c:pt>
                <c:pt idx="1889">
                  <c:v>0.16555812908993212</c:v>
                </c:pt>
                <c:pt idx="1890">
                  <c:v>0.24420242263489586</c:v>
                </c:pt>
                <c:pt idx="1891">
                  <c:v>0.12693910691904353</c:v>
                </c:pt>
                <c:pt idx="1892">
                  <c:v>0.20922315755423382</c:v>
                </c:pt>
                <c:pt idx="1893">
                  <c:v>9.5256559904542806E-2</c:v>
                </c:pt>
                <c:pt idx="1894">
                  <c:v>0.18052662024816615</c:v>
                </c:pt>
                <c:pt idx="1895">
                  <c:v>6.9264607522001378E-2</c:v>
                </c:pt>
                <c:pt idx="1896">
                  <c:v>6.2736572057654386E-2</c:v>
                </c:pt>
                <c:pt idx="1897">
                  <c:v>-3.7423990166671417E-2</c:v>
                </c:pt>
                <c:pt idx="1898">
                  <c:v>6.0350917418291308E-2</c:v>
                </c:pt>
                <c:pt idx="1899">
                  <c:v>-3.9584802153363727E-2</c:v>
                </c:pt>
                <c:pt idx="1900">
                  <c:v>5.8393757163494459E-2</c:v>
                </c:pt>
                <c:pt idx="1901">
                  <c:v>5.2890275207884245E-2</c:v>
                </c:pt>
                <c:pt idx="1902">
                  <c:v>4.79054842067013E-2</c:v>
                </c:pt>
                <c:pt idx="1903">
                  <c:v>0.13763827829688205</c:v>
                </c:pt>
                <c:pt idx="1904">
                  <c:v>0.12466617617837508</c:v>
                </c:pt>
                <c:pt idx="1905">
                  <c:v>0.30141222509676924</c:v>
                </c:pt>
                <c:pt idx="1906">
                  <c:v>0.27300479213478435</c:v>
                </c:pt>
                <c:pt idx="1907">
                  <c:v>0.43577025586920853</c:v>
                </c:pt>
                <c:pt idx="1908">
                  <c:v>0.48894765644215282</c:v>
                </c:pt>
                <c:pt idx="1909">
                  <c:v>0.44286542547809443</c:v>
                </c:pt>
                <c:pt idx="1910">
                  <c:v>0.49537412206946124</c:v>
                </c:pt>
                <c:pt idx="1911">
                  <c:v>0.54293399059699765</c:v>
                </c:pt>
                <c:pt idx="1912">
                  <c:v>0.39751588790199233</c:v>
                </c:pt>
                <c:pt idx="1913">
                  <c:v>0.36005089810844865</c:v>
                </c:pt>
                <c:pt idx="1914">
                  <c:v>0.23186912080827757</c:v>
                </c:pt>
                <c:pt idx="1915">
                  <c:v>0.21001597101250929</c:v>
                </c:pt>
                <c:pt idx="1916">
                  <c:v>0.19022243206242651</c:v>
                </c:pt>
                <c:pt idx="1917">
                  <c:v>0.17229439020896742</c:v>
                </c:pt>
                <c:pt idx="1918">
                  <c:v>0.25030380610060443</c:v>
                </c:pt>
                <c:pt idx="1919">
                  <c:v>0.22671322814826775</c:v>
                </c:pt>
                <c:pt idx="1920">
                  <c:v>0.2995937893952948</c:v>
                </c:pt>
                <c:pt idx="1921">
                  <c:v>0.27135773996053325</c:v>
                </c:pt>
                <c:pt idx="1922">
                  <c:v>0.34003065509758479</c:v>
                </c:pt>
                <c:pt idx="1923">
                  <c:v>0.30798352085608788</c:v>
                </c:pt>
                <c:pt idx="1924">
                  <c:v>0.27895675785964175</c:v>
                </c:pt>
                <c:pt idx="1925">
                  <c:v>0.25266570282480943</c:v>
                </c:pt>
                <c:pt idx="1926">
                  <c:v>0.13460474174285997</c:v>
                </c:pt>
                <c:pt idx="1927">
                  <c:v>0.21616632331662217</c:v>
                </c:pt>
                <c:pt idx="1928">
                  <c:v>0.19579312731807169</c:v>
                </c:pt>
                <c:pt idx="1929">
                  <c:v>0.17734005980589695</c:v>
                </c:pt>
                <c:pt idx="1930">
                  <c:v>0.16062615293369553</c:v>
                </c:pt>
                <c:pt idx="1931">
                  <c:v>0.23973527428046265</c:v>
                </c:pt>
                <c:pt idx="1932">
                  <c:v>0.21714075698588758</c:v>
                </c:pt>
                <c:pt idx="1933">
                  <c:v>0.19667572277763384</c:v>
                </c:pt>
                <c:pt idx="1934">
                  <c:v>8.3891692995409731E-2</c:v>
                </c:pt>
                <c:pt idx="1935">
                  <c:v>0.17023286681075583</c:v>
                </c:pt>
                <c:pt idx="1936">
                  <c:v>0.15418879709758981</c:v>
                </c:pt>
                <c:pt idx="1937">
                  <c:v>0.23390462493845454</c:v>
                </c:pt>
                <c:pt idx="1938">
                  <c:v>0.21185963339803479</c:v>
                </c:pt>
                <c:pt idx="1939">
                  <c:v>9.7644553754076227E-2</c:v>
                </c:pt>
                <c:pt idx="1940">
                  <c:v>8.8441771371970443E-2</c:v>
                </c:pt>
                <c:pt idx="1941">
                  <c:v>-1.4141448812102858E-2</c:v>
                </c:pt>
                <c:pt idx="1942">
                  <c:v>-1.2808648661126305E-2</c:v>
                </c:pt>
                <c:pt idx="1943">
                  <c:v>-0.10584924157273387</c:v>
                </c:pt>
                <c:pt idx="1944">
                  <c:v>-0.19012096518903909</c:v>
                </c:pt>
                <c:pt idx="1945">
                  <c:v>-0.17220248636310051</c:v>
                </c:pt>
                <c:pt idx="1946">
                  <c:v>-0.2502205639881479</c:v>
                </c:pt>
                <c:pt idx="1947">
                  <c:v>-0.13239005181238633</c:v>
                </c:pt>
                <c:pt idx="1948">
                  <c:v>-0.11991258338692139</c:v>
                </c:pt>
                <c:pt idx="1949">
                  <c:v>-1.4363309047987827E-2</c:v>
                </c:pt>
                <c:pt idx="1950">
                  <c:v>-1.3009599062395877E-2</c:v>
                </c:pt>
                <c:pt idx="1951">
                  <c:v>8.2464306370515064E-2</c:v>
                </c:pt>
                <c:pt idx="1952">
                  <c:v>7.4692228598205415E-2</c:v>
                </c:pt>
                <c:pt idx="1953">
                  <c:v>0.16190043150656805</c:v>
                </c:pt>
                <c:pt idx="1954">
                  <c:v>0.1466416753195465</c:v>
                </c:pt>
                <c:pt idx="1955">
                  <c:v>0.32131658223811443</c:v>
                </c:pt>
                <c:pt idx="1956">
                  <c:v>0.2910332078110392</c:v>
                </c:pt>
                <c:pt idx="1957">
                  <c:v>0.35785175379043799</c:v>
                </c:pt>
                <c:pt idx="1958">
                  <c:v>0.32412502056697007</c:v>
                </c:pt>
                <c:pt idx="1959">
                  <c:v>0.29357695706323506</c:v>
                </c:pt>
                <c:pt idx="1960">
                  <c:v>0.26590798071604188</c:v>
                </c:pt>
                <c:pt idx="1961">
                  <c:v>0.24084674395358949</c:v>
                </c:pt>
                <c:pt idx="1962">
                  <c:v>0.21814747311022092</c:v>
                </c:pt>
                <c:pt idx="1963">
                  <c:v>0.19758755814255352</c:v>
                </c:pt>
                <c:pt idx="1964">
                  <c:v>8.4717589901817977E-2</c:v>
                </c:pt>
                <c:pt idx="1965">
                  <c:v>7.673314515985645E-2</c:v>
                </c:pt>
                <c:pt idx="1966">
                  <c:v>-2.4746563001468672E-2</c:v>
                </c:pt>
                <c:pt idx="1967">
                  <c:v>-2.2414254385658344E-2</c:v>
                </c:pt>
                <c:pt idx="1968">
                  <c:v>-2.0301760678248033E-2</c:v>
                </c:pt>
                <c:pt idx="1969">
                  <c:v>-1.838836481219637E-2</c:v>
                </c:pt>
                <c:pt idx="1970">
                  <c:v>-1.6655302258030615E-2</c:v>
                </c:pt>
                <c:pt idx="1971">
                  <c:v>-1.508557700151622E-2</c:v>
                </c:pt>
                <c:pt idx="1972">
                  <c:v>8.0583984742671352E-2</c:v>
                </c:pt>
                <c:pt idx="1973">
                  <c:v>7.2989123108734302E-2</c:v>
                </c:pt>
                <c:pt idx="1974">
                  <c:v>6.6110060320223485E-2</c:v>
                </c:pt>
                <c:pt idx="1975">
                  <c:v>5.9879333925311723E-2</c:v>
                </c:pt>
                <c:pt idx="1976">
                  <c:v>5.4235839658463444E-2</c:v>
                </c:pt>
                <c:pt idx="1977">
                  <c:v>4.9124232195494361E-2</c:v>
                </c:pt>
                <c:pt idx="1978">
                  <c:v>4.4494382386136233E-2</c:v>
                </c:pt>
                <c:pt idx="1979">
                  <c:v>4.0300885641227212E-2</c:v>
                </c:pt>
                <c:pt idx="1980">
                  <c:v>3.6502616653317957E-2</c:v>
                </c:pt>
                <c:pt idx="1981">
                  <c:v>3.3062326083871912E-2</c:v>
                </c:pt>
                <c:pt idx="1982">
                  <c:v>0.12419405486949524</c:v>
                </c:pt>
                <c:pt idx="1983">
                  <c:v>0.20673682056526302</c:v>
                </c:pt>
                <c:pt idx="1984">
                  <c:v>0.28150011387152657</c:v>
                </c:pt>
                <c:pt idx="1985">
                  <c:v>0.34921713278751604</c:v>
                </c:pt>
                <c:pt idx="1986">
                  <c:v>0.31630419342132748</c:v>
                </c:pt>
                <c:pt idx="1987">
                  <c:v>0.19224544590307108</c:v>
                </c:pt>
                <c:pt idx="1988">
                  <c:v>0.17412673948701562</c:v>
                </c:pt>
                <c:pt idx="1989">
                  <c:v>0.15771568092003707</c:v>
                </c:pt>
                <c:pt idx="1990">
                  <c:v>0.23709910779170185</c:v>
                </c:pt>
                <c:pt idx="1991">
                  <c:v>0.21475304333536871</c:v>
                </c:pt>
                <c:pt idx="1992">
                  <c:v>0.28876082544470916</c:v>
                </c:pt>
                <c:pt idx="1993">
                  <c:v>0.2615457588088605</c:v>
                </c:pt>
                <c:pt idx="1994">
                  <c:v>0.23689565177531596</c:v>
                </c:pt>
                <c:pt idx="1995">
                  <c:v>0.21456876259677501</c:v>
                </c:pt>
                <c:pt idx="1996">
                  <c:v>0.1943461331488586</c:v>
                </c:pt>
                <c:pt idx="1997">
                  <c:v>0.27027722123193126</c:v>
                </c:pt>
                <c:pt idx="1998">
                  <c:v>0.24480419325228431</c:v>
                </c:pt>
                <c:pt idx="1999">
                  <c:v>0.31597972120729756</c:v>
                </c:pt>
                <c:pt idx="2000">
                  <c:v>0.28619933408245163</c:v>
                </c:pt>
                <c:pt idx="2001">
                  <c:v>0.35347346192767382</c:v>
                </c:pt>
                <c:pt idx="2002">
                  <c:v>0.41440715259843963</c:v>
                </c:pt>
                <c:pt idx="2003">
                  <c:v>0.37535019861248997</c:v>
                </c:pt>
                <c:pt idx="2004">
                  <c:v>0.43422205542564973</c:v>
                </c:pt>
                <c:pt idx="2005">
                  <c:v>0.48754537045278712</c:v>
                </c:pt>
                <c:pt idx="2006">
                  <c:v>0.44159530182960144</c:v>
                </c:pt>
                <c:pt idx="2007">
                  <c:v>0.39997592514697217</c:v>
                </c:pt>
                <c:pt idx="2008">
                  <c:v>0.26803130269764314</c:v>
                </c:pt>
                <c:pt idx="2009">
                  <c:v>0.33701772716072642</c:v>
                </c:pt>
                <c:pt idx="2010">
                  <c:v>0.30525455468739637</c:v>
                </c:pt>
                <c:pt idx="2011">
                  <c:v>0.27648499069297394</c:v>
                </c:pt>
                <c:pt idx="2012">
                  <c:v>0.25042689422530728</c:v>
                </c:pt>
                <c:pt idx="2013">
                  <c:v>0.22682471549052127</c:v>
                </c:pt>
                <c:pt idx="2014">
                  <c:v>0.20544698969539277</c:v>
                </c:pt>
                <c:pt idx="2015">
                  <c:v>9.1836287481823459E-2</c:v>
                </c:pt>
                <c:pt idx="2016">
                  <c:v>0.17742870090694154</c:v>
                </c:pt>
                <c:pt idx="2017">
                  <c:v>0.16070643980778471</c:v>
                </c:pt>
                <c:pt idx="2018">
                  <c:v>0.14556021468724351</c:v>
                </c:pt>
                <c:pt idx="2019">
                  <c:v>0.22608926726144538</c:v>
                </c:pt>
                <c:pt idx="2020">
                  <c:v>0.20478085582892369</c:v>
                </c:pt>
                <c:pt idx="2021">
                  <c:v>0.27972849446857817</c:v>
                </c:pt>
                <c:pt idx="2022">
                  <c:v>0.2533647049719116</c:v>
                </c:pt>
                <c:pt idx="2023">
                  <c:v>0.32373342370504432</c:v>
                </c:pt>
                <c:pt idx="2024">
                  <c:v>0.29322226733604717</c:v>
                </c:pt>
                <c:pt idx="2025">
                  <c:v>0.26558671970809111</c:v>
                </c:pt>
                <c:pt idx="2026">
                  <c:v>5.2060201866925004E-2</c:v>
                </c:pt>
                <c:pt idx="2027">
                  <c:v>4.7153643435039007E-2</c:v>
                </c:pt>
                <c:pt idx="2028">
                  <c:v>-0.14578604197451389</c:v>
                </c:pt>
                <c:pt idx="2029">
                  <c:v>-0.13204603122062192</c:v>
                </c:pt>
                <c:pt idx="2030">
                  <c:v>-0.21384876557976387</c:v>
                </c:pt>
                <c:pt idx="2031">
                  <c:v>-0.2879417738597187</c:v>
                </c:pt>
                <c:pt idx="2032">
                  <c:v>-0.26080390101713952</c:v>
                </c:pt>
                <c:pt idx="2033">
                  <c:v>-0.23622371243324936</c:v>
                </c:pt>
                <c:pt idx="2034">
                  <c:v>-0.11971237243803545</c:v>
                </c:pt>
                <c:pt idx="2035">
                  <c:v>-0.10842974714418133</c:v>
                </c:pt>
                <c:pt idx="2036">
                  <c:v>-3.9627046247247694E-3</c:v>
                </c:pt>
                <c:pt idx="2037">
                  <c:v>9.0658551095090467E-2</c:v>
                </c:pt>
                <c:pt idx="2038">
                  <c:v>8.211418395192753E-2</c:v>
                </c:pt>
                <c:pt idx="2039">
                  <c:v>0.16862288404785442</c:v>
                </c:pt>
                <c:pt idx="2040">
                  <c:v>5.8482772027604726E-2</c:v>
                </c:pt>
                <c:pt idx="2041">
                  <c:v>5.2970900618700037E-2</c:v>
                </c:pt>
                <c:pt idx="2042">
                  <c:v>-4.6269268756126039E-2</c:v>
                </c:pt>
                <c:pt idx="2043">
                  <c:v>5.2339286695904277E-2</c:v>
                </c:pt>
                <c:pt idx="2044">
                  <c:v>4.7406425138564794E-2</c:v>
                </c:pt>
                <c:pt idx="2045">
                  <c:v>4.2938474830116702E-2</c:v>
                </c:pt>
                <c:pt idx="2046">
                  <c:v>-5.535616069005643E-2</c:v>
                </c:pt>
                <c:pt idx="2047">
                  <c:v>-5.0138965457411908E-2</c:v>
                </c:pt>
                <c:pt idx="2048">
                  <c:v>-0.13966125889891778</c:v>
                </c:pt>
                <c:pt idx="2049">
                  <c:v>-3.2250715742785735E-2</c:v>
                </c:pt>
                <c:pt idx="2050">
                  <c:v>-2.9211157393269283E-2</c:v>
                </c:pt>
                <c:pt idx="2051">
                  <c:v>-2.6458070669182786E-2</c:v>
                </c:pt>
                <c:pt idx="2052">
                  <c:v>7.0283323351784943E-2</c:v>
                </c:pt>
                <c:pt idx="2053">
                  <c:v>6.3659276182429642E-2</c:v>
                </c:pt>
                <c:pt idx="2054">
                  <c:v>5.7659530750802705E-2</c:v>
                </c:pt>
                <c:pt idx="2055">
                  <c:v>5.2225248004318006E-2</c:v>
                </c:pt>
                <c:pt idx="2056">
                  <c:v>4.7303134340449894E-2</c:v>
                </c:pt>
                <c:pt idx="2057">
                  <c:v>4.2844918960378044E-2</c:v>
                </c:pt>
                <c:pt idx="2058">
                  <c:v>3.8806880480890829E-2</c:v>
                </c:pt>
                <c:pt idx="2059">
                  <c:v>3.5149418162065717E-2</c:v>
                </c:pt>
                <c:pt idx="2060">
                  <c:v>3.1836663545788679E-2</c:v>
                </c:pt>
                <c:pt idx="2061">
                  <c:v>2.8836128696480889E-2</c:v>
                </c:pt>
                <c:pt idx="2062">
                  <c:v>2.6118387594355863E-2</c:v>
                </c:pt>
                <c:pt idx="2063">
                  <c:v>2.3656787556654686E-2</c:v>
                </c:pt>
                <c:pt idx="2064">
                  <c:v>2.1427187856789064E-2</c:v>
                </c:pt>
                <c:pt idx="2065">
                  <c:v>1.9407722978049755E-2</c:v>
                </c:pt>
                <c:pt idx="2066">
                  <c:v>1.7578588180127346E-2</c:v>
                </c:pt>
                <c:pt idx="2067">
                  <c:v>1.5921845275512294E-2</c:v>
                </c:pt>
                <c:pt idx="2068">
                  <c:v>1.442124671103801E-2</c:v>
                </c:pt>
                <c:pt idx="2069">
                  <c:v>0.1073098558370417</c:v>
                </c:pt>
                <c:pt idx="2070">
                  <c:v>9.7196140194378791E-2</c:v>
                </c:pt>
                <c:pt idx="2071">
                  <c:v>8.8035619794620476E-2</c:v>
                </c:pt>
                <c:pt idx="2072">
                  <c:v>7.9738458102590365E-2</c:v>
                </c:pt>
                <c:pt idx="2073">
                  <c:v>7.222328547708011E-2</c:v>
                </c:pt>
                <c:pt idx="2074">
                  <c:v>6.5416401184892711E-2</c:v>
                </c:pt>
                <c:pt idx="2075">
                  <c:v>0.15349883023098426</c:v>
                </c:pt>
                <c:pt idx="2076">
                  <c:v>0.23327968591702944</c:v>
                </c:pt>
                <c:pt idx="2077">
                  <c:v>0.21129359349176921</c:v>
                </c:pt>
                <c:pt idx="2078">
                  <c:v>0.19137964145983929</c:v>
                </c:pt>
                <c:pt idx="2079">
                  <c:v>0.1733425351901329</c:v>
                </c:pt>
                <c:pt idx="2080">
                  <c:v>6.2757606529200552E-2</c:v>
                </c:pt>
                <c:pt idx="2081">
                  <c:v>-3.7404938147363703E-2</c:v>
                </c:pt>
                <c:pt idx="2082">
                  <c:v>-0.12812738538830534</c:v>
                </c:pt>
                <c:pt idx="2083">
                  <c:v>-0.2102994434162121</c:v>
                </c:pt>
                <c:pt idx="2084">
                  <c:v>-0.19047918782150028</c:v>
                </c:pt>
                <c:pt idx="2085">
                  <c:v>-0.17252694730784701</c:v>
                </c:pt>
                <c:pt idx="2086">
                  <c:v>-6.2018885993895059E-2</c:v>
                </c:pt>
                <c:pt idx="2087">
                  <c:v>3.8074035912466039E-2</c:v>
                </c:pt>
                <c:pt idx="2088">
                  <c:v>3.4485642567012524E-2</c:v>
                </c:pt>
                <c:pt idx="2089">
                  <c:v>0.12548322693442082</c:v>
                </c:pt>
                <c:pt idx="2090">
                  <c:v>1.9408931810149521E-2</c:v>
                </c:pt>
                <c:pt idx="2091">
                  <c:v>0.11182746269017957</c:v>
                </c:pt>
                <c:pt idx="2092">
                  <c:v>0.10128797263246793</c:v>
                </c:pt>
                <c:pt idx="2093">
                  <c:v>9.1741806110892971E-2</c:v>
                </c:pt>
                <c:pt idx="2094">
                  <c:v>0.17734312419543552</c:v>
                </c:pt>
                <c:pt idx="2095">
                  <c:v>0.16062892851132424</c:v>
                </c:pt>
                <c:pt idx="2096">
                  <c:v>0.23973778826606273</c:v>
                </c:pt>
                <c:pt idx="2097">
                  <c:v>0.2171430340339269</c:v>
                </c:pt>
                <c:pt idx="2098">
                  <c:v>0.19667778521895141</c:v>
                </c:pt>
                <c:pt idx="2099">
                  <c:v>8.3893561056212554E-2</c:v>
                </c:pt>
                <c:pt idx="2100">
                  <c:v>7.5986779203282034E-2</c:v>
                </c:pt>
                <c:pt idx="2101">
                  <c:v>-2.5422585623861169E-2</c:v>
                </c:pt>
                <c:pt idx="2102">
                  <c:v>-2.3026563376925775E-2</c:v>
                </c:pt>
                <c:pt idx="2103">
                  <c:v>-2.0856360906654683E-2</c:v>
                </c:pt>
                <c:pt idx="2104">
                  <c:v>-1.8890695200505771E-2</c:v>
                </c:pt>
                <c:pt idx="2105">
                  <c:v>7.7137490485081395E-2</c:v>
                </c:pt>
                <c:pt idx="2106">
                  <c:v>0.16411523289004665</c:v>
                </c:pt>
                <c:pt idx="2107">
                  <c:v>5.4399956982666406E-2</c:v>
                </c:pt>
                <c:pt idx="2108">
                  <c:v>0.14352066143398984</c:v>
                </c:pt>
                <c:pt idx="2109">
                  <c:v>0.12999415776600873</c:v>
                </c:pt>
                <c:pt idx="2110">
                  <c:v>0.11774249703459017</c:v>
                </c:pt>
                <c:pt idx="2111">
                  <c:v>0.10664552812361457</c:v>
                </c:pt>
                <c:pt idx="2112">
                  <c:v>9.6594423892874037E-2</c:v>
                </c:pt>
                <c:pt idx="2113">
                  <c:v>8.7490613918486296E-2</c:v>
                </c:pt>
                <c:pt idx="2114">
                  <c:v>-1.5002961787538821E-2</c:v>
                </c:pt>
                <c:pt idx="2115">
                  <c:v>-0.107836745559218</c:v>
                </c:pt>
                <c:pt idx="2116">
                  <c:v>-0.19192115133783566</c:v>
                </c:pt>
                <c:pt idx="2117">
                  <c:v>-0.17383300896449247</c:v>
                </c:pt>
                <c:pt idx="2118">
                  <c:v>-0.25169741345475849</c:v>
                </c:pt>
                <c:pt idx="2119">
                  <c:v>-0.13372771149595403</c:v>
                </c:pt>
                <c:pt idx="2120">
                  <c:v>-2.6876392007748301E-2</c:v>
                </c:pt>
                <c:pt idx="2121">
                  <c:v>-2.4343351737152057E-2</c:v>
                </c:pt>
                <c:pt idx="2122">
                  <c:v>-0.11629682449541016</c:v>
                </c:pt>
                <c:pt idx="2123">
                  <c:v>-1.1088327403598316E-2</c:v>
                </c:pt>
                <c:pt idx="2124">
                  <c:v>-1.0043277166246031E-2</c:v>
                </c:pt>
                <c:pt idx="2125">
                  <c:v>-9.0967205933426918E-3</c:v>
                </c:pt>
                <c:pt idx="2126">
                  <c:v>-8.2393748757085602E-3</c:v>
                </c:pt>
                <c:pt idx="2127">
                  <c:v>-0.10171061169601139</c:v>
                </c:pt>
                <c:pt idx="2128">
                  <c:v>-9.212461238112199E-2</c:v>
                </c:pt>
                <c:pt idx="2129">
                  <c:v>-0.17768985182467556</c:v>
                </c:pt>
                <c:pt idx="2130">
                  <c:v>-0.16094297783137979</c:v>
                </c:pt>
                <c:pt idx="2131">
                  <c:v>-0.24002223913501575</c:v>
                </c:pt>
                <c:pt idx="2132">
                  <c:v>-0.31164845564776739</c:v>
                </c:pt>
                <c:pt idx="2133">
                  <c:v>-0.28227628068479849</c:v>
                </c:pt>
                <c:pt idx="2134">
                  <c:v>-0.34992014760203188</c:v>
                </c:pt>
                <c:pt idx="2135">
                  <c:v>-0.3169409506505439</c:v>
                </c:pt>
                <c:pt idx="2136">
                  <c:v>-0.28706996978497851</c:v>
                </c:pt>
                <c:pt idx="2137">
                  <c:v>-0.26001426254069654</c:v>
                </c:pt>
                <c:pt idx="2138">
                  <c:v>-0.32975627523759776</c:v>
                </c:pt>
                <c:pt idx="2139">
                  <c:v>-0.29867747848475062</c:v>
                </c:pt>
                <c:pt idx="2140">
                  <c:v>-0.27052778931873817</c:v>
                </c:pt>
                <c:pt idx="2141">
                  <c:v>-0.24503114585326913</c:v>
                </c:pt>
                <c:pt idx="2142">
                  <c:v>-0.22193750442186955</c:v>
                </c:pt>
                <c:pt idx="2143">
                  <c:v>-0.10677260781074183</c:v>
                </c:pt>
                <c:pt idx="2144">
                  <c:v>-9.6709526601656312E-2</c:v>
                </c:pt>
                <c:pt idx="2145">
                  <c:v>-8.7594868452539013E-2</c:v>
                </c:pt>
                <c:pt idx="2146">
                  <c:v>-7.9339246595859184E-2</c:v>
                </c:pt>
                <c:pt idx="2147">
                  <c:v>-7.1861698768452179E-2</c:v>
                </c:pt>
                <c:pt idx="2148">
                  <c:v>2.9158886387005173E-2</c:v>
                </c:pt>
                <c:pt idx="2149">
                  <c:v>2.6410726089196927E-2</c:v>
                </c:pt>
                <c:pt idx="2150">
                  <c:v>2.3921573797463125E-2</c:v>
                </c:pt>
                <c:pt idx="2151">
                  <c:v>2.1667018582330638E-2</c:v>
                </c:pt>
                <c:pt idx="2152">
                  <c:v>1.9624950190227336E-2</c:v>
                </c:pt>
                <c:pt idx="2153">
                  <c:v>1.7775342209886823E-2</c:v>
                </c:pt>
                <c:pt idx="2154">
                  <c:v>1.6100055674838073E-2</c:v>
                </c:pt>
                <c:pt idx="2155">
                  <c:v>1.4582661175924334E-2</c:v>
                </c:pt>
                <c:pt idx="2156">
                  <c:v>1.3208277739322144E-2</c:v>
                </c:pt>
                <c:pt idx="2157">
                  <c:v>1.1963426889949303E-2</c:v>
                </c:pt>
                <c:pt idx="2158">
                  <c:v>0.1050836800767664</c:v>
                </c:pt>
                <c:pt idx="2159">
                  <c:v>0.18942755616421969</c:v>
                </c:pt>
                <c:pt idx="2160">
                  <c:v>0.17157442959923028</c:v>
                </c:pt>
                <c:pt idx="2161">
                  <c:v>0.15540392057204624</c:v>
                </c:pt>
                <c:pt idx="2162">
                  <c:v>0.14075744611580049</c:v>
                </c:pt>
                <c:pt idx="2163">
                  <c:v>0.1274913693561367</c:v>
                </c:pt>
                <c:pt idx="2164">
                  <c:v>0.11547559087517643</c:v>
                </c:pt>
                <c:pt idx="2165">
                  <c:v>0.19884005244399838</c:v>
                </c:pt>
                <c:pt idx="2166">
                  <c:v>0.27434759861176794</c:v>
                </c:pt>
                <c:pt idx="2167">
                  <c:v>0.34273872620959978</c:v>
                </c:pt>
                <c:pt idx="2168">
                  <c:v>0.40468414188646951</c:v>
                </c:pt>
                <c:pt idx="2169">
                  <c:v>0.27229578046353109</c:v>
                </c:pt>
                <c:pt idx="2170">
                  <c:v>0.24663250775829923</c:v>
                </c:pt>
                <c:pt idx="2171">
                  <c:v>0.2233879415230022</c:v>
                </c:pt>
                <c:pt idx="2172">
                  <c:v>0.2023341240433259</c:v>
                </c:pt>
                <c:pt idx="2173">
                  <c:v>0.18326458211337474</c:v>
                </c:pt>
                <c:pt idx="2174">
                  <c:v>0.2602400817761511</c:v>
                </c:pt>
                <c:pt idx="2175">
                  <c:v>0.2357130319038242</c:v>
                </c:pt>
                <c:pt idx="2176">
                  <c:v>0.21349760202229129</c:v>
                </c:pt>
                <c:pt idx="2177">
                  <c:v>0.19337592708012324</c:v>
                </c:pt>
                <c:pt idx="2178">
                  <c:v>0.26939845493093612</c:v>
                </c:pt>
                <c:pt idx="2179">
                  <c:v>0.24400824872395202</c:v>
                </c:pt>
                <c:pt idx="2180">
                  <c:v>0.22101101307575766</c:v>
                </c:pt>
                <c:pt idx="2181">
                  <c:v>0.29442899543221429</c:v>
                </c:pt>
                <c:pt idx="2182">
                  <c:v>0.26667971636060428</c:v>
                </c:pt>
                <c:pt idx="2183">
                  <c:v>0.33579352483490155</c:v>
                </c:pt>
                <c:pt idx="2184">
                  <c:v>0.30414573071257112</c:v>
                </c:pt>
                <c:pt idx="2185">
                  <c:v>0.27548067091575174</c:v>
                </c:pt>
                <c:pt idx="2186">
                  <c:v>0.24951722935710435</c:v>
                </c:pt>
                <c:pt idx="2187">
                  <c:v>0.2260007845163336</c:v>
                </c:pt>
                <c:pt idx="2188">
                  <c:v>0.1104529327783785</c:v>
                </c:pt>
                <c:pt idx="2189">
                  <c:v>0.10004298911285847</c:v>
                </c:pt>
                <c:pt idx="2190">
                  <c:v>-3.6336200840389049E-3</c:v>
                </c:pt>
                <c:pt idx="2191">
                  <c:v>-3.2911594591803163E-3</c:v>
                </c:pt>
                <c:pt idx="2192">
                  <c:v>-2.980974987817713E-3</c:v>
                </c:pt>
                <c:pt idx="2193">
                  <c:v>9.154775489354397E-2</c:v>
                </c:pt>
                <c:pt idx="2194">
                  <c:v>8.2919582266758066E-2</c:v>
                </c:pt>
                <c:pt idx="2195">
                  <c:v>7.5104595752118614E-2</c:v>
                </c:pt>
                <c:pt idx="2196">
                  <c:v>0.16227393397184181</c:v>
                </c:pt>
                <c:pt idx="2197">
                  <c:v>0.14697997600679022</c:v>
                </c:pt>
                <c:pt idx="2198">
                  <c:v>0.13312743962135815</c:v>
                </c:pt>
                <c:pt idx="2199">
                  <c:v>0.12058047403218783</c:v>
                </c:pt>
                <c:pt idx="2200">
                  <c:v>0.10921603209061095</c:v>
                </c:pt>
                <c:pt idx="2201">
                  <c:v>9.8922663568508234E-2</c:v>
                </c:pt>
                <c:pt idx="2202">
                  <c:v>8.9599422174297436E-2</c:v>
                </c:pt>
                <c:pt idx="2203">
                  <c:v>8.115487558023754E-2</c:v>
                </c:pt>
                <c:pt idx="2204">
                  <c:v>7.3506208752461499E-2</c:v>
                </c:pt>
                <c:pt idx="2205">
                  <c:v>0.16082619139785614</c:v>
                </c:pt>
                <c:pt idx="2206">
                  <c:v>0.14566867995584623</c:v>
                </c:pt>
                <c:pt idx="2207">
                  <c:v>0.13193973031162395</c:v>
                </c:pt>
                <c:pt idx="2208">
                  <c:v>2.5256924080021684E-2</c:v>
                </c:pt>
                <c:pt idx="2209">
                  <c:v>2.2876515065759547E-2</c:v>
                </c:pt>
                <c:pt idx="2210">
                  <c:v>2.0720454315649756E-2</c:v>
                </c:pt>
                <c:pt idx="2211">
                  <c:v>0.1130153771116309</c:v>
                </c:pt>
                <c:pt idx="2212">
                  <c:v>0.10236392875733351</c:v>
                </c:pt>
                <c:pt idx="2213">
                  <c:v>9.2716355760034674E-2</c:v>
                </c:pt>
                <c:pt idx="2214">
                  <c:v>8.39780450963344E-2</c:v>
                </c:pt>
                <c:pt idx="2215">
                  <c:v>7.6063300810210108E-2</c:v>
                </c:pt>
                <c:pt idx="2216">
                  <c:v>6.8894503599215715E-2</c:v>
                </c:pt>
                <c:pt idx="2217">
                  <c:v>6.2401349607815362E-2</c:v>
                </c:pt>
                <c:pt idx="2218">
                  <c:v>5.6520160962755334E-2</c:v>
                </c:pt>
                <c:pt idx="2219">
                  <c:v>5.119326128894619E-2</c:v>
                </c:pt>
                <c:pt idx="2220">
                  <c:v>4.6368410081586507E-2</c:v>
                </c:pt>
                <c:pt idx="2221">
                  <c:v>-5.2249489220235805E-2</c:v>
                </c:pt>
                <c:pt idx="2222">
                  <c:v>-0.14157287048328623</c:v>
                </c:pt>
                <c:pt idx="2223">
                  <c:v>-0.22247772139524269</c:v>
                </c:pt>
                <c:pt idx="2224">
                  <c:v>-0.20150969014156195</c:v>
                </c:pt>
                <c:pt idx="2225">
                  <c:v>-0.27676562888397915</c:v>
                </c:pt>
                <c:pt idx="2226">
                  <c:v>-0.15643330328224331</c:v>
                </c:pt>
                <c:pt idx="2227">
                  <c:v>-0.14168981179119491</c:v>
                </c:pt>
                <c:pt idx="2228">
                  <c:v>-0.12833586163684277</c:v>
                </c:pt>
                <c:pt idx="2229">
                  <c:v>-0.11624049163353013</c:v>
                </c:pt>
                <c:pt idx="2230">
                  <c:v>-0.10528508339656321</c:v>
                </c:pt>
                <c:pt idx="2231">
                  <c:v>-9.5362198060626263E-2</c:v>
                </c:pt>
                <c:pt idx="2232">
                  <c:v>-8.6374522634903111E-2</c:v>
                </c:pt>
                <c:pt idx="2233">
                  <c:v>-7.8233915661889003E-2</c:v>
                </c:pt>
                <c:pt idx="2234">
                  <c:v>-7.0860542820740391E-2</c:v>
                </c:pt>
                <c:pt idx="2235">
                  <c:v>-6.4182093998089704E-2</c:v>
                </c:pt>
                <c:pt idx="2236">
                  <c:v>-5.8133074148197461E-2</c:v>
                </c:pt>
                <c:pt idx="2237">
                  <c:v>-5.2654160987960427E-2</c:v>
                </c:pt>
                <c:pt idx="2238">
                  <c:v>-0.14193940283543288</c:v>
                </c:pt>
                <c:pt idx="2239">
                  <c:v>-0.12856192927935134</c:v>
                </c:pt>
                <c:pt idx="2240">
                  <c:v>-0.11644525290269112</c:v>
                </c:pt>
                <c:pt idx="2241">
                  <c:v>-0.10547054637075612</c:v>
                </c:pt>
                <c:pt idx="2242">
                  <c:v>-9.5530181561302052E-2</c:v>
                </c:pt>
                <c:pt idx="2243">
                  <c:v>-0.18077445367132328</c:v>
                </c:pt>
                <c:pt idx="2244">
                  <c:v>-0.16373686280300714</c:v>
                </c:pt>
                <c:pt idx="2245">
                  <c:v>-0.2425528066515879</c:v>
                </c:pt>
                <c:pt idx="2246">
                  <c:v>-0.21969274318706147</c:v>
                </c:pt>
                <c:pt idx="2247">
                  <c:v>-0.19898718994575765</c:v>
                </c:pt>
                <c:pt idx="2248">
                  <c:v>-0.18023308912299557</c:v>
                </c:pt>
                <c:pt idx="2249">
                  <c:v>-0.16324652066131765</c:v>
                </c:pt>
                <c:pt idx="2250">
                  <c:v>-0.14786089856030696</c:v>
                </c:pt>
                <c:pt idx="2251">
                  <c:v>-0.13392533718019958</c:v>
                </c:pt>
                <c:pt idx="2252">
                  <c:v>-2.7055391910060261E-2</c:v>
                </c:pt>
                <c:pt idx="2253">
                  <c:v>-2.450548129612112E-2</c:v>
                </c:pt>
                <c:pt idx="2254">
                  <c:v>-2.2195894095743834E-2</c:v>
                </c:pt>
                <c:pt idx="2255">
                  <c:v>7.4143799246881331E-2</c:v>
                </c:pt>
                <c:pt idx="2256">
                  <c:v>6.7155910796184159E-2</c:v>
                </c:pt>
                <c:pt idx="2257">
                  <c:v>0.15507439492380526</c:v>
                </c:pt>
                <c:pt idx="2258">
                  <c:v>0.14045897752823</c:v>
                </c:pt>
                <c:pt idx="2259">
                  <c:v>0.12722103077022737</c:v>
                </c:pt>
                <c:pt idx="2260">
                  <c:v>0.11523073110073134</c:v>
                </c:pt>
                <c:pt idx="2261">
                  <c:v>1.0122710944222388E-2</c:v>
                </c:pt>
                <c:pt idx="2262">
                  <c:v>9.1686679141189265E-3</c:v>
                </c:pt>
                <c:pt idx="2263">
                  <c:v>-8.5943238286440876E-2</c:v>
                </c:pt>
                <c:pt idx="2264">
                  <c:v>-7.7843278905648891E-2</c:v>
                </c:pt>
                <c:pt idx="2265">
                  <c:v>-7.0506722711409051E-2</c:v>
                </c:pt>
                <c:pt idx="2266">
                  <c:v>-6.386162064844339E-2</c:v>
                </c:pt>
                <c:pt idx="2267">
                  <c:v>-5.7842804700178753E-2</c:v>
                </c:pt>
                <c:pt idx="2268">
                  <c:v>-5.2391248790905433E-2</c:v>
                </c:pt>
                <c:pt idx="2269">
                  <c:v>-4.7453489921488325E-2</c:v>
                </c:pt>
                <c:pt idx="2270">
                  <c:v>-4.2981103861751975E-2</c:v>
                </c:pt>
                <c:pt idx="2271">
                  <c:v>-3.8930230257694182E-2</c:v>
                </c:pt>
                <c:pt idx="2272">
                  <c:v>-3.5261142496290247E-2</c:v>
                </c:pt>
                <c:pt idx="2273">
                  <c:v>-3.1937858109584397E-2</c:v>
                </c:pt>
                <c:pt idx="2274">
                  <c:v>-2.8927785897330492E-2</c:v>
                </c:pt>
                <c:pt idx="2275">
                  <c:v>-0.12044918591523412</c:v>
                </c:pt>
                <c:pt idx="2276">
                  <c:v>-0.109097117587169</c:v>
                </c:pt>
                <c:pt idx="2277">
                  <c:v>-9.8814956492978848E-2</c:v>
                </c:pt>
                <c:pt idx="2278">
                  <c:v>-8.9501866251484721E-2</c:v>
                </c:pt>
                <c:pt idx="2279">
                  <c:v>-8.1066514086537506E-2</c:v>
                </c:pt>
                <c:pt idx="2280">
                  <c:v>-0.1676739547410393</c:v>
                </c:pt>
                <c:pt idx="2281">
                  <c:v>-0.1518710568086554</c:v>
                </c:pt>
                <c:pt idx="2282">
                  <c:v>-0.23180532652545949</c:v>
                </c:pt>
                <c:pt idx="2283">
                  <c:v>-0.20995818919919848</c:v>
                </c:pt>
                <c:pt idx="2284">
                  <c:v>-9.5922316449028169E-2</c:v>
                </c:pt>
                <c:pt idx="2285">
                  <c:v>7.3659284988130819E-3</c:v>
                </c:pt>
                <c:pt idx="2286">
                  <c:v>0.1009194857007447</c:v>
                </c:pt>
                <c:pt idx="2287">
                  <c:v>0.18565582786199292</c:v>
                </c:pt>
                <c:pt idx="2288">
                  <c:v>0.16815817831477187</c:v>
                </c:pt>
                <c:pt idx="2289">
                  <c:v>0.24655742299342376</c:v>
                </c:pt>
                <c:pt idx="2290">
                  <c:v>0.22331993333049863</c:v>
                </c:pt>
                <c:pt idx="2291">
                  <c:v>0.20227252547196092</c:v>
                </c:pt>
                <c:pt idx="2292">
                  <c:v>0.18320878907058791</c:v>
                </c:pt>
                <c:pt idx="2293">
                  <c:v>0.16594176749607067</c:v>
                </c:pt>
                <c:pt idx="2294">
                  <c:v>0.15030212436538984</c:v>
                </c:pt>
                <c:pt idx="2295">
                  <c:v>0.13613648287363239</c:v>
                </c:pt>
                <c:pt idx="2296">
                  <c:v>0.12330592163919171</c:v>
                </c:pt>
                <c:pt idx="2297">
                  <c:v>1.7436832704523827E-2</c:v>
                </c:pt>
                <c:pt idx="2298">
                  <c:v>-7.8454329668962139E-2</c:v>
                </c:pt>
                <c:pt idx="2299">
                  <c:v>-0.16530796290474623</c:v>
                </c:pt>
                <c:pt idx="2300">
                  <c:v>-0.14972805444950288</c:v>
                </c:pt>
                <c:pt idx="2301">
                  <c:v>-0.13561651777265735</c:v>
                </c:pt>
                <c:pt idx="2302">
                  <c:v>-0.12283496209445705</c:v>
                </c:pt>
                <c:pt idx="2303">
                  <c:v>-0.11125803965885923</c:v>
                </c:pt>
                <c:pt idx="2304">
                  <c:v>-0.10077221645750702</c:v>
                </c:pt>
                <c:pt idx="2305">
                  <c:v>-9.1274658810241077E-2</c:v>
                </c:pt>
                <c:pt idx="2306">
                  <c:v>-8.2672224882926026E-2</c:v>
                </c:pt>
                <c:pt idx="2307">
                  <c:v>-7.4880551252482316E-2</c:v>
                </c:pt>
                <c:pt idx="2308">
                  <c:v>-6.782322556113575E-2</c:v>
                </c:pt>
                <c:pt idx="2309">
                  <c:v>-0.15567881675386069</c:v>
                </c:pt>
                <c:pt idx="2310">
                  <c:v>-0.14100643394285628</c:v>
                </c:pt>
                <c:pt idx="2311">
                  <c:v>-0.22196467024103692</c:v>
                </c:pt>
                <c:pt idx="2312">
                  <c:v>-0.29529277252715902</c:v>
                </c:pt>
                <c:pt idx="2313">
                  <c:v>-0.26746208438227448</c:v>
                </c:pt>
                <c:pt idx="2314">
                  <c:v>-0.33650215640769326</c:v>
                </c:pt>
                <c:pt idx="2315">
                  <c:v>-0.30478757533306727</c:v>
                </c:pt>
                <c:pt idx="2316">
                  <c:v>-0.27606202310591299</c:v>
                </c:pt>
                <c:pt idx="2317">
                  <c:v>-0.15579601078647903</c:v>
                </c:pt>
                <c:pt idx="2318">
                  <c:v>-0.14111258269811708</c:v>
                </c:pt>
                <c:pt idx="2319">
                  <c:v>-0.12781303510411249</c:v>
                </c:pt>
                <c:pt idx="2320">
                  <c:v>-0.21001471994832344</c:v>
                </c:pt>
                <c:pt idx="2321">
                  <c:v>-0.19022129890826231</c:v>
                </c:pt>
                <c:pt idx="2322">
                  <c:v>-0.26654114345976093</c:v>
                </c:pt>
                <c:pt idx="2323">
                  <c:v>-0.24142023251458269</c:v>
                </c:pt>
                <c:pt idx="2324">
                  <c:v>-0.21866691164771013</c:v>
                </c:pt>
                <c:pt idx="2325">
                  <c:v>-0.1980580407512417</c:v>
                </c:pt>
                <c:pt idx="2326">
                  <c:v>-0.27363928978468083</c:v>
                </c:pt>
                <c:pt idx="2327">
                  <c:v>-0.34209717391674216</c:v>
                </c:pt>
                <c:pt idx="2328">
                  <c:v>-0.40410305447271594</c:v>
                </c:pt>
                <c:pt idx="2329">
                  <c:v>-0.4602650184636693</c:v>
                </c:pt>
                <c:pt idx="2330">
                  <c:v>-0.41688606244237425</c:v>
                </c:pt>
                <c:pt idx="2331">
                  <c:v>-0.37759547670778609</c:v>
                </c:pt>
                <c:pt idx="2332">
                  <c:v>-0.24776016183047481</c:v>
                </c:pt>
                <c:pt idx="2333">
                  <c:v>-0.13016153709501588</c:v>
                </c:pt>
                <c:pt idx="2334">
                  <c:v>-2.3646321625792388E-2</c:v>
                </c:pt>
                <c:pt idx="2335">
                  <c:v>-2.1417708316672064E-2</c:v>
                </c:pt>
                <c:pt idx="2336">
                  <c:v>-1.9399136863540486E-2</c:v>
                </c:pt>
                <c:pt idx="2337">
                  <c:v>-1.7570811287846034E-2</c:v>
                </c:pt>
                <c:pt idx="2338">
                  <c:v>-1.5914801338060742E-2</c:v>
                </c:pt>
                <c:pt idx="2339">
                  <c:v>7.9832912958642838E-2</c:v>
                </c:pt>
                <c:pt idx="2340">
                  <c:v>0.16655661778037026</c:v>
                </c:pt>
                <c:pt idx="2341">
                  <c:v>0.15085902637560303</c:v>
                </c:pt>
                <c:pt idx="2342">
                  <c:v>0.13664089810592392</c:v>
                </c:pt>
                <c:pt idx="2343">
                  <c:v>0.12376279685583946</c:v>
                </c:pt>
                <c:pt idx="2344">
                  <c:v>0.11209842805413853</c:v>
                </c:pt>
                <c:pt idx="2345">
                  <c:v>0.19578117972021697</c:v>
                </c:pt>
                <c:pt idx="2346">
                  <c:v>0.27157701785030547</c:v>
                </c:pt>
                <c:pt idx="2347">
                  <c:v>0.34022926653312896</c:v>
                </c:pt>
                <c:pt idx="2348">
                  <c:v>0.3081634136048273</c:v>
                </c:pt>
                <c:pt idx="2349">
                  <c:v>0.27911969611624493</c:v>
                </c:pt>
                <c:pt idx="2350">
                  <c:v>0.15856550490482083</c:v>
                </c:pt>
                <c:pt idx="2351">
                  <c:v>4.9373278537474793E-2</c:v>
                </c:pt>
                <c:pt idx="2352">
                  <c:v>4.471995666336559E-2</c:v>
                </c:pt>
                <c:pt idx="2353">
                  <c:v>4.0505200043691091E-2</c:v>
                </c:pt>
                <c:pt idx="2354">
                  <c:v>-5.7560104730686047E-2</c:v>
                </c:pt>
                <c:pt idx="2355">
                  <c:v>-5.2135192665832573E-2</c:v>
                </c:pt>
                <c:pt idx="2356">
                  <c:v>-0.14146934612535231</c:v>
                </c:pt>
                <c:pt idx="2357">
                  <c:v>-0.12813617437048555</c:v>
                </c:pt>
                <c:pt idx="2358">
                  <c:v>-0.2103074040563368</c:v>
                </c:pt>
                <c:pt idx="2359">
                  <c:v>-0.19048639818896895</c:v>
                </c:pt>
                <c:pt idx="2360">
                  <c:v>-0.17253347811419162</c:v>
                </c:pt>
                <c:pt idx="2361">
                  <c:v>-0.15627258089393642</c:v>
                </c:pt>
                <c:pt idx="2362">
                  <c:v>-0.14154423713111919</c:v>
                </c:pt>
                <c:pt idx="2363">
                  <c:v>-3.3956227457552515E-2</c:v>
                </c:pt>
                <c:pt idx="2364">
                  <c:v>6.3491851191869397E-2</c:v>
                </c:pt>
                <c:pt idx="2365">
                  <c:v>5.7507885193853601E-2</c:v>
                </c:pt>
                <c:pt idx="2366">
                  <c:v>0.14633567431209252</c:v>
                </c:pt>
                <c:pt idx="2367">
                  <c:v>3.8296082323089384E-2</c:v>
                </c:pt>
                <c:pt idx="2368">
                  <c:v>3.4686761596464756E-2</c:v>
                </c:pt>
                <c:pt idx="2369">
                  <c:v>3.1417611334216528E-2</c:v>
                </c:pt>
                <c:pt idx="2370">
                  <c:v>-6.5791208382304692E-2</c:v>
                </c:pt>
                <c:pt idx="2371">
                  <c:v>-5.9590533074565383E-2</c:v>
                </c:pt>
                <c:pt idx="2372">
                  <c:v>-0.14822203725434255</c:v>
                </c:pt>
                <c:pt idx="2373">
                  <c:v>-0.1342524393541919</c:v>
                </c:pt>
                <c:pt idx="2374">
                  <c:v>-0.12159944503814274</c:v>
                </c:pt>
                <c:pt idx="2375">
                  <c:v>-0.11013896734176999</c:v>
                </c:pt>
                <c:pt idx="2376">
                  <c:v>-9.9758614221523864E-2</c:v>
                </c:pt>
                <c:pt idx="2377">
                  <c:v>-9.0356586334404743E-2</c:v>
                </c:pt>
                <c:pt idx="2378">
                  <c:v>-8.1840678699456215E-2</c:v>
                </c:pt>
                <c:pt idx="2379">
                  <c:v>-7.4127376450445787E-2</c:v>
                </c:pt>
                <c:pt idx="2380">
                  <c:v>-6.7141035811847619E-2</c:v>
                </c:pt>
                <c:pt idx="2381">
                  <c:v>-6.0813142266020331E-2</c:v>
                </c:pt>
                <c:pt idx="2382">
                  <c:v>-5.508163863648112E-2</c:v>
                </c:pt>
                <c:pt idx="2383">
                  <c:v>-4.9890316497839413E-2</c:v>
                </c:pt>
                <c:pt idx="2384">
                  <c:v>-0.13943604455168673</c:v>
                </c:pt>
                <c:pt idx="2385">
                  <c:v>-0.12629450695541078</c:v>
                </c:pt>
                <c:pt idx="2386">
                  <c:v>-0.20863930970590866</c:v>
                </c:pt>
                <c:pt idx="2387">
                  <c:v>-0.28322329763493859</c:v>
                </c:pt>
                <c:pt idx="2388">
                  <c:v>-0.35077791030737043</c:v>
                </c:pt>
                <c:pt idx="2389">
                  <c:v>-0.41196565073316777</c:v>
                </c:pt>
                <c:pt idx="2390">
                  <c:v>-0.37313880287692802</c:v>
                </c:pt>
                <c:pt idx="2391">
                  <c:v>-0.24372351961261082</c:v>
                </c:pt>
                <c:pt idx="2392">
                  <c:v>-0.31500089865864384</c:v>
                </c:pt>
                <c:pt idx="2393">
                  <c:v>-0.28531276338563849</c:v>
                </c:pt>
                <c:pt idx="2394">
                  <c:v>-0.25842266894280674</c:v>
                </c:pt>
                <c:pt idx="2395">
                  <c:v>-0.23406690619465309</c:v>
                </c:pt>
                <c:pt idx="2396">
                  <c:v>-0.11775884039847091</c:v>
                </c:pt>
                <c:pt idx="2397">
                  <c:v>-1.2412551554044457E-2</c:v>
                </c:pt>
                <c:pt idx="2398">
                  <c:v>-1.1242696130809738E-2</c:v>
                </c:pt>
                <c:pt idx="2399">
                  <c:v>-1.018309698367691E-2</c:v>
                </c:pt>
                <c:pt idx="2400">
                  <c:v>-0.10347114231112935</c:v>
                </c:pt>
                <c:pt idx="2401">
                  <c:v>-0.18796699650252752</c:v>
                </c:pt>
                <c:pt idx="2402">
                  <c:v>-0.26449930405033095</c:v>
                </c:pt>
                <c:pt idx="2403">
                  <c:v>-0.33381861154350079</c:v>
                </c:pt>
                <c:pt idx="2404">
                  <c:v>-0.39660472822149639</c:v>
                </c:pt>
                <c:pt idx="2405">
                  <c:v>-0.45347339281240129</c:v>
                </c:pt>
                <c:pt idx="2406">
                  <c:v>-0.41073453242866492</c:v>
                </c:pt>
                <c:pt idx="2407">
                  <c:v>-0.56051927395444656</c:v>
                </c:pt>
                <c:pt idx="2408">
                  <c:v>-0.60193935656461717</c:v>
                </c:pt>
                <c:pt idx="2409">
                  <c:v>-0.63945568835761191</c:v>
                </c:pt>
                <c:pt idx="2410">
                  <c:v>-0.57918840957239759</c:v>
                </c:pt>
                <c:pt idx="2411">
                  <c:v>-0.4303534083879938</c:v>
                </c:pt>
                <c:pt idx="2412">
                  <c:v>-0.38979355520082232</c:v>
                </c:pt>
                <c:pt idx="2413">
                  <c:v>-0.35305637811775581</c:v>
                </c:pt>
                <c:pt idx="2414">
                  <c:v>-0.31978159840382298</c:v>
                </c:pt>
                <c:pt idx="2415">
                  <c:v>-0.28964289279486344</c:v>
                </c:pt>
                <c:pt idx="2416">
                  <c:v>-0.26234469326979826</c:v>
                </c:pt>
                <c:pt idx="2417">
                  <c:v>-0.14337150882956451</c:v>
                </c:pt>
                <c:pt idx="2418">
                  <c:v>-3.561128285567941E-2</c:v>
                </c:pt>
                <c:pt idx="2419">
                  <c:v>-3.2254998517550093E-2</c:v>
                </c:pt>
                <c:pt idx="2420">
                  <c:v>-2.9215036526021542E-2</c:v>
                </c:pt>
                <c:pt idx="2421">
                  <c:v>-2.646158420228634E-2</c:v>
                </c:pt>
                <c:pt idx="2422">
                  <c:v>-2.3967638646318824E-2</c:v>
                </c:pt>
                <c:pt idx="2423">
                  <c:v>7.2539037686230073E-2</c:v>
                </c:pt>
                <c:pt idx="2424">
                  <c:v>0.15995017405711787</c:v>
                </c:pt>
                <c:pt idx="2425">
                  <c:v>0.23912300491206415</c:v>
                </c:pt>
                <c:pt idx="2426">
                  <c:v>0.31083397225367626</c:v>
                </c:pt>
                <c:pt idx="2427">
                  <c:v>0.28153856054212778</c:v>
                </c:pt>
                <c:pt idx="2428">
                  <c:v>0.25500417633708594</c:v>
                </c:pt>
                <c:pt idx="2429">
                  <c:v>0.23097059892662677</c:v>
                </c:pt>
                <c:pt idx="2430">
                  <c:v>0.20920213282313302</c:v>
                </c:pt>
                <c:pt idx="2431">
                  <c:v>0.1894852963153589</c:v>
                </c:pt>
                <c:pt idx="2432">
                  <c:v>0.17162672786933042</c:v>
                </c:pt>
                <c:pt idx="2433">
                  <c:v>0.15545128984631212</c:v>
                </c:pt>
                <c:pt idx="2434">
                  <c:v>0.14080035094114518</c:v>
                </c:pt>
                <c:pt idx="2435">
                  <c:v>3.3282450889264417E-2</c:v>
                </c:pt>
                <c:pt idx="2436">
                  <c:v>-6.4102125814644653E-2</c:v>
                </c:pt>
                <c:pt idx="2437">
                  <c:v>-0.24655620200386896</c:v>
                </c:pt>
                <c:pt idx="2438">
                  <c:v>-0.31756660702419209</c:v>
                </c:pt>
                <c:pt idx="2439">
                  <c:v>-0.38188443904230673</c:v>
                </c:pt>
                <c:pt idx="2440">
                  <c:v>-0.44014045820353342</c:v>
                </c:pt>
                <c:pt idx="2441">
                  <c:v>-0.39865819730233742</c:v>
                </c:pt>
                <c:pt idx="2442">
                  <c:v>-0.45533332699188001</c:v>
                </c:pt>
                <c:pt idx="2443">
                  <c:v>-0.41241917194151134</c:v>
                </c:pt>
                <c:pt idx="2444">
                  <c:v>-0.467797360326074</c:v>
                </c:pt>
                <c:pt idx="2445">
                  <c:v>-0.51795627741669503</c:v>
                </c:pt>
                <c:pt idx="2446">
                  <c:v>-0.46914004833630485</c:v>
                </c:pt>
                <c:pt idx="2447">
                  <c:v>-0.424924640455562</c:v>
                </c:pt>
                <c:pt idx="2448">
                  <c:v>-0.29062865698433388</c:v>
                </c:pt>
                <c:pt idx="2449">
                  <c:v>-0.16898977176550056</c:v>
                </c:pt>
                <c:pt idx="2450">
                  <c:v>-0.1530628610001912</c:v>
                </c:pt>
                <c:pt idx="2451">
                  <c:v>-0.13863702621052212</c:v>
                </c:pt>
                <c:pt idx="2452">
                  <c:v>-0.12557079431876678</c:v>
                </c:pt>
                <c:pt idx="2453">
                  <c:v>-0.20798380537834238</c:v>
                </c:pt>
                <c:pt idx="2454">
                  <c:v>-0.1883817935270749</c:v>
                </c:pt>
                <c:pt idx="2455">
                  <c:v>-0.17062722776863307</c:v>
                </c:pt>
                <c:pt idx="2456">
                  <c:v>-0.24879377001851696</c:v>
                </c:pt>
                <c:pt idx="2457">
                  <c:v>-0.22534550961404454</c:v>
                </c:pt>
                <c:pt idx="2458">
                  <c:v>-0.20410719568835661</c:v>
                </c:pt>
                <c:pt idx="2459">
                  <c:v>-0.18487054569277594</c:v>
                </c:pt>
                <c:pt idx="2460">
                  <c:v>-0.26169468685406289</c:v>
                </c:pt>
                <c:pt idx="2461">
                  <c:v>-0.33127832329063051</c:v>
                </c:pt>
                <c:pt idx="2462">
                  <c:v>-0.39430385649602262</c:v>
                </c:pt>
                <c:pt idx="2463">
                  <c:v>-0.45138937313821553</c:v>
                </c:pt>
                <c:pt idx="2464">
                  <c:v>-0.40884692698142994</c:v>
                </c:pt>
                <c:pt idx="2465">
                  <c:v>-0.37031401191400126</c:v>
                </c:pt>
                <c:pt idx="2466">
                  <c:v>-0.33541273853348957</c:v>
                </c:pt>
                <c:pt idx="2467">
                  <c:v>-0.20955305306687844</c:v>
                </c:pt>
                <c:pt idx="2468">
                  <c:v>-0.18980314310531191</c:v>
                </c:pt>
                <c:pt idx="2469">
                  <c:v>-7.7666838697381113E-2</c:v>
                </c:pt>
                <c:pt idx="2470">
                  <c:v>-7.0346911601004036E-2</c:v>
                </c:pt>
                <c:pt idx="2471">
                  <c:v>-6.371687138035069E-2</c:v>
                </c:pt>
                <c:pt idx="2472">
                  <c:v>-5.7711697729203627E-2</c:v>
                </c:pt>
                <c:pt idx="2473">
                  <c:v>-5.2272498360835799E-2</c:v>
                </c:pt>
                <c:pt idx="2474">
                  <c:v>-0.14159371106347399</c:v>
                </c:pt>
                <c:pt idx="2475">
                  <c:v>-0.12824881818932821</c:v>
                </c:pt>
                <c:pt idx="2476">
                  <c:v>-0.11616165183767321</c:v>
                </c:pt>
                <c:pt idx="2477">
                  <c:v>-0.10521367407641052</c:v>
                </c:pt>
                <c:pt idx="2478">
                  <c:v>-9.5297518910341258E-2</c:v>
                </c:pt>
                <c:pt idx="2479">
                  <c:v>-8.6315939350919385E-2</c:v>
                </c:pt>
                <c:pt idx="2480">
                  <c:v>-7.8180853722342875E-2</c:v>
                </c:pt>
                <c:pt idx="2481">
                  <c:v>-0.16506026145887195</c:v>
                </c:pt>
                <c:pt idx="2482">
                  <c:v>-0.14950369831490787</c:v>
                </c:pt>
                <c:pt idx="2483">
                  <c:v>-0.13541330670558929</c:v>
                </c:pt>
                <c:pt idx="2484">
                  <c:v>-2.840312361155807E-2</c:v>
                </c:pt>
                <c:pt idx="2485">
                  <c:v>6.8521587330447928E-2</c:v>
                </c:pt>
                <c:pt idx="2486">
                  <c:v>6.206357986935853E-2</c:v>
                </c:pt>
                <c:pt idx="2487">
                  <c:v>5.6214225272166726E-2</c:v>
                </c:pt>
                <c:pt idx="2488">
                  <c:v>5.0916159357898304E-2</c:v>
                </c:pt>
                <c:pt idx="2489">
                  <c:v>0.14036520399995867</c:v>
                </c:pt>
                <c:pt idx="2490">
                  <c:v>0.12713609518878158</c:v>
                </c:pt>
                <c:pt idx="2491">
                  <c:v>0.11515380050924651</c:v>
                </c:pt>
                <c:pt idx="2492">
                  <c:v>1.0053030890168915E-2</c:v>
                </c:pt>
                <c:pt idx="2493">
                  <c:v>0.10335333465813672</c:v>
                </c:pt>
                <c:pt idx="2494">
                  <c:v>9.3612512351556432E-2</c:v>
                </c:pt>
                <c:pt idx="2495">
                  <c:v>0.1790375205266182</c:v>
                </c:pt>
                <c:pt idx="2496">
                  <c:v>0.25641141135821133</c:v>
                </c:pt>
                <c:pt idx="2497">
                  <c:v>0.23224520517162492</c:v>
                </c:pt>
                <c:pt idx="2498">
                  <c:v>0.21035661025966598</c:v>
                </c:pt>
                <c:pt idx="2499">
                  <c:v>9.6283187209197665E-2</c:v>
                </c:pt>
                <c:pt idx="2500">
                  <c:v>8.7208710601178879E-2</c:v>
                </c:pt>
                <c:pt idx="2501">
                  <c:v>7.8989483264567825E-2</c:v>
                </c:pt>
                <c:pt idx="2502">
                  <c:v>-2.2702879753170577E-2</c:v>
                </c:pt>
                <c:pt idx="2503">
                  <c:v>-2.0563183745733783E-2</c:v>
                </c:pt>
                <c:pt idx="2504">
                  <c:v>-1.8625149336033354E-2</c:v>
                </c:pt>
                <c:pt idx="2505">
                  <c:v>-1.6869770366250498E-2</c:v>
                </c:pt>
                <c:pt idx="2506">
                  <c:v>-0.1095276115744335</c:v>
                </c:pt>
                <c:pt idx="2507">
                  <c:v>-0.19345265698550299</c:v>
                </c:pt>
                <c:pt idx="2508">
                  <c:v>-0.17522017360541051</c:v>
                </c:pt>
                <c:pt idx="2509">
                  <c:v>-0.25295384090831974</c:v>
                </c:pt>
                <c:pt idx="2510">
                  <c:v>-0.22911350305947278</c:v>
                </c:pt>
                <c:pt idx="2511">
                  <c:v>-0.20752006411797691</c:v>
                </c:pt>
                <c:pt idx="2512">
                  <c:v>-0.18796175885081134</c:v>
                </c:pt>
                <c:pt idx="2513">
                  <c:v>-0.17024678042796559</c:v>
                </c:pt>
                <c:pt idx="2514">
                  <c:v>-0.15420139938727126</c:v>
                </c:pt>
                <c:pt idx="2515">
                  <c:v>-0.13966825988262174</c:v>
                </c:pt>
                <c:pt idx="2516">
                  <c:v>-0.1265048365070143</c:v>
                </c:pt>
                <c:pt idx="2517">
                  <c:v>-0.11458203655659388</c:v>
                </c:pt>
                <c:pt idx="2518">
                  <c:v>-0.1037829340282073</c:v>
                </c:pt>
                <c:pt idx="2519">
                  <c:v>-9.4001622934877002E-2</c:v>
                </c:pt>
                <c:pt idx="2520">
                  <c:v>-8.5142178693745185E-2</c:v>
                </c:pt>
                <c:pt idx="2521">
                  <c:v>-7.7117717400898206E-2</c:v>
                </c:pt>
                <c:pt idx="2522">
                  <c:v>-0.16409732337514371</c:v>
                </c:pt>
                <c:pt idx="2523">
                  <c:v>-0.14863151500747071</c:v>
                </c:pt>
                <c:pt idx="2524">
                  <c:v>-0.13462332473828897</c:v>
                </c:pt>
                <c:pt idx="2525">
                  <c:v>-0.12193537529829973</c:v>
                </c:pt>
                <c:pt idx="2526">
                  <c:v>-0.20469101652849794</c:v>
                </c:pt>
                <c:pt idx="2527">
                  <c:v>-0.18539934271504527</c:v>
                </c:pt>
                <c:pt idx="2528">
                  <c:v>-0.1679258663234264</c:v>
                </c:pt>
                <c:pt idx="2529">
                  <c:v>-0.15209922628374506</c:v>
                </c:pt>
                <c:pt idx="2530">
                  <c:v>-4.3516432318760123E-2</c:v>
                </c:pt>
                <c:pt idx="2531">
                  <c:v>-3.9415105196268493E-2</c:v>
                </c:pt>
                <c:pt idx="2532">
                  <c:v>-3.5700319048516511E-2</c:v>
                </c:pt>
                <c:pt idx="2533">
                  <c:v>-3.2335643246907575E-2</c:v>
                </c:pt>
                <c:pt idx="2534">
                  <c:v>-0.12353586027639381</c:v>
                </c:pt>
                <c:pt idx="2535">
                  <c:v>-0.11189287974341738</c:v>
                </c:pt>
                <c:pt idx="2536">
                  <c:v>-0.1955950038813834</c:v>
                </c:pt>
                <c:pt idx="2537">
                  <c:v>-8.2912829455510983E-2</c:v>
                </c:pt>
                <c:pt idx="2538">
                  <c:v>-7.509847937833769E-2</c:v>
                </c:pt>
                <c:pt idx="2539">
                  <c:v>2.622716516267859E-2</c:v>
                </c:pt>
                <c:pt idx="2540">
                  <c:v>2.3755313080691873E-2</c:v>
                </c:pt>
                <c:pt idx="2541">
                  <c:v>2.1516427568951061E-2</c:v>
                </c:pt>
                <c:pt idx="2542">
                  <c:v>1.9488552045487655E-2</c:v>
                </c:pt>
                <c:pt idx="2543">
                  <c:v>1.7651799287431463E-2</c:v>
                </c:pt>
                <c:pt idx="2544">
                  <c:v>0.11023593600620417</c:v>
                </c:pt>
                <c:pt idx="2545">
                  <c:v>9.9846443804643609E-2</c:v>
                </c:pt>
                <c:pt idx="2546">
                  <c:v>9.0436138174331576E-2</c:v>
                </c:pt>
                <c:pt idx="2547">
                  <c:v>0.17616051256280002</c:v>
                </c:pt>
                <c:pt idx="2548">
                  <c:v>0.15955777539920288</c:v>
                </c:pt>
                <c:pt idx="2549">
                  <c:v>0.14451980934868491</c:v>
                </c:pt>
                <c:pt idx="2550">
                  <c:v>0.13089913820824414</c:v>
                </c:pt>
                <c:pt idx="2551">
                  <c:v>0.1185621850795565</c:v>
                </c:pt>
                <c:pt idx="2552">
                  <c:v>0.20163574199806567</c:v>
                </c:pt>
                <c:pt idx="2553">
                  <c:v>0.27687980063289197</c:v>
                </c:pt>
                <c:pt idx="2554">
                  <c:v>0.25078449420502097</c:v>
                </c:pt>
                <c:pt idx="2555">
                  <c:v>0.32139639207385295</c:v>
                </c:pt>
                <c:pt idx="2556">
                  <c:v>0.38535327535466229</c:v>
                </c:pt>
                <c:pt idx="2557">
                  <c:v>0.44328236439562696</c:v>
                </c:pt>
                <c:pt idx="2558">
                  <c:v>0.58999954502747809</c:v>
                </c:pt>
                <c:pt idx="2559">
                  <c:v>0.6286411775467825</c:v>
                </c:pt>
                <c:pt idx="2560">
                  <c:v>0.663640922000726</c:v>
                </c:pt>
                <c:pt idx="2561">
                  <c:v>0.60109423864535483</c:v>
                </c:pt>
                <c:pt idx="2562">
                  <c:v>0.54444244131805297</c:v>
                </c:pt>
                <c:pt idx="2563">
                  <c:v>0.58737772970732816</c:v>
                </c:pt>
                <c:pt idx="2564">
                  <c:v>0.62626646249909812</c:v>
                </c:pt>
                <c:pt idx="2565">
                  <c:v>0.56724223896579307</c:v>
                </c:pt>
                <c:pt idx="2566">
                  <c:v>0.60802869705126406</c:v>
                </c:pt>
                <c:pt idx="2567">
                  <c:v>0.55072334241642329</c:v>
                </c:pt>
                <c:pt idx="2568">
                  <c:v>0.40457111060785395</c:v>
                </c:pt>
                <c:pt idx="2569">
                  <c:v>0.46068896134733883</c:v>
                </c:pt>
                <c:pt idx="2570">
                  <c:v>0.41727004965057746</c:v>
                </c:pt>
                <c:pt idx="2571">
                  <c:v>0.47219105358191216</c:v>
                </c:pt>
                <c:pt idx="2572">
                  <c:v>0.52193587483889314</c:v>
                </c:pt>
                <c:pt idx="2573">
                  <c:v>0.56699235714542207</c:v>
                </c:pt>
                <c:pt idx="2574">
                  <c:v>0.60780236603762727</c:v>
                </c:pt>
                <c:pt idx="2575">
                  <c:v>0.64476612220597196</c:v>
                </c:pt>
                <c:pt idx="2576">
                  <c:v>0.58399834682179619</c:v>
                </c:pt>
                <c:pt idx="2577">
                  <c:v>0.62320557894697182</c:v>
                </c:pt>
                <c:pt idx="2578">
                  <c:v>0.5644698368920924</c:v>
                </c:pt>
                <c:pt idx="2579">
                  <c:v>0.51126980810949563</c:v>
                </c:pt>
                <c:pt idx="2580">
                  <c:v>0.463083763914724</c:v>
                </c:pt>
                <c:pt idx="2581">
                  <c:v>0.41943914739338778</c:v>
                </c:pt>
                <c:pt idx="2582">
                  <c:v>0.37990793907101678</c:v>
                </c:pt>
                <c:pt idx="2583">
                  <c:v>0.43835023896593223</c:v>
                </c:pt>
                <c:pt idx="2584">
                  <c:v>0.39703670225289112</c:v>
                </c:pt>
                <c:pt idx="2585">
                  <c:v>0.35961687464279513</c:v>
                </c:pt>
                <c:pt idx="2586">
                  <c:v>0.32572378269825331</c:v>
                </c:pt>
                <c:pt idx="2587">
                  <c:v>0.29502503941352398</c:v>
                </c:pt>
                <c:pt idx="2588">
                  <c:v>0.26721958452012701</c:v>
                </c:pt>
                <c:pt idx="2589">
                  <c:v>0.24203473201141457</c:v>
                </c:pt>
                <c:pt idx="2590">
                  <c:v>0.21922349593139553</c:v>
                </c:pt>
                <c:pt idx="2591">
                  <c:v>0.19856216820202521</c:v>
                </c:pt>
                <c:pt idx="2592">
                  <c:v>0.17984812473489492</c:v>
                </c:pt>
                <c:pt idx="2593">
                  <c:v>0.16289783831202354</c:v>
                </c:pt>
                <c:pt idx="2594">
                  <c:v>0.1475450787482222</c:v>
                </c:pt>
                <c:pt idx="2595">
                  <c:v>0.13363928268415992</c:v>
                </c:pt>
                <c:pt idx="2596">
                  <c:v>0.12104407702281293</c:v>
                </c:pt>
                <c:pt idx="2597">
                  <c:v>0.20388372113644393</c:v>
                </c:pt>
                <c:pt idx="2598">
                  <c:v>0.18466813312117986</c:v>
                </c:pt>
                <c:pt idx="2599">
                  <c:v>0.16726357161021063</c:v>
                </c:pt>
                <c:pt idx="2600">
                  <c:v>5.7251571769002002E-2</c:v>
                </c:pt>
                <c:pt idx="2601">
                  <c:v>5.1855738250723038E-2</c:v>
                </c:pt>
                <c:pt idx="2602">
                  <c:v>0.14121622966836844</c:v>
                </c:pt>
                <c:pt idx="2603">
                  <c:v>0.22215469318524839</c:v>
                </c:pt>
                <c:pt idx="2604">
                  <c:v>0.29546488623080402</c:v>
                </c:pt>
                <c:pt idx="2605">
                  <c:v>0.26761797675151089</c:v>
                </c:pt>
                <c:pt idx="2606">
                  <c:v>0.1481477970518838</c:v>
                </c:pt>
                <c:pt idx="2607">
                  <c:v>0.13418519612597252</c:v>
                </c:pt>
                <c:pt idx="2608">
                  <c:v>0.1215385393348767</c:v>
                </c:pt>
                <c:pt idx="2609">
                  <c:v>0.11008380186580222</c:v>
                </c:pt>
                <c:pt idx="2610">
                  <c:v>9.9708647969177056E-2</c:v>
                </c:pt>
                <c:pt idx="2611">
                  <c:v>9.0311329290396924E-2</c:v>
                </c:pt>
                <c:pt idx="2612">
                  <c:v>8.1799687031357732E-2</c:v>
                </c:pt>
                <c:pt idx="2613">
                  <c:v>-2.0157531451645797E-2</c:v>
                </c:pt>
                <c:pt idx="2614">
                  <c:v>-1.8257728869955928E-2</c:v>
                </c:pt>
                <c:pt idx="2615">
                  <c:v>-1.6536978463283294E-2</c:v>
                </c:pt>
                <c:pt idx="2616">
                  <c:v>-1.4978404961698591E-2</c:v>
                </c:pt>
                <c:pt idx="2617">
                  <c:v>-1.3566723551993636E-2</c:v>
                </c:pt>
                <c:pt idx="2618">
                  <c:v>-1.2288089980666831E-2</c:v>
                </c:pt>
                <c:pt idx="2619">
                  <c:v>-1.1129964784369433E-2</c:v>
                </c:pt>
                <c:pt idx="2620">
                  <c:v>-1.0080990316330789E-2</c:v>
                </c:pt>
                <c:pt idx="2621">
                  <c:v>8.511690024492384E-2</c:v>
                </c:pt>
                <c:pt idx="2622">
                  <c:v>7.7094821389750198E-2</c:v>
                </c:pt>
                <c:pt idx="2623">
                  <c:v>6.9828805654514506E-2</c:v>
                </c:pt>
                <c:pt idx="2624">
                  <c:v>6.3247595768919335E-2</c:v>
                </c:pt>
                <c:pt idx="2625">
                  <c:v>5.7286650302173718E-2</c:v>
                </c:pt>
                <c:pt idx="2626">
                  <c:v>0.14613529031772521</c:v>
                </c:pt>
                <c:pt idx="2627">
                  <c:v>0.1323623636829539</c:v>
                </c:pt>
                <c:pt idx="2628">
                  <c:v>0.21413528440990326</c:v>
                </c:pt>
                <c:pt idx="2629">
                  <c:v>0.28820128892630165</c:v>
                </c:pt>
                <c:pt idx="2630">
                  <c:v>0.26103895736492227</c:v>
                </c:pt>
                <c:pt idx="2631">
                  <c:v>0.23643661524217091</c:v>
                </c:pt>
                <c:pt idx="2632">
                  <c:v>0.2141529892376377</c:v>
                </c:pt>
                <c:pt idx="2633">
                  <c:v>0.28821732511333381</c:v>
                </c:pt>
                <c:pt idx="2634">
                  <c:v>0.35530126178462706</c:v>
                </c:pt>
                <c:pt idx="2635">
                  <c:v>0.321814906769614</c:v>
                </c:pt>
                <c:pt idx="2636">
                  <c:v>0.3857323459696147</c:v>
                </c:pt>
                <c:pt idx="2637">
                  <c:v>0.44362570844680554</c:v>
                </c:pt>
                <c:pt idx="2638">
                  <c:v>0.4960627500564978</c:v>
                </c:pt>
                <c:pt idx="2639">
                  <c:v>0.44930993731758651</c:v>
                </c:pt>
                <c:pt idx="2640">
                  <c:v>0.40696347336973193</c:v>
                </c:pt>
                <c:pt idx="2641">
                  <c:v>0.36860806962319986</c:v>
                </c:pt>
                <c:pt idx="2642">
                  <c:v>0.33386757751573509</c:v>
                </c:pt>
                <c:pt idx="2643">
                  <c:v>0.39664907925957127</c:v>
                </c:pt>
                <c:pt idx="2644">
                  <c:v>0.35926578425592054</c:v>
                </c:pt>
                <c:pt idx="2645">
                  <c:v>0.41965356140847704</c:v>
                </c:pt>
                <c:pt idx="2646">
                  <c:v>0.3801021450412671</c:v>
                </c:pt>
                <c:pt idx="2647">
                  <c:v>0.43852614145469987</c:v>
                </c:pt>
                <c:pt idx="2648">
                  <c:v>0.39719602632266499</c:v>
                </c:pt>
                <c:pt idx="2649">
                  <c:v>0.26551340316506089</c:v>
                </c:pt>
                <c:pt idx="2650">
                  <c:v>0.24048935446067149</c:v>
                </c:pt>
                <c:pt idx="2651">
                  <c:v>0.12357598717577178</c:v>
                </c:pt>
                <c:pt idx="2652">
                  <c:v>0.11192922477162645</c:v>
                </c:pt>
                <c:pt idx="2653">
                  <c:v>0.10138014386369018</c:v>
                </c:pt>
                <c:pt idx="2654">
                  <c:v>9.1825290408228816E-2</c:v>
                </c:pt>
                <c:pt idx="2655">
                  <c:v>-1.1076818932272206E-2</c:v>
                </c:pt>
                <c:pt idx="2656">
                  <c:v>-1.0032853342789085E-2</c:v>
                </c:pt>
                <c:pt idx="2657">
                  <c:v>-9.0872791921015848E-3</c:v>
                </c:pt>
                <c:pt idx="2658">
                  <c:v>-8.2308233055708134E-3</c:v>
                </c:pt>
                <c:pt idx="2659">
                  <c:v>-7.4550864846775061E-3</c:v>
                </c:pt>
                <c:pt idx="2660">
                  <c:v>8.7495318470980452E-2</c:v>
                </c:pt>
                <c:pt idx="2661">
                  <c:v>7.9249078979022503E-2</c:v>
                </c:pt>
                <c:pt idx="2662">
                  <c:v>0.16602780885698865</c:v>
                </c:pt>
                <c:pt idx="2663">
                  <c:v>0.15038005651908687</c:v>
                </c:pt>
                <c:pt idx="2664">
                  <c:v>0.23045484970257724</c:v>
                </c:pt>
                <c:pt idx="2665">
                  <c:v>0.20873499181828453</c:v>
                </c:pt>
                <c:pt idx="2666">
                  <c:v>0.18906218231298108</c:v>
                </c:pt>
                <c:pt idx="2667">
                  <c:v>0.17124349142219761</c:v>
                </c:pt>
                <c:pt idx="2668">
                  <c:v>6.0856392975692536E-2</c:v>
                </c:pt>
                <c:pt idx="2669">
                  <c:v>0.14936859267049404</c:v>
                </c:pt>
                <c:pt idx="2670">
                  <c:v>0.13529093446817395</c:v>
                </c:pt>
                <c:pt idx="2671">
                  <c:v>0.12254006429349855</c:v>
                </c:pt>
                <c:pt idx="2672">
                  <c:v>1.6743155713158472E-2</c:v>
                </c:pt>
                <c:pt idx="2673">
                  <c:v>1.5165150463567414E-2</c:v>
                </c:pt>
                <c:pt idx="2674">
                  <c:v>-8.0511910902734199E-2</c:v>
                </c:pt>
                <c:pt idx="2675">
                  <c:v>-7.2923842068179034E-2</c:v>
                </c:pt>
                <c:pt idx="2676">
                  <c:v>-0.1602987114804848</c:v>
                </c:pt>
                <c:pt idx="2677">
                  <c:v>-5.0943134241780985E-2</c:v>
                </c:pt>
                <c:pt idx="2678">
                  <c:v>-0.14038963656093023</c:v>
                </c:pt>
                <c:pt idx="2679">
                  <c:v>-0.12715822503513144</c:v>
                </c:pt>
                <c:pt idx="2680">
                  <c:v>-0.11517384466671485</c:v>
                </c:pt>
                <c:pt idx="2681">
                  <c:v>-0.10431896553799555</c:v>
                </c:pt>
                <c:pt idx="2682">
                  <c:v>-9.4487134665067946E-2</c:v>
                </c:pt>
                <c:pt idx="2683">
                  <c:v>-8.5581932021392138E-2</c:v>
                </c:pt>
                <c:pt idx="2684">
                  <c:v>1.6731754653854458E-2</c:v>
                </c:pt>
                <c:pt idx="2685">
                  <c:v>-7.9092955678905827E-2</c:v>
                </c:pt>
                <c:pt idx="2686">
                  <c:v>-7.1638620223559213E-2</c:v>
                </c:pt>
                <c:pt idx="2687">
                  <c:v>-6.4886839333329935E-2</c:v>
                </c:pt>
                <c:pt idx="2688">
                  <c:v>-5.877139880040242E-2</c:v>
                </c:pt>
                <c:pt idx="2689">
                  <c:v>-5.3232324959026217E-2</c:v>
                </c:pt>
                <c:pt idx="2690">
                  <c:v>4.6032483079411018E-2</c:v>
                </c:pt>
                <c:pt idx="2691">
                  <c:v>4.1694023759347797E-2</c:v>
                </c:pt>
                <c:pt idx="2692">
                  <c:v>3.7764454597118836E-2</c:v>
                </c:pt>
                <c:pt idx="2693">
                  <c:v>3.4205238603244821E-2</c:v>
                </c:pt>
                <c:pt idx="2694">
                  <c:v>3.0981470813937623E-2</c:v>
                </c:pt>
                <c:pt idx="2695">
                  <c:v>2.8061535980743433E-2</c:v>
                </c:pt>
                <c:pt idx="2696">
                  <c:v>2.5416798522176955E-2</c:v>
                </c:pt>
                <c:pt idx="2697">
                  <c:v>2.3021321696725664E-2</c:v>
                </c:pt>
                <c:pt idx="2698">
                  <c:v>-7.3396166364518942E-2</c:v>
                </c:pt>
                <c:pt idx="2699">
                  <c:v>-6.6478740652946136E-2</c:v>
                </c:pt>
                <c:pt idx="2700">
                  <c:v>-6.0213266955290237E-2</c:v>
                </c:pt>
                <c:pt idx="2701">
                  <c:v>3.9709479365864969E-2</c:v>
                </c:pt>
                <c:pt idx="2702">
                  <c:v>0.13021472871394846</c:v>
                </c:pt>
                <c:pt idx="2703">
                  <c:v>0.1179422796604406</c:v>
                </c:pt>
                <c:pt idx="2704">
                  <c:v>0.1068264816805744</c:v>
                </c:pt>
                <c:pt idx="2705">
                  <c:v>9.6758322978878292E-2</c:v>
                </c:pt>
                <c:pt idx="2706">
                  <c:v>8.7639065879554917E-2</c:v>
                </c:pt>
                <c:pt idx="2707">
                  <c:v>0.17362705812120827</c:v>
                </c:pt>
                <c:pt idx="2708">
                  <c:v>0.25151087302116215</c:v>
                </c:pt>
                <c:pt idx="2709">
                  <c:v>0.32205431129941881</c:v>
                </c:pt>
                <c:pt idx="2710">
                  <c:v>0.38594918715405735</c:v>
                </c:pt>
                <c:pt idx="2711">
                  <c:v>0.34957433322339321</c:v>
                </c:pt>
                <c:pt idx="2712">
                  <c:v>0.31662772850924836</c:v>
                </c:pt>
                <c:pt idx="2713">
                  <c:v>0.286786268135024</c:v>
                </c:pt>
                <c:pt idx="2714">
                  <c:v>0.25975729914132129</c:v>
                </c:pt>
                <c:pt idx="2715">
                  <c:v>0.32952353006805402</c:v>
                </c:pt>
                <c:pt idx="2716">
                  <c:v>0.29846666903065078</c:v>
                </c:pt>
                <c:pt idx="2717">
                  <c:v>0.36458462779530132</c:v>
                </c:pt>
                <c:pt idx="2718">
                  <c:v>0.33022333614649668</c:v>
                </c:pt>
                <c:pt idx="2719">
                  <c:v>0.39334829954773809</c:v>
                </c:pt>
                <c:pt idx="2720">
                  <c:v>0.45052387531059557</c:v>
                </c:pt>
                <c:pt idx="2721">
                  <c:v>0.50231078001001217</c:v>
                </c:pt>
                <c:pt idx="2722">
                  <c:v>0.54921688392875356</c:v>
                </c:pt>
                <c:pt idx="2723">
                  <c:v>0.49745441209541208</c:v>
                </c:pt>
                <c:pt idx="2724">
                  <c:v>0.45057043829936883</c:v>
                </c:pt>
                <c:pt idx="2725">
                  <c:v>0.40810517493278792</c:v>
                </c:pt>
                <c:pt idx="2726">
                  <c:v>0.36964216834896318</c:v>
                </c:pt>
                <c:pt idx="2727">
                  <c:v>0.42905199434039387</c:v>
                </c:pt>
                <c:pt idx="2728">
                  <c:v>0.38861479653755893</c:v>
                </c:pt>
                <c:pt idx="2729">
                  <c:v>0.35198871484119831</c:v>
                </c:pt>
                <c:pt idx="2730">
                  <c:v>0.31881456002044967</c:v>
                </c:pt>
                <c:pt idx="2731">
                  <c:v>0.28876699563191849</c:v>
                </c:pt>
                <c:pt idx="2732">
                  <c:v>0.26155134746962555</c:v>
                </c:pt>
                <c:pt idx="2733">
                  <c:v>0.23690071371721294</c:v>
                </c:pt>
                <c:pt idx="2734">
                  <c:v>0.21457334746188769</c:v>
                </c:pt>
                <c:pt idx="2735">
                  <c:v>0.19435028590061459</c:v>
                </c:pt>
                <c:pt idx="2736">
                  <c:v>0.1760332029883612</c:v>
                </c:pt>
                <c:pt idx="2737">
                  <c:v>0.15944246446947771</c:v>
                </c:pt>
                <c:pt idx="2738">
                  <c:v>0.14441536621805082</c:v>
                </c:pt>
                <c:pt idx="2739">
                  <c:v>0.13080453861076757</c:v>
                </c:pt>
                <c:pt idx="2740">
                  <c:v>0.11847650128409387</c:v>
                </c:pt>
                <c:pt idx="2741">
                  <c:v>0.10731035410237993</c:v>
                </c:pt>
                <c:pt idx="2742">
                  <c:v>0.19144437110700904</c:v>
                </c:pt>
                <c:pt idx="2743">
                  <c:v>0.17340116421178212</c:v>
                </c:pt>
                <c:pt idx="2744">
                  <c:v>0.15705848950343254</c:v>
                </c:pt>
                <c:pt idx="2745">
                  <c:v>4.8008295991501956E-2</c:v>
                </c:pt>
                <c:pt idx="2746">
                  <c:v>-5.0764158916139848E-2</c:v>
                </c:pt>
                <c:pt idx="2747">
                  <c:v>-4.5979749654641557E-2</c:v>
                </c:pt>
                <c:pt idx="2748">
                  <c:v>-4.1646260342773966E-2</c:v>
                </c:pt>
                <c:pt idx="2749">
                  <c:v>-3.772119277650357E-2</c:v>
                </c:pt>
                <c:pt idx="2750">
                  <c:v>-3.4166054113164333E-2</c:v>
                </c:pt>
                <c:pt idx="2751">
                  <c:v>-3.094597937504228E-2</c:v>
                </c:pt>
                <c:pt idx="2752">
                  <c:v>-2.8029389531159059E-2</c:v>
                </c:pt>
                <c:pt idx="2753">
                  <c:v>-2.538768180408818E-2</c:v>
                </c:pt>
                <c:pt idx="2754">
                  <c:v>-2.2994949164666219E-2</c:v>
                </c:pt>
                <c:pt idx="2755">
                  <c:v>-2.0827726263704636E-2</c:v>
                </c:pt>
                <c:pt idx="2756">
                  <c:v>-1.8864759309073626E-2</c:v>
                </c:pt>
                <c:pt idx="2757">
                  <c:v>-1.7086797631359864E-2</c:v>
                </c:pt>
                <c:pt idx="2758">
                  <c:v>-0.10972418450169198</c:v>
                </c:pt>
                <c:pt idx="2759">
                  <c:v>-9.9382923743142587E-2</c:v>
                </c:pt>
                <c:pt idx="2760">
                  <c:v>-0.18426408345712442</c:v>
                </c:pt>
                <c:pt idx="2761">
                  <c:v>-0.16689760272984366</c:v>
                </c:pt>
                <c:pt idx="2762">
                  <c:v>-0.15116787425070893</c:v>
                </c:pt>
                <c:pt idx="2763">
                  <c:v>-0.23116841736225835</c:v>
                </c:pt>
                <c:pt idx="2764">
                  <c:v>-0.20938130731044086</c:v>
                </c:pt>
                <c:pt idx="2765">
                  <c:v>-0.18964758400507561</c:v>
                </c:pt>
                <c:pt idx="2766">
                  <c:v>-0.17177372030463364</c:v>
                </c:pt>
                <c:pt idx="2767">
                  <c:v>-0.15558442857096888</c:v>
                </c:pt>
                <c:pt idx="2768">
                  <c:v>-0.14092094163662322</c:v>
                </c:pt>
                <c:pt idx="2769">
                  <c:v>-0.12763945578714608</c:v>
                </c:pt>
                <c:pt idx="2770">
                  <c:v>-0.11560972048887316</c:v>
                </c:pt>
                <c:pt idx="2771">
                  <c:v>-0.10471376103173076</c:v>
                </c:pt>
                <c:pt idx="2772">
                  <c:v>-9.4844721560119485E-2</c:v>
                </c:pt>
                <c:pt idx="2773">
                  <c:v>-8.5905817145568261E-2</c:v>
                </c:pt>
                <c:pt idx="2774">
                  <c:v>-7.7809384624213898E-2</c:v>
                </c:pt>
                <c:pt idx="2775">
                  <c:v>-7.0476022890740703E-2</c:v>
                </c:pt>
                <c:pt idx="2776">
                  <c:v>-6.3833814217707396E-2</c:v>
                </c:pt>
                <c:pt idx="2777">
                  <c:v>-0.15206539857149223</c:v>
                </c:pt>
                <c:pt idx="2778">
                  <c:v>-0.13773357240097012</c:v>
                </c:pt>
                <c:pt idx="2779">
                  <c:v>-0.21900026863243693</c:v>
                </c:pt>
                <c:pt idx="2780">
                  <c:v>-0.19835997958034129</c:v>
                </c:pt>
                <c:pt idx="2781">
                  <c:v>-0.17966499194186664</c:v>
                </c:pt>
                <c:pt idx="2782">
                  <c:v>-0.16273196537811152</c:v>
                </c:pt>
                <c:pt idx="2783">
                  <c:v>-0.14739483897002842</c:v>
                </c:pt>
                <c:pt idx="2784">
                  <c:v>-0.13350320267146967</c:v>
                </c:pt>
                <c:pt idx="2785">
                  <c:v>-0.12092082224916773</c:v>
                </c:pt>
                <c:pt idx="2786">
                  <c:v>-1.5276523636153255E-2</c:v>
                </c:pt>
                <c:pt idx="2787">
                  <c:v>8.0411034404372417E-2</c:v>
                </c:pt>
                <c:pt idx="2788">
                  <c:v>0.16708025256349623</c:v>
                </c:pt>
                <c:pt idx="2789">
                  <c:v>0.15133330974309403</c:v>
                </c:pt>
                <c:pt idx="2790">
                  <c:v>0.13707048131912405</c:v>
                </c:pt>
                <c:pt idx="2791">
                  <c:v>0.12415189280503874</c:v>
                </c:pt>
                <c:pt idx="2792">
                  <c:v>0.11245085257407143</c:v>
                </c:pt>
                <c:pt idx="2793">
                  <c:v>0.10185260940397309</c:v>
                </c:pt>
                <c:pt idx="2794">
                  <c:v>9.2253227120398906E-2</c:v>
                </c:pt>
                <c:pt idx="2795">
                  <c:v>8.3558565302657026E-2</c:v>
                </c:pt>
                <c:pt idx="2796">
                  <c:v>7.5683356055677123E-2</c:v>
                </c:pt>
                <c:pt idx="2797">
                  <c:v>6.8550367794171049E-2</c:v>
                </c:pt>
                <c:pt idx="2798">
                  <c:v>6.2089647838279666E-2</c:v>
                </c:pt>
                <c:pt idx="2799">
                  <c:v>0.15048561600059196</c:v>
                </c:pt>
                <c:pt idx="2800">
                  <c:v>0.2305504604373339</c:v>
                </c:pt>
                <c:pt idx="2801">
                  <c:v>0.30306937106127751</c:v>
                </c:pt>
                <c:pt idx="2802">
                  <c:v>0.27450575577165187</c:v>
                </c:pt>
                <c:pt idx="2803">
                  <c:v>0.2486341978006418</c:v>
                </c:pt>
                <c:pt idx="2804">
                  <c:v>0.22520097672339118</c:v>
                </c:pt>
                <c:pt idx="2805">
                  <c:v>0.29822406430942139</c:v>
                </c:pt>
                <c:pt idx="2806">
                  <c:v>0.36436488803037015</c:v>
                </c:pt>
                <c:pt idx="2807">
                  <c:v>0.42427208597419558</c:v>
                </c:pt>
                <c:pt idx="2808">
                  <c:v>0.38428538392160305</c:v>
                </c:pt>
                <c:pt idx="2809">
                  <c:v>0.34806733975130183</c:v>
                </c:pt>
                <c:pt idx="2810">
                  <c:v>0.22101498621809107</c:v>
                </c:pt>
                <c:pt idx="2811">
                  <c:v>0.20018481450701095</c:v>
                </c:pt>
                <c:pt idx="2812">
                  <c:v>0.18131784022854713</c:v>
                </c:pt>
                <c:pt idx="2813">
                  <c:v>0.16422903638374398</c:v>
                </c:pt>
                <c:pt idx="2814">
                  <c:v>0.24299859396515874</c:v>
                </c:pt>
                <c:pt idx="2815">
                  <c:v>0.22009651603615099</c:v>
                </c:pt>
                <c:pt idx="2816">
                  <c:v>0.29360068770804837</c:v>
                </c:pt>
                <c:pt idx="2817">
                  <c:v>0.2659294748002729</c:v>
                </c:pt>
                <c:pt idx="2818">
                  <c:v>0.24086621226810703</c:v>
                </c:pt>
                <c:pt idx="2819">
                  <c:v>0.31241288618701629</c:v>
                </c:pt>
                <c:pt idx="2820">
                  <c:v>0.28296866534305887</c:v>
                </c:pt>
                <c:pt idx="2821">
                  <c:v>0.35054727654361678</c:v>
                </c:pt>
                <c:pt idx="2822">
                  <c:v>0.4117567536895505</c:v>
                </c:pt>
                <c:pt idx="2823">
                  <c:v>0.37294959391583826</c:v>
                </c:pt>
                <c:pt idx="2824">
                  <c:v>0.33779992278367943</c:v>
                </c:pt>
                <c:pt idx="2825">
                  <c:v>0.30596303010966724</c:v>
                </c:pt>
                <c:pt idx="2826">
                  <c:v>0.27712669387978917</c:v>
                </c:pt>
                <c:pt idx="2827">
                  <c:v>0.15676033870390418</c:v>
                </c:pt>
                <c:pt idx="2828">
                  <c:v>0.14198602485051121</c:v>
                </c:pt>
                <c:pt idx="2829">
                  <c:v>0.12860415727302768</c:v>
                </c:pt>
                <c:pt idx="2830">
                  <c:v>0.11648350100172618</c:v>
                </c:pt>
                <c:pt idx="2831">
                  <c:v>1.1257410063689119E-2</c:v>
                </c:pt>
                <c:pt idx="2832">
                  <c:v>-8.4051355446640677E-2</c:v>
                </c:pt>
                <c:pt idx="2833">
                  <c:v>-0.17037748143047154</c:v>
                </c:pt>
                <c:pt idx="2834">
                  <c:v>-0.24856756171819233</c:v>
                </c:pt>
                <c:pt idx="2835">
                  <c:v>-0.31938840055144813</c:v>
                </c:pt>
                <c:pt idx="2836">
                  <c:v>-0.28928675296702144</c:v>
                </c:pt>
                <c:pt idx="2837">
                  <c:v>-0.26202211882996024</c:v>
                </c:pt>
                <c:pt idx="2838">
                  <c:v>-0.23732711592213318</c:v>
                </c:pt>
                <c:pt idx="2839">
                  <c:v>-0.21495956220577439</c:v>
                </c:pt>
                <c:pt idx="2840">
                  <c:v>-0.28894788037013203</c:v>
                </c:pt>
                <c:pt idx="2841">
                  <c:v>-0.35596296383059134</c:v>
                </c:pt>
                <c:pt idx="2842">
                  <c:v>-0.32241424486698428</c:v>
                </c:pt>
                <c:pt idx="2843">
                  <c:v>-0.19777963856668596</c:v>
                </c:pt>
                <c:pt idx="2844">
                  <c:v>-8.4891567172469817E-2</c:v>
                </c:pt>
                <c:pt idx="2845">
                  <c:v>1.7357054148646633E-2</c:v>
                </c:pt>
                <c:pt idx="2846">
                  <c:v>1.5721190334606179E-2</c:v>
                </c:pt>
                <c:pt idx="2847">
                  <c:v>1.4239503052779609E-2</c:v>
                </c:pt>
                <c:pt idx="2848">
                  <c:v>-8.1350318100355618E-2</c:v>
                </c:pt>
                <c:pt idx="2849">
                  <c:v>-7.3683231249017517E-2</c:v>
                </c:pt>
                <c:pt idx="2850">
                  <c:v>-6.6738750309477374E-2</c:v>
                </c:pt>
                <c:pt idx="2851">
                  <c:v>-6.0448771279016843E-2</c:v>
                </c:pt>
                <c:pt idx="2852">
                  <c:v>-5.475160880595617E-2</c:v>
                </c:pt>
                <c:pt idx="2853">
                  <c:v>-4.9591391246045745E-2</c:v>
                </c:pt>
                <c:pt idx="2854">
                  <c:v>-4.4917512733449509E-2</c:v>
                </c:pt>
                <c:pt idx="2855">
                  <c:v>-0.13493191650051536</c:v>
                </c:pt>
                <c:pt idx="2856">
                  <c:v>-0.21646266257982483</c:v>
                </c:pt>
                <c:pt idx="2857">
                  <c:v>-0.29030931687140071</c:v>
                </c:pt>
                <c:pt idx="2858">
                  <c:v>-0.2629483083568448</c:v>
                </c:pt>
                <c:pt idx="2859">
                  <c:v>-0.23816601414261299</c:v>
                </c:pt>
                <c:pt idx="2860">
                  <c:v>-0.12147161652396334</c:v>
                </c:pt>
                <c:pt idx="2861">
                  <c:v>-1.5775406773528761E-2</c:v>
                </c:pt>
                <c:pt idx="2862">
                  <c:v>7.9959169894978283E-2</c:v>
                </c:pt>
                <c:pt idx="2863">
                  <c:v>7.2423195673102223E-2</c:v>
                </c:pt>
                <c:pt idx="2864">
                  <c:v>6.5597470288818807E-2</c:v>
                </c:pt>
                <c:pt idx="2865">
                  <c:v>5.9415054366215969E-2</c:v>
                </c:pt>
                <c:pt idx="2866">
                  <c:v>5.3815317416929701E-2</c:v>
                </c:pt>
                <c:pt idx="2867">
                  <c:v>4.8743343241500828E-2</c:v>
                </c:pt>
                <c:pt idx="2868">
                  <c:v>4.414939137033369E-2</c:v>
                </c:pt>
                <c:pt idx="2869">
                  <c:v>3.9988409262648662E-2</c:v>
                </c:pt>
                <c:pt idx="2870">
                  <c:v>3.6219590479600293E-2</c:v>
                </c:pt>
                <c:pt idx="2871">
                  <c:v>3.2805974498597998E-2</c:v>
                </c:pt>
                <c:pt idx="2872">
                  <c:v>2.971408424423851E-2</c:v>
                </c:pt>
                <c:pt idx="2873">
                  <c:v>-6.7334181826550724E-2</c:v>
                </c:pt>
                <c:pt idx="2874">
                  <c:v>-0.15523586430539138</c:v>
                </c:pt>
                <c:pt idx="2875">
                  <c:v>-0.23485300838682077</c:v>
                </c:pt>
                <c:pt idx="2876">
                  <c:v>-0.21271863381217582</c:v>
                </c:pt>
                <c:pt idx="2877">
                  <c:v>-0.19267037489419614</c:v>
                </c:pt>
                <c:pt idx="2878">
                  <c:v>-8.0263840256542401E-2</c:v>
                </c:pt>
                <c:pt idx="2879">
                  <c:v>2.1548628078117124E-2</c:v>
                </c:pt>
                <c:pt idx="2880">
                  <c:v>1.9517717728162579E-2</c:v>
                </c:pt>
                <c:pt idx="2881">
                  <c:v>-7.6569563438420266E-2</c:v>
                </c:pt>
                <c:pt idx="2882">
                  <c:v>-6.9353052098818702E-2</c:v>
                </c:pt>
                <c:pt idx="2883">
                  <c:v>-6.2816680929488333E-2</c:v>
                </c:pt>
                <c:pt idx="2884">
                  <c:v>3.7351431378134695E-2</c:v>
                </c:pt>
                <c:pt idx="2885">
                  <c:v>0.12807892151327016</c:v>
                </c:pt>
                <c:pt idx="2886">
                  <c:v>0.21025554715379013</c:v>
                </c:pt>
                <c:pt idx="2887">
                  <c:v>0.19043942868434466</c:v>
                </c:pt>
                <c:pt idx="2888">
                  <c:v>0.17249093538108742</c:v>
                </c:pt>
                <c:pt idx="2889">
                  <c:v>0.15623404771896574</c:v>
                </c:pt>
                <c:pt idx="2890">
                  <c:v>0.14150933562233073</c:v>
                </c:pt>
                <c:pt idx="2891">
                  <c:v>0.22242017455385993</c:v>
                </c:pt>
                <c:pt idx="2892">
                  <c:v>0.20145756696220296</c:v>
                </c:pt>
                <c:pt idx="2893">
                  <c:v>0.27671841819854082</c:v>
                </c:pt>
                <c:pt idx="2894">
                  <c:v>0.3448861013144689</c:v>
                </c:pt>
                <c:pt idx="2895">
                  <c:v>0.4066291316557199</c:v>
                </c:pt>
                <c:pt idx="2896">
                  <c:v>0.36830523887336369</c:v>
                </c:pt>
                <c:pt idx="2897">
                  <c:v>0.33359328789166787</c:v>
                </c:pt>
                <c:pt idx="2898">
                  <c:v>0.302152861215848</c:v>
                </c:pt>
                <c:pt idx="2899">
                  <c:v>0.36792340455183647</c:v>
                </c:pt>
                <c:pt idx="2900">
                  <c:v>0.33324744060712264</c:v>
                </c:pt>
                <c:pt idx="2901">
                  <c:v>0.39608738887764827</c:v>
                </c:pt>
                <c:pt idx="2902">
                  <c:v>0.35875703194532077</c:v>
                </c:pt>
                <c:pt idx="2903">
                  <c:v>0.3249449782658278</c:v>
                </c:pt>
                <c:pt idx="2904">
                  <c:v>0.38856741517729698</c:v>
                </c:pt>
                <c:pt idx="2905">
                  <c:v>0.35194579906893586</c:v>
                </c:pt>
                <c:pt idx="2906">
                  <c:v>0.31877568896443309</c:v>
                </c:pt>
                <c:pt idx="2907">
                  <c:v>0.19448400847892866</c:v>
                </c:pt>
                <c:pt idx="2908">
                  <c:v>0.17615432251058574</c:v>
                </c:pt>
                <c:pt idx="2909">
                  <c:v>6.5304389137971666E-2</c:v>
                </c:pt>
                <c:pt idx="2910">
                  <c:v>5.9149595463081038E-2</c:v>
                </c:pt>
                <c:pt idx="2911">
                  <c:v>5.3574877425992332E-2</c:v>
                </c:pt>
                <c:pt idx="2912">
                  <c:v>-4.5722215421855589E-2</c:v>
                </c:pt>
                <c:pt idx="2913">
                  <c:v>-4.1412998139601045E-2</c:v>
                </c:pt>
                <c:pt idx="2914">
                  <c:v>-0.13175769462573989</c:v>
                </c:pt>
                <c:pt idx="2915">
                  <c:v>-0.21358760406872912</c:v>
                </c:pt>
                <c:pt idx="2916">
                  <c:v>-0.28770522624121797</c:v>
                </c:pt>
                <c:pt idx="2917">
                  <c:v>-0.16634186787876018</c:v>
                </c:pt>
                <c:pt idx="2918">
                  <c:v>-5.6416736567696871E-2</c:v>
                </c:pt>
                <c:pt idx="2919">
                  <c:v>-5.1099584413479254E-2</c:v>
                </c:pt>
                <c:pt idx="2920">
                  <c:v>4.7964217564060857E-2</c:v>
                </c:pt>
                <c:pt idx="2921">
                  <c:v>4.3443696558027774E-2</c:v>
                </c:pt>
                <c:pt idx="2922">
                  <c:v>3.9349224619483245E-2</c:v>
                </c:pt>
                <c:pt idx="2923">
                  <c:v>0.12988842717750634</c:v>
                </c:pt>
                <c:pt idx="2924">
                  <c:v>0.21189451092698453</c:v>
                </c:pt>
                <c:pt idx="2925">
                  <c:v>0.28617170336875181</c:v>
                </c:pt>
                <c:pt idx="2926">
                  <c:v>0.35344843534738912</c:v>
                </c:pt>
                <c:pt idx="2927">
                  <c:v>0.32013670511008419</c:v>
                </c:pt>
                <c:pt idx="2928">
                  <c:v>0.38421231109022952</c:v>
                </c:pt>
                <c:pt idx="2929">
                  <c:v>0.3480011538720349</c:v>
                </c:pt>
                <c:pt idx="2930">
                  <c:v>0.3152028178186802</c:v>
                </c:pt>
                <c:pt idx="2931">
                  <c:v>0.28549565211318118</c:v>
                </c:pt>
                <c:pt idx="2932">
                  <c:v>0.25858832081386324</c:v>
                </c:pt>
                <c:pt idx="2933">
                  <c:v>0.13996916613698085</c:v>
                </c:pt>
                <c:pt idx="2934">
                  <c:v>3.2529603407336211E-2</c:v>
                </c:pt>
                <c:pt idx="2935">
                  <c:v>-6.4784019093017883E-2</c:v>
                </c:pt>
                <c:pt idx="2936">
                  <c:v>-5.8678269139438508E-2</c:v>
                </c:pt>
                <c:pt idx="2937">
                  <c:v>-5.314797256182377E-2</c:v>
                </c:pt>
                <c:pt idx="2938">
                  <c:v>-4.8138894157221244E-2</c:v>
                </c:pt>
                <c:pt idx="2939">
                  <c:v>-4.3601910270133361E-2</c:v>
                </c:pt>
                <c:pt idx="2940">
                  <c:v>-0.13374030664821318</c:v>
                </c:pt>
                <c:pt idx="2941">
                  <c:v>-0.21538335931026079</c:v>
                </c:pt>
                <c:pt idx="2942">
                  <c:v>-0.28933173553851638</c:v>
                </c:pt>
                <c:pt idx="2943">
                  <c:v>-0.26206286189397077</c:v>
                </c:pt>
                <c:pt idx="2944">
                  <c:v>-0.23736401904282631</c:v>
                </c:pt>
                <c:pt idx="2945">
                  <c:v>-0.21499298728928157</c:v>
                </c:pt>
                <c:pt idx="2946">
                  <c:v>-0.19473037560604164</c:v>
                </c:pt>
                <c:pt idx="2947">
                  <c:v>-0.27062524969069379</c:v>
                </c:pt>
                <c:pt idx="2948">
                  <c:v>-0.24511942080156818</c:v>
                </c:pt>
                <c:pt idx="2949">
                  <c:v>-0.22201745965229644</c:v>
                </c:pt>
                <c:pt idx="2950">
                  <c:v>-0.20109280704592675</c:v>
                </c:pt>
                <c:pt idx="2951">
                  <c:v>-0.18214025648676974</c:v>
                </c:pt>
                <c:pt idx="2952">
                  <c:v>-7.0726162128022046E-2</c:v>
                </c:pt>
                <c:pt idx="2953">
                  <c:v>-6.4060378387282207E-2</c:v>
                </c:pt>
                <c:pt idx="2954">
                  <c:v>-5.8022829963452163E-2</c:v>
                </c:pt>
                <c:pt idx="2955">
                  <c:v>-5.2554307072842033E-2</c:v>
                </c:pt>
                <c:pt idx="2956">
                  <c:v>-4.7601180322405755E-2</c:v>
                </c:pt>
                <c:pt idx="2957">
                  <c:v>-4.3114874770313567E-2</c:v>
                </c:pt>
                <c:pt idx="2958">
                  <c:v>-3.9051393555147737E-2</c:v>
                </c:pt>
                <c:pt idx="2959">
                  <c:v>-3.5370886421988858E-2</c:v>
                </c:pt>
                <c:pt idx="2960">
                  <c:v>6.2210520693733305E-2</c:v>
                </c:pt>
                <c:pt idx="2961">
                  <c:v>0.15059509685780423</c:v>
                </c:pt>
                <c:pt idx="2962">
                  <c:v>0.13640184335915059</c:v>
                </c:pt>
                <c:pt idx="2963">
                  <c:v>0.1235462724881542</c:v>
                </c:pt>
                <c:pt idx="2964">
                  <c:v>1.7654531019644773E-2</c:v>
                </c:pt>
                <c:pt idx="2965">
                  <c:v>1.59906306710281E-2</c:v>
                </c:pt>
                <c:pt idx="2966">
                  <c:v>1.4483549235757015E-2</c:v>
                </c:pt>
                <c:pt idx="2967">
                  <c:v>1.3118506879448205E-2</c:v>
                </c:pt>
                <c:pt idx="2968">
                  <c:v>0.10612989634198576</c:v>
                </c:pt>
                <c:pt idx="2969">
                  <c:v>9.61273892617589E-2</c:v>
                </c:pt>
                <c:pt idx="2970">
                  <c:v>0.18131537587204744</c:v>
                </c:pt>
                <c:pt idx="2971">
                  <c:v>0.25847458389506633</c:v>
                </c:pt>
                <c:pt idx="2972">
                  <c:v>0.23411392827793376</c:v>
                </c:pt>
                <c:pt idx="2973">
                  <c:v>0.30629698997019739</c:v>
                </c:pt>
                <c:pt idx="2974">
                  <c:v>0.37167695837268</c:v>
                </c:pt>
                <c:pt idx="2975">
                  <c:v>0.43089500992240748</c:v>
                </c:pt>
                <c:pt idx="2976">
                  <c:v>0.48453189160087917</c:v>
                </c:pt>
                <c:pt idx="2977">
                  <c:v>0.43886583666838053</c:v>
                </c:pt>
                <c:pt idx="2978">
                  <c:v>0.39750370601671287</c:v>
                </c:pt>
                <c:pt idx="2979">
                  <c:v>0.26579208473111443</c:v>
                </c:pt>
                <c:pt idx="2980">
                  <c:v>0.24074177090790688</c:v>
                </c:pt>
                <c:pt idx="2981">
                  <c:v>0.21805239354101258</c:v>
                </c:pt>
                <c:pt idx="2982">
                  <c:v>0.19750143961162911</c:v>
                </c:pt>
                <c:pt idx="2983">
                  <c:v>0.17888736745891004</c:v>
                </c:pt>
                <c:pt idx="2984">
                  <c:v>0.16202763027604217</c:v>
                </c:pt>
                <c:pt idx="2985">
                  <c:v>0.14675688588742886</c:v>
                </c:pt>
                <c:pt idx="2986">
                  <c:v>0.13292537525039899</c:v>
                </c:pt>
                <c:pt idx="2987">
                  <c:v>0.12039745377952939</c:v>
                </c:pt>
                <c:pt idx="2988">
                  <c:v>0.2032980406980826</c:v>
                </c:pt>
                <c:pt idx="2989">
                  <c:v>0.18413765176369376</c:v>
                </c:pt>
                <c:pt idx="2990">
                  <c:v>0.26103086655048469</c:v>
                </c:pt>
                <c:pt idx="2991">
                  <c:v>0.33067706657672308</c:v>
                </c:pt>
                <c:pt idx="2992">
                  <c:v>0.39375926689237517</c:v>
                </c:pt>
                <c:pt idx="2993">
                  <c:v>0.35664833028781551</c:v>
                </c:pt>
                <c:pt idx="2994">
                  <c:v>0.32303501705739751</c:v>
                </c:pt>
                <c:pt idx="2995">
                  <c:v>0.29258968396420432</c:v>
                </c:pt>
                <c:pt idx="2996">
                  <c:v>0.26501375591446119</c:v>
                </c:pt>
                <c:pt idx="2997">
                  <c:v>0.2400367978540279</c:v>
                </c:pt>
                <c:pt idx="2998">
                  <c:v>0.21741386263214493</c:v>
                </c:pt>
                <c:pt idx="2999">
                  <c:v>0.19692308882313311</c:v>
                </c:pt>
                <c:pt idx="3000">
                  <c:v>0.17836352494806415</c:v>
                </c:pt>
                <c:pt idx="3001">
                  <c:v>0.1615531587587076</c:v>
                </c:pt>
                <c:pt idx="3002">
                  <c:v>0.14632713225709015</c:v>
                </c:pt>
                <c:pt idx="3003">
                  <c:v>0.13253612494549805</c:v>
                </c:pt>
                <c:pt idx="3004">
                  <c:v>0.12004488945157699</c:v>
                </c:pt>
                <c:pt idx="3005">
                  <c:v>0.10873092516751479</c:v>
                </c:pt>
                <c:pt idx="3006">
                  <c:v>0.19273105650347999</c:v>
                </c:pt>
                <c:pt idx="3007">
                  <c:v>0.26881436197427583</c:v>
                </c:pt>
                <c:pt idx="3008">
                  <c:v>0.24347920523154146</c:v>
                </c:pt>
                <c:pt idx="3009">
                  <c:v>0.22053183075782268</c:v>
                </c:pt>
                <c:pt idx="3010">
                  <c:v>0.19974719537607818</c:v>
                </c:pt>
                <c:pt idx="3011">
                  <c:v>0.18092146572901863</c:v>
                </c:pt>
                <c:pt idx="3012">
                  <c:v>0.16387001930068915</c:v>
                </c:pt>
                <c:pt idx="3013">
                  <c:v>0.14842563383732926</c:v>
                </c:pt>
                <c:pt idx="3014">
                  <c:v>0.13443684741129638</c:v>
                </c:pt>
                <c:pt idx="3015">
                  <c:v>0.12176647304532337</c:v>
                </c:pt>
                <c:pt idx="3016">
                  <c:v>0.11029025333014154</c:v>
                </c:pt>
                <c:pt idx="3017">
                  <c:v>9.9895641841405647E-2</c:v>
                </c:pt>
                <c:pt idx="3018">
                  <c:v>9.0480699405367737E-2</c:v>
                </c:pt>
                <c:pt idx="3019">
                  <c:v>-1.2294685218633139E-2</c:v>
                </c:pt>
                <c:pt idx="3020">
                  <c:v>-1.1135938435801433E-2</c:v>
                </c:pt>
                <c:pt idx="3021">
                  <c:v>-0.10433418057207297</c:v>
                </c:pt>
                <c:pt idx="3022">
                  <c:v>-9.4500915715966916E-2</c:v>
                </c:pt>
                <c:pt idx="3023">
                  <c:v>-8.5594414238843217E-2</c:v>
                </c:pt>
                <c:pt idx="3024">
                  <c:v>-7.7527330750011073E-2</c:v>
                </c:pt>
                <c:pt idx="3025">
                  <c:v>2.4027227639782545E-2</c:v>
                </c:pt>
                <c:pt idx="3026">
                  <c:v>2.1762714784604432E-2</c:v>
                </c:pt>
                <c:pt idx="3027">
                  <c:v>1.9711627237919936E-2</c:v>
                </c:pt>
                <c:pt idx="3028">
                  <c:v>1.7853850138291445E-2</c:v>
                </c:pt>
                <c:pt idx="3029">
                  <c:v>1.6171164405308958E-2</c:v>
                </c:pt>
                <c:pt idx="3030">
                  <c:v>-7.9600711541256169E-2</c:v>
                </c:pt>
                <c:pt idx="3031">
                  <c:v>-7.2098521223300252E-2</c:v>
                </c:pt>
                <c:pt idx="3032">
                  <c:v>-6.530339568500601E-2</c:v>
                </c:pt>
                <c:pt idx="3033">
                  <c:v>-5.914869564085154E-2</c:v>
                </c:pt>
                <c:pt idx="3034">
                  <c:v>-5.3574062410010004E-2</c:v>
                </c:pt>
                <c:pt idx="3035">
                  <c:v>-4.8524825983302551E-2</c:v>
                </c:pt>
                <c:pt idx="3036">
                  <c:v>-4.3951468878526558E-2</c:v>
                </c:pt>
                <c:pt idx="3037">
                  <c:v>-3.9809140526228776E-2</c:v>
                </c:pt>
                <c:pt idx="3038">
                  <c:v>-3.6057217423541052E-2</c:v>
                </c:pt>
                <c:pt idx="3039">
                  <c:v>-3.2658904742540455E-2</c:v>
                </c:pt>
                <c:pt idx="3040">
                  <c:v>-2.9580875486136839E-2</c:v>
                </c:pt>
                <c:pt idx="3041">
                  <c:v>-2.6792943652716783E-2</c:v>
                </c:pt>
                <c:pt idx="3042">
                  <c:v>-2.4267768204294174E-2</c:v>
                </c:pt>
                <c:pt idx="3043">
                  <c:v>-0.11622836454269904</c:v>
                </c:pt>
                <c:pt idx="3044">
                  <c:v>-0.10527409925711605</c:v>
                </c:pt>
                <c:pt idx="3045">
                  <c:v>-9.5352249151932897E-2</c:v>
                </c:pt>
                <c:pt idx="3046">
                  <c:v>-8.6365511388763611E-2</c:v>
                </c:pt>
                <c:pt idx="3047">
                  <c:v>-7.8225753705689655E-2</c:v>
                </c:pt>
                <c:pt idx="3048">
                  <c:v>2.3394629496903699E-2</c:v>
                </c:pt>
                <c:pt idx="3049">
                  <c:v>2.1189737612075866E-2</c:v>
                </c:pt>
                <c:pt idx="3050">
                  <c:v>1.9192651891668081E-2</c:v>
                </c:pt>
                <c:pt idx="3051">
                  <c:v>1.7383787066094961E-2</c:v>
                </c:pt>
                <c:pt idx="3052">
                  <c:v>-7.850237587375121E-2</c:v>
                </c:pt>
                <c:pt idx="3053">
                  <c:v>-7.1103701253721563E-2</c:v>
                </c:pt>
                <c:pt idx="3054">
                  <c:v>-0.1586501148963633</c:v>
                </c:pt>
                <c:pt idx="3055">
                  <c:v>-0.14369769383287556</c:v>
                </c:pt>
                <c:pt idx="3056">
                  <c:v>-0.22440228486207464</c:v>
                </c:pt>
                <c:pt idx="3057">
                  <c:v>-0.2032528677749309</c:v>
                </c:pt>
                <c:pt idx="3058">
                  <c:v>-0.18409673628824749</c:v>
                </c:pt>
                <c:pt idx="3059">
                  <c:v>-0.16674602766005703</c:v>
                </c:pt>
                <c:pt idx="3060">
                  <c:v>-5.6782805186999782E-2</c:v>
                </c:pt>
                <c:pt idx="3061">
                  <c:v>-5.1431151878228817E-2</c:v>
                </c:pt>
                <c:pt idx="3062">
                  <c:v>-4.6583880011039684E-2</c:v>
                </c:pt>
                <c:pt idx="3063">
                  <c:v>-4.2193452754487965E-2</c:v>
                </c:pt>
                <c:pt idx="3064">
                  <c:v>5.6030966089298459E-2</c:v>
                </c:pt>
                <c:pt idx="3065">
                  <c:v>5.0750171946108091E-2</c:v>
                </c:pt>
                <c:pt idx="3066">
                  <c:v>0.1402148605331725</c:v>
                </c:pt>
                <c:pt idx="3067">
                  <c:v>0.12699992125991855</c:v>
                </c:pt>
                <c:pt idx="3068">
                  <c:v>0.20927824027851305</c:v>
                </c:pt>
                <c:pt idx="3069">
                  <c:v>0.18955423081205777</c:v>
                </c:pt>
                <c:pt idx="3070">
                  <c:v>0.26593694505047083</c:v>
                </c:pt>
                <c:pt idx="3071">
                  <c:v>0.24087297846381067</c:v>
                </c:pt>
                <c:pt idx="3072">
                  <c:v>0.21817123507610467</c:v>
                </c:pt>
                <c:pt idx="3073">
                  <c:v>0.19760908059591359</c:v>
                </c:pt>
                <c:pt idx="3074">
                  <c:v>0.17898486351943094</c:v>
                </c:pt>
                <c:pt idx="3075">
                  <c:v>0.16211593754933845</c:v>
                </c:pt>
                <c:pt idx="3076">
                  <c:v>0.14683687039629376</c:v>
                </c:pt>
                <c:pt idx="3077">
                  <c:v>0.22724560100459415</c:v>
                </c:pt>
                <c:pt idx="3078">
                  <c:v>0.20582820768429524</c:v>
                </c:pt>
                <c:pt idx="3079">
                  <c:v>0.18642935612941916</c:v>
                </c:pt>
                <c:pt idx="3080">
                  <c:v>0.16885880326052941</c:v>
                </c:pt>
                <c:pt idx="3081">
                  <c:v>5.8696456378318315E-2</c:v>
                </c:pt>
                <c:pt idx="3082">
                  <c:v>5.3164445693821956E-2</c:v>
                </c:pt>
                <c:pt idx="3083">
                  <c:v>4.815381473310542E-2</c:v>
                </c:pt>
                <c:pt idx="3084">
                  <c:v>4.3615424614869981E-2</c:v>
                </c:pt>
                <c:pt idx="3085">
                  <c:v>3.9504767688271734E-2</c:v>
                </c:pt>
                <c:pt idx="3086">
                  <c:v>3.5781531049734361E-2</c:v>
                </c:pt>
                <c:pt idx="3087">
                  <c:v>0.12665698080502694</c:v>
                </c:pt>
                <c:pt idx="3088">
                  <c:v>0.11471984159233886</c:v>
                </c:pt>
                <c:pt idx="3089">
                  <c:v>0.10390775124531457</c:v>
                </c:pt>
                <c:pt idx="3090">
                  <c:v>9.411467640641509E-2</c:v>
                </c:pt>
                <c:pt idx="3091">
                  <c:v>8.524457712661386E-2</c:v>
                </c:pt>
                <c:pt idx="3092">
                  <c:v>0.17145824461652748</c:v>
                </c:pt>
                <c:pt idx="3093">
                  <c:v>0.24954646537368075</c:v>
                </c:pt>
                <c:pt idx="3094">
                  <c:v>0.32027504471095691</c:v>
                </c:pt>
                <c:pt idx="3095">
                  <c:v>0.38433761249088816</c:v>
                </c:pt>
                <c:pt idx="3096">
                  <c:v>0.44236242550159349</c:v>
                </c:pt>
                <c:pt idx="3097">
                  <c:v>0.49491852872388825</c:v>
                </c:pt>
                <c:pt idx="3098">
                  <c:v>0.44827355630495513</c:v>
                </c:pt>
                <c:pt idx="3099">
                  <c:v>0.40602476896636863</c:v>
                </c:pt>
                <c:pt idx="3100">
                  <c:v>0.46200561563325532</c:v>
                </c:pt>
                <c:pt idx="3101">
                  <c:v>0.51271039180122913</c:v>
                </c:pt>
                <c:pt idx="3102">
                  <c:v>0.46438857579217258</c:v>
                </c:pt>
                <c:pt idx="3103">
                  <c:v>0.51486876325627484</c:v>
                </c:pt>
                <c:pt idx="3104">
                  <c:v>0.46634352553001157</c:v>
                </c:pt>
                <c:pt idx="3105">
                  <c:v>0.42239168371438413</c:v>
                </c:pt>
                <c:pt idx="3106">
                  <c:v>0.38258220539954813</c:v>
                </c:pt>
                <c:pt idx="3107">
                  <c:v>0.34652468202322606</c:v>
                </c:pt>
                <c:pt idx="3108">
                  <c:v>0.31386550016327486</c:v>
                </c:pt>
                <c:pt idx="3109">
                  <c:v>0.28428437367742793</c:v>
                </c:pt>
                <c:pt idx="3110">
                  <c:v>0.25749120268116643</c:v>
                </c:pt>
                <c:pt idx="3111">
                  <c:v>0.23322322855995184</c:v>
                </c:pt>
                <c:pt idx="3112">
                  <c:v>0.11699467750754491</c:v>
                </c:pt>
                <c:pt idx="3113">
                  <c:v>0.10596818892654061</c:v>
                </c:pt>
                <c:pt idx="3114">
                  <c:v>9.5980922411165556E-2</c:v>
                </c:pt>
                <c:pt idx="3115">
                  <c:v>8.6934933589214863E-2</c:v>
                </c:pt>
                <c:pt idx="3116">
                  <c:v>7.8741509128089041E-2</c:v>
                </c:pt>
                <c:pt idx="3117">
                  <c:v>7.1320296729807692E-2</c:v>
                </c:pt>
                <c:pt idx="3118">
                  <c:v>6.4598517122061452E-2</c:v>
                </c:pt>
                <c:pt idx="3119">
                  <c:v>5.8510250317357571E-2</c:v>
                </c:pt>
                <c:pt idx="3120">
                  <c:v>0.14724356874835004</c:v>
                </c:pt>
                <c:pt idx="3121">
                  <c:v>0.13336618933230523</c:v>
                </c:pt>
                <c:pt idx="3122">
                  <c:v>0.12079672211299616</c:v>
                </c:pt>
                <c:pt idx="3123">
                  <c:v>0.10941189926995867</c:v>
                </c:pt>
                <c:pt idx="3124">
                  <c:v>9.9100070701104409E-2</c:v>
                </c:pt>
                <c:pt idx="3125">
                  <c:v>8.9760109078559844E-2</c:v>
                </c:pt>
                <c:pt idx="3126">
                  <c:v>0.17554819770825497</c:v>
                </c:pt>
                <c:pt idx="3127">
                  <c:v>0.1590031698601195</c:v>
                </c:pt>
                <c:pt idx="3128">
                  <c:v>0.23826525375791205</c:v>
                </c:pt>
                <c:pt idx="3129">
                  <c:v>0.21580928263356511</c:v>
                </c:pt>
                <c:pt idx="3130">
                  <c:v>0.28971751653431616</c:v>
                </c:pt>
                <c:pt idx="3131">
                  <c:v>0.26241228388750154</c:v>
                </c:pt>
                <c:pt idx="3132">
                  <c:v>0.23768050878932073</c:v>
                </c:pt>
                <c:pt idx="3133">
                  <c:v>0.21527964857990031</c:v>
                </c:pt>
                <c:pt idx="3134">
                  <c:v>0.19499001970652011</c:v>
                </c:pt>
                <c:pt idx="3135">
                  <c:v>0.17661264330352014</c:v>
                </c:pt>
                <c:pt idx="3136">
                  <c:v>0.15996729382151773</c:v>
                </c:pt>
                <c:pt idx="3137">
                  <c:v>0.14489073156898813</c:v>
                </c:pt>
                <c:pt idx="3138">
                  <c:v>0.13123510183287662</c:v>
                </c:pt>
                <c:pt idx="3139">
                  <c:v>0.11886648487853842</c:v>
                </c:pt>
                <c:pt idx="3140">
                  <c:v>1.3415803001270876E-2</c:v>
                </c:pt>
                <c:pt idx="3141">
                  <c:v>-8.2096386250946937E-2</c:v>
                </c:pt>
                <c:pt idx="3142">
                  <c:v>-0.16860676374067338</c:v>
                </c:pt>
                <c:pt idx="3143">
                  <c:v>-0.15271595063127591</c:v>
                </c:pt>
                <c:pt idx="3144">
                  <c:v>-0.23257059098129376</c:v>
                </c:pt>
                <c:pt idx="3145">
                  <c:v>-0.21065132917925769</c:v>
                </c:pt>
                <c:pt idx="3146">
                  <c:v>-0.19079790913270325</c:v>
                </c:pt>
                <c:pt idx="3147">
                  <c:v>-0.17281562984315546</c:v>
                </c:pt>
                <c:pt idx="3148">
                  <c:v>-0.15652814044893296</c:v>
                </c:pt>
                <c:pt idx="3149">
                  <c:v>-0.14177571076549977</c:v>
                </c:pt>
                <c:pt idx="3150">
                  <c:v>-0.12841366482354882</c:v>
                </c:pt>
                <c:pt idx="3151">
                  <c:v>-0.11631096204264274</c:v>
                </c:pt>
                <c:pt idx="3152">
                  <c:v>-0.10534891212608891</c:v>
                </c:pt>
                <c:pt idx="3153">
                  <c:v>-9.5420011074118974E-2</c:v>
                </c:pt>
                <c:pt idx="3154">
                  <c:v>-8.6426886900241709E-2</c:v>
                </c:pt>
                <c:pt idx="3155">
                  <c:v>1.5966434896205139E-2</c:v>
                </c:pt>
                <c:pt idx="3156">
                  <c:v>0.10870941346668078</c:v>
                </c:pt>
                <c:pt idx="3157">
                  <c:v>0.19271157223268517</c:v>
                </c:pt>
                <c:pt idx="3158">
                  <c:v>0.1745489344450469</c:v>
                </c:pt>
                <c:pt idx="3159">
                  <c:v>0.25234586454840613</c:v>
                </c:pt>
                <c:pt idx="3160">
                  <c:v>0.228562827121535</c:v>
                </c:pt>
                <c:pt idx="3161">
                  <c:v>0.30126906777216694</c:v>
                </c:pt>
                <c:pt idx="3162">
                  <c:v>0.27287512707016037</c:v>
                </c:pt>
                <c:pt idx="3163">
                  <c:v>0.24715725223363047</c:v>
                </c:pt>
                <c:pt idx="3164">
                  <c:v>0.12961545038897829</c:v>
                </c:pt>
                <c:pt idx="3165">
                  <c:v>0.1173994819869659</c:v>
                </c:pt>
                <c:pt idx="3166">
                  <c:v>1.2087061874907129E-2</c:v>
                </c:pt>
                <c:pt idx="3167">
                  <c:v>1.0947883131216325E-2</c:v>
                </c:pt>
                <c:pt idx="3168">
                  <c:v>9.91606945469466E-3</c:v>
                </c:pt>
                <c:pt idx="3169">
                  <c:v>8.981501926154014E-3</c:v>
                </c:pt>
                <c:pt idx="3170">
                  <c:v>0.10238279491976557</c:v>
                </c:pt>
                <c:pt idx="3171">
                  <c:v>9.2733443828547785E-2</c:v>
                </c:pt>
                <c:pt idx="3172">
                  <c:v>8.3993522652332356E-2</c:v>
                </c:pt>
                <c:pt idx="3173">
                  <c:v>7.6077319640921501E-2</c:v>
                </c:pt>
                <c:pt idx="3174">
                  <c:v>6.8907201186259856E-2</c:v>
                </c:pt>
                <c:pt idx="3175">
                  <c:v>6.2412850475474221E-2</c:v>
                </c:pt>
                <c:pt idx="3176">
                  <c:v>5.6530577899173783E-2</c:v>
                </c:pt>
                <c:pt idx="3177">
                  <c:v>5.1202696452236886E-2</c:v>
                </c:pt>
                <c:pt idx="3178">
                  <c:v>4.6376956001686821E-2</c:v>
                </c:pt>
                <c:pt idx="3179">
                  <c:v>4.2006030873564131E-2</c:v>
                </c:pt>
                <c:pt idx="3180">
                  <c:v>3.8047055733598477E-2</c:v>
                </c:pt>
                <c:pt idx="3181">
                  <c:v>3.4461205210096643E-2</c:v>
                </c:pt>
                <c:pt idx="3182">
                  <c:v>0.12546109274413375</c:v>
                </c:pt>
                <c:pt idx="3183">
                  <c:v>0.1136366633258442</c:v>
                </c:pt>
                <c:pt idx="3184">
                  <c:v>0.19717443973305013</c:v>
                </c:pt>
                <c:pt idx="3185">
                  <c:v>0.17859118659281911</c:v>
                </c:pt>
                <c:pt idx="3186">
                  <c:v>0.25600714340663638</c:v>
                </c:pt>
                <c:pt idx="3187">
                  <c:v>0.32612681818454625</c:v>
                </c:pt>
                <c:pt idx="3188">
                  <c:v>0.2953900897001307</c:v>
                </c:pt>
                <c:pt idx="3189">
                  <c:v>0.36179800923546968</c:v>
                </c:pt>
                <c:pt idx="3190">
                  <c:v>0.32769935019854279</c:v>
                </c:pt>
                <c:pt idx="3191">
                  <c:v>0.39106219367113987</c:v>
                </c:pt>
                <c:pt idx="3192">
                  <c:v>0.35420545022912103</c:v>
                </c:pt>
                <c:pt idx="3193">
                  <c:v>0.32082237302008287</c:v>
                </c:pt>
                <c:pt idx="3194">
                  <c:v>0.19633779710677496</c:v>
                </c:pt>
                <c:pt idx="3195">
                  <c:v>0.17783339567639553</c:v>
                </c:pt>
                <c:pt idx="3196">
                  <c:v>6.6825213386105003E-2</c:v>
                </c:pt>
                <c:pt idx="3197">
                  <c:v>6.0527085402654272E-2</c:v>
                </c:pt>
                <c:pt idx="3198">
                  <c:v>-3.9425237610364934E-2</c:v>
                </c:pt>
                <c:pt idx="3199">
                  <c:v>-3.5709496505082303E-2</c:v>
                </c:pt>
                <c:pt idx="3200">
                  <c:v>-0.12659173535626339</c:v>
                </c:pt>
                <c:pt idx="3201">
                  <c:v>-0.11466074538225078</c:v>
                </c:pt>
                <c:pt idx="3202">
                  <c:v>-0.19810200432950431</c:v>
                </c:pt>
                <c:pt idx="3203">
                  <c:v>-8.5183550677920994E-2</c:v>
                </c:pt>
                <c:pt idx="3204">
                  <c:v>-7.7155190167427487E-2</c:v>
                </c:pt>
                <c:pt idx="3205">
                  <c:v>-6.9883484808938079E-2</c:v>
                </c:pt>
                <c:pt idx="3206">
                  <c:v>3.0950658073246123E-2</c:v>
                </c:pt>
                <c:pt idx="3207">
                  <c:v>-6.621415233524805E-2</c:v>
                </c:pt>
                <c:pt idx="3208">
                  <c:v>0.12852194371634224</c:v>
                </c:pt>
                <c:pt idx="3209">
                  <c:v>0.11640903589021198</c:v>
                </c:pt>
                <c:pt idx="3210">
                  <c:v>0.19968552233898096</c:v>
                </c:pt>
                <c:pt idx="3211">
                  <c:v>0.18086560523872947</c:v>
                </c:pt>
                <c:pt idx="3212">
                  <c:v>6.9571643929883756E-2</c:v>
                </c:pt>
                <c:pt idx="3213">
                  <c:v>-0.12548088824955245</c:v>
                </c:pt>
                <c:pt idx="3214">
                  <c:v>-1.9406813541137186E-2</c:v>
                </c:pt>
                <c:pt idx="3215">
                  <c:v>-0.11182554406331827</c:v>
                </c:pt>
                <c:pt idx="3216">
                  <c:v>-7.0384552242344078E-3</c:v>
                </c:pt>
                <c:pt idx="3217">
                  <c:v>-0.10062287605517593</c:v>
                </c:pt>
                <c:pt idx="3218">
                  <c:v>9.7356165806152153E-2</c:v>
                </c:pt>
                <c:pt idx="3219">
                  <c:v>-6.0672162598899571E-3</c:v>
                </c:pt>
                <c:pt idx="3220">
                  <c:v>8.875238500869817E-2</c:v>
                </c:pt>
                <c:pt idx="3221">
                  <c:v>8.0387669786741195E-2</c:v>
                </c:pt>
                <c:pt idx="3222">
                  <c:v>-2.143646920618944E-2</c:v>
                </c:pt>
                <c:pt idx="3223">
                  <c:v>7.483165002681641E-2</c:v>
                </c:pt>
                <c:pt idx="3224">
                  <c:v>-0.12071662604797864</c:v>
                </c:pt>
                <c:pt idx="3225">
                  <c:v>-1.5091572473530573E-2</c:v>
                </c:pt>
                <c:pt idx="3226">
                  <c:v>-0.20216478449249931</c:v>
                </c:pt>
                <c:pt idx="3227">
                  <c:v>-0.37160676165460094</c:v>
                </c:pt>
                <c:pt idx="3228">
                  <c:v>-0.43083142908914307</c:v>
                </c:pt>
                <c:pt idx="3229">
                  <c:v>-0.57872208272766934</c:v>
                </c:pt>
                <c:pt idx="3230">
                  <c:v>-0.42993103181295267</c:v>
                </c:pt>
                <c:pt idx="3231">
                  <c:v>-0.48365876628783089</c:v>
                </c:pt>
                <c:pt idx="3232">
                  <c:v>-0.4380750014774063</c:v>
                </c:pt>
                <c:pt idx="3233">
                  <c:v>-0.39678740528652356</c:v>
                </c:pt>
                <c:pt idx="3234">
                  <c:v>-0.35939107336197063</c:v>
                </c:pt>
                <c:pt idx="3235">
                  <c:v>-0.23127148307908532</c:v>
                </c:pt>
                <c:pt idx="3236">
                  <c:v>-0.1152268797046094</c:v>
                </c:pt>
                <c:pt idx="3237">
                  <c:v>-0.19861478174902092</c:v>
                </c:pt>
                <c:pt idx="3238">
                  <c:v>-8.564799996421521E-2</c:v>
                </c:pt>
                <c:pt idx="3239">
                  <c:v>-0.17182364574744186</c:v>
                </c:pt>
                <c:pt idx="3240">
                  <c:v>-6.1381869043952722E-2</c:v>
                </c:pt>
                <c:pt idx="3241">
                  <c:v>-0.24409232339377751</c:v>
                </c:pt>
                <c:pt idx="3242">
                  <c:v>-0.22108716389463084</c:v>
                </c:pt>
                <c:pt idx="3243">
                  <c:v>-0.38874574881318719</c:v>
                </c:pt>
                <c:pt idx="3244">
                  <c:v>-0.44635510476330781</c:v>
                </c:pt>
                <c:pt idx="3245">
                  <c:v>-0.49853490683050028</c:v>
                </c:pt>
                <c:pt idx="3246">
                  <c:v>-0.54579687841249092</c:v>
                </c:pt>
                <c:pt idx="3247">
                  <c:v>-0.40010895489760945</c:v>
                </c:pt>
                <c:pt idx="3248">
                  <c:v>-0.36239957429735487</c:v>
                </c:pt>
                <c:pt idx="3249">
                  <c:v>-0.13974865987366814</c:v>
                </c:pt>
                <c:pt idx="3250">
                  <c:v>-0.1265776589774241</c:v>
                </c:pt>
                <c:pt idx="3251">
                  <c:v>7.3847563544525541E-2</c:v>
                </c:pt>
                <c:pt idx="3252">
                  <c:v>6.688759465101593E-2</c:v>
                </c:pt>
                <c:pt idx="3253">
                  <c:v>6.0583587371858226E-2</c:v>
                </c:pt>
                <c:pt idx="3254">
                  <c:v>0.14912149838908567</c:v>
                </c:pt>
                <c:pt idx="3255">
                  <c:v>0.13506712827414205</c:v>
                </c:pt>
                <c:pt idx="3256">
                  <c:v>2.8089571728622822E-2</c:v>
                </c:pt>
                <c:pt idx="3257">
                  <c:v>-6.880558764462473E-2</c:v>
                </c:pt>
                <c:pt idx="3258">
                  <c:v>-0.25081637299990384</c:v>
                </c:pt>
                <c:pt idx="3259">
                  <c:v>-0.22717748675540778</c:v>
                </c:pt>
                <c:pt idx="3260">
                  <c:v>-0.30001429265954815</c:v>
                </c:pt>
                <c:pt idx="3261">
                  <c:v>-0.27173861172581293</c:v>
                </c:pt>
                <c:pt idx="3262">
                  <c:v>-0.34037563054467163</c:v>
                </c:pt>
                <c:pt idx="3263">
                  <c:v>-0.40254376274096138</c:v>
                </c:pt>
                <c:pt idx="3264">
                  <c:v>-0.36460490690769948</c:v>
                </c:pt>
                <c:pt idx="3265">
                  <c:v>-0.33024170399757891</c:v>
                </c:pt>
                <c:pt idx="3266">
                  <c:v>-0.11062159744655828</c:v>
                </c:pt>
                <c:pt idx="3267">
                  <c:v>-0.10019575751056403</c:v>
                </c:pt>
                <c:pt idx="3268">
                  <c:v>-9.0752529839082469E-2</c:v>
                </c:pt>
                <c:pt idx="3269">
                  <c:v>-8.2199305407967965E-2</c:v>
                </c:pt>
                <c:pt idx="3270">
                  <c:v>0.11404335582741529</c:v>
                </c:pt>
                <c:pt idx="3271">
                  <c:v>0.19754280236936506</c:v>
                </c:pt>
                <c:pt idx="3272">
                  <c:v>0.36742039108395852</c:v>
                </c:pt>
                <c:pt idx="3273">
                  <c:v>0.33279183504170495</c:v>
                </c:pt>
                <c:pt idx="3274">
                  <c:v>0.39567472312514818</c:v>
                </c:pt>
                <c:pt idx="3275">
                  <c:v>0.26413547941602011</c:v>
                </c:pt>
                <c:pt idx="3276">
                  <c:v>0.23924129696544652</c:v>
                </c:pt>
                <c:pt idx="3277">
                  <c:v>0.12244555632829451</c:v>
                </c:pt>
                <c:pt idx="3278">
                  <c:v>1.6657554913830169E-2</c:v>
                </c:pt>
                <c:pt idx="3279">
                  <c:v>0.10933539695720224</c:v>
                </c:pt>
                <c:pt idx="3280">
                  <c:v>4.7829989537663403E-3</c:v>
                </c:pt>
                <c:pt idx="3281">
                  <c:v>9.8579991530201735E-2</c:v>
                </c:pt>
                <c:pt idx="3282">
                  <c:v>-4.9587333929588251E-3</c:v>
                </c:pt>
                <c:pt idx="3283">
                  <c:v>0.18400417543438166</c:v>
                </c:pt>
                <c:pt idx="3284">
                  <c:v>7.2414410853452835E-2</c:v>
                </c:pt>
                <c:pt idx="3285">
                  <c:v>0.15983729302660943</c:v>
                </c:pt>
                <c:pt idx="3286">
                  <c:v>0.23902076266804095</c:v>
                </c:pt>
                <c:pt idx="3287">
                  <c:v>0.31074136611413433</c:v>
                </c:pt>
                <c:pt idx="3288">
                  <c:v>0.28145468232561571</c:v>
                </c:pt>
                <c:pt idx="3289">
                  <c:v>0.25492820345623762</c:v>
                </c:pt>
                <c:pt idx="3290">
                  <c:v>4.2406227105721228E-2</c:v>
                </c:pt>
                <c:pt idx="3291">
                  <c:v>0.13265731396716118</c:v>
                </c:pt>
                <c:pt idx="3292">
                  <c:v>2.5906877069341749E-2</c:v>
                </c:pt>
                <c:pt idx="3293">
                  <c:v>0.11771299103668059</c:v>
                </c:pt>
                <c:pt idx="3294">
                  <c:v>0.20086658260818688</c:v>
                </c:pt>
                <c:pt idx="3295">
                  <c:v>8.7687573592286086E-2</c:v>
                </c:pt>
                <c:pt idx="3296">
                  <c:v>0.26791877369741446</c:v>
                </c:pt>
                <c:pt idx="3297">
                  <c:v>0.14842024455352315</c:v>
                </c:pt>
                <c:pt idx="3298">
                  <c:v>0.22867974566321647</c:v>
                </c:pt>
                <c:pt idx="3299">
                  <c:v>1.8631628177818577E-2</c:v>
                </c:pt>
                <c:pt idx="3300">
                  <c:v>0.11112341819927682</c:v>
                </c:pt>
                <c:pt idx="3301">
                  <c:v>6.4025031638839935E-3</c:v>
                </c:pt>
                <c:pt idx="3302">
                  <c:v>5.7990814567566926E-3</c:v>
                </c:pt>
                <c:pt idx="3303">
                  <c:v>5.2525309056932236E-3</c:v>
                </c:pt>
                <c:pt idx="3304">
                  <c:v>-0.18373806768487674</c:v>
                </c:pt>
                <c:pt idx="3305">
                  <c:v>-0.26066894238386273</c:v>
                </c:pt>
                <c:pt idx="3306">
                  <c:v>-0.3303492529591916</c:v>
                </c:pt>
                <c:pt idx="3307">
                  <c:v>-0.20496678976503363</c:v>
                </c:pt>
                <c:pt idx="3308">
                  <c:v>-9.1401345328668449E-2</c:v>
                </c:pt>
                <c:pt idx="3309">
                  <c:v>-8.2786971478285398E-2</c:v>
                </c:pt>
                <c:pt idx="3310">
                  <c:v>1.9263296371682267E-2</c:v>
                </c:pt>
                <c:pt idx="3311">
                  <c:v>0.11169555306842006</c:v>
                </c:pt>
                <c:pt idx="3312">
                  <c:v>0.10116849519966814</c:v>
                </c:pt>
                <c:pt idx="3313">
                  <c:v>0.28012914837623537</c:v>
                </c:pt>
                <c:pt idx="3314">
                  <c:v>0.25372759813838097</c:v>
                </c:pt>
                <c:pt idx="3315">
                  <c:v>0.32406211499633913</c:v>
                </c:pt>
                <c:pt idx="3316">
                  <c:v>0.19927220059526723</c:v>
                </c:pt>
                <c:pt idx="3317">
                  <c:v>0.18049123815162435</c:v>
                </c:pt>
                <c:pt idx="3318">
                  <c:v>6.9232560109496494E-2</c:v>
                </c:pt>
                <c:pt idx="3319">
                  <c:v>-3.154023456507353E-2</c:v>
                </c:pt>
                <c:pt idx="3320">
                  <c:v>-0.12281541709670331</c:v>
                </c:pt>
                <c:pt idx="3321">
                  <c:v>-0.2997358959491338</c:v>
                </c:pt>
                <c:pt idx="3322">
                  <c:v>-0.27148645328720522</c:v>
                </c:pt>
                <c:pt idx="3323">
                  <c:v>-0.24589945787131826</c:v>
                </c:pt>
                <c:pt idx="3324">
                  <c:v>-0.22272397996021087</c:v>
                </c:pt>
                <c:pt idx="3325">
                  <c:v>-0.29598051899126632</c:v>
                </c:pt>
                <c:pt idx="3326">
                  <c:v>-0.45658057148459419</c:v>
                </c:pt>
                <c:pt idx="3327">
                  <c:v>-0.41354886641015925</c:v>
                </c:pt>
                <c:pt idx="3328">
                  <c:v>-0.46882058359941675</c:v>
                </c:pt>
                <c:pt idx="3329">
                  <c:v>-0.42463528456078853</c:v>
                </c:pt>
                <c:pt idx="3330">
                  <c:v>-0.47886213145554679</c:v>
                </c:pt>
                <c:pt idx="3331">
                  <c:v>-0.62222599804304146</c:v>
                </c:pt>
                <c:pt idx="3332">
                  <c:v>-0.56358257931330358</c:v>
                </c:pt>
                <c:pt idx="3333">
                  <c:v>-0.60471395219514157</c:v>
                </c:pt>
                <c:pt idx="3334">
                  <c:v>-0.54772100490295639</c:v>
                </c:pt>
                <c:pt idx="3335">
                  <c:v>-0.59034729595405178</c:v>
                </c:pt>
                <c:pt idx="3336">
                  <c:v>-0.53470837411297634</c:v>
                </c:pt>
                <c:pt idx="3337">
                  <c:v>-0.48431329711518828</c:v>
                </c:pt>
                <c:pt idx="3338">
                  <c:v>-0.43866784422760052</c:v>
                </c:pt>
                <c:pt idx="3339">
                  <c:v>-0.30307659431616174</c:v>
                </c:pt>
                <c:pt idx="3340">
                  <c:v>-0.2745122982508017</c:v>
                </c:pt>
                <c:pt idx="3341">
                  <c:v>-0.24864012366565863</c:v>
                </c:pt>
                <c:pt idx="3342">
                  <c:v>-0.2252063440887879</c:v>
                </c:pt>
                <c:pt idx="3343">
                  <c:v>-0.20398114620485336</c:v>
                </c:pt>
                <c:pt idx="3344">
                  <c:v>-9.0508596485519788E-2</c:v>
                </c:pt>
                <c:pt idx="3345">
                  <c:v>-8.1978362231350826E-2</c:v>
                </c:pt>
                <c:pt idx="3346">
                  <c:v>1.9995695992523002E-2</c:v>
                </c:pt>
                <c:pt idx="3347">
                  <c:v>-7.6136633564176534E-2</c:v>
                </c:pt>
                <c:pt idx="3348">
                  <c:v>-0.16320870451164207</c:v>
                </c:pt>
                <c:pt idx="3349">
                  <c:v>-0.2420744261064654</c:v>
                </c:pt>
                <c:pt idx="3350">
                  <c:v>-0.40775500816151189</c:v>
                </c:pt>
                <c:pt idx="3351">
                  <c:v>-0.36932500401837232</c:v>
                </c:pt>
                <c:pt idx="3352">
                  <c:v>-0.42876472204373195</c:v>
                </c:pt>
                <c:pt idx="3353">
                  <c:v>-0.29410681940930639</c:v>
                </c:pt>
                <c:pt idx="3354">
                  <c:v>-0.26638790471249829</c:v>
                </c:pt>
                <c:pt idx="3355">
                  <c:v>-0.14703365657130563</c:v>
                </c:pt>
                <c:pt idx="3356">
                  <c:v>-3.8928281304166076E-2</c:v>
                </c:pt>
                <c:pt idx="3357">
                  <c:v>-3.5259377227304725E-2</c:v>
                </c:pt>
                <c:pt idx="3358">
                  <c:v>6.2311520394412609E-2</c:v>
                </c:pt>
                <c:pt idx="3359">
                  <c:v>0.15068657756095349</c:v>
                </c:pt>
                <c:pt idx="3360">
                  <c:v>0.1364847022091511</c:v>
                </c:pt>
                <c:pt idx="3361">
                  <c:v>2.9373542467827515E-2</c:v>
                </c:pt>
                <c:pt idx="3362">
                  <c:v>-6.7642628296671309E-2</c:v>
                </c:pt>
                <c:pt idx="3363">
                  <c:v>-0.15551524038057526</c:v>
                </c:pt>
                <c:pt idx="3364">
                  <c:v>-0.23510605388724307</c:v>
                </c:pt>
                <c:pt idx="3365">
                  <c:v>-0.21294783033604361</c:v>
                </c:pt>
                <c:pt idx="3366">
                  <c:v>-0.28712574976228938</c:v>
                </c:pt>
                <c:pt idx="3367">
                  <c:v>-0.35431256498669306</c:v>
                </c:pt>
                <c:pt idx="3368">
                  <c:v>-0.32091939244959056</c:v>
                </c:pt>
                <c:pt idx="3369">
                  <c:v>-0.38492123188586036</c:v>
                </c:pt>
                <c:pt idx="3370">
                  <c:v>-0.25439548084906605</c:v>
                </c:pt>
                <c:pt idx="3371">
                  <c:v>-0.23041927163680997</c:v>
                </c:pt>
                <c:pt idx="3372">
                  <c:v>-0.1144549872985248</c:v>
                </c:pt>
                <c:pt idx="3373">
                  <c:v>-9.4200792729182553E-3</c:v>
                </c:pt>
                <c:pt idx="3374">
                  <c:v>-0.10278003732541105</c:v>
                </c:pt>
                <c:pt idx="3375">
                  <c:v>-9.3093247019495173E-2</c:v>
                </c:pt>
                <c:pt idx="3376">
                  <c:v>-0.17856719479913097</c:v>
                </c:pt>
                <c:pt idx="3377">
                  <c:v>-0.16173763317853834</c:v>
                </c:pt>
                <c:pt idx="3378">
                  <c:v>-0.24074199998015122</c:v>
                </c:pt>
                <c:pt idx="3379">
                  <c:v>-0.31230038063140031</c:v>
                </c:pt>
                <c:pt idx="3380">
                  <c:v>-0.47136232240164078</c:v>
                </c:pt>
                <c:pt idx="3381">
                  <c:v>-0.521185249732254</c:v>
                </c:pt>
                <c:pt idx="3382">
                  <c:v>-0.47206469718070765</c:v>
                </c:pt>
                <c:pt idx="3383">
                  <c:v>-0.42757364764024763</c:v>
                </c:pt>
                <c:pt idx="3384">
                  <c:v>-0.48152356033908567</c:v>
                </c:pt>
                <c:pt idx="3385">
                  <c:v>-0.34189325434064166</c:v>
                </c:pt>
                <c:pt idx="3386">
                  <c:v>-0.40391835386388147</c:v>
                </c:pt>
                <c:pt idx="3387">
                  <c:v>-0.27160216626172212</c:v>
                </c:pt>
                <c:pt idx="3388">
                  <c:v>-0.24600426515491514</c:v>
                </c:pt>
                <c:pt idx="3389">
                  <c:v>-0.22281890939004204</c:v>
                </c:pt>
                <c:pt idx="3390">
                  <c:v>-0.20181872192542266</c:v>
                </c:pt>
                <c:pt idx="3391">
                  <c:v>-0.27704553510838281</c:v>
                </c:pt>
                <c:pt idx="3392">
                  <c:v>-0.25093460857419236</c:v>
                </c:pt>
                <c:pt idx="3393">
                  <c:v>-0.32153235849704276</c:v>
                </c:pt>
                <c:pt idx="3394">
                  <c:v>-0.38547642724436526</c:v>
                </c:pt>
                <c:pt idx="3395">
                  <c:v>-0.44339390949317092</c:v>
                </c:pt>
                <c:pt idx="3396">
                  <c:v>-0.40160501803186482</c:v>
                </c:pt>
                <c:pt idx="3397">
                  <c:v>-0.55225019601844128</c:v>
                </c:pt>
                <c:pt idx="3398">
                  <c:v>-0.5944496208634833</c:v>
                </c:pt>
                <c:pt idx="3399">
                  <c:v>-0.63267184361615836</c:v>
                </c:pt>
                <c:pt idx="3400">
                  <c:v>-0.57304392713502939</c:v>
                </c:pt>
                <c:pt idx="3401">
                  <c:v>-0.51903580938487981</c:v>
                </c:pt>
                <c:pt idx="3402">
                  <c:v>-0.47011783681347269</c:v>
                </c:pt>
                <c:pt idx="3403">
                  <c:v>-0.5200580541475246</c:v>
                </c:pt>
                <c:pt idx="3404">
                  <c:v>-0.56529151688471635</c:v>
                </c:pt>
                <c:pt idx="3405">
                  <c:v>-0.6062618261949605</c:v>
                </c:pt>
                <c:pt idx="3406">
                  <c:v>-0.64337077482287364</c:v>
                </c:pt>
                <c:pt idx="3407">
                  <c:v>-0.67698228743902999</c:v>
                </c:pt>
                <c:pt idx="3408">
                  <c:v>-0.61317821001416384</c:v>
                </c:pt>
                <c:pt idx="3409">
                  <c:v>-0.5553875252165088</c:v>
                </c:pt>
                <c:pt idx="3410">
                  <c:v>-0.50304348414304079</c:v>
                </c:pt>
                <c:pt idx="3411">
                  <c:v>-0.4556327527164411</c:v>
                </c:pt>
                <c:pt idx="3412">
                  <c:v>-0.50693815706406886</c:v>
                </c:pt>
                <c:pt idx="3413">
                  <c:v>-0.45916036136236404</c:v>
                </c:pt>
                <c:pt idx="3414">
                  <c:v>-0.41588551682009489</c:v>
                </c:pt>
                <c:pt idx="3415">
                  <c:v>-0.28244145068110893</c:v>
                </c:pt>
                <c:pt idx="3416">
                  <c:v>-0.25582197108523846</c:v>
                </c:pt>
                <c:pt idx="3417">
                  <c:v>-0.13746353872789729</c:v>
                </c:pt>
                <c:pt idx="3418">
                  <c:v>-0.12450790542577675</c:v>
                </c:pt>
                <c:pt idx="3419">
                  <c:v>-1.852553218809877E-2</c:v>
                </c:pt>
                <c:pt idx="3420">
                  <c:v>-1.6779541913319599E-2</c:v>
                </c:pt>
                <c:pt idx="3421">
                  <c:v>-1.5198107345154994E-2</c:v>
                </c:pt>
                <c:pt idx="3422">
                  <c:v>-1.3765719473634754E-2</c:v>
                </c:pt>
                <c:pt idx="3423">
                  <c:v>-0.10671611058623606</c:v>
                </c:pt>
                <c:pt idx="3424">
                  <c:v>-0.19090613372280801</c:v>
                </c:pt>
                <c:pt idx="3425">
                  <c:v>-0.26716143411363769</c:v>
                </c:pt>
                <c:pt idx="3426">
                  <c:v>-0.33622984175931392</c:v>
                </c:pt>
                <c:pt idx="3427">
                  <c:v>-0.39878870534334615</c:v>
                </c:pt>
                <c:pt idx="3428">
                  <c:v>-0.36120375533210891</c:v>
                </c:pt>
                <c:pt idx="3429">
                  <c:v>-0.32716110340609694</c:v>
                </c:pt>
                <c:pt idx="3430">
                  <c:v>-0.29632689583606919</c:v>
                </c:pt>
                <c:pt idx="3431">
                  <c:v>-0.26839874386547929</c:v>
                </c:pt>
                <c:pt idx="3432">
                  <c:v>-0.24310275820666374</c:v>
                </c:pt>
                <c:pt idx="3433">
                  <c:v>-0.22019086302917962</c:v>
                </c:pt>
                <c:pt idx="3434">
                  <c:v>-0.1994383630987776</c:v>
                </c:pt>
                <c:pt idx="3435">
                  <c:v>-8.639396060043103E-2</c:v>
                </c:pt>
                <c:pt idx="3436">
                  <c:v>-7.8251521642325822E-2</c:v>
                </c:pt>
                <c:pt idx="3437">
                  <c:v>-7.0876489476613222E-2</c:v>
                </c:pt>
                <c:pt idx="3438">
                  <c:v>-6.4196537717054358E-2</c:v>
                </c:pt>
                <c:pt idx="3439">
                  <c:v>-5.8146156578720416E-2</c:v>
                </c:pt>
                <c:pt idx="3440">
                  <c:v>-5.2666010428454722E-2</c:v>
                </c:pt>
                <c:pt idx="3441">
                  <c:v>-0.14195013549247101</c:v>
                </c:pt>
                <c:pt idx="3442">
                  <c:v>-0.12857165040729435</c:v>
                </c:pt>
                <c:pt idx="3443">
                  <c:v>-0.11645405783591022</c:v>
                </c:pt>
                <c:pt idx="3444">
                  <c:v>-0.19972630106626352</c:v>
                </c:pt>
                <c:pt idx="3445">
                  <c:v>-8.6654761053816629E-2</c:v>
                </c:pt>
                <c:pt idx="3446">
                  <c:v>-0.17273552183975294</c:v>
                </c:pt>
                <c:pt idx="3447">
                  <c:v>-0.15645558244697993</c:v>
                </c:pt>
                <c:pt idx="3448">
                  <c:v>-4.7462211586429812E-2</c:v>
                </c:pt>
                <c:pt idx="3449">
                  <c:v>-4.2989003529138245E-2</c:v>
                </c:pt>
                <c:pt idx="3450">
                  <c:v>5.5310394208724134E-2</c:v>
                </c:pt>
                <c:pt idx="3451">
                  <c:v>5.0097512365325642E-2</c:v>
                </c:pt>
                <c:pt idx="3452">
                  <c:v>-4.8871846546669068E-2</c:v>
                </c:pt>
                <c:pt idx="3453">
                  <c:v>-4.4265783524317572E-2</c:v>
                </c:pt>
                <c:pt idx="3454">
                  <c:v>-4.0093831714555807E-2</c:v>
                </c:pt>
                <c:pt idx="3455">
                  <c:v>-3.6315077099494386E-2</c:v>
                </c:pt>
                <c:pt idx="3456">
                  <c:v>-0.12714024132427862</c:v>
                </c:pt>
                <c:pt idx="3457">
                  <c:v>-0.20940533548837281</c:v>
                </c:pt>
                <c:pt idx="3458">
                  <c:v>-0.28391712718828327</c:v>
                </c:pt>
                <c:pt idx="3459">
                  <c:v>-0.35140634796588616</c:v>
                </c:pt>
                <c:pt idx="3460">
                  <c:v>-0.41253485953774655</c:v>
                </c:pt>
                <c:pt idx="3461">
                  <c:v>-0.46790214462323587</c:v>
                </c:pt>
                <c:pt idx="3462">
                  <c:v>-0.42380340641881786</c:v>
                </c:pt>
                <c:pt idx="3463">
                  <c:v>-0.47810865598136104</c:v>
                </c:pt>
                <c:pt idx="3464">
                  <c:v>-0.33880019713620524</c:v>
                </c:pt>
                <c:pt idx="3465">
                  <c:v>-0.30686903082546896</c:v>
                </c:pt>
                <c:pt idx="3466">
                  <c:v>-0.27794730603980355</c:v>
                </c:pt>
                <c:pt idx="3467">
                  <c:v>-0.25175138959761195</c:v>
                </c:pt>
                <c:pt idx="3468">
                  <c:v>-0.32227215972257933</c:v>
                </c:pt>
                <c:pt idx="3469">
                  <c:v>-0.2918987242393502</c:v>
                </c:pt>
                <c:pt idx="3470">
                  <c:v>-0.3586356972171667</c:v>
                </c:pt>
                <c:pt idx="3471">
                  <c:v>-0.32483507906639159</c:v>
                </c:pt>
                <c:pt idx="3472">
                  <c:v>-0.48271565334108213</c:v>
                </c:pt>
                <c:pt idx="3473">
                  <c:v>-0.53146855443950169</c:v>
                </c:pt>
                <c:pt idx="3474">
                  <c:v>-0.5756266028599617</c:v>
                </c:pt>
                <c:pt idx="3475">
                  <c:v>-0.52137507365729052</c:v>
                </c:pt>
                <c:pt idx="3476">
                  <c:v>-0.56648441022998686</c:v>
                </c:pt>
                <c:pt idx="3477">
                  <c:v>-0.51309451238343662</c:v>
                </c:pt>
                <c:pt idx="3478">
                  <c:v>-0.46473649386240534</c:v>
                </c:pt>
                <c:pt idx="3479">
                  <c:v>-0.42093611121320901</c:v>
                </c:pt>
                <c:pt idx="3480">
                  <c:v>-0.28701603776697304</c:v>
                </c:pt>
                <c:pt idx="3481">
                  <c:v>-0.25996541349563784</c:v>
                </c:pt>
                <c:pt idx="3482">
                  <c:v>-0.23546425049887798</c:v>
                </c:pt>
                <c:pt idx="3483">
                  <c:v>-0.30752004732006272</c:v>
                </c:pt>
                <c:pt idx="3484">
                  <c:v>-0.37278474528298766</c:v>
                </c:pt>
                <c:pt idx="3485">
                  <c:v>-0.43189839037614014</c:v>
                </c:pt>
                <c:pt idx="3486">
                  <c:v>-0.48544070567474579</c:v>
                </c:pt>
                <c:pt idx="3487">
                  <c:v>-0.43968899703370901</c:v>
                </c:pt>
                <c:pt idx="3488">
                  <c:v>-0.49249706495304185</c:v>
                </c:pt>
                <c:pt idx="3489">
                  <c:v>-0.44608031011791149</c:v>
                </c:pt>
                <c:pt idx="3490">
                  <c:v>-0.49828601097028069</c:v>
                </c:pt>
                <c:pt idx="3491">
                  <c:v>-0.54557144043445061</c:v>
                </c:pt>
                <c:pt idx="3492">
                  <c:v>-0.49415254355613247</c:v>
                </c:pt>
                <c:pt idx="3493">
                  <c:v>-0.54182754314616655</c:v>
                </c:pt>
                <c:pt idx="3494">
                  <c:v>-0.49076150027434845</c:v>
                </c:pt>
                <c:pt idx="3495">
                  <c:v>-0.44450831855655049</c:v>
                </c:pt>
                <c:pt idx="3496">
                  <c:v>-0.49686217612313999</c:v>
                </c:pt>
                <c:pt idx="3497">
                  <c:v>-0.45003401925248715</c:v>
                </c:pt>
                <c:pt idx="3498">
                  <c:v>-0.50186709179770794</c:v>
                </c:pt>
                <c:pt idx="3499">
                  <c:v>-0.36031945312990954</c:v>
                </c:pt>
                <c:pt idx="3500">
                  <c:v>-0.42060792433065086</c:v>
                </c:pt>
                <c:pt idx="3501">
                  <c:v>-0.47521434098477994</c:v>
                </c:pt>
                <c:pt idx="3502">
                  <c:v>-0.43042644450923095</c:v>
                </c:pt>
                <c:pt idx="3503">
                  <c:v>-0.57835526704518925</c:v>
                </c:pt>
                <c:pt idx="3504">
                  <c:v>-0.52384656730176538</c:v>
                </c:pt>
                <c:pt idx="3505">
                  <c:v>-0.56872297108615544</c:v>
                </c:pt>
                <c:pt idx="3506">
                  <c:v>-0.51512209384939467</c:v>
                </c:pt>
                <c:pt idx="3507">
                  <c:v>-0.46657298027722316</c:v>
                </c:pt>
                <c:pt idx="3508">
                  <c:v>-0.61109507207653813</c:v>
                </c:pt>
                <c:pt idx="3509">
                  <c:v>-0.55350071840412085</c:v>
                </c:pt>
                <c:pt idx="3510">
                  <c:v>-0.59558228429096283</c:v>
                </c:pt>
                <c:pt idx="3511">
                  <c:v>-0.63369775603055511</c:v>
                </c:pt>
                <c:pt idx="3512">
                  <c:v>-0.66822092918999099</c:v>
                </c:pt>
                <c:pt idx="3513">
                  <c:v>-0.69949036993413816</c:v>
                </c:pt>
                <c:pt idx="3514">
                  <c:v>-0.63356495571088134</c:v>
                </c:pt>
                <c:pt idx="3515">
                  <c:v>-0.66810064500557775</c:v>
                </c:pt>
                <c:pt idx="3516">
                  <c:v>-0.69938142226702782</c:v>
                </c:pt>
                <c:pt idx="3517">
                  <c:v>-0.7277140557271834</c:v>
                </c:pt>
                <c:pt idx="3518">
                  <c:v>-0.65912862178558684</c:v>
                </c:pt>
                <c:pt idx="3519">
                  <c:v>-0.59700721270641588</c:v>
                </c:pt>
                <c:pt idx="3520">
                  <c:v>-0.63498838810675184</c:v>
                </c:pt>
                <c:pt idx="3521">
                  <c:v>-0.66938992205871573</c:v>
                </c:pt>
                <c:pt idx="3522">
                  <c:v>-0.79479696742830219</c:v>
                </c:pt>
                <c:pt idx="3523">
                  <c:v>-0.71988911800925615</c:v>
                </c:pt>
                <c:pt idx="3524">
                  <c:v>-0.74628894668083645</c:v>
                </c:pt>
                <c:pt idx="3525">
                  <c:v>-0.67595287051040298</c:v>
                </c:pt>
                <c:pt idx="3526">
                  <c:v>-0.61224581334535055</c:v>
                </c:pt>
                <c:pt idx="3527">
                  <c:v>-0.74303856407883229</c:v>
                </c:pt>
                <c:pt idx="3528">
                  <c:v>-0.76725660885920699</c:v>
                </c:pt>
                <c:pt idx="3529">
                  <c:v>-0.8834399363002855</c:v>
                </c:pt>
                <c:pt idx="3530">
                  <c:v>-0.80017768388722121</c:v>
                </c:pt>
                <c:pt idx="3531">
                  <c:v>-0.81901049349691735</c:v>
                </c:pt>
                <c:pt idx="3532">
                  <c:v>-0.83606835261712509</c:v>
                </c:pt>
                <c:pt idx="3533">
                  <c:v>-0.85151854639039248</c:v>
                </c:pt>
                <c:pt idx="3534">
                  <c:v>-0.77126481409832703</c:v>
                </c:pt>
                <c:pt idx="3535">
                  <c:v>-0.69857481788001896</c:v>
                </c:pt>
                <c:pt idx="3536">
                  <c:v>-0.63273569240497807</c:v>
                </c:pt>
                <c:pt idx="3537">
                  <c:v>-0.57310175831727217</c:v>
                </c:pt>
                <c:pt idx="3538">
                  <c:v>-0.51908819010660412</c:v>
                </c:pt>
                <c:pt idx="3539">
                  <c:v>-0.47016528076848024</c:v>
                </c:pt>
                <c:pt idx="3540">
                  <c:v>-0.42585324700742305</c:v>
                </c:pt>
                <c:pt idx="3541">
                  <c:v>-0.38571752403824666</c:v>
                </c:pt>
                <c:pt idx="3542">
                  <c:v>-0.34936450384186468</c:v>
                </c:pt>
                <c:pt idx="3543">
                  <c:v>-0.31643767508102533</c:v>
                </c:pt>
                <c:pt idx="3544">
                  <c:v>-0.28661412682041781</c:v>
                </c:pt>
                <c:pt idx="3545">
                  <c:v>-0.25960138176339548</c:v>
                </c:pt>
                <c:pt idx="3546">
                  <c:v>-0.32938230755679998</c:v>
                </c:pt>
                <c:pt idx="3547">
                  <c:v>-0.29833875642751306</c:v>
                </c:pt>
                <c:pt idx="3548">
                  <c:v>-0.27022099106329939</c:v>
                </c:pt>
                <c:pt idx="3549">
                  <c:v>-0.24475326265219297</c:v>
                </c:pt>
                <c:pt idx="3550">
                  <c:v>-0.2216858110954851</c:v>
                </c:pt>
                <c:pt idx="3551">
                  <c:v>-0.29504019523689878</c:v>
                </c:pt>
                <c:pt idx="3552">
                  <c:v>-0.36148109154849439</c:v>
                </c:pt>
                <c:pt idx="3553">
                  <c:v>-0.3274123012998833</c:v>
                </c:pt>
                <c:pt idx="3554">
                  <c:v>-0.29655441888612405</c:v>
                </c:pt>
                <c:pt idx="3555">
                  <c:v>-0.17435704376556316</c:v>
                </c:pt>
                <c:pt idx="3556">
                  <c:v>-0.15792427953169735</c:v>
                </c:pt>
                <c:pt idx="3557">
                  <c:v>-0.14304026683969012</c:v>
                </c:pt>
                <c:pt idx="3558">
                  <c:v>-0.12955903929555729</c:v>
                </c:pt>
                <c:pt idx="3559">
                  <c:v>-0.21159616712153886</c:v>
                </c:pt>
                <c:pt idx="3560">
                  <c:v>-0.19165369819683534</c:v>
                </c:pt>
                <c:pt idx="3561">
                  <c:v>-0.26783854229587434</c:v>
                </c:pt>
                <c:pt idx="3562">
                  <c:v>-0.3368431339988206</c:v>
                </c:pt>
                <c:pt idx="3563">
                  <c:v>-0.39934419615102867</c:v>
                </c:pt>
                <c:pt idx="3564">
                  <c:v>-0.36170689236457487</c:v>
                </c:pt>
                <c:pt idx="3565">
                  <c:v>-0.42186460049810837</c:v>
                </c:pt>
                <c:pt idx="3566">
                  <c:v>-0.47635257821376864</c:v>
                </c:pt>
                <c:pt idx="3567">
                  <c:v>-0.61995296462210825</c:v>
                </c:pt>
                <c:pt idx="3568">
                  <c:v>-0.65577155385296115</c:v>
                </c:pt>
                <c:pt idx="3569">
                  <c:v>-0.6882143205801261</c:v>
                </c:pt>
                <c:pt idx="3570">
                  <c:v>-0.62335164897123163</c:v>
                </c:pt>
                <c:pt idx="3571">
                  <c:v>-0.65884991974859231</c:v>
                </c:pt>
                <c:pt idx="3572">
                  <c:v>-0.50250699810988642</c:v>
                </c:pt>
                <c:pt idx="3573">
                  <c:v>-0.45514682930070205</c:v>
                </c:pt>
                <c:pt idx="3574">
                  <c:v>-0.50649803085132261</c:v>
                </c:pt>
                <c:pt idx="3575">
                  <c:v>-0.45876171606791627</c:v>
                </c:pt>
                <c:pt idx="3576">
                  <c:v>-0.50977222256719368</c:v>
                </c:pt>
                <c:pt idx="3577">
                  <c:v>-0.46172732248455661</c:v>
                </c:pt>
                <c:pt idx="3578">
                  <c:v>-0.5124583271638754</c:v>
                </c:pt>
                <c:pt idx="3579">
                  <c:v>-0.46416026768720703</c:v>
                </c:pt>
                <c:pt idx="3580">
                  <c:v>-0.51466197268326874</c:v>
                </c:pt>
                <c:pt idx="3581">
                  <c:v>-0.56040400411704894</c:v>
                </c:pt>
                <c:pt idx="3582">
                  <c:v>-0.50758717104575624</c:v>
                </c:pt>
                <c:pt idx="3583">
                  <c:v>-0.45974820721734305</c:v>
                </c:pt>
                <c:pt idx="3584">
                  <c:v>-0.5106657391161844</c:v>
                </c:pt>
                <c:pt idx="3585">
                  <c:v>-0.46253662708276222</c:v>
                </c:pt>
                <c:pt idx="3586">
                  <c:v>-0.41894357699298002</c:v>
                </c:pt>
                <c:pt idx="3587">
                  <c:v>-0.28521129547279295</c:v>
                </c:pt>
                <c:pt idx="3588">
                  <c:v>-0.16408298454775455</c:v>
                </c:pt>
                <c:pt idx="3589">
                  <c:v>-5.4370747975031372E-2</c:v>
                </c:pt>
                <c:pt idx="3590">
                  <c:v>4.500135390491862E-2</c:v>
                </c:pt>
                <c:pt idx="3591">
                  <c:v>4.076007622004002E-2</c:v>
                </c:pt>
                <c:pt idx="3592">
                  <c:v>3.6918529539660891E-2</c:v>
                </c:pt>
                <c:pt idx="3593">
                  <c:v>-0.15505651911122081</c:v>
                </c:pt>
                <c:pt idx="3594">
                  <c:v>-4.6195006863596538E-2</c:v>
                </c:pt>
                <c:pt idx="3595">
                  <c:v>-0.13608900964543419</c:v>
                </c:pt>
                <c:pt idx="3596">
                  <c:v>-2.9015143049648209E-2</c:v>
                </c:pt>
                <c:pt idx="3597">
                  <c:v>-0.12052830984991304</c:v>
                </c:pt>
                <c:pt idx="3598">
                  <c:v>-0.20341656387438439</c:v>
                </c:pt>
                <c:pt idx="3599">
                  <c:v>-0.27849278400149086</c:v>
                </c:pt>
                <c:pt idx="3600">
                  <c:v>-0.44074101668797283</c:v>
                </c:pt>
                <c:pt idx="3601">
                  <c:v>-0.49344993409078769</c:v>
                </c:pt>
                <c:pt idx="3602">
                  <c:v>-0.72968671227824944</c:v>
                </c:pt>
                <c:pt idx="3603">
                  <c:v>-0.94365869865986762</c:v>
                </c:pt>
                <c:pt idx="3604">
                  <c:v>-1.0432165208190769</c:v>
                </c:pt>
                <c:pt idx="3605">
                  <c:v>-1.0391434596895093</c:v>
                </c:pt>
                <c:pt idx="3606">
                  <c:v>-1.0354542755276097</c:v>
                </c:pt>
                <c:pt idx="3607">
                  <c:v>-1.0321127887815331</c:v>
                </c:pt>
                <c:pt idx="3608">
                  <c:v>-1.1233340093495565</c:v>
                </c:pt>
                <c:pt idx="3609">
                  <c:v>-1.1117100528182462</c:v>
                </c:pt>
                <c:pt idx="3610">
                  <c:v>-1.1954294079879622</c:v>
                </c:pt>
                <c:pt idx="3611">
                  <c:v>-0.98851506099966302</c:v>
                </c:pt>
                <c:pt idx="3612">
                  <c:v>-0.98959749099937455</c:v>
                </c:pt>
                <c:pt idx="3613">
                  <c:v>-0.89633012476733875</c:v>
                </c:pt>
                <c:pt idx="3614">
                  <c:v>-1.0003485599279176</c:v>
                </c:pt>
                <c:pt idx="3615">
                  <c:v>-1.0945634885363449</c:v>
                </c:pt>
                <c:pt idx="3616">
                  <c:v>-1.1798988693175305</c:v>
                </c:pt>
                <c:pt idx="3617">
                  <c:v>-1.1629438003304187</c:v>
                </c:pt>
                <c:pt idx="3618">
                  <c:v>-1.1475867089484373</c:v>
                </c:pt>
                <c:pt idx="3619">
                  <c:v>-1.1336769893304401</c:v>
                </c:pt>
                <c:pt idx="3620">
                  <c:v>-1.1210782299014048</c:v>
                </c:pt>
                <c:pt idx="3621">
                  <c:v>-1.0154190959666738</c:v>
                </c:pt>
                <c:pt idx="3622">
                  <c:v>-0.91971810080056304</c:v>
                </c:pt>
                <c:pt idx="3623">
                  <c:v>-0.83303671193510487</c:v>
                </c:pt>
                <c:pt idx="3624">
                  <c:v>-0.75452485150352722</c:v>
                </c:pt>
                <c:pt idx="3625">
                  <c:v>-0.58916477998280115</c:v>
                </c:pt>
                <c:pt idx="3626">
                  <c:v>-0.43938952803867293</c:v>
                </c:pt>
                <c:pt idx="3627">
                  <c:v>-0.2094824814227679</c:v>
                </c:pt>
                <c:pt idx="3628">
                  <c:v>-0.18973922268196206</c:v>
                </c:pt>
                <c:pt idx="3629">
                  <c:v>-7.7608942632003575E-2</c:v>
                </c:pt>
                <c:pt idx="3630">
                  <c:v>-7.029447211123635E-2</c:v>
                </c:pt>
                <c:pt idx="3631">
                  <c:v>-6.3669374196057366E-2</c:v>
                </c:pt>
                <c:pt idx="3632">
                  <c:v>3.6579102558626231E-2</c:v>
                </c:pt>
                <c:pt idx="3633">
                  <c:v>-6.1116176245260181E-2</c:v>
                </c:pt>
                <c:pt idx="3634">
                  <c:v>3.8891667271661851E-2</c:v>
                </c:pt>
                <c:pt idx="3635">
                  <c:v>3.5226213986066506E-2</c:v>
                </c:pt>
                <c:pt idx="3636">
                  <c:v>3.1906221533894247E-2</c:v>
                </c:pt>
                <c:pt idx="3637">
                  <c:v>2.889913099865353E-2</c:v>
                </c:pt>
                <c:pt idx="3638">
                  <c:v>-6.807232753825522E-2</c:v>
                </c:pt>
                <c:pt idx="3639">
                  <c:v>-6.1656661815046997E-2</c:v>
                </c:pt>
                <c:pt idx="3640">
                  <c:v>3.8402121266737442E-2</c:v>
                </c:pt>
                <c:pt idx="3641">
                  <c:v>0.12903058621281582</c:v>
                </c:pt>
                <c:pt idx="3642">
                  <c:v>0.11686973996077882</c:v>
                </c:pt>
                <c:pt idx="3643">
                  <c:v>0.10585502646614685</c:v>
                </c:pt>
                <c:pt idx="3644">
                  <c:v>1.6306456537050623E-3</c:v>
                </c:pt>
                <c:pt idx="3645">
                  <c:v>-9.2770818686177356E-2</c:v>
                </c:pt>
                <c:pt idx="3646">
                  <c:v>-0.17827515462031099</c:v>
                </c:pt>
                <c:pt idx="3647">
                  <c:v>-0.25572089674582216</c:v>
                </c:pt>
                <c:pt idx="3648">
                  <c:v>-0.3258675496359339</c:v>
                </c:pt>
                <c:pt idx="3649">
                  <c:v>-0.389403036244241</c:v>
                </c:pt>
                <c:pt idx="3650">
                  <c:v>-0.54119822392111461</c:v>
                </c:pt>
                <c:pt idx="3651">
                  <c:v>-0.67868705220430969</c:v>
                </c:pt>
                <c:pt idx="3652">
                  <c:v>-0.89746564330864387</c:v>
                </c:pt>
                <c:pt idx="3653">
                  <c:v>-0.90712927876030747</c:v>
                </c:pt>
                <c:pt idx="3654">
                  <c:v>-0.91588213802771357</c:v>
                </c:pt>
                <c:pt idx="3655">
                  <c:v>-1.1123056189593357</c:v>
                </c:pt>
                <c:pt idx="3656">
                  <c:v>-1.1017210637349506</c:v>
                </c:pt>
                <c:pt idx="3657">
                  <c:v>-1.2806296385539864</c:v>
                </c:pt>
                <c:pt idx="3658">
                  <c:v>-1.1599331386204697</c:v>
                </c:pt>
                <c:pt idx="3659">
                  <c:v>-1.144859795419801</c:v>
                </c:pt>
                <c:pt idx="3660">
                  <c:v>-1.0369593017393661</c:v>
                </c:pt>
                <c:pt idx="3661">
                  <c:v>-1.1277237492222738</c:v>
                </c:pt>
                <c:pt idx="3662">
                  <c:v>-1.1156860694549047</c:v>
                </c:pt>
                <c:pt idx="3663">
                  <c:v>-1.1990306938849322</c:v>
                </c:pt>
                <c:pt idx="3664">
                  <c:v>-1.2745202725201925</c:v>
                </c:pt>
                <c:pt idx="3665">
                  <c:v>-1.2486473463778653</c:v>
                </c:pt>
                <c:pt idx="3666">
                  <c:v>-1.1309651064687125</c:v>
                </c:pt>
                <c:pt idx="3667">
                  <c:v>-1.1186219359779512</c:v>
                </c:pt>
                <c:pt idx="3668">
                  <c:v>-0.91894652268387578</c:v>
                </c:pt>
                <c:pt idx="3669">
                  <c:v>-0.83233785334270927</c:v>
                </c:pt>
                <c:pt idx="3670">
                  <c:v>-0.75389185878172471</c:v>
                </c:pt>
                <c:pt idx="3671">
                  <c:v>-0.49434366581184253</c:v>
                </c:pt>
                <c:pt idx="3672">
                  <c:v>-0.35350509333825475</c:v>
                </c:pt>
                <c:pt idx="3673">
                  <c:v>-3.7444684388032334E-2</c:v>
                </c:pt>
                <c:pt idx="3674">
                  <c:v>0.24882773279673193</c:v>
                </c:pt>
                <c:pt idx="3675">
                  <c:v>0.41387183069121103</c:v>
                </c:pt>
                <c:pt idx="3676">
                  <c:v>0.56336088882178059</c:v>
                </c:pt>
                <c:pt idx="3677">
                  <c:v>0.60451315554020468</c:v>
                </c:pt>
                <c:pt idx="3678">
                  <c:v>0.64178691249459374</c:v>
                </c:pt>
                <c:pt idx="3679">
                  <c:v>0.48705214140300723</c:v>
                </c:pt>
                <c:pt idx="3680">
                  <c:v>0.25265299930721374</c:v>
                </c:pt>
                <c:pt idx="3681">
                  <c:v>0.13459323550359087</c:v>
                </c:pt>
                <c:pt idx="3682">
                  <c:v>-6.6587437308225583E-2</c:v>
                </c:pt>
                <c:pt idx="3683">
                  <c:v>-6.0311719192158809E-2</c:v>
                </c:pt>
                <c:pt idx="3684">
                  <c:v>-0.14887525318166889</c:v>
                </c:pt>
                <c:pt idx="3685">
                  <c:v>-0.13484409113076334</c:v>
                </c:pt>
                <c:pt idx="3686">
                  <c:v>-0.12213533494847138</c:v>
                </c:pt>
                <c:pt idx="3687">
                  <c:v>-1.6376571210242219E-2</c:v>
                </c:pt>
                <c:pt idx="3688">
                  <c:v>7.9414663871604174E-2</c:v>
                </c:pt>
                <c:pt idx="3689">
                  <c:v>0.16617778774110792</c:v>
                </c:pt>
                <c:pt idx="3690">
                  <c:v>0.33901145944177746</c:v>
                </c:pt>
                <c:pt idx="3691">
                  <c:v>0.30706038212782621</c:v>
                </c:pt>
                <c:pt idx="3692">
                  <c:v>0.27812062290678863</c:v>
                </c:pt>
                <c:pt idx="3693">
                  <c:v>0.1576605921270213</c:v>
                </c:pt>
                <c:pt idx="3694">
                  <c:v>4.8553651779721499E-2</c:v>
                </c:pt>
                <c:pt idx="3695">
                  <c:v>-5.0270201700056194E-2</c:v>
                </c:pt>
                <c:pt idx="3696">
                  <c:v>-0.32827568563247639</c:v>
                </c:pt>
                <c:pt idx="3697">
                  <c:v>-0.48583199037780977</c:v>
                </c:pt>
                <c:pt idx="3698">
                  <c:v>-0.81703452245308994</c:v>
                </c:pt>
                <c:pt idx="3699">
                  <c:v>-0.92852639206444132</c:v>
                </c:pt>
                <c:pt idx="3700">
                  <c:v>-0.93526262091291856</c:v>
                </c:pt>
                <c:pt idx="3701">
                  <c:v>-0.84711619554180373</c:v>
                </c:pt>
                <c:pt idx="3702">
                  <c:v>-0.76727737504227178</c:v>
                </c:pt>
                <c:pt idx="3703">
                  <c:v>-0.69496318610131791</c:v>
                </c:pt>
                <c:pt idx="3704">
                  <c:v>-0.62946444890218023</c:v>
                </c:pt>
                <c:pt idx="3705">
                  <c:v>-0.57013882225116908</c:v>
                </c:pt>
                <c:pt idx="3706">
                  <c:v>-0.61065228379354453</c:v>
                </c:pt>
                <c:pt idx="3707">
                  <c:v>-0.64734744154132939</c:v>
                </c:pt>
                <c:pt idx="3708">
                  <c:v>-0.77483194175672532</c:v>
                </c:pt>
                <c:pt idx="3709">
                  <c:v>-0.98454909050011741</c:v>
                </c:pt>
                <c:pt idx="3710">
                  <c:v>-1.0802530840210944</c:v>
                </c:pt>
                <c:pt idx="3711">
                  <c:v>-1.261184968260824</c:v>
                </c:pt>
                <c:pt idx="3712">
                  <c:v>-1.3308166445430292</c:v>
                </c:pt>
                <c:pt idx="3713">
                  <c:v>-1.4881334695529684</c:v>
                </c:pt>
                <c:pt idx="3714">
                  <c:v>-1.4421279738954014</c:v>
                </c:pt>
                <c:pt idx="3715">
                  <c:v>-1.4004583940533113</c:v>
                </c:pt>
                <c:pt idx="3716">
                  <c:v>-1.0799727407654425</c:v>
                </c:pt>
                <c:pt idx="3717">
                  <c:v>-0.7896921486960764</c:v>
                </c:pt>
                <c:pt idx="3718">
                  <c:v>-0.5267698578924549</c:v>
                </c:pt>
                <c:pt idx="3719">
                  <c:v>-0.38287518881413685</c:v>
                </c:pt>
                <c:pt idx="3720">
                  <c:v>-0.25254227279383412</c:v>
                </c:pt>
                <c:pt idx="3721">
                  <c:v>-0.32298850393362855</c:v>
                </c:pt>
                <c:pt idx="3722">
                  <c:v>-0.38679533420676698</c:v>
                </c:pt>
                <c:pt idx="3723">
                  <c:v>-0.53883629201055094</c:v>
                </c:pt>
                <c:pt idx="3724">
                  <c:v>-0.67654772713190114</c:v>
                </c:pt>
                <c:pt idx="3725">
                  <c:v>-0.70703238565878135</c:v>
                </c:pt>
                <c:pt idx="3726">
                  <c:v>-0.82889171241509818</c:v>
                </c:pt>
                <c:pt idx="3727">
                  <c:v>-0.84501828859244987</c:v>
                </c:pt>
                <c:pt idx="3728">
                  <c:v>-0.85962497077241184</c:v>
                </c:pt>
                <c:pt idx="3729">
                  <c:v>-0.5901116667663957</c:v>
                </c:pt>
                <c:pt idx="3730">
                  <c:v>-0.34599939323768003</c:v>
                </c:pt>
                <c:pt idx="3731">
                  <c:v>-3.0646379856338002E-2</c:v>
                </c:pt>
                <c:pt idx="3732">
                  <c:v>0.25498531222121718</c:v>
                </c:pt>
                <c:pt idx="3733">
                  <c:v>0.51369685153487432</c:v>
                </c:pt>
                <c:pt idx="3734">
                  <c:v>0.55952984349394308</c:v>
                </c:pt>
                <c:pt idx="3735">
                  <c:v>0.41254761851270472</c:v>
                </c:pt>
                <c:pt idx="3736">
                  <c:v>9.0922582662359031E-2</c:v>
                </c:pt>
                <c:pt idx="3737">
                  <c:v>-0.20039000769284671</c:v>
                </c:pt>
                <c:pt idx="3738">
                  <c:v>-0.55849481284300229</c:v>
                </c:pt>
                <c:pt idx="3739">
                  <c:v>-0.69435347602552233</c:v>
                </c:pt>
                <c:pt idx="3740">
                  <c:v>-0.91165554147031413</c:v>
                </c:pt>
                <c:pt idx="3741">
                  <c:v>-0.91998181052738104</c:v>
                </c:pt>
                <c:pt idx="3742">
                  <c:v>-0.83327556760570931</c:v>
                </c:pt>
                <c:pt idx="3743">
                  <c:v>-0.84898897516522431</c:v>
                </c:pt>
                <c:pt idx="3744">
                  <c:v>-0.76897364934449042</c:v>
                </c:pt>
                <c:pt idx="3745">
                  <c:v>-0.79074736992464068</c:v>
                </c:pt>
                <c:pt idx="3746">
                  <c:v>-0.71622118607861962</c:v>
                </c:pt>
                <c:pt idx="3747">
                  <c:v>-0.74296670919041463</c:v>
                </c:pt>
                <c:pt idx="3748">
                  <c:v>-0.76719152613447672</c:v>
                </c:pt>
                <c:pt idx="3749">
                  <c:v>-0.97762876708554569</c:v>
                </c:pt>
                <c:pt idx="3750">
                  <c:v>-1.2624805449379011</c:v>
                </c:pt>
                <c:pt idx="3751">
                  <c:v>-1.7089812344257553</c:v>
                </c:pt>
                <c:pt idx="3752">
                  <c:v>-1.9249046661206874</c:v>
                </c:pt>
                <c:pt idx="3753">
                  <c:v>-2.3089733530284864</c:v>
                </c:pt>
                <c:pt idx="3754">
                  <c:v>-2.3741010801553011</c:v>
                </c:pt>
                <c:pt idx="3755">
                  <c:v>-2.433090663609518</c:v>
                </c:pt>
                <c:pt idx="3756">
                  <c:v>-2.2980250505878046</c:v>
                </c:pt>
                <c:pt idx="3757">
                  <c:v>-2.2699368513024334</c:v>
                </c:pt>
                <c:pt idx="3758">
                  <c:v>-2.1502481228251931</c:v>
                </c:pt>
                <c:pt idx="3759">
                  <c:v>-2.0418397912510007</c:v>
                </c:pt>
                <c:pt idx="3760">
                  <c:v>-1.9436487042186508</c:v>
                </c:pt>
                <c:pt idx="3761">
                  <c:v>-1.7604641295086718</c:v>
                </c:pt>
                <c:pt idx="3762">
                  <c:v>-1.7830398534388756</c:v>
                </c:pt>
                <c:pt idx="3763">
                  <c:v>-1.7092400859079275</c:v>
                </c:pt>
                <c:pt idx="3764">
                  <c:v>-1.8308913418177228</c:v>
                </c:pt>
                <c:pt idx="3765">
                  <c:v>-1.8468294573638389</c:v>
                </c:pt>
                <c:pt idx="3766">
                  <c:v>-1.8612654409086027</c:v>
                </c:pt>
                <c:pt idx="3767">
                  <c:v>-1.968588644665513</c:v>
                </c:pt>
                <c:pt idx="3768">
                  <c:v>-2.0657968747679503</c:v>
                </c:pt>
                <c:pt idx="3769">
                  <c:v>-2.0595956654159453</c:v>
                </c:pt>
                <c:pt idx="3770">
                  <c:v>-2.0539789062762495</c:v>
                </c:pt>
                <c:pt idx="3771">
                  <c:v>-1.9546437346063674</c:v>
                </c:pt>
                <c:pt idx="3772">
                  <c:v>-1.6761751230879331</c:v>
                </c:pt>
                <c:pt idx="3773">
                  <c:v>-1.4239515598955488</c:v>
                </c:pt>
                <c:pt idx="3774">
                  <c:v>-1.1954995074987875</c:v>
                </c:pt>
                <c:pt idx="3775">
                  <c:v>-0.98857855378724158</c:v>
                </c:pt>
                <c:pt idx="3776">
                  <c:v>-0.89540722012500895</c:v>
                </c:pt>
                <c:pt idx="3777">
                  <c:v>-0.81101707778352938</c:v>
                </c:pt>
                <c:pt idx="3778">
                  <c:v>-0.64033273937081769</c:v>
                </c:pt>
                <c:pt idx="3779">
                  <c:v>-0.57998280047500606</c:v>
                </c:pt>
                <c:pt idx="3780">
                  <c:v>-0.52532070931958463</c:v>
                </c:pt>
                <c:pt idx="3781">
                  <c:v>-0.47581039888427507</c:v>
                </c:pt>
                <c:pt idx="3782">
                  <c:v>-0.52521410488287479</c:v>
                </c:pt>
                <c:pt idx="3783">
                  <c:v>-0.56996162128671524</c:v>
                </c:pt>
                <c:pt idx="3784">
                  <c:v>-0.42199622441114726</c:v>
                </c:pt>
                <c:pt idx="3785">
                  <c:v>-0.28797623764987279</c:v>
                </c:pt>
                <c:pt idx="3786">
                  <c:v>-7.2339557456207154E-2</c:v>
                </c:pt>
                <c:pt idx="3787">
                  <c:v>2.872606481953735E-2</c:v>
                </c:pt>
                <c:pt idx="3788">
                  <c:v>0.12026647660112307</c:v>
                </c:pt>
                <c:pt idx="3789">
                  <c:v>1.4683848612532774E-2</c:v>
                </c:pt>
                <c:pt idx="3790">
                  <c:v>-8.0947851122987732E-2</c:v>
                </c:pt>
                <c:pt idx="3791">
                  <c:v>-0.26181425510601958</c:v>
                </c:pt>
                <c:pt idx="3792">
                  <c:v>-0.33138662250032869</c:v>
                </c:pt>
                <c:pt idx="3793">
                  <c:v>-0.39440194874567347</c:v>
                </c:pt>
                <c:pt idx="3794">
                  <c:v>-0.54572600001883387</c:v>
                </c:pt>
                <c:pt idx="3795">
                  <c:v>-0.58854031585056432</c:v>
                </c:pt>
                <c:pt idx="3796">
                  <c:v>-0.6273194774797316</c:v>
                </c:pt>
                <c:pt idx="3797">
                  <c:v>-0.662443789230302</c:v>
                </c:pt>
                <c:pt idx="3798">
                  <c:v>-0.60000993298043892</c:v>
                </c:pt>
                <c:pt idx="3799">
                  <c:v>-0.73195588826985891</c:v>
                </c:pt>
                <c:pt idx="3800">
                  <c:v>-0.75721845063734128</c:v>
                </c:pt>
                <c:pt idx="3801">
                  <c:v>-0.68585229298679373</c:v>
                </c:pt>
                <c:pt idx="3802">
                  <c:v>-0.71546001684163674</c:v>
                </c:pt>
                <c:pt idx="3803">
                  <c:v>-0.64802949885622929</c:v>
                </c:pt>
                <c:pt idx="3804">
                  <c:v>-0.77544971668413076</c:v>
                </c:pt>
                <c:pt idx="3805">
                  <c:v>-0.98510864151231758</c:v>
                </c:pt>
                <c:pt idx="3806">
                  <c:v>-1.1750076782005114</c:v>
                </c:pt>
                <c:pt idx="3807">
                  <c:v>-1.2527613727235092</c:v>
                </c:pt>
                <c:pt idx="3808">
                  <c:v>-1.2289391745737257</c:v>
                </c:pt>
                <c:pt idx="3809">
                  <c:v>-1.2073621657049338</c:v>
                </c:pt>
                <c:pt idx="3810">
                  <c:v>-1.1878187420126012</c:v>
                </c:pt>
                <c:pt idx="3811">
                  <c:v>-1.2643650222168969</c:v>
                </c:pt>
                <c:pt idx="3812">
                  <c:v>-1.2394492058670157</c:v>
                </c:pt>
                <c:pt idx="3813">
                  <c:v>-1.216881649885224</c:v>
                </c:pt>
                <c:pt idx="3814">
                  <c:v>-1.1964410359458884</c:v>
                </c:pt>
                <c:pt idx="3815">
                  <c:v>-1.0836791248764595</c:v>
                </c:pt>
                <c:pt idx="3816">
                  <c:v>-1.0757925531573382</c:v>
                </c:pt>
                <c:pt idx="3817">
                  <c:v>-0.88015371409607335</c:v>
                </c:pt>
                <c:pt idx="3818">
                  <c:v>-0.79720118082905356</c:v>
                </c:pt>
                <c:pt idx="3819">
                  <c:v>-0.62781896002758986</c:v>
                </c:pt>
                <c:pt idx="3820">
                  <c:v>-0.47440063744168426</c:v>
                </c:pt>
                <c:pt idx="3821">
                  <c:v>-0.42968943071833093</c:v>
                </c:pt>
                <c:pt idx="3822">
                  <c:v>-0.29494437634454052</c:v>
                </c:pt>
                <c:pt idx="3823">
                  <c:v>-0.17289874415859779</c:v>
                </c:pt>
                <c:pt idx="3824">
                  <c:v>-6.2355641816997445E-2</c:v>
                </c:pt>
                <c:pt idx="3825">
                  <c:v>0.22626457779334863</c:v>
                </c:pt>
                <c:pt idx="3826">
                  <c:v>0.29918742334014703</c:v>
                </c:pt>
                <c:pt idx="3827">
                  <c:v>0.5537330118268724</c:v>
                </c:pt>
                <c:pt idx="3828">
                  <c:v>0.5957926845744026</c:v>
                </c:pt>
                <c:pt idx="3829">
                  <c:v>0.82238388576983945</c:v>
                </c:pt>
                <c:pt idx="3830">
                  <c:v>1.0276193693739661</c:v>
                </c:pt>
                <c:pt idx="3831">
                  <c:v>1.119264084743999</c:v>
                </c:pt>
                <c:pt idx="3832">
                  <c:v>1.2965192687853209</c:v>
                </c:pt>
                <c:pt idx="3833">
                  <c:v>1.2685729860914075</c:v>
                </c:pt>
                <c:pt idx="3834">
                  <c:v>1.2432605784896842</c:v>
                </c:pt>
                <c:pt idx="3835">
                  <c:v>1.1260860294932546</c:v>
                </c:pt>
                <c:pt idx="3836">
                  <c:v>0.92570714195857762</c:v>
                </c:pt>
                <c:pt idx="3837">
                  <c:v>0.74421351965430371</c:v>
                </c:pt>
                <c:pt idx="3838">
                  <c:v>0.57982526826516501</c:v>
                </c:pt>
                <c:pt idx="3839">
                  <c:v>0.52517802417073778</c:v>
                </c:pt>
                <c:pt idx="3840">
                  <c:v>0.47568116149389</c:v>
                </c:pt>
                <c:pt idx="3841">
                  <c:v>0.52509704782957589</c:v>
                </c:pt>
                <c:pt idx="3842">
                  <c:v>0.47560781699308341</c:v>
                </c:pt>
                <c:pt idx="3843">
                  <c:v>0.52503061588511668</c:v>
                </c:pt>
                <c:pt idx="3844">
                  <c:v>0.38129986650419068</c:v>
                </c:pt>
                <c:pt idx="3845">
                  <c:v>-3.1627917709314501E-2</c:v>
                </c:pt>
                <c:pt idx="3846">
                  <c:v>-0.40563817512237188</c:v>
                </c:pt>
                <c:pt idx="3847">
                  <c:v>-0.74439879622374661</c:v>
                </c:pt>
                <c:pt idx="3848">
                  <c:v>-1.0512319809677935</c:v>
                </c:pt>
                <c:pt idx="3849">
                  <c:v>-1.2348990397320629</c:v>
                </c:pt>
                <c:pt idx="3850">
                  <c:v>-1.495503665628418</c:v>
                </c:pt>
                <c:pt idx="3851">
                  <c:v>-1.7315468841785477</c:v>
                </c:pt>
                <c:pt idx="3852">
                  <c:v>-1.8510957738811804</c:v>
                </c:pt>
                <c:pt idx="3853">
                  <c:v>-1.8651296665670811</c:v>
                </c:pt>
                <c:pt idx="3854">
                  <c:v>-1.877840896028083</c:v>
                </c:pt>
                <c:pt idx="3855">
                  <c:v>-1.7951063407286079</c:v>
                </c:pt>
                <c:pt idx="3856">
                  <c:v>-1.7201693335629382</c:v>
                </c:pt>
                <c:pt idx="3857">
                  <c:v>-1.6522949729330787</c:v>
                </c:pt>
                <c:pt idx="3858">
                  <c:v>-1.6850653996925691</c:v>
                </c:pt>
                <c:pt idx="3859">
                  <c:v>-1.8089950661008747</c:v>
                </c:pt>
                <c:pt idx="3860">
                  <c:v>-1.9212446366226754</c:v>
                </c:pt>
                <c:pt idx="3861">
                  <c:v>-1.9286671547531853</c:v>
                </c:pt>
                <c:pt idx="3862">
                  <c:v>-1.7468945578154091</c:v>
                </c:pt>
                <c:pt idx="3863">
                  <c:v>-1.6765014041402366</c:v>
                </c:pt>
                <c:pt idx="3864">
                  <c:v>-1.5184948692908384</c:v>
                </c:pt>
                <c:pt idx="3865">
                  <c:v>-1.3753800995145018</c:v>
                </c:pt>
                <c:pt idx="3866">
                  <c:v>-1.3400013586263448</c:v>
                </c:pt>
                <c:pt idx="3867">
                  <c:v>-1.3079569855122126</c:v>
                </c:pt>
                <c:pt idx="3868">
                  <c:v>-1.184684943805314</c:v>
                </c:pt>
                <c:pt idx="3869">
                  <c:v>-1.1672787979246915</c:v>
                </c:pt>
                <c:pt idx="3870">
                  <c:v>-1.0572653630371514</c:v>
                </c:pt>
                <c:pt idx="3871">
                  <c:v>-0.95762045011477759</c:v>
                </c:pt>
                <c:pt idx="3872">
                  <c:v>-0.86736684898453953</c:v>
                </c:pt>
                <c:pt idx="3873">
                  <c:v>-0.69137166975473097</c:v>
                </c:pt>
                <c:pt idx="3874">
                  <c:v>-0.72045920460437762</c:v>
                </c:pt>
                <c:pt idx="3875">
                  <c:v>-0.65255752427248992</c:v>
                </c:pt>
                <c:pt idx="3876">
                  <c:v>-0.59105542654351395</c:v>
                </c:pt>
                <c:pt idx="3877">
                  <c:v>-0.53534976496670938</c:v>
                </c:pt>
                <c:pt idx="3878">
                  <c:v>-0.3906464586974025</c:v>
                </c:pt>
                <c:pt idx="3879">
                  <c:v>-0.35382889735356365</c:v>
                </c:pt>
                <c:pt idx="3880">
                  <c:v>-0.32048130941695169</c:v>
                </c:pt>
                <c:pt idx="3881">
                  <c:v>-0.29027665759863769</c:v>
                </c:pt>
                <c:pt idx="3882">
                  <c:v>-0.35716650675571709</c:v>
                </c:pt>
                <c:pt idx="3883">
                  <c:v>-0.41775213615144818</c:v>
                </c:pt>
                <c:pt idx="3884">
                  <c:v>-0.56687548410819077</c:v>
                </c:pt>
                <c:pt idx="3885">
                  <c:v>-0.51344872841695732</c:v>
                </c:pt>
                <c:pt idx="3886">
                  <c:v>-0.4650573258212653</c:v>
                </c:pt>
                <c:pt idx="3887">
                  <c:v>-0.42122670547231922</c:v>
                </c:pt>
                <c:pt idx="3888">
                  <c:v>-0.28727924416239536</c:v>
                </c:pt>
                <c:pt idx="3889">
                  <c:v>-0.35445159288040684</c:v>
                </c:pt>
                <c:pt idx="3890">
                  <c:v>-0.41529309688071203</c:v>
                </c:pt>
                <c:pt idx="3891">
                  <c:v>-0.65889598343638345</c:v>
                </c:pt>
                <c:pt idx="3892">
                  <c:v>-0.87953983882815789</c:v>
                </c:pt>
                <c:pt idx="3893">
                  <c:v>-0.89089294154978893</c:v>
                </c:pt>
                <c:pt idx="3894">
                  <c:v>-0.90117603954824821</c:v>
                </c:pt>
                <c:pt idx="3895">
                  <c:v>-0.81624219878517057</c:v>
                </c:pt>
                <c:pt idx="3896">
                  <c:v>-0.83356096353526021</c:v>
                </c:pt>
                <c:pt idx="3897">
                  <c:v>-0.84924747316210591</c:v>
                </c:pt>
                <c:pt idx="3898">
                  <c:v>-0.95770334369452048</c:v>
                </c:pt>
                <c:pt idx="3899">
                  <c:v>-1.1501852688515293</c:v>
                </c:pt>
                <c:pt idx="3900">
                  <c:v>-1.3245261999478757</c:v>
                </c:pt>
                <c:pt idx="3901">
                  <c:v>-1.4824358853936535</c:v>
                </c:pt>
                <c:pt idx="3902">
                  <c:v>-1.5312151539999235</c:v>
                </c:pt>
                <c:pt idx="3903">
                  <c:v>-1.6696448644568591</c:v>
                </c:pt>
                <c:pt idx="3904">
                  <c:v>-1.7950278820714927</c:v>
                </c:pt>
                <c:pt idx="3905">
                  <c:v>-1.8143460490677408</c:v>
                </c:pt>
                <c:pt idx="3906">
                  <c:v>-1.9260913013261958</c:v>
                </c:pt>
                <c:pt idx="3907">
                  <c:v>-2.0273048116775896</c:v>
                </c:pt>
                <c:pt idx="3908">
                  <c:v>-2.0247313938043705</c:v>
                </c:pt>
                <c:pt idx="3909">
                  <c:v>-2.1166482944593987</c:v>
                </c:pt>
                <c:pt idx="3910">
                  <c:v>-2.1999022313192698</c:v>
                </c:pt>
                <c:pt idx="3911">
                  <c:v>-2.3695574490941924</c:v>
                </c:pt>
                <c:pt idx="3912">
                  <c:v>-2.617470818902663</c:v>
                </c:pt>
                <c:pt idx="3913">
                  <c:v>-2.6535233448562363</c:v>
                </c:pt>
                <c:pt idx="3914">
                  <c:v>-2.7804257798971306</c:v>
                </c:pt>
                <c:pt idx="3915">
                  <c:v>-2.8011201626009172</c:v>
                </c:pt>
                <c:pt idx="3916">
                  <c:v>-2.8198641456845199</c:v>
                </c:pt>
                <c:pt idx="3917">
                  <c:v>-2.836841549981489</c:v>
                </c:pt>
                <c:pt idx="3918">
                  <c:v>-2.6637233124045787</c:v>
                </c:pt>
                <c:pt idx="3919">
                  <c:v>-2.5069210843288898</c:v>
                </c:pt>
                <c:pt idx="3920">
                  <c:v>-2.3648971180868736</c:v>
                </c:pt>
                <c:pt idx="3921">
                  <c:v>-2.4247541545296332</c:v>
                </c:pt>
                <c:pt idx="3922">
                  <c:v>-2.4789697981937659</c:v>
                </c:pt>
                <c:pt idx="3923">
                  <c:v>-2.5280757378225522</c:v>
                </c:pt>
                <c:pt idx="3924">
                  <c:v>-2.4783057720680821</c:v>
                </c:pt>
                <c:pt idx="3925">
                  <c:v>-2.2447309558617343</c:v>
                </c:pt>
                <c:pt idx="3926">
                  <c:v>-2.0331700474551098</c:v>
                </c:pt>
                <c:pt idx="3927">
                  <c:v>-1.8415482849175961</c:v>
                </c:pt>
                <c:pt idx="3928">
                  <c:v>-1.6679864480237561</c:v>
                </c:pt>
                <c:pt idx="3929">
                  <c:v>-1.4165346492740993</c:v>
                </c:pt>
                <c:pt idx="3930">
                  <c:v>-1.1887816242349585</c:v>
                </c:pt>
                <c:pt idx="3931">
                  <c:v>-0.88824603649699829</c:v>
                </c:pt>
                <c:pt idx="3932">
                  <c:v>-0.7102830402041278</c:v>
                </c:pt>
                <c:pt idx="3933">
                  <c:v>-0.73758822037958027</c:v>
                </c:pt>
                <c:pt idx="3934">
                  <c:v>-0.76231994795170832</c:v>
                </c:pt>
                <c:pt idx="3935">
                  <c:v>-0.8789685447219947</c:v>
                </c:pt>
                <c:pt idx="3936">
                  <c:v>-0.7961277110369408</c:v>
                </c:pt>
                <c:pt idx="3937">
                  <c:v>-0.62684666237985964</c:v>
                </c:pt>
                <c:pt idx="3938">
                  <c:v>-0.47351997668837043</c:v>
                </c:pt>
                <c:pt idx="3939">
                  <c:v>-0.4288917702856046</c:v>
                </c:pt>
                <c:pt idx="3940">
                  <c:v>-0.38846967324417331</c:v>
                </c:pt>
                <c:pt idx="3941">
                  <c:v>-0.54035282831137121</c:v>
                </c:pt>
                <c:pt idx="3942">
                  <c:v>-0.77216911286136847</c:v>
                </c:pt>
                <c:pt idx="3943">
                  <c:v>-1.076385006923317</c:v>
                </c:pt>
                <c:pt idx="3944">
                  <c:v>-1.2576814488408636</c:v>
                </c:pt>
                <c:pt idx="3945">
                  <c:v>-1.4218911036569062</c:v>
                </c:pt>
                <c:pt idx="3946">
                  <c:v>-1.2878810242933096</c:v>
                </c:pt>
                <c:pt idx="3947">
                  <c:v>-1.1665010973547829</c:v>
                </c:pt>
                <c:pt idx="3948">
                  <c:v>-0.96231317941146255</c:v>
                </c:pt>
                <c:pt idx="3949">
                  <c:v>-0.77736951935701815</c:v>
                </c:pt>
                <c:pt idx="3950">
                  <c:v>-0.70410416822291899</c:v>
                </c:pt>
                <c:pt idx="3951">
                  <c:v>-0.63774391375538675</c:v>
                </c:pt>
                <c:pt idx="3952">
                  <c:v>-0.76613352514100852</c:v>
                </c:pt>
                <c:pt idx="3953">
                  <c:v>-1.0709182599442284</c:v>
                </c:pt>
                <c:pt idx="3954">
                  <c:v>-1.3469777102339249</c:v>
                </c:pt>
                <c:pt idx="3955">
                  <c:v>-1.6912669499017907</c:v>
                </c:pt>
                <c:pt idx="3956">
                  <c:v>-1.626116574757364</c:v>
                </c:pt>
                <c:pt idx="3957">
                  <c:v>-1.5671064778109078</c:v>
                </c:pt>
                <c:pt idx="3958">
                  <c:v>-1.5136579514760899</c:v>
                </c:pt>
                <c:pt idx="3959">
                  <c:v>-1.4652468300716319</c:v>
                </c:pt>
                <c:pt idx="3960">
                  <c:v>-1.4213983493678626</c:v>
                </c:pt>
                <c:pt idx="3961">
                  <c:v>-1.3816824906095944</c:v>
                </c:pt>
                <c:pt idx="3962">
                  <c:v>-1.3457097633545057</c:v>
                </c:pt>
                <c:pt idx="3963">
                  <c:v>-1.3131273857696422</c:v>
                </c:pt>
                <c:pt idx="3964">
                  <c:v>-1.4721113841418791</c:v>
                </c:pt>
                <c:pt idx="3965">
                  <c:v>-1.6161114936743797</c:v>
                </c:pt>
                <c:pt idx="3966">
                  <c:v>-1.7465399126201773</c:v>
                </c:pt>
                <c:pt idx="3967">
                  <c:v>-1.6761801834672039</c:v>
                </c:pt>
                <c:pt idx="3968">
                  <c:v>-1.4239561433453094</c:v>
                </c:pt>
                <c:pt idx="3969">
                  <c:v>-1.1955036589685852</c:v>
                </c:pt>
                <c:pt idx="3970">
                  <c:v>-0.89433453438253496</c:v>
                </c:pt>
                <c:pt idx="3971">
                  <c:v>-0.71579771068280662</c:v>
                </c:pt>
                <c:pt idx="3972">
                  <c:v>-0.6483353658026817</c:v>
                </c:pt>
                <c:pt idx="3973">
                  <c:v>-0.68147897674233082</c:v>
                </c:pt>
                <c:pt idx="3974">
                  <c:v>-0.80574665555043057</c:v>
                </c:pt>
                <c:pt idx="3975">
                  <c:v>-0.91830238155386479</c:v>
                </c:pt>
                <c:pt idx="3976">
                  <c:v>-0.92600220069164962</c:v>
                </c:pt>
                <c:pt idx="3977">
                  <c:v>-0.8387285493646236</c:v>
                </c:pt>
                <c:pt idx="3978">
                  <c:v>-0.57118468667803823</c:v>
                </c:pt>
                <c:pt idx="3979">
                  <c:v>-0.3288562389973293</c:v>
                </c:pt>
                <c:pt idx="3980">
                  <c:v>-0.10936670944630633</c:v>
                </c:pt>
                <c:pt idx="3981">
                  <c:v>0.18368419890508919</c:v>
                </c:pt>
                <c:pt idx="3982">
                  <c:v>0.26062015061696031</c:v>
                </c:pt>
                <c:pt idx="3983">
                  <c:v>0.33030505970798285</c:v>
                </c:pt>
                <c:pt idx="3984">
                  <c:v>0.29917454123731874</c:v>
                </c:pt>
                <c:pt idx="3985">
                  <c:v>8.248244579516345E-2</c:v>
                </c:pt>
                <c:pt idx="3986">
                  <c:v>-1.9539121185336447E-2</c:v>
                </c:pt>
                <c:pt idx="3987">
                  <c:v>-1.7697602398132836E-2</c:v>
                </c:pt>
                <c:pt idx="3988">
                  <c:v>-1.6029642667729018E-2</c:v>
                </c:pt>
                <c:pt idx="3989">
                  <c:v>0.17397667477699674</c:v>
                </c:pt>
                <c:pt idx="3990">
                  <c:v>0.34607531869112251</c:v>
                </c:pt>
                <c:pt idx="3991">
                  <c:v>0.50195404754284678</c:v>
                </c:pt>
                <c:pt idx="3992">
                  <c:v>0.54889377270453255</c:v>
                </c:pt>
                <c:pt idx="3993">
                  <c:v>0.4971617533866402</c:v>
                </c:pt>
                <c:pt idx="3994">
                  <c:v>0.45030536202408156</c:v>
                </c:pt>
                <c:pt idx="3995">
                  <c:v>0.31361730190017933</c:v>
                </c:pt>
                <c:pt idx="3996">
                  <c:v>9.5564008334144079E-2</c:v>
                </c:pt>
                <c:pt idx="3997">
                  <c:v>-0.10193824647714772</c:v>
                </c:pt>
                <c:pt idx="3998">
                  <c:v>-0.18657857269726852</c:v>
                </c:pt>
                <c:pt idx="3999">
                  <c:v>1.9501602717209299E-2</c:v>
                </c:pt>
                <c:pt idx="4000">
                  <c:v>0.11191139957001475</c:v>
                </c:pt>
                <c:pt idx="4001">
                  <c:v>0.19561177825544523</c:v>
                </c:pt>
                <c:pt idx="4002">
                  <c:v>8.2928022882063177E-2</c:v>
                </c:pt>
                <c:pt idx="4003">
                  <c:v>-0.20763109796490864</c:v>
                </c:pt>
                <c:pt idx="4004">
                  <c:v>-0.56505344643498367</c:v>
                </c:pt>
                <c:pt idx="4005">
                  <c:v>-0.98303731178728038</c:v>
                </c:pt>
                <c:pt idx="4006">
                  <c:v>-1.3616271259182819</c:v>
                </c:pt>
                <c:pt idx="4007">
                  <c:v>-1.6102879110776533</c:v>
                </c:pt>
                <c:pt idx="4008">
                  <c:v>-1.8355129693602481</c:v>
                </c:pt>
                <c:pt idx="4009">
                  <c:v>-1.7567677271646136</c:v>
                </c:pt>
                <c:pt idx="4010">
                  <c:v>-1.6854440492005878</c:v>
                </c:pt>
                <c:pt idx="4011">
                  <c:v>-1.5265946899104317</c:v>
                </c:pt>
                <c:pt idx="4012">
                  <c:v>-1.5712120892408652</c:v>
                </c:pt>
                <c:pt idx="4013">
                  <c:v>-1.6116243977525355</c:v>
                </c:pt>
                <c:pt idx="4014">
                  <c:v>-1.7424757155258537</c:v>
                </c:pt>
                <c:pt idx="4015">
                  <c:v>-2.0494901463556836</c:v>
                </c:pt>
                <c:pt idx="4016">
                  <c:v>-2.2333213691645883</c:v>
                </c:pt>
                <c:pt idx="4017">
                  <c:v>-2.4940746870088804</c:v>
                </c:pt>
                <c:pt idx="4018">
                  <c:v>-2.6360048040133148</c:v>
                </c:pt>
                <c:pt idx="4019">
                  <c:v>-2.4818149838075398</c:v>
                </c:pt>
                <c:pt idx="4020">
                  <c:v>-2.3421572117942686</c:v>
                </c:pt>
                <c:pt idx="4021">
                  <c:v>-2.0271663154828179</c:v>
                </c:pt>
                <c:pt idx="4022">
                  <c:v>-1.7418626117453588</c:v>
                </c:pt>
                <c:pt idx="4023">
                  <c:v>-1.3892003689913128</c:v>
                </c:pt>
                <c:pt idx="4024">
                  <c:v>-1.2582713187836927</c:v>
                </c:pt>
                <c:pt idx="4025">
                  <c:v>-1.2339298204519789</c:v>
                </c:pt>
                <c:pt idx="4026">
                  <c:v>-1.3061302338980472</c:v>
                </c:pt>
                <c:pt idx="4027">
                  <c:v>-1.4657736982977598</c:v>
                </c:pt>
                <c:pt idx="4028">
                  <c:v>-1.5161233410412258</c:v>
                </c:pt>
                <c:pt idx="4029">
                  <c:v>-1.4674798621443859</c:v>
                </c:pt>
                <c:pt idx="4030">
                  <c:v>-1.2349253639105791</c:v>
                </c:pt>
                <c:pt idx="4031">
                  <c:v>-0.93004083116539615</c:v>
                </c:pt>
                <c:pt idx="4032">
                  <c:v>-0.8423865478835636</c:v>
                </c:pt>
                <c:pt idx="4033">
                  <c:v>-0.66874570656645371</c:v>
                </c:pt>
                <c:pt idx="4034">
                  <c:v>-0.69996568820808092</c:v>
                </c:pt>
                <c:pt idx="4035">
                  <c:v>-0.82249103550828562</c:v>
                </c:pt>
                <c:pt idx="4036">
                  <c:v>-0.83922086127209061</c:v>
                </c:pt>
                <c:pt idx="4037">
                  <c:v>-0.85437393810443341</c:v>
                </c:pt>
                <c:pt idx="4038">
                  <c:v>-0.67960331187571554</c:v>
                </c:pt>
                <c:pt idx="4039">
                  <c:v>-0.42705664950200672</c:v>
                </c:pt>
                <c:pt idx="4040">
                  <c:v>-0.1040641696966601</c:v>
                </c:pt>
                <c:pt idx="4041">
                  <c:v>0.28273476566474354</c:v>
                </c:pt>
                <c:pt idx="4042">
                  <c:v>0.63307876021371501</c:v>
                </c:pt>
                <c:pt idx="4043">
                  <c:v>0.95040361117755601</c:v>
                </c:pt>
                <c:pt idx="4044">
                  <c:v>1.0493257403083249</c:v>
                </c:pt>
                <c:pt idx="4045">
                  <c:v>1.0446768988067596</c:v>
                </c:pt>
                <c:pt idx="4046">
                  <c:v>0.85197064107907727</c:v>
                </c:pt>
                <c:pt idx="4047">
                  <c:v>0.77167429986643077</c:v>
                </c:pt>
                <c:pt idx="4048">
                  <c:v>0.69894571052369803</c:v>
                </c:pt>
                <c:pt idx="4049">
                  <c:v>0.91581496806359897</c:v>
                </c:pt>
                <c:pt idx="4050">
                  <c:v>1.1122447796151951</c:v>
                </c:pt>
                <c:pt idx="4051">
                  <c:v>1.2901615175792955</c:v>
                </c:pt>
                <c:pt idx="4052">
                  <c:v>1.4513099980352357</c:v>
                </c:pt>
                <c:pt idx="4053">
                  <c:v>1.4087750328056621</c:v>
                </c:pt>
                <c:pt idx="4054">
                  <c:v>1.2760011139969725</c:v>
                </c:pt>
                <c:pt idx="4055">
                  <c:v>1.155740842225814</c:v>
                </c:pt>
                <c:pt idx="4056">
                  <c:v>0.85831927482871739</c:v>
                </c:pt>
                <c:pt idx="4057">
                  <c:v>0.58892902976623729</c:v>
                </c:pt>
                <c:pt idx="4058">
                  <c:v>0.53342377636425597</c:v>
                </c:pt>
                <c:pt idx="4059">
                  <c:v>0.38890199024428007</c:v>
                </c:pt>
                <c:pt idx="4060">
                  <c:v>0.44649662078643748</c:v>
                </c:pt>
                <c:pt idx="4061">
                  <c:v>0.49866308528267106</c:v>
                </c:pt>
                <c:pt idx="4062">
                  <c:v>0.45166519672245725</c:v>
                </c:pt>
                <c:pt idx="4063">
                  <c:v>0.31484897519759969</c:v>
                </c:pt>
                <c:pt idx="4064">
                  <c:v>0.19092737876577429</c:v>
                </c:pt>
                <c:pt idx="4065">
                  <c:v>-1.5562661964604652E-2</c:v>
                </c:pt>
                <c:pt idx="4066">
                  <c:v>-0.10834369523734934</c:v>
                </c:pt>
                <c:pt idx="4067">
                  <c:v>-0.19238032213443029</c:v>
                </c:pt>
                <c:pt idx="4068">
                  <c:v>-0.17424890393304737</c:v>
                </c:pt>
                <c:pt idx="4069">
                  <c:v>-0.34632189085367088</c:v>
                </c:pt>
                <c:pt idx="4070">
                  <c:v>-0.31368182161117431</c:v>
                </c:pt>
                <c:pt idx="4071">
                  <c:v>-0.18987022681333066</c:v>
                </c:pt>
                <c:pt idx="4072">
                  <c:v>-7.7727599914871243E-2</c:v>
                </c:pt>
                <c:pt idx="4073">
                  <c:v>2.384583339903433E-2</c:v>
                </c:pt>
                <c:pt idx="4074">
                  <c:v>0.11584619615597415</c:v>
                </c:pt>
                <c:pt idx="4075">
                  <c:v>0.19917572899997002</c:v>
                </c:pt>
                <c:pt idx="4076">
                  <c:v>8.6156079182285308E-2</c:v>
                </c:pt>
                <c:pt idx="4077">
                  <c:v>7.8036060019650272E-2</c:v>
                </c:pt>
                <c:pt idx="4078">
                  <c:v>-0.11781422458192206</c:v>
                </c:pt>
                <c:pt idx="4079">
                  <c:v>-0.10671049550887374</c:v>
                </c:pt>
                <c:pt idx="4080">
                  <c:v>-9.6653268246325613E-2</c:v>
                </c:pt>
                <c:pt idx="4081">
                  <c:v>0.10095164689310496</c:v>
                </c:pt>
                <c:pt idx="4082">
                  <c:v>0.27993273754107745</c:v>
                </c:pt>
                <c:pt idx="4083">
                  <c:v>0.53629303741140899</c:v>
                </c:pt>
                <c:pt idx="4084">
                  <c:v>0.67424416863170544</c:v>
                </c:pt>
                <c:pt idx="4085">
                  <c:v>0.70494593243242554</c:v>
                </c:pt>
                <c:pt idx="4086">
                  <c:v>0.45001078434180652</c:v>
                </c:pt>
                <c:pt idx="4087">
                  <c:v>0.31335048751038075</c:v>
                </c:pt>
                <c:pt idx="4088">
                  <c:v>0.18957012021584518</c:v>
                </c:pt>
                <c:pt idx="4089">
                  <c:v>0.45444689612861955</c:v>
                </c:pt>
                <c:pt idx="4090">
                  <c:v>0.69435962404197027</c:v>
                </c:pt>
                <c:pt idx="4091">
                  <c:v>0.81741333044216913</c:v>
                </c:pt>
                <c:pt idx="4092">
                  <c:v>0.74037393902626458</c:v>
                </c:pt>
                <c:pt idx="4093">
                  <c:v>0.5763475595859433</c:v>
                </c:pt>
                <c:pt idx="4094">
                  <c:v>0.42778030220496133</c:v>
                </c:pt>
                <c:pt idx="4095">
                  <c:v>0.29321517895454169</c:v>
                </c:pt>
                <c:pt idx="4096">
                  <c:v>0.26558029939080352</c:v>
                </c:pt>
                <c:pt idx="4097">
                  <c:v>0.3347977254733675</c:v>
                </c:pt>
                <c:pt idx="4098">
                  <c:v>0.30324378322979639</c:v>
                </c:pt>
                <c:pt idx="4099">
                  <c:v>0.46315928919593885</c:v>
                </c:pt>
                <c:pt idx="4100">
                  <c:v>0.60800311379993144</c:v>
                </c:pt>
                <c:pt idx="4101">
                  <c:v>0.8334435091528053</c:v>
                </c:pt>
                <c:pt idx="4102">
                  <c:v>0.94338886820209633</c:v>
                </c:pt>
                <c:pt idx="4103">
                  <c:v>1.0429721212828211</c:v>
                </c:pt>
                <c:pt idx="4104">
                  <c:v>1.0389220942668826</c:v>
                </c:pt>
                <c:pt idx="4105">
                  <c:v>1.0352537733045477</c:v>
                </c:pt>
                <c:pt idx="4106">
                  <c:v>1.0319311834478011</c:v>
                </c:pt>
                <c:pt idx="4107">
                  <c:v>1.0289217403075999</c:v>
                </c:pt>
                <c:pt idx="4108">
                  <c:v>1.120443710108912</c:v>
                </c:pt>
                <c:pt idx="4109">
                  <c:v>1.203339937471128</c:v>
                </c:pt>
                <c:pt idx="4110">
                  <c:v>1.2784233794666007</c:v>
                </c:pt>
                <c:pt idx="4111">
                  <c:v>1.4406781533763908</c:v>
                </c:pt>
                <c:pt idx="4112">
                  <c:v>1.3991452158990472</c:v>
                </c:pt>
                <c:pt idx="4113">
                  <c:v>1.2672788859518347</c:v>
                </c:pt>
                <c:pt idx="4114">
                  <c:v>1.0535928851994687</c:v>
                </c:pt>
                <c:pt idx="4115">
                  <c:v>0.76579853594356739</c:v>
                </c:pt>
                <c:pt idx="4116">
                  <c:v>0.69362372430406349</c:v>
                </c:pt>
                <c:pt idx="4117">
                  <c:v>0.72249900801288014</c:v>
                </c:pt>
                <c:pt idx="4118">
                  <c:v>0.74865286034659861</c:v>
                </c:pt>
                <c:pt idx="4119">
                  <c:v>0.96083732938506416</c:v>
                </c:pt>
                <c:pt idx="4120">
                  <c:v>0.96452832413402934</c:v>
                </c:pt>
                <c:pt idx="4121">
                  <c:v>0.9678714508233609</c:v>
                </c:pt>
                <c:pt idx="4122">
                  <c:v>0.97089949524527575</c:v>
                </c:pt>
                <c:pt idx="4123">
                  <c:v>0.87939437359617789</c:v>
                </c:pt>
                <c:pt idx="4124">
                  <c:v>0.70226562687754557</c:v>
                </c:pt>
                <c:pt idx="4125">
                  <c:v>0.63607865084953175</c:v>
                </c:pt>
                <c:pt idx="4126">
                  <c:v>0.57612965035110586</c:v>
                </c:pt>
                <c:pt idx="4127">
                  <c:v>0.61607848964705092</c:v>
                </c:pt>
                <c:pt idx="4128">
                  <c:v>0.55801445993375476</c:v>
                </c:pt>
                <c:pt idx="4129">
                  <c:v>0.69391839531139954</c:v>
                </c:pt>
                <c:pt idx="4130">
                  <c:v>0.72276590693206</c:v>
                </c:pt>
                <c:pt idx="4131">
                  <c:v>0.65464682502757232</c:v>
                </c:pt>
                <c:pt idx="4132">
                  <c:v>0.68719559494919102</c:v>
                </c:pt>
                <c:pt idx="4133">
                  <c:v>0.52818115636134788</c:v>
                </c:pt>
                <c:pt idx="4134">
                  <c:v>0.47840125514366671</c:v>
                </c:pt>
                <c:pt idx="4135">
                  <c:v>0.24481743986945473</c:v>
                </c:pt>
                <c:pt idx="4136">
                  <c:v>0.12749616014482473</c:v>
                </c:pt>
                <c:pt idx="4137">
                  <c:v>0.11547993014266805</c:v>
                </c:pt>
                <c:pt idx="4138">
                  <c:v>1.0348423529776204E-2</c:v>
                </c:pt>
                <c:pt idx="4139">
                  <c:v>0.10362088719734858</c:v>
                </c:pt>
                <c:pt idx="4140">
                  <c:v>9.3854848658019172E-2</c:v>
                </c:pt>
                <c:pt idx="4141">
                  <c:v>8.5009237566584725E-2</c:v>
                </c:pt>
                <c:pt idx="4142">
                  <c:v>-1.7250473927902618E-2</c:v>
                </c:pt>
                <c:pt idx="4143">
                  <c:v>-0.20412021427840493</c:v>
                </c:pt>
                <c:pt idx="4144">
                  <c:v>-0.27913011691731238</c:v>
                </c:pt>
                <c:pt idx="4145">
                  <c:v>-0.34707050278391349</c:v>
                </c:pt>
                <c:pt idx="4146">
                  <c:v>-0.22011209892150993</c:v>
                </c:pt>
                <c:pt idx="4147">
                  <c:v>-1.0871463117980984E-2</c:v>
                </c:pt>
                <c:pt idx="4148">
                  <c:v>8.4400927749669438E-2</c:v>
                </c:pt>
                <c:pt idx="4149">
                  <c:v>0.17069410732012749</c:v>
                </c:pt>
                <c:pt idx="4150">
                  <c:v>-3.3888992502299486E-2</c:v>
                </c:pt>
                <c:pt idx="4151">
                  <c:v>-0.31343836902889732</c:v>
                </c:pt>
                <c:pt idx="4152">
                  <c:v>-0.56664083752714811</c:v>
                </c:pt>
                <c:pt idx="4153">
                  <c:v>-0.89022731518594567</c:v>
                </c:pt>
                <c:pt idx="4154">
                  <c:v>-0.99482092659893928</c:v>
                </c:pt>
                <c:pt idx="4155">
                  <c:v>-1.0895568223751084</c:v>
                </c:pt>
                <c:pt idx="4156">
                  <c:v>-1.0811162907175338</c:v>
                </c:pt>
                <c:pt idx="4157">
                  <c:v>-0.97922348081970023</c:v>
                </c:pt>
                <c:pt idx="4158">
                  <c:v>-0.98118162162042011</c:v>
                </c:pt>
                <c:pt idx="4159">
                  <c:v>-0.88870743239081917</c:v>
                </c:pt>
                <c:pt idx="4160">
                  <c:v>-0.89919650977482357</c:v>
                </c:pt>
                <c:pt idx="4161">
                  <c:v>-1.1914403537283338</c:v>
                </c:pt>
                <c:pt idx="4162">
                  <c:v>-1.4561408642852083</c:v>
                </c:pt>
                <c:pt idx="4163">
                  <c:v>-1.884389498676462</c:v>
                </c:pt>
                <c:pt idx="4164">
                  <c:v>-1.9895333113332316</c:v>
                </c:pt>
                <c:pt idx="4165">
                  <c:v>-2.0847675531076133</c:v>
                </c:pt>
                <c:pt idx="4166">
                  <c:v>-1.9825306198367496</c:v>
                </c:pt>
                <c:pt idx="4167">
                  <c:v>-1.795681510912871</c:v>
                </c:pt>
                <c:pt idx="4168">
                  <c:v>-1.7206902952344378</c:v>
                </c:pt>
                <c:pt idx="4169">
                  <c:v>-1.5585190555160851</c:v>
                </c:pt>
                <c:pt idx="4170">
                  <c:v>-1.6943754338804953</c:v>
                </c:pt>
                <c:pt idx="4171">
                  <c:v>-1.8174276502385172</c:v>
                </c:pt>
                <c:pt idx="4172">
                  <c:v>-2.1173780276443774</c:v>
                </c:pt>
                <c:pt idx="4173">
                  <c:v>-2.3890587479872458</c:v>
                </c:pt>
                <c:pt idx="4174">
                  <c:v>-2.6351341636755801</c:v>
                </c:pt>
                <c:pt idx="4175">
                  <c:v>-2.7637697382115545</c:v>
                </c:pt>
                <c:pt idx="4176">
                  <c:v>-2.5975383566458721</c:v>
                </c:pt>
                <c:pt idx="4177">
                  <c:v>-2.4469739136938746</c:v>
                </c:pt>
                <c:pt idx="4178">
                  <c:v>-2.1221042759625846</c:v>
                </c:pt>
                <c:pt idx="4179">
                  <c:v>-2.0163484394648119</c:v>
                </c:pt>
                <c:pt idx="4180">
                  <c:v>-1.8263120761298151</c:v>
                </c:pt>
                <c:pt idx="4181">
                  <c:v>-1.936929556906944</c:v>
                </c:pt>
                <c:pt idx="4182">
                  <c:v>-1.8486260265196441</c:v>
                </c:pt>
                <c:pt idx="4183">
                  <c:v>-1.7686449078028679</c:v>
                </c:pt>
                <c:pt idx="4184">
                  <c:v>-1.5077062727202994</c:v>
                </c:pt>
                <c:pt idx="4185">
                  <c:v>-1.2713605246081254</c:v>
                </c:pt>
                <c:pt idx="4186">
                  <c:v>-0.96304205886754923</c:v>
                </c:pt>
                <c:pt idx="4187">
                  <c:v>-0.6837819239350732</c:v>
                </c:pt>
                <c:pt idx="4188">
                  <c:v>-0.52508921626062177</c:v>
                </c:pt>
                <c:pt idx="4189">
                  <c:v>-0.38135294392442021</c:v>
                </c:pt>
                <c:pt idx="4190">
                  <c:v>-0.34541127571268626</c:v>
                </c:pt>
                <c:pt idx="4191">
                  <c:v>-0.31285702992530467</c:v>
                </c:pt>
                <c:pt idx="4192">
                  <c:v>-0.37761872912788069</c:v>
                </c:pt>
                <c:pt idx="4193">
                  <c:v>-0.43627678197699254</c:v>
                </c:pt>
                <c:pt idx="4194">
                  <c:v>-0.48940644358896485</c:v>
                </c:pt>
                <c:pt idx="4195">
                  <c:v>-0.53752875256270061</c:v>
                </c:pt>
                <c:pt idx="4196">
                  <c:v>-0.39262008155067885</c:v>
                </c:pt>
                <c:pt idx="4197">
                  <c:v>-0.16712095141974811</c:v>
                </c:pt>
                <c:pt idx="4198">
                  <c:v>-0.15137017282251158</c:v>
                </c:pt>
                <c:pt idx="4199">
                  <c:v>-0.23135164974285077</c:v>
                </c:pt>
                <c:pt idx="4200">
                  <c:v>-0.39804282966139781</c:v>
                </c:pt>
                <c:pt idx="4201">
                  <c:v>-0.64327151560012896</c:v>
                </c:pt>
                <c:pt idx="4202">
                  <c:v>-0.67689238317763467</c:v>
                </c:pt>
                <c:pt idx="4203">
                  <c:v>-0.80159233824516996</c:v>
                </c:pt>
                <c:pt idx="4204">
                  <c:v>-0.82029181982271704</c:v>
                </c:pt>
                <c:pt idx="4205">
                  <c:v>-0.93147669638945918</c:v>
                </c:pt>
                <c:pt idx="4206">
                  <c:v>-1.0321826452138303</c:v>
                </c:pt>
                <c:pt idx="4207">
                  <c:v>-1.1233972819682183</c:v>
                </c:pt>
                <c:pt idx="4208">
                  <c:v>-1.2060151417407829</c:v>
                </c:pt>
                <c:pt idx="4209">
                  <c:v>-1.1865986720661499</c:v>
                </c:pt>
                <c:pt idx="4210">
                  <c:v>-1.169012161546171</c:v>
                </c:pt>
                <c:pt idx="4211">
                  <c:v>-1.1530831405937476</c:v>
                </c:pt>
                <c:pt idx="4212">
                  <c:v>-1.1386553944974145</c:v>
                </c:pt>
                <c:pt idx="4213">
                  <c:v>-1.1255874314354044</c:v>
                </c:pt>
                <c:pt idx="4214">
                  <c:v>-1.1137510948759841</c:v>
                </c:pt>
                <c:pt idx="4215">
                  <c:v>-1.1030303067559786</c:v>
                </c:pt>
                <c:pt idx="4216">
                  <c:v>-1.093319929111928</c:v>
                </c:pt>
                <c:pt idx="4217">
                  <c:v>-0.99027695339228761</c:v>
                </c:pt>
                <c:pt idx="4218">
                  <c:v>-0.99119332894608658</c:v>
                </c:pt>
                <c:pt idx="4219">
                  <c:v>-0.99202333813865329</c:v>
                </c:pt>
                <c:pt idx="4220">
                  <c:v>-0.99277512080776664</c:v>
                </c:pt>
                <c:pt idx="4221">
                  <c:v>-0.99345604962956846</c:v>
                </c:pt>
                <c:pt idx="4222">
                  <c:v>-0.99407280242184459</c:v>
                </c:pt>
                <c:pt idx="4223">
                  <c:v>-0.90038364802518811</c:v>
                </c:pt>
                <c:pt idx="4224">
                  <c:v>-1.0040200476191263</c:v>
                </c:pt>
                <c:pt idx="4225">
                  <c:v>-1.192136726272494</c:v>
                </c:pt>
                <c:pt idx="4226">
                  <c:v>-1.3625238256556078</c:v>
                </c:pt>
                <c:pt idx="4227">
                  <c:v>-1.6111000988557613</c:v>
                </c:pt>
                <c:pt idx="4228">
                  <c:v>-1.7420008306359511</c:v>
                </c:pt>
                <c:pt idx="4229">
                  <c:v>-1.7663166794891421</c:v>
                </c:pt>
                <c:pt idx="4230">
                  <c:v>-1.6940930339709497</c:v>
                </c:pt>
                <c:pt idx="4231">
                  <c:v>-1.6286763066780201</c:v>
                </c:pt>
                <c:pt idx="4232">
                  <c:v>-1.663672740289345</c:v>
                </c:pt>
                <c:pt idx="4233">
                  <c:v>-1.8838663969540019</c:v>
                </c:pt>
                <c:pt idx="4234">
                  <c:v>-2.0833072903943162</c:v>
                </c:pt>
                <c:pt idx="4235">
                  <c:v>-2.1697035428572122</c:v>
                </c:pt>
                <c:pt idx="4236">
                  <c:v>-1.9652138015359732</c:v>
                </c:pt>
                <c:pt idx="4237">
                  <c:v>-1.6857489846791189</c:v>
                </c:pt>
                <c:pt idx="4238">
                  <c:v>-1.3383753266818001</c:v>
                </c:pt>
                <c:pt idx="4239">
                  <c:v>-1.117988644252625</c:v>
                </c:pt>
                <c:pt idx="4240">
                  <c:v>-0.72987735808211784</c:v>
                </c:pt>
                <c:pt idx="4241">
                  <c:v>-0.66108803769694857</c:v>
                </c:pt>
                <c:pt idx="4242">
                  <c:v>-0.41028639880341622</c:v>
                </c:pt>
                <c:pt idx="4243">
                  <c:v>-0.2773700371052637</c:v>
                </c:pt>
                <c:pt idx="4244">
                  <c:v>-0.15698074737069517</c:v>
                </c:pt>
                <c:pt idx="4245">
                  <c:v>0.14055767833323052</c:v>
                </c:pt>
                <c:pt idx="4246">
                  <c:v>0.31580598845889868</c:v>
                </c:pt>
                <c:pt idx="4247">
                  <c:v>0.56878531408291588</c:v>
                </c:pt>
                <c:pt idx="4248">
                  <c:v>0.89216967958791149</c:v>
                </c:pt>
                <c:pt idx="4249">
                  <c:v>1.1850757866842185</c:v>
                </c:pt>
                <c:pt idx="4250">
                  <c:v>1.5446239231608589</c:v>
                </c:pt>
                <c:pt idx="4251">
                  <c:v>1.8702854461124918</c:v>
                </c:pt>
                <c:pt idx="4252">
                  <c:v>1.8825107547991919</c:v>
                </c:pt>
                <c:pt idx="4253">
                  <c:v>1.893583855287152</c:v>
                </c:pt>
                <c:pt idx="4254">
                  <c:v>1.8093655610330552</c:v>
                </c:pt>
                <c:pt idx="4255">
                  <c:v>1.6388368744070607</c:v>
                </c:pt>
                <c:pt idx="4256">
                  <c:v>1.4843801378549824</c:v>
                </c:pt>
                <c:pt idx="4257">
                  <c:v>1.3444806057683878</c:v>
                </c:pt>
                <c:pt idx="4258">
                  <c:v>1.4062618531644977</c:v>
                </c:pt>
                <c:pt idx="4259">
                  <c:v>1.4622203551721307</c:v>
                </c:pt>
                <c:pt idx="4260">
                  <c:v>1.4186571130076777</c:v>
                </c:pt>
                <c:pt idx="4261">
                  <c:v>1.1907040504743491</c:v>
                </c:pt>
                <c:pt idx="4262">
                  <c:v>0.98423505793956056</c:v>
                </c:pt>
                <c:pt idx="4263">
                  <c:v>0.60872975029362575</c:v>
                </c:pt>
                <c:pt idx="4264">
                  <c:v>0.36286276373191806</c:v>
                </c:pt>
                <c:pt idx="4265">
                  <c:v>-4.8327364482901591E-2</c:v>
                </c:pt>
                <c:pt idx="4266">
                  <c:v>-0.32651595650917775</c:v>
                </c:pt>
                <c:pt idx="4267">
                  <c:v>-0.38999033220939922</c:v>
                </c:pt>
                <c:pt idx="4268">
                  <c:v>-0.44748238893789027</c:v>
                </c:pt>
                <c:pt idx="4269">
                  <c:v>-0.40530816736694769</c:v>
                </c:pt>
                <c:pt idx="4270">
                  <c:v>-0.36710877253574936</c:v>
                </c:pt>
                <c:pt idx="4271">
                  <c:v>-0.33250958584974905</c:v>
                </c:pt>
                <c:pt idx="4272">
                  <c:v>-0.39541907529283016</c:v>
                </c:pt>
                <c:pt idx="4273">
                  <c:v>-0.73514282386272856</c:v>
                </c:pt>
                <c:pt idx="4274">
                  <c:v>-0.94860058384221779</c:v>
                </c:pt>
                <c:pt idx="4275">
                  <c:v>-1.2361882035113019</c:v>
                </c:pt>
                <c:pt idx="4276">
                  <c:v>-1.1196802101531378</c:v>
                </c:pt>
                <c:pt idx="4277">
                  <c:v>-1.1084006160832225</c:v>
                </c:pt>
                <c:pt idx="4278">
                  <c:v>-1.0039363191015789</c:v>
                </c:pt>
                <c:pt idx="4279">
                  <c:v>-0.90931755015873394</c:v>
                </c:pt>
                <c:pt idx="4280">
                  <c:v>-1.1063597289210469</c:v>
                </c:pt>
                <c:pt idx="4281">
                  <c:v>-1.3790788994536434</c:v>
                </c:pt>
                <c:pt idx="4282">
                  <c:v>-1.9088382325301718</c:v>
                </c:pt>
                <c:pt idx="4283">
                  <c:v>-2.2001733655223976</c:v>
                </c:pt>
                <c:pt idx="4284">
                  <c:v>-2.4640508091083939</c:v>
                </c:pt>
                <c:pt idx="4285">
                  <c:v>-2.5145628303324679</c:v>
                </c:pt>
                <c:pt idx="4286">
                  <c:v>-2.3718186464972884</c:v>
                </c:pt>
                <c:pt idx="4287">
                  <c:v>-2.3367755646481809</c:v>
                </c:pt>
                <c:pt idx="4288">
                  <c:v>-2.3992829950616565</c:v>
                </c:pt>
                <c:pt idx="4289">
                  <c:v>-2.4558992389496797</c:v>
                </c:pt>
                <c:pt idx="4290">
                  <c:v>-2.6956750867769164</c:v>
                </c:pt>
                <c:pt idx="4291">
                  <c:v>-2.9128525933428837</c:v>
                </c:pt>
                <c:pt idx="4292">
                  <c:v>-3.2980571613496608</c:v>
                </c:pt>
                <c:pt idx="4293">
                  <c:v>-3.3642137153039768</c:v>
                </c:pt>
                <c:pt idx="4294">
                  <c:v>-3.424135160941602</c:v>
                </c:pt>
                <c:pt idx="4295">
                  <c:v>-3.0071702453385289</c:v>
                </c:pt>
                <c:pt idx="4296">
                  <c:v>-2.6295033472053548</c:v>
                </c:pt>
                <c:pt idx="4297">
                  <c:v>-2.2874307156525577</c:v>
                </c:pt>
                <c:pt idx="4298">
                  <c:v>-1.9775976700881723</c:v>
                </c:pt>
                <c:pt idx="4299">
                  <c:v>-1.7912134807250135</c:v>
                </c:pt>
                <c:pt idx="4300">
                  <c:v>-1.7166433669710062</c:v>
                </c:pt>
                <c:pt idx="4301">
                  <c:v>-1.6491013208634071</c:v>
                </c:pt>
                <c:pt idx="4302">
                  <c:v>-1.5879249626316099</c:v>
                </c:pt>
                <c:pt idx="4303">
                  <c:v>-1.4382665607199505</c:v>
                </c:pt>
                <c:pt idx="4304">
                  <c:v>-1.1142175716727132</c:v>
                </c:pt>
                <c:pt idx="4305">
                  <c:v>-0.72646170071960225</c:v>
                </c:pt>
                <c:pt idx="4306">
                  <c:v>-0.37525095963366939</c:v>
                </c:pt>
                <c:pt idx="4307">
                  <c:v>-0.15138883067715214</c:v>
                </c:pt>
                <c:pt idx="4308">
                  <c:v>5.1374789686962158E-2</c:v>
                </c:pt>
                <c:pt idx="4309">
                  <c:v>-4.7714949776540047E-2</c:v>
                </c:pt>
                <c:pt idx="4310">
                  <c:v>-0.13746570131370231</c:v>
                </c:pt>
                <c:pt idx="4311">
                  <c:v>-0.31300542340805904</c:v>
                </c:pt>
                <c:pt idx="4312">
                  <c:v>-0.37775313685437717</c:v>
                </c:pt>
                <c:pt idx="4313">
                  <c:v>-0.34215074246601085</c:v>
                </c:pt>
                <c:pt idx="4314">
                  <c:v>-0.21565601508977167</c:v>
                </c:pt>
                <c:pt idx="4315">
                  <c:v>-0.19533091450851739</c:v>
                </c:pt>
                <c:pt idx="4316">
                  <c:v>-0.36541696874273694</c:v>
                </c:pt>
                <c:pt idx="4317">
                  <c:v>-0.33097723080775993</c:v>
                </c:pt>
                <c:pt idx="4318">
                  <c:v>-0.48827892091881298</c:v>
                </c:pt>
                <c:pt idx="4319">
                  <c:v>-0.53650749640066797</c:v>
                </c:pt>
                <c:pt idx="4320">
                  <c:v>-0.58019063572971608</c:v>
                </c:pt>
                <c:pt idx="4321">
                  <c:v>-0.90250007499378926</c:v>
                </c:pt>
                <c:pt idx="4322">
                  <c:v>-1.1001847856529288</c:v>
                </c:pt>
                <c:pt idx="4323">
                  <c:v>-1.279238151270055</c:v>
                </c:pt>
                <c:pt idx="4324">
                  <c:v>-1.3471683551387887</c:v>
                </c:pt>
                <c:pt idx="4325">
                  <c:v>-1.2202007289092087</c:v>
                </c:pt>
                <c:pt idx="4326">
                  <c:v>-1.1051995195338262</c:v>
                </c:pt>
                <c:pt idx="4327">
                  <c:v>-1.0952846984019668</c:v>
                </c:pt>
                <c:pt idx="4328">
                  <c:v>-1.1805521067546865</c:v>
                </c:pt>
                <c:pt idx="4329">
                  <c:v>-1.2577832511972598</c:v>
                </c:pt>
                <c:pt idx="4330">
                  <c:v>-1.3277355317595594</c:v>
                </c:pt>
                <c:pt idx="4331">
                  <c:v>-1.4853427448080616</c:v>
                </c:pt>
                <c:pt idx="4332">
                  <c:v>-1.4396002687611982</c:v>
                </c:pt>
                <c:pt idx="4333">
                  <c:v>-1.3981689195155098</c:v>
                </c:pt>
                <c:pt idx="4334">
                  <c:v>-1.2663946033346847</c:v>
                </c:pt>
                <c:pt idx="4335">
                  <c:v>-1.0527919442555307</c:v>
                </c:pt>
                <c:pt idx="4336">
                  <c:v>-0.95356864112057993</c:v>
                </c:pt>
                <c:pt idx="4337">
                  <c:v>-0.95794469359913326</c:v>
                </c:pt>
                <c:pt idx="4338">
                  <c:v>-1.05615609245583</c:v>
                </c:pt>
                <c:pt idx="4339">
                  <c:v>-1.2393590646458112</c:v>
                </c:pt>
                <c:pt idx="4340">
                  <c:v>-1.4052955634893567</c:v>
                </c:pt>
                <c:pt idx="4341">
                  <c:v>-1.649840695368717</c:v>
                </c:pt>
                <c:pt idx="4342">
                  <c:v>-1.8713379915545771</c:v>
                </c:pt>
                <c:pt idx="4343">
                  <c:v>-2.166207438993506</c:v>
                </c:pt>
                <c:pt idx="4344">
                  <c:v>-2.4332860957371683</c:v>
                </c:pt>
                <c:pt idx="4345">
                  <c:v>-2.5809454024944412</c:v>
                </c:pt>
                <c:pt idx="4346">
                  <c:v>-2.6204403678437358</c:v>
                </c:pt>
                <c:pt idx="4347">
                  <c:v>-2.6562130204031766</c:v>
                </c:pt>
                <c:pt idx="4348">
                  <c:v>-2.5943664002805189</c:v>
                </c:pt>
                <c:pt idx="4349">
                  <c:v>-2.4441009071729685</c:v>
                </c:pt>
                <c:pt idx="4350">
                  <c:v>-2.3079976031424598</c:v>
                </c:pt>
                <c:pt idx="4351">
                  <c:v>-2.1847217333140976</c:v>
                </c:pt>
                <c:pt idx="4352">
                  <c:v>-1.9788165608885717</c:v>
                </c:pt>
                <c:pt idx="4353">
                  <c:v>-1.792317493773891</c:v>
                </c:pt>
                <c:pt idx="4354">
                  <c:v>-1.6233955496336754</c:v>
                </c:pt>
                <c:pt idx="4355">
                  <c:v>-1.4703941236556899</c:v>
                </c:pt>
                <c:pt idx="4356">
                  <c:v>-1.2375649627452465</c:v>
                </c:pt>
                <c:pt idx="4357">
                  <c:v>-1.0266794332785349</c:v>
                </c:pt>
                <c:pt idx="4358">
                  <c:v>-0.6471738375000663</c:v>
                </c:pt>
                <c:pt idx="4359">
                  <c:v>-0.39768358108010704</c:v>
                </c:pt>
                <c:pt idx="4360">
                  <c:v>1.6788331853904492E-2</c:v>
                </c:pt>
                <c:pt idx="4361">
                  <c:v>0.29794940767643824</c:v>
                </c:pt>
                <c:pt idx="4362">
                  <c:v>0.45836389678289396</c:v>
                </c:pt>
                <c:pt idx="4363">
                  <c:v>0.60365967647416363</c:v>
                </c:pt>
                <c:pt idx="4364">
                  <c:v>0.73526165154316248</c:v>
                </c:pt>
                <c:pt idx="4365">
                  <c:v>0.94870821227761493</c:v>
                </c:pt>
                <c:pt idx="4366">
                  <c:v>1.330533467813334</c:v>
                </c:pt>
                <c:pt idx="4367">
                  <c:v>1.5821247612089775</c:v>
                </c:pt>
                <c:pt idx="4368">
                  <c:v>1.6215085746180662</c:v>
                </c:pt>
                <c:pt idx="4369">
                  <c:v>1.468684991845477</c:v>
                </c:pt>
                <c:pt idx="4370">
                  <c:v>1.236016912813203</c:v>
                </c:pt>
                <c:pt idx="4371">
                  <c:v>0.93102950400761464</c:v>
                </c:pt>
                <c:pt idx="4372">
                  <c:v>0.74903426089795078</c:v>
                </c:pt>
                <c:pt idx="4373">
                  <c:v>0.77268722456592265</c:v>
                </c:pt>
                <c:pt idx="4374">
                  <c:v>0.699863169319353</c:v>
                </c:pt>
                <c:pt idx="4375">
                  <c:v>0.82239817879718813</c:v>
                </c:pt>
                <c:pt idx="4376">
                  <c:v>0.83913675609983573</c:v>
                </c:pt>
                <c:pt idx="4377">
                  <c:v>0.8542977596579171</c:v>
                </c:pt>
                <c:pt idx="4378">
                  <c:v>0.86802987229402495</c:v>
                </c:pt>
                <c:pt idx="4379">
                  <c:v>0.7862199841971631</c:v>
                </c:pt>
                <c:pt idx="4380">
                  <c:v>0.71212049640338437</c:v>
                </c:pt>
                <c:pt idx="4381">
                  <c:v>0.64500472080423665</c:v>
                </c:pt>
                <c:pt idx="4382">
                  <c:v>0.48996667842426311</c:v>
                </c:pt>
                <c:pt idx="4383">
                  <c:v>0.53803618650871321</c:v>
                </c:pt>
                <c:pt idx="4384">
                  <c:v>0.77007080940475736</c:v>
                </c:pt>
                <c:pt idx="4385">
                  <c:v>1.0744844639084346</c:v>
                </c:pt>
                <c:pt idx="4386">
                  <c:v>1.3502078073928765</c:v>
                </c:pt>
                <c:pt idx="4387">
                  <c:v>1.4114492787525128</c:v>
                </c:pt>
                <c:pt idx="4388">
                  <c:v>1.2784233182012077</c:v>
                </c:pt>
                <c:pt idx="4389">
                  <c:v>1.1579347590620437</c:v>
                </c:pt>
                <c:pt idx="4390">
                  <c:v>0.95455419948218245</c:v>
                </c:pt>
                <c:pt idx="4391">
                  <c:v>0.77034180605809333</c:v>
                </c:pt>
                <c:pt idx="4392">
                  <c:v>0.88623436051352489</c:v>
                </c:pt>
                <c:pt idx="4393">
                  <c:v>0.9912042990384683</c:v>
                </c:pt>
                <c:pt idx="4394">
                  <c:v>1.2747766131472673</c:v>
                </c:pt>
                <c:pt idx="4395">
                  <c:v>1.6258706459007903</c:v>
                </c:pt>
                <c:pt idx="4396">
                  <c:v>1.7553792864183952</c:v>
                </c:pt>
                <c:pt idx="4397">
                  <c:v>1.6841864659118173</c:v>
                </c:pt>
                <c:pt idx="4398">
                  <c:v>1.4312078514466058</c:v>
                </c:pt>
                <c:pt idx="4399">
                  <c:v>1.0135763504675837</c:v>
                </c:pt>
                <c:pt idx="4400">
                  <c:v>0.82380125036545049</c:v>
                </c:pt>
                <c:pt idx="4401">
                  <c:v>0.65191203207277115</c:v>
                </c:pt>
                <c:pt idx="4402">
                  <c:v>0.6847185501580666</c:v>
                </c:pt>
                <c:pt idx="4403">
                  <c:v>0.90292868597255083</c:v>
                </c:pt>
                <c:pt idx="4404">
                  <c:v>1.1005730009986268</c:v>
                </c:pt>
                <c:pt idx="4405">
                  <c:v>1.0910942189660238</c:v>
                </c:pt>
                <c:pt idx="4406">
                  <c:v>0.98826101148568513</c:v>
                </c:pt>
                <c:pt idx="4407">
                  <c:v>0.89511960548030578</c:v>
                </c:pt>
                <c:pt idx="4408">
                  <c:v>0.71650879057277828</c:v>
                </c:pt>
                <c:pt idx="4409">
                  <c:v>0.7432272075995936</c:v>
                </c:pt>
                <c:pt idx="4410">
                  <c:v>0.76742747314699922</c:v>
                </c:pt>
                <c:pt idx="4411">
                  <c:v>0.97784247661603285</c:v>
                </c:pt>
                <c:pt idx="4412">
                  <c:v>1.2626741128196586</c:v>
                </c:pt>
                <c:pt idx="4413">
                  <c:v>1.61490877935676</c:v>
                </c:pt>
                <c:pt idx="4414">
                  <c:v>1.8396983310641895</c:v>
                </c:pt>
                <c:pt idx="4415">
                  <c:v>2.0433019666441847</c:v>
                </c:pt>
                <c:pt idx="4416">
                  <c:v>2.1334686320430176</c:v>
                </c:pt>
                <c:pt idx="4417">
                  <c:v>2.0266417302179933</c:v>
                </c:pt>
                <c:pt idx="4418">
                  <c:v>1.8356352470846526</c:v>
                </c:pt>
                <c:pt idx="4419">
                  <c:v>1.6626307008773038</c:v>
                </c:pt>
                <c:pt idx="4420">
                  <c:v>1.6944270082274218</c:v>
                </c:pt>
                <c:pt idx="4421">
                  <c:v>1.6289788046023737</c:v>
                </c:pt>
                <c:pt idx="4422">
                  <c:v>1.8524422876713798</c:v>
                </c:pt>
                <c:pt idx="4423">
                  <c:v>1.9605970540300368</c:v>
                </c:pt>
                <c:pt idx="4424">
                  <c:v>2.0585584738054017</c:v>
                </c:pt>
                <c:pt idx="4425">
                  <c:v>1.9587916880643335</c:v>
                </c:pt>
                <c:pt idx="4426">
                  <c:v>1.7741799207502638</c:v>
                </c:pt>
                <c:pt idx="4427">
                  <c:v>1.5127196229873034</c:v>
                </c:pt>
                <c:pt idx="4428">
                  <c:v>1.1816535981363749</c:v>
                </c:pt>
                <c:pt idx="4429">
                  <c:v>0.88178981103119192</c:v>
                </c:pt>
                <c:pt idx="4430">
                  <c:v>0.61018752004542653</c:v>
                </c:pt>
                <c:pt idx="4431">
                  <c:v>0.55267870113681994</c:v>
                </c:pt>
                <c:pt idx="4432">
                  <c:v>0.59483774032590431</c:v>
                </c:pt>
                <c:pt idx="4433">
                  <c:v>0.72727116328871744</c:v>
                </c:pt>
                <c:pt idx="4434">
                  <c:v>0.94147080979913267</c:v>
                </c:pt>
                <c:pt idx="4435">
                  <c:v>0.94698705601780075</c:v>
                </c:pt>
                <c:pt idx="4436">
                  <c:v>0.95198340827859007</c:v>
                </c:pt>
                <c:pt idx="4437">
                  <c:v>0.67376552660958078</c:v>
                </c:pt>
                <c:pt idx="4438">
                  <c:v>0.61026462175041929</c:v>
                </c:pt>
                <c:pt idx="4439">
                  <c:v>0.55274853617731312</c:v>
                </c:pt>
                <c:pt idx="4440">
                  <c:v>0.78339655278427967</c:v>
                </c:pt>
                <c:pt idx="4441">
                  <c:v>0.99230650595512127</c:v>
                </c:pt>
                <c:pt idx="4442">
                  <c:v>1.2757749395093574</c:v>
                </c:pt>
                <c:pt idx="4443">
                  <c:v>1.3440315433968482</c:v>
                </c:pt>
                <c:pt idx="4444">
                  <c:v>1.3116073343166872</c:v>
                </c:pt>
                <c:pt idx="4445">
                  <c:v>1.2822390349478672</c:v>
                </c:pt>
                <c:pt idx="4446">
                  <c:v>1.0671430733700249</c:v>
                </c:pt>
                <c:pt idx="4447">
                  <c:v>0.96656720818116981</c:v>
                </c:pt>
                <c:pt idx="4448">
                  <c:v>0.875470394968487</c:v>
                </c:pt>
                <c:pt idx="4449">
                  <c:v>0.69871147452274263</c:v>
                </c:pt>
                <c:pt idx="4450">
                  <c:v>0.72710724907025026</c:v>
                </c:pt>
                <c:pt idx="4451">
                  <c:v>0.65857900530872082</c:v>
                </c:pt>
                <c:pt idx="4452">
                  <c:v>0.50226161675443648</c:v>
                </c:pt>
                <c:pt idx="4453">
                  <c:v>0.36067679498546656</c:v>
                </c:pt>
                <c:pt idx="4454">
                  <c:v>0.13818824868667939</c:v>
                </c:pt>
                <c:pt idx="4455">
                  <c:v>3.0916533472390262E-2</c:v>
                </c:pt>
                <c:pt idx="4456">
                  <c:v>-0.16049284037593703</c:v>
                </c:pt>
                <c:pt idx="4457">
                  <c:v>-0.3338623057429605</c:v>
                </c:pt>
                <c:pt idx="4458">
                  <c:v>-0.49089208394736905</c:v>
                </c:pt>
                <c:pt idx="4459">
                  <c:v>-0.53887437461602972</c:v>
                </c:pt>
                <c:pt idx="4460">
                  <c:v>-0.58233444092867814</c:v>
                </c:pt>
                <c:pt idx="4461">
                  <c:v>-0.52745071288206247</c:v>
                </c:pt>
                <c:pt idx="4462">
                  <c:v>-0.66623521355582049</c:v>
                </c:pt>
                <c:pt idx="4463">
                  <c:v>-0.79193958319711433</c:v>
                </c:pt>
                <c:pt idx="4464">
                  <c:v>-0.90579659511273136</c:v>
                </c:pt>
                <c:pt idx="4465">
                  <c:v>-1.1031706160702286</c:v>
                </c:pt>
                <c:pt idx="4466">
                  <c:v>-1.2819425738002392</c:v>
                </c:pt>
                <c:pt idx="4467">
                  <c:v>-1.3496178918503821</c:v>
                </c:pt>
                <c:pt idx="4468">
                  <c:v>-1.4109149614400545</c:v>
                </c:pt>
                <c:pt idx="4469">
                  <c:v>-1.1836915795013607</c:v>
                </c:pt>
                <c:pt idx="4470">
                  <c:v>-0.88363571717764589</c:v>
                </c:pt>
                <c:pt idx="4471">
                  <c:v>-0.7061072332439069</c:v>
                </c:pt>
                <c:pt idx="4472">
                  <c:v>-0.54531041473804298</c:v>
                </c:pt>
                <c:pt idx="4473">
                  <c:v>-0.4939161189520318</c:v>
                </c:pt>
                <c:pt idx="4474">
                  <c:v>-0.35311784182065942</c:v>
                </c:pt>
                <c:pt idx="4475">
                  <c:v>-0.13134171007381384</c:v>
                </c:pt>
                <c:pt idx="4476">
                  <c:v>-2.4715265921785634E-2</c:v>
                </c:pt>
                <c:pt idx="4477">
                  <c:v>0.26035743183683774</c:v>
                </c:pt>
                <c:pt idx="4478">
                  <c:v>0.33006710158954811</c:v>
                </c:pt>
                <c:pt idx="4479">
                  <c:v>0.2989590101431861</c:v>
                </c:pt>
                <c:pt idx="4480">
                  <c:v>0.176535007635783</c:v>
                </c:pt>
                <c:pt idx="4481">
                  <c:v>0.15989697514308318</c:v>
                </c:pt>
                <c:pt idx="4482">
                  <c:v>0.23907481987755477</c:v>
                </c:pt>
                <c:pt idx="4483">
                  <c:v>0.31079032855167971</c:v>
                </c:pt>
                <c:pt idx="4484">
                  <c:v>0.56424236898521962</c:v>
                </c:pt>
                <c:pt idx="4485">
                  <c:v>0.69955933776316515</c:v>
                </c:pt>
                <c:pt idx="4486">
                  <c:v>0.82212298269054573</c:v>
                </c:pt>
                <c:pt idx="4487">
                  <c:v>0.83888749661520112</c:v>
                </c:pt>
                <c:pt idx="4488">
                  <c:v>0.75982421271856171</c:v>
                </c:pt>
                <c:pt idx="4489">
                  <c:v>0.68821246777767331</c:v>
                </c:pt>
                <c:pt idx="4490">
                  <c:v>0.62334997079129606</c:v>
                </c:pt>
                <c:pt idx="4491">
                  <c:v>0.56460062012569567</c:v>
                </c:pt>
                <c:pt idx="4492">
                  <c:v>0.60563604492141565</c:v>
                </c:pt>
                <c:pt idx="4493">
                  <c:v>0.64280397204488049</c:v>
                </c:pt>
                <c:pt idx="4494">
                  <c:v>0.67646890456433817</c:v>
                </c:pt>
                <c:pt idx="4495">
                  <c:v>0.61271321233550036</c:v>
                </c:pt>
                <c:pt idx="4496">
                  <c:v>0.554966352536582</c:v>
                </c:pt>
                <c:pt idx="4497">
                  <c:v>0.59690978566072228</c:v>
                </c:pt>
                <c:pt idx="4498">
                  <c:v>0.54065236373609482</c:v>
                </c:pt>
                <c:pt idx="4499">
                  <c:v>0.58394485852201039</c:v>
                </c:pt>
                <c:pt idx="4500">
                  <c:v>0.62315713180067578</c:v>
                </c:pt>
                <c:pt idx="4501">
                  <c:v>0.65867373538945684</c:v>
                </c:pt>
                <c:pt idx="4502">
                  <c:v>0.78509075755848245</c:v>
                </c:pt>
                <c:pt idx="4503">
                  <c:v>0.80534547647576704</c:v>
                </c:pt>
                <c:pt idx="4504">
                  <c:v>0.91793901271621337</c:v>
                </c:pt>
                <c:pt idx="4505">
                  <c:v>0.92567307856012548</c:v>
                </c:pt>
                <c:pt idx="4506">
                  <c:v>0.74418266665552157</c:v>
                </c:pt>
                <c:pt idx="4507">
                  <c:v>0.57979732309301235</c:v>
                </c:pt>
                <c:pt idx="4508">
                  <c:v>0.24240937394592993</c:v>
                </c:pt>
                <c:pt idx="4509">
                  <c:v>3.1067269480047316E-2</c:v>
                </c:pt>
                <c:pt idx="4510">
                  <c:v>-0.16035631090230859</c:v>
                </c:pt>
                <c:pt idx="4511">
                  <c:v>-0.23949086426137878</c:v>
                </c:pt>
                <c:pt idx="4512">
                  <c:v>-0.21691938206841624</c:v>
                </c:pt>
                <c:pt idx="4513">
                  <c:v>-0.10222743234690122</c:v>
                </c:pt>
                <c:pt idx="4514">
                  <c:v>-0.28108828304859762</c:v>
                </c:pt>
                <c:pt idx="4515">
                  <c:v>-0.820083014143691</c:v>
                </c:pt>
                <c:pt idx="4516">
                  <c:v>-1.3082786886128259</c:v>
                </c:pt>
                <c:pt idx="4517">
                  <c:v>-1.7504630047491645</c:v>
                </c:pt>
                <c:pt idx="4518">
                  <c:v>-2.0567246513046129</c:v>
                </c:pt>
                <c:pt idx="4519">
                  <c:v>-2.23987403808552</c:v>
                </c:pt>
                <c:pt idx="4520">
                  <c:v>-2.311514222218122</c:v>
                </c:pt>
                <c:pt idx="4521">
                  <c:v>-2.3764024780655402</c:v>
                </c:pt>
                <c:pt idx="4522">
                  <c:v>-2.4351751598767231</c:v>
                </c:pt>
                <c:pt idx="4523">
                  <c:v>-2.5826564265333065</c:v>
                </c:pt>
                <c:pt idx="4524">
                  <c:v>-2.8104856908814702</c:v>
                </c:pt>
                <c:pt idx="4525">
                  <c:v>-3.0168425529351652</c:v>
                </c:pt>
                <c:pt idx="4526">
                  <c:v>-3.2037507389334885</c:v>
                </c:pt>
                <c:pt idx="4527">
                  <c:v>-3.2787954638032741</c:v>
                </c:pt>
                <c:pt idx="4528">
                  <c:v>-3.2525196103751184</c:v>
                </c:pt>
                <c:pt idx="4529">
                  <c:v>-3.1344724181821699</c:v>
                </c:pt>
                <c:pt idx="4530">
                  <c:v>-2.839055352526942</c:v>
                </c:pt>
                <c:pt idx="4531">
                  <c:v>-2.5714806893679394</c:v>
                </c:pt>
                <c:pt idx="4532">
                  <c:v>-2.423372123698643</c:v>
                </c:pt>
                <c:pt idx="4533">
                  <c:v>-2.1949746818768645</c:v>
                </c:pt>
                <c:pt idx="4534">
                  <c:v>-2.0823509714225596</c:v>
                </c:pt>
                <c:pt idx="4535">
                  <c:v>-1.9803417956097529</c:v>
                </c:pt>
                <c:pt idx="4536">
                  <c:v>-1.887946758116914</c:v>
                </c:pt>
                <c:pt idx="4537">
                  <c:v>-1.6157641885391574</c:v>
                </c:pt>
                <c:pt idx="4538">
                  <c:v>-1.3692342217920208</c:v>
                </c:pt>
                <c:pt idx="4539">
                  <c:v>-0.95744359780217292</c:v>
                </c:pt>
                <c:pt idx="4540">
                  <c:v>-0.58446332578663496</c:v>
                </c:pt>
                <c:pt idx="4541">
                  <c:v>-0.34088339585372884</c:v>
                </c:pt>
                <c:pt idx="4542">
                  <c:v>-0.30875589268938436</c:v>
                </c:pt>
                <c:pt idx="4543">
                  <c:v>-0.18540855575492471</c:v>
                </c:pt>
                <c:pt idx="4544">
                  <c:v>-0.26218199066244752</c:v>
                </c:pt>
                <c:pt idx="4545">
                  <c:v>-4.8976360973999156E-2</c:v>
                </c:pt>
                <c:pt idx="4546">
                  <c:v>4.9887331908758964E-2</c:v>
                </c:pt>
                <c:pt idx="4547">
                  <c:v>0.23368112086119397</c:v>
                </c:pt>
                <c:pt idx="4548">
                  <c:v>0.40015275329917688</c:v>
                </c:pt>
                <c:pt idx="4549">
                  <c:v>0.45668702440451797</c:v>
                </c:pt>
                <c:pt idx="4550">
                  <c:v>0.50789306598644124</c:v>
                </c:pt>
                <c:pt idx="4551">
                  <c:v>0.36577749263138148</c:v>
                </c:pt>
                <c:pt idx="4552">
                  <c:v>0.23705599651271042</c:v>
                </c:pt>
                <c:pt idx="4553">
                  <c:v>2.6218435983310695E-2</c:v>
                </c:pt>
                <c:pt idx="4554">
                  <c:v>2.3747406607097201E-2</c:v>
                </c:pt>
                <c:pt idx="4555">
                  <c:v>-7.2738513344756575E-2</c:v>
                </c:pt>
                <c:pt idx="4556">
                  <c:v>2.8364709637645133E-2</c:v>
                </c:pt>
                <c:pt idx="4557">
                  <c:v>0.11993917834277391</c:v>
                </c:pt>
                <c:pt idx="4558">
                  <c:v>0.29713073631138387</c:v>
                </c:pt>
                <c:pt idx="4559">
                  <c:v>0.36337460376853059</c:v>
                </c:pt>
                <c:pt idx="4560">
                  <c:v>0.51762291341290867</c:v>
                </c:pt>
                <c:pt idx="4561">
                  <c:v>0.4688381031496765</c:v>
                </c:pt>
                <c:pt idx="4562">
                  <c:v>0.33040337332464281</c:v>
                </c:pt>
                <c:pt idx="4563">
                  <c:v>0.11076802979851574</c:v>
                </c:pt>
                <c:pt idx="4564">
                  <c:v>0.10032838893848678</c:v>
                </c:pt>
                <c:pt idx="4565">
                  <c:v>9.0872661049417297E-2</c:v>
                </c:pt>
                <c:pt idx="4566">
                  <c:v>0.27080367373385472</c:v>
                </c:pt>
                <c:pt idx="4567">
                  <c:v>0.24528102877483257</c:v>
                </c:pt>
                <c:pt idx="4568">
                  <c:v>0.12791605682521995</c:v>
                </c:pt>
                <c:pt idx="4569">
                  <c:v>2.1612472885577591E-2</c:v>
                </c:pt>
                <c:pt idx="4570">
                  <c:v>-0.16892001391110717</c:v>
                </c:pt>
                <c:pt idx="4571">
                  <c:v>-0.34149523688407213</c:v>
                </c:pt>
                <c:pt idx="4572">
                  <c:v>-0.59205340788422633</c:v>
                </c:pt>
                <c:pt idx="4573">
                  <c:v>-0.63050146838966348</c:v>
                </c:pt>
                <c:pt idx="4574">
                  <c:v>-0.75957366416993477</c:v>
                </c:pt>
                <c:pt idx="4575">
                  <c:v>-0.68798553287343833</c:v>
                </c:pt>
                <c:pt idx="4576">
                  <c:v>-0.81163998321328834</c:v>
                </c:pt>
                <c:pt idx="4577">
                  <c:v>-1.0178880557776915</c:v>
                </c:pt>
                <c:pt idx="4578">
                  <c:v>-1.2989454850622268</c:v>
                </c:pt>
                <c:pt idx="4579">
                  <c:v>-1.8362572145175298</c:v>
                </c:pt>
                <c:pt idx="4580">
                  <c:v>-2.4171762861221944</c:v>
                </c:pt>
                <c:pt idx="4581">
                  <c:v>-2.6606016862732749</c:v>
                </c:pt>
                <c:pt idx="4582">
                  <c:v>-2.8810847829600017</c:v>
                </c:pt>
                <c:pt idx="4583">
                  <c:v>-2.7980444985198947</c:v>
                </c:pt>
                <c:pt idx="4584">
                  <c:v>-2.817078356113953</c:v>
                </c:pt>
                <c:pt idx="4585">
                  <c:v>-2.834318314892402</c:v>
                </c:pt>
                <c:pt idx="4586">
                  <c:v>-2.9441812254431481</c:v>
                </c:pt>
                <c:pt idx="4587">
                  <c:v>-2.9494420210055536</c:v>
                </c:pt>
                <c:pt idx="4588">
                  <c:v>-2.8599592186595388</c:v>
                </c:pt>
                <c:pt idx="4589">
                  <c:v>-2.6846621921400162</c:v>
                </c:pt>
                <c:pt idx="4590">
                  <c:v>-2.5258865211417896</c:v>
                </c:pt>
                <c:pt idx="4591">
                  <c:v>-2.3820751045908675</c:v>
                </c:pt>
                <c:pt idx="4592">
                  <c:v>-2.1575698151244134</c:v>
                </c:pt>
                <c:pt idx="4593">
                  <c:v>-2.0484714303080489</c:v>
                </c:pt>
                <c:pt idx="4594">
                  <c:v>-1.9496553260194125</c:v>
                </c:pt>
                <c:pt idx="4595">
                  <c:v>-1.9544001997571561</c:v>
                </c:pt>
                <c:pt idx="4596">
                  <c:v>-1.9586978796805985</c:v>
                </c:pt>
                <c:pt idx="4597">
                  <c:v>-1.9625905128137919</c:v>
                </c:pt>
                <c:pt idx="4598">
                  <c:v>-1.8718684943096606</c:v>
                </c:pt>
                <c:pt idx="4599">
                  <c:v>-1.7896968246110718</c:v>
                </c:pt>
                <c:pt idx="4600">
                  <c:v>-1.6210218727205381</c:v>
                </c:pt>
                <c:pt idx="4601">
                  <c:v>-1.3739963809134279</c:v>
                </c:pt>
                <c:pt idx="4602">
                  <c:v>-1.1502524932156364</c:v>
                </c:pt>
                <c:pt idx="4603">
                  <c:v>-0.85334819052646127</c:v>
                </c:pt>
                <c:pt idx="4604">
                  <c:v>-0.77292201833709906</c:v>
                </c:pt>
                <c:pt idx="4605">
                  <c:v>-0.88857139351431791</c:v>
                </c:pt>
                <c:pt idx="4606">
                  <c:v>-1.1818166310834544</c:v>
                </c:pt>
                <c:pt idx="4607">
                  <c:v>-1.4474241561311689</c:v>
                </c:pt>
                <c:pt idx="4608">
                  <c:v>-1.6879987616960415</c:v>
                </c:pt>
                <c:pt idx="4609">
                  <c:v>-1.7174041856410405</c:v>
                </c:pt>
                <c:pt idx="4610">
                  <c:v>-1.7440382136708004</c:v>
                </c:pt>
                <c:pt idx="4611">
                  <c:v>-1.6739142640890525</c:v>
                </c:pt>
                <c:pt idx="4612">
                  <c:v>-1.6103993410527064</c:v>
                </c:pt>
                <c:pt idx="4613">
                  <c:v>-1.6471183380921832</c:v>
                </c:pt>
                <c:pt idx="4614">
                  <c:v>-1.4918810919758803</c:v>
                </c:pt>
                <c:pt idx="4615">
                  <c:v>-1.351274611618452</c:v>
                </c:pt>
                <c:pt idx="4616">
                  <c:v>-1.2239199798331641</c:v>
                </c:pt>
                <c:pt idx="4617">
                  <c:v>-1.0143204597087012</c:v>
                </c:pt>
                <c:pt idx="4618">
                  <c:v>-0.7302274493551133</c:v>
                </c:pt>
                <c:pt idx="4619">
                  <c:v>-0.47290957442941661</c:v>
                </c:pt>
                <c:pt idx="4620">
                  <c:v>-0.23984333786883713</c:v>
                </c:pt>
                <c:pt idx="4621">
                  <c:v>-0.12299085621330755</c:v>
                </c:pt>
                <c:pt idx="4622">
                  <c:v>-1.7151461495460402E-2</c:v>
                </c:pt>
                <c:pt idx="4623">
                  <c:v>0.26720836449059493</c:v>
                </c:pt>
                <c:pt idx="4624">
                  <c:v>0.61901568787552819</c:v>
                </c:pt>
                <c:pt idx="4625">
                  <c:v>1.0319137317893994</c:v>
                </c:pt>
                <c:pt idx="4626">
                  <c:v>1.2174014926446406</c:v>
                </c:pt>
                <c:pt idx="4627">
                  <c:v>1.1969118846794848</c:v>
                </c:pt>
                <c:pt idx="4628">
                  <c:v>1.1783533767700771</c:v>
                </c:pt>
                <c:pt idx="4629">
                  <c:v>1.1615439670239629</c:v>
                </c:pt>
                <c:pt idx="4630">
                  <c:v>1.2405665864306297</c:v>
                </c:pt>
                <c:pt idx="4631">
                  <c:v>1.406389279027128</c:v>
                </c:pt>
                <c:pt idx="4632">
                  <c:v>1.6508313306455311</c:v>
                </c:pt>
                <c:pt idx="4633">
                  <c:v>1.9664830412638441</c:v>
                </c:pt>
                <c:pt idx="4634">
                  <c:v>1.9696419402039296</c:v>
                </c:pt>
                <c:pt idx="4635">
                  <c:v>1.8782553403252131</c:v>
                </c:pt>
                <c:pt idx="4636">
                  <c:v>1.5127383857478809</c:v>
                </c:pt>
                <c:pt idx="4637">
                  <c:v>0.99317503333304102</c:v>
                </c:pt>
                <c:pt idx="4638">
                  <c:v>0.61682715285652323</c:v>
                </c:pt>
                <c:pt idx="4639">
                  <c:v>0.37019700408267281</c:v>
                </c:pt>
                <c:pt idx="4640">
                  <c:v>0.33530675843046054</c:v>
                </c:pt>
                <c:pt idx="4641">
                  <c:v>0.49220040017632383</c:v>
                </c:pt>
                <c:pt idx="4642">
                  <c:v>0.63430716455307457</c:v>
                </c:pt>
                <c:pt idx="4643">
                  <c:v>0.85726846152777658</c:v>
                </c:pt>
                <c:pt idx="4644">
                  <c:v>0.96496837171646754</c:v>
                </c:pt>
                <c:pt idx="4645">
                  <c:v>0.96827002489823255</c:v>
                </c:pt>
                <c:pt idx="4646">
                  <c:v>0.78276494538319397</c:v>
                </c:pt>
                <c:pt idx="4647">
                  <c:v>0.42624774850300884</c:v>
                </c:pt>
                <c:pt idx="4648">
                  <c:v>0.29182706503612776</c:v>
                </c:pt>
                <c:pt idx="4649">
                  <c:v>0.26432301212704268</c:v>
                </c:pt>
                <c:pt idx="4650">
                  <c:v>0.42790671435023897</c:v>
                </c:pt>
                <c:pt idx="4651">
                  <c:v>0.67032079546658663</c:v>
                </c:pt>
                <c:pt idx="4652">
                  <c:v>0.88988788769207916</c:v>
                </c:pt>
                <c:pt idx="4653">
                  <c:v>0.99451348939270745</c:v>
                </c:pt>
                <c:pt idx="4654">
                  <c:v>0.99503058083523888</c:v>
                </c:pt>
                <c:pt idx="4655">
                  <c:v>0.90125115794976374</c:v>
                </c:pt>
                <c:pt idx="4656">
                  <c:v>0.62781467822874792</c:v>
                </c:pt>
                <c:pt idx="4657">
                  <c:v>0.47439675919287594</c:v>
                </c:pt>
                <c:pt idx="4658">
                  <c:v>0.24119035877047398</c:v>
                </c:pt>
                <c:pt idx="4659">
                  <c:v>0.21845870299357376</c:v>
                </c:pt>
                <c:pt idx="4660">
                  <c:v>0.38636501451584038</c:v>
                </c:pt>
                <c:pt idx="4661">
                  <c:v>0.63269430860270937</c:v>
                </c:pt>
                <c:pt idx="4662">
                  <c:v>0.57306427484647904</c:v>
                </c:pt>
                <c:pt idx="4663">
                  <c:v>0.33055868015431766</c:v>
                </c:pt>
                <c:pt idx="4664">
                  <c:v>-7.7586859911051742E-2</c:v>
                </c:pt>
                <c:pt idx="4665">
                  <c:v>-0.44726558906847708</c:v>
                </c:pt>
                <c:pt idx="4666">
                  <c:v>-0.5936073596192335</c:v>
                </c:pt>
                <c:pt idx="4667">
                  <c:v>-0.44341340440864119</c:v>
                </c:pt>
                <c:pt idx="4668">
                  <c:v>-0.30737489598714457</c:v>
                </c:pt>
                <c:pt idx="4669">
                  <c:v>-8.9909935317822764E-2</c:v>
                </c:pt>
                <c:pt idx="4670">
                  <c:v>0.20130721527363477</c:v>
                </c:pt>
                <c:pt idx="4671">
                  <c:v>0.46507779603816801</c:v>
                </c:pt>
                <c:pt idx="4672">
                  <c:v>0.70398858523981223</c:v>
                </c:pt>
                <c:pt idx="4673">
                  <c:v>0.63763922421179831</c:v>
                </c:pt>
                <c:pt idx="4674">
                  <c:v>0.67179092274675767</c:v>
                </c:pt>
                <c:pt idx="4675">
                  <c:v>0.5142283403095782</c:v>
                </c:pt>
                <c:pt idx="4676">
                  <c:v>0.37151568141635716</c:v>
                </c:pt>
                <c:pt idx="4677">
                  <c:v>0.33650115335342612</c:v>
                </c:pt>
                <c:pt idx="4678">
                  <c:v>0.49328222602982519</c:v>
                </c:pt>
                <c:pt idx="4679">
                  <c:v>0.82378258993734876</c:v>
                </c:pt>
                <c:pt idx="4680">
                  <c:v>1.3116295876024411</c:v>
                </c:pt>
                <c:pt idx="4681">
                  <c:v>1.5650025297339312</c:v>
                </c:pt>
                <c:pt idx="4682">
                  <c:v>1.6060000754414721</c:v>
                </c:pt>
                <c:pt idx="4683">
                  <c:v>1.266142575065937</c:v>
                </c:pt>
                <c:pt idx="4684">
                  <c:v>1.2410592283068984</c:v>
                </c:pt>
                <c:pt idx="4685">
                  <c:v>1.1240921516773352</c:v>
                </c:pt>
                <c:pt idx="4686">
                  <c:v>1.2066445215226991</c:v>
                </c:pt>
                <c:pt idx="4687">
                  <c:v>1.375664293416478</c:v>
                </c:pt>
                <c:pt idx="4688">
                  <c:v>1.4345065474917755</c:v>
                </c:pt>
                <c:pt idx="4689">
                  <c:v>1.5820508293810582</c:v>
                </c:pt>
                <c:pt idx="4690">
                  <c:v>1.4329460514853831</c:v>
                </c:pt>
                <c:pt idx="4691">
                  <c:v>1.2036462882275798</c:v>
                </c:pt>
                <c:pt idx="4692">
                  <c:v>0.90170973891370065</c:v>
                </c:pt>
                <c:pt idx="4693">
                  <c:v>0.72247781856275728</c:v>
                </c:pt>
                <c:pt idx="4694">
                  <c:v>0.46589032913201961</c:v>
                </c:pt>
                <c:pt idx="4695">
                  <c:v>0.23348564085524151</c:v>
                </c:pt>
                <c:pt idx="4696">
                  <c:v>0.30572791724204934</c:v>
                </c:pt>
                <c:pt idx="4697">
                  <c:v>0.46540929909328899</c:v>
                </c:pt>
                <c:pt idx="4698">
                  <c:v>0.70428884486805488</c:v>
                </c:pt>
                <c:pt idx="4699">
                  <c:v>0.92065452385985458</c:v>
                </c:pt>
                <c:pt idx="4700">
                  <c:v>0.92813265880797857</c:v>
                </c:pt>
                <c:pt idx="4701">
                  <c:v>0.84065821653394135</c:v>
                </c:pt>
                <c:pt idx="4702">
                  <c:v>0.7614280462166535</c:v>
                </c:pt>
                <c:pt idx="4703">
                  <c:v>0.59541736392201572</c:v>
                </c:pt>
                <c:pt idx="4704">
                  <c:v>0.53930059943249953</c:v>
                </c:pt>
                <c:pt idx="4705">
                  <c:v>0.48847271539488818</c:v>
                </c:pt>
                <c:pt idx="4706">
                  <c:v>0.63093080578536664</c:v>
                </c:pt>
                <c:pt idx="4707">
                  <c:v>0.66571475786169654</c:v>
                </c:pt>
                <c:pt idx="4708">
                  <c:v>0.60297262008115815</c:v>
                </c:pt>
                <c:pt idx="4709">
                  <c:v>0.45189600986658168</c:v>
                </c:pt>
                <c:pt idx="4710">
                  <c:v>0.22081025510769228</c:v>
                </c:pt>
                <c:pt idx="4711">
                  <c:v>-8.2743959973897524E-2</c:v>
                </c:pt>
                <c:pt idx="4712">
                  <c:v>-0.26344108468579741</c:v>
                </c:pt>
                <c:pt idx="4713">
                  <c:v>-0.42710790661210618</c:v>
                </c:pt>
                <c:pt idx="4714">
                  <c:v>-0.48110171436871874</c:v>
                </c:pt>
                <c:pt idx="4715">
                  <c:v>-0.43575894602401211</c:v>
                </c:pt>
                <c:pt idx="4716">
                  <c:v>-0.48893741252475387</c:v>
                </c:pt>
                <c:pt idx="4717">
                  <c:v>-0.4428561470271648</c:v>
                </c:pt>
                <c:pt idx="4718">
                  <c:v>-0.40111793848423616</c:v>
                </c:pt>
                <c:pt idx="4719">
                  <c:v>-0.55180902263666898</c:v>
                </c:pt>
                <c:pt idx="4720">
                  <c:v>-1.065288925131834</c:v>
                </c:pt>
                <c:pt idx="4721">
                  <c:v>-1.5303744869436546</c:v>
                </c:pt>
                <c:pt idx="4722">
                  <c:v>-1.8573789876194207</c:v>
                </c:pt>
                <c:pt idx="4723">
                  <c:v>-1.8708207013616918</c:v>
                </c:pt>
                <c:pt idx="4724">
                  <c:v>-1.60025222460655</c:v>
                </c:pt>
                <c:pt idx="4725">
                  <c:v>-1.4494320056251102</c:v>
                </c:pt>
                <c:pt idx="4726">
                  <c:v>-1.2185784777949236</c:v>
                </c:pt>
                <c:pt idx="4727">
                  <c:v>-1.2922257212004162</c:v>
                </c:pt>
                <c:pt idx="4728">
                  <c:v>-1.2646840958330201</c:v>
                </c:pt>
                <c:pt idx="4729">
                  <c:v>-1.4282337667186755</c:v>
                </c:pt>
                <c:pt idx="4730">
                  <c:v>-1.5763692442677888</c:v>
                </c:pt>
                <c:pt idx="4731">
                  <c:v>-1.616295502369079</c:v>
                </c:pt>
                <c:pt idx="4732">
                  <c:v>-1.5582110196885852</c:v>
                </c:pt>
                <c:pt idx="4733">
                  <c:v>-1.4113530909226957</c:v>
                </c:pt>
                <c:pt idx="4734">
                  <c:v>-1.4668317550761636</c:v>
                </c:pt>
                <c:pt idx="4735">
                  <c:v>-1.4228338987098725</c:v>
                </c:pt>
                <c:pt idx="4736">
                  <c:v>-1.5714783018289902</c:v>
                </c:pt>
                <c:pt idx="4737">
                  <c:v>-1.6118655203953263</c:v>
                </c:pt>
                <c:pt idx="4738">
                  <c:v>-1.6484463332872545</c:v>
                </c:pt>
                <c:pt idx="4739">
                  <c:v>-1.4930839265724865</c:v>
                </c:pt>
                <c:pt idx="4740">
                  <c:v>-1.6351074205481742</c:v>
                </c:pt>
                <c:pt idx="4741">
                  <c:v>-1.8579932951722202</c:v>
                </c:pt>
                <c:pt idx="4742">
                  <c:v>-1.9656248913993375</c:v>
                </c:pt>
                <c:pt idx="4743">
                  <c:v>-1.9688646690587233</c:v>
                </c:pt>
                <c:pt idx="4744">
                  <c:v>-1.8775513252595954</c:v>
                </c:pt>
                <c:pt idx="4745">
                  <c:v>-1.8890918409697832</c:v>
                </c:pt>
                <c:pt idx="4746">
                  <c:v>-1.8995446886987581</c:v>
                </c:pt>
                <c:pt idx="4747">
                  <c:v>-2.0032601583463938</c:v>
                </c:pt>
                <c:pt idx="4748">
                  <c:v>-2.0972006752687706</c:v>
                </c:pt>
                <c:pt idx="4749">
                  <c:v>-2.2765352866637083</c:v>
                </c:pt>
                <c:pt idx="4750">
                  <c:v>-2.3447202295201706</c:v>
                </c:pt>
                <c:pt idx="4751">
                  <c:v>-2.2179833336943462</c:v>
                </c:pt>
                <c:pt idx="4752">
                  <c:v>-2.0089433292867835</c:v>
                </c:pt>
                <c:pt idx="4753">
                  <c:v>-1.6311093219284287</c:v>
                </c:pt>
                <c:pt idx="4754">
                  <c:v>-1.3831331104315696</c:v>
                </c:pt>
                <c:pt idx="4755">
                  <c:v>-1.3470236654792049</c:v>
                </c:pt>
                <c:pt idx="4756">
                  <c:v>-1.3143174555364667</c:v>
                </c:pt>
                <c:pt idx="4757">
                  <c:v>-1.2846937332602146</c:v>
                </c:pt>
                <c:pt idx="4758">
                  <c:v>-1.2578619810322142</c:v>
                </c:pt>
                <c:pt idx="4759">
                  <c:v>-1.1393112822669931</c:v>
                </c:pt>
                <c:pt idx="4760">
                  <c:v>-1.0319337236313344</c:v>
                </c:pt>
                <c:pt idx="4761">
                  <c:v>-0.84042848186908781</c:v>
                </c:pt>
                <c:pt idx="4762">
                  <c:v>-0.38422884510308619</c:v>
                </c:pt>
                <c:pt idx="4763">
                  <c:v>-6.5272790767810451E-2</c:v>
                </c:pt>
                <c:pt idx="4764">
                  <c:v>0.22362236365393462</c:v>
                </c:pt>
                <c:pt idx="4765">
                  <c:v>0.20254645240892705</c:v>
                </c:pt>
                <c:pt idx="4766">
                  <c:v>-0.19353421942880489</c:v>
                </c:pt>
                <c:pt idx="4767">
                  <c:v>-0.74078072661569461</c:v>
                </c:pt>
                <c:pt idx="4768">
                  <c:v>-1.0479549063867664</c:v>
                </c:pt>
                <c:pt idx="4769">
                  <c:v>-1.0434352629385188</c:v>
                </c:pt>
                <c:pt idx="4770">
                  <c:v>-1.0393415858498871</c:v>
                </c:pt>
                <c:pt idx="4771">
                  <c:v>-0.5643948306988209</c:v>
                </c:pt>
                <c:pt idx="4772">
                  <c:v>-0.416954091475703</c:v>
                </c:pt>
                <c:pt idx="4773">
                  <c:v>-0.28340931454808094</c:v>
                </c:pt>
                <c:pt idx="4774">
                  <c:v>-0.53944195475486723</c:v>
                </c:pt>
                <c:pt idx="4775">
                  <c:v>-0.95983964633045593</c:v>
                </c:pt>
                <c:pt idx="4776">
                  <c:v>-1.4348635685305391</c:v>
                </c:pt>
                <c:pt idx="4777">
                  <c:v>-1.4881264223719515</c:v>
                </c:pt>
                <c:pt idx="4778">
                  <c:v>-1.2536260316801602</c:v>
                </c:pt>
                <c:pt idx="4779">
                  <c:v>-0.85273122291281933</c:v>
                </c:pt>
                <c:pt idx="4780">
                  <c:v>-0.58386763933574515</c:v>
                </c:pt>
                <c:pt idx="4781">
                  <c:v>-0.62308719035125915</c:v>
                </c:pt>
                <c:pt idx="4782">
                  <c:v>-0.75285816537404404</c:v>
                </c:pt>
                <c:pt idx="4783">
                  <c:v>-1.2473896325741811</c:v>
                </c:pt>
                <c:pt idx="4784">
                  <c:v>-1.6953126070445703</c:v>
                </c:pt>
                <c:pt idx="4785">
                  <c:v>-2.1010198357358516</c:v>
                </c:pt>
                <c:pt idx="4786">
                  <c:v>-2.3742422793444948</c:v>
                </c:pt>
                <c:pt idx="4787">
                  <c:v>-2.2447229958732602</c:v>
                </c:pt>
                <c:pt idx="4788">
                  <c:v>-1.9389150580701813</c:v>
                </c:pt>
                <c:pt idx="4789">
                  <c:v>-1.6619288393914502</c:v>
                </c:pt>
                <c:pt idx="4790">
                  <c:v>-1.4110479568051206</c:v>
                </c:pt>
                <c:pt idx="4791">
                  <c:v>-1.5608031587793463</c:v>
                </c:pt>
                <c:pt idx="4792">
                  <c:v>-1.6964442654827996</c:v>
                </c:pt>
                <c:pt idx="4793">
                  <c:v>-2.196292617486697</c:v>
                </c:pt>
                <c:pt idx="4794">
                  <c:v>-2.3662880333505809</c:v>
                </c:pt>
                <c:pt idx="4795">
                  <c:v>-2.5202617587258072</c:v>
                </c:pt>
                <c:pt idx="4796">
                  <c:v>-2.2827326839357185</c:v>
                </c:pt>
                <c:pt idx="4797">
                  <c:v>-2.0675901970368655</c:v>
                </c:pt>
                <c:pt idx="4798">
                  <c:v>-1.9669721914352007</c:v>
                </c:pt>
                <c:pt idx="4799">
                  <c:v>-1.970084989057741</c:v>
                </c:pt>
                <c:pt idx="4800">
                  <c:v>-2.0671521920236824</c:v>
                </c:pt>
                <c:pt idx="4801">
                  <c:v>-2.3435665858527424</c:v>
                </c:pt>
                <c:pt idx="4802">
                  <c:v>-2.6881773164195004</c:v>
                </c:pt>
                <c:pt idx="4803">
                  <c:v>-2.8118136915859688</c:v>
                </c:pt>
                <c:pt idx="4804">
                  <c:v>-2.7353020536988661</c:v>
                </c:pt>
                <c:pt idx="4805">
                  <c:v>-2.4775059085813833</c:v>
                </c:pt>
                <c:pt idx="4806">
                  <c:v>-2.2440064777326461</c:v>
                </c:pt>
                <c:pt idx="4807">
                  <c:v>-1.9382660701733685</c:v>
                </c:pt>
                <c:pt idx="4808">
                  <c:v>-1.9440843559859857</c:v>
                </c:pt>
                <c:pt idx="4809">
                  <c:v>-2.2320976201027221</c:v>
                </c:pt>
                <c:pt idx="4810">
                  <c:v>-2.492966273578892</c:v>
                </c:pt>
                <c:pt idx="4811">
                  <c:v>-2.5407530764802964</c:v>
                </c:pt>
                <c:pt idx="4812">
                  <c:v>-2.1127971812752238</c:v>
                </c:pt>
                <c:pt idx="4813">
                  <c:v>-1.819422958570946</c:v>
                </c:pt>
                <c:pt idx="4814">
                  <c:v>-1.4594508253429859</c:v>
                </c:pt>
                <c:pt idx="4815">
                  <c:v>-1.416148605215487</c:v>
                </c:pt>
                <c:pt idx="4816">
                  <c:v>-1.3769275231870886</c:v>
                </c:pt>
                <c:pt idx="4817">
                  <c:v>-1.5298985002690655</c:v>
                </c:pt>
                <c:pt idx="4818">
                  <c:v>-1.8569478616320343</c:v>
                </c:pt>
                <c:pt idx="4819">
                  <c:v>-2.1531735468644291</c:v>
                </c:pt>
                <c:pt idx="4820">
                  <c:v>-2.2329850597855154</c:v>
                </c:pt>
                <c:pt idx="4821">
                  <c:v>-2.1167789556112711</c:v>
                </c:pt>
                <c:pt idx="4822">
                  <c:v>-1.7287816799092282</c:v>
                </c:pt>
                <c:pt idx="4823">
                  <c:v>-1.3773522859359371</c:v>
                </c:pt>
                <c:pt idx="4824">
                  <c:v>-0.96479655242581219</c:v>
                </c:pt>
                <c:pt idx="4825">
                  <c:v>-0.68537106037113382</c:v>
                </c:pt>
                <c:pt idx="4826">
                  <c:v>-0.62077635972378387</c:v>
                </c:pt>
                <c:pt idx="4827">
                  <c:v>-0.656517345794564</c:v>
                </c:pt>
                <c:pt idx="4828">
                  <c:v>-0.68888982328718362</c:v>
                </c:pt>
                <c:pt idx="4829">
                  <c:v>-0.9067068258711114</c:v>
                </c:pt>
                <c:pt idx="4830">
                  <c:v>-0.91549950038531314</c:v>
                </c:pt>
                <c:pt idx="4831">
                  <c:v>-0.82921570524204435</c:v>
                </c:pt>
                <c:pt idx="4832">
                  <c:v>-0.46832062738407243</c:v>
                </c:pt>
                <c:pt idx="4833">
                  <c:v>-0.2356868888932539</c:v>
                </c:pt>
                <c:pt idx="4834">
                  <c:v>-0.30772170254011327</c:v>
                </c:pt>
                <c:pt idx="4835">
                  <c:v>-0.56146295416168979</c:v>
                </c:pt>
                <c:pt idx="4836">
                  <c:v>-0.79128965622305558</c:v>
                </c:pt>
                <c:pt idx="4837">
                  <c:v>-0.81096014270519101</c:v>
                </c:pt>
                <c:pt idx="4838">
                  <c:v>-0.54603339068950074</c:v>
                </c:pt>
                <c:pt idx="4839">
                  <c:v>-0.21182761720227355</c:v>
                </c:pt>
                <c:pt idx="4840">
                  <c:v>9.0880004201710607E-2</c:v>
                </c:pt>
                <c:pt idx="4841">
                  <c:v>0.27081032481034906</c:v>
                </c:pt>
                <c:pt idx="4842">
                  <c:v>0.33953483260982908</c:v>
                </c:pt>
                <c:pt idx="4843">
                  <c:v>0.21328664892918892</c:v>
                </c:pt>
                <c:pt idx="4844">
                  <c:v>4.6892966322596152E-3</c:v>
                </c:pt>
                <c:pt idx="4845">
                  <c:v>9.84951204444411E-2</c:v>
                </c:pt>
                <c:pt idx="4846">
                  <c:v>0.18345995364805395</c:v>
                </c:pt>
                <c:pt idx="4847">
                  <c:v>0.44891259919287579</c:v>
                </c:pt>
                <c:pt idx="4848">
                  <c:v>0.68934692230410999</c:v>
                </c:pt>
                <c:pt idx="4849">
                  <c:v>0.90712084432063156</c:v>
                </c:pt>
                <c:pt idx="4850">
                  <c:v>1.1986178373383307</c:v>
                </c:pt>
                <c:pt idx="4851">
                  <c:v>1.5568896656094862</c:v>
                </c:pt>
                <c:pt idx="4852">
                  <c:v>1.8813951695700961</c:v>
                </c:pt>
                <c:pt idx="4853">
                  <c:v>2.0810689707042491</c:v>
                </c:pt>
                <c:pt idx="4854">
                  <c:v>2.1676761798279864</c:v>
                </c:pt>
                <c:pt idx="4855">
                  <c:v>2.1518730721860981</c:v>
                </c:pt>
                <c:pt idx="4856">
                  <c:v>2.1375593723503594</c:v>
                </c:pt>
                <c:pt idx="4857">
                  <c:v>1.9360991477267224</c:v>
                </c:pt>
                <c:pt idx="4858">
                  <c:v>1.6593783223454368</c:v>
                </c:pt>
                <c:pt idx="4859">
                  <c:v>1.3144900407198519</c:v>
                </c:pt>
                <c:pt idx="4860">
                  <c:v>1.0021067138501913</c:v>
                </c:pt>
                <c:pt idx="4861">
                  <c:v>0.62491704231676692</c:v>
                </c:pt>
                <c:pt idx="4862">
                  <c:v>0.37752443942401681</c:v>
                </c:pt>
                <c:pt idx="4863">
                  <c:v>0.15344804004527635</c:v>
                </c:pt>
                <c:pt idx="4864">
                  <c:v>4.473812337816277E-2</c:v>
                </c:pt>
                <c:pt idx="4865">
                  <c:v>-0.14797390462943172</c:v>
                </c:pt>
                <c:pt idx="4866">
                  <c:v>-0.32252325189361475</c:v>
                </c:pt>
                <c:pt idx="4867">
                  <c:v>-0.48062171074617621</c:v>
                </c:pt>
                <c:pt idx="4868">
                  <c:v>-0.71806752050017919</c:v>
                </c:pt>
                <c:pt idx="4869">
                  <c:v>-1.0273823695154103</c:v>
                </c:pt>
                <c:pt idx="4870">
                  <c:v>-1.213297201203573</c:v>
                </c:pt>
                <c:pt idx="4871">
                  <c:v>-1.1931944135936008</c:v>
                </c:pt>
                <c:pt idx="4872">
                  <c:v>-0.9864907098644059</c:v>
                </c:pt>
                <c:pt idx="4873">
                  <c:v>-0.79926837124837413</c:v>
                </c:pt>
                <c:pt idx="4874">
                  <c:v>-0.81818688155525077</c:v>
                </c:pt>
                <c:pt idx="4875">
                  <c:v>-0.64682680505683143</c:v>
                </c:pt>
                <c:pt idx="4876">
                  <c:v>-0.49161703528179268</c:v>
                </c:pt>
                <c:pt idx="4877">
                  <c:v>-0.16253988246608508</c:v>
                </c:pt>
                <c:pt idx="4878">
                  <c:v>4.1274699769426521E-2</c:v>
                </c:pt>
                <c:pt idx="4879">
                  <c:v>0.32012798978526524</c:v>
                </c:pt>
                <c:pt idx="4880">
                  <c:v>0.47845219677311712</c:v>
                </c:pt>
                <c:pt idx="4881">
                  <c:v>0.43335913957882743</c:v>
                </c:pt>
                <c:pt idx="4882">
                  <c:v>0.4867637825085161</c:v>
                </c:pt>
                <c:pt idx="4883">
                  <c:v>0.34663959720595228</c:v>
                </c:pt>
                <c:pt idx="4884">
                  <c:v>3.1226246022104553E-2</c:v>
                </c:pt>
                <c:pt idx="4885">
                  <c:v>-0.16021231754634996</c:v>
                </c:pt>
                <c:pt idx="4886">
                  <c:v>-0.33360822156719128</c:v>
                </c:pt>
                <c:pt idx="4887">
                  <c:v>-0.58490972624869331</c:v>
                </c:pt>
                <c:pt idx="4888">
                  <c:v>-0.71827884249419749</c:v>
                </c:pt>
                <c:pt idx="4889">
                  <c:v>-1.1218215544884038</c:v>
                </c:pt>
                <c:pt idx="4890">
                  <c:v>-1.4873312619002892</c:v>
                </c:pt>
                <c:pt idx="4891">
                  <c:v>-1.8183924909635465</c:v>
                </c:pt>
                <c:pt idx="4892">
                  <c:v>-2.1182519342733976</c:v>
                </c:pt>
                <c:pt idx="4893">
                  <c:v>-2.1071069520338148</c:v>
                </c:pt>
                <c:pt idx="4894">
                  <c:v>-1.9085168004086923</c:v>
                </c:pt>
                <c:pt idx="4895">
                  <c:v>-1.7286433296261929</c:v>
                </c:pt>
                <c:pt idx="4896">
                  <c:v>-1.4714747544675797</c:v>
                </c:pt>
                <c:pt idx="4897">
                  <c:v>-1.3327915261102339</c:v>
                </c:pt>
                <c:pt idx="4898">
                  <c:v>-1.3014266637020886</c:v>
                </c:pt>
                <c:pt idx="4899">
                  <c:v>-1.178770090325918</c:v>
                </c:pt>
                <c:pt idx="4900">
                  <c:v>-1.1619214062524332</c:v>
                </c:pt>
                <c:pt idx="4901">
                  <c:v>-1.0524128936344923</c:v>
                </c:pt>
                <c:pt idx="4902">
                  <c:v>-0.76472975596354575</c:v>
                </c:pt>
                <c:pt idx="4903">
                  <c:v>-0.31566455603327287</c:v>
                </c:pt>
                <c:pt idx="4904">
                  <c:v>9.1077245904486681E-2</c:v>
                </c:pt>
                <c:pt idx="4905">
                  <c:v>0.27098897692059248</c:v>
                </c:pt>
                <c:pt idx="4906">
                  <c:v>0.43394442676305367</c:v>
                </c:pt>
                <c:pt idx="4907">
                  <c:v>0.39304612806750239</c:v>
                </c:pt>
                <c:pt idx="4908">
                  <c:v>0.26175462360604523</c:v>
                </c:pt>
                <c:pt idx="4909">
                  <c:v>0.23708483152912785</c:v>
                </c:pt>
                <c:pt idx="4910">
                  <c:v>0.30898789218653722</c:v>
                </c:pt>
                <c:pt idx="4911">
                  <c:v>0.46836202863768217</c:v>
                </c:pt>
                <c:pt idx="4912">
                  <c:v>0.61271550660141316</c:v>
                </c:pt>
                <c:pt idx="4913">
                  <c:v>0.64921621018072051</c:v>
                </c:pt>
                <c:pt idx="4914">
                  <c:v>0.21103790545509055</c:v>
                </c:pt>
                <c:pt idx="4915">
                  <c:v>-9.1595287370191514E-2</c:v>
                </c:pt>
                <c:pt idx="4916">
                  <c:v>-0.55420153295149133</c:v>
                </c:pt>
                <c:pt idx="4917">
                  <c:v>-0.78471260783871455</c:v>
                </c:pt>
                <c:pt idx="4918">
                  <c:v>-0.89925074613514033</c:v>
                </c:pt>
                <c:pt idx="4919">
                  <c:v>-0.90874613960903516</c:v>
                </c:pt>
                <c:pt idx="4920">
                  <c:v>-0.63460327450843268</c:v>
                </c:pt>
                <c:pt idx="4921">
                  <c:v>-0.57479332495424107</c:v>
                </c:pt>
                <c:pt idx="4922">
                  <c:v>-0.33212477112859268</c:v>
                </c:pt>
                <c:pt idx="4923">
                  <c:v>-0.39507052850470314</c:v>
                </c:pt>
                <c:pt idx="4924">
                  <c:v>-0.45208378801239057</c:v>
                </c:pt>
                <c:pt idx="4925">
                  <c:v>-0.40947589479558744</c:v>
                </c:pt>
                <c:pt idx="4926">
                  <c:v>-0.18238814169284212</c:v>
                </c:pt>
                <c:pt idx="4927">
                  <c:v>0.30604043372695061</c:v>
                </c:pt>
                <c:pt idx="4928">
                  <c:v>0.8426834800241727</c:v>
                </c:pt>
                <c:pt idx="4929">
                  <c:v>1.1402535515505852</c:v>
                </c:pt>
                <c:pt idx="4930">
                  <c:v>1.4097783045579306</c:v>
                </c:pt>
                <c:pt idx="4931">
                  <c:v>1.2769098296142465</c:v>
                </c:pt>
                <c:pt idx="4932">
                  <c:v>1.1565639134138652</c:v>
                </c:pt>
                <c:pt idx="4933">
                  <c:v>0.95331255299252959</c:v>
                </c:pt>
                <c:pt idx="4934">
                  <c:v>0.95771274120853556</c:v>
                </c:pt>
                <c:pt idx="4935">
                  <c:v>0.8674504418476332</c:v>
                </c:pt>
                <c:pt idx="4936">
                  <c:v>0.97419072299916842</c:v>
                </c:pt>
                <c:pt idx="4937">
                  <c:v>0.97662319004977671</c:v>
                </c:pt>
                <c:pt idx="4938">
                  <c:v>0.69608306365881489</c:v>
                </c:pt>
                <c:pt idx="4939">
                  <c:v>0.44198322127106304</c:v>
                </c:pt>
                <c:pt idx="4940">
                  <c:v>-7.0911613996059608E-2</c:v>
                </c:pt>
                <c:pt idx="4941">
                  <c:v>-0.62971502947469582</c:v>
                </c:pt>
                <c:pt idx="4942">
                  <c:v>-0.66461356576880604</c:v>
                </c:pt>
                <c:pt idx="4943">
                  <c:v>-0.41347965368255651</c:v>
                </c:pt>
                <c:pt idx="4944">
                  <c:v>-0.18601455519462978</c:v>
                </c:pt>
                <c:pt idx="4945">
                  <c:v>-7.4235316785129346E-2</c:v>
                </c:pt>
                <c:pt idx="4946">
                  <c:v>-0.25573436222504475</c:v>
                </c:pt>
                <c:pt idx="4947">
                  <c:v>-0.42012752563133215</c:v>
                </c:pt>
                <c:pt idx="4948">
                  <c:v>-0.8517703372269736</c:v>
                </c:pt>
                <c:pt idx="4949">
                  <c:v>-0.95998843342302231</c:v>
                </c:pt>
                <c:pt idx="4950">
                  <c:v>-0.8695116551238341</c:v>
                </c:pt>
                <c:pt idx="4951">
                  <c:v>-0.41057099385462675</c:v>
                </c:pt>
                <c:pt idx="4952">
                  <c:v>5.1155291182710672E-3</c:v>
                </c:pt>
                <c:pt idx="4953">
                  <c:v>0.47587229989582447</c:v>
                </c:pt>
                <c:pt idx="4954">
                  <c:v>0.80801351068461158</c:v>
                </c:pt>
                <c:pt idx="4955">
                  <c:v>0.82610781101726316</c:v>
                </c:pt>
                <c:pt idx="4956">
                  <c:v>0.74824898411231378</c:v>
                </c:pt>
                <c:pt idx="4957">
                  <c:v>0.48923261955062808</c:v>
                </c:pt>
                <c:pt idx="4958">
                  <c:v>0.44312353144632577</c:v>
                </c:pt>
                <c:pt idx="4959">
                  <c:v>0.4013601225155895</c:v>
                </c:pt>
                <c:pt idx="4960">
                  <c:v>0.7405239405761983</c:v>
                </c:pt>
                <c:pt idx="4961">
                  <c:v>0.95347454225363326</c:v>
                </c:pt>
                <c:pt idx="4962">
                  <c:v>0.95785946334145988</c:v>
                </c:pt>
                <c:pt idx="4963">
                  <c:v>0.58483999692222877</c:v>
                </c:pt>
                <c:pt idx="4964">
                  <c:v>-0.22426211107501204</c:v>
                </c:pt>
                <c:pt idx="4965">
                  <c:v>-0.8628603623099147</c:v>
                </c:pt>
                <c:pt idx="4966">
                  <c:v>-1.0642810278737964</c:v>
                </c:pt>
                <c:pt idx="4967">
                  <c:v>-1.2467182429411785</c:v>
                </c:pt>
                <c:pt idx="4968">
                  <c:v>-1.129217816747567</c:v>
                </c:pt>
                <c:pt idx="4969">
                  <c:v>-1.0227915448256613</c:v>
                </c:pt>
                <c:pt idx="4970">
                  <c:v>-1.1148912719397073</c:v>
                </c:pt>
                <c:pt idx="4971">
                  <c:v>-1.2925585838784737</c:v>
                </c:pt>
                <c:pt idx="4972">
                  <c:v>-1.7362244849812252</c:v>
                </c:pt>
                <c:pt idx="4973">
                  <c:v>-2.043828080409702</c:v>
                </c:pt>
                <c:pt idx="4974">
                  <c:v>-2.4166884995773952</c:v>
                </c:pt>
                <c:pt idx="4975">
                  <c:v>-2.4716643133118579</c:v>
                </c:pt>
                <c:pt idx="4976">
                  <c:v>-2.23871543984664</c:v>
                </c:pt>
                <c:pt idx="4977">
                  <c:v>-1.839225921252245</c:v>
                </c:pt>
                <c:pt idx="4978">
                  <c:v>-1.571635182369612</c:v>
                </c:pt>
                <c:pt idx="4979">
                  <c:v>-1.6120076152933307</c:v>
                </c:pt>
                <c:pt idx="4980">
                  <c:v>-1.8370705952720159</c:v>
                </c:pt>
                <c:pt idx="4981">
                  <c:v>-2.229417448331207</c:v>
                </c:pt>
                <c:pt idx="4982">
                  <c:v>-2.4905387020458094</c:v>
                </c:pt>
                <c:pt idx="4983">
                  <c:v>-2.1615631797432706</c:v>
                </c:pt>
                <c:pt idx="4984">
                  <c:v>-1.7693450903553334</c:v>
                </c:pt>
                <c:pt idx="4985">
                  <c:v>-1.5083404646218752</c:v>
                </c:pt>
                <c:pt idx="4986">
                  <c:v>-1.2719349453311324</c:v>
                </c:pt>
                <c:pt idx="4987">
                  <c:v>-1.4348012397513212</c:v>
                </c:pt>
                <c:pt idx="4988">
                  <c:v>-1.676565527157168</c:v>
                </c:pt>
                <c:pt idx="4989">
                  <c:v>-2.0840396265019652</c:v>
                </c:pt>
                <c:pt idx="4990">
                  <c:v>-2.2646146375204825</c:v>
                </c:pt>
                <c:pt idx="4991">
                  <c:v>-2.3339230750901763</c:v>
                </c:pt>
                <c:pt idx="4992">
                  <c:v>-2.2082037870954601</c:v>
                </c:pt>
                <c:pt idx="4993">
                  <c:v>-2.0943332628481062</c:v>
                </c:pt>
                <c:pt idx="4994">
                  <c:v>-2.0854425622815231</c:v>
                </c:pt>
                <c:pt idx="4995">
                  <c:v>-2.2658853497178852</c:v>
                </c:pt>
                <c:pt idx="4996">
                  <c:v>-2.5235695846998407</c:v>
                </c:pt>
                <c:pt idx="4997">
                  <c:v>-2.9454632119102273</c:v>
                </c:pt>
                <c:pt idx="4998">
                  <c:v>-2.9506031830946235</c:v>
                </c:pt>
                <c:pt idx="4999">
                  <c:v>-2.7667631641922554</c:v>
                </c:pt>
                <c:pt idx="5000">
                  <c:v>-2.4117540996590843</c:v>
                </c:pt>
                <c:pt idx="5001">
                  <c:v>-2.0902038511987691</c:v>
                </c:pt>
                <c:pt idx="5002">
                  <c:v>-1.8932067792958347</c:v>
                </c:pt>
                <c:pt idx="5003">
                  <c:v>-1.8090240236166628</c:v>
                </c:pt>
                <c:pt idx="5004">
                  <c:v>-1.9212708649568975</c:v>
                </c:pt>
                <c:pt idx="5005">
                  <c:v>-1.8344431315174503</c:v>
                </c:pt>
                <c:pt idx="5006">
                  <c:v>-1.7557987191630398</c:v>
                </c:pt>
                <c:pt idx="5007">
                  <c:v>-1.4960708088361967</c:v>
                </c:pt>
                <c:pt idx="5008">
                  <c:v>-1.166573897752111</c:v>
                </c:pt>
                <c:pt idx="5009">
                  <c:v>-0.86813133892529404</c:v>
                </c:pt>
                <c:pt idx="5010">
                  <c:v>-0.59781632860834322</c:v>
                </c:pt>
                <c:pt idx="5011">
                  <c:v>-0.54147346702378341</c:v>
                </c:pt>
                <c:pt idx="5012">
                  <c:v>-0.58468857464800583</c:v>
                </c:pt>
                <c:pt idx="5013">
                  <c:v>-0.81232631354852525</c:v>
                </c:pt>
                <c:pt idx="5014">
                  <c:v>-1.1127574806104485</c:v>
                </c:pt>
                <c:pt idx="5015">
                  <c:v>-1.1963781180364499</c:v>
                </c:pt>
                <c:pt idx="5016">
                  <c:v>-1.1778699164479769</c:v>
                </c:pt>
                <c:pt idx="5017">
                  <c:v>-0.78411495333297387</c:v>
                </c:pt>
                <c:pt idx="5018">
                  <c:v>-0.42747052120106926</c:v>
                </c:pt>
                <c:pt idx="5019">
                  <c:v>-0.38718237373012487</c:v>
                </c:pt>
                <c:pt idx="5020">
                  <c:v>-0.53918685391821186</c:v>
                </c:pt>
                <c:pt idx="5021">
                  <c:v>-0.86536080857353759</c:v>
                </c:pt>
                <c:pt idx="5022">
                  <c:v>-0.97229803302135065</c:v>
                </c:pt>
                <c:pt idx="5023">
                  <c:v>-0.88066110229216021</c:v>
                </c:pt>
                <c:pt idx="5024">
                  <c:v>-0.79766074881425997</c:v>
                </c:pt>
                <c:pt idx="5025">
                  <c:v>-0.62823521475061184</c:v>
                </c:pt>
                <c:pt idx="5026">
                  <c:v>-0.56902544068900396</c:v>
                </c:pt>
                <c:pt idx="5027">
                  <c:v>-0.60964383597146965</c:v>
                </c:pt>
                <c:pt idx="5028">
                  <c:v>-0.5521862580796415</c:v>
                </c:pt>
                <c:pt idx="5029">
                  <c:v>-0.68863948854114188</c:v>
                </c:pt>
                <c:pt idx="5030">
                  <c:v>-0.7179845254036552</c:v>
                </c:pt>
                <c:pt idx="5031">
                  <c:v>-0.74456385769937072</c:v>
                </c:pt>
                <c:pt idx="5032">
                  <c:v>-0.95713370615814752</c:v>
                </c:pt>
                <c:pt idx="5033">
                  <c:v>-0.96117375917275305</c:v>
                </c:pt>
                <c:pt idx="5034">
                  <c:v>-1.0590808257689284</c:v>
                </c:pt>
                <c:pt idx="5035">
                  <c:v>-0.77076925029973653</c:v>
                </c:pt>
                <c:pt idx="5036">
                  <c:v>-0.50963040065371201</c:v>
                </c:pt>
                <c:pt idx="5037">
                  <c:v>-0.27310330775613267</c:v>
                </c:pt>
                <c:pt idx="5038">
                  <c:v>-5.8868368181212966E-2</c:v>
                </c:pt>
                <c:pt idx="5039">
                  <c:v>-5.3320155191005435E-2</c:v>
                </c:pt>
                <c:pt idx="5040">
                  <c:v>-0.1425426285636093</c:v>
                </c:pt>
                <c:pt idx="5041">
                  <c:v>-0.31760386153743247</c:v>
                </c:pt>
                <c:pt idx="5042">
                  <c:v>-0.28767040279270006</c:v>
                </c:pt>
                <c:pt idx="5043">
                  <c:v>-7.2062546855249598E-2</c:v>
                </c:pt>
                <c:pt idx="5044">
                  <c:v>0.12322474739412068</c:v>
                </c:pt>
                <c:pt idx="5045">
                  <c:v>0.39435442738258719</c:v>
                </c:pt>
                <c:pt idx="5046">
                  <c:v>0.54568295743870243</c:v>
                </c:pt>
                <c:pt idx="5047">
                  <c:v>0.40000577072265131</c:v>
                </c:pt>
                <c:pt idx="5048">
                  <c:v>0.26805833539408341</c:v>
                </c:pt>
                <c:pt idx="5049">
                  <c:v>-3.9948906345224799E-2</c:v>
                </c:pt>
                <c:pt idx="5050">
                  <c:v>-0.41317492905520681</c:v>
                </c:pt>
                <c:pt idx="5051">
                  <c:v>-0.75122522783296231</c:v>
                </c:pt>
                <c:pt idx="5052">
                  <c:v>-1.0574150365551969</c:v>
                </c:pt>
                <c:pt idx="5053">
                  <c:v>-1.052003796843775</c:v>
                </c:pt>
                <c:pt idx="5054">
                  <c:v>-0.76435921563699827</c:v>
                </c:pt>
                <c:pt idx="5055">
                  <c:v>-0.69232005674053276</c:v>
                </c:pt>
                <c:pt idx="5056">
                  <c:v>-0.90981376743794629</c:v>
                </c:pt>
                <c:pt idx="5057">
                  <c:v>-1.3895525176465719</c:v>
                </c:pt>
                <c:pt idx="5058">
                  <c:v>-1.7298291762485707</c:v>
                </c:pt>
                <c:pt idx="5059">
                  <c:v>-1.7552921765019245</c:v>
                </c:pt>
                <c:pt idx="5060">
                  <c:v>-1.4956120066961682</c:v>
                </c:pt>
                <c:pt idx="5061">
                  <c:v>-0.9776627774796719</c:v>
                </c:pt>
                <c:pt idx="5062">
                  <c:v>-0.41428133345865303</c:v>
                </c:pt>
                <c:pt idx="5063">
                  <c:v>9.6002660391208527E-2</c:v>
                </c:pt>
                <c:pt idx="5064">
                  <c:v>0.27545018202829319</c:v>
                </c:pt>
                <c:pt idx="5065">
                  <c:v>0.24948961397959146</c:v>
                </c:pt>
                <c:pt idx="5066">
                  <c:v>0.13172799221914056</c:v>
                </c:pt>
                <c:pt idx="5067">
                  <c:v>0.21356070104800079</c:v>
                </c:pt>
                <c:pt idx="5068">
                  <c:v>0.38192863837815183</c:v>
                </c:pt>
                <c:pt idx="5069">
                  <c:v>0.72292383067319632</c:v>
                </c:pt>
                <c:pt idx="5070">
                  <c:v>1.1260287628452281</c:v>
                </c:pt>
                <c:pt idx="5071">
                  <c:v>1.3968941706034421</c:v>
                </c:pt>
                <c:pt idx="5072">
                  <c:v>1.2652399966771366</c:v>
                </c:pt>
                <c:pt idx="5073">
                  <c:v>0.86325059749638933</c:v>
                </c:pt>
                <c:pt idx="5074">
                  <c:v>0.12215668818348313</c:v>
                </c:pt>
                <c:pt idx="5075">
                  <c:v>-0.45484298608820228</c:v>
                </c:pt>
                <c:pt idx="5076">
                  <c:v>-0.60047060379464368</c:v>
                </c:pt>
                <c:pt idx="5077">
                  <c:v>-0.54387758266730724</c:v>
                </c:pt>
                <c:pt idx="5078">
                  <c:v>-0.39837054851481979</c:v>
                </c:pt>
                <c:pt idx="5079">
                  <c:v>-0.26657722924850519</c:v>
                </c:pt>
                <c:pt idx="5080">
                  <c:v>-0.33570069690555621</c:v>
                </c:pt>
                <c:pt idx="5081">
                  <c:v>-0.68105277004022735</c:v>
                </c:pt>
                <c:pt idx="5082">
                  <c:v>-1.1823517363144294</c:v>
                </c:pt>
                <c:pt idx="5083">
                  <c:v>-1.6364043880976555</c:v>
                </c:pt>
                <c:pt idx="5084">
                  <c:v>-1.9534158060176336</c:v>
                </c:pt>
                <c:pt idx="5085">
                  <c:v>-1.6750629240422044</c:v>
                </c:pt>
                <c:pt idx="5086">
                  <c:v>-1.1402008443172804</c:v>
                </c:pt>
                <c:pt idx="5087">
                  <c:v>-0.4672527687873963</c:v>
                </c:pt>
                <c:pt idx="5088">
                  <c:v>4.8023665224831924E-2</c:v>
                </c:pt>
                <c:pt idx="5089">
                  <c:v>0.32624088023184966</c:v>
                </c:pt>
                <c:pt idx="5090">
                  <c:v>0.38974118126043206</c:v>
                </c:pt>
                <c:pt idx="5091">
                  <c:v>0.25876116069726285</c:v>
                </c:pt>
                <c:pt idx="5092">
                  <c:v>0.42286905506822375</c:v>
                </c:pt>
                <c:pt idx="5093">
                  <c:v>0.66575792438632142</c:v>
                </c:pt>
                <c:pt idx="5094">
                  <c:v>1.2627461755105402</c:v>
                </c:pt>
                <c:pt idx="5095">
                  <c:v>1.6149740502990335</c:v>
                </c:pt>
                <c:pt idx="5096">
                  <c:v>1.6512618911496932</c:v>
                </c:pt>
                <c:pt idx="5097">
                  <c:v>1.212890785534952</c:v>
                </c:pt>
                <c:pt idx="5098">
                  <c:v>0.72158740366087604</c:v>
                </c:pt>
                <c:pt idx="5099">
                  <c:v>0.27658827464218266</c:v>
                </c:pt>
                <c:pt idx="5100">
                  <c:v>0.25052044389163397</c:v>
                </c:pt>
                <c:pt idx="5101">
                  <c:v>0.22690944830851364</c:v>
                </c:pt>
                <c:pt idx="5102">
                  <c:v>0.39401929584881701</c:v>
                </c:pt>
                <c:pt idx="5103">
                  <c:v>0.45113163170017279</c:v>
                </c:pt>
                <c:pt idx="5104">
                  <c:v>0.22011791788624804</c:v>
                </c:pt>
                <c:pt idx="5105">
                  <c:v>-8.3371045949480888E-2</c:v>
                </c:pt>
                <c:pt idx="5106">
                  <c:v>-0.64100018763133393</c:v>
                </c:pt>
                <c:pt idx="5107">
                  <c:v>-0.9575784616497407</c:v>
                </c:pt>
                <c:pt idx="5108">
                  <c:v>-0.96157659744679524</c:v>
                </c:pt>
                <c:pt idx="5109">
                  <c:v>-0.21121568096085708</c:v>
                </c:pt>
                <c:pt idx="5110">
                  <c:v>0.65692094445727478</c:v>
                </c:pt>
                <c:pt idx="5111">
                  <c:v>1.3489898409259378</c:v>
                </c:pt>
                <c:pt idx="5112">
                  <c:v>1.5045938825284135</c:v>
                </c:pt>
                <c:pt idx="5113">
                  <c:v>1.6455325887118726</c:v>
                </c:pt>
                <c:pt idx="5114">
                  <c:v>1.6789403551690658</c:v>
                </c:pt>
                <c:pt idx="5115">
                  <c:v>1.8976950730314037</c:v>
                </c:pt>
                <c:pt idx="5116">
                  <c:v>2.2843282036718962</c:v>
                </c:pt>
                <c:pt idx="5117">
                  <c:v>2.9172653590498325</c:v>
                </c:pt>
                <c:pt idx="5118">
                  <c:v>3.3963018132944947</c:v>
                </c:pt>
                <c:pt idx="5119">
                  <c:v>3.6416945861600669</c:v>
                </c:pt>
                <c:pt idx="5120">
                  <c:v>3.4869685166205087</c:v>
                </c:pt>
                <c:pt idx="5121">
                  <c:v>3.064081696759398</c:v>
                </c:pt>
                <c:pt idx="5122">
                  <c:v>2.5868032410878623</c:v>
                </c:pt>
                <c:pt idx="5123">
                  <c:v>1.9660116609025704</c:v>
                </c:pt>
                <c:pt idx="5124">
                  <c:v>1.5922238679642813</c:v>
                </c:pt>
                <c:pt idx="5125">
                  <c:v>1.5364080833779679</c:v>
                </c:pt>
                <c:pt idx="5126">
                  <c:v>1.4858528125559758</c:v>
                </c:pt>
                <c:pt idx="5127">
                  <c:v>1.1573189249333407</c:v>
                </c:pt>
                <c:pt idx="5128">
                  <c:v>0.67125306752963487</c:v>
                </c:pt>
                <c:pt idx="5129">
                  <c:v>0.23099783792933826</c:v>
                </c:pt>
                <c:pt idx="5130">
                  <c:v>0.20922680461032023</c:v>
                </c:pt>
                <c:pt idx="5131">
                  <c:v>0.47225098166446611</c:v>
                </c:pt>
                <c:pt idx="5132">
                  <c:v>0.8047334936558117</c:v>
                </c:pt>
                <c:pt idx="5133">
                  <c:v>1.2001280467412783</c:v>
                </c:pt>
                <c:pt idx="5134">
                  <c:v>1.6525053207371569</c:v>
                </c:pt>
                <c:pt idx="5135">
                  <c:v>2.0622470411139426</c:v>
                </c:pt>
                <c:pt idx="5136">
                  <c:v>2.4333715141325798</c:v>
                </c:pt>
                <c:pt idx="5137">
                  <c:v>2.6752705500034413</c:v>
                </c:pt>
                <c:pt idx="5138">
                  <c:v>2.8943711388542321</c:v>
                </c:pt>
                <c:pt idx="5139">
                  <c:v>3.0928219836950976</c:v>
                </c:pt>
                <c:pt idx="5140">
                  <c:v>3.3668170566561346</c:v>
                </c:pt>
                <c:pt idx="5141">
                  <c:v>3.7092364819748394</c:v>
                </c:pt>
                <c:pt idx="5142">
                  <c:v>4.019383636762714</c:v>
                </c:pt>
                <c:pt idx="5143">
                  <c:v>4.2060523312524936</c:v>
                </c:pt>
                <c:pt idx="5144">
                  <c:v>4.0923845769412637</c:v>
                </c:pt>
                <c:pt idx="5145">
                  <c:v>3.6124386376560844</c:v>
                </c:pt>
                <c:pt idx="5146">
                  <c:v>3.1777265374802623</c:v>
                </c:pt>
                <c:pt idx="5147">
                  <c:v>2.9724806467299967</c:v>
                </c:pt>
                <c:pt idx="5148">
                  <c:v>2.7865787254565468</c:v>
                </c:pt>
                <c:pt idx="5149">
                  <c:v>2.5239498678802299</c:v>
                </c:pt>
                <c:pt idx="5150">
                  <c:v>2.1918254173836922</c:v>
                </c:pt>
                <c:pt idx="5151">
                  <c:v>1.8910029588998787</c:v>
                </c:pt>
                <c:pt idx="5152">
                  <c:v>1.7127801287919862</c:v>
                </c:pt>
                <c:pt idx="5153">
                  <c:v>1.6456021843048554</c:v>
                </c:pt>
                <c:pt idx="5154">
                  <c:v>1.5847556119242456</c:v>
                </c:pt>
                <c:pt idx="5155">
                  <c:v>1.623891473494941</c:v>
                </c:pt>
                <c:pt idx="5156">
                  <c:v>1.9420822058326457</c:v>
                </c:pt>
                <c:pt idx="5157">
                  <c:v>2.3245319477634694</c:v>
                </c:pt>
                <c:pt idx="5158">
                  <c:v>2.6709366507057775</c:v>
                </c:pt>
                <c:pt idx="5159">
                  <c:v>2.9846934795501103</c:v>
                </c:pt>
                <c:pt idx="5160">
                  <c:v>3.4573749831545011</c:v>
                </c:pt>
                <c:pt idx="5161">
                  <c:v>3.7912595249748584</c:v>
                </c:pt>
                <c:pt idx="5162">
                  <c:v>4.187923969691008</c:v>
                </c:pt>
                <c:pt idx="5163">
                  <c:v>4.6414514508510356</c:v>
                </c:pt>
                <c:pt idx="5164">
                  <c:v>5.0522349739206609</c:v>
                </c:pt>
                <c:pt idx="5165">
                  <c:v>5.2358075028261606</c:v>
                </c:pt>
                <c:pt idx="5166">
                  <c:v>5.3078309488776538</c:v>
                </c:pt>
                <c:pt idx="5167">
                  <c:v>4.9960752266283244</c:v>
                </c:pt>
                <c:pt idx="5168">
                  <c:v>4.6194540093732934</c:v>
                </c:pt>
                <c:pt idx="5169">
                  <c:v>4.089832946382308</c:v>
                </c:pt>
                <c:pt idx="5170">
                  <c:v>3.6101274926116895</c:v>
                </c:pt>
                <c:pt idx="5171">
                  <c:v>3.0813854331169592</c:v>
                </c:pt>
                <c:pt idx="5172">
                  <c:v>2.6024761387148065</c:v>
                </c:pt>
                <c:pt idx="5173">
                  <c:v>2.1687029819435439</c:v>
                </c:pt>
                <c:pt idx="5174">
                  <c:v>1.9643075412667805</c:v>
                </c:pt>
                <c:pt idx="5175">
                  <c:v>1.8734236966434319</c:v>
                </c:pt>
                <c:pt idx="5176">
                  <c:v>1.9796010117934322</c:v>
                </c:pt>
                <c:pt idx="5177">
                  <c:v>1.9815235711381447</c:v>
                </c:pt>
                <c:pt idx="5178">
                  <c:v>1.8890171539257603</c:v>
                </c:pt>
                <c:pt idx="5179">
                  <c:v>1.8994770407427999</c:v>
                </c:pt>
                <c:pt idx="5180">
                  <c:v>2.0031988860600793</c:v>
                </c:pt>
                <c:pt idx="5181">
                  <c:v>2.2856407369747802</c:v>
                </c:pt>
                <c:pt idx="5182">
                  <c:v>3.0127019686109522</c:v>
                </c:pt>
                <c:pt idx="5183">
                  <c:v>3.6712392935265798</c:v>
                </c:pt>
                <c:pt idx="5184">
                  <c:v>4.3619587173878127</c:v>
                </c:pt>
                <c:pt idx="5185">
                  <c:v>4.7048360303951373</c:v>
                </c:pt>
                <c:pt idx="5186">
                  <c:v>4.9211501383659764</c:v>
                </c:pt>
                <c:pt idx="5187">
                  <c:v>5.0228293423550507</c:v>
                </c:pt>
                <c:pt idx="5188">
                  <c:v>5.0206777275281835</c:v>
                </c:pt>
                <c:pt idx="5189">
                  <c:v>5.1129766772290131</c:v>
                </c:pt>
                <c:pt idx="5190">
                  <c:v>5.1965766558604169</c:v>
                </c:pt>
                <c:pt idx="5191">
                  <c:v>5.0838019629151727</c:v>
                </c:pt>
                <c:pt idx="5192">
                  <c:v>4.9816560343759573</c:v>
                </c:pt>
                <c:pt idx="5193">
                  <c:v>4.6063937939744477</c:v>
                </c:pt>
                <c:pt idx="5194">
                  <c:v>3.9837558476783079</c:v>
                </c:pt>
                <c:pt idx="5195">
                  <c:v>3.32555236571238</c:v>
                </c:pt>
                <c:pt idx="5196">
                  <c:v>2.6351353208440997</c:v>
                </c:pt>
                <c:pt idx="5197">
                  <c:v>2.0097885494579604</c:v>
                </c:pt>
                <c:pt idx="5198">
                  <c:v>1.8203704411905799</c:v>
                </c:pt>
                <c:pt idx="5199">
                  <c:v>1.7430523486525835</c:v>
                </c:pt>
                <c:pt idx="5200">
                  <c:v>1.8615168738751831</c:v>
                </c:pt>
                <c:pt idx="5201">
                  <c:v>1.8745686010255793</c:v>
                </c:pt>
                <c:pt idx="5202">
                  <c:v>1.8863902318720052</c:v>
                </c:pt>
                <c:pt idx="5203">
                  <c:v>1.9913454798675074</c:v>
                </c:pt>
                <c:pt idx="5204">
                  <c:v>2.3691522676043402</c:v>
                </c:pt>
                <c:pt idx="5205">
                  <c:v>2.8998471636916485</c:v>
                </c:pt>
                <c:pt idx="5206">
                  <c:v>3.4747730237812862</c:v>
                </c:pt>
                <c:pt idx="5207">
                  <c:v>4.0897611777261256</c:v>
                </c:pt>
                <c:pt idx="5208">
                  <c:v>4.6467880636766292</c:v>
                </c:pt>
                <c:pt idx="5209">
                  <c:v>5.057068622836816</c:v>
                </c:pt>
                <c:pt idx="5210">
                  <c:v>5.2401855910645647</c:v>
                </c:pt>
                <c:pt idx="5211">
                  <c:v>5.2175486324129681</c:v>
                </c:pt>
                <c:pt idx="5212">
                  <c:v>5.1027973772436619</c:v>
                </c:pt>
                <c:pt idx="5213">
                  <c:v>4.9988611730812584</c:v>
                </c:pt>
                <c:pt idx="5214">
                  <c:v>4.8104729457743201</c:v>
                </c:pt>
                <c:pt idx="5215">
                  <c:v>4.7340876702029835</c:v>
                </c:pt>
                <c:pt idx="5216">
                  <c:v>4.3821581984258859</c:v>
                </c:pt>
                <c:pt idx="5217">
                  <c:v>3.9691495183345946</c:v>
                </c:pt>
                <c:pt idx="5218">
                  <c:v>3.5008182096929179</c:v>
                </c:pt>
                <c:pt idx="5219">
                  <c:v>2.8881305277960974</c:v>
                </c:pt>
                <c:pt idx="5220">
                  <c:v>2.4274350791187311</c:v>
                </c:pt>
                <c:pt idx="5221">
                  <c:v>2.1986547127699643</c:v>
                </c:pt>
                <c:pt idx="5222">
                  <c:v>2.1799319471827912</c:v>
                </c:pt>
                <c:pt idx="5223">
                  <c:v>2.1629737606803241</c:v>
                </c:pt>
                <c:pt idx="5224">
                  <c:v>2.0533660659941941</c:v>
                </c:pt>
                <c:pt idx="5225">
                  <c:v>2.1425842123755374</c:v>
                </c:pt>
                <c:pt idx="5226">
                  <c:v>2.3176415261674186</c:v>
                </c:pt>
                <c:pt idx="5227">
                  <c:v>2.5704478564380215</c:v>
                </c:pt>
                <c:pt idx="5228">
                  <c:v>3.2706666494483199</c:v>
                </c:pt>
                <c:pt idx="5229">
                  <c:v>3.9048913759778183</c:v>
                </c:pt>
                <c:pt idx="5230">
                  <c:v>4.4793418302596146</c:v>
                </c:pt>
                <c:pt idx="5231">
                  <c:v>4.7169082659076391</c:v>
                </c:pt>
                <c:pt idx="5232">
                  <c:v>4.9320845924865235</c:v>
                </c:pt>
                <c:pt idx="5233">
                  <c:v>5.0327332484535141</c:v>
                </c:pt>
                <c:pt idx="5234">
                  <c:v>5.1238959920751173</c:v>
                </c:pt>
                <c:pt idx="5235">
                  <c:v>5.3949624087428267</c:v>
                </c:pt>
                <c:pt idx="5236">
                  <c:v>5.6404814175133904</c:v>
                </c:pt>
                <c:pt idx="5237">
                  <c:v>5.7686130252481522</c:v>
                </c:pt>
                <c:pt idx="5238">
                  <c:v>5.6019251746332674</c:v>
                </c:pt>
                <c:pt idx="5239">
                  <c:v>5.2624517246110276</c:v>
                </c:pt>
                <c:pt idx="5240">
                  <c:v>4.766477334273759</c:v>
                </c:pt>
                <c:pt idx="5241">
                  <c:v>4.2229996493603643</c:v>
                </c:pt>
                <c:pt idx="5242">
                  <c:v>3.8249913091240804</c:v>
                </c:pt>
                <c:pt idx="5243">
                  <c:v>3.5587421508281039</c:v>
                </c:pt>
                <c:pt idx="5244">
                  <c:v>3.3175863845239402</c:v>
                </c:pt>
                <c:pt idx="5245">
                  <c:v>3.2876545729489237</c:v>
                </c:pt>
                <c:pt idx="5246">
                  <c:v>3.1662959885467945</c:v>
                </c:pt>
                <c:pt idx="5247">
                  <c:v>3.0563751812608988</c:v>
                </c:pt>
                <c:pt idx="5248">
                  <c:v>2.9568141659943841</c:v>
                </c:pt>
                <c:pt idx="5249">
                  <c:v>3.0551321145676136</c:v>
                </c:pt>
                <c:pt idx="5250">
                  <c:v>3.3326793740076202</c:v>
                </c:pt>
                <c:pt idx="5251">
                  <c:v>3.6783162001168996</c:v>
                </c:pt>
                <c:pt idx="5252">
                  <c:v>4.0856253024224225</c:v>
                </c:pt>
                <c:pt idx="5253">
                  <c:v>4.454546426221647</c:v>
                </c:pt>
                <c:pt idx="5254">
                  <c:v>4.6002019940370316</c:v>
                </c:pt>
                <c:pt idx="5255">
                  <c:v>4.5436342887829309</c:v>
                </c:pt>
                <c:pt idx="5256">
                  <c:v>4.5866457437542252</c:v>
                </c:pt>
                <c:pt idx="5257">
                  <c:v>4.5313556849890855</c:v>
                </c:pt>
                <c:pt idx="5258">
                  <c:v>4.5755243711046329</c:v>
                </c:pt>
                <c:pt idx="5259">
                  <c:v>4.5212824770179072</c:v>
                </c:pt>
                <c:pt idx="5260">
                  <c:v>4.1894094221874898</c:v>
                </c:pt>
                <c:pt idx="5261">
                  <c:v>3.7003191066710737</c:v>
                </c:pt>
                <c:pt idx="5262">
                  <c:v>3.3515722470273999</c:v>
                </c:pt>
                <c:pt idx="5263">
                  <c:v>2.8471984453349108</c:v>
                </c:pt>
                <c:pt idx="5264">
                  <c:v>2.6731040933673116</c:v>
                </c:pt>
                <c:pt idx="5265">
                  <c:v>2.421169967907205</c:v>
                </c:pt>
                <c:pt idx="5266">
                  <c:v>2.3814756335945071</c:v>
                </c:pt>
                <c:pt idx="5267">
                  <c:v>2.2512746225460929</c:v>
                </c:pt>
                <c:pt idx="5268">
                  <c:v>2.1333447676916686</c:v>
                </c:pt>
                <c:pt idx="5269">
                  <c:v>2.0265295398067313</c:v>
                </c:pt>
                <c:pt idx="5270">
                  <c:v>1.8355336303705454</c:v>
                </c:pt>
                <c:pt idx="5271">
                  <c:v>1.8510342205282597</c:v>
                </c:pt>
                <c:pt idx="5272">
                  <c:v>1.8650739144810007</c:v>
                </c:pt>
                <c:pt idx="5273">
                  <c:v>2.0662859576677119</c:v>
                </c:pt>
                <c:pt idx="5274">
                  <c:v>2.4370297717691356</c:v>
                </c:pt>
                <c:pt idx="5275">
                  <c:v>2.7728318045882125</c:v>
                </c:pt>
                <c:pt idx="5276">
                  <c:v>2.982737461818648</c:v>
                </c:pt>
                <c:pt idx="5277">
                  <c:v>3.172859976928021</c:v>
                </c:pt>
                <c:pt idx="5278">
                  <c:v>3.439311646742599</c:v>
                </c:pt>
                <c:pt idx="5279">
                  <c:v>3.5864030586966971</c:v>
                </c:pt>
                <c:pt idx="5280">
                  <c:v>3.8138792112824547</c:v>
                </c:pt>
                <c:pt idx="5281">
                  <c:v>4.0199162415733039</c:v>
                </c:pt>
                <c:pt idx="5282">
                  <c:v>4.1122869596345835</c:v>
                </c:pt>
                <c:pt idx="5283">
                  <c:v>4.007456383402431</c:v>
                </c:pt>
                <c:pt idx="5284">
                  <c:v>3.8182580766074605</c:v>
                </c:pt>
                <c:pt idx="5285">
                  <c:v>3.6468912901334516</c:v>
                </c:pt>
                <c:pt idx="5286">
                  <c:v>3.5859232223908175</c:v>
                </c:pt>
                <c:pt idx="5287">
                  <c:v>3.5307012596598981</c:v>
                </c:pt>
                <c:pt idx="5288">
                  <c:v>3.4806838443019466</c:v>
                </c:pt>
                <c:pt idx="5289">
                  <c:v>3.3411326796755039</c:v>
                </c:pt>
                <c:pt idx="5290">
                  <c:v>3.0262383432413835</c:v>
                </c:pt>
                <c:pt idx="5291">
                  <c:v>2.7410220988272171</c:v>
                </c:pt>
                <c:pt idx="5292">
                  <c:v>2.3884390725494375</c:v>
                </c:pt>
                <c:pt idx="5293">
                  <c:v>2.446077332056475</c:v>
                </c:pt>
                <c:pt idx="5294">
                  <c:v>2.5925310931922159</c:v>
                </c:pt>
                <c:pt idx="5295">
                  <c:v>2.630934132918024</c:v>
                </c:pt>
                <c:pt idx="5296">
                  <c:v>2.7599655510271823</c:v>
                </c:pt>
                <c:pt idx="5297">
                  <c:v>2.7825882648722269</c:v>
                </c:pt>
                <c:pt idx="5298">
                  <c:v>2.8973266177763692</c:v>
                </c:pt>
                <c:pt idx="5299">
                  <c:v>3.0954989152911461</c:v>
                </c:pt>
                <c:pt idx="5300">
                  <c:v>3.2749939137854001</c:v>
                </c:pt>
                <c:pt idx="5301">
                  <c:v>3.5318196868285781</c:v>
                </c:pt>
                <c:pt idx="5302">
                  <c:v>3.6701924214087129</c:v>
                </c:pt>
                <c:pt idx="5303">
                  <c:v>3.7955238329964254</c:v>
                </c:pt>
                <c:pt idx="5304">
                  <c:v>4.0032908169345918</c:v>
                </c:pt>
                <c:pt idx="5305">
                  <c:v>4.0972284443531048</c:v>
                </c:pt>
                <c:pt idx="5306">
                  <c:v>4.2765604385735019</c:v>
                </c:pt>
                <c:pt idx="5307">
                  <c:v>4.3447430109183127</c:v>
                </c:pt>
                <c:pt idx="5308">
                  <c:v>4.5007473068193784</c:v>
                </c:pt>
                <c:pt idx="5309">
                  <c:v>4.5478007646148129</c:v>
                </c:pt>
                <c:pt idx="5310">
                  <c:v>4.6846673180978575</c:v>
                </c:pt>
                <c:pt idx="5311">
                  <c:v>4.714386723204874</c:v>
                </c:pt>
                <c:pt idx="5312">
                  <c:v>4.7413051403692918</c:v>
                </c:pt>
                <c:pt idx="5313">
                  <c:v>4.5771909972700229</c:v>
                </c:pt>
                <c:pt idx="5314">
                  <c:v>4.4285442477600787</c:v>
                </c:pt>
                <c:pt idx="5315">
                  <c:v>4.2939071243373483</c:v>
                </c:pt>
                <c:pt idx="5316">
                  <c:v>4.2662070304576707</c:v>
                </c:pt>
                <c:pt idx="5317">
                  <c:v>4.2411176089210771</c:v>
                </c:pt>
                <c:pt idx="5318">
                  <c:v>4.0298972504405617</c:v>
                </c:pt>
                <c:pt idx="5319">
                  <c:v>3.8385839417547762</c:v>
                </c:pt>
                <c:pt idx="5320">
                  <c:v>3.6653014876220271</c:v>
                </c:pt>
                <c:pt idx="5321">
                  <c:v>3.6968460792516491</c:v>
                </c:pt>
                <c:pt idx="5322">
                  <c:v>3.7254176631615481</c:v>
                </c:pt>
                <c:pt idx="5323">
                  <c:v>4.0340397775511452</c:v>
                </c:pt>
                <c:pt idx="5324">
                  <c:v>4.2193271633139977</c:v>
                </c:pt>
                <c:pt idx="5325">
                  <c:v>4.4813994039870808</c:v>
                </c:pt>
                <c:pt idx="5326">
                  <c:v>4.6245241382722186</c:v>
                </c:pt>
                <c:pt idx="5327">
                  <c:v>4.7541596841440414</c:v>
                </c:pt>
                <c:pt idx="5328">
                  <c:v>4.8715773676592136</c:v>
                </c:pt>
                <c:pt idx="5329">
                  <c:v>5.0721764748240954</c:v>
                </c:pt>
                <c:pt idx="5330">
                  <c:v>5.3481173411550955</c:v>
                </c:pt>
                <c:pt idx="5331">
                  <c:v>5.5980513935313754</c:v>
                </c:pt>
                <c:pt idx="5332">
                  <c:v>5.7301819368151437</c:v>
                </c:pt>
                <c:pt idx="5333">
                  <c:v>5.5671161309529769</c:v>
                </c:pt>
                <c:pt idx="5334">
                  <c:v>5.5136666948309525</c:v>
                </c:pt>
                <c:pt idx="5335">
                  <c:v>5.3710069697770182</c:v>
                </c:pt>
                <c:pt idx="5336">
                  <c:v>5.2417926070488621</c:v>
                </c:pt>
                <c:pt idx="5337">
                  <c:v>4.9362608518858702</c:v>
                </c:pt>
                <c:pt idx="5338">
                  <c:v>4.848020345462019</c:v>
                </c:pt>
                <c:pt idx="5339">
                  <c:v>4.6738485312323803</c:v>
                </c:pt>
                <c:pt idx="5340">
                  <c:v>4.5160920237641289</c:v>
                </c:pt>
                <c:pt idx="5341">
                  <c:v>4.1847081576280374</c:v>
                </c:pt>
                <c:pt idx="5342">
                  <c:v>3.9788042646807793</c:v>
                </c:pt>
                <c:pt idx="5343">
                  <c:v>3.6980585768486867</c:v>
                </c:pt>
                <c:pt idx="5344">
                  <c:v>3.6322681059445912</c:v>
                </c:pt>
                <c:pt idx="5345">
                  <c:v>3.7611738000579389</c:v>
                </c:pt>
                <c:pt idx="5346">
                  <c:v>3.9721781983300088</c:v>
                </c:pt>
                <c:pt idx="5347">
                  <c:v>4.2575436801851723</c:v>
                </c:pt>
                <c:pt idx="5348">
                  <c:v>4.4217663193911134</c:v>
                </c:pt>
                <c:pt idx="5349">
                  <c:v>4.6647591190982727</c:v>
                </c:pt>
                <c:pt idx="5350">
                  <c:v>4.8848503869723752</c:v>
                </c:pt>
                <c:pt idx="5351">
                  <c:v>5.1784463211459952</c:v>
                </c:pt>
                <c:pt idx="5352">
                  <c:v>5.6328670496372926</c:v>
                </c:pt>
                <c:pt idx="5353">
                  <c:v>5.8559640742451871</c:v>
                </c:pt>
                <c:pt idx="5354">
                  <c:v>6.0580346996467043</c:v>
                </c:pt>
                <c:pt idx="5355">
                  <c:v>6.0525650580648032</c:v>
                </c:pt>
                <c:pt idx="5356">
                  <c:v>6.0476109180572459</c:v>
                </c:pt>
                <c:pt idx="5357">
                  <c:v>6.0431236947452662</c:v>
                </c:pt>
                <c:pt idx="5358">
                  <c:v>5.8505638230516572</c:v>
                </c:pt>
                <c:pt idx="5359">
                  <c:v>5.5819045120990198</c:v>
                </c:pt>
                <c:pt idx="5360">
                  <c:v>5.1500701854592137</c:v>
                </c:pt>
                <c:pt idx="5361">
                  <c:v>4.7589352852635924</c:v>
                </c:pt>
                <c:pt idx="5362">
                  <c:v>4.4046639809384862</c:v>
                </c:pt>
                <c:pt idx="5363">
                  <c:v>3.9895341808170488</c:v>
                </c:pt>
                <c:pt idx="5364">
                  <c:v>3.5192816629983485</c:v>
                </c:pt>
                <c:pt idx="5365">
                  <c:v>2.9991016212312944</c:v>
                </c:pt>
                <c:pt idx="5366">
                  <c:v>2.6221951730047164</c:v>
                </c:pt>
                <c:pt idx="5367">
                  <c:v>2.4693068798587032</c:v>
                </c:pt>
                <c:pt idx="5368">
                  <c:v>2.4250757484774059</c:v>
                </c:pt>
                <c:pt idx="5369">
                  <c:v>2.5735088622337194</c:v>
                </c:pt>
                <c:pt idx="5370">
                  <c:v>2.6137047049905506</c:v>
                </c:pt>
                <c:pt idx="5371">
                  <c:v>2.7443599584257843</c:v>
                </c:pt>
                <c:pt idx="5372">
                  <c:v>2.7684534647229726</c:v>
                </c:pt>
                <c:pt idx="5373">
                  <c:v>3.0730195503717681</c:v>
                </c:pt>
                <c:pt idx="5374">
                  <c:v>3.6316242975274395</c:v>
                </c:pt>
                <c:pt idx="5375">
                  <c:v>4.137581787585372</c:v>
                </c:pt>
                <c:pt idx="5376">
                  <c:v>4.4073583484140748</c:v>
                </c:pt>
                <c:pt idx="5377">
                  <c:v>4.4632135081790851</c:v>
                </c:pt>
                <c:pt idx="5378">
                  <c:v>4.3253088839412221</c:v>
                </c:pt>
                <c:pt idx="5379">
                  <c:v>4.0119059051200239</c:v>
                </c:pt>
                <c:pt idx="5380">
                  <c:v>3.6337926815674666</c:v>
                </c:pt>
                <c:pt idx="5381">
                  <c:v>3.1970680101673516</c:v>
                </c:pt>
                <c:pt idx="5382">
                  <c:v>2.8015036693465971</c:v>
                </c:pt>
                <c:pt idx="5383">
                  <c:v>2.4432203893401798</c:v>
                </c:pt>
                <c:pt idx="5384">
                  <c:v>2.1187045129449289</c:v>
                </c:pt>
                <c:pt idx="5385">
                  <c:v>1.7305257577396815</c:v>
                </c:pt>
                <c:pt idx="5386">
                  <c:v>1.1904364290880196</c:v>
                </c:pt>
                <c:pt idx="5387">
                  <c:v>0.60700154084389302</c:v>
                </c:pt>
                <c:pt idx="5388">
                  <c:v>-1.5693684245255413E-2</c:v>
                </c:pt>
                <c:pt idx="5389">
                  <c:v>-0.20271014856666342</c:v>
                </c:pt>
                <c:pt idx="5390">
                  <c:v>-0.18360516716030967</c:v>
                </c:pt>
                <c:pt idx="5391">
                  <c:v>2.219477138443654E-2</c:v>
                </c:pt>
                <c:pt idx="5392">
                  <c:v>0.49134186150102199</c:v>
                </c:pt>
                <c:pt idx="5393">
                  <c:v>0.91627288006470864</c:v>
                </c:pt>
                <c:pt idx="5394">
                  <c:v>1.3954028732500259</c:v>
                </c:pt>
                <c:pt idx="5395">
                  <c:v>1.8293759284341775</c:v>
                </c:pt>
                <c:pt idx="5396">
                  <c:v>2.3166957663653496</c:v>
                </c:pt>
                <c:pt idx="5397">
                  <c:v>2.7580867916127274</c:v>
                </c:pt>
                <c:pt idx="5398">
                  <c:v>3.1578776927917764</c:v>
                </c:pt>
                <c:pt idx="5399">
                  <c:v>3.5199891892273412</c:v>
                </c:pt>
                <c:pt idx="5400">
                  <c:v>3.659476921938047</c:v>
                </c:pt>
                <c:pt idx="5401">
                  <c:v>3.6915704659505635</c:v>
                </c:pt>
                <c:pt idx="5402">
                  <c:v>3.4378959258770769</c:v>
                </c:pt>
                <c:pt idx="5403">
                  <c:v>3.3023774275562134</c:v>
                </c:pt>
                <c:pt idx="5404">
                  <c:v>2.8026401283670852</c:v>
                </c:pt>
                <c:pt idx="5405">
                  <c:v>2.4442497396213718</c:v>
                </c:pt>
                <c:pt idx="5406">
                  <c:v>1.9311412900322926</c:v>
                </c:pt>
                <c:pt idx="5407">
                  <c:v>1.3721443929072366</c:v>
                </c:pt>
                <c:pt idx="5408">
                  <c:v>1.0543272713591949</c:v>
                </c:pt>
                <c:pt idx="5409">
                  <c:v>0.76646370783836471</c:v>
                </c:pt>
                <c:pt idx="5410">
                  <c:v>0.50573064600933115</c:v>
                </c:pt>
                <c:pt idx="5411">
                  <c:v>0.17532331672030577</c:v>
                </c:pt>
                <c:pt idx="5412">
                  <c:v>0.15879948340596051</c:v>
                </c:pt>
                <c:pt idx="5413">
                  <c:v>0.33232854390748745</c:v>
                </c:pt>
                <c:pt idx="5414">
                  <c:v>0.6779984349747239</c:v>
                </c:pt>
                <c:pt idx="5415">
                  <c:v>1.1795852655470276</c:v>
                </c:pt>
                <c:pt idx="5416">
                  <c:v>1.5396508714497372</c:v>
                </c:pt>
                <c:pt idx="5417">
                  <c:v>1.8657810934830177</c:v>
                </c:pt>
                <c:pt idx="5418">
                  <c:v>2.2554220458343912</c:v>
                </c:pt>
                <c:pt idx="5419">
                  <c:v>2.5140924239747267</c:v>
                </c:pt>
                <c:pt idx="5420">
                  <c:v>2.9368792525404404</c:v>
                </c:pt>
                <c:pt idx="5421">
                  <c:v>3.1313238020510692</c:v>
                </c:pt>
                <c:pt idx="5422">
                  <c:v>3.3074423845135033</c:v>
                </c:pt>
                <c:pt idx="5423">
                  <c:v>3.3727144020235045</c:v>
                </c:pt>
                <c:pt idx="5424">
                  <c:v>3.33758689720498</c:v>
                </c:pt>
                <c:pt idx="5425">
                  <c:v>3.1172745225033722</c:v>
                </c:pt>
                <c:pt idx="5426">
                  <c:v>2.5407349815067142</c:v>
                </c:pt>
                <c:pt idx="5427">
                  <c:v>1.8300374528896426</c:v>
                </c:pt>
                <c:pt idx="5428">
                  <c:v>1.3748171475327928</c:v>
                </c:pt>
                <c:pt idx="5429">
                  <c:v>1.245243684011244</c:v>
                </c:pt>
                <c:pt idx="5430">
                  <c:v>1.2221300113303732</c:v>
                </c:pt>
                <c:pt idx="5431">
                  <c:v>1.012699191762866</c:v>
                </c:pt>
                <c:pt idx="5432">
                  <c:v>0.72875898231332226</c:v>
                </c:pt>
                <c:pt idx="5433">
                  <c:v>0.5658272867534353</c:v>
                </c:pt>
                <c:pt idx="5434">
                  <c:v>0.60674710094317197</c:v>
                </c:pt>
                <c:pt idx="5435">
                  <c:v>0.92655365232664799</c:v>
                </c:pt>
                <c:pt idx="5436">
                  <c:v>1.4989624851613188</c:v>
                </c:pt>
                <c:pt idx="5437">
                  <c:v>2.111670836081184</c:v>
                </c:pt>
                <c:pt idx="5438">
                  <c:v>2.6666327853797602</c:v>
                </c:pt>
                <c:pt idx="5439">
                  <c:v>2.9807952439748009</c:v>
                </c:pt>
                <c:pt idx="5440">
                  <c:v>3.1711008088034709</c:v>
                </c:pt>
                <c:pt idx="5441">
                  <c:v>3.3434704967000508</c:v>
                </c:pt>
                <c:pt idx="5442">
                  <c:v>3.4995947242407071</c:v>
                </c:pt>
                <c:pt idx="5443">
                  <c:v>3.7352523696003836</c:v>
                </c:pt>
                <c:pt idx="5444">
                  <c:v>3.9486998051373332</c:v>
                </c:pt>
                <c:pt idx="5445">
                  <c:v>3.9535347345965817</c:v>
                </c:pt>
                <c:pt idx="5446">
                  <c:v>3.7694184234743484</c:v>
                </c:pt>
                <c:pt idx="5447">
                  <c:v>3.1314157678264758</c:v>
                </c:pt>
                <c:pt idx="5448">
                  <c:v>2.4592956662495338</c:v>
                </c:pt>
                <c:pt idx="5449">
                  <c:v>1.8505213918759162</c:v>
                </c:pt>
                <c:pt idx="5450">
                  <c:v>1.4876183003596846</c:v>
                </c:pt>
                <c:pt idx="5451">
                  <c:v>1.2531657990393192</c:v>
                </c:pt>
                <c:pt idx="5452">
                  <c:v>1.0408099253918681</c:v>
                </c:pt>
                <c:pt idx="5453">
                  <c:v>0.84846812132234128</c:v>
                </c:pt>
                <c:pt idx="5454">
                  <c:v>0.67425410521210549</c:v>
                </c:pt>
                <c:pt idx="5455">
                  <c:v>0.51645937329679836</c:v>
                </c:pt>
                <c:pt idx="5456">
                  <c:v>0.56203200371368789</c:v>
                </c:pt>
                <c:pt idx="5457">
                  <c:v>0.79180507411829104</c:v>
                </c:pt>
                <c:pt idx="5458">
                  <c:v>1.2826658816466994</c:v>
                </c:pt>
                <c:pt idx="5459">
                  <c:v>1.9157597071845034</c:v>
                </c:pt>
                <c:pt idx="5460">
                  <c:v>2.4891858453820284</c:v>
                </c:pt>
                <c:pt idx="5461">
                  <c:v>3.0085678432854221</c:v>
                </c:pt>
                <c:pt idx="5462">
                  <c:v>3.3847514615105196</c:v>
                </c:pt>
                <c:pt idx="5463">
                  <c:v>3.7254806089931134</c:v>
                </c:pt>
                <c:pt idx="5464">
                  <c:v>4.0340967908778502</c:v>
                </c:pt>
                <c:pt idx="5465">
                  <c:v>4.3136265828689462</c:v>
                </c:pt>
                <c:pt idx="5466">
                  <c:v>4.3783157534152934</c:v>
                </c:pt>
                <c:pt idx="5467">
                  <c:v>4.3426603336652905</c:v>
                </c:pt>
                <c:pt idx="5468">
                  <c:v>4.1218697988423179</c:v>
                </c:pt>
                <c:pt idx="5469">
                  <c:v>3.8276405020771116</c:v>
                </c:pt>
                <c:pt idx="5470">
                  <c:v>3.3726461040121718</c:v>
                </c:pt>
                <c:pt idx="5471">
                  <c:v>2.8662861380910982</c:v>
                </c:pt>
                <c:pt idx="5472">
                  <c:v>2.407649474640313</c:v>
                </c:pt>
                <c:pt idx="5473">
                  <c:v>2.0864860779741394</c:v>
                </c:pt>
                <c:pt idx="5474">
                  <c:v>1.9840871775504052</c:v>
                </c:pt>
                <c:pt idx="5475">
                  <c:v>1.985586925733571</c:v>
                </c:pt>
                <c:pt idx="5476">
                  <c:v>2.0811931055881967</c:v>
                </c:pt>
                <c:pt idx="5477">
                  <c:v>2.1677886152747501</c:v>
                </c:pt>
                <c:pt idx="5478">
                  <c:v>2.2462226904493492</c:v>
                </c:pt>
                <c:pt idx="5479">
                  <c:v>2.5057600874085471</c:v>
                </c:pt>
                <c:pt idx="5480">
                  <c:v>2.7408366609791797</c:v>
                </c:pt>
                <c:pt idx="5481">
                  <c:v>3.3307489078837706</c:v>
                </c:pt>
                <c:pt idx="5482">
                  <c:v>3.7708154557465248</c:v>
                </c:pt>
                <c:pt idx="5483">
                  <c:v>4.1694067085935913</c:v>
                </c:pt>
                <c:pt idx="5484">
                  <c:v>4.4361838412810792</c:v>
                </c:pt>
                <c:pt idx="5485">
                  <c:v>4.7720656011703575</c:v>
                </c:pt>
                <c:pt idx="5486">
                  <c:v>4.9820434713716537</c:v>
                </c:pt>
                <c:pt idx="5487">
                  <c:v>5.1722313935397253</c:v>
                </c:pt>
                <c:pt idx="5488">
                  <c:v>5.1559989671198672</c:v>
                </c:pt>
                <c:pt idx="5489">
                  <c:v>5.047048631240032</c:v>
                </c:pt>
                <c:pt idx="5490">
                  <c:v>4.6656232837813025</c:v>
                </c:pt>
                <c:pt idx="5491">
                  <c:v>4.3201464284066518</c:v>
                </c:pt>
                <c:pt idx="5492">
                  <c:v>3.9129822199492161</c:v>
                </c:pt>
                <c:pt idx="5493">
                  <c:v>3.4499445544669243</c:v>
                </c:pt>
                <c:pt idx="5494">
                  <c:v>3.3132904996541499</c:v>
                </c:pt>
                <c:pt idx="5495">
                  <c:v>3.2837635656895614</c:v>
                </c:pt>
                <c:pt idx="5496">
                  <c:v>3.351267259297452</c:v>
                </c:pt>
                <c:pt idx="5497">
                  <c:v>3.318161100059787</c:v>
                </c:pt>
                <c:pt idx="5498">
                  <c:v>3.288175122821611</c:v>
                </c:pt>
                <c:pt idx="5499">
                  <c:v>3.166767477749806</c:v>
                </c:pt>
                <c:pt idx="5500">
                  <c:v>3.2452977928688052</c:v>
                </c:pt>
                <c:pt idx="5501">
                  <c:v>3.41067457976364</c:v>
                </c:pt>
                <c:pt idx="5502">
                  <c:v>3.9374560901257567</c:v>
                </c:pt>
                <c:pt idx="5503">
                  <c:v>4.3203418331901631</c:v>
                </c:pt>
                <c:pt idx="5504">
                  <c:v>4.6671414451273074</c:v>
                </c:pt>
                <c:pt idx="5505">
                  <c:v>4.698512624847484</c:v>
                </c:pt>
                <c:pt idx="5506">
                  <c:v>4.9154226997507484</c:v>
                </c:pt>
                <c:pt idx="5507">
                  <c:v>5.0176417021121473</c:v>
                </c:pt>
                <c:pt idx="5508">
                  <c:v>5.2987223496826585</c:v>
                </c:pt>
                <c:pt idx="5509">
                  <c:v>5.7418073295443435</c:v>
                </c:pt>
                <c:pt idx="5510">
                  <c:v>6.0488847542688511</c:v>
                </c:pt>
                <c:pt idx="5511">
                  <c:v>6.2327730339377316</c:v>
                </c:pt>
                <c:pt idx="5512">
                  <c:v>6.1165869127288603</c:v>
                </c:pt>
                <c:pt idx="5513">
                  <c:v>5.7286077366420738</c:v>
                </c:pt>
                <c:pt idx="5514">
                  <c:v>5.1886991772201023</c:v>
                </c:pt>
                <c:pt idx="5515">
                  <c:v>4.6054280211071461</c:v>
                </c:pt>
                <c:pt idx="5516">
                  <c:v>4.0771288763670483</c:v>
                </c:pt>
                <c:pt idx="5517">
                  <c:v>3.6928685325950426</c:v>
                </c:pt>
                <c:pt idx="5518">
                  <c:v>3.6275672118379187</c:v>
                </c:pt>
                <c:pt idx="5519">
                  <c:v>3.47417261595991</c:v>
                </c:pt>
                <c:pt idx="5520">
                  <c:v>3.3352351201472228</c:v>
                </c:pt>
                <c:pt idx="5521">
                  <c:v>3.1151443952114408</c:v>
                </c:pt>
                <c:pt idx="5522">
                  <c:v>2.9157967324131042</c:v>
                </c:pt>
                <c:pt idx="5523">
                  <c:v>2.9237327034188816</c:v>
                </c:pt>
                <c:pt idx="5524">
                  <c:v>3.0251685063860272</c:v>
                </c:pt>
                <c:pt idx="5525">
                  <c:v>3.3055397693661837</c:v>
                </c:pt>
                <c:pt idx="5526">
                  <c:v>3.5594866633446554</c:v>
                </c:pt>
                <c:pt idx="5527">
                  <c:v>3.7894996264273857</c:v>
                </c:pt>
                <c:pt idx="5528">
                  <c:v>3.9978343784585824</c:v>
                </c:pt>
                <c:pt idx="5529">
                  <c:v>4.0922862630880257</c:v>
                </c:pt>
                <c:pt idx="5530">
                  <c:v>4.1778362673113811</c:v>
                </c:pt>
                <c:pt idx="5531">
                  <c:v>4.0668278143758698</c:v>
                </c:pt>
                <c:pt idx="5532">
                  <c:v>3.9662816616472152</c:v>
                </c:pt>
                <c:pt idx="5533">
                  <c:v>3.7809639809536386</c:v>
                </c:pt>
                <c:pt idx="5534">
                  <c:v>3.5188643005797853</c:v>
                </c:pt>
                <c:pt idx="5535">
                  <c:v>3.0929713739016664</c:v>
                </c:pt>
                <c:pt idx="5536">
                  <c:v>2.5187223506981948</c:v>
                </c:pt>
                <c:pt idx="5537">
                  <c:v>1.9043472432658439</c:v>
                </c:pt>
                <c:pt idx="5538">
                  <c:v>1.4421234051629241</c:v>
                </c:pt>
                <c:pt idx="5539">
                  <c:v>1.2119586966983382</c:v>
                </c:pt>
                <c:pt idx="5540">
                  <c:v>1.0034865009505918</c:v>
                </c:pt>
                <c:pt idx="5541">
                  <c:v>0.81466234676201077</c:v>
                </c:pt>
                <c:pt idx="5542">
                  <c:v>0.73788222944969817</c:v>
                </c:pt>
                <c:pt idx="5543">
                  <c:v>0.66833846771208927</c:v>
                </c:pt>
                <c:pt idx="5544">
                  <c:v>0.69959683071151035</c:v>
                </c:pt>
                <c:pt idx="5545">
                  <c:v>0.82215694201175848</c:v>
                </c:pt>
                <c:pt idx="5546">
                  <c:v>0.93316603495348638</c:v>
                </c:pt>
                <c:pt idx="5547">
                  <c:v>1.1279605469768861</c:v>
                </c:pt>
                <c:pt idx="5548">
                  <c:v>1.2101483291546224</c:v>
                </c:pt>
                <c:pt idx="5549">
                  <c:v>1.3788378749589201</c:v>
                </c:pt>
                <c:pt idx="5550">
                  <c:v>1.5316288056281322</c:v>
                </c:pt>
                <c:pt idx="5551">
                  <c:v>1.7642673099452719</c:v>
                </c:pt>
                <c:pt idx="5552">
                  <c:v>1.8807323721715725</c:v>
                </c:pt>
                <c:pt idx="5553">
                  <c:v>1.9862208608811724</c:v>
                </c:pt>
                <c:pt idx="5554">
                  <c:v>1.704776175324946</c:v>
                </c:pt>
                <c:pt idx="5555">
                  <c:v>1.4498570264647794</c:v>
                </c:pt>
                <c:pt idx="5556">
                  <c:v>0.93622010254108545</c:v>
                </c:pt>
                <c:pt idx="5557">
                  <c:v>0.28249675900633797</c:v>
                </c:pt>
                <c:pt idx="5558">
                  <c:v>-0.21536683131484807</c:v>
                </c:pt>
                <c:pt idx="5559">
                  <c:v>-0.47781232448536026</c:v>
                </c:pt>
                <c:pt idx="5560">
                  <c:v>-0.71552291265650547</c:v>
                </c:pt>
                <c:pt idx="5561">
                  <c:v>-0.93082980570328133</c:v>
                </c:pt>
                <c:pt idx="5562">
                  <c:v>-1.1258445021461674</c:v>
                </c:pt>
                <c:pt idx="5563">
                  <c:v>-1.2082317168507493</c:v>
                </c:pt>
                <c:pt idx="5564">
                  <c:v>-1.1886063398936682</c:v>
                </c:pt>
                <c:pt idx="5565">
                  <c:v>-0.98233505192336834</c:v>
                </c:pt>
                <c:pt idx="5566">
                  <c:v>-0.60700881562570097</c:v>
                </c:pt>
                <c:pt idx="5567">
                  <c:v>-0.17280846411990752</c:v>
                </c:pt>
                <c:pt idx="5568">
                  <c:v>0.31471724795927852</c:v>
                </c:pt>
                <c:pt idx="5569">
                  <c:v>0.75629474417334142</c:v>
                </c:pt>
                <c:pt idx="5570">
                  <c:v>1.156254541844504</c:v>
                </c:pt>
                <c:pt idx="5571">
                  <c:v>1.4242712370451234</c:v>
                </c:pt>
                <c:pt idx="5572">
                  <c:v>1.5727801742175986</c:v>
                </c:pt>
                <c:pt idx="5573">
                  <c:v>1.7072924738096695</c:v>
                </c:pt>
                <c:pt idx="5574">
                  <c:v>1.8291272878352629</c:v>
                </c:pt>
                <c:pt idx="5575">
                  <c:v>1.6567361023369465</c:v>
                </c:pt>
                <c:pt idx="5576">
                  <c:v>1.3120968440803966</c:v>
                </c:pt>
                <c:pt idx="5577">
                  <c:v>0.81144351146478166</c:v>
                </c:pt>
                <c:pt idx="5578">
                  <c:v>0.26372786419368688</c:v>
                </c:pt>
                <c:pt idx="5579">
                  <c:v>-0.32661457907341018</c:v>
                </c:pt>
                <c:pt idx="5580">
                  <c:v>-0.67282299863901485</c:v>
                </c:pt>
                <c:pt idx="5581">
                  <c:v>-0.89215426377137863</c:v>
                </c:pt>
                <c:pt idx="5582">
                  <c:v>-0.99656626455877695</c:v>
                </c:pt>
                <c:pt idx="5583">
                  <c:v>-0.99688988649987242</c:v>
                </c:pt>
                <c:pt idx="5584">
                  <c:v>-0.99718300779158731</c:v>
                </c:pt>
                <c:pt idx="5585">
                  <c:v>-0.90320072344470859</c:v>
                </c:pt>
                <c:pt idx="5586">
                  <c:v>-0.72382828111228825</c:v>
                </c:pt>
                <c:pt idx="5587">
                  <c:v>-0.4671135135848139</c:v>
                </c:pt>
                <c:pt idx="5588">
                  <c:v>-4.6097983673921705E-2</c:v>
                </c:pt>
                <c:pt idx="5589">
                  <c:v>0.52373332657789984</c:v>
                </c:pt>
                <c:pt idx="5590">
                  <c:v>1.1341070806952382</c:v>
                </c:pt>
                <c:pt idx="5591">
                  <c:v>1.5927066841485111</c:v>
                </c:pt>
                <c:pt idx="5592">
                  <c:v>1.9138365136396505</c:v>
                </c:pt>
                <c:pt idx="5593">
                  <c:v>2.1104527901277588</c:v>
                </c:pt>
                <c:pt idx="5594">
                  <c:v>2.1942906395144366</c:v>
                </c:pt>
                <c:pt idx="5595">
                  <c:v>2.1759791781416422</c:v>
                </c:pt>
                <c:pt idx="5596">
                  <c:v>2.0651457517369121</c:v>
                </c:pt>
                <c:pt idx="5597">
                  <c:v>1.6820147908540588</c:v>
                </c:pt>
                <c:pt idx="5598">
                  <c:v>1.1464975131179891</c:v>
                </c:pt>
                <c:pt idx="5599">
                  <c:v>0.47295599053471316</c:v>
                </c:pt>
                <c:pt idx="5600">
                  <c:v>-4.285795946380988E-2</c:v>
                </c:pt>
                <c:pt idx="5601">
                  <c:v>-0.51005758998429829</c:v>
                </c:pt>
                <c:pt idx="5602">
                  <c:v>-0.74472913347930803</c:v>
                </c:pt>
                <c:pt idx="5603">
                  <c:v>-0.76878784584741522</c:v>
                </c:pt>
                <c:pt idx="5604">
                  <c:v>-0.79057907799460814</c:v>
                </c:pt>
                <c:pt idx="5605">
                  <c:v>-0.81031653489701239</c:v>
                </c:pt>
                <c:pt idx="5606">
                  <c:v>-0.73394600070356864</c:v>
                </c:pt>
                <c:pt idx="5607">
                  <c:v>-0.57052544017761664</c:v>
                </c:pt>
                <c:pt idx="5608">
                  <c:v>-0.13976356580039895</c:v>
                </c:pt>
                <c:pt idx="5609">
                  <c:v>0.53314329720019893</c:v>
                </c:pt>
                <c:pt idx="5610">
                  <c:v>1.2368779620879056</c:v>
                </c:pt>
                <c:pt idx="5611">
                  <c:v>1.6857916381615938</c:v>
                </c:pt>
                <c:pt idx="5612">
                  <c:v>1.9981484174221158</c:v>
                </c:pt>
                <c:pt idx="5613">
                  <c:v>2.281066263791923</c:v>
                </c:pt>
                <c:pt idx="5614">
                  <c:v>2.4430719517222914</c:v>
                </c:pt>
                <c:pt idx="5615">
                  <c:v>2.4955611836737122</c:v>
                </c:pt>
                <c:pt idx="5616">
                  <c:v>2.3546078628450107</c:v>
                </c:pt>
                <c:pt idx="5617">
                  <c:v>2.0384435203173572</c:v>
                </c:pt>
                <c:pt idx="5618">
                  <c:v>1.4693336262409802</c:v>
                </c:pt>
                <c:pt idx="5619">
                  <c:v>0.95386107603407166</c:v>
                </c:pt>
                <c:pt idx="5620">
                  <c:v>0.39272288952518597</c:v>
                </c:pt>
                <c:pt idx="5621">
                  <c:v>7.2966290363238206E-2</c:v>
                </c:pt>
                <c:pt idx="5622">
                  <c:v>-2.8158400097401046E-2</c:v>
                </c:pt>
                <c:pt idx="5623">
                  <c:v>6.8743246196777866E-2</c:v>
                </c:pt>
                <c:pt idx="5624">
                  <c:v>0.15651212748740029</c:v>
                </c:pt>
                <c:pt idx="5625">
                  <c:v>0.3302567662054241</c:v>
                </c:pt>
                <c:pt idx="5626">
                  <c:v>0.39337857889783945</c:v>
                </c:pt>
                <c:pt idx="5627">
                  <c:v>0.54479908050687564</c:v>
                </c:pt>
                <c:pt idx="5628">
                  <c:v>0.96469187487525843</c:v>
                </c:pt>
                <c:pt idx="5629">
                  <c:v>1.4392584853088448</c:v>
                </c:pt>
                <c:pt idx="5630">
                  <c:v>2.0575938056485041</c:v>
                </c:pt>
                <c:pt idx="5631">
                  <c:v>2.6176523949931383</c:v>
                </c:pt>
                <c:pt idx="5632">
                  <c:v>3.0306789262341298</c:v>
                </c:pt>
                <c:pt idx="5633">
                  <c:v>3.3105308443788961</c:v>
                </c:pt>
                <c:pt idx="5634">
                  <c:v>3.3755117814041768</c:v>
                </c:pt>
                <c:pt idx="5635">
                  <c:v>3.4343684093979974</c:v>
                </c:pt>
                <c:pt idx="5636">
                  <c:v>3.3934301512805103</c:v>
                </c:pt>
                <c:pt idx="5637">
                  <c:v>3.1678546738762154</c:v>
                </c:pt>
                <c:pt idx="5638">
                  <c:v>2.7750436251358335</c:v>
                </c:pt>
                <c:pt idx="5639">
                  <c:v>2.3250063659369085</c:v>
                </c:pt>
                <c:pt idx="5640">
                  <c:v>1.9173841191582142</c:v>
                </c:pt>
                <c:pt idx="5641">
                  <c:v>1.5481793640571111</c:v>
                </c:pt>
                <c:pt idx="5642">
                  <c:v>1.3080191169525832</c:v>
                </c:pt>
                <c:pt idx="5643">
                  <c:v>1.1847412194953859</c:v>
                </c:pt>
                <c:pt idx="5644">
                  <c:v>1.1673297697559282</c:v>
                </c:pt>
                <c:pt idx="5645">
                  <c:v>1.1515593104941653</c:v>
                </c:pt>
                <c:pt idx="5646">
                  <c:v>1.2315229616089109</c:v>
                </c:pt>
                <c:pt idx="5647">
                  <c:v>1.4924457753721552</c:v>
                </c:pt>
                <c:pt idx="5648">
                  <c:v>1.9172727525046094</c:v>
                </c:pt>
                <c:pt idx="5649">
                  <c:v>2.4905562895402689</c:v>
                </c:pt>
                <c:pt idx="5650">
                  <c:v>2.9155613465169785</c:v>
                </c:pt>
                <c:pt idx="5651">
                  <c:v>3.3947584001592856</c:v>
                </c:pt>
                <c:pt idx="5652">
                  <c:v>3.6402966362858686</c:v>
                </c:pt>
                <c:pt idx="5653">
                  <c:v>3.9569412184564254</c:v>
                </c:pt>
                <c:pt idx="5654">
                  <c:v>4.1494949722249075</c:v>
                </c:pt>
                <c:pt idx="5655">
                  <c:v>4.4181487418532779</c:v>
                </c:pt>
                <c:pt idx="5656">
                  <c:v>4.4729869309955497</c:v>
                </c:pt>
                <c:pt idx="5657">
                  <c:v>4.4284089629657615</c:v>
                </c:pt>
                <c:pt idx="5658">
                  <c:v>4.1995368102268165</c:v>
                </c:pt>
                <c:pt idx="5659">
                  <c:v>3.8037397904821622</c:v>
                </c:pt>
                <c:pt idx="5660">
                  <c:v>3.4452457610237839</c:v>
                </c:pt>
                <c:pt idx="5661">
                  <c:v>3.2147867774521668</c:v>
                </c:pt>
                <c:pt idx="5662">
                  <c:v>3.1002958209805143</c:v>
                </c:pt>
                <c:pt idx="5663">
                  <c:v>3.1850909421568638</c:v>
                </c:pt>
                <c:pt idx="5664">
                  <c:v>3.3561420910484707</c:v>
                </c:pt>
                <c:pt idx="5665">
                  <c:v>3.5110720489576988</c:v>
                </c:pt>
                <c:pt idx="5666">
                  <c:v>3.6514002023392687</c:v>
                </c:pt>
                <c:pt idx="5667">
                  <c:v>3.9669982980635652</c:v>
                </c:pt>
                <c:pt idx="5668">
                  <c:v>4.5355953128405115</c:v>
                </c:pt>
                <c:pt idx="5669">
                  <c:v>5.0506033214831678</c:v>
                </c:pt>
                <c:pt idx="5670">
                  <c:v>5.7055685280464612</c:v>
                </c:pt>
                <c:pt idx="5671">
                  <c:v>6.2045569385631758</c:v>
                </c:pt>
                <c:pt idx="5672">
                  <c:v>6.5622690197310245</c:v>
                </c:pt>
                <c:pt idx="5673">
                  <c:v>6.6035241926868746</c:v>
                </c:pt>
                <c:pt idx="5674">
                  <c:v>6.5466433775866104</c:v>
                </c:pt>
                <c:pt idx="5675">
                  <c:v>6.4008756734041281</c:v>
                </c:pt>
                <c:pt idx="5676">
                  <c:v>6.3630940312870496</c:v>
                </c:pt>
                <c:pt idx="5677">
                  <c:v>6.3288732250494384</c:v>
                </c:pt>
                <c:pt idx="5678">
                  <c:v>6.2036298742084135</c:v>
                </c:pt>
                <c:pt idx="5679">
                  <c:v>5.9959426514870886</c:v>
                </c:pt>
                <c:pt idx="5680">
                  <c:v>5.6193339291447497</c:v>
                </c:pt>
                <c:pt idx="5681">
                  <c:v>5.183971963056373</c:v>
                </c:pt>
                <c:pt idx="5682">
                  <c:v>4.8838896752051602</c:v>
                </c:pt>
                <c:pt idx="5683">
                  <c:v>4.7063372562912145</c:v>
                </c:pt>
                <c:pt idx="5684">
                  <c:v>4.8282620974469648</c:v>
                </c:pt>
                <c:pt idx="5685">
                  <c:v>5.0329435726524583</c:v>
                </c:pt>
                <c:pt idx="5686">
                  <c:v>5.3125820529007006</c:v>
                </c:pt>
                <c:pt idx="5687">
                  <c:v>5.4716174476849826</c:v>
                </c:pt>
                <c:pt idx="5688">
                  <c:v>5.5214163300241195</c:v>
                </c:pt>
                <c:pt idx="5689">
                  <c:v>5.6607695578835413</c:v>
                </c:pt>
                <c:pt idx="5690">
                  <c:v>5.7869890534360477</c:v>
                </c:pt>
                <c:pt idx="5691">
                  <c:v>6.0898082010049146</c:v>
                </c:pt>
                <c:pt idx="5692">
                  <c:v>6.0813439774696398</c:v>
                </c:pt>
                <c:pt idx="5693">
                  <c:v>6.0736774882086682</c:v>
                </c:pt>
                <c:pt idx="5694">
                  <c:v>5.7839902097148475</c:v>
                </c:pt>
                <c:pt idx="5695">
                  <c:v>5.3331097547842781</c:v>
                </c:pt>
                <c:pt idx="5696">
                  <c:v>5.0189715612071151</c:v>
                </c:pt>
                <c:pt idx="5697">
                  <c:v>4.7344401948645718</c:v>
                </c:pt>
                <c:pt idx="5698">
                  <c:v>4.5709730576362499</c:v>
                </c:pt>
                <c:pt idx="5699">
                  <c:v>4.5171601147382177</c:v>
                </c:pt>
                <c:pt idx="5700">
                  <c:v>4.3741711426147871</c:v>
                </c:pt>
                <c:pt idx="5701">
                  <c:v>4.0561630044069883</c:v>
                </c:pt>
                <c:pt idx="5702">
                  <c:v>3.7681264271224513</c:v>
                </c:pt>
                <c:pt idx="5703">
                  <c:v>3.5072366576927818</c:v>
                </c:pt>
                <c:pt idx="5704">
                  <c:v>3.5536785085773031</c:v>
                </c:pt>
                <c:pt idx="5705">
                  <c:v>3.6899910977427806</c:v>
                </c:pt>
                <c:pt idx="5706">
                  <c:v>3.9077043076545297</c:v>
                </c:pt>
                <c:pt idx="5707">
                  <c:v>4.0106507513331389</c:v>
                </c:pt>
                <c:pt idx="5708">
                  <c:v>4.1038947212765304</c:v>
                </c:pt>
                <c:pt idx="5709">
                  <c:v>3.9998550948755636</c:v>
                </c:pt>
                <c:pt idx="5710">
                  <c:v>3.9998687518617957</c:v>
                </c:pt>
                <c:pt idx="5711">
                  <c:v>3.9056333420997054</c:v>
                </c:pt>
                <c:pt idx="5712">
                  <c:v>3.7260316308604193</c:v>
                </c:pt>
                <c:pt idx="5713">
                  <c:v>3.6576047617268719</c:v>
                </c:pt>
                <c:pt idx="5714">
                  <c:v>3.501379193466974</c:v>
                </c:pt>
                <c:pt idx="5715">
                  <c:v>3.3598775381335217</c:v>
                </c:pt>
                <c:pt idx="5716">
                  <c:v>3.0432165404106728</c:v>
                </c:pt>
                <c:pt idx="5717">
                  <c:v>2.7564001386115593</c:v>
                </c:pt>
                <c:pt idx="5718">
                  <c:v>2.4023677662293865</c:v>
                </c:pt>
                <c:pt idx="5719">
                  <c:v>2.0817021588534779</c:v>
                </c:pt>
                <c:pt idx="5720">
                  <c:v>1.7912585729693011</c:v>
                </c:pt>
                <c:pt idx="5721">
                  <c:v>1.5281886501560045</c:v>
                </c:pt>
                <c:pt idx="5722">
                  <c:v>1.4784080426648161</c:v>
                </c:pt>
                <c:pt idx="5723">
                  <c:v>1.5275669265048881</c:v>
                </c:pt>
                <c:pt idx="5724">
                  <c:v>1.5720926946950409</c:v>
                </c:pt>
                <c:pt idx="5725">
                  <c:v>1.6124220080979448</c:v>
                </c:pt>
                <c:pt idx="5726">
                  <c:v>1.6489503732595221</c:v>
                </c:pt>
                <c:pt idx="5727">
                  <c:v>1.5877882415042279</c:v>
                </c:pt>
                <c:pt idx="5728">
                  <c:v>1.343894945647556</c:v>
                </c:pt>
                <c:pt idx="5729">
                  <c:v>1.0287402717788838</c:v>
                </c:pt>
                <c:pt idx="5730">
                  <c:v>0.74328822615532097</c:v>
                </c:pt>
                <c:pt idx="5731">
                  <c:v>0.48473940201625304</c:v>
                </c:pt>
                <c:pt idx="5732">
                  <c:v>0.25055823047247239</c:v>
                </c:pt>
                <c:pt idx="5733">
                  <c:v>3.8448114372621467E-2</c:v>
                </c:pt>
                <c:pt idx="5734">
                  <c:v>-0.15367109425248834</c:v>
                </c:pt>
                <c:pt idx="5735">
                  <c:v>-0.23343571443700045</c:v>
                </c:pt>
                <c:pt idx="5736">
                  <c:v>-0.39993047588556507</c:v>
                </c:pt>
                <c:pt idx="5737">
                  <c:v>-0.55073347575128984</c:v>
                </c:pt>
                <c:pt idx="5738">
                  <c:v>-0.68732362772149069</c:v>
                </c:pt>
                <c:pt idx="5739">
                  <c:v>-0.71679268154452891</c:v>
                </c:pt>
                <c:pt idx="5740">
                  <c:v>-0.8377321220852999</c:v>
                </c:pt>
                <c:pt idx="5741">
                  <c:v>-0.85302550928041276</c:v>
                </c:pt>
                <c:pt idx="5742">
                  <c:v>-0.86687752868970547</c:v>
                </c:pt>
                <c:pt idx="5743">
                  <c:v>-0.69092846681120212</c:v>
                </c:pt>
                <c:pt idx="5744">
                  <c:v>-0.62580999294649819</c:v>
                </c:pt>
                <c:pt idx="5745">
                  <c:v>-0.56682879065498426</c:v>
                </c:pt>
                <c:pt idx="5746">
                  <c:v>-0.70190199493342531</c:v>
                </c:pt>
                <c:pt idx="5747">
                  <c:v>-0.82424484962412681</c:v>
                </c:pt>
                <c:pt idx="5748">
                  <c:v>-1.0293049415170568</c:v>
                </c:pt>
                <c:pt idx="5749">
                  <c:v>-1.2150385750629284</c:v>
                </c:pt>
                <c:pt idx="5750">
                  <c:v>-1.4775150056563264</c:v>
                </c:pt>
                <c:pt idx="5751">
                  <c:v>-1.6210058358592498</c:v>
                </c:pt>
                <c:pt idx="5752">
                  <c:v>-1.9394685331368708</c:v>
                </c:pt>
                <c:pt idx="5753">
                  <c:v>-2.0394212690928111</c:v>
                </c:pt>
                <c:pt idx="5754">
                  <c:v>-2.0357059020114963</c:v>
                </c:pt>
                <c:pt idx="5755">
                  <c:v>-1.938092920420329</c:v>
                </c:pt>
                <c:pt idx="5756">
                  <c:v>-1.6611841863896284</c:v>
                </c:pt>
                <c:pt idx="5757">
                  <c:v>-1.5046212653029927</c:v>
                </c:pt>
                <c:pt idx="5758">
                  <c:v>-1.3628140518976668</c:v>
                </c:pt>
                <c:pt idx="5759">
                  <c:v>-1.422867412703535</c:v>
                </c:pt>
                <c:pt idx="5760">
                  <c:v>-1.3830130979877766</c:v>
                </c:pt>
                <c:pt idx="5761">
                  <c:v>-1.4411627435494585</c:v>
                </c:pt>
                <c:pt idx="5762">
                  <c:v>-1.3995841345242837</c:v>
                </c:pt>
                <c:pt idx="5763">
                  <c:v>-1.3619242170789079</c:v>
                </c:pt>
                <c:pt idx="5764">
                  <c:v>-1.3278136632329678</c:v>
                </c:pt>
                <c:pt idx="5765">
                  <c:v>-1.3911657329558902</c:v>
                </c:pt>
                <c:pt idx="5766">
                  <c:v>-1.6370425699892628</c:v>
                </c:pt>
                <c:pt idx="5767">
                  <c:v>-1.9539938406829711</c:v>
                </c:pt>
                <c:pt idx="5768">
                  <c:v>-2.335320937477654</c:v>
                </c:pt>
                <c:pt idx="5769">
                  <c:v>-2.4922132428798025</c:v>
                </c:pt>
                <c:pt idx="5770">
                  <c:v>-2.4458232376448787</c:v>
                </c:pt>
                <c:pt idx="5771">
                  <c:v>-2.4038053873993359</c:v>
                </c:pt>
                <c:pt idx="5772">
                  <c:v>-2.3657476262433237</c:v>
                </c:pt>
                <c:pt idx="5773">
                  <c:v>-2.2370289449654122</c:v>
                </c:pt>
                <c:pt idx="5774">
                  <c:v>-2.120441713591974</c:v>
                </c:pt>
                <c:pt idx="5775">
                  <c:v>-1.9205947902983971</c:v>
                </c:pt>
                <c:pt idx="5776">
                  <c:v>-1.5510874365712812</c:v>
                </c:pt>
                <c:pt idx="5777">
                  <c:v>-1.2164053304816609</c:v>
                </c:pt>
                <c:pt idx="5778">
                  <c:v>-0.81901849015771999</c:v>
                </c:pt>
                <c:pt idx="5779">
                  <c:v>-0.45908447717962769</c:v>
                </c:pt>
                <c:pt idx="5780">
                  <c:v>-0.22732122533770124</c:v>
                </c:pt>
                <c:pt idx="5781">
                  <c:v>-0.20589670459192269</c:v>
                </c:pt>
                <c:pt idx="5782">
                  <c:v>-0.28073917696328654</c:v>
                </c:pt>
                <c:pt idx="5783">
                  <c:v>-0.34852791249329917</c:v>
                </c:pt>
                <c:pt idx="5784">
                  <c:v>-0.50417548982488869</c:v>
                </c:pt>
                <c:pt idx="5785">
                  <c:v>-0.73940140819935285</c:v>
                </c:pt>
                <c:pt idx="5786">
                  <c:v>-1.1409533652762307</c:v>
                </c:pt>
                <c:pt idx="5787">
                  <c:v>-1.504659942001489</c:v>
                </c:pt>
                <c:pt idx="5788">
                  <c:v>-1.8340879814416762</c:v>
                </c:pt>
                <c:pt idx="5789">
                  <c:v>-1.8497248208010286</c:v>
                </c:pt>
                <c:pt idx="5790">
                  <c:v>-1.7696401431629862</c:v>
                </c:pt>
                <c:pt idx="5791">
                  <c:v>-1.6971032685729273</c:v>
                </c:pt>
                <c:pt idx="5792">
                  <c:v>-1.5371550537449692</c:v>
                </c:pt>
                <c:pt idx="5793">
                  <c:v>-1.203786043801373</c:v>
                </c:pt>
                <c:pt idx="5794">
                  <c:v>-0.80758854322728224</c:v>
                </c:pt>
                <c:pt idx="5795">
                  <c:v>-0.35448399776072365</c:v>
                </c:pt>
                <c:pt idx="5796">
                  <c:v>0.15016422997315221</c:v>
                </c:pt>
                <c:pt idx="5797">
                  <c:v>0.60725048276015248</c:v>
                </c:pt>
                <c:pt idx="5798">
                  <c:v>1.0212573711327768</c:v>
                </c:pt>
                <c:pt idx="5799">
                  <c:v>1.1135016907109097</c:v>
                </c:pt>
                <c:pt idx="5800">
                  <c:v>1.0085566287719934</c:v>
                </c:pt>
                <c:pt idx="5801">
                  <c:v>0.72500684668622428</c:v>
                </c:pt>
                <c:pt idx="5802">
                  <c:v>0.37393322236259063</c:v>
                </c:pt>
                <c:pt idx="5803">
                  <c:v>5.5947507610285052E-2</c:v>
                </c:pt>
                <c:pt idx="5804">
                  <c:v>-0.32631653918734405</c:v>
                </c:pt>
                <c:pt idx="5805">
                  <c:v>-0.67255304835044505</c:v>
                </c:pt>
                <c:pt idx="5806">
                  <c:v>-0.98615753530580474</c:v>
                </c:pt>
                <c:pt idx="5807">
                  <c:v>-1.2702054956906119</c:v>
                </c:pt>
                <c:pt idx="5808">
                  <c:v>-1.3389870072916692</c:v>
                </c:pt>
                <c:pt idx="5809">
                  <c:v>-1.3070382345385723</c:v>
                </c:pt>
                <c:pt idx="5810">
                  <c:v>-1.0896050034632578</c:v>
                </c:pt>
                <c:pt idx="5811">
                  <c:v>-0.70416881241433094</c:v>
                </c:pt>
                <c:pt idx="5812">
                  <c:v>-7.2315787729130943E-2</c:v>
                </c:pt>
                <c:pt idx="5813">
                  <c:v>0.59423427194877754</c:v>
                </c:pt>
                <c:pt idx="5814">
                  <c:v>1.1979634685046672</c:v>
                </c:pt>
                <c:pt idx="5815">
                  <c:v>1.7447925288008275</c:v>
                </c:pt>
                <c:pt idx="5816">
                  <c:v>2.1458363847314192</c:v>
                </c:pt>
                <c:pt idx="5817">
                  <c:v>2.6033305273229388</c:v>
                </c:pt>
                <c:pt idx="5818">
                  <c:v>2.9234590831839879</c:v>
                </c:pt>
                <c:pt idx="5819">
                  <c:v>3.1191684538584217</c:v>
                </c:pt>
                <c:pt idx="5820">
                  <c:v>3.0136893120752899</c:v>
                </c:pt>
                <c:pt idx="5821">
                  <c:v>2.7296557859847557</c:v>
                </c:pt>
                <c:pt idx="5822">
                  <c:v>2.3781440094547044</c:v>
                </c:pt>
                <c:pt idx="5823">
                  <c:v>1.8712658781531788</c:v>
                </c:pt>
                <c:pt idx="5824">
                  <c:v>1.5064076648662128</c:v>
                </c:pt>
                <c:pt idx="5825">
                  <c:v>1.2701843076608674</c:v>
                </c:pt>
                <c:pt idx="5826">
                  <c:v>1.2447200365789888</c:v>
                </c:pt>
                <c:pt idx="5827">
                  <c:v>1.4101512757212931</c:v>
                </c:pt>
                <c:pt idx="5828">
                  <c:v>1.5599909878966858</c:v>
                </c:pt>
                <c:pt idx="5829">
                  <c:v>1.6957086399024919</c:v>
                </c:pt>
                <c:pt idx="5830">
                  <c:v>1.9128829841608748</c:v>
                </c:pt>
                <c:pt idx="5831">
                  <c:v>2.2980846879005359</c:v>
                </c:pt>
                <c:pt idx="5832">
                  <c:v>2.8354775455770209</c:v>
                </c:pt>
                <c:pt idx="5833">
                  <c:v>3.604965658463545</c:v>
                </c:pt>
                <c:pt idx="5834">
                  <c:v>4.3961790048836935</c:v>
                </c:pt>
                <c:pt idx="5835">
                  <c:v>5.0185744706000763</c:v>
                </c:pt>
                <c:pt idx="5836">
                  <c:v>5.4880627660270997</c:v>
                </c:pt>
                <c:pt idx="5837">
                  <c:v>5.6305594932352436</c:v>
                </c:pt>
                <c:pt idx="5838">
                  <c:v>5.7596262203026569</c:v>
                </c:pt>
                <c:pt idx="5839">
                  <c:v>5.6880331357073466</c:v>
                </c:pt>
                <c:pt idx="5840">
                  <c:v>5.4346919811550229</c:v>
                </c:pt>
                <c:pt idx="5841">
                  <c:v>5.0167321086871173</c:v>
                </c:pt>
                <c:pt idx="5842">
                  <c:v>4.6381640261644268</c:v>
                </c:pt>
                <c:pt idx="5843">
                  <c:v>4.2010273652421484</c:v>
                </c:pt>
                <c:pt idx="5844">
                  <c:v>3.8993376436046097</c:v>
                </c:pt>
                <c:pt idx="5845">
                  <c:v>3.5318337287541786</c:v>
                </c:pt>
                <c:pt idx="5846">
                  <c:v>3.2932140214832293</c:v>
                </c:pt>
                <c:pt idx="5847">
                  <c:v>3.1713314714008987</c:v>
                </c:pt>
                <c:pt idx="5848">
                  <c:v>3.2494316402521388</c:v>
                </c:pt>
                <c:pt idx="5849">
                  <c:v>3.5086666008175511</c:v>
                </c:pt>
                <c:pt idx="5850">
                  <c:v>4.1204603603837606</c:v>
                </c:pt>
                <c:pt idx="5851">
                  <c:v>4.7688416961407052</c:v>
                </c:pt>
                <c:pt idx="5852">
                  <c:v>5.261866751055793</c:v>
                </c:pt>
                <c:pt idx="5853">
                  <c:v>5.6141775096464794</c:v>
                </c:pt>
                <c:pt idx="5854">
                  <c:v>5.9332837615080907</c:v>
                </c:pt>
                <c:pt idx="5855">
                  <c:v>6.1280671780651179</c:v>
                </c:pt>
                <c:pt idx="5856">
                  <c:v>6.2102449104995516</c:v>
                </c:pt>
                <c:pt idx="5857">
                  <c:v>6.0961820149034569</c:v>
                </c:pt>
                <c:pt idx="5858">
                  <c:v>5.7101259551298371</c:v>
                </c:pt>
                <c:pt idx="5859">
                  <c:v>5.1719592625785884</c:v>
                </c:pt>
                <c:pt idx="5860">
                  <c:v>4.4017702470360298</c:v>
                </c:pt>
                <c:pt idx="5861">
                  <c:v>3.7041698360865931</c:v>
                </c:pt>
                <c:pt idx="5862">
                  <c:v>3.0723167149225552</c:v>
                </c:pt>
                <c:pt idx="5863">
                  <c:v>2.7827576862895005</c:v>
                </c:pt>
                <c:pt idx="5864">
                  <c:v>2.7089845123858591</c:v>
                </c:pt>
                <c:pt idx="5865">
                  <c:v>2.7364120759249424</c:v>
                </c:pt>
                <c:pt idx="5866">
                  <c:v>2.8555024321081119</c:v>
                </c:pt>
                <c:pt idx="5867">
                  <c:v>2.9633687866483283</c:v>
                </c:pt>
                <c:pt idx="5868">
                  <c:v>3.1553167563864468</c:v>
                </c:pt>
                <c:pt idx="5869">
                  <c:v>3.4234218357842363</c:v>
                </c:pt>
                <c:pt idx="5870">
                  <c:v>3.8547541659626274</c:v>
                </c:pt>
                <c:pt idx="5871">
                  <c:v>4.5281777205717741</c:v>
                </c:pt>
                <c:pt idx="5872">
                  <c:v>5.2323803800311817</c:v>
                </c:pt>
                <c:pt idx="5873">
                  <c:v>5.9644612820504008</c:v>
                </c:pt>
                <c:pt idx="5874">
                  <c:v>6.3448018457380302</c:v>
                </c:pt>
                <c:pt idx="5875">
                  <c:v>6.5008005965879736</c:v>
                </c:pt>
                <c:pt idx="5876">
                  <c:v>6.3593534727256547</c:v>
                </c:pt>
                <c:pt idx="5877">
                  <c:v>5.9484940873961722</c:v>
                </c:pt>
                <c:pt idx="5878">
                  <c:v>5.4821095072572819</c:v>
                </c:pt>
                <c:pt idx="5879">
                  <c:v>4.9654328586320551</c:v>
                </c:pt>
                <c:pt idx="5880">
                  <c:v>4.4032040573072067</c:v>
                </c:pt>
                <c:pt idx="5881">
                  <c:v>3.7054685129233325</c:v>
                </c:pt>
                <c:pt idx="5882">
                  <c:v>3.1677407739586978</c:v>
                </c:pt>
                <c:pt idx="5883">
                  <c:v>2.6806926804249454</c:v>
                </c:pt>
                <c:pt idx="5884">
                  <c:v>2.4280433474842971</c:v>
                </c:pt>
                <c:pt idx="5885">
                  <c:v>2.4819489920157514</c:v>
                </c:pt>
                <c:pt idx="5886">
                  <c:v>2.6250219288494883</c:v>
                </c:pt>
                <c:pt idx="5887">
                  <c:v>3.0373538978877752</c:v>
                </c:pt>
                <c:pt idx="5888">
                  <c:v>3.5993200535983227</c:v>
                </c:pt>
                <c:pt idx="5889">
                  <c:v>4.391065485741561</c:v>
                </c:pt>
                <c:pt idx="5890">
                  <c:v>5.0139428892830713</c:v>
                </c:pt>
                <c:pt idx="5891">
                  <c:v>5.4838677009652947</c:v>
                </c:pt>
                <c:pt idx="5892">
                  <c:v>5.7210075833485172</c:v>
                </c:pt>
                <c:pt idx="5893">
                  <c:v>5.7473019991453045</c:v>
                </c:pt>
                <c:pt idx="5894">
                  <c:v>5.4883748858140811</c:v>
                </c:pt>
                <c:pt idx="5895">
                  <c:v>5.0653555187791675</c:v>
                </c:pt>
                <c:pt idx="5896">
                  <c:v>4.4937092286029596</c:v>
                </c:pt>
                <c:pt idx="5897">
                  <c:v>3.9759393319968344</c:v>
                </c:pt>
                <c:pt idx="5898">
                  <c:v>3.2242247596704603</c:v>
                </c:pt>
                <c:pt idx="5899">
                  <c:v>2.5433576166845944</c:v>
                </c:pt>
                <c:pt idx="5900">
                  <c:v>1.7381651309175927</c:v>
                </c:pt>
                <c:pt idx="5901">
                  <c:v>1.197355808306318</c:v>
                </c:pt>
                <c:pt idx="5902">
                  <c:v>0.80176434314999079</c:v>
                </c:pt>
                <c:pt idx="5903">
                  <c:v>0.53770427482409555</c:v>
                </c:pt>
                <c:pt idx="5904">
                  <c:v>0.67552240005174691</c:v>
                </c:pt>
                <c:pt idx="5905">
                  <c:v>0.89459925259469086</c:v>
                </c:pt>
                <c:pt idx="5906">
                  <c:v>1.4700197166527953</c:v>
                </c:pt>
                <c:pt idx="5907">
                  <c:v>2.2739514184556762</c:v>
                </c:pt>
                <c:pt idx="5908">
                  <c:v>3.1906099016227882</c:v>
                </c:pt>
                <c:pt idx="5909">
                  <c:v>4.0208753580928436</c:v>
                </c:pt>
                <c:pt idx="5910">
                  <c:v>4.6786423591979336</c:v>
                </c:pt>
                <c:pt idx="5911">
                  <c:v>5.0859207217342703</c:v>
                </c:pt>
                <c:pt idx="5912">
                  <c:v>5.2663184437039128</c:v>
                </c:pt>
                <c:pt idx="5913">
                  <c:v>5.1469707421085484</c:v>
                </c:pt>
                <c:pt idx="5914">
                  <c:v>4.8503757371744411</c:v>
                </c:pt>
                <c:pt idx="5915">
                  <c:v>4.3932385936827192</c:v>
                </c:pt>
                <c:pt idx="5916">
                  <c:v>3.7906900517259081</c:v>
                </c:pt>
                <c:pt idx="5917">
                  <c:v>3.056434812738992</c:v>
                </c:pt>
                <c:pt idx="5918">
                  <c:v>2.2028859404765218</c:v>
                </c:pt>
                <c:pt idx="5919">
                  <c:v>1.4297821542114404</c:v>
                </c:pt>
                <c:pt idx="5920">
                  <c:v>0.72954168320814416</c:v>
                </c:pt>
                <c:pt idx="5921">
                  <c:v>0.37804066061143565</c:v>
                </c:pt>
                <c:pt idx="5922">
                  <c:v>0.2481633881396883</c:v>
                </c:pt>
                <c:pt idx="5923">
                  <c:v>0.41327009904298795</c:v>
                </c:pt>
                <c:pt idx="5924">
                  <c:v>0.84555920786840355</c:v>
                </c:pt>
                <c:pt idx="5925">
                  <c:v>1.4256015872538228</c:v>
                </c:pt>
                <c:pt idx="5926">
                  <c:v>1.9509762603038026</c:v>
                </c:pt>
                <c:pt idx="5927">
                  <c:v>2.615331096172091</c:v>
                </c:pt>
                <c:pt idx="5928">
                  <c:v>3.4055675231035472</c:v>
                </c:pt>
                <c:pt idx="5929">
                  <c:v>4.1213259214315965</c:v>
                </c:pt>
                <c:pt idx="5930">
                  <c:v>4.6753779003739737</c:v>
                </c:pt>
                <c:pt idx="5931">
                  <c:v>4.894468371690702</c:v>
                </c:pt>
                <c:pt idx="5932">
                  <c:v>4.527423374906463</c:v>
                </c:pt>
                <c:pt idx="5933">
                  <c:v>4.0064759948698638</c:v>
                </c:pt>
                <c:pt idx="5934">
                  <c:v>3.346131189478772</c:v>
                </c:pt>
                <c:pt idx="5935">
                  <c:v>2.5595268565558773</c:v>
                </c:pt>
                <c:pt idx="5936">
                  <c:v>1.7528104558330631</c:v>
                </c:pt>
                <c:pt idx="5937">
                  <c:v>0.83362972543609681</c:v>
                </c:pt>
                <c:pt idx="5938">
                  <c:v>1.0797379372229354E-3</c:v>
                </c:pt>
                <c:pt idx="5939">
                  <c:v>-0.75300426182746882</c:v>
                </c:pt>
                <c:pt idx="5940">
                  <c:v>-1.2475219597612621</c:v>
                </c:pt>
                <c:pt idx="5941">
                  <c:v>-1.2241935646496183</c:v>
                </c:pt>
                <c:pt idx="5942">
                  <c:v>-0.82607270054828263</c:v>
                </c:pt>
                <c:pt idx="5943">
                  <c:v>-0.18273050508091293</c:v>
                </c:pt>
                <c:pt idx="5944">
                  <c:v>0.58847367615110591</c:v>
                </c:pt>
                <c:pt idx="5945">
                  <c:v>1.5697369145009188</c:v>
                </c:pt>
                <c:pt idx="5946">
                  <c:v>2.4585182714256066</c:v>
                </c:pt>
                <c:pt idx="5947">
                  <c:v>3.2635339589034293</c:v>
                </c:pt>
                <c:pt idx="5948">
                  <c:v>3.8984309256794125</c:v>
                </c:pt>
                <c:pt idx="5949">
                  <c:v>4.4734902630570996</c:v>
                </c:pt>
                <c:pt idx="5950">
                  <c:v>4.7116081959211868</c:v>
                </c:pt>
                <c:pt idx="5951">
                  <c:v>4.7387884831126721</c:v>
                </c:pt>
                <c:pt idx="5952">
                  <c:v>4.5749115293718727</c:v>
                </c:pt>
                <c:pt idx="5953">
                  <c:v>4.1437362758269352</c:v>
                </c:pt>
                <c:pt idx="5954">
                  <c:v>3.4704549937273108</c:v>
                </c:pt>
                <c:pt idx="5955">
                  <c:v>2.6721334183016099</c:v>
                </c:pt>
                <c:pt idx="5956">
                  <c:v>1.9490518787726974</c:v>
                </c:pt>
                <c:pt idx="5957">
                  <c:v>1.3883669484273915</c:v>
                </c:pt>
                <c:pt idx="5958">
                  <c:v>0.974773107434319</c:v>
                </c:pt>
                <c:pt idx="5959">
                  <c:v>0.88290290643734248</c:v>
                </c:pt>
                <c:pt idx="5960">
                  <c:v>0.98818682711183115</c:v>
                </c:pt>
                <c:pt idx="5961">
                  <c:v>1.2720435312497442</c:v>
                </c:pt>
                <c:pt idx="5962">
                  <c:v>1.6233951509035947</c:v>
                </c:pt>
                <c:pt idx="5963">
                  <c:v>2.3186237789742781</c:v>
                </c:pt>
                <c:pt idx="5964">
                  <c:v>3.2310719913526778</c:v>
                </c:pt>
                <c:pt idx="5965">
                  <c:v>4.1517717653150976</c:v>
                </c:pt>
                <c:pt idx="5966">
                  <c:v>4.9856976298962543</c:v>
                </c:pt>
                <c:pt idx="5967">
                  <c:v>5.5525322741678229</c:v>
                </c:pt>
                <c:pt idx="5968">
                  <c:v>5.7832006729889978</c:v>
                </c:pt>
                <c:pt idx="5969">
                  <c:v>5.6151379689648397</c:v>
                </c:pt>
                <c:pt idx="5970">
                  <c:v>5.3686670220221293</c:v>
                </c:pt>
                <c:pt idx="5971">
                  <c:v>5.0511776349588811</c:v>
                </c:pt>
                <c:pt idx="5972">
                  <c:v>4.5751153584599642</c:v>
                </c:pt>
                <c:pt idx="5973">
                  <c:v>3.9554253352606672</c:v>
                </c:pt>
                <c:pt idx="5974">
                  <c:v>3.2056441615775562</c:v>
                </c:pt>
                <c:pt idx="5975">
                  <c:v>2.6207759783134228</c:v>
                </c:pt>
                <c:pt idx="5976">
                  <c:v>2.0910303226851199</c:v>
                </c:pt>
                <c:pt idx="5977">
                  <c:v>1.799707578071994</c:v>
                </c:pt>
                <c:pt idx="5978">
                  <c:v>1.7243369145032621</c:v>
                </c:pt>
                <c:pt idx="5979">
                  <c:v>1.8445653278388292</c:v>
                </c:pt>
                <c:pt idx="5980">
                  <c:v>2.2362058189948444</c:v>
                </c:pt>
                <c:pt idx="5981">
                  <c:v>2.6851828430626323</c:v>
                </c:pt>
                <c:pt idx="5982">
                  <c:v>3.2803403387325489</c:v>
                </c:pt>
                <c:pt idx="5983">
                  <c:v>4.007901121134088</c:v>
                </c:pt>
                <c:pt idx="5984">
                  <c:v>4.7611386948723391</c:v>
                </c:pt>
                <c:pt idx="5985">
                  <c:v>5.2548897405532857</c:v>
                </c:pt>
                <c:pt idx="5986">
                  <c:v>5.7021058464998262</c:v>
                </c:pt>
                <c:pt idx="5987">
                  <c:v>5.9186772682407183</c:v>
                </c:pt>
                <c:pt idx="5988">
                  <c:v>5.9263417551406627</c:v>
                </c:pt>
                <c:pt idx="5989">
                  <c:v>5.8390361015607617</c:v>
                </c:pt>
                <c:pt idx="5990">
                  <c:v>5.6657110323702708</c:v>
                </c:pt>
                <c:pt idx="5991">
                  <c:v>5.1317303476705582</c:v>
                </c:pt>
                <c:pt idx="5992">
                  <c:v>4.5538283772494959</c:v>
                </c:pt>
                <c:pt idx="5993">
                  <c:v>3.936144604763836</c:v>
                </c:pt>
                <c:pt idx="5994">
                  <c:v>3.3766761563346535</c:v>
                </c:pt>
                <c:pt idx="5995">
                  <c:v>3.0584319261458703</c:v>
                </c:pt>
                <c:pt idx="5996">
                  <c:v>2.8644292876330337</c:v>
                </c:pt>
                <c:pt idx="5997">
                  <c:v>2.7829587466457597</c:v>
                </c:pt>
                <c:pt idx="5998">
                  <c:v>2.8034144028576677</c:v>
                </c:pt>
                <c:pt idx="5999">
                  <c:v>2.9161899384988788</c:v>
                </c:pt>
                <c:pt idx="6000">
                  <c:v>3.1125844099195312</c:v>
                </c:pt>
                <c:pt idx="6001">
                  <c:v>3.3847169180892545</c:v>
                </c:pt>
                <c:pt idx="6002">
                  <c:v>3.8196971008202962</c:v>
                </c:pt>
                <c:pt idx="6003">
                  <c:v>4.2136813671555888</c:v>
                </c:pt>
                <c:pt idx="6004">
                  <c:v>4.7590290504038011</c:v>
                </c:pt>
                <c:pt idx="6005">
                  <c:v>5.0644833661762814</c:v>
                </c:pt>
                <c:pt idx="6006">
                  <c:v>5.2469015113079243</c:v>
                </c:pt>
                <c:pt idx="6007">
                  <c:v>5.1293838124776743</c:v>
                </c:pt>
                <c:pt idx="6008">
                  <c:v>4.9286941162190878</c:v>
                </c:pt>
                <c:pt idx="6009">
                  <c:v>4.6526711986153213</c:v>
                </c:pt>
                <c:pt idx="6010">
                  <c:v>4.2141672689011598</c:v>
                </c:pt>
                <c:pt idx="6011">
                  <c:v>3.9112391405195002</c:v>
                </c:pt>
                <c:pt idx="6012">
                  <c:v>3.5426135360108324</c:v>
                </c:pt>
                <c:pt idx="6013">
                  <c:v>3.3972256354490384</c:v>
                </c:pt>
                <c:pt idx="6014">
                  <c:v>3.1712924420893236</c:v>
                </c:pt>
                <c:pt idx="6015">
                  <c:v>2.9666529505434376</c:v>
                </c:pt>
                <c:pt idx="6016">
                  <c:v>2.5928047174804112</c:v>
                </c:pt>
                <c:pt idx="6017">
                  <c:v>2.1599430706861411</c:v>
                </c:pt>
                <c:pt idx="6018">
                  <c:v>2.1448687914103357</c:v>
                </c:pt>
                <c:pt idx="6019">
                  <c:v>2.2254630090931551</c:v>
                </c:pt>
                <c:pt idx="6020">
                  <c:v>2.6754525191409249</c:v>
                </c:pt>
                <c:pt idx="6021">
                  <c:v>3.0830315170199385</c:v>
                </c:pt>
                <c:pt idx="6022">
                  <c:v>3.3579493197264321</c:v>
                </c:pt>
                <c:pt idx="6023">
                  <c:v>3.418461170737825</c:v>
                </c:pt>
                <c:pt idx="6024">
                  <c:v>3.4732699141514427</c:v>
                </c:pt>
                <c:pt idx="6025">
                  <c:v>3.6171608348029332</c:v>
                </c:pt>
                <c:pt idx="6026">
                  <c:v>3.7474903556773134</c:v>
                </c:pt>
                <c:pt idx="6027">
                  <c:v>3.7712888289842552</c:v>
                </c:pt>
                <c:pt idx="6028">
                  <c:v>3.7928443490239645</c:v>
                </c:pt>
                <c:pt idx="6029">
                  <c:v>3.5296249703385607</c:v>
                </c:pt>
                <c:pt idx="6030">
                  <c:v>3.1969656540362794</c:v>
                </c:pt>
                <c:pt idx="6031">
                  <c:v>2.9899065192689953</c:v>
                </c:pt>
                <c:pt idx="6032">
                  <c:v>2.8966100278087117</c:v>
                </c:pt>
                <c:pt idx="6033">
                  <c:v>2.7178587439060542</c:v>
                </c:pt>
                <c:pt idx="6034">
                  <c:v>2.461706592005553</c:v>
                </c:pt>
                <c:pt idx="6035">
                  <c:v>2.0412006524480191</c:v>
                </c:pt>
                <c:pt idx="6036">
                  <c:v>1.7545742436133236</c:v>
                </c:pt>
                <c:pt idx="6037">
                  <c:v>1.5892095169959191</c:v>
                </c:pt>
                <c:pt idx="6038">
                  <c:v>1.7221733875107195</c:v>
                </c:pt>
                <c:pt idx="6039">
                  <c:v>1.8426057084614551</c:v>
                </c:pt>
                <c:pt idx="6040">
                  <c:v>2.0459353301772767</c:v>
                </c:pt>
                <c:pt idx="6041">
                  <c:v>2.3243493661256034</c:v>
                </c:pt>
                <c:pt idx="6042">
                  <c:v>2.5765234973741835</c:v>
                </c:pt>
                <c:pt idx="6043">
                  <c:v>2.8991785562857797</c:v>
                </c:pt>
                <c:pt idx="6044">
                  <c:v>3.0971763127080747</c:v>
                </c:pt>
                <c:pt idx="6045">
                  <c:v>3.2765132202202634</c:v>
                </c:pt>
                <c:pt idx="6046">
                  <c:v>3.5331958020054115</c:v>
                </c:pt>
                <c:pt idx="6047">
                  <c:v>3.7656866203933395</c:v>
                </c:pt>
                <c:pt idx="6048">
                  <c:v>3.9762656953690296</c:v>
                </c:pt>
                <c:pt idx="6049">
                  <c:v>4.0727503804887251</c:v>
                </c:pt>
                <c:pt idx="6050">
                  <c:v>4.1601415982697416</c:v>
                </c:pt>
                <c:pt idx="6051">
                  <c:v>4.239296387817685</c:v>
                </c:pt>
                <c:pt idx="6052">
                  <c:v>4.0282476753823389</c:v>
                </c:pt>
                <c:pt idx="6053">
                  <c:v>3.8370898354830869</c:v>
                </c:pt>
                <c:pt idx="6054">
                  <c:v>3.381204858725861</c:v>
                </c:pt>
                <c:pt idx="6055">
                  <c:v>3.0625338083922027</c:v>
                </c:pt>
                <c:pt idx="6056">
                  <c:v>2.8681445765854372</c:v>
                </c:pt>
                <c:pt idx="6057">
                  <c:v>2.6920760982561047</c:v>
                </c:pt>
                <c:pt idx="6058">
                  <c:v>2.5326016830682168</c:v>
                </c:pt>
                <c:pt idx="6059">
                  <c:v>2.388157377416023</c:v>
                </c:pt>
                <c:pt idx="6060">
                  <c:v>2.3515744064562174</c:v>
                </c:pt>
                <c:pt idx="6061">
                  <c:v>2.4126870788885197</c:v>
                </c:pt>
                <c:pt idx="6062">
                  <c:v>2.5622877972458791</c:v>
                </c:pt>
                <c:pt idx="6063">
                  <c:v>2.6977889800703414</c:v>
                </c:pt>
                <c:pt idx="6064">
                  <c:v>2.9147672568870759</c:v>
                </c:pt>
                <c:pt idx="6065">
                  <c:v>3.2055435924984232</c:v>
                </c:pt>
                <c:pt idx="6066">
                  <c:v>3.4689149041159397</c:v>
                </c:pt>
                <c:pt idx="6067">
                  <c:v>3.8017118340088327</c:v>
                </c:pt>
                <c:pt idx="6068">
                  <c:v>4.0088956125913695</c:v>
                </c:pt>
                <c:pt idx="6069">
                  <c:v>4.1965527800717703</c:v>
                </c:pt>
                <c:pt idx="6070">
                  <c:v>4.2722758965819807</c:v>
                </c:pt>
                <c:pt idx="6071">
                  <c:v>4.0581189386730472</c:v>
                </c:pt>
                <c:pt idx="6072">
                  <c:v>3.6756502393191814</c:v>
                </c:pt>
                <c:pt idx="6073">
                  <c:v>3.2349805860411665</c:v>
                </c:pt>
                <c:pt idx="6074">
                  <c:v>2.8358430691250969</c:v>
                </c:pt>
                <c:pt idx="6075">
                  <c:v>2.474323376936495</c:v>
                </c:pt>
                <c:pt idx="6076">
                  <c:v>2.0526283334134319</c:v>
                </c:pt>
                <c:pt idx="6077">
                  <c:v>1.6706771114139873</c:v>
                </c:pt>
                <c:pt idx="6078">
                  <c:v>1.4189717236141295</c:v>
                </c:pt>
                <c:pt idx="6079">
                  <c:v>1.2852367893373957</c:v>
                </c:pt>
                <c:pt idx="6080">
                  <c:v>1.3526016348876124</c:v>
                </c:pt>
                <c:pt idx="6081">
                  <c:v>1.6021130525364935</c:v>
                </c:pt>
                <c:pt idx="6082">
                  <c:v>2.1108519119082811</c:v>
                </c:pt>
                <c:pt idx="6083">
                  <c:v>2.7601388225995143</c:v>
                </c:pt>
                <c:pt idx="6084">
                  <c:v>3.3482318836297598</c:v>
                </c:pt>
                <c:pt idx="6085">
                  <c:v>3.9751462590629068</c:v>
                </c:pt>
                <c:pt idx="6086">
                  <c:v>4.4487275669996418</c:v>
                </c:pt>
                <c:pt idx="6087">
                  <c:v>4.8776748881996319</c:v>
                </c:pt>
                <c:pt idx="6088">
                  <c:v>5.1719470972001611</c:v>
                </c:pt>
                <c:pt idx="6089">
                  <c:v>5.1557414650790578</c:v>
                </c:pt>
                <c:pt idx="6090">
                  <c:v>5.0468153981948136</c:v>
                </c:pt>
                <c:pt idx="6091">
                  <c:v>4.6654120324327275</c:v>
                </c:pt>
                <c:pt idx="6092">
                  <c:v>4.1314595278132309</c:v>
                </c:pt>
                <c:pt idx="6093">
                  <c:v>3.5535830815623952</c:v>
                </c:pt>
                <c:pt idx="6094">
                  <c:v>2.8416746480428978</c:v>
                </c:pt>
                <c:pt idx="6095">
                  <c:v>2.0083664444512173</c:v>
                </c:pt>
                <c:pt idx="6096">
                  <c:v>1.442091247992316</c:v>
                </c:pt>
                <c:pt idx="6097">
                  <c:v>1.2119295702696584</c:v>
                </c:pt>
                <c:pt idx="6098">
                  <c:v>1.2862034584462241</c:v>
                </c:pt>
                <c:pt idx="6099">
                  <c:v>1.3534771975793185</c:v>
                </c:pt>
                <c:pt idx="6100">
                  <c:v>1.602906095388599</c:v>
                </c:pt>
                <c:pt idx="6101">
                  <c:v>2.1115702122324418</c:v>
                </c:pt>
                <c:pt idx="6102">
                  <c:v>2.7607894247130313</c:v>
                </c:pt>
                <c:pt idx="6103">
                  <c:v>3.4430689475463638</c:v>
                </c:pt>
                <c:pt idx="6104">
                  <c:v>4.1552929198885513</c:v>
                </c:pt>
                <c:pt idx="6105">
                  <c:v>4.7061435846464228</c:v>
                </c:pt>
                <c:pt idx="6106">
                  <c:v>5.0165822381400549</c:v>
                </c:pt>
                <c:pt idx="6107">
                  <c:v>5.0150193990144283</c:v>
                </c:pt>
                <c:pt idx="6108">
                  <c:v>4.6366127355755014</c:v>
                </c:pt>
                <c:pt idx="6109">
                  <c:v>4.1053745007390612</c:v>
                </c:pt>
                <c:pt idx="6110">
                  <c:v>3.4357087307632788</c:v>
                </c:pt>
                <c:pt idx="6111">
                  <c:v>2.8291574726869904</c:v>
                </c:pt>
                <c:pt idx="6112">
                  <c:v>2.1855245442949518</c:v>
                </c:pt>
                <c:pt idx="6113">
                  <c:v>1.4140570310708731</c:v>
                </c:pt>
                <c:pt idx="6114">
                  <c:v>0.80954639761532665</c:v>
                </c:pt>
                <c:pt idx="6115">
                  <c:v>0.45050510832759355</c:v>
                </c:pt>
                <c:pt idx="6116">
                  <c:v>0.59654156138118186</c:v>
                </c:pt>
                <c:pt idx="6117">
                  <c:v>0.82306218260038011</c:v>
                </c:pt>
                <c:pt idx="6118">
                  <c:v>1.3109770770573947</c:v>
                </c:pt>
                <c:pt idx="6119">
                  <c:v>1.9414026352897011</c:v>
                </c:pt>
                <c:pt idx="6120">
                  <c:v>2.5124119844506718</c:v>
                </c:pt>
                <c:pt idx="6121">
                  <c:v>3.2181005295333742</c:v>
                </c:pt>
                <c:pt idx="6122">
                  <c:v>3.8572794961474481</c:v>
                </c:pt>
                <c:pt idx="6123">
                  <c:v>4.4362172643862054</c:v>
                </c:pt>
                <c:pt idx="6124">
                  <c:v>4.8663436538297322</c:v>
                </c:pt>
                <c:pt idx="6125">
                  <c:v>4.9731882472944511</c:v>
                </c:pt>
                <c:pt idx="6126">
                  <c:v>4.7872196362389516</c:v>
                </c:pt>
                <c:pt idx="6127">
                  <c:v>4.1475392558136912</c:v>
                </c:pt>
                <c:pt idx="6128">
                  <c:v>3.4738995512944228</c:v>
                </c:pt>
                <c:pt idx="6129">
                  <c:v>2.6752533339662907</c:v>
                </c:pt>
                <c:pt idx="6130">
                  <c:v>1.951877749313419</c:v>
                </c:pt>
                <c:pt idx="6131">
                  <c:v>1.2024309277288037</c:v>
                </c:pt>
                <c:pt idx="6132">
                  <c:v>0.61786558462027563</c:v>
                </c:pt>
                <c:pt idx="6133">
                  <c:v>8.8394227135336068E-2</c:v>
                </c:pt>
                <c:pt idx="6134">
                  <c:v>8.0063267497692492E-2</c:v>
                </c:pt>
                <c:pt idx="6135">
                  <c:v>0.35526082113097951</c:v>
                </c:pt>
                <c:pt idx="6136">
                  <c:v>0.88726495520394133</c:v>
                </c:pt>
                <c:pt idx="6137">
                  <c:v>1.5576244401138002</c:v>
                </c:pt>
                <c:pt idx="6138">
                  <c:v>2.1648040320319475</c:v>
                </c:pt>
                <c:pt idx="6139">
                  <c:v>2.714758295588704</c:v>
                </c:pt>
                <c:pt idx="6140">
                  <c:v>3.2128805909194518</c:v>
                </c:pt>
                <c:pt idx="6141">
                  <c:v>3.6640559659421887</c:v>
                </c:pt>
                <c:pt idx="6142">
                  <c:v>3.9784612840476701</c:v>
                </c:pt>
                <c:pt idx="6143">
                  <c:v>4.2632345990248597</c:v>
                </c:pt>
                <c:pt idx="6144">
                  <c:v>4.0499297633354576</c:v>
                </c:pt>
                <c:pt idx="6145">
                  <c:v>3.6682328755739779</c:v>
                </c:pt>
                <c:pt idx="6146">
                  <c:v>3.0397667331441034</c:v>
                </c:pt>
                <c:pt idx="6147">
                  <c:v>2.2820365699814698</c:v>
                </c:pt>
                <c:pt idx="6148">
                  <c:v>1.5957207922386898</c:v>
                </c:pt>
                <c:pt idx="6149">
                  <c:v>0.87984097305020048</c:v>
                </c:pt>
                <c:pt idx="6150">
                  <c:v>0.41992679650157122</c:v>
                </c:pt>
                <c:pt idx="6151">
                  <c:v>0.28610184872583244</c:v>
                </c:pt>
                <c:pt idx="6152">
                  <c:v>0.25913738474176645</c:v>
                </c:pt>
                <c:pt idx="6153">
                  <c:v>0.51745760043959166</c:v>
                </c:pt>
                <c:pt idx="6154">
                  <c:v>0.93992726859550391</c:v>
                </c:pt>
                <c:pt idx="6155">
                  <c:v>1.5110756677915096</c:v>
                </c:pt>
                <c:pt idx="6156">
                  <c:v>2.122642378144497</c:v>
                </c:pt>
                <c:pt idx="6157">
                  <c:v>2.8650658431801213</c:v>
                </c:pt>
                <c:pt idx="6158">
                  <c:v>3.5375175451074878</c:v>
                </c:pt>
                <c:pt idx="6159">
                  <c:v>3.8638488284117036</c:v>
                </c:pt>
                <c:pt idx="6160">
                  <c:v>3.9709285536325805</c:v>
                </c:pt>
                <c:pt idx="6161">
                  <c:v>3.6909251340796123</c:v>
                </c:pt>
                <c:pt idx="6162">
                  <c:v>3.4373114151020729</c:v>
                </c:pt>
                <c:pt idx="6163">
                  <c:v>2.9248568871931351</c:v>
                </c:pt>
                <c:pt idx="6164">
                  <c:v>2.4607000606895237</c:v>
                </c:pt>
                <c:pt idx="6165">
                  <c:v>1.9460412048659375</c:v>
                </c:pt>
                <c:pt idx="6166">
                  <c:v>1.3856400238514666</c:v>
                </c:pt>
                <c:pt idx="6167">
                  <c:v>0.87805540983713881</c:v>
                </c:pt>
                <c:pt idx="6168">
                  <c:v>0.41830951865668975</c:v>
                </c:pt>
                <c:pt idx="6169">
                  <c:v>9.6141436511452183E-2</c:v>
                </c:pt>
                <c:pt idx="6170">
                  <c:v>-7.1674600157400348E-3</c:v>
                </c:pt>
                <c:pt idx="6171">
                  <c:v>0.46474695521463932</c:v>
                </c:pt>
                <c:pt idx="6172">
                  <c:v>1.0806800438600797</c:v>
                </c:pt>
                <c:pt idx="6173">
                  <c:v>1.6385628065137787</c:v>
                </c:pt>
                <c:pt idx="6174">
                  <c:v>2.2381141371136541</c:v>
                </c:pt>
                <c:pt idx="6175">
                  <c:v>2.5926635268282654</c:v>
                </c:pt>
                <c:pt idx="6176">
                  <c:v>2.8195496441933177</c:v>
                </c:pt>
                <c:pt idx="6177">
                  <c:v>3.0250522487729032</c:v>
                </c:pt>
                <c:pt idx="6178">
                  <c:v>3.0226911299518777</c:v>
                </c:pt>
                <c:pt idx="6179">
                  <c:v>2.8320569821217361</c:v>
                </c:pt>
                <c:pt idx="6180">
                  <c:v>2.4708941202266024</c:v>
                </c:pt>
                <c:pt idx="6181">
                  <c:v>1.861026717318764</c:v>
                </c:pt>
                <c:pt idx="6182">
                  <c:v>1.0258946241670188</c:v>
                </c:pt>
                <c:pt idx="6183">
                  <c:v>0.26947187647395121</c:v>
                </c:pt>
                <c:pt idx="6184">
                  <c:v>-0.32141192719660017</c:v>
                </c:pt>
                <c:pt idx="6185">
                  <c:v>-0.85660624436505362</c:v>
                </c:pt>
                <c:pt idx="6186">
                  <c:v>-1.2471119058740308</c:v>
                </c:pt>
                <c:pt idx="6187">
                  <c:v>-1.5065654962538593</c:v>
                </c:pt>
                <c:pt idx="6188">
                  <c:v>-1.5530706026137573</c:v>
                </c:pt>
                <c:pt idx="6189">
                  <c:v>-1.5951927059588153</c:v>
                </c:pt>
                <c:pt idx="6190">
                  <c:v>-1.1621059965527269</c:v>
                </c:pt>
                <c:pt idx="6191">
                  <c:v>-0.67558896827807102</c:v>
                </c:pt>
                <c:pt idx="6192">
                  <c:v>-4.6429530444247358E-2</c:v>
                </c:pt>
                <c:pt idx="6193">
                  <c:v>0.33493746813912595</c:v>
                </c:pt>
                <c:pt idx="6194">
                  <c:v>0.68036147389036583</c:v>
                </c:pt>
                <c:pt idx="6195">
                  <c:v>0.71048669525327468</c:v>
                </c:pt>
                <c:pt idx="6196">
                  <c:v>0.64352490178484534</c:v>
                </c:pt>
                <c:pt idx="6197">
                  <c:v>0.30013076984628306</c:v>
                </c:pt>
                <c:pt idx="6198">
                  <c:v>-0.19939478684214584</c:v>
                </c:pt>
                <c:pt idx="6199">
                  <c:v>-0.74608894856308694</c:v>
                </c:pt>
                <c:pt idx="6200">
                  <c:v>-1.3355061790250335</c:v>
                </c:pt>
                <c:pt idx="6201">
                  <c:v>-1.8693721442534255</c:v>
                </c:pt>
                <c:pt idx="6202">
                  <c:v>-2.2586746480432294</c:v>
                </c:pt>
                <c:pt idx="6203">
                  <c:v>-2.5170384756474347</c:v>
                </c:pt>
                <c:pt idx="6204">
                  <c:v>-2.7510520861689987</c:v>
                </c:pt>
                <c:pt idx="6205">
                  <c:v>-2.6802670946778444</c:v>
                </c:pt>
                <c:pt idx="6206">
                  <c:v>-2.5219056518565868</c:v>
                </c:pt>
                <c:pt idx="6207">
                  <c:v>-2.189973864181316</c:v>
                </c:pt>
                <c:pt idx="6208">
                  <c:v>-1.5123347920448769</c:v>
                </c:pt>
                <c:pt idx="6209">
                  <c:v>-0.61581835900963355</c:v>
                </c:pt>
                <c:pt idx="6210">
                  <c:v>0.19620339083022831</c:v>
                </c:pt>
                <c:pt idx="6211">
                  <c:v>0.55470277532375389</c:v>
                </c:pt>
                <c:pt idx="6212">
                  <c:v>0.50242327040726464</c:v>
                </c:pt>
                <c:pt idx="6213">
                  <c:v>0.36082321314045024</c:v>
                </c:pt>
                <c:pt idx="6214">
                  <c:v>4.4073087647967801E-2</c:v>
                </c:pt>
                <c:pt idx="6215">
                  <c:v>-0.3370718214340836</c:v>
                </c:pt>
                <c:pt idx="6216">
                  <c:v>-0.87079022834176301</c:v>
                </c:pt>
                <c:pt idx="6217">
                  <c:v>-1.4484546400703318</c:v>
                </c:pt>
                <c:pt idx="6218">
                  <c:v>-2.160171022850486</c:v>
                </c:pt>
                <c:pt idx="6219">
                  <c:v>-2.7105619372354974</c:v>
                </c:pt>
                <c:pt idx="6220">
                  <c:v>-3.0205841708080854</c:v>
                </c:pt>
                <c:pt idx="6221">
                  <c:v>-3.2071397176297456</c:v>
                </c:pt>
                <c:pt idx="6222">
                  <c:v>-3.281865038782271</c:v>
                </c:pt>
                <c:pt idx="6223">
                  <c:v>-3.1610521051203118</c:v>
                </c:pt>
                <c:pt idx="6224">
                  <c:v>-2.8631299629884963</c:v>
                </c:pt>
                <c:pt idx="6225">
                  <c:v>-2.2162952028177969</c:v>
                </c:pt>
                <c:pt idx="6226">
                  <c:v>-1.5361754029585672</c:v>
                </c:pt>
                <c:pt idx="6227">
                  <c:v>-0.73165982488791148</c:v>
                </c:pt>
                <c:pt idx="6228">
                  <c:v>-2.968053710215246E-3</c:v>
                </c:pt>
                <c:pt idx="6229">
                  <c:v>0.37430279719250403</c:v>
                </c:pt>
                <c:pt idx="6230">
                  <c:v>0.52752114887154922</c:v>
                </c:pt>
                <c:pt idx="6231">
                  <c:v>0.57205123150199977</c:v>
                </c:pt>
                <c:pt idx="6232">
                  <c:v>0.42388889350339565</c:v>
                </c:pt>
                <c:pt idx="6233">
                  <c:v>-8.7300591548130524E-2</c:v>
                </c:pt>
                <c:pt idx="6234">
                  <c:v>-0.6445593822824438</c:v>
                </c:pt>
                <c:pt idx="6235">
                  <c:v>-1.2435455489308733</c:v>
                </c:pt>
                <c:pt idx="6236">
                  <c:v>-1.880326378964658</c:v>
                </c:pt>
                <c:pt idx="6237">
                  <c:v>-2.268596470455627</c:v>
                </c:pt>
                <c:pt idx="6238">
                  <c:v>-2.4317774087201083</c:v>
                </c:pt>
                <c:pt idx="6239">
                  <c:v>-2.5795789058788618</c:v>
                </c:pt>
                <c:pt idx="6240">
                  <c:v>-2.6192026605000165</c:v>
                </c:pt>
                <c:pt idx="6241">
                  <c:v>-2.655091964228407</c:v>
                </c:pt>
                <c:pt idx="6242">
                  <c:v>-2.4048554419456494</c:v>
                </c:pt>
                <c:pt idx="6243">
                  <c:v>-1.9897075970494051</c:v>
                </c:pt>
                <c:pt idx="6244">
                  <c:v>-1.33094317592047</c:v>
                </c:pt>
                <c:pt idx="6245">
                  <c:v>-0.45152249994440308</c:v>
                </c:pt>
                <c:pt idx="6246">
                  <c:v>0.3450147299798223</c:v>
                </c:pt>
                <c:pt idx="6247">
                  <c:v>0.87798453539343879</c:v>
                </c:pt>
                <c:pt idx="6248">
                  <c:v>0.98373200161810215</c:v>
                </c:pt>
                <c:pt idx="6249">
                  <c:v>1.0795130039519514</c:v>
                </c:pt>
                <c:pt idx="6250">
                  <c:v>0.97777130027184844</c:v>
                </c:pt>
                <c:pt idx="6251">
                  <c:v>0.88561852625709903</c:v>
                </c:pt>
                <c:pt idx="6252">
                  <c:v>0.61365538736254177</c:v>
                </c:pt>
                <c:pt idx="6253">
                  <c:v>0.27307639083624163</c:v>
                </c:pt>
                <c:pt idx="6254">
                  <c:v>-0.22389935070182582</c:v>
                </c:pt>
                <c:pt idx="6255">
                  <c:v>-0.67403623208104335</c:v>
                </c:pt>
                <c:pt idx="6256">
                  <c:v>-1.0817487118707378</c:v>
                </c:pt>
                <c:pt idx="6257">
                  <c:v>-1.4510351957219068</c:v>
                </c:pt>
                <c:pt idx="6258">
                  <c:v>-1.4085261300001954</c:v>
                </c:pt>
                <c:pt idx="6259">
                  <c:v>-1.1815278901205652</c:v>
                </c:pt>
                <c:pt idx="6260">
                  <c:v>-0.8816759507167512</c:v>
                </c:pt>
                <c:pt idx="6261">
                  <c:v>-0.42158883159741978</c:v>
                </c:pt>
                <c:pt idx="6262">
                  <c:v>8.938387772650791E-2</c:v>
                </c:pt>
                <c:pt idx="6263">
                  <c:v>0.6464463233642217</c:v>
                </c:pt>
                <c:pt idx="6264">
                  <c:v>1.2452546500054431</c:v>
                </c:pt>
                <c:pt idx="6265">
                  <c:v>1.6933788418424369</c:v>
                </c:pt>
                <c:pt idx="6266">
                  <c:v>2.0050205440026083</c:v>
                </c:pt>
                <c:pt idx="6267">
                  <c:v>2.0987951484856335</c:v>
                </c:pt>
                <c:pt idx="6268">
                  <c:v>2.1837317047125437</c:v>
                </c:pt>
                <c:pt idx="6269">
                  <c:v>2.260663179107544</c:v>
                </c:pt>
                <c:pt idx="6270">
                  <c:v>2.1418484736434817</c:v>
                </c:pt>
                <c:pt idx="6271">
                  <c:v>2.0342317903541494</c:v>
                </c:pt>
                <c:pt idx="6272">
                  <c:v>1.7482621812981933</c:v>
                </c:pt>
                <c:pt idx="6273">
                  <c:v>1.4892445729310415</c:v>
                </c:pt>
                <c:pt idx="6274">
                  <c:v>1.1603910194240949</c:v>
                </c:pt>
                <c:pt idx="6275">
                  <c:v>0.95677896275897201</c:v>
                </c:pt>
                <c:pt idx="6276">
                  <c:v>0.6781091107281989</c:v>
                </c:pt>
                <c:pt idx="6277">
                  <c:v>0.7084466123180122</c:v>
                </c:pt>
                <c:pt idx="6278">
                  <c:v>0.73592487174414067</c:v>
                </c:pt>
                <c:pt idx="6279">
                  <c:v>0.94930892544725998</c:v>
                </c:pt>
                <c:pt idx="6280">
                  <c:v>1.1425820058851714</c:v>
                </c:pt>
                <c:pt idx="6281">
                  <c:v>1.4118873072415643</c:v>
                </c:pt>
                <c:pt idx="6282">
                  <c:v>1.844306741123924</c:v>
                </c:pt>
                <c:pt idx="6283">
                  <c:v>2.3302193831113489</c:v>
                </c:pt>
                <c:pt idx="6284">
                  <c:v>2.8645836171158447</c:v>
                </c:pt>
                <c:pt idx="6285">
                  <c:v>3.1600896493482629</c:v>
                </c:pt>
                <c:pt idx="6286">
                  <c:v>3.5219926737897902</c:v>
                </c:pt>
                <c:pt idx="6287">
                  <c:v>3.6612915825290067</c:v>
                </c:pt>
                <c:pt idx="6288">
                  <c:v>3.7874618784177772</c:v>
                </c:pt>
                <c:pt idx="6289">
                  <c:v>3.7132453448511979</c:v>
                </c:pt>
                <c:pt idx="6290">
                  <c:v>3.7402713343911427</c:v>
                </c:pt>
                <c:pt idx="6291">
                  <c:v>3.4820068456021653</c:v>
                </c:pt>
                <c:pt idx="6292">
                  <c:v>3.2480832114330651</c:v>
                </c:pt>
                <c:pt idx="6293">
                  <c:v>2.8477108011667776</c:v>
                </c:pt>
                <c:pt idx="6294">
                  <c:v>2.4850726015842683</c:v>
                </c:pt>
                <c:pt idx="6295">
                  <c:v>2.1566122471133422</c:v>
                </c:pt>
                <c:pt idx="6296">
                  <c:v>2.0476041109558443</c:v>
                </c:pt>
                <c:pt idx="6297">
                  <c:v>1.948869749590364</c:v>
                </c:pt>
                <c:pt idx="6298">
                  <c:v>2.0479364417699513</c:v>
                </c:pt>
                <c:pt idx="6299">
                  <c:v>2.1376663181785336</c:v>
                </c:pt>
                <c:pt idx="6300">
                  <c:v>2.2189393529711343</c:v>
                </c:pt>
                <c:pt idx="6301">
                  <c:v>2.2925525846925536</c:v>
                </c:pt>
                <c:pt idx="6302">
                  <c:v>2.4534757123821764</c:v>
                </c:pt>
                <c:pt idx="6303">
                  <c:v>2.7877277518149142</c:v>
                </c:pt>
                <c:pt idx="6304">
                  <c:v>3.3732206175248542</c:v>
                </c:pt>
                <c:pt idx="6305">
                  <c:v>3.9977798602731811</c:v>
                </c:pt>
                <c:pt idx="6306">
                  <c:v>4.2807324423359336</c:v>
                </c:pt>
                <c:pt idx="6307">
                  <c:v>4.6312651514127019</c:v>
                </c:pt>
                <c:pt idx="6308">
                  <c:v>4.4775220329406462</c:v>
                </c:pt>
                <c:pt idx="6309">
                  <c:v>4.2440210824068512</c:v>
                </c:pt>
                <c:pt idx="6310">
                  <c:v>3.7497837391740703</c:v>
                </c:pt>
                <c:pt idx="6311">
                  <c:v>3.3021271681401849</c:v>
                </c:pt>
                <c:pt idx="6312">
                  <c:v>2.896661234953037</c:v>
                </c:pt>
                <c:pt idx="6313">
                  <c:v>2.623657345283033</c:v>
                </c:pt>
                <c:pt idx="6314">
                  <c:v>2.187887906823303</c:v>
                </c:pt>
                <c:pt idx="6315">
                  <c:v>1.7931887703592944</c:v>
                </c:pt>
                <c:pt idx="6316">
                  <c:v>1.4356891511200927</c:v>
                </c:pt>
                <c:pt idx="6317">
                  <c:v>1.1118830772047816</c:v>
                </c:pt>
                <c:pt idx="6318">
                  <c:v>1.1013383456025547</c:v>
                </c:pt>
                <c:pt idx="6319">
                  <c:v>1.5630263295788658</c:v>
                </c:pt>
                <c:pt idx="6320">
                  <c:v>2.075449025801551</c:v>
                </c:pt>
                <c:pt idx="6321">
                  <c:v>2.6338248002923539</c:v>
                </c:pt>
                <c:pt idx="6322">
                  <c:v>3.4223182366737537</c:v>
                </c:pt>
                <c:pt idx="6323">
                  <c:v>4.2307456970486603</c:v>
                </c:pt>
                <c:pt idx="6324">
                  <c:v>4.8687328847016511</c:v>
                </c:pt>
                <c:pt idx="6325">
                  <c:v>5.3523434168924968</c:v>
                </c:pt>
                <c:pt idx="6326">
                  <c:v>5.5076313914063784</c:v>
                </c:pt>
                <c:pt idx="6327">
                  <c:v>5.0827971414763882</c:v>
                </c:pt>
                <c:pt idx="6328">
                  <c:v>4.6037547966959051</c:v>
                </c:pt>
                <c:pt idx="6329">
                  <c:v>4.0756133496413529</c:v>
                </c:pt>
                <c:pt idx="6330">
                  <c:v>3.4087525020750986</c:v>
                </c:pt>
                <c:pt idx="6331">
                  <c:v>2.8047418086992684</c:v>
                </c:pt>
                <c:pt idx="6332">
                  <c:v>2.1634100024257199</c:v>
                </c:pt>
                <c:pt idx="6333">
                  <c:v>1.3940267356698577</c:v>
                </c:pt>
                <c:pt idx="6334">
                  <c:v>0.7914039130807432</c:v>
                </c:pt>
                <c:pt idx="6335">
                  <c:v>0.33982473306926769</c:v>
                </c:pt>
                <c:pt idx="6336">
                  <c:v>0.30779700652171199</c:v>
                </c:pt>
                <c:pt idx="6337">
                  <c:v>0.75002672012561478</c:v>
                </c:pt>
                <c:pt idx="6338">
                  <c:v>1.5275683835765785</c:v>
                </c:pt>
                <c:pt idx="6339">
                  <c:v>2.2318284716948162</c:v>
                </c:pt>
                <c:pt idx="6340">
                  <c:v>3.2467047286723663</c:v>
                </c:pt>
                <c:pt idx="6341">
                  <c:v>4.0716833722455217</c:v>
                </c:pt>
                <c:pt idx="6342">
                  <c:v>4.7246618308304456</c:v>
                </c:pt>
                <c:pt idx="6343">
                  <c:v>5.0333551807390053</c:v>
                </c:pt>
                <c:pt idx="6344">
                  <c:v>4.8417159698005534</c:v>
                </c:pt>
                <c:pt idx="6345">
                  <c:v>4.4796427697634336</c:v>
                </c:pt>
                <c:pt idx="6346">
                  <c:v>3.7747030464544893</c:v>
                </c:pt>
                <c:pt idx="6347">
                  <c:v>3.1362023268246748</c:v>
                </c:pt>
                <c:pt idx="6348">
                  <c:v>2.3693833230824977</c:v>
                </c:pt>
                <c:pt idx="6349">
                  <c:v>1.5805875281963104</c:v>
                </c:pt>
                <c:pt idx="6350">
                  <c:v>0.58339064671895091</c:v>
                </c:pt>
                <c:pt idx="6351">
                  <c:v>-0.31982264284745077</c:v>
                </c:pt>
                <c:pt idx="6352">
                  <c:v>-1.232157864967752</c:v>
                </c:pt>
                <c:pt idx="6353">
                  <c:v>-1.6815163997145475</c:v>
                </c:pt>
                <c:pt idx="6354">
                  <c:v>-1.8057805514906093</c:v>
                </c:pt>
                <c:pt idx="6355">
                  <c:v>-0.97585528680000611</c:v>
                </c:pt>
                <c:pt idx="6356">
                  <c:v>5.8594703276261484E-2</c:v>
                </c:pt>
                <c:pt idx="6357">
                  <c:v>1.2782934174957215</c:v>
                </c:pt>
                <c:pt idx="6358">
                  <c:v>2.3830382361096385</c:v>
                </c:pt>
                <c:pt idx="6359">
                  <c:v>3.3836633085360894</c:v>
                </c:pt>
                <c:pt idx="6360">
                  <c:v>4.1014861304511721</c:v>
                </c:pt>
                <c:pt idx="6361">
                  <c:v>4.5631601860336417</c:v>
                </c:pt>
                <c:pt idx="6362">
                  <c:v>4.6043313685442087</c:v>
                </c:pt>
                <c:pt idx="6363">
                  <c:v>4.3588789196962505</c:v>
                </c:pt>
                <c:pt idx="6364">
                  <c:v>3.7595687007207084</c:v>
                </c:pt>
                <c:pt idx="6365">
                  <c:v>2.7455032411413427</c:v>
                </c:pt>
                <c:pt idx="6366">
                  <c:v>1.5442678606811067</c:v>
                </c:pt>
                <c:pt idx="6367">
                  <c:v>0.17350290879236963</c:v>
                </c:pt>
                <c:pt idx="6368">
                  <c:v>-0.97382271040911283</c:v>
                </c:pt>
                <c:pt idx="6369">
                  <c:v>-1.9187676579061395</c:v>
                </c:pt>
                <c:pt idx="6370">
                  <c:v>-2.3034147442115938</c:v>
                </c:pt>
                <c:pt idx="6371">
                  <c:v>-2.3690663578771085</c:v>
                </c:pt>
                <c:pt idx="6372">
                  <c:v>-2.1457871139039049</c:v>
                </c:pt>
                <c:pt idx="6373">
                  <c:v>-1.660808104084579</c:v>
                </c:pt>
                <c:pt idx="6374">
                  <c:v>-0.65605061145089971</c:v>
                </c:pt>
                <c:pt idx="6375">
                  <c:v>0.63100183688863654</c:v>
                </c:pt>
                <c:pt idx="6376">
                  <c:v>2.0794957885566072</c:v>
                </c:pt>
                <c:pt idx="6377">
                  <c:v>3.2972246218970036</c:v>
                </c:pt>
                <c:pt idx="6378">
                  <c:v>4.3059374369231067</c:v>
                </c:pt>
                <c:pt idx="6379">
                  <c:v>4.8425901904403981</c:v>
                </c:pt>
                <c:pt idx="6380">
                  <c:v>5.0459212746952478</c:v>
                </c:pt>
                <c:pt idx="6381">
                  <c:v>4.758849957695384</c:v>
                </c:pt>
                <c:pt idx="6382">
                  <c:v>4.1218433564810386</c:v>
                </c:pt>
                <c:pt idx="6383">
                  <c:v>2.9793865353804265</c:v>
                </c:pt>
                <c:pt idx="6384">
                  <c:v>1.66186039414313</c:v>
                </c:pt>
                <c:pt idx="6385">
                  <c:v>0.28001260707715403</c:v>
                </c:pt>
                <c:pt idx="6386">
                  <c:v>-0.97159909430204849</c:v>
                </c:pt>
                <c:pt idx="6387">
                  <c:v>-1.9167536126798659</c:v>
                </c:pt>
                <c:pt idx="6388">
                  <c:v>-2.4900860774913132</c:v>
                </c:pt>
                <c:pt idx="6389">
                  <c:v>-2.5381443324788067</c:v>
                </c:pt>
                <c:pt idx="6390">
                  <c:v>-2.2046820852111333</c:v>
                </c:pt>
                <c:pt idx="6391">
                  <c:v>-1.4314090162929611</c:v>
                </c:pt>
                <c:pt idx="6392">
                  <c:v>-0.35402409871997853</c:v>
                </c:pt>
                <c:pt idx="6393">
                  <c:v>1.1873063602350951</c:v>
                </c:pt>
                <c:pt idx="6394">
                  <c:v>2.4891220661842519</c:v>
                </c:pt>
                <c:pt idx="6395">
                  <c:v>3.5739967527815844</c:v>
                </c:pt>
                <c:pt idx="6396">
                  <c:v>4.1796332905837499</c:v>
                </c:pt>
                <c:pt idx="6397">
                  <c:v>4.4454465906256893</c:v>
                </c:pt>
                <c:pt idx="6398">
                  <c:v>4.1207208997023193</c:v>
                </c:pt>
                <c:pt idx="6399">
                  <c:v>3.3553609860915823</c:v>
                </c:pt>
                <c:pt idx="6400">
                  <c:v>2.1908956469009246</c:v>
                </c:pt>
                <c:pt idx="6401">
                  <c:v>0.94768302114371883</c:v>
                </c:pt>
                <c:pt idx="6402">
                  <c:v>-0.46110291387870084</c:v>
                </c:pt>
                <c:pt idx="6403">
                  <c:v>-1.5486183433673211</c:v>
                </c:pt>
                <c:pt idx="6404">
                  <c:v>-2.4393900787298377</c:v>
                </c:pt>
                <c:pt idx="6405">
                  <c:v>-3.0577129966817571</c:v>
                </c:pt>
                <c:pt idx="6406">
                  <c:v>-3.1465214544976892</c:v>
                </c:pt>
                <c:pt idx="6407">
                  <c:v>-2.9442165735310049</c:v>
                </c:pt>
                <c:pt idx="6408">
                  <c:v>-2.2897395803607603</c:v>
                </c:pt>
                <c:pt idx="6409">
                  <c:v>-1.2257066925626621</c:v>
                </c:pt>
                <c:pt idx="6410">
                  <c:v>-7.3460982653709372E-2</c:v>
                </c:pt>
                <c:pt idx="6411">
                  <c:v>1.347179245964609</c:v>
                </c:pt>
                <c:pt idx="6412">
                  <c:v>2.728175067021978</c:v>
                </c:pt>
                <c:pt idx="6413">
                  <c:v>3.8847673186894922</c:v>
                </c:pt>
                <c:pt idx="6414">
                  <c:v>4.3668666410797172</c:v>
                </c:pt>
                <c:pt idx="6415">
                  <c:v>4.238042495138127</c:v>
                </c:pt>
                <c:pt idx="6416">
                  <c:v>3.5558730612652267</c:v>
                </c:pt>
                <c:pt idx="6417">
                  <c:v>2.2782621245972283</c:v>
                </c:pt>
                <c:pt idx="6418">
                  <c:v>0.9325676226973072</c:v>
                </c:pt>
                <c:pt idx="6419">
                  <c:v>-0.56904149919134639</c:v>
                </c:pt>
                <c:pt idx="6420">
                  <c:v>-1.740631736287948</c:v>
                </c:pt>
                <c:pt idx="6421">
                  <c:v>-2.6133066357127559</c:v>
                </c:pt>
                <c:pt idx="6422">
                  <c:v>-3.2152383043320203</c:v>
                </c:pt>
                <c:pt idx="6423">
                  <c:v>-3.3834481312775897</c:v>
                </c:pt>
                <c:pt idx="6424">
                  <c:v>-3.3473089963099576</c:v>
                </c:pt>
                <c:pt idx="6425">
                  <c:v>-2.9375847761391922</c:v>
                </c:pt>
                <c:pt idx="6426">
                  <c:v>-2.0952372559325463</c:v>
                </c:pt>
                <c:pt idx="6427">
                  <c:v>-1.0495357803403425</c:v>
                </c:pt>
                <c:pt idx="6428">
                  <c:v>0.46309733069096981</c:v>
                </c:pt>
                <c:pt idx="6429">
                  <c:v>1.9274159092541967</c:v>
                </c:pt>
                <c:pt idx="6430">
                  <c:v>3.0652301539341575</c:v>
                </c:pt>
                <c:pt idx="6431">
                  <c:v>3.8130645936239453</c:v>
                </c:pt>
                <c:pt idx="6432">
                  <c:v>4.2076739590357253</c:v>
                </c:pt>
                <c:pt idx="6433">
                  <c:v>3.7168622514758001</c:v>
                </c:pt>
                <c:pt idx="6434">
                  <c:v>2.7068217799126959</c:v>
                </c:pt>
                <c:pt idx="6435">
                  <c:v>1.6034798208929346</c:v>
                </c:pt>
                <c:pt idx="6436">
                  <c:v>0.32138205283570764</c:v>
                </c:pt>
                <c:pt idx="6437">
                  <c:v>-0.83988084734214574</c:v>
                </c:pt>
                <c:pt idx="6438">
                  <c:v>-1.7974495180297518</c:v>
                </c:pt>
                <c:pt idx="6439">
                  <c:v>-2.5705216880754662</c:v>
                </c:pt>
                <c:pt idx="6440">
                  <c:v>-2.8937424041870954</c:v>
                </c:pt>
                <c:pt idx="6441">
                  <c:v>-2.9037569466589135</c:v>
                </c:pt>
                <c:pt idx="6442">
                  <c:v>-2.347340963092813</c:v>
                </c:pt>
                <c:pt idx="6443">
                  <c:v>-1.5606226116929671</c:v>
                </c:pt>
                <c:pt idx="6444">
                  <c:v>-0.47105959965840705</c:v>
                </c:pt>
                <c:pt idx="6445">
                  <c:v>0.98705341578769379</c:v>
                </c:pt>
                <c:pt idx="6446">
                  <c:v>2.3077425171109205</c:v>
                </c:pt>
                <c:pt idx="6447">
                  <c:v>3.5982073826900463</c:v>
                </c:pt>
                <c:pt idx="6448">
                  <c:v>4.2958099019881297</c:v>
                </c:pt>
                <c:pt idx="6449">
                  <c:v>4.6449215939705546</c:v>
                </c:pt>
                <c:pt idx="6450">
                  <c:v>4.3956436065023876</c:v>
                </c:pt>
                <c:pt idx="6451">
                  <c:v>3.5101250586043133</c:v>
                </c:pt>
                <c:pt idx="6452">
                  <c:v>2.3310735492162866</c:v>
                </c:pt>
                <c:pt idx="6453">
                  <c:v>1.0746494674157938</c:v>
                </c:pt>
                <c:pt idx="6454">
                  <c:v>-6.335943442936709E-2</c:v>
                </c:pt>
                <c:pt idx="6455">
                  <c:v>-0.99986574449413779</c:v>
                </c:pt>
                <c:pt idx="6456">
                  <c:v>-1.6596128550313218</c:v>
                </c:pt>
                <c:pt idx="6457">
                  <c:v>-1.8801891468670096</c:v>
                </c:pt>
                <c:pt idx="6458">
                  <c:v>-1.8914810537476974</c:v>
                </c:pt>
                <c:pt idx="6459">
                  <c:v>-1.3362220458311809</c:v>
                </c:pt>
                <c:pt idx="6460">
                  <c:v>-0.73904718691027305</c:v>
                </c:pt>
                <c:pt idx="6461">
                  <c:v>0.1788363859505766</c:v>
                </c:pt>
                <c:pt idx="6462">
                  <c:v>1.3872025885616894</c:v>
                </c:pt>
                <c:pt idx="6463">
                  <c:v>2.7644262984468058</c:v>
                </c:pt>
                <c:pt idx="6464">
                  <c:v>3.9176019520444854</c:v>
                </c:pt>
                <c:pt idx="6465">
                  <c:v>4.6793500219698512</c:v>
                </c:pt>
                <c:pt idx="6466">
                  <c:v>4.8980661296458363</c:v>
                </c:pt>
                <c:pt idx="6467">
                  <c:v>4.7191776113781474</c:v>
                </c:pt>
                <c:pt idx="6468">
                  <c:v>4.1801578203237231</c:v>
                </c:pt>
                <c:pt idx="6469">
                  <c:v>3.5034438885253936</c:v>
                </c:pt>
                <c:pt idx="6470">
                  <c:v>2.3250220645824866</c:v>
                </c:pt>
                <c:pt idx="6471">
                  <c:v>1.257663880987447</c:v>
                </c:pt>
                <c:pt idx="6472">
                  <c:v>0.38514961585003493</c:v>
                </c:pt>
                <c:pt idx="6473">
                  <c:v>-0.31088433751444366</c:v>
                </c:pt>
                <c:pt idx="6474">
                  <c:v>-0.56432751781197987</c:v>
                </c:pt>
                <c:pt idx="6475">
                  <c:v>-0.69963646150206704</c:v>
                </c:pt>
                <c:pt idx="6476">
                  <c:v>-0.35095393964983213</c:v>
                </c:pt>
                <c:pt idx="6477">
                  <c:v>0.15336158794520605</c:v>
                </c:pt>
                <c:pt idx="6478">
                  <c:v>1.0813853948811982</c:v>
                </c:pt>
                <c:pt idx="6479">
                  <c:v>2.2046883574134752</c:v>
                </c:pt>
                <c:pt idx="6480">
                  <c:v>3.5048658487234219</c:v>
                </c:pt>
                <c:pt idx="6481">
                  <c:v>4.6825044983815047</c:v>
                </c:pt>
                <c:pt idx="6482">
                  <c:v>5.466409981306029</c:v>
                </c:pt>
                <c:pt idx="6483">
                  <c:v>5.8936907742195386</c:v>
                </c:pt>
                <c:pt idx="6484">
                  <c:v>5.9037101827011602</c:v>
                </c:pt>
                <c:pt idx="6485">
                  <c:v>5.1588030473188562</c:v>
                </c:pt>
                <c:pt idx="6486">
                  <c:v>4.4841017554602622</c:v>
                </c:pt>
                <c:pt idx="6487">
                  <c:v>3.4959984438270078</c:v>
                </c:pt>
                <c:pt idx="6488">
                  <c:v>2.506773895730503</c:v>
                </c:pt>
                <c:pt idx="6489">
                  <c:v>1.3280382260024366</c:v>
                </c:pt>
                <c:pt idx="6490">
                  <c:v>0.44889133510601598</c:v>
                </c:pt>
                <c:pt idx="6491">
                  <c:v>2.9593205056365646E-2</c:v>
                </c:pt>
                <c:pt idx="6492">
                  <c:v>-0.16169144802705959</c:v>
                </c:pt>
                <c:pt idx="6493">
                  <c:v>4.2043171146431191E-2</c:v>
                </c:pt>
                <c:pt idx="6494">
                  <c:v>0.41507181404898891</c:v>
                </c:pt>
                <c:pt idx="6495">
                  <c:v>1.0356866744509907</c:v>
                </c:pt>
                <c:pt idx="6496">
                  <c:v>1.8805533010916462</c:v>
                </c:pt>
                <c:pt idx="6497">
                  <c:v>2.834288683322165</c:v>
                </c:pt>
                <c:pt idx="6498">
                  <c:v>3.8866321826595502</c:v>
                </c:pt>
                <c:pt idx="6499">
                  <c:v>4.6512990845844087</c:v>
                </c:pt>
                <c:pt idx="6500">
                  <c:v>5.0611544900402734</c:v>
                </c:pt>
                <c:pt idx="6501">
                  <c:v>5.1496385947486303</c:v>
                </c:pt>
                <c:pt idx="6502">
                  <c:v>4.8527921506268754</c:v>
                </c:pt>
                <c:pt idx="6503">
                  <c:v>4.3954272655326472</c:v>
                </c:pt>
                <c:pt idx="6504">
                  <c:v>3.6041768868983031</c:v>
                </c:pt>
                <c:pt idx="6505">
                  <c:v>2.6990045403486054</c:v>
                </c:pt>
                <c:pt idx="6506">
                  <c:v>1.6906471184081149</c:v>
                </c:pt>
                <c:pt idx="6507">
                  <c:v>0.87157292414414766</c:v>
                </c:pt>
                <c:pt idx="6508">
                  <c:v>0.31819021323890795</c:v>
                </c:pt>
                <c:pt idx="6509">
                  <c:v>9.9705932932854707E-2</c:v>
                </c:pt>
                <c:pt idx="6510">
                  <c:v>9.0308870140219516E-2</c:v>
                </c:pt>
                <c:pt idx="6511">
                  <c:v>0.36454079847370557</c:v>
                </c:pt>
                <c:pt idx="6512">
                  <c:v>0.80142253567961197</c:v>
                </c:pt>
                <c:pt idx="6513">
                  <c:v>1.3856246984180973</c:v>
                </c:pt>
                <c:pt idx="6514">
                  <c:v>2.1032626636918552</c:v>
                </c:pt>
                <c:pt idx="6515">
                  <c:v>2.847512623784072</c:v>
                </c:pt>
                <c:pt idx="6516">
                  <c:v>3.4273708980567892</c:v>
                </c:pt>
                <c:pt idx="6517">
                  <c:v>3.9525788174921535</c:v>
                </c:pt>
                <c:pt idx="6518">
                  <c:v>4.0512959382575833</c:v>
                </c:pt>
                <c:pt idx="6519">
                  <c:v>3.9522136303662188</c:v>
                </c:pt>
                <c:pt idx="6520">
                  <c:v>3.6739740507766339</c:v>
                </c:pt>
                <c:pt idx="6521">
                  <c:v>3.0449668153315703</c:v>
                </c:pt>
                <c:pt idx="6522">
                  <c:v>2.1924987763612966</c:v>
                </c:pt>
                <c:pt idx="6523">
                  <c:v>1.4203739572504961</c:v>
                </c:pt>
                <c:pt idx="6524">
                  <c:v>0.81526796752857444</c:v>
                </c:pt>
                <c:pt idx="6525">
                  <c:v>0.36143965337295381</c:v>
                </c:pt>
                <c:pt idx="6526">
                  <c:v>0.32737476858037839</c:v>
                </c:pt>
                <c:pt idx="6527">
                  <c:v>0.29652042354209512</c:v>
                </c:pt>
                <c:pt idx="6528">
                  <c:v>0.36282181162261351</c:v>
                </c:pt>
                <c:pt idx="6529">
                  <c:v>0.70561777991471641</c:v>
                </c:pt>
                <c:pt idx="6530">
                  <c:v>1.2046015485522068</c:v>
                </c:pt>
                <c:pt idx="6531">
                  <c:v>1.7508049845430285</c:v>
                </c:pt>
                <c:pt idx="6532">
                  <c:v>2.3397777390853154</c:v>
                </c:pt>
                <c:pt idx="6533">
                  <c:v>2.684745560047177</c:v>
                </c:pt>
                <c:pt idx="6534">
                  <c:v>2.8087053706318912</c:v>
                </c:pt>
                <c:pt idx="6535">
                  <c:v>2.7324866850930185</c:v>
                </c:pt>
                <c:pt idx="6536">
                  <c:v>2.5692036618231078</c:v>
                </c:pt>
                <c:pt idx="6537">
                  <c:v>2.4213097009440174</c:v>
                </c:pt>
                <c:pt idx="6538">
                  <c:v>2.0988588582797809</c:v>
                </c:pt>
                <c:pt idx="6539">
                  <c:v>1.7125505119615847</c:v>
                </c:pt>
                <c:pt idx="6540">
                  <c:v>1.2684030899201049</c:v>
                </c:pt>
                <c:pt idx="6541">
                  <c:v>0.86611557622451563</c:v>
                </c:pt>
                <c:pt idx="6542">
                  <c:v>0.50174276745863544</c:v>
                </c:pt>
                <c:pt idx="6543">
                  <c:v>0.36020684608374581</c:v>
                </c:pt>
                <c:pt idx="6544">
                  <c:v>0.51475370985625002</c:v>
                </c:pt>
                <c:pt idx="6545">
                  <c:v>0.74898265448055679</c:v>
                </c:pt>
                <c:pt idx="6546">
                  <c:v>0.86688826154647536</c:v>
                </c:pt>
                <c:pt idx="6547">
                  <c:v>1.1621770861585214</c:v>
                </c:pt>
                <c:pt idx="6548">
                  <c:v>1.4296355947079165</c:v>
                </c:pt>
                <c:pt idx="6549">
                  <c:v>1.6718867326893456</c:v>
                </c:pt>
                <c:pt idx="6550">
                  <c:v>1.7970584592008942</c:v>
                </c:pt>
                <c:pt idx="6551">
                  <c:v>1.8161852488113741</c:v>
                </c:pt>
                <c:pt idx="6552">
                  <c:v>1.8335093809700429</c:v>
                </c:pt>
                <c:pt idx="6553">
                  <c:v>1.754952972531433</c:v>
                </c:pt>
                <c:pt idx="6554">
                  <c:v>1.6838003311621172</c:v>
                </c:pt>
                <c:pt idx="6555">
                  <c:v>1.619353668255082</c:v>
                </c:pt>
                <c:pt idx="6556">
                  <c:v>1.5609809602301603</c:v>
                </c:pt>
                <c:pt idx="6557">
                  <c:v>1.5081097503262757</c:v>
                </c:pt>
                <c:pt idx="6558">
                  <c:v>1.5544693141686983</c:v>
                </c:pt>
                <c:pt idx="6559">
                  <c:v>1.7849551512707791</c:v>
                </c:pt>
                <c:pt idx="6560">
                  <c:v>2.1822137692103558</c:v>
                </c:pt>
                <c:pt idx="6561">
                  <c:v>2.7305272036944936</c:v>
                </c:pt>
                <c:pt idx="6562">
                  <c:v>3.2271633144494327</c:v>
                </c:pt>
                <c:pt idx="6563">
                  <c:v>3.4884970152773307</c:v>
                </c:pt>
                <c:pt idx="6564">
                  <c:v>3.5367050358501504</c:v>
                </c:pt>
                <c:pt idx="6565">
                  <c:v>3.4861217779170062</c:v>
                </c:pt>
                <c:pt idx="6566">
                  <c:v>3.2518103205139965</c:v>
                </c:pt>
                <c:pt idx="6567">
                  <c:v>2.8510866384924753</c:v>
                </c:pt>
                <c:pt idx="6568">
                  <c:v>2.4881302737377022</c:v>
                </c:pt>
                <c:pt idx="6569">
                  <c:v>2.0651339608478527</c:v>
                </c:pt>
                <c:pt idx="6570">
                  <c:v>1.5877563316224192</c:v>
                </c:pt>
                <c:pt idx="6571">
                  <c:v>1.2496182635935615</c:v>
                </c:pt>
                <c:pt idx="6572">
                  <c:v>0.9433489576772589</c:v>
                </c:pt>
                <c:pt idx="6573">
                  <c:v>0.94868819262863879</c:v>
                </c:pt>
                <c:pt idx="6574">
                  <c:v>1.0477719961487411</c:v>
                </c:pt>
                <c:pt idx="6575">
                  <c:v>1.5145084896227639</c:v>
                </c:pt>
                <c:pt idx="6576">
                  <c:v>2.1257516641403669</c:v>
                </c:pt>
                <c:pt idx="6577">
                  <c:v>2.8678820858747152</c:v>
                </c:pt>
                <c:pt idx="6578">
                  <c:v>3.6343161427889736</c:v>
                </c:pt>
                <c:pt idx="6579">
                  <c:v>4.3285154916233459</c:v>
                </c:pt>
                <c:pt idx="6580">
                  <c:v>4.8630403136172786</c:v>
                </c:pt>
                <c:pt idx="6581">
                  <c:v>4.97019623956231</c:v>
                </c:pt>
                <c:pt idx="6582">
                  <c:v>4.878757398199828</c:v>
                </c:pt>
                <c:pt idx="6583">
                  <c:v>4.5131931257825793</c:v>
                </c:pt>
                <c:pt idx="6584">
                  <c:v>3.8050913559137829</c:v>
                </c:pt>
                <c:pt idx="6585">
                  <c:v>2.975231046376011</c:v>
                </c:pt>
                <c:pt idx="6586">
                  <c:v>2.03508766918134</c:v>
                </c:pt>
                <c:pt idx="6587">
                  <c:v>1.2777984974078391</c:v>
                </c:pt>
                <c:pt idx="6588">
                  <c:v>0.68612992820263385</c:v>
                </c:pt>
                <c:pt idx="6589">
                  <c:v>0.24447258751637407</c:v>
                </c:pt>
                <c:pt idx="6590">
                  <c:v>0.12718380936031443</c:v>
                </c:pt>
                <c:pt idx="6591">
                  <c:v>0.20944479733375038</c:v>
                </c:pt>
                <c:pt idx="6592">
                  <c:v>0.84943954748851747</c:v>
                </c:pt>
                <c:pt idx="6593">
                  <c:v>1.5233639930883109</c:v>
                </c:pt>
                <c:pt idx="6594">
                  <c:v>2.6050114541054468</c:v>
                </c:pt>
                <c:pt idx="6595">
                  <c:v>3.8674593824264991</c:v>
                </c:pt>
                <c:pt idx="6596">
                  <c:v>4.9166766170252654</c:v>
                </c:pt>
                <c:pt idx="6597">
                  <c:v>5.6785118977215863</c:v>
                </c:pt>
                <c:pt idx="6598">
                  <c:v>6.1800503355700869</c:v>
                </c:pt>
                <c:pt idx="6599">
                  <c:v>6.3515765504403738</c:v>
                </c:pt>
                <c:pt idx="6600">
                  <c:v>5.4702112247299919</c:v>
                </c:pt>
                <c:pt idx="6601">
                  <c:v>4.3891692851679442</c:v>
                </c:pt>
                <c:pt idx="6602">
                  <c:v>3.2215175888570267</c:v>
                </c:pt>
                <c:pt idx="6603">
                  <c:v>2.0696666926708764</c:v>
                </c:pt>
                <c:pt idx="6604">
                  <c:v>1.026375185889403</c:v>
                </c:pt>
                <c:pt idx="6605">
                  <c:v>8.1411587105648664E-2</c:v>
                </c:pt>
                <c:pt idx="6606">
                  <c:v>-0.39750017225186601</c:v>
                </c:pt>
                <c:pt idx="6607">
                  <c:v>-0.64278000244653322</c:v>
                </c:pt>
                <c:pt idx="6608">
                  <c:v>-0.48795163483202569</c:v>
                </c:pt>
                <c:pt idx="6609">
                  <c:v>0.2177711805606935</c:v>
                </c:pt>
                <c:pt idx="6610">
                  <c:v>1.0454767467995461</c:v>
                </c:pt>
                <c:pt idx="6611">
                  <c:v>2.1721640196822332</c:v>
                </c:pt>
                <c:pt idx="6612">
                  <c:v>3.4754068576065604</c:v>
                </c:pt>
                <c:pt idx="6613">
                  <c:v>4.844317510982278</c:v>
                </c:pt>
                <c:pt idx="6614">
                  <c:v>6.2727069340114046</c:v>
                </c:pt>
                <c:pt idx="6615">
                  <c:v>7.0952349274664517</c:v>
                </c:pt>
                <c:pt idx="6616">
                  <c:v>7.3690025858347203</c:v>
                </c:pt>
                <c:pt idx="6617">
                  <c:v>6.7687382338041377</c:v>
                </c:pt>
                <c:pt idx="6618">
                  <c:v>5.5653130068762326</c:v>
                </c:pt>
                <c:pt idx="6619">
                  <c:v>4.0983168170793922</c:v>
                </c:pt>
                <c:pt idx="6620">
                  <c:v>2.7695817608638507</c:v>
                </c:pt>
                <c:pt idx="6621">
                  <c:v>1.4718292537758344</c:v>
                </c:pt>
                <c:pt idx="6622">
                  <c:v>0.20213925935348787</c:v>
                </c:pt>
                <c:pt idx="6623">
                  <c:v>-0.75938971308905989</c:v>
                </c:pt>
                <c:pt idx="6624">
                  <c:v>-1.4418011556350425</c:v>
                </c:pt>
                <c:pt idx="6625">
                  <c:v>-1.4001623776883265</c:v>
                </c:pt>
                <c:pt idx="6626">
                  <c:v>-0.8912090640701974</c:v>
                </c:pt>
                <c:pt idx="6627">
                  <c:v>-5.3232351753780049E-2</c:v>
                </c:pt>
                <c:pt idx="6628">
                  <c:v>1.1770058141023285</c:v>
                </c:pt>
                <c:pt idx="6629">
                  <c:v>2.4797923236532449</c:v>
                </c:pt>
                <c:pt idx="6630">
                  <c:v>3.8482896565915174</c:v>
                </c:pt>
                <c:pt idx="6631">
                  <c:v>5.0878091545013069</c:v>
                </c:pt>
                <c:pt idx="6632">
                  <c:v>6.304754471560349</c:v>
                </c:pt>
                <c:pt idx="6633">
                  <c:v>7.3127576149749016</c:v>
                </c:pt>
                <c:pt idx="6634">
                  <c:v>7.5660242430312001</c:v>
                </c:pt>
                <c:pt idx="6635">
                  <c:v>7.3241821557059961</c:v>
                </c:pt>
                <c:pt idx="6636">
                  <c:v>6.3511509112653322</c:v>
                </c:pt>
                <c:pt idx="6637">
                  <c:v>4.715843464240562</c:v>
                </c:pt>
                <c:pt idx="6638">
                  <c:v>2.9519167742507211</c:v>
                </c:pt>
                <c:pt idx="6639">
                  <c:v>1.4484840377908654</c:v>
                </c:pt>
                <c:pt idx="6640">
                  <c:v>0.46373761696264537</c:v>
                </c:pt>
                <c:pt idx="6641">
                  <c:v>0.13728803742027146</c:v>
                </c:pt>
                <c:pt idx="6642">
                  <c:v>0.3128445039421005</c:v>
                </c:pt>
                <c:pt idx="6643">
                  <c:v>0.75459850212155599</c:v>
                </c:pt>
                <c:pt idx="6644">
                  <c:v>1.5317092852705518</c:v>
                </c:pt>
                <c:pt idx="6645">
                  <c:v>2.3298268822062527</c:v>
                </c:pt>
                <c:pt idx="6646">
                  <c:v>3.6182103454110983</c:v>
                </c:pt>
                <c:pt idx="6647">
                  <c:v>4.9736620871410038</c:v>
                </c:pt>
                <c:pt idx="6648">
                  <c:v>6.2956132914551777</c:v>
                </c:pt>
                <c:pt idx="6649">
                  <c:v>7.5872213096207179</c:v>
                </c:pt>
                <c:pt idx="6650">
                  <c:v>8.1916114623045004</c:v>
                </c:pt>
                <c:pt idx="6651">
                  <c:v>8.3620480666503063</c:v>
                </c:pt>
                <c:pt idx="6652">
                  <c:v>7.762439162611094</c:v>
                </c:pt>
                <c:pt idx="6653">
                  <c:v>6.7481031683721113</c:v>
                </c:pt>
                <c:pt idx="6654">
                  <c:v>5.3581271913278457</c:v>
                </c:pt>
                <c:pt idx="6655">
                  <c:v>3.6279144657895683</c:v>
                </c:pt>
                <c:pt idx="6656">
                  <c:v>1.8722748886668621</c:v>
                </c:pt>
                <c:pt idx="6657">
                  <c:v>0.37634822308705518</c:v>
                </c:pt>
                <c:pt idx="6658">
                  <c:v>-0.13036065933666963</c:v>
                </c:pt>
                <c:pt idx="6659">
                  <c:v>-0.30657001586138111</c:v>
                </c:pt>
                <c:pt idx="6660">
                  <c:v>5.0668662509308904E-3</c:v>
                </c:pt>
                <c:pt idx="6661">
                  <c:v>0.47582822339568043</c:v>
                </c:pt>
                <c:pt idx="6662">
                  <c:v>1.0907169271198205</c:v>
                </c:pt>
                <c:pt idx="6663">
                  <c:v>2.0246448542428821</c:v>
                </c:pt>
                <c:pt idx="6664">
                  <c:v>3.1532954867440606</c:v>
                </c:pt>
                <c:pt idx="6665">
                  <c:v>4.4583166420022655</c:v>
                </c:pt>
                <c:pt idx="6666">
                  <c:v>5.4518468918209297</c:v>
                </c:pt>
                <c:pt idx="6667">
                  <c:v>5.8805002235826382</c:v>
                </c:pt>
                <c:pt idx="6668">
                  <c:v>6.080258371388978</c:v>
                </c:pt>
                <c:pt idx="6669">
                  <c:v>5.6014553000521685</c:v>
                </c:pt>
                <c:pt idx="6670">
                  <c:v>4.8850350162351157</c:v>
                </c:pt>
                <c:pt idx="6671">
                  <c:v>3.5764012961798777</c:v>
                </c:pt>
                <c:pt idx="6672">
                  <c:v>2.2026078393442146</c:v>
                </c:pt>
                <c:pt idx="6673">
                  <c:v>0.58130024702411554</c:v>
                </c:pt>
                <c:pt idx="6674">
                  <c:v>-0.79295492505102438</c:v>
                </c:pt>
                <c:pt idx="6675">
                  <c:v>-1.5664507005052242</c:v>
                </c:pt>
                <c:pt idx="6676">
                  <c:v>-1.6073117593330779</c:v>
                </c:pt>
                <c:pt idx="6677">
                  <c:v>-1.3615784152709056</c:v>
                </c:pt>
                <c:pt idx="6678">
                  <c:v>-0.95050933404677895</c:v>
                </c:pt>
                <c:pt idx="6679">
                  <c:v>-0.29543926217031957</c:v>
                </c:pt>
                <c:pt idx="6680">
                  <c:v>0.39213968955202483</c:v>
                </c:pt>
                <c:pt idx="6681">
                  <c:v>1.297659190592634</c:v>
                </c:pt>
                <c:pt idx="6682">
                  <c:v>2.2120832688763929</c:v>
                </c:pt>
                <c:pt idx="6683">
                  <c:v>2.9460771285544016</c:v>
                </c:pt>
                <c:pt idx="6684">
                  <c:v>3.5166459171043831</c:v>
                </c:pt>
                <c:pt idx="6685">
                  <c:v>3.7506965253969957</c:v>
                </c:pt>
                <c:pt idx="6686">
                  <c:v>3.6799450447191182</c:v>
                </c:pt>
                <c:pt idx="6687">
                  <c:v>3.1446228359606181</c:v>
                </c:pt>
                <c:pt idx="6688">
                  <c:v>2.0000190994984366</c:v>
                </c:pt>
                <c:pt idx="6689">
                  <c:v>0.77479616451309807</c:v>
                </c:pt>
                <c:pt idx="6690">
                  <c:v>-0.61769556814853188</c:v>
                </c:pt>
                <c:pt idx="6691">
                  <c:v>-1.7847002672770391</c:v>
                </c:pt>
                <c:pt idx="6692">
                  <c:v>-2.1819829074670833</c:v>
                </c:pt>
                <c:pt idx="6693">
                  <c:v>-2.3533269817271458</c:v>
                </c:pt>
                <c:pt idx="6694">
                  <c:v>-2.0372833594007926</c:v>
                </c:pt>
                <c:pt idx="6695">
                  <c:v>-1.7510261467378709</c:v>
                </c:pt>
                <c:pt idx="6696">
                  <c:v>-1.2090047019420356</c:v>
                </c:pt>
                <c:pt idx="6697">
                  <c:v>-0.52957201560257439</c:v>
                </c:pt>
                <c:pt idx="6698">
                  <c:v>0.46281676708727715</c:v>
                </c:pt>
                <c:pt idx="6699">
                  <c:v>1.2674273308933341</c:v>
                </c:pt>
                <c:pt idx="6700">
                  <c:v>1.8077095763963882</c:v>
                </c:pt>
                <c:pt idx="6701">
                  <c:v>2.2970714198993205</c:v>
                </c:pt>
                <c:pt idx="6702">
                  <c:v>2.2690730981889047</c:v>
                </c:pt>
                <c:pt idx="6703">
                  <c:v>2.0552179969170501</c:v>
                </c:pt>
                <c:pt idx="6704">
                  <c:v>1.5787749252747647</c:v>
                </c:pt>
                <c:pt idx="6705">
                  <c:v>0.8644922164211527</c:v>
                </c:pt>
                <c:pt idx="6706">
                  <c:v>2.9033507673774772E-2</c:v>
                </c:pt>
                <c:pt idx="6707">
                  <c:v>-0.91618063203563938</c:v>
                </c:pt>
                <c:pt idx="6708">
                  <c:v>-1.7723104378236447</c:v>
                </c:pt>
                <c:pt idx="6709">
                  <c:v>-2.1707607919293892</c:v>
                </c:pt>
                <c:pt idx="6710">
                  <c:v>-1.9661714072306054</c:v>
                </c:pt>
                <c:pt idx="6711">
                  <c:v>-1.6866163381632924</c:v>
                </c:pt>
                <c:pt idx="6712">
                  <c:v>-1.3391609340259554</c:v>
                </c:pt>
                <c:pt idx="6713">
                  <c:v>-0.83595687102586869</c:v>
                </c:pt>
                <c:pt idx="6714">
                  <c:v>-0.28593089404541638</c:v>
                </c:pt>
                <c:pt idx="6715">
                  <c:v>0.3065041354857696</c:v>
                </c:pt>
                <c:pt idx="6716">
                  <c:v>0.65460791970643517</c:v>
                </c:pt>
                <c:pt idx="6717">
                  <c:v>1.0641514747989611</c:v>
                </c:pt>
                <c:pt idx="6718">
                  <c:v>1.3408486795636816</c:v>
                </c:pt>
                <c:pt idx="6719">
                  <c:v>1.4029722279402841</c:v>
                </c:pt>
                <c:pt idx="6720">
                  <c:v>1.3649929902133469</c:v>
                </c:pt>
                <c:pt idx="6721">
                  <c:v>0.95360209288259101</c:v>
                </c:pt>
                <c:pt idx="6722">
                  <c:v>0.58098387417607567</c:v>
                </c:pt>
                <c:pt idx="6723">
                  <c:v>-3.9259243599057858E-2</c:v>
                </c:pt>
                <c:pt idx="6724">
                  <c:v>-0.69529360431462561</c:v>
                </c:pt>
                <c:pt idx="6725">
                  <c:v>-1.006754844363317</c:v>
                </c:pt>
                <c:pt idx="6726">
                  <c:v>-1.2888615541035602</c:v>
                </c:pt>
                <c:pt idx="6727">
                  <c:v>-1.2616369940152719</c:v>
                </c:pt>
                <c:pt idx="6728">
                  <c:v>-1.2369782882661009</c:v>
                </c:pt>
                <c:pt idx="6729">
                  <c:v>-0.9319002719587075</c:v>
                </c:pt>
                <c:pt idx="6730">
                  <c:v>-0.65557518129540582</c:v>
                </c:pt>
                <c:pt idx="6731">
                  <c:v>-0.12254977805393352</c:v>
                </c:pt>
                <c:pt idx="6732">
                  <c:v>0.17174360524214677</c:v>
                </c:pt>
                <c:pt idx="6733">
                  <c:v>0.3440527110016417</c:v>
                </c:pt>
                <c:pt idx="6734">
                  <c:v>0.59436984574481078</c:v>
                </c:pt>
                <c:pt idx="6735">
                  <c:v>0.63259958712528874</c:v>
                </c:pt>
                <c:pt idx="6736">
                  <c:v>0.66722626026568022</c:v>
                </c:pt>
                <c:pt idx="6737">
                  <c:v>0.60434166673969469</c:v>
                </c:pt>
                <c:pt idx="6738">
                  <c:v>0.35888824730967805</c:v>
                </c:pt>
                <c:pt idx="6739">
                  <c:v>0.13656826765805644</c:v>
                </c:pt>
                <c:pt idx="6740">
                  <c:v>-0.15904632715666597</c:v>
                </c:pt>
                <c:pt idx="6741">
                  <c:v>-0.52104768239816657</c:v>
                </c:pt>
                <c:pt idx="6742">
                  <c:v>-0.66043565447779207</c:v>
                </c:pt>
                <c:pt idx="6743">
                  <c:v>-0.69243884007719991</c:v>
                </c:pt>
                <c:pt idx="6744">
                  <c:v>-0.34443467806271549</c:v>
                </c:pt>
                <c:pt idx="6745">
                  <c:v>-0.21772469482771994</c:v>
                </c:pt>
                <c:pt idx="6746">
                  <c:v>-8.7090665590570382E-3</c:v>
                </c:pt>
                <c:pt idx="6747">
                  <c:v>-7.8882563734102937E-3</c:v>
                </c:pt>
                <c:pt idx="6748">
                  <c:v>0.18135075349014745</c:v>
                </c:pt>
                <c:pt idx="6749">
                  <c:v>0.2585066272512126</c:v>
                </c:pt>
                <c:pt idx="6750">
                  <c:v>0.51688629044199352</c:v>
                </c:pt>
                <c:pt idx="6751">
                  <c:v>0.65666646447356569</c:v>
                </c:pt>
                <c:pt idx="6752">
                  <c:v>0.87752044707717891</c:v>
                </c:pt>
                <c:pt idx="6753">
                  <c:v>0.9833116525951916</c:v>
                </c:pt>
                <c:pt idx="6754">
                  <c:v>0.79638893306802905</c:v>
                </c:pt>
                <c:pt idx="6755">
                  <c:v>0.72133104442222706</c:v>
                </c:pt>
                <c:pt idx="6756">
                  <c:v>0.65334719512333339</c:v>
                </c:pt>
                <c:pt idx="6757">
                  <c:v>0.68601845227773839</c:v>
                </c:pt>
                <c:pt idx="6758">
                  <c:v>0.9041060752037362</c:v>
                </c:pt>
                <c:pt idx="6759">
                  <c:v>1.1016394239090388</c:v>
                </c:pt>
                <c:pt idx="6760">
                  <c:v>1.3748034727080882</c:v>
                </c:pt>
                <c:pt idx="6761">
                  <c:v>1.5279746368314857</c:v>
                </c:pt>
                <c:pt idx="6762">
                  <c:v>1.383966420013246</c:v>
                </c:pt>
                <c:pt idx="6763">
                  <c:v>1.2535306578753886</c:v>
                </c:pt>
                <c:pt idx="6764">
                  <c:v>1.041140397092768</c:v>
                </c:pt>
                <c:pt idx="6765">
                  <c:v>0.94301522640690194</c:v>
                </c:pt>
                <c:pt idx="6766">
                  <c:v>0.66564257596641718</c:v>
                </c:pt>
                <c:pt idx="6767">
                  <c:v>0.41441168195384914</c:v>
                </c:pt>
                <c:pt idx="6768">
                  <c:v>0.18685874187082149</c:v>
                </c:pt>
                <c:pt idx="6769">
                  <c:v>0.26349549995690313</c:v>
                </c:pt>
                <c:pt idx="6770">
                  <c:v>0.4271571933647334</c:v>
                </c:pt>
                <c:pt idx="6771">
                  <c:v>0.57539413556204055</c:v>
                </c:pt>
                <c:pt idx="6772">
                  <c:v>0.80390785470911119</c:v>
                </c:pt>
                <c:pt idx="6773">
                  <c:v>0.91663688360898055</c:v>
                </c:pt>
                <c:pt idx="6774">
                  <c:v>1.3014847906607869</c:v>
                </c:pt>
                <c:pt idx="6775">
                  <c:v>1.7443094165939863</c:v>
                </c:pt>
                <c:pt idx="6776">
                  <c:v>2.2396465843850679</c:v>
                </c:pt>
                <c:pt idx="6777">
                  <c:v>2.7825471035623703</c:v>
                </c:pt>
                <c:pt idx="6778">
                  <c:v>2.8972893358285727</c:v>
                </c:pt>
                <c:pt idx="6779">
                  <c:v>2.7184740286533735</c:v>
                </c:pt>
                <c:pt idx="6780">
                  <c:v>2.3680161079239173</c:v>
                </c:pt>
                <c:pt idx="6781">
                  <c:v>1.7678447292460597</c:v>
                </c:pt>
                <c:pt idx="6782">
                  <c:v>1.4127337296080664</c:v>
                </c:pt>
                <c:pt idx="6783">
                  <c:v>0.71410003476944739</c:v>
                </c:pt>
                <c:pt idx="6784">
                  <c:v>0.17555879403618113</c:v>
                </c:pt>
                <c:pt idx="6785">
                  <c:v>-0.4064739101384961</c:v>
                </c:pt>
                <c:pt idx="6786">
                  <c:v>-0.83940354467795453</c:v>
                </c:pt>
                <c:pt idx="6787">
                  <c:v>-0.66604384478953593</c:v>
                </c:pt>
                <c:pt idx="6788">
                  <c:v>-0.13203179325828174</c:v>
                </c:pt>
                <c:pt idx="6789">
                  <c:v>0.54014636734778987</c:v>
                </c:pt>
                <c:pt idx="6790">
                  <c:v>1.1489732288159555</c:v>
                </c:pt>
                <c:pt idx="6791">
                  <c:v>1.7004195104252255</c:v>
                </c:pt>
                <c:pt idx="6792">
                  <c:v>2.105645424812209</c:v>
                </c:pt>
                <c:pt idx="6793">
                  <c:v>2.7554230353518032</c:v>
                </c:pt>
                <c:pt idx="6794">
                  <c:v>3.2497127692515542</c:v>
                </c:pt>
                <c:pt idx="6795">
                  <c:v>3.7916645728560696</c:v>
                </c:pt>
                <c:pt idx="6796">
                  <c:v>3.999795283493393</c:v>
                </c:pt>
                <c:pt idx="6797">
                  <c:v>3.8113190183542023</c:v>
                </c:pt>
                <c:pt idx="6798">
                  <c:v>3.1693673246746621</c:v>
                </c:pt>
                <c:pt idx="6799">
                  <c:v>2.1166792547013484</c:v>
                </c:pt>
                <c:pt idx="6800">
                  <c:v>0.97470913872714027</c:v>
                </c:pt>
                <c:pt idx="6801">
                  <c:v>-0.15388060904585199</c:v>
                </c:pt>
                <c:pt idx="6802">
                  <c:v>-0.9876077197878449</c:v>
                </c:pt>
                <c:pt idx="6803">
                  <c:v>-1.5542623423282795</c:v>
                </c:pt>
                <c:pt idx="6804">
                  <c:v>-1.7847676860667612</c:v>
                </c:pt>
                <c:pt idx="6805">
                  <c:v>-1.3338139557163262</c:v>
                </c:pt>
                <c:pt idx="6806">
                  <c:v>-0.64261827433414487</c:v>
                </c:pt>
                <c:pt idx="6807">
                  <c:v>0.26617708762642023</c:v>
                </c:pt>
                <c:pt idx="6808">
                  <c:v>1.0893205046044316</c:v>
                </c:pt>
                <c:pt idx="6809">
                  <c:v>2.0233800414489629</c:v>
                </c:pt>
                <c:pt idx="6810">
                  <c:v>2.9636543205321999</c:v>
                </c:pt>
                <c:pt idx="6811">
                  <c:v>3.8153098365896172</c:v>
                </c:pt>
                <c:pt idx="6812">
                  <c:v>4.4924509316602848</c:v>
                </c:pt>
                <c:pt idx="6813">
                  <c:v>4.7287818636086438</c:v>
                </c:pt>
                <c:pt idx="6814">
                  <c:v>4.4716002319297843</c:v>
                </c:pt>
                <c:pt idx="6815">
                  <c:v>3.7674184999540721</c:v>
                </c:pt>
                <c:pt idx="6816">
                  <c:v>2.5641176550112084</c:v>
                </c:pt>
                <c:pt idx="6817">
                  <c:v>1.097234124473496</c:v>
                </c:pt>
                <c:pt idx="6818">
                  <c:v>-0.23139889036794226</c:v>
                </c:pt>
                <c:pt idx="6819">
                  <c:v>-1.6233067528624865</c:v>
                </c:pt>
                <c:pt idx="6820">
                  <c:v>-2.6955348306830409</c:v>
                </c:pt>
                <c:pt idx="6821">
                  <c:v>-3.1012211152898201</c:v>
                </c:pt>
                <c:pt idx="6822">
                  <c:v>-2.9974334703166465</c:v>
                </c:pt>
                <c:pt idx="6823">
                  <c:v>-2.432188682394437</c:v>
                </c:pt>
                <c:pt idx="6824">
                  <c:v>-1.2604825034148612</c:v>
                </c:pt>
                <c:pt idx="6825">
                  <c:v>-0.29345480976441918</c:v>
                </c:pt>
                <c:pt idx="6826">
                  <c:v>0.95942378937109485</c:v>
                </c:pt>
                <c:pt idx="6827">
                  <c:v>2.0942213624200887</c:v>
                </c:pt>
                <c:pt idx="6828">
                  <c:v>3.4048101227280965</c:v>
                </c:pt>
                <c:pt idx="6829">
                  <c:v>4.403383243182887</c:v>
                </c:pt>
                <c:pt idx="6830">
                  <c:v>4.9308519458281124</c:v>
                </c:pt>
                <c:pt idx="6831">
                  <c:v>4.9373689963980052</c:v>
                </c:pt>
                <c:pt idx="6832">
                  <c:v>4.1892895925605442</c:v>
                </c:pt>
                <c:pt idx="6833">
                  <c:v>2.8519805542511545</c:v>
                </c:pt>
                <c:pt idx="6834">
                  <c:v>1.3579665846286442</c:v>
                </c:pt>
                <c:pt idx="6835">
                  <c:v>-0.27798322447714963</c:v>
                </c:pt>
                <c:pt idx="6836">
                  <c:v>-1.6655006169173978</c:v>
                </c:pt>
                <c:pt idx="6837">
                  <c:v>-2.8279997963454018</c:v>
                </c:pt>
                <c:pt idx="6838">
                  <c:v>-3.8809360093165504</c:v>
                </c:pt>
                <c:pt idx="6839">
                  <c:v>-4.0806530852850837</c:v>
                </c:pt>
                <c:pt idx="6840">
                  <c:v>-3.8845561518630669</c:v>
                </c:pt>
                <c:pt idx="6841">
                  <c:v>-3.329949800573178</c:v>
                </c:pt>
                <c:pt idx="6842">
                  <c:v>-2.2621271888025229</c:v>
                </c:pt>
                <c:pt idx="6843">
                  <c:v>-0.82370558916767167</c:v>
                </c:pt>
                <c:pt idx="6844">
                  <c:v>0.57339574816954153</c:v>
                </c:pt>
                <c:pt idx="6845">
                  <c:v>2.3100622846142516</c:v>
                </c:pt>
                <c:pt idx="6846">
                  <c:v>3.6945562968646763</c:v>
                </c:pt>
                <c:pt idx="6847">
                  <c:v>4.5715737041495768</c:v>
                </c:pt>
                <c:pt idx="6848">
                  <c:v>4.7061997108667217</c:v>
                </c:pt>
                <c:pt idx="6849">
                  <c:v>4.0741552785117747</c:v>
                </c:pt>
                <c:pt idx="6850">
                  <c:v>2.7476973936581368</c:v>
                </c:pt>
                <c:pt idx="6851">
                  <c:v>1.4520074395873785</c:v>
                </c:pt>
                <c:pt idx="6852">
                  <c:v>-0.19280551129068524</c:v>
                </c:pt>
                <c:pt idx="6853">
                  <c:v>-1.5883507140708188</c:v>
                </c:pt>
                <c:pt idx="6854">
                  <c:v>-2.9466166597544499</c:v>
                </c:pt>
                <c:pt idx="6855">
                  <c:v>-4.0826212763329606</c:v>
                </c:pt>
                <c:pt idx="6856">
                  <c:v>-4.7345688617440818</c:v>
                </c:pt>
                <c:pt idx="6857">
                  <c:v>-5.042328495986526</c:v>
                </c:pt>
                <c:pt idx="6858">
                  <c:v>-4.4728524515795005</c:v>
                </c:pt>
                <c:pt idx="6859">
                  <c:v>-3.674304921074528</c:v>
                </c:pt>
                <c:pt idx="6860">
                  <c:v>-2.479779824192387</c:v>
                </c:pt>
                <c:pt idx="6861">
                  <c:v>-0.83234938773089029</c:v>
                </c:pt>
                <c:pt idx="6862">
                  <c:v>1.0368055064667514</c:v>
                </c:pt>
                <c:pt idx="6863">
                  <c:v>2.5413011429280239</c:v>
                </c:pt>
                <c:pt idx="6864">
                  <c:v>3.7155058470079698</c:v>
                </c:pt>
                <c:pt idx="6865">
                  <c:v>4.1193099076696154</c:v>
                </c:pt>
                <c:pt idx="6866">
                  <c:v>3.7310740953557802</c:v>
                </c:pt>
                <c:pt idx="6867">
                  <c:v>2.8139419686705507</c:v>
                </c:pt>
                <c:pt idx="6868">
                  <c:v>1.7005041697092045</c:v>
                </c:pt>
                <c:pt idx="6869">
                  <c:v>3.2270953777386424E-2</c:v>
                </c:pt>
                <c:pt idx="6870">
                  <c:v>-1.3844872060773616</c:v>
                </c:pt>
                <c:pt idx="6871">
                  <c:v>-2.9504623939477987</c:v>
                </c:pt>
                <c:pt idx="6872">
                  <c:v>-4.1803523382253189</c:v>
                </c:pt>
                <c:pt idx="6873">
                  <c:v>-5.0115845472697709</c:v>
                </c:pt>
                <c:pt idx="6874">
                  <c:v>-5.3874838478426099</c:v>
                </c:pt>
                <c:pt idx="6875">
                  <c:v>-5.1624687963342106</c:v>
                </c:pt>
                <c:pt idx="6876">
                  <c:v>-4.3931742361626265</c:v>
                </c:pt>
                <c:pt idx="6877">
                  <c:v>-3.1308973025053288</c:v>
                </c:pt>
                <c:pt idx="6878">
                  <c:v>-1.7048438282721583</c:v>
                </c:pt>
                <c:pt idx="6879">
                  <c:v>0.24654172966655485</c:v>
                </c:pt>
                <c:pt idx="6880">
                  <c:v>1.91976575200333</c:v>
                </c:pt>
                <c:pt idx="6881">
                  <c:v>3.1525487866255286</c:v>
                </c:pt>
                <c:pt idx="6882">
                  <c:v>3.8921536390657749</c:v>
                </c:pt>
                <c:pt idx="6883">
                  <c:v>3.9965656987302896</c:v>
                </c:pt>
                <c:pt idx="6884">
                  <c:v>3.4314026963533006</c:v>
                </c:pt>
                <c:pt idx="6885">
                  <c:v>2.2597705948129043</c:v>
                </c:pt>
                <c:pt idx="6886">
                  <c:v>1.0100666581443989</c:v>
                </c:pt>
                <c:pt idx="6887">
                  <c:v>-0.31035101654149355</c:v>
                </c:pt>
                <c:pt idx="6888">
                  <c:v>-1.7890655960565678</c:v>
                </c:pt>
                <c:pt idx="6889">
                  <c:v>-2.7514234913480466</c:v>
                </c:pt>
                <c:pt idx="6890">
                  <c:v>-3.4345857326049822</c:v>
                </c:pt>
                <c:pt idx="6891">
                  <c:v>-3.9591136699039424</c:v>
                </c:pt>
                <c:pt idx="6892">
                  <c:v>-3.6802237769087216</c:v>
                </c:pt>
                <c:pt idx="6893">
                  <c:v>-3.2391230778679403</c:v>
                </c:pt>
                <c:pt idx="6894">
                  <c:v>-2.3683562422566853</c:v>
                </c:pt>
                <c:pt idx="6895">
                  <c:v>-1.2969139086347274</c:v>
                </c:pt>
                <c:pt idx="6896">
                  <c:v>5.0538482496450321E-2</c:v>
                </c:pt>
                <c:pt idx="6897">
                  <c:v>1.6479875960672121</c:v>
                </c:pt>
                <c:pt idx="6898">
                  <c:v>3.0948806776476507</c:v>
                </c:pt>
                <c:pt idx="6899">
                  <c:v>4.028416180528624</c:v>
                </c:pt>
                <c:pt idx="6900">
                  <c:v>4.3084813574319512</c:v>
                </c:pt>
                <c:pt idx="6901">
                  <c:v>4.1851598948359285</c:v>
                </c:pt>
                <c:pt idx="6902">
                  <c:v>3.5079745286213919</c:v>
                </c:pt>
                <c:pt idx="6903">
                  <c:v>2.6118690407323166</c:v>
                </c:pt>
                <c:pt idx="6904">
                  <c:v>1.5174761665479746</c:v>
                </c:pt>
                <c:pt idx="6905">
                  <c:v>0.24348405195090761</c:v>
                </c:pt>
                <c:pt idx="6906">
                  <c:v>-0.91043713460767539</c:v>
                </c:pt>
                <c:pt idx="6907">
                  <c:v>-1.8613560318831426</c:v>
                </c:pt>
                <c:pt idx="6908">
                  <c:v>-2.2514140364649315</c:v>
                </c:pt>
                <c:pt idx="6909">
                  <c:v>-2.3219666013735978</c:v>
                </c:pt>
                <c:pt idx="6910">
                  <c:v>-1.9146308456555257</c:v>
                </c:pt>
                <c:pt idx="6911">
                  <c:v>-0.98019890282254107</c:v>
                </c:pt>
                <c:pt idx="6912">
                  <c:v>5.4660463419319072E-2</c:v>
                </c:pt>
                <c:pt idx="6913">
                  <c:v>1.3689777506174337</c:v>
                </c:pt>
                <c:pt idx="6914">
                  <c:v>2.4651757721894247</c:v>
                </c:pt>
                <c:pt idx="6915">
                  <c:v>3.4580595642179084</c:v>
                </c:pt>
                <c:pt idx="6916">
                  <c:v>3.9803751450084652</c:v>
                </c:pt>
                <c:pt idx="6917">
                  <c:v>4.0764725236242345</c:v>
                </c:pt>
                <c:pt idx="6918">
                  <c:v>4.1635129376793474</c:v>
                </c:pt>
                <c:pt idx="6919">
                  <c:v>3.6768633083274689</c:v>
                </c:pt>
                <c:pt idx="6920">
                  <c:v>3.0475837667735242</c:v>
                </c:pt>
                <c:pt idx="6921">
                  <c:v>2.1006213063328114</c:v>
                </c:pt>
                <c:pt idx="6922">
                  <c:v>1.1486601755527803</c:v>
                </c:pt>
                <c:pt idx="6923">
                  <c:v>0.38066704722929046</c:v>
                </c:pt>
                <c:pt idx="6924">
                  <c:v>-3.2201095172662453E-2</c:v>
                </c:pt>
                <c:pt idx="6925">
                  <c:v>-0.31190955227478434</c:v>
                </c:pt>
                <c:pt idx="6926">
                  <c:v>-0.28251276953445603</c:v>
                </c:pt>
                <c:pt idx="6927">
                  <c:v>-0.16163878868731962</c:v>
                </c:pt>
                <c:pt idx="6928">
                  <c:v>0.13633864706801885</c:v>
                </c:pt>
                <c:pt idx="6929">
                  <c:v>0.78322348956099752</c:v>
                </c:pt>
                <c:pt idx="6930">
                  <c:v>1.5576364312025279</c:v>
                </c:pt>
                <c:pt idx="6931">
                  <c:v>2.5418060114179628</c:v>
                </c:pt>
                <c:pt idx="6932">
                  <c:v>3.3389720143329633</c:v>
                </c:pt>
                <c:pt idx="6933">
                  <c:v>3.6840157730637095</c:v>
                </c:pt>
                <c:pt idx="6934">
                  <c:v>3.902292144058896</c:v>
                </c:pt>
                <c:pt idx="6935">
                  <c:v>3.5345097741007985</c:v>
                </c:pt>
                <c:pt idx="6936">
                  <c:v>3.1071422962824129</c:v>
                </c:pt>
                <c:pt idx="6937">
                  <c:v>2.7200532543249505</c:v>
                </c:pt>
                <c:pt idx="6938">
                  <c:v>2.1809509358670609</c:v>
                </c:pt>
                <c:pt idx="6939">
                  <c:v>1.786905593512881</c:v>
                </c:pt>
                <c:pt idx="6940">
                  <c:v>1.5242459293480299</c:v>
                </c:pt>
                <c:pt idx="6941">
                  <c:v>1.3805891349309125</c:v>
                </c:pt>
                <c:pt idx="6942">
                  <c:v>1.4389672336285548</c:v>
                </c:pt>
                <c:pt idx="6943">
                  <c:v>1.5860911057539193</c:v>
                </c:pt>
                <c:pt idx="6944">
                  <c:v>1.719348879604182</c:v>
                </c:pt>
                <c:pt idx="6945">
                  <c:v>2.1227907429766746</c:v>
                </c:pt>
                <c:pt idx="6946">
                  <c:v>2.5824568861332131</c:v>
                </c:pt>
                <c:pt idx="6947">
                  <c:v>3.2815438547594966</c:v>
                </c:pt>
                <c:pt idx="6948">
                  <c:v>3.8204956492323858</c:v>
                </c:pt>
                <c:pt idx="6949">
                  <c:v>4.120156874545235</c:v>
                </c:pt>
                <c:pt idx="6950">
                  <c:v>4.1088323559147462</c:v>
                </c:pt>
                <c:pt idx="6951">
                  <c:v>3.5330884703741443</c:v>
                </c:pt>
                <c:pt idx="6952">
                  <c:v>3.0116071676684504</c:v>
                </c:pt>
                <c:pt idx="6953">
                  <c:v>2.3507787606343085</c:v>
                </c:pt>
                <c:pt idx="6954">
                  <c:v>1.940727522880211</c:v>
                </c:pt>
                <c:pt idx="6955">
                  <c:v>1.7578182630252113</c:v>
                </c:pt>
                <c:pt idx="6956">
                  <c:v>1.6863955743889258</c:v>
                </c:pt>
                <c:pt idx="6957">
                  <c:v>1.8101998747856096</c:v>
                </c:pt>
                <c:pt idx="6958">
                  <c:v>2.1108314539794097</c:v>
                </c:pt>
                <c:pt idx="6959">
                  <c:v>2.3831291743542393</c:v>
                </c:pt>
                <c:pt idx="6960">
                  <c:v>2.7240112187991983</c:v>
                </c:pt>
                <c:pt idx="6961">
                  <c:v>2.9385181078393949</c:v>
                </c:pt>
                <c:pt idx="6962">
                  <c:v>3.2270559784846928</c:v>
                </c:pt>
                <c:pt idx="6963">
                  <c:v>3.5826475750966336</c:v>
                </c:pt>
                <c:pt idx="6964">
                  <c:v>3.9047254532807441</c:v>
                </c:pt>
                <c:pt idx="6965">
                  <c:v>4.0079526473698568</c:v>
                </c:pt>
                <c:pt idx="6966">
                  <c:v>3.9129553484055508</c:v>
                </c:pt>
                <c:pt idx="6967">
                  <c:v>3.4499202155065838</c:v>
                </c:pt>
                <c:pt idx="6968">
                  <c:v>2.8420295565483107</c:v>
                </c:pt>
                <c:pt idx="6969">
                  <c:v>2.1971834628334186</c:v>
                </c:pt>
                <c:pt idx="6970">
                  <c:v>1.5188649020321563</c:v>
                </c:pt>
                <c:pt idx="6971">
                  <c:v>0.99872413906079305</c:v>
                </c:pt>
                <c:pt idx="6972">
                  <c:v>0.90459660651370766</c:v>
                </c:pt>
                <c:pt idx="6973">
                  <c:v>0.91358816451682978</c:v>
                </c:pt>
                <c:pt idx="6974">
                  <c:v>1.298723406573719</c:v>
                </c:pt>
                <c:pt idx="6975">
                  <c:v>1.8360560664334624</c:v>
                </c:pt>
                <c:pt idx="6976">
                  <c:v>2.5112418754061165</c:v>
                </c:pt>
                <c:pt idx="6977">
                  <c:v>3.1227929210604732</c:v>
                </c:pt>
                <c:pt idx="6978">
                  <c:v>3.4882110793297558</c:v>
                </c:pt>
                <c:pt idx="6979">
                  <c:v>3.9134371671615198</c:v>
                </c:pt>
                <c:pt idx="6980">
                  <c:v>4.20433886077618</c:v>
                </c:pt>
                <c:pt idx="6981">
                  <c:v>4.467823715683541</c:v>
                </c:pt>
                <c:pt idx="6982">
                  <c:v>4.4237323692325461</c:v>
                </c:pt>
                <c:pt idx="6983">
                  <c:v>4.1010531954613896</c:v>
                </c:pt>
                <c:pt idx="6984">
                  <c:v>3.431794698913035</c:v>
                </c:pt>
                <c:pt idx="6985">
                  <c:v>2.5428689908248647</c:v>
                </c:pt>
                <c:pt idx="6986">
                  <c:v>1.5492269977448139</c:v>
                </c:pt>
                <c:pt idx="6987">
                  <c:v>0.74348133584521503</c:v>
                </c:pt>
                <c:pt idx="6988">
                  <c:v>0.20217097272357254</c:v>
                </c:pt>
                <c:pt idx="6989">
                  <c:v>-0.28812209059522076</c:v>
                </c:pt>
                <c:pt idx="6990">
                  <c:v>-0.44946278251608196</c:v>
                </c:pt>
                <c:pt idx="6991">
                  <c:v>6.4136984790823415E-2</c:v>
                </c:pt>
                <c:pt idx="6992">
                  <c:v>0.71782667363741237</c:v>
                </c:pt>
                <c:pt idx="6993">
                  <c:v>1.4041553403654601</c:v>
                </c:pt>
                <c:pt idx="6994">
                  <c:v>2.1200468337809739</c:v>
                </c:pt>
                <c:pt idx="6995">
                  <c:v>2.6742193638943461</c:v>
                </c:pt>
                <c:pt idx="6996">
                  <c:v>3.081914583917261</c:v>
                </c:pt>
                <c:pt idx="6997">
                  <c:v>3.2626898754809588</c:v>
                </c:pt>
                <c:pt idx="6998">
                  <c:v>3.3321797175991508</c:v>
                </c:pt>
                <c:pt idx="6999">
                  <c:v>2.9238813983539451</c:v>
                </c:pt>
                <c:pt idx="7000">
                  <c:v>2.2713209502920719</c:v>
                </c:pt>
                <c:pt idx="7001">
                  <c:v>1.3975195366967506</c:v>
                </c:pt>
                <c:pt idx="7002">
                  <c:v>0.41757640693546483</c:v>
                </c:pt>
                <c:pt idx="7003">
                  <c:v>-0.47000925870400567</c:v>
                </c:pt>
                <c:pt idx="7004">
                  <c:v>-1.2739419461453392</c:v>
                </c:pt>
                <c:pt idx="7005">
                  <c:v>-1.9078579832335871</c:v>
                </c:pt>
                <c:pt idx="7006">
                  <c:v>-2.3877810617608652</c:v>
                </c:pt>
                <c:pt idx="7007">
                  <c:v>-2.5397291169313774</c:v>
                </c:pt>
                <c:pt idx="7008">
                  <c:v>-2.4888608460709736</c:v>
                </c:pt>
                <c:pt idx="7009">
                  <c:v>-2.1600434579685643</c:v>
                </c:pt>
                <c:pt idx="7010">
                  <c:v>-1.1082341417296582</c:v>
                </c:pt>
                <c:pt idx="7011">
                  <c:v>0.12718782070612589</c:v>
                </c:pt>
                <c:pt idx="7012">
                  <c:v>1.1519262266960637</c:v>
                </c:pt>
                <c:pt idx="7013">
                  <c:v>1.891589754027335</c:v>
                </c:pt>
                <c:pt idx="7014">
                  <c:v>2.2787982974277576</c:v>
                </c:pt>
                <c:pt idx="7015">
                  <c:v>2.3467699565444797</c:v>
                </c:pt>
                <c:pt idx="7016">
                  <c:v>2.1255920988901185</c:v>
                </c:pt>
                <c:pt idx="7017">
                  <c:v>1.6425164243949859</c:v>
                </c:pt>
                <c:pt idx="7018">
                  <c:v>0.92222622078042737</c:v>
                </c:pt>
                <c:pt idx="7019">
                  <c:v>8.1326210314327074E-2</c:v>
                </c:pt>
                <c:pt idx="7020">
                  <c:v>-0.86881640050864439</c:v>
                </c:pt>
                <c:pt idx="7021">
                  <c:v>-1.540914620735506</c:v>
                </c:pt>
                <c:pt idx="7022">
                  <c:v>-2.1496690760277031</c:v>
                </c:pt>
                <c:pt idx="7023">
                  <c:v>-2.6068019959746258</c:v>
                </c:pt>
                <c:pt idx="7024">
                  <c:v>-2.6438600348001944</c:v>
                </c:pt>
                <c:pt idx="7025">
                  <c:v>-2.3946820969267559</c:v>
                </c:pt>
                <c:pt idx="7026">
                  <c:v>-1.791997507994338</c:v>
                </c:pt>
                <c:pt idx="7027">
                  <c:v>-0.86912348494180081</c:v>
                </c:pt>
                <c:pt idx="7028">
                  <c:v>6.1019490188108927E-2</c:v>
                </c:pt>
                <c:pt idx="7029">
                  <c:v>1.1862418940174118</c:v>
                </c:pt>
                <c:pt idx="7030">
                  <c:v>2.0169190255055831</c:v>
                </c:pt>
                <c:pt idx="7031">
                  <c:v>2.6750589021724123</c:v>
                </c:pt>
                <c:pt idx="7032">
                  <c:v>2.705683879145949</c:v>
                </c:pt>
                <c:pt idx="7033">
                  <c:v>2.3564314016084178</c:v>
                </c:pt>
                <c:pt idx="7034">
                  <c:v>1.6631040761705096</c:v>
                </c:pt>
                <c:pt idx="7035">
                  <c:v>0.75237797287338404</c:v>
                </c:pt>
                <c:pt idx="7036">
                  <c:v>-0.26100977657260793</c:v>
                </c:pt>
                <c:pt idx="7037">
                  <c:v>-1.1788879807516772</c:v>
                </c:pt>
                <c:pt idx="7038">
                  <c:v>-1.9160104226288781</c:v>
                </c:pt>
                <c:pt idx="7039">
                  <c:v>-2.3951651518447639</c:v>
                </c:pt>
                <c:pt idx="7040">
                  <c:v>-2.7349128321358327</c:v>
                </c:pt>
                <c:pt idx="7041">
                  <c:v>-2.7598967091095226</c:v>
                </c:pt>
                <c:pt idx="7042">
                  <c:v>-2.4055347927216753</c:v>
                </c:pt>
                <c:pt idx="7043">
                  <c:v>-1.7075795817001345</c:v>
                </c:pt>
                <c:pt idx="7044">
                  <c:v>-0.60416620154452438</c:v>
                </c:pt>
                <c:pt idx="7045">
                  <c:v>0.48950069714969313</c:v>
                </c:pt>
                <c:pt idx="7046">
                  <c:v>1.480091919011548</c:v>
                </c:pt>
                <c:pt idx="7047">
                  <c:v>2.188826558498663</c:v>
                </c:pt>
                <c:pt idx="7048">
                  <c:v>2.5480211930599768</c:v>
                </c:pt>
                <c:pt idx="7049">
                  <c:v>2.6848669716515023</c:v>
                </c:pt>
                <c:pt idx="7050">
                  <c:v>2.4318242210313152</c:v>
                </c:pt>
                <c:pt idx="7051">
                  <c:v>1.8256390693721292</c:v>
                </c:pt>
                <c:pt idx="7052">
                  <c:v>0.99384218346489295</c:v>
                </c:pt>
                <c:pt idx="7053">
                  <c:v>5.1944747923620582E-2</c:v>
                </c:pt>
                <c:pt idx="7054">
                  <c:v>-0.8011809456997061</c:v>
                </c:pt>
                <c:pt idx="7055">
                  <c:v>-1.4796536573650667</c:v>
                </c:pt>
                <c:pt idx="7056">
                  <c:v>-1.9056862632161686</c:v>
                </c:pt>
                <c:pt idx="7057">
                  <c:v>-2.1973184623176305</c:v>
                </c:pt>
                <c:pt idx="7058">
                  <c:v>-2.0844738557608955</c:v>
                </c:pt>
                <c:pt idx="7059">
                  <c:v>-1.6995212639897552</c:v>
                </c:pt>
                <c:pt idx="7060">
                  <c:v>-0.97385848081649684</c:v>
                </c:pt>
                <c:pt idx="7061">
                  <c:v>6.0403314729517876E-2</c:v>
                </c:pt>
                <c:pt idx="7062">
                  <c:v>1.1856837917276417</c:v>
                </c:pt>
                <c:pt idx="7063">
                  <c:v>2.2049090823328057</c:v>
                </c:pt>
                <c:pt idx="7064">
                  <c:v>3.0338268727707325</c:v>
                </c:pt>
                <c:pt idx="7065">
                  <c:v>3.5961254427671818</c:v>
                </c:pt>
                <c:pt idx="7066">
                  <c:v>3.6341897230264153</c:v>
                </c:pt>
                <c:pt idx="7067">
                  <c:v>3.2916754109580761</c:v>
                </c:pt>
                <c:pt idx="7068">
                  <c:v>2.5102034142475658</c:v>
                </c:pt>
                <c:pt idx="7069">
                  <c:v>1.6138878588372241</c:v>
                </c:pt>
                <c:pt idx="7070">
                  <c:v>0.70780027474445029</c:v>
                </c:pt>
                <c:pt idx="7071">
                  <c:v>-1.864278680978626E-2</c:v>
                </c:pt>
                <c:pt idx="7072">
                  <c:v>-0.7708679824088146</c:v>
                </c:pt>
                <c:pt idx="7073">
                  <c:v>-1.4521976235576712</c:v>
                </c:pt>
                <c:pt idx="7074">
                  <c:v>-1.8808178996319538</c:v>
                </c:pt>
                <c:pt idx="7075">
                  <c:v>-1.9862983275683173</c:v>
                </c:pt>
                <c:pt idx="7076">
                  <c:v>-1.6105985613411402</c:v>
                </c:pt>
                <c:pt idx="7077">
                  <c:v>-0.79906876584153519</c:v>
                </c:pt>
                <c:pt idx="7078">
                  <c:v>0.3129672667775214</c:v>
                </c:pt>
                <c:pt idx="7079">
                  <c:v>1.5086919316938705</c:v>
                </c:pt>
                <c:pt idx="7080">
                  <c:v>2.5917222019196999</c:v>
                </c:pt>
                <c:pt idx="7081">
                  <c:v>3.2899359351057429</c:v>
                </c:pt>
                <c:pt idx="7082">
                  <c:v>4.0165923538550965</c:v>
                </c:pt>
                <c:pt idx="7083">
                  <c:v>4.4862674593842575</c:v>
                </c:pt>
                <c:pt idx="7084">
                  <c:v>4.4404378310418169</c:v>
                </c:pt>
                <c:pt idx="7085">
                  <c:v>3.8334408657647341</c:v>
                </c:pt>
                <c:pt idx="7086">
                  <c:v>3.0009086778705436</c:v>
                </c:pt>
                <c:pt idx="7087">
                  <c:v>1.9640974613142346</c:v>
                </c:pt>
                <c:pt idx="7088">
                  <c:v>0.93075562018301561</c:v>
                </c:pt>
                <c:pt idx="7089">
                  <c:v>8.905173276183409E-2</c:v>
                </c:pt>
                <c:pt idx="7090">
                  <c:v>-0.67332343218273683</c:v>
                </c:pt>
                <c:pt idx="7091">
                  <c:v>-1.1753508713878449</c:v>
                </c:pt>
                <c:pt idx="7092">
                  <c:v>-1.4415677799303475</c:v>
                </c:pt>
                <c:pt idx="7093">
                  <c:v>-1.3057032175179197</c:v>
                </c:pt>
                <c:pt idx="7094">
                  <c:v>-0.89990024961715287</c:v>
                </c:pt>
                <c:pt idx="7095">
                  <c:v>3.3143367246917244E-2</c:v>
                </c:pt>
                <c:pt idx="7096">
                  <c:v>1.1609930337674983</c:v>
                </c:pt>
                <c:pt idx="7097">
                  <c:v>2.3710409327026243</c:v>
                </c:pt>
                <c:pt idx="7098">
                  <c:v>3.4670445039441598</c:v>
                </c:pt>
                <c:pt idx="7099">
                  <c:v>4.2712566129386902</c:v>
                </c:pt>
                <c:pt idx="7100">
                  <c:v>4.9054257367191711</c:v>
                </c:pt>
                <c:pt idx="7101">
                  <c:v>5.1028347102568103</c:v>
                </c:pt>
                <c:pt idx="7102">
                  <c:v>5.1873905467561992</c:v>
                </c:pt>
                <c:pt idx="7103">
                  <c:v>4.6042427261587928</c:v>
                </c:pt>
                <c:pt idx="7104">
                  <c:v>3.5105686151895954</c:v>
                </c:pt>
                <c:pt idx="7105">
                  <c:v>2.2372275219705817</c:v>
                </c:pt>
                <c:pt idx="7106">
                  <c:v>0.89540044025530596</c:v>
                </c:pt>
                <c:pt idx="7107">
                  <c:v>-0.31996241839083361</c:v>
                </c:pt>
                <c:pt idx="7108">
                  <c:v>-1.1380366873688337</c:v>
                </c:pt>
                <c:pt idx="7109">
                  <c:v>-1.5962659341183887</c:v>
                </c:pt>
                <c:pt idx="7110">
                  <c:v>-1.5400691937720232</c:v>
                </c:pt>
                <c:pt idx="7111">
                  <c:v>-1.2064255326014113</c:v>
                </c:pt>
                <c:pt idx="7112">
                  <c:v>-0.62148370685322996</c:v>
                </c:pt>
                <c:pt idx="7113">
                  <c:v>0.28531976904928991</c:v>
                </c:pt>
                <c:pt idx="7114">
                  <c:v>1.2951545900228461</c:v>
                </c:pt>
                <c:pt idx="7115">
                  <c:v>2.5868058397798865</c:v>
                </c:pt>
                <c:pt idx="7116">
                  <c:v>3.8509696068275172</c:v>
                </c:pt>
                <c:pt idx="7117">
                  <c:v>4.807493186555023</c:v>
                </c:pt>
                <c:pt idx="7118">
                  <c:v>5.673866542750809</c:v>
                </c:pt>
                <c:pt idx="7119">
                  <c:v>5.7046038969523263</c:v>
                </c:pt>
                <c:pt idx="7120">
                  <c:v>5.4497009849462534</c:v>
                </c:pt>
                <c:pt idx="7121">
                  <c:v>4.8418309879815133</c:v>
                </c:pt>
                <c:pt idx="7122">
                  <c:v>3.6315169312669791</c:v>
                </c:pt>
                <c:pt idx="7123">
                  <c:v>2.3467767278103824</c:v>
                </c:pt>
                <c:pt idx="7124">
                  <c:v>0.99462487668691923</c:v>
                </c:pt>
                <c:pt idx="7125">
                  <c:v>-0.32433744438341838</c:v>
                </c:pt>
                <c:pt idx="7126">
                  <c:v>-1.330494936091279</c:v>
                </c:pt>
                <c:pt idx="7127">
                  <c:v>-1.864833199839252</c:v>
                </c:pt>
                <c:pt idx="7128">
                  <c:v>-1.8775723706310794</c:v>
                </c:pt>
                <c:pt idx="7129">
                  <c:v>-1.4178720048232649</c:v>
                </c:pt>
                <c:pt idx="7130">
                  <c:v>-0.6245062593469064</c:v>
                </c:pt>
                <c:pt idx="7131">
                  <c:v>0.37682986502458404</c:v>
                </c:pt>
                <c:pt idx="7132">
                  <c:v>1.4722878422484755</c:v>
                </c:pt>
                <c:pt idx="7133">
                  <c:v>2.6529968966808672</c:v>
                </c:pt>
                <c:pt idx="7134">
                  <c:v>3.6281789647626126</c:v>
                </c:pt>
                <c:pt idx="7135">
                  <c:v>4.6057000678221085</c:v>
                </c:pt>
                <c:pt idx="7136">
                  <c:v>5.2083486385755018</c:v>
                </c:pt>
                <c:pt idx="7137">
                  <c:v>5.4714555808285565</c:v>
                </c:pt>
                <c:pt idx="7138">
                  <c:v>5.2385263799364221</c:v>
                </c:pt>
                <c:pt idx="7139">
                  <c:v>4.5563113409956966</c:v>
                </c:pt>
                <c:pt idx="7140">
                  <c:v>3.0901635382208665</c:v>
                </c:pt>
                <c:pt idx="7141">
                  <c:v>1.6679491308265695</c:v>
                </c:pt>
                <c:pt idx="7142">
                  <c:v>0.28552749384756337</c:v>
                </c:pt>
                <c:pt idx="7143">
                  <c:v>-0.96660397336453818</c:v>
                </c:pt>
                <c:pt idx="7144">
                  <c:v>-1.5352381523688126</c:v>
                </c:pt>
                <c:pt idx="7145">
                  <c:v>-1.6732887041621152</c:v>
                </c:pt>
                <c:pt idx="7146">
                  <c:v>-1.4213371795445069</c:v>
                </c:pt>
                <c:pt idx="7147">
                  <c:v>-0.81614040826010614</c:v>
                </c:pt>
                <c:pt idx="7148">
                  <c:v>-0.26798208889500541</c:v>
                </c:pt>
                <c:pt idx="7149">
                  <c:v>0.5112568648195307</c:v>
                </c:pt>
                <c:pt idx="7150">
                  <c:v>1.4055498365780368</c:v>
                </c:pt>
                <c:pt idx="7151">
                  <c:v>2.3098054610372318</c:v>
                </c:pt>
                <c:pt idx="7152">
                  <c:v>3.4115803395164601</c:v>
                </c:pt>
                <c:pt idx="7153">
                  <c:v>4.2210198228560971</c:v>
                </c:pt>
                <c:pt idx="7154">
                  <c:v>4.7656758729487869</c:v>
                </c:pt>
                <c:pt idx="7155">
                  <c:v>4.9762559608472623</c:v>
                </c:pt>
                <c:pt idx="7156">
                  <c:v>4.5072548857778569</c:v>
                </c:pt>
                <c:pt idx="7157">
                  <c:v>3.8939605614519768</c:v>
                </c:pt>
                <c:pt idx="7158">
                  <c:v>2.9614767470090366</c:v>
                </c:pt>
                <c:pt idx="7159">
                  <c:v>1.7398863431666811</c:v>
                </c:pt>
                <c:pt idx="7160">
                  <c:v>0.63342812247653368</c:v>
                </c:pt>
                <c:pt idx="7161">
                  <c:v>-0.36874886768488779</c:v>
                </c:pt>
                <c:pt idx="7162">
                  <c:v>-0.99372956292659242</c:v>
                </c:pt>
                <c:pt idx="7163">
                  <c:v>-1.1828160969133183</c:v>
                </c:pt>
                <c:pt idx="7164">
                  <c:v>-1.0713383060949992</c:v>
                </c:pt>
                <c:pt idx="7165">
                  <c:v>-0.87611926992918399</c:v>
                </c:pt>
                <c:pt idx="7166">
                  <c:v>-0.41655585563606951</c:v>
                </c:pt>
                <c:pt idx="7167">
                  <c:v>0.28243806609406957</c:v>
                </c:pt>
                <c:pt idx="7168">
                  <c:v>0.91555336274186905</c:v>
                </c:pt>
                <c:pt idx="7169">
                  <c:v>1.4889989484449471</c:v>
                </c:pt>
                <c:pt idx="7170">
                  <c:v>2.1026463405773703</c:v>
                </c:pt>
                <c:pt idx="7171">
                  <c:v>2.564211048931567</c:v>
                </c:pt>
                <c:pt idx="7172">
                  <c:v>2.8880265287704141</c:v>
                </c:pt>
                <c:pt idx="7173">
                  <c:v>3.18132311863185</c:v>
                </c:pt>
                <c:pt idx="7174">
                  <c:v>3.2584815969169494</c:v>
                </c:pt>
                <c:pt idx="7175">
                  <c:v>2.7628813822996072</c:v>
                </c:pt>
                <c:pt idx="7176">
                  <c:v>2.0312470486599645</c:v>
                </c:pt>
                <c:pt idx="7177">
                  <c:v>1.1800720672352254</c:v>
                </c:pt>
                <c:pt idx="7178">
                  <c:v>0.31487065825969385</c:v>
                </c:pt>
                <c:pt idx="7179">
                  <c:v>-0.37453965939875178</c:v>
                </c:pt>
                <c:pt idx="7180">
                  <c:v>-0.71623124655617265</c:v>
                </c:pt>
                <c:pt idx="7181">
                  <c:v>-0.93147138070568403</c:v>
                </c:pt>
                <c:pt idx="7182">
                  <c:v>-0.84368227130606044</c:v>
                </c:pt>
                <c:pt idx="7183">
                  <c:v>-0.76416709054108833</c:v>
                </c:pt>
                <c:pt idx="7184">
                  <c:v>-0.69214603900831928</c:v>
                </c:pt>
                <c:pt idx="7185">
                  <c:v>-0.53266503205983118</c:v>
                </c:pt>
                <c:pt idx="7186">
                  <c:v>-0.2939669762981435</c:v>
                </c:pt>
                <c:pt idx="7187">
                  <c:v>0.20497765653441302</c:v>
                </c:pt>
                <c:pt idx="7188">
                  <c:v>0.65689786557532504</c:v>
                </c:pt>
                <c:pt idx="7189">
                  <c:v>1.0662255983542863</c:v>
                </c:pt>
                <c:pt idx="7190">
                  <c:v>1.3427273215792852</c:v>
                </c:pt>
                <c:pt idx="7191">
                  <c:v>1.4989215917249332</c:v>
                </c:pt>
                <c:pt idx="7192">
                  <c:v>1.7346426783296034</c:v>
                </c:pt>
                <c:pt idx="7193">
                  <c:v>1.665404237091989</c:v>
                </c:pt>
                <c:pt idx="7194">
                  <c:v>1.5084435855968239</c:v>
                </c:pt>
                <c:pt idx="7195">
                  <c:v>1.1777805677754674</c:v>
                </c:pt>
                <c:pt idx="7196">
                  <c:v>0.68978624596676541</c:v>
                </c:pt>
                <c:pt idx="7197">
                  <c:v>0.24778430544969615</c:v>
                </c:pt>
                <c:pt idx="7198">
                  <c:v>-5.8312153983653636E-2</c:v>
                </c:pt>
                <c:pt idx="7199">
                  <c:v>-0.14706414255424613</c:v>
                </c:pt>
                <c:pt idx="7200">
                  <c:v>-0.22745145326629285</c:v>
                </c:pt>
                <c:pt idx="7201">
                  <c:v>-0.30026243843509542</c:v>
                </c:pt>
                <c:pt idx="7202">
                  <c:v>-0.36621114992068959</c:v>
                </c:pt>
                <c:pt idx="7203">
                  <c:v>-0.42594434178077811</c:v>
                </c:pt>
                <c:pt idx="7204">
                  <c:v>-0.48004781293917292</c:v>
                </c:pt>
                <c:pt idx="7205">
                  <c:v>-0.43480437246412634</c:v>
                </c:pt>
                <c:pt idx="7206">
                  <c:v>-0.20532946658027817</c:v>
                </c:pt>
                <c:pt idx="7207">
                  <c:v>2.5179389483327985E-3</c:v>
                </c:pt>
                <c:pt idx="7208">
                  <c:v>0.19077618800865229</c:v>
                </c:pt>
                <c:pt idx="7209">
                  <c:v>0.36129151510220447</c:v>
                </c:pt>
                <c:pt idx="7210">
                  <c:v>0.60998393083580349</c:v>
                </c:pt>
                <c:pt idx="7211">
                  <c:v>0.92948541818893116</c:v>
                </c:pt>
                <c:pt idx="7212">
                  <c:v>1.2188745997776709</c:v>
                </c:pt>
                <c:pt idx="7213">
                  <c:v>1.4809894935591841</c:v>
                </c:pt>
                <c:pt idx="7214">
                  <c:v>1.5299050813842956</c:v>
                </c:pt>
                <c:pt idx="7215">
                  <c:v>1.4799627040609915</c:v>
                </c:pt>
                <c:pt idx="7216">
                  <c:v>1.2462317256933508</c:v>
                </c:pt>
                <c:pt idx="7217">
                  <c:v>0.94028159345470042</c:v>
                </c:pt>
                <c:pt idx="7218">
                  <c:v>0.66316658185022315</c:v>
                </c:pt>
                <c:pt idx="7219">
                  <c:v>0.31792126517773434</c:v>
                </c:pt>
                <c:pt idx="7220">
                  <c:v>9.9462332629276506E-2</c:v>
                </c:pt>
                <c:pt idx="7221">
                  <c:v>-0.19265511019871606</c:v>
                </c:pt>
                <c:pt idx="7222">
                  <c:v>-0.45724113265549288</c:v>
                </c:pt>
                <c:pt idx="7223">
                  <c:v>-0.69689050998048707</c:v>
                </c:pt>
                <c:pt idx="7224">
                  <c:v>-0.81970568600054039</c:v>
                </c:pt>
                <c:pt idx="7225">
                  <c:v>-0.93094580437857566</c:v>
                </c:pt>
                <c:pt idx="7226">
                  <c:v>-0.84320622938079648</c:v>
                </c:pt>
                <c:pt idx="7227">
                  <c:v>-0.57524035529489304</c:v>
                </c:pt>
                <c:pt idx="7228">
                  <c:v>-0.14403411063683336</c:v>
                </c:pt>
                <c:pt idx="7229">
                  <c:v>0.43502746212461985</c:v>
                </c:pt>
                <c:pt idx="7230">
                  <c:v>0.95951376739716698</c:v>
                </c:pt>
                <c:pt idx="7231">
                  <c:v>1.4345684029631336</c:v>
                </c:pt>
                <c:pt idx="7232">
                  <c:v>1.7706024143269719</c:v>
                </c:pt>
                <c:pt idx="7233">
                  <c:v>2.0749659662471016</c:v>
                </c:pt>
                <c:pt idx="7234">
                  <c:v>2.2563961495975544</c:v>
                </c:pt>
                <c:pt idx="7235">
                  <c:v>2.2322313817980226</c:v>
                </c:pt>
                <c:pt idx="7236">
                  <c:v>1.9276007508852511</c:v>
                </c:pt>
                <c:pt idx="7237">
                  <c:v>1.4631853213211115</c:v>
                </c:pt>
                <c:pt idx="7238">
                  <c:v>0.85404445559355779</c:v>
                </c:pt>
                <c:pt idx="7239">
                  <c:v>0.49080932314452197</c:v>
                </c:pt>
                <c:pt idx="7240">
                  <c:v>0.16180829540431435</c:v>
                </c:pt>
                <c:pt idx="7241">
                  <c:v>-4.1937336375035661E-2</c:v>
                </c:pt>
                <c:pt idx="7242">
                  <c:v>-0.32072817436210893</c:v>
                </c:pt>
                <c:pt idx="7243">
                  <c:v>-0.47899581528623847</c:v>
                </c:pt>
                <c:pt idx="7244">
                  <c:v>-0.52809930286182727</c:v>
                </c:pt>
                <c:pt idx="7245">
                  <c:v>-0.38407933654703524</c:v>
                </c:pt>
                <c:pt idx="7246">
                  <c:v>-6.5137373061199655E-2</c:v>
                </c:pt>
                <c:pt idx="7247">
                  <c:v>0.50648835736545905</c:v>
                </c:pt>
                <c:pt idx="7248">
                  <c:v>1.3069829707558607</c:v>
                </c:pt>
                <c:pt idx="7249">
                  <c:v>2.1262805238539912</c:v>
                </c:pt>
                <c:pt idx="7250">
                  <c:v>2.7741133221269125</c:v>
                </c:pt>
                <c:pt idx="7251">
                  <c:v>3.1723937583901844</c:v>
                </c:pt>
                <c:pt idx="7252">
                  <c:v>3.2503938090513782</c:v>
                </c:pt>
                <c:pt idx="7253">
                  <c:v>3.1325469689130792</c:v>
                </c:pt>
                <c:pt idx="7254">
                  <c:v>2.7430635929685163</c:v>
                </c:pt>
                <c:pt idx="7255">
                  <c:v>2.2960403807931433</c:v>
                </c:pt>
                <c:pt idx="7256">
                  <c:v>1.8911481137983983</c:v>
                </c:pt>
                <c:pt idx="7257">
                  <c:v>1.4301682643405398</c:v>
                </c:pt>
                <c:pt idx="7258">
                  <c:v>1.106882521745667</c:v>
                </c:pt>
                <c:pt idx="7259">
                  <c:v>0.71981796296149181</c:v>
                </c:pt>
                <c:pt idx="7260">
                  <c:v>0.36923337940755668</c:v>
                </c:pt>
                <c:pt idx="7261">
                  <c:v>5.1690614418267944E-2</c:v>
                </c:pt>
                <c:pt idx="7262">
                  <c:v>-0.14167667043259885</c:v>
                </c:pt>
                <c:pt idx="7263">
                  <c:v>-0.12832395882211542</c:v>
                </c:pt>
                <c:pt idx="7264">
                  <c:v>7.2265848582725667E-2</c:v>
                </c:pt>
                <c:pt idx="7265">
                  <c:v>0.44244607124311314</c:v>
                </c:pt>
                <c:pt idx="7266">
                  <c:v>0.87198540947077119</c:v>
                </c:pt>
                <c:pt idx="7267">
                  <c:v>1.7322805168547832</c:v>
                </c:pt>
                <c:pt idx="7268">
                  <c:v>2.5114947205604898</c:v>
                </c:pt>
                <c:pt idx="7269">
                  <c:v>3.2172697157281562</c:v>
                </c:pt>
                <c:pt idx="7270">
                  <c:v>3.4795358662678639</c:v>
                </c:pt>
                <c:pt idx="7271">
                  <c:v>3.7170840144529471</c:v>
                </c:pt>
                <c:pt idx="7272">
                  <c:v>3.7437482179062793</c:v>
                </c:pt>
                <c:pt idx="7273">
                  <c:v>3.5794038201737397</c:v>
                </c:pt>
                <c:pt idx="7274">
                  <c:v>3.3363007374107618</c:v>
                </c:pt>
                <c:pt idx="7275">
                  <c:v>2.9276140211985924</c:v>
                </c:pt>
                <c:pt idx="7276">
                  <c:v>2.3689495613291918</c:v>
                </c:pt>
                <c:pt idx="7277">
                  <c:v>1.8629379863482138</c:v>
                </c:pt>
                <c:pt idx="7278">
                  <c:v>1.3103690991572914</c:v>
                </c:pt>
                <c:pt idx="7279">
                  <c:v>0.80987860266440759</c:v>
                </c:pt>
                <c:pt idx="7280">
                  <c:v>0.45080600378842411</c:v>
                </c:pt>
                <c:pt idx="7281">
                  <c:v>0.31407075928985373</c:v>
                </c:pt>
                <c:pt idx="7282">
                  <c:v>0.28447028758708254</c:v>
                </c:pt>
                <c:pt idx="7283">
                  <c:v>0.44615515383302551</c:v>
                </c:pt>
                <c:pt idx="7284">
                  <c:v>0.781097139654509</c:v>
                </c:pt>
                <c:pt idx="7285">
                  <c:v>1.2729671462303136</c:v>
                </c:pt>
                <c:pt idx="7286">
                  <c:v>1.8127272764384206</c:v>
                </c:pt>
                <c:pt idx="7287">
                  <c:v>2.3016162128536539</c:v>
                </c:pt>
                <c:pt idx="7288">
                  <c:v>2.8386762321446781</c:v>
                </c:pt>
                <c:pt idx="7289">
                  <c:v>3.2308717574937642</c:v>
                </c:pt>
                <c:pt idx="7290">
                  <c:v>3.4918559457989322</c:v>
                </c:pt>
                <c:pt idx="7291">
                  <c:v>3.8224907334513158</c:v>
                </c:pt>
                <c:pt idx="7292">
                  <c:v>3.8392205876833194</c:v>
                </c:pt>
                <c:pt idx="7293">
                  <c:v>3.7601259106931026</c:v>
                </c:pt>
                <c:pt idx="7294">
                  <c:v>3.4999901721726139</c:v>
                </c:pt>
                <c:pt idx="7295">
                  <c:v>3.0758760901889013</c:v>
                </c:pt>
                <c:pt idx="7296">
                  <c:v>2.5032382595171216</c:v>
                </c:pt>
                <c:pt idx="7297">
                  <c:v>1.9845702729055237</c:v>
                </c:pt>
                <c:pt idx="7298">
                  <c:v>1.6090333719933556</c:v>
                </c:pt>
                <c:pt idx="7299">
                  <c:v>1.268889990152914</c:v>
                </c:pt>
                <c:pt idx="7300">
                  <c:v>1.0550521464068796</c:v>
                </c:pt>
                <c:pt idx="7301">
                  <c:v>0.95561582423769975</c:v>
                </c:pt>
                <c:pt idx="7302">
                  <c:v>0.95979893425301421</c:v>
                </c:pt>
                <c:pt idx="7303">
                  <c:v>1.1520833546529181</c:v>
                </c:pt>
                <c:pt idx="7304">
                  <c:v>1.6089887342000602</c:v>
                </c:pt>
                <c:pt idx="7305">
                  <c:v>2.1170795758417671</c:v>
                </c:pt>
                <c:pt idx="7306">
                  <c:v>2.6715317634274327</c:v>
                </c:pt>
                <c:pt idx="7307">
                  <c:v>3.1737280634345209</c:v>
                </c:pt>
                <c:pt idx="7308">
                  <c:v>3.6285934772387418</c:v>
                </c:pt>
                <c:pt idx="7309">
                  <c:v>4.0405888357715796</c:v>
                </c:pt>
                <c:pt idx="7310">
                  <c:v>4.2252589873386341</c:v>
                </c:pt>
                <c:pt idx="7311">
                  <c:v>4.2982766075529844</c:v>
                </c:pt>
                <c:pt idx="7312">
                  <c:v>4.1759169199745063</c:v>
                </c:pt>
                <c:pt idx="7313">
                  <c:v>3.9708415816560971</c:v>
                </c:pt>
                <c:pt idx="7314">
                  <c:v>3.690846359018801</c:v>
                </c:pt>
                <c:pt idx="7315">
                  <c:v>3.248744505200444</c:v>
                </c:pt>
                <c:pt idx="7316">
                  <c:v>2.754061989857219</c:v>
                </c:pt>
                <c:pt idx="7317">
                  <c:v>2.3060022031958418</c:v>
                </c:pt>
                <c:pt idx="7318">
                  <c:v>1.9001710565587961</c:v>
                </c:pt>
                <c:pt idx="7319">
                  <c:v>1.5325885943879365</c:v>
                </c:pt>
                <c:pt idx="7320">
                  <c:v>1.2938977427071032</c:v>
                </c:pt>
                <c:pt idx="7321">
                  <c:v>1.2661985330252454</c:v>
                </c:pt>
                <c:pt idx="7322">
                  <c:v>1.2411099123527907</c:v>
                </c:pt>
                <c:pt idx="7323">
                  <c:v>1.4068813976875221</c:v>
                </c:pt>
                <c:pt idx="7324">
                  <c:v>1.6512770682148794</c:v>
                </c:pt>
                <c:pt idx="7325">
                  <c:v>2.2496301078800749</c:v>
                </c:pt>
                <c:pt idx="7326">
                  <c:v>2.8858374817430055</c:v>
                </c:pt>
                <c:pt idx="7327">
                  <c:v>3.367835943641619</c:v>
                </c:pt>
                <c:pt idx="7328">
                  <c:v>3.6159115615165769</c:v>
                </c:pt>
                <c:pt idx="7329">
                  <c:v>3.8406066032320134</c:v>
                </c:pt>
                <c:pt idx="7330">
                  <c:v>4.0441246361769121</c:v>
                </c:pt>
                <c:pt idx="7331">
                  <c:v>4.2284615464066286</c:v>
                </c:pt>
                <c:pt idx="7332">
                  <c:v>4.3011773325397575</c:v>
                </c:pt>
                <c:pt idx="7333">
                  <c:v>4.272792037679717</c:v>
                </c:pt>
                <c:pt idx="7334">
                  <c:v>3.9643386550106641</c:v>
                </c:pt>
                <c:pt idx="7335">
                  <c:v>3.4964607595552639</c:v>
                </c:pt>
                <c:pt idx="7336">
                  <c:v>2.8841837576586684</c:v>
                </c:pt>
                <c:pt idx="7337">
                  <c:v>2.3296125036956825</c:v>
                </c:pt>
                <c:pt idx="7338">
                  <c:v>1.9215561386606566</c:v>
                </c:pt>
                <c:pt idx="7339">
                  <c:v>1.6462059595926621</c:v>
                </c:pt>
                <c:pt idx="7340">
                  <c:v>1.5853024827317945</c:v>
                </c:pt>
                <c:pt idx="7341">
                  <c:v>1.71863458255084</c:v>
                </c:pt>
                <c:pt idx="7342">
                  <c:v>1.839400428011509</c:v>
                </c:pt>
                <c:pt idx="7343">
                  <c:v>2.043032140292758</c:v>
                </c:pt>
                <c:pt idx="7344">
                  <c:v>2.3217197954414801</c:v>
                </c:pt>
                <c:pt idx="7345">
                  <c:v>2.7626373171037484</c:v>
                </c:pt>
                <c:pt idx="7346">
                  <c:v>3.3504949005746081</c:v>
                </c:pt>
                <c:pt idx="7347">
                  <c:v>4.0714437712931826</c:v>
                </c:pt>
                <c:pt idx="7348">
                  <c:v>4.6301970321281631</c:v>
                </c:pt>
                <c:pt idx="7349">
                  <c:v>5.0420412591731942</c:v>
                </c:pt>
                <c:pt idx="7350">
                  <c:v>5.3208223026672901</c:v>
                </c:pt>
                <c:pt idx="7351">
                  <c:v>5.2905855129922701</c:v>
                </c:pt>
                <c:pt idx="7352">
                  <c:v>5.1689506939988918</c:v>
                </c:pt>
                <c:pt idx="7353">
                  <c:v>4.8702841274032362</c:v>
                </c:pt>
                <c:pt idx="7354">
                  <c:v>4.5997662215522741</c:v>
                </c:pt>
                <c:pt idx="7355">
                  <c:v>4.2604962480641948</c:v>
                </c:pt>
                <c:pt idx="7356">
                  <c:v>3.7647061570495404</c:v>
                </c:pt>
                <c:pt idx="7357">
                  <c:v>3.3156431812645137</c:v>
                </c:pt>
                <c:pt idx="7358">
                  <c:v>2.8146556142435557</c:v>
                </c:pt>
                <c:pt idx="7359">
                  <c:v>2.3608850130253836</c:v>
                </c:pt>
                <c:pt idx="7360">
                  <c:v>2.2326246222463535</c:v>
                </c:pt>
                <c:pt idx="7361">
                  <c:v>2.1164524885098626</c:v>
                </c:pt>
                <c:pt idx="7362">
                  <c:v>2.1054771000380175</c:v>
                </c:pt>
                <c:pt idx="7363">
                  <c:v>2.4725272359907509</c:v>
                </c:pt>
                <c:pt idx="7364">
                  <c:v>2.9934792708406244</c:v>
                </c:pt>
                <c:pt idx="7365">
                  <c:v>3.4653327331237875</c:v>
                </c:pt>
                <c:pt idx="7366">
                  <c:v>3.9869628338942538</c:v>
                </c:pt>
                <c:pt idx="7367">
                  <c:v>4.4594304558905664</c:v>
                </c:pt>
                <c:pt idx="7368">
                  <c:v>4.8873690535771992</c:v>
                </c:pt>
                <c:pt idx="7369">
                  <c:v>5.2749753886234361</c:v>
                </c:pt>
                <c:pt idx="7370">
                  <c:v>5.5318029076219961</c:v>
                </c:pt>
                <c:pt idx="7371">
                  <c:v>5.6701772236050951</c:v>
                </c:pt>
                <c:pt idx="7372">
                  <c:v>5.6070145083366656</c:v>
                </c:pt>
                <c:pt idx="7373">
                  <c:v>5.5498047387362792</c:v>
                </c:pt>
                <c:pt idx="7374">
                  <c:v>5.3094913036772091</c:v>
                </c:pt>
                <c:pt idx="7375">
                  <c:v>4.8090835374592729</c:v>
                </c:pt>
                <c:pt idx="7376">
                  <c:v>4.2615903124981287</c:v>
                </c:pt>
                <c:pt idx="7377">
                  <c:v>3.7656971083398285</c:v>
                </c:pt>
                <c:pt idx="7378">
                  <c:v>3.3165407375959925</c:v>
                </c:pt>
                <c:pt idx="7379">
                  <c:v>3.003964137099107</c:v>
                </c:pt>
                <c:pt idx="7380">
                  <c:v>2.7208471871563744</c:v>
                </c:pt>
                <c:pt idx="7381">
                  <c:v>2.6529089403304345</c:v>
                </c:pt>
                <c:pt idx="7382">
                  <c:v>2.6856215020259726</c:v>
                </c:pt>
                <c:pt idx="7383">
                  <c:v>2.903746536631814</c:v>
                </c:pt>
                <c:pt idx="7384">
                  <c:v>3.1955615506568975</c:v>
                </c:pt>
                <c:pt idx="7385">
                  <c:v>3.4598736475539287</c:v>
                </c:pt>
                <c:pt idx="7386">
                  <c:v>3.8877704754103486</c:v>
                </c:pt>
                <c:pt idx="7387">
                  <c:v>4.2753389773401258</c:v>
                </c:pt>
                <c:pt idx="7388">
                  <c:v>4.7206277881248351</c:v>
                </c:pt>
                <c:pt idx="7389">
                  <c:v>5.1239491172089346</c:v>
                </c:pt>
                <c:pt idx="7390">
                  <c:v>5.4892583065584342</c:v>
                </c:pt>
                <c:pt idx="7391">
                  <c:v>5.6316423567260685</c:v>
                </c:pt>
                <c:pt idx="7392">
                  <c:v>5.6663592467061594</c:v>
                </c:pt>
                <c:pt idx="7393">
                  <c:v>5.6035563672830486</c:v>
                </c:pt>
                <c:pt idx="7394">
                  <c:v>5.4524247401908417</c:v>
                </c:pt>
                <c:pt idx="7395">
                  <c:v>5.1270413741651861</c:v>
                </c:pt>
                <c:pt idx="7396">
                  <c:v>4.7380768883010322</c:v>
                </c:pt>
                <c:pt idx="7397">
                  <c:v>4.1972758823604348</c:v>
                </c:pt>
                <c:pt idx="7398">
                  <c:v>3.7074441704393464</c:v>
                </c:pt>
                <c:pt idx="7399">
                  <c:v>3.2637780097482558</c:v>
                </c:pt>
                <c:pt idx="7400">
                  <c:v>2.9561741791970646</c:v>
                </c:pt>
                <c:pt idx="7401">
                  <c:v>2.6775613266741445</c:v>
                </c:pt>
                <c:pt idx="7402">
                  <c:v>2.5194548964793695</c:v>
                </c:pt>
                <c:pt idx="7403">
                  <c:v>2.3762496462721505</c:v>
                </c:pt>
                <c:pt idx="7404">
                  <c:v>2.4350367321405137</c:v>
                </c:pt>
                <c:pt idx="7405">
                  <c:v>2.6767788249115645</c:v>
                </c:pt>
                <c:pt idx="7406">
                  <c:v>2.9899850418089207</c:v>
                </c:pt>
                <c:pt idx="7407">
                  <c:v>3.5564156070274566</c:v>
                </c:pt>
                <c:pt idx="7408">
                  <c:v>4.1637091287799084</c:v>
                </c:pt>
                <c:pt idx="7409">
                  <c:v>4.8080143641447481</c:v>
                </c:pt>
                <c:pt idx="7410">
                  <c:v>5.2973474820791457</c:v>
                </c:pt>
                <c:pt idx="7411">
                  <c:v>5.6463142605520229</c:v>
                </c:pt>
                <c:pt idx="7412">
                  <c:v>5.7738961357815937</c:v>
                </c:pt>
                <c:pt idx="7413">
                  <c:v>5.7952059229448976</c:v>
                </c:pt>
                <c:pt idx="7414">
                  <c:v>5.8145073099841476</c:v>
                </c:pt>
                <c:pt idx="7415">
                  <c:v>5.7377418045439059</c:v>
                </c:pt>
                <c:pt idx="7416">
                  <c:v>5.5739634979341757</c:v>
                </c:pt>
                <c:pt idx="7417">
                  <c:v>5.2371253738549335</c:v>
                </c:pt>
                <c:pt idx="7418">
                  <c:v>4.649290156234299</c:v>
                </c:pt>
                <c:pt idx="7419">
                  <c:v>4.1168571026496146</c:v>
                </c:pt>
                <c:pt idx="7420">
                  <c:v>3.5403569025473374</c:v>
                </c:pt>
                <c:pt idx="7421">
                  <c:v>2.9239427866403971</c:v>
                </c:pt>
                <c:pt idx="7422">
                  <c:v>2.6483676712996069</c:v>
                </c:pt>
                <c:pt idx="7423">
                  <c:v>2.3987648986948202</c:v>
                </c:pt>
                <c:pt idx="7424">
                  <c:v>2.2669344127996527</c:v>
                </c:pt>
                <c:pt idx="7425">
                  <c:v>2.3360242167000957</c:v>
                </c:pt>
                <c:pt idx="7426">
                  <c:v>2.3986024599893909</c:v>
                </c:pt>
                <c:pt idx="7427">
                  <c:v>2.6437784020123076</c:v>
                </c:pt>
                <c:pt idx="7428">
                  <c:v>3.0543426151017274</c:v>
                </c:pt>
                <c:pt idx="7429">
                  <c:v>3.520459842328783</c:v>
                </c:pt>
                <c:pt idx="7430">
                  <c:v>4.0368943354604871</c:v>
                </c:pt>
                <c:pt idx="7431">
                  <c:v>4.5046560243017035</c:v>
                </c:pt>
                <c:pt idx="7432">
                  <c:v>5.0225799921917842</c:v>
                </c:pt>
                <c:pt idx="7433">
                  <c:v>5.3974429964949246</c:v>
                </c:pt>
                <c:pt idx="7434">
                  <c:v>5.4542326561623433</c:v>
                </c:pt>
                <c:pt idx="7435">
                  <c:v>5.5056700165014316</c:v>
                </c:pt>
                <c:pt idx="7436">
                  <c:v>5.2695161810165985</c:v>
                </c:pt>
                <c:pt idx="7437">
                  <c:v>4.9613715405643575</c:v>
                </c:pt>
                <c:pt idx="7438">
                  <c:v>4.5880210686650571</c:v>
                </c:pt>
                <c:pt idx="7439">
                  <c:v>4.1556102701500572</c:v>
                </c:pt>
                <c:pt idx="7440">
                  <c:v>3.6697054496657922</c:v>
                </c:pt>
                <c:pt idx="7441">
                  <c:v>3.1353483000051501</c:v>
                </c:pt>
                <c:pt idx="7442">
                  <c:v>2.6513531252175198</c:v>
                </c:pt>
                <c:pt idx="7443">
                  <c:v>2.2129734209944614</c:v>
                </c:pt>
                <c:pt idx="7444">
                  <c:v>2.0044055897348914</c:v>
                </c:pt>
                <c:pt idx="7445">
                  <c:v>1.9097425930768217</c:v>
                </c:pt>
                <c:pt idx="7446">
                  <c:v>1.8240013736647855</c:v>
                </c:pt>
                <c:pt idx="7447">
                  <c:v>2.0290844126262715</c:v>
                </c:pt>
                <c:pt idx="7448">
                  <c:v>2.214838830530439</c:v>
                </c:pt>
                <c:pt idx="7449">
                  <c:v>2.4773340866025126</c:v>
                </c:pt>
                <c:pt idx="7450">
                  <c:v>2.8093375272399346</c:v>
                </c:pt>
                <c:pt idx="7451">
                  <c:v>3.2042981603828582</c:v>
                </c:pt>
                <c:pt idx="7452">
                  <c:v>3.8447779696426938</c:v>
                </c:pt>
                <c:pt idx="7453">
                  <c:v>4.519141758603924</c:v>
                </c:pt>
                <c:pt idx="7454">
                  <c:v>4.9414526985923395</c:v>
                </c:pt>
                <c:pt idx="7455">
                  <c:v>5.1354662109674214</c:v>
                </c:pt>
                <c:pt idx="7456">
                  <c:v>5.2169466009795684</c:v>
                </c:pt>
                <c:pt idx="7457">
                  <c:v>5.1964998655438075</c:v>
                </c:pt>
                <c:pt idx="7458">
                  <c:v>4.9894846303077056</c:v>
                </c:pt>
                <c:pt idx="7459">
                  <c:v>4.7077323417298773</c:v>
                </c:pt>
                <c:pt idx="7460">
                  <c:v>4.5467823603575894</c:v>
                </c:pt>
                <c:pt idx="7461">
                  <c:v>4.2125059981421513</c:v>
                </c:pt>
                <c:pt idx="7462">
                  <c:v>3.9097344408408556</c:v>
                </c:pt>
                <c:pt idx="7463">
                  <c:v>3.6354984305435707</c:v>
                </c:pt>
                <c:pt idx="7464">
                  <c:v>3.3871085553052773</c:v>
                </c:pt>
                <c:pt idx="7465">
                  <c:v>2.9736333150698377</c:v>
                </c:pt>
                <c:pt idx="7466">
                  <c:v>2.599127198149346</c:v>
                </c:pt>
                <c:pt idx="7467">
                  <c:v>2.3541652308058039</c:v>
                </c:pt>
                <c:pt idx="7468">
                  <c:v>2.2265381645804165</c:v>
                </c:pt>
                <c:pt idx="7469">
                  <c:v>2.2994352251800039</c:v>
                </c:pt>
                <c:pt idx="7470">
                  <c:v>2.6482052385012338</c:v>
                </c:pt>
                <c:pt idx="7471">
                  <c:v>2.9641044524731921</c:v>
                </c:pt>
                <c:pt idx="7472">
                  <c:v>3.3444786465561713</c:v>
                </c:pt>
                <c:pt idx="7473">
                  <c:v>3.7832511970344576</c:v>
                </c:pt>
                <c:pt idx="7474">
                  <c:v>4.2749181884850547</c:v>
                </c:pt>
                <c:pt idx="7475">
                  <c:v>4.7202466576850375</c:v>
                </c:pt>
                <c:pt idx="7476">
                  <c:v>5.1236039074668289</c:v>
                </c:pt>
                <c:pt idx="7477">
                  <c:v>5.5831934116757145</c:v>
                </c:pt>
                <c:pt idx="7478">
                  <c:v>5.9052198459742176</c:v>
                </c:pt>
                <c:pt idx="7479">
                  <c:v>6.0084004446497161</c:v>
                </c:pt>
                <c:pt idx="7480">
                  <c:v>6.1018565010014569</c:v>
                </c:pt>
                <c:pt idx="7481">
                  <c:v>5.9037611927280729</c:v>
                </c:pt>
                <c:pt idx="7482">
                  <c:v>5.6300881478024634</c:v>
                </c:pt>
                <c:pt idx="7483">
                  <c:v>5.2879604000918752</c:v>
                </c:pt>
                <c:pt idx="7484">
                  <c:v>4.9780774329451916</c:v>
                </c:pt>
                <c:pt idx="7485">
                  <c:v>4.6974002473903269</c:v>
                </c:pt>
                <c:pt idx="7486">
                  <c:v>4.348928483752851</c:v>
                </c:pt>
                <c:pt idx="7487">
                  <c:v>4.0332994100941839</c:v>
                </c:pt>
                <c:pt idx="7488">
                  <c:v>3.7474176758074798</c:v>
                </c:pt>
                <c:pt idx="7489">
                  <c:v>3.5827274398153879</c:v>
                </c:pt>
                <c:pt idx="7490">
                  <c:v>3.5278066724963115</c:v>
                </c:pt>
                <c:pt idx="7491">
                  <c:v>3.4780620655514087</c:v>
                </c:pt>
                <c:pt idx="7492">
                  <c:v>3.6215013365739082</c:v>
                </c:pt>
                <c:pt idx="7493">
                  <c:v>3.9399173340093787</c:v>
                </c:pt>
                <c:pt idx="7494">
                  <c:v>4.3225711103026807</c:v>
                </c:pt>
                <c:pt idx="7495">
                  <c:v>4.8576561770372271</c:v>
                </c:pt>
                <c:pt idx="7496">
                  <c:v>5.2480628847231143</c:v>
                </c:pt>
                <c:pt idx="7497">
                  <c:v>5.6016746270656563</c:v>
                </c:pt>
                <c:pt idx="7498">
                  <c:v>5.8277114682415121</c:v>
                </c:pt>
                <c:pt idx="7499">
                  <c:v>6.0324448390270069</c:v>
                </c:pt>
                <c:pt idx="7500">
                  <c:v>6.2178825442043699</c:v>
                </c:pt>
                <c:pt idx="7501">
                  <c:v>6.3858431574132206</c:v>
                </c:pt>
                <c:pt idx="7502">
                  <c:v>6.4437260761578967</c:v>
                </c:pt>
                <c:pt idx="7503">
                  <c:v>6.4961536583336743</c:v>
                </c:pt>
                <c:pt idx="7504">
                  <c:v>6.4493922776914916</c:v>
                </c:pt>
                <c:pt idx="7505">
                  <c:v>6.3127902737385302</c:v>
                </c:pt>
                <c:pt idx="7506">
                  <c:v>6.094814925740403</c:v>
                </c:pt>
                <c:pt idx="7507">
                  <c:v>5.7088877110849268</c:v>
                </c:pt>
                <c:pt idx="7508">
                  <c:v>5.3593332795009108</c:v>
                </c:pt>
                <c:pt idx="7509">
                  <c:v>4.9484757973380242</c:v>
                </c:pt>
                <c:pt idx="7510">
                  <c:v>4.670588500211891</c:v>
                </c:pt>
                <c:pt idx="7511">
                  <c:v>4.5131392434287729</c:v>
                </c:pt>
                <c:pt idx="7512">
                  <c:v>4.3705292294983451</c:v>
                </c:pt>
                <c:pt idx="7513">
                  <c:v>4.2413598927306824</c:v>
                </c:pt>
                <c:pt idx="7514">
                  <c:v>4.2186122587544643</c:v>
                </c:pt>
                <c:pt idx="7515">
                  <c:v>4.3865040979872214</c:v>
                </c:pt>
                <c:pt idx="7516">
                  <c:v>4.5385725041580391</c:v>
                </c:pt>
                <c:pt idx="7517">
                  <c:v>4.8648043599141637</c:v>
                </c:pt>
                <c:pt idx="7518">
                  <c:v>5.1602895876279762</c:v>
                </c:pt>
                <c:pt idx="7519">
                  <c:v>5.5221737683305818</c:v>
                </c:pt>
                <c:pt idx="7520">
                  <c:v>5.8499511685268173</c:v>
                </c:pt>
                <c:pt idx="7521">
                  <c:v>6.0525884969412811</c:v>
                </c:pt>
                <c:pt idx="7522">
                  <c:v>6.2361277070870473</c:v>
                </c:pt>
                <c:pt idx="7523">
                  <c:v>6.4023687542056251</c:v>
                </c:pt>
                <c:pt idx="7524">
                  <c:v>6.5529419517536187</c:v>
                </c:pt>
                <c:pt idx="7525">
                  <c:v>6.5950761801565898</c:v>
                </c:pt>
                <c:pt idx="7526">
                  <c:v>6.5389915714794036</c:v>
                </c:pt>
                <c:pt idx="7527">
                  <c:v>6.393945033032514</c:v>
                </c:pt>
                <c:pt idx="7528">
                  <c:v>6.1683210291663322</c:v>
                </c:pt>
                <c:pt idx="7529">
                  <c:v>5.775466027475348</c:v>
                </c:pt>
                <c:pt idx="7530">
                  <c:v>5.3253889577938223</c:v>
                </c:pt>
                <c:pt idx="7531">
                  <c:v>5.1062262117975052</c:v>
                </c:pt>
                <c:pt idx="7532">
                  <c:v>4.8134712883763724</c:v>
                </c:pt>
                <c:pt idx="7533">
                  <c:v>4.5483078664569021</c:v>
                </c:pt>
                <c:pt idx="7534">
                  <c:v>4.4023832878942137</c:v>
                </c:pt>
                <c:pt idx="7535">
                  <c:v>4.1759639972435529</c:v>
                </c:pt>
                <c:pt idx="7536">
                  <c:v>4.0651320016047601</c:v>
                </c:pt>
                <c:pt idx="7537">
                  <c:v>4.0589934550721063</c:v>
                </c:pt>
                <c:pt idx="7538">
                  <c:v>4.2419290121355617</c:v>
                </c:pt>
                <c:pt idx="7539">
                  <c:v>4.4076232991344897</c:v>
                </c:pt>
                <c:pt idx="7540">
                  <c:v>4.7461968267054768</c:v>
                </c:pt>
                <c:pt idx="7541">
                  <c:v>5.0528605510689539</c:v>
                </c:pt>
                <c:pt idx="7542">
                  <c:v>5.3306219003249469</c:v>
                </c:pt>
                <c:pt idx="7543">
                  <c:v>5.5822048591527258</c:v>
                </c:pt>
                <c:pt idx="7544">
                  <c:v>5.7158289031161589</c:v>
                </c:pt>
                <c:pt idx="7545">
                  <c:v>5.8368591776338379</c:v>
                </c:pt>
                <c:pt idx="7546">
                  <c:v>6.0407303971206092</c:v>
                </c:pt>
                <c:pt idx="7547">
                  <c:v>6.1311394272371462</c:v>
                </c:pt>
                <c:pt idx="7548">
                  <c:v>6.2130276070087138</c:v>
                </c:pt>
                <c:pt idx="7549">
                  <c:v>6.2871980076606961</c:v>
                </c:pt>
                <c:pt idx="7550">
                  <c:v>6.2601302331309219</c:v>
                </c:pt>
                <c:pt idx="7551">
                  <c:v>6.0471179770341132</c:v>
                </c:pt>
                <c:pt idx="7552">
                  <c:v>5.8541816531036543</c:v>
                </c:pt>
                <c:pt idx="7553">
                  <c:v>5.7736769289170056</c:v>
                </c:pt>
                <c:pt idx="7554">
                  <c:v>5.4180162574097972</c:v>
                </c:pt>
                <c:pt idx="7555">
                  <c:v>5.1901235940936177</c:v>
                </c:pt>
                <c:pt idx="7556">
                  <c:v>4.8894615286761782</c:v>
                </c:pt>
                <c:pt idx="7557">
                  <c:v>4.8056317545519835</c:v>
                </c:pt>
                <c:pt idx="7558">
                  <c:v>4.6354549708963146</c:v>
                </c:pt>
                <c:pt idx="7559">
                  <c:v>4.575564750848665</c:v>
                </c:pt>
                <c:pt idx="7560">
                  <c:v>4.4270712714530287</c:v>
                </c:pt>
                <c:pt idx="7561">
                  <c:v>4.3868207523843461</c:v>
                </c:pt>
                <c:pt idx="7562">
                  <c:v>4.5388593145813312</c:v>
                </c:pt>
                <c:pt idx="7563">
                  <c:v>4.7708163594841979</c:v>
                </c:pt>
                <c:pt idx="7564">
                  <c:v>4.9809119679406075</c:v>
                </c:pt>
                <c:pt idx="7565">
                  <c:v>5.3597020910100612</c:v>
                </c:pt>
                <c:pt idx="7566">
                  <c:v>5.6085443064352001</c:v>
                </c:pt>
                <c:pt idx="7567">
                  <c:v>5.8339336955838599</c:v>
                </c:pt>
                <c:pt idx="7568">
                  <c:v>5.9438328556504301</c:v>
                </c:pt>
                <c:pt idx="7569">
                  <c:v>5.9491264842922815</c:v>
                </c:pt>
                <c:pt idx="7570">
                  <c:v>6.048168979796265</c:v>
                </c:pt>
                <c:pt idx="7571">
                  <c:v>6.1378769400121929</c:v>
                </c:pt>
                <c:pt idx="7572">
                  <c:v>6.219130124164634</c:v>
                </c:pt>
                <c:pt idx="7573">
                  <c:v>6.2927253761246531</c:v>
                </c:pt>
                <c:pt idx="7574">
                  <c:v>6.3593844389977709</c:v>
                </c:pt>
                <c:pt idx="7575">
                  <c:v>6.1370176943812869</c:v>
                </c:pt>
                <c:pt idx="7576">
                  <c:v>6.0298563013111908</c:v>
                </c:pt>
                <c:pt idx="7577">
                  <c:v>5.7442990723822316</c:v>
                </c:pt>
                <c:pt idx="7578">
                  <c:v>5.4856549782307527</c:v>
                </c:pt>
                <c:pt idx="7579">
                  <c:v>5.3456352952693873</c:v>
                </c:pt>
                <c:pt idx="7580">
                  <c:v>5.1245643769208105</c:v>
                </c:pt>
                <c:pt idx="7581">
                  <c:v>4.9243289017624203</c:v>
                </c:pt>
                <c:pt idx="7582">
                  <c:v>4.8372129551440937</c:v>
                </c:pt>
                <c:pt idx="7583">
                  <c:v>4.6640597134552735</c:v>
                </c:pt>
                <c:pt idx="7584">
                  <c:v>4.6957213395428861</c:v>
                </c:pt>
                <c:pt idx="7585">
                  <c:v>4.7243989276729721</c:v>
                </c:pt>
                <c:pt idx="7586">
                  <c:v>4.8446214964049874</c:v>
                </c:pt>
                <c:pt idx="7587">
                  <c:v>5.0477611345829709</c:v>
                </c:pt>
                <c:pt idx="7588">
                  <c:v>5.3260030925200628</c:v>
                </c:pt>
                <c:pt idx="7589">
                  <c:v>5.5780213637278866</c:v>
                </c:pt>
                <c:pt idx="7590">
                  <c:v>5.8062874724538034</c:v>
                </c:pt>
                <c:pt idx="7591">
                  <c:v>6.1072877868803079</c:v>
                </c:pt>
                <c:pt idx="7592">
                  <c:v>6.1914239307955095</c:v>
                </c:pt>
                <c:pt idx="7593">
                  <c:v>6.3618782095696433</c:v>
                </c:pt>
                <c:pt idx="7594">
                  <c:v>6.3277719918292972</c:v>
                </c:pt>
                <c:pt idx="7595">
                  <c:v>6.2968802093817944</c:v>
                </c:pt>
                <c:pt idx="7596">
                  <c:v>6.3631476884457872</c:v>
                </c:pt>
                <c:pt idx="7597">
                  <c:v>6.5174173843554923</c:v>
                </c:pt>
                <c:pt idx="7598">
                  <c:v>6.5628997243572602</c:v>
                </c:pt>
                <c:pt idx="7599">
                  <c:v>6.6040954548024997</c:v>
                </c:pt>
                <c:pt idx="7600">
                  <c:v>6.4529130199085705</c:v>
                </c:pt>
                <c:pt idx="7601">
                  <c:v>6.2217314142113853</c:v>
                </c:pt>
                <c:pt idx="7602">
                  <c:v>5.9180903819296073</c:v>
                </c:pt>
                <c:pt idx="7603">
                  <c:v>5.5488190631304812</c:v>
                </c:pt>
                <c:pt idx="7604">
                  <c:v>5.214350746200977</c:v>
                </c:pt>
                <c:pt idx="7605">
                  <c:v>5.0056531050988955</c:v>
                </c:pt>
                <c:pt idx="7606">
                  <c:v>5.0051203124954355</c:v>
                </c:pt>
                <c:pt idx="7607">
                  <c:v>5.0988855140195373</c:v>
                </c:pt>
                <c:pt idx="7608">
                  <c:v>5.278061333103218</c:v>
                </c:pt>
                <c:pt idx="7609">
                  <c:v>5.3461024494711777</c:v>
                </c:pt>
                <c:pt idx="7610">
                  <c:v>5.5962264009148166</c:v>
                </c:pt>
                <c:pt idx="7611">
                  <c:v>5.7285289457004964</c:v>
                </c:pt>
                <c:pt idx="7612">
                  <c:v>6.0368578286190653</c:v>
                </c:pt>
                <c:pt idx="7613">
                  <c:v>6.2218796193259447</c:v>
                </c:pt>
                <c:pt idx="7614">
                  <c:v>6.4837112966873551</c:v>
                </c:pt>
                <c:pt idx="7615">
                  <c:v>6.7208659198264948</c:v>
                </c:pt>
                <c:pt idx="7616">
                  <c:v>6.935669246311071</c:v>
                </c:pt>
                <c:pt idx="7617">
                  <c:v>7.0359800566144362</c:v>
                </c:pt>
                <c:pt idx="7618">
                  <c:v>7.0325890161683668</c:v>
                </c:pt>
                <c:pt idx="7619">
                  <c:v>7.1237653533625931</c:v>
                </c:pt>
                <c:pt idx="7620">
                  <c:v>7.0178529640081129</c:v>
                </c:pt>
                <c:pt idx="7621">
                  <c:v>7.0161703617909321</c:v>
                </c:pt>
                <c:pt idx="7622">
                  <c:v>6.8261507818812959</c:v>
                </c:pt>
                <c:pt idx="7623">
                  <c:v>6.6540401254601296</c:v>
                </c:pt>
                <c:pt idx="7624">
                  <c:v>6.2154071774304001</c:v>
                </c:pt>
                <c:pt idx="7625">
                  <c:v>5.8181144108152489</c:v>
                </c:pt>
                <c:pt idx="7626">
                  <c:v>5.4582656053077736</c:v>
                </c:pt>
                <c:pt idx="7627">
                  <c:v>5.3208273099292462</c:v>
                </c:pt>
                <c:pt idx="7628">
                  <c:v>5.2905900483309054</c:v>
                </c:pt>
                <c:pt idx="7629">
                  <c:v>5.3574503611073192</c:v>
                </c:pt>
                <c:pt idx="7630">
                  <c:v>5.4180092378606801</c:v>
                </c:pt>
                <c:pt idx="7631">
                  <c:v>5.3786127953368066</c:v>
                </c:pt>
                <c:pt idx="7632">
                  <c:v>5.3429293800452502</c:v>
                </c:pt>
                <c:pt idx="7633">
                  <c:v>5.4048568270214359</c:v>
                </c:pt>
                <c:pt idx="7634">
                  <c:v>5.5551955292310371</c:v>
                </c:pt>
                <c:pt idx="7635">
                  <c:v>5.7856129221759751</c:v>
                </c:pt>
                <c:pt idx="7636">
                  <c:v>6.0885617670605523</c:v>
                </c:pt>
                <c:pt idx="7637">
                  <c:v>6.3629583559800427</c:v>
                </c:pt>
                <c:pt idx="7638">
                  <c:v>6.6114936756619462</c:v>
                </c:pt>
                <c:pt idx="7639">
                  <c:v>6.7423573137020485</c:v>
                </c:pt>
                <c:pt idx="7640">
                  <c:v>6.8608873444254854</c:v>
                </c:pt>
                <c:pt idx="7641">
                  <c:v>6.8739984033287129</c:v>
                </c:pt>
                <c:pt idx="7642">
                  <c:v>6.8858737740420057</c:v>
                </c:pt>
                <c:pt idx="7643">
                  <c:v>6.896629917433553</c:v>
                </c:pt>
                <c:pt idx="7644">
                  <c:v>6.8121245385856106</c:v>
                </c:pt>
                <c:pt idx="7645">
                  <c:v>6.6413358244512999</c:v>
                </c:pt>
                <c:pt idx="7646">
                  <c:v>6.4866435674062011</c:v>
                </c:pt>
                <c:pt idx="7647">
                  <c:v>6.3465307121101056</c:v>
                </c:pt>
                <c:pt idx="7648">
                  <c:v>6.0311276231047737</c:v>
                </c:pt>
                <c:pt idx="7649">
                  <c:v>5.7454505749196025</c:v>
                </c:pt>
                <c:pt idx="7650">
                  <c:v>5.39245017460307</c:v>
                </c:pt>
                <c:pt idx="7651">
                  <c:v>5.1669670578246913</c:v>
                </c:pt>
                <c:pt idx="7652">
                  <c:v>5.151230783357085</c:v>
                </c:pt>
                <c:pt idx="7653">
                  <c:v>5.2312253974250416</c:v>
                </c:pt>
                <c:pt idx="7654">
                  <c:v>5.3036806967365182</c:v>
                </c:pt>
                <c:pt idx="7655">
                  <c:v>5.3693072449670778</c:v>
                </c:pt>
                <c:pt idx="7656">
                  <c:v>5.42874863674359</c:v>
                </c:pt>
                <c:pt idx="7657">
                  <c:v>5.5768355889360688</c:v>
                </c:pt>
                <c:pt idx="7658">
                  <c:v>5.8994612339109231</c:v>
                </c:pt>
                <c:pt idx="7659">
                  <c:v>6.2859279078100911</c:v>
                </c:pt>
                <c:pt idx="7660">
                  <c:v>6.7302187354095855</c:v>
                </c:pt>
                <c:pt idx="7661">
                  <c:v>7.0383883594000691</c:v>
                </c:pt>
                <c:pt idx="7662">
                  <c:v>7.2232659009792179</c:v>
                </c:pt>
                <c:pt idx="7663">
                  <c:v>7.296471365157509</c:v>
                </c:pt>
                <c:pt idx="7664">
                  <c:v>7.1742818176664587</c:v>
                </c:pt>
                <c:pt idx="7665">
                  <c:v>7.0636083637177078</c:v>
                </c:pt>
                <c:pt idx="7666">
                  <c:v>7.0576134166728357</c:v>
                </c:pt>
                <c:pt idx="7667">
                  <c:v>6.9579357004681146</c:v>
                </c:pt>
                <c:pt idx="7668">
                  <c:v>6.77340460808436</c:v>
                </c:pt>
                <c:pt idx="7669">
                  <c:v>6.5120173818186631</c:v>
                </c:pt>
                <c:pt idx="7670">
                  <c:v>6.1810175416386279</c:v>
                </c:pt>
                <c:pt idx="7671">
                  <c:v>5.8812137014460628</c:v>
                </c:pt>
                <c:pt idx="7672">
                  <c:v>5.6096657075095067</c:v>
                </c:pt>
                <c:pt idx="7673">
                  <c:v>5.3637105090583947</c:v>
                </c:pt>
                <c:pt idx="7674">
                  <c:v>5.2351838215519635</c:v>
                </c:pt>
                <c:pt idx="7675">
                  <c:v>5.3072660481787324</c:v>
                </c:pt>
                <c:pt idx="7676">
                  <c:v>5.37255468499675</c:v>
                </c:pt>
                <c:pt idx="7677">
                  <c:v>5.4316900127610568</c:v>
                </c:pt>
                <c:pt idx="7678">
                  <c:v>5.485251967187204</c:v>
                </c:pt>
                <c:pt idx="7679">
                  <c:v>5.7222613855526259</c:v>
                </c:pt>
                <c:pt idx="7680">
                  <c:v>6.0311809720986895</c:v>
                </c:pt>
                <c:pt idx="7681">
                  <c:v>6.4994811327508479</c:v>
                </c:pt>
                <c:pt idx="7682">
                  <c:v>6.8293972634639202</c:v>
                </c:pt>
                <c:pt idx="7683">
                  <c:v>7.2224673110082174</c:v>
                </c:pt>
                <c:pt idx="7684">
                  <c:v>7.3899958201257858</c:v>
                </c:pt>
                <c:pt idx="7685">
                  <c:v>7.447487359630343</c:v>
                </c:pt>
                <c:pt idx="7686">
                  <c:v>7.4995604491903674</c:v>
                </c:pt>
                <c:pt idx="7687">
                  <c:v>7.3582302064666596</c:v>
                </c:pt>
                <c:pt idx="7688">
                  <c:v>7.2302200253110778</c:v>
                </c:pt>
                <c:pt idx="7689">
                  <c:v>7.114274519496588</c:v>
                </c:pt>
                <c:pt idx="7690">
                  <c:v>7.0092566201606044</c:v>
                </c:pt>
                <c:pt idx="7691">
                  <c:v>6.8198886450484082</c:v>
                </c:pt>
                <c:pt idx="7692">
                  <c:v>6.6483681811193414</c:v>
                </c:pt>
                <c:pt idx="7693">
                  <c:v>6.3987653604651769</c:v>
                </c:pt>
                <c:pt idx="7694">
                  <c:v>6.0784392718337905</c:v>
                </c:pt>
                <c:pt idx="7695">
                  <c:v>5.694055426198636</c:v>
                </c:pt>
                <c:pt idx="7696">
                  <c:v>5.4401466841393553</c:v>
                </c:pt>
                <c:pt idx="7697">
                  <c:v>5.58715939567292</c:v>
                </c:pt>
                <c:pt idx="7698">
                  <c:v>5.8145642651780332</c:v>
                </c:pt>
                <c:pt idx="7699">
                  <c:v>6.0205367306603126</c:v>
                </c:pt>
                <c:pt idx="7700">
                  <c:v>6.2070967486105646</c:v>
                </c:pt>
                <c:pt idx="7701">
                  <c:v>6.3760738991054335</c:v>
                </c:pt>
                <c:pt idx="7702">
                  <c:v>6.62337310796942</c:v>
                </c:pt>
                <c:pt idx="7703">
                  <c:v>6.9416126951069304</c:v>
                </c:pt>
                <c:pt idx="7704">
                  <c:v>7.3241066873811551</c:v>
                </c:pt>
                <c:pt idx="7705">
                  <c:v>7.5763036905625576</c:v>
                </c:pt>
                <c:pt idx="7706">
                  <c:v>7.8047316861703981</c:v>
                </c:pt>
                <c:pt idx="7707">
                  <c:v>8.0116308503919633</c:v>
                </c:pt>
                <c:pt idx="7708">
                  <c:v>8.1047824481752659</c:v>
                </c:pt>
                <c:pt idx="7709">
                  <c:v>8.0949069350928884</c:v>
                </c:pt>
                <c:pt idx="7710">
                  <c:v>7.8974666079756242</c:v>
                </c:pt>
                <c:pt idx="7711">
                  <c:v>7.6243868136864856</c:v>
                </c:pt>
                <c:pt idx="7712">
                  <c:v>7.3770441836648244</c:v>
                </c:pt>
                <c:pt idx="7713">
                  <c:v>7.2472608269327257</c:v>
                </c:pt>
                <c:pt idx="7714">
                  <c:v>7.1297092634026606</c:v>
                </c:pt>
                <c:pt idx="7715">
                  <c:v>6.9289888941170226</c:v>
                </c:pt>
                <c:pt idx="7716">
                  <c:v>6.5586904147432046</c:v>
                </c:pt>
                <c:pt idx="7717">
                  <c:v>6.0347961856270871</c:v>
                </c:pt>
                <c:pt idx="7718">
                  <c:v>5.7487733835698354</c:v>
                </c:pt>
                <c:pt idx="7719">
                  <c:v>5.6782031547390384</c:v>
                </c:pt>
                <c:pt idx="7720">
                  <c:v>5.8027795724973386</c:v>
                </c:pt>
                <c:pt idx="7721">
                  <c:v>6.1041104987058254</c:v>
                </c:pt>
                <c:pt idx="7722">
                  <c:v>6.4712894337997273</c:v>
                </c:pt>
                <c:pt idx="7723">
                  <c:v>6.7096147899346175</c:v>
                </c:pt>
                <c:pt idx="7724">
                  <c:v>6.9254785104295813</c:v>
                </c:pt>
                <c:pt idx="7725">
                  <c:v>7.0267497749623447</c:v>
                </c:pt>
                <c:pt idx="7726">
                  <c:v>7.2127242272825258</c:v>
                </c:pt>
                <c:pt idx="7727">
                  <c:v>7.3811710004077726</c:v>
                </c:pt>
                <c:pt idx="7728">
                  <c:v>7.627989818791578</c:v>
                </c:pt>
                <c:pt idx="7729">
                  <c:v>7.8515465115773155</c:v>
                </c:pt>
                <c:pt idx="7730">
                  <c:v>8.1482812620592515</c:v>
                </c:pt>
                <c:pt idx="7731">
                  <c:v>8.2285538619604335</c:v>
                </c:pt>
                <c:pt idx="7732">
                  <c:v>8.0185176087345109</c:v>
                </c:pt>
                <c:pt idx="7733">
                  <c:v>7.4512856875814766</c:v>
                </c:pt>
                <c:pt idx="7734">
                  <c:v>6.8432663359120287</c:v>
                </c:pt>
                <c:pt idx="7735">
                  <c:v>6.3867992377036291</c:v>
                </c:pt>
                <c:pt idx="7736">
                  <c:v>6.2560964887884198</c:v>
                </c:pt>
                <c:pt idx="7737">
                  <c:v>6.3262077429624783</c:v>
                </c:pt>
                <c:pt idx="7738">
                  <c:v>6.2012156078897336</c:v>
                </c:pt>
                <c:pt idx="7739">
                  <c:v>5.9937559244083261</c:v>
                </c:pt>
                <c:pt idx="7740">
                  <c:v>5.617353296237769</c:v>
                </c:pt>
                <c:pt idx="7741">
                  <c:v>5.1821780004030931</c:v>
                </c:pt>
                <c:pt idx="7742">
                  <c:v>4.8822647895486506</c:v>
                </c:pt>
                <c:pt idx="7743">
                  <c:v>4.9876088513230288</c:v>
                </c:pt>
                <c:pt idx="7744">
                  <c:v>5.2715200283957033</c:v>
                </c:pt>
                <c:pt idx="7745">
                  <c:v>5.8114165462465532</c:v>
                </c:pt>
                <c:pt idx="7746">
                  <c:v>6.3004290160720346</c:v>
                </c:pt>
                <c:pt idx="7747">
                  <c:v>6.8376009260236836</c:v>
                </c:pt>
                <c:pt idx="7748">
                  <c:v>7.135650016979378</c:v>
                </c:pt>
                <c:pt idx="7749">
                  <c:v>7.4056086428984074</c:v>
                </c:pt>
                <c:pt idx="7750">
                  <c:v>7.5558764881309299</c:v>
                </c:pt>
                <c:pt idx="7751">
                  <c:v>7.6919819226038548</c:v>
                </c:pt>
                <c:pt idx="7752">
                  <c:v>7.7210119424774719</c:v>
                </c:pt>
                <c:pt idx="7753">
                  <c:v>7.7473059474360335</c:v>
                </c:pt>
                <c:pt idx="7754">
                  <c:v>7.7711218008102572</c:v>
                </c:pt>
                <c:pt idx="7755">
                  <c:v>7.5099497240614168</c:v>
                </c:pt>
                <c:pt idx="7756">
                  <c:v>7.1791447560339909</c:v>
                </c:pt>
                <c:pt idx="7757">
                  <c:v>6.6910218625109561</c:v>
                </c:pt>
                <c:pt idx="7758">
                  <c:v>6.2489034678781499</c:v>
                </c:pt>
                <c:pt idx="7759">
                  <c:v>5.9427015298708978</c:v>
                </c:pt>
                <c:pt idx="7760">
                  <c:v>5.6653584446324023</c:v>
                </c:pt>
                <c:pt idx="7761">
                  <c:v>5.5084021089748756</c:v>
                </c:pt>
                <c:pt idx="7762">
                  <c:v>5.2719907798407375</c:v>
                </c:pt>
                <c:pt idx="7763">
                  <c:v>5.0578606935515955</c:v>
                </c:pt>
                <c:pt idx="7764">
                  <c:v>4.9581596720501029</c:v>
                </c:pt>
                <c:pt idx="7765">
                  <c:v>4.867855250449745</c:v>
                </c:pt>
                <c:pt idx="7766">
                  <c:v>5.0688051588970593</c:v>
                </c:pt>
                <c:pt idx="7767">
                  <c:v>5.2508159846608446</c:v>
                </c:pt>
                <c:pt idx="7768">
                  <c:v>5.6041682534472175</c:v>
                </c:pt>
                <c:pt idx="7769">
                  <c:v>6.0184656350888277</c:v>
                </c:pt>
                <c:pt idx="7770">
                  <c:v>6.4879641880211292</c:v>
                </c:pt>
                <c:pt idx="7771">
                  <c:v>7.0074613244182293</c:v>
                </c:pt>
                <c:pt idx="7772">
                  <c:v>7.3837492295896539</c:v>
                </c:pt>
                <c:pt idx="7773">
                  <c:v>7.6303250555977469</c:v>
                </c:pt>
                <c:pt idx="7774">
                  <c:v>7.7594138778919506</c:v>
                </c:pt>
                <c:pt idx="7775">
                  <c:v>7.7820885857050595</c:v>
                </c:pt>
                <c:pt idx="7776">
                  <c:v>7.8026262526535302</c:v>
                </c:pt>
                <c:pt idx="7777">
                  <c:v>7.8212282900937851</c:v>
                </c:pt>
                <c:pt idx="7778">
                  <c:v>7.743829347201423</c:v>
                </c:pt>
                <c:pt idx="7779">
                  <c:v>7.579477303212955</c:v>
                </c:pt>
                <c:pt idx="7780">
                  <c:v>7.2421195152289979</c:v>
                </c:pt>
                <c:pt idx="7781">
                  <c:v>6.8423091700881988</c:v>
                </c:pt>
                <c:pt idx="7782">
                  <c:v>6.5744278418487996</c:v>
                </c:pt>
                <c:pt idx="7783">
                  <c:v>6.3317937339943233</c:v>
                </c:pt>
                <c:pt idx="7784">
                  <c:v>6.112027352062225</c:v>
                </c:pt>
                <c:pt idx="7785">
                  <c:v>6.0072212432673373</c:v>
                </c:pt>
                <c:pt idx="7786">
                  <c:v>5.7237973183003028</c:v>
                </c:pt>
                <c:pt idx="7787">
                  <c:v>5.5613332485568021</c:v>
                </c:pt>
                <c:pt idx="7788">
                  <c:v>5.5084288362603502</c:v>
                </c:pt>
                <c:pt idx="7789">
                  <c:v>5.7432538861773699</c:v>
                </c:pt>
                <c:pt idx="7790">
                  <c:v>6.2386905353665263</c:v>
                </c:pt>
                <c:pt idx="7791">
                  <c:v>6.5931856008256347</c:v>
                </c:pt>
                <c:pt idx="7792">
                  <c:v>7.0085180730910315</c:v>
                </c:pt>
                <c:pt idx="7793">
                  <c:v>7.290458602438747</c:v>
                </c:pt>
                <c:pt idx="7794">
                  <c:v>7.6400746425217161</c:v>
                </c:pt>
                <c:pt idx="7795">
                  <c:v>7.9567401471116312</c:v>
                </c:pt>
                <c:pt idx="7796">
                  <c:v>8.1493128514079025</c:v>
                </c:pt>
                <c:pt idx="7797">
                  <c:v>8.4179837855188957</c:v>
                </c:pt>
                <c:pt idx="7798">
                  <c:v>8.4728375214294154</c:v>
                </c:pt>
                <c:pt idx="7799">
                  <c:v>8.5225214145271817</c:v>
                </c:pt>
                <c:pt idx="7800">
                  <c:v>8.5675227110182171</c:v>
                </c:pt>
                <c:pt idx="7801">
                  <c:v>8.4197871760201171</c:v>
                </c:pt>
                <c:pt idx="7802">
                  <c:v>8.2859753871647435</c:v>
                </c:pt>
                <c:pt idx="7803">
                  <c:v>8.0705272826866281</c:v>
                </c:pt>
                <c:pt idx="7804">
                  <c:v>7.8753846836762618</c:v>
                </c:pt>
                <c:pt idx="7805">
                  <c:v>7.6986338413294968</c:v>
                </c:pt>
                <c:pt idx="7806">
                  <c:v>7.6327891530253975</c:v>
                </c:pt>
                <c:pt idx="7807">
                  <c:v>7.4789024007852269</c:v>
                </c:pt>
                <c:pt idx="7808">
                  <c:v>7.1510235740393444</c:v>
                </c:pt>
                <c:pt idx="7809">
                  <c:v>6.9482943783023305</c:v>
                </c:pt>
                <c:pt idx="7810">
                  <c:v>6.6704241795174894</c:v>
                </c:pt>
                <c:pt idx="7811">
                  <c:v>6.7014859688103501</c:v>
                </c:pt>
                <c:pt idx="7812">
                  <c:v>6.9181158126471036</c:v>
                </c:pt>
                <c:pt idx="7813">
                  <c:v>7.3028243339208698</c:v>
                </c:pt>
                <c:pt idx="7814">
                  <c:v>7.7455227108761182</c:v>
                </c:pt>
                <c:pt idx="7815">
                  <c:v>8.0522499691597105</c:v>
                </c:pt>
                <c:pt idx="7816">
                  <c:v>8.2358210847972249</c:v>
                </c:pt>
                <c:pt idx="7817">
                  <c:v>8.3078432507781024</c:v>
                </c:pt>
                <c:pt idx="7818">
                  <c:v>8.2788297079250519</c:v>
                </c:pt>
                <c:pt idx="7819">
                  <c:v>8.5352939658875346</c:v>
                </c:pt>
                <c:pt idx="7820">
                  <c:v>8.6733392573806256</c:v>
                </c:pt>
                <c:pt idx="7821">
                  <c:v>8.9868696458805832</c:v>
                </c:pt>
                <c:pt idx="7822">
                  <c:v>9.2708504914248824</c:v>
                </c:pt>
                <c:pt idx="7823">
                  <c:v>9.3395712136101281</c:v>
                </c:pt>
                <c:pt idx="7824">
                  <c:v>9.3075673807086829</c:v>
                </c:pt>
                <c:pt idx="7825">
                  <c:v>9.1843320583894421</c:v>
                </c:pt>
                <c:pt idx="7826">
                  <c:v>8.9784636119603345</c:v>
                </c:pt>
                <c:pt idx="7827">
                  <c:v>8.6977500298907611</c:v>
                </c:pt>
                <c:pt idx="7828">
                  <c:v>8.5377408592446606</c:v>
                </c:pt>
                <c:pt idx="7829">
                  <c:v>8.3928121976488246</c:v>
                </c:pt>
                <c:pt idx="7830">
                  <c:v>8.2615427406099098</c:v>
                </c:pt>
                <c:pt idx="7831">
                  <c:v>8.0483973588195266</c:v>
                </c:pt>
                <c:pt idx="7832">
                  <c:v>7.8553404559965214</c:v>
                </c:pt>
                <c:pt idx="7833">
                  <c:v>7.5862309579948297</c:v>
                </c:pt>
                <c:pt idx="7834">
                  <c:v>7.3424844326511378</c:v>
                </c:pt>
                <c:pt idx="7835">
                  <c:v>7.2159582557158739</c:v>
                </c:pt>
                <c:pt idx="7836">
                  <c:v>7.3841002288420903</c:v>
                </c:pt>
                <c:pt idx="7837">
                  <c:v>7.6306429739499979</c:v>
                </c:pt>
                <c:pt idx="7838">
                  <c:v>7.9481973923607931</c:v>
                </c:pt>
                <c:pt idx="7839">
                  <c:v>8.2358230119317586</c:v>
                </c:pt>
                <c:pt idx="7840">
                  <c:v>8.4963405554998737</c:v>
                </c:pt>
                <c:pt idx="7841">
                  <c:v>8.5438093398224542</c:v>
                </c:pt>
                <c:pt idx="7842">
                  <c:v>8.5868042966219562</c:v>
                </c:pt>
                <c:pt idx="7843">
                  <c:v>8.7199948538164698</c:v>
                </c:pt>
                <c:pt idx="7844">
                  <c:v>8.934880276338383</c:v>
                </c:pt>
                <c:pt idx="7845">
                  <c:v>9.2237610045252385</c:v>
                </c:pt>
                <c:pt idx="7846">
                  <c:v>9.3911675859013357</c:v>
                </c:pt>
                <c:pt idx="7847">
                  <c:v>9.3543009094756329</c:v>
                </c:pt>
                <c:pt idx="7848">
                  <c:v>9.1324132762291796</c:v>
                </c:pt>
                <c:pt idx="7849">
                  <c:v>8.9314380597386123</c:v>
                </c:pt>
                <c:pt idx="7850">
                  <c:v>8.7494043111584556</c:v>
                </c:pt>
                <c:pt idx="7851">
                  <c:v>8.6787746188033381</c:v>
                </c:pt>
                <c:pt idx="7852">
                  <c:v>8.5205538385193709</c:v>
                </c:pt>
                <c:pt idx="7853">
                  <c:v>8.3772450154649647</c:v>
                </c:pt>
                <c:pt idx="7854">
                  <c:v>8.1531949511739334</c:v>
                </c:pt>
                <c:pt idx="7855">
                  <c:v>7.8560133283555995</c:v>
                </c:pt>
                <c:pt idx="7856">
                  <c:v>7.4925926340204114</c:v>
                </c:pt>
                <c:pt idx="7857">
                  <c:v>7.1634235331898006</c:v>
                </c:pt>
                <c:pt idx="7858">
                  <c:v>7.0537734484433239</c:v>
                </c:pt>
                <c:pt idx="7859">
                  <c:v>7.1429531999333857</c:v>
                </c:pt>
                <c:pt idx="7860">
                  <c:v>7.3179757374672372</c:v>
                </c:pt>
                <c:pt idx="7861">
                  <c:v>7.6649983486726061</c:v>
                </c:pt>
                <c:pt idx="7862">
                  <c:v>7.9793148492982056</c:v>
                </c:pt>
                <c:pt idx="7863">
                  <c:v>8.1697599380380872</c:v>
                </c:pt>
                <c:pt idx="7864">
                  <c:v>8.3422560000270458</c:v>
                </c:pt>
                <c:pt idx="7865">
                  <c:v>8.4042469115747789</c:v>
                </c:pt>
                <c:pt idx="7866">
                  <c:v>8.4603953173532815</c:v>
                </c:pt>
                <c:pt idx="7867">
                  <c:v>8.8882429789894246</c:v>
                </c:pt>
                <c:pt idx="7868">
                  <c:v>9.1815191688983226</c:v>
                </c:pt>
                <c:pt idx="7869">
                  <c:v>9.5414025087041967</c:v>
                </c:pt>
                <c:pt idx="7870">
                  <c:v>9.7731198632078726</c:v>
                </c:pt>
                <c:pt idx="7871">
                  <c:v>9.7002550327299275</c:v>
                </c:pt>
                <c:pt idx="7872">
                  <c:v>9.4457619915206319</c:v>
                </c:pt>
                <c:pt idx="7873">
                  <c:v>9.1210065747632267</c:v>
                </c:pt>
                <c:pt idx="7874">
                  <c:v>8.7326108553430846</c:v>
                </c:pt>
                <c:pt idx="7875">
                  <c:v>8.4750683496951176</c:v>
                </c:pt>
                <c:pt idx="7876">
                  <c:v>8.4302942125744611</c:v>
                </c:pt>
                <c:pt idx="7877">
                  <c:v>8.3897399384612772</c:v>
                </c:pt>
                <c:pt idx="7878">
                  <c:v>8.3530078146368627</c:v>
                </c:pt>
                <c:pt idx="7879">
                  <c:v>8.1312420527077869</c:v>
                </c:pt>
                <c:pt idx="7880">
                  <c:v>7.7418816622181472</c:v>
                </c:pt>
                <c:pt idx="7881">
                  <c:v>7.4834654036070338</c:v>
                </c:pt>
                <c:pt idx="7882">
                  <c:v>7.3436520831922394</c:v>
                </c:pt>
                <c:pt idx="7883">
                  <c:v>7.4997591966092001</c:v>
                </c:pt>
                <c:pt idx="7884">
                  <c:v>7.829649120421033</c:v>
                </c:pt>
                <c:pt idx="7885">
                  <c:v>8.0341998717909551</c:v>
                </c:pt>
                <c:pt idx="7886">
                  <c:v>8.2194721690271777</c:v>
                </c:pt>
                <c:pt idx="7887">
                  <c:v>8.2930351840183754</c:v>
                </c:pt>
                <c:pt idx="7888">
                  <c:v>8.3596650481854056</c:v>
                </c:pt>
                <c:pt idx="7889">
                  <c:v>8.3257674159914377</c:v>
                </c:pt>
                <c:pt idx="7890">
                  <c:v>8.4835601195810959</c:v>
                </c:pt>
                <c:pt idx="7891">
                  <c:v>8.6264812112191347</c:v>
                </c:pt>
                <c:pt idx="7892">
                  <c:v>8.9444278665265671</c:v>
                </c:pt>
                <c:pt idx="7893">
                  <c:v>9.3266565351452755</c:v>
                </c:pt>
                <c:pt idx="7894">
                  <c:v>9.6728610004442661</c:v>
                </c:pt>
                <c:pt idx="7895">
                  <c:v>9.892188683990863</c:v>
                </c:pt>
                <c:pt idx="7896">
                  <c:v>9.9965974407490013</c:v>
                </c:pt>
                <c:pt idx="7897">
                  <c:v>9.71417478558031</c:v>
                </c:pt>
                <c:pt idx="7898">
                  <c:v>9.5526176181798714</c:v>
                </c:pt>
                <c:pt idx="7899">
                  <c:v>9.4062868550866323</c:v>
                </c:pt>
                <c:pt idx="7900">
                  <c:v>9.2737474415032306</c:v>
                </c:pt>
                <c:pt idx="7901">
                  <c:v>9.059451793752876</c:v>
                </c:pt>
                <c:pt idx="7902">
                  <c:v>8.6768574757671981</c:v>
                </c:pt>
                <c:pt idx="7903">
                  <c:v>8.2360740431344954</c:v>
                </c:pt>
                <c:pt idx="7904">
                  <c:v>8.0253290295306705</c:v>
                </c:pt>
                <c:pt idx="7905">
                  <c:v>8.0229418247377868</c:v>
                </c:pt>
                <c:pt idx="7906">
                  <c:v>8.0207796086961007</c:v>
                </c:pt>
                <c:pt idx="7907">
                  <c:v>8.2073167359307639</c:v>
                </c:pt>
                <c:pt idx="7908">
                  <c:v>8.1877775938937756</c:v>
                </c:pt>
                <c:pt idx="7909">
                  <c:v>8.3585755318245987</c:v>
                </c:pt>
                <c:pt idx="7910">
                  <c:v>8.5132761433438695</c:v>
                </c:pt>
                <c:pt idx="7911">
                  <c:v>8.7476443453311905</c:v>
                </c:pt>
                <c:pt idx="7912">
                  <c:v>8.959923864670559</c:v>
                </c:pt>
                <c:pt idx="7913">
                  <c:v>9.2464442902636979</c:v>
                </c:pt>
                <c:pt idx="7914">
                  <c:v>9.5059608019324315</c:v>
                </c:pt>
                <c:pt idx="7915">
                  <c:v>9.8352662382125473</c:v>
                </c:pt>
                <c:pt idx="7916">
                  <c:v>10.039287588702825</c:v>
                </c:pt>
                <c:pt idx="7917">
                  <c:v>10.129832600309138</c:v>
                </c:pt>
                <c:pt idx="7918">
                  <c:v>10.211843945617002</c:v>
                </c:pt>
                <c:pt idx="7919">
                  <c:v>10.097630344511572</c:v>
                </c:pt>
                <c:pt idx="7920">
                  <c:v>9.9941811217113283</c:v>
                </c:pt>
                <c:pt idx="7921">
                  <c:v>9.8062339788544559</c:v>
                </c:pt>
                <c:pt idx="7922">
                  <c:v>9.6360004368954542</c:v>
                </c:pt>
                <c:pt idx="7923">
                  <c:v>9.2933154690654529</c:v>
                </c:pt>
                <c:pt idx="7924">
                  <c:v>8.8886800189506694</c:v>
                </c:pt>
                <c:pt idx="7925">
                  <c:v>8.4279327819520695</c:v>
                </c:pt>
                <c:pt idx="7926">
                  <c:v>8.1048577286086623</c:v>
                </c:pt>
                <c:pt idx="7927">
                  <c:v>7.9064795612972025</c:v>
                </c:pt>
                <c:pt idx="7928">
                  <c:v>7.9152936549928787</c:v>
                </c:pt>
                <c:pt idx="7929">
                  <c:v>8.0175248195361775</c:v>
                </c:pt>
                <c:pt idx="7930">
                  <c:v>8.2043687034222543</c:v>
                </c:pt>
                <c:pt idx="7931">
                  <c:v>8.279355186511097</c:v>
                </c:pt>
                <c:pt idx="7932">
                  <c:v>8.4415221396759197</c:v>
                </c:pt>
                <c:pt idx="7933">
                  <c:v>8.5884052175792132</c:v>
                </c:pt>
                <c:pt idx="7934">
                  <c:v>8.7214448915281775</c:v>
                </c:pt>
                <c:pt idx="7935">
                  <c:v>9.0304414308231085</c:v>
                </c:pt>
                <c:pt idx="7936">
                  <c:v>9.4045635119907249</c:v>
                </c:pt>
                <c:pt idx="7937">
                  <c:v>9.7434254177060833</c:v>
                </c:pt>
                <c:pt idx="7938">
                  <c:v>9.9561025616064445</c:v>
                </c:pt>
                <c:pt idx="7939">
                  <c:v>10.242983136528585</c:v>
                </c:pt>
                <c:pt idx="7940">
                  <c:v>10.314330295036346</c:v>
                </c:pt>
                <c:pt idx="7941">
                  <c:v>10.473200921881126</c:v>
                </c:pt>
                <c:pt idx="7942">
                  <c:v>10.428602785685516</c:v>
                </c:pt>
                <c:pt idx="7943">
                  <c:v>10.388207924800984</c:v>
                </c:pt>
                <c:pt idx="7944">
                  <c:v>10.257372410254687</c:v>
                </c:pt>
                <c:pt idx="7945">
                  <c:v>10.044620072840514</c:v>
                </c:pt>
                <c:pt idx="7946">
                  <c:v>9.75767139122628</c:v>
                </c:pt>
                <c:pt idx="7947">
                  <c:v>9.309271426500155</c:v>
                </c:pt>
                <c:pt idx="7948">
                  <c:v>8.9031321628256368</c:v>
                </c:pt>
                <c:pt idx="7949">
                  <c:v>8.5352706229639459</c:v>
                </c:pt>
                <c:pt idx="7950">
                  <c:v>8.2963269960449786</c:v>
                </c:pt>
                <c:pt idx="7951">
                  <c:v>8.3626466142376152</c:v>
                </c:pt>
                <c:pt idx="7952">
                  <c:v>8.4227157556711667</c:v>
                </c:pt>
                <c:pt idx="7953">
                  <c:v>8.477123513901665</c:v>
                </c:pt>
                <c:pt idx="7954">
                  <c:v>8.526403461725506</c:v>
                </c:pt>
                <c:pt idx="7955">
                  <c:v>8.571038883887768</c:v>
                </c:pt>
                <c:pt idx="7956">
                  <c:v>8.7057152962270781</c:v>
                </c:pt>
                <c:pt idx="7957">
                  <c:v>8.9219465353455707</c:v>
                </c:pt>
                <c:pt idx="7958">
                  <c:v>9.4005417991184075</c:v>
                </c:pt>
                <c:pt idx="7959">
                  <c:v>9.9282783015575902</c:v>
                </c:pt>
                <c:pt idx="7960">
                  <c:v>10.406276810423948</c:v>
                </c:pt>
                <c:pt idx="7961">
                  <c:v>10.650729461958477</c:v>
                </c:pt>
                <c:pt idx="7962">
                  <c:v>10.777895214258969</c:v>
                </c:pt>
                <c:pt idx="7963">
                  <c:v>10.70458031754761</c:v>
                </c:pt>
                <c:pt idx="7964">
                  <c:v>10.543927407455771</c:v>
                </c:pt>
                <c:pt idx="7965">
                  <c:v>10.3984156774276</c:v>
                </c:pt>
                <c:pt idx="7966">
                  <c:v>10.172370325253766</c:v>
                </c:pt>
                <c:pt idx="7967">
                  <c:v>10.06187702522065</c:v>
                </c:pt>
                <c:pt idx="7968">
                  <c:v>9.9617974733771799</c:v>
                </c:pt>
                <c:pt idx="7969">
                  <c:v>9.6826546378637026</c:v>
                </c:pt>
                <c:pt idx="7970">
                  <c:v>9.4298203947907666</c:v>
                </c:pt>
                <c:pt idx="7971">
                  <c:v>9.0123196585208589</c:v>
                </c:pt>
                <c:pt idx="7972">
                  <c:v>8.7284152192366609</c:v>
                </c:pt>
                <c:pt idx="7973">
                  <c:v>8.4712681429757666</c:v>
                </c:pt>
                <c:pt idx="7974">
                  <c:v>8.5210999465081532</c:v>
                </c:pt>
                <c:pt idx="7975">
                  <c:v>8.5662352132037647</c:v>
                </c:pt>
                <c:pt idx="7976">
                  <c:v>8.7013643608390083</c:v>
                </c:pt>
                <c:pt idx="7977">
                  <c:v>8.82375788634935</c:v>
                </c:pt>
                <c:pt idx="7978">
                  <c:v>9.2173594326650665</c:v>
                </c:pt>
                <c:pt idx="7979">
                  <c:v>9.5738649071903712</c:v>
                </c:pt>
                <c:pt idx="7980">
                  <c:v>9.8967705323236785</c:v>
                </c:pt>
                <c:pt idx="7981">
                  <c:v>10.189243019265337</c:v>
                </c:pt>
                <c:pt idx="7982">
                  <c:v>10.548398403324098</c:v>
                </c:pt>
                <c:pt idx="7983">
                  <c:v>10.873704189901172</c:v>
                </c:pt>
                <c:pt idx="7984">
                  <c:v>11.168350628399823</c:v>
                </c:pt>
                <c:pt idx="7985">
                  <c:v>11.246731735085273</c:v>
                </c:pt>
                <c:pt idx="7986">
                  <c:v>11.223477816894732</c:v>
                </c:pt>
                <c:pt idx="7987">
                  <c:v>11.108167749253136</c:v>
                </c:pt>
                <c:pt idx="7988">
                  <c:v>10.815229840237784</c:v>
                </c:pt>
                <c:pt idx="7989">
                  <c:v>10.644148458317744</c:v>
                </c:pt>
                <c:pt idx="7990">
                  <c:v>10.489191116775883</c:v>
                </c:pt>
                <c:pt idx="7991">
                  <c:v>10.443085940215948</c:v>
                </c:pt>
                <c:pt idx="7992">
                  <c:v>10.307078294567514</c:v>
                </c:pt>
                <c:pt idx="7993">
                  <c:v>9.9953935083157273</c:v>
                </c:pt>
                <c:pt idx="7994">
                  <c:v>9.524588761890282</c:v>
                </c:pt>
                <c:pt idx="7995">
                  <c:v>9.2866518766595867</c:v>
                </c:pt>
                <c:pt idx="7996">
                  <c:v>9.2596355737640419</c:v>
                </c:pt>
                <c:pt idx="7997">
                  <c:v>9.423661056644999</c:v>
                </c:pt>
                <c:pt idx="7998">
                  <c:v>9.6664752815730406</c:v>
                </c:pt>
                <c:pt idx="7999">
                  <c:v>9.8864048049444495</c:v>
                </c:pt>
                <c:pt idx="8000">
                  <c:v>9.991358679460232</c:v>
                </c:pt>
                <c:pt idx="8001">
                  <c:v>10.180668663949371</c:v>
                </c:pt>
                <c:pt idx="8002">
                  <c:v>10.352136602742842</c:v>
                </c:pt>
                <c:pt idx="8003">
                  <c:v>10.601691848638813</c:v>
                </c:pt>
                <c:pt idx="8004">
                  <c:v>10.921974846327332</c:v>
                </c:pt>
                <c:pt idx="8005">
                  <c:v>11.117824103029918</c:v>
                </c:pt>
                <c:pt idx="8006">
                  <c:v>11.483710561365855</c:v>
                </c:pt>
                <c:pt idx="8007">
                  <c:v>11.720865253807414</c:v>
                </c:pt>
                <c:pt idx="8008">
                  <c:v>11.841420863455117</c:v>
                </c:pt>
                <c:pt idx="8009">
                  <c:v>11.762118815358884</c:v>
                </c:pt>
                <c:pt idx="8010">
                  <c:v>11.596043029606369</c:v>
                </c:pt>
                <c:pt idx="8011">
                  <c:v>11.162876179084551</c:v>
                </c:pt>
                <c:pt idx="8012">
                  <c:v>10.770534342424071</c:v>
                </c:pt>
                <c:pt idx="8013">
                  <c:v>10.509417632323741</c:v>
                </c:pt>
                <c:pt idx="8014">
                  <c:v>10.367158371976526</c:v>
                </c:pt>
                <c:pt idx="8015">
                  <c:v>10.144058951437975</c:v>
                </c:pt>
                <c:pt idx="8016">
                  <c:v>9.9419861559169451</c:v>
                </c:pt>
                <c:pt idx="8017">
                  <c:v>9.5704627134775055</c:v>
                </c:pt>
                <c:pt idx="8018">
                  <c:v>9.4224500897755767</c:v>
                </c:pt>
                <c:pt idx="8019">
                  <c:v>9.4768828864268517</c:v>
                </c:pt>
                <c:pt idx="8020">
                  <c:v>9.6204332924636002</c:v>
                </c:pt>
                <c:pt idx="8021">
                  <c:v>9.9389499506849894</c:v>
                </c:pt>
                <c:pt idx="8022">
                  <c:v>10.133199341493256</c:v>
                </c:pt>
                <c:pt idx="8023">
                  <c:v>10.497636717743084</c:v>
                </c:pt>
                <c:pt idx="8024">
                  <c:v>10.827726680475314</c:v>
                </c:pt>
                <c:pt idx="8025">
                  <c:v>11.126706397149244</c:v>
                </c:pt>
                <c:pt idx="8026">
                  <c:v>11.397507939378919</c:v>
                </c:pt>
                <c:pt idx="8027">
                  <c:v>11.548539257931413</c:v>
                </c:pt>
                <c:pt idx="8028">
                  <c:v>11.685336210059113</c:v>
                </c:pt>
                <c:pt idx="8029">
                  <c:v>11.714992573583983</c:v>
                </c:pt>
                <c:pt idx="8030">
                  <c:v>11.553358331480007</c:v>
                </c:pt>
                <c:pt idx="8031">
                  <c:v>11.406957757802905</c:v>
                </c:pt>
                <c:pt idx="8032">
                  <c:v>11.085859553912774</c:v>
                </c:pt>
                <c:pt idx="8033">
                  <c:v>10.889271922383001</c:v>
                </c:pt>
                <c:pt idx="8034">
                  <c:v>10.711212238623244</c:v>
                </c:pt>
                <c:pt idx="8035">
                  <c:v>10.549934284695492</c:v>
                </c:pt>
                <c:pt idx="8036">
                  <c:v>10.403856419825104</c:v>
                </c:pt>
                <c:pt idx="8037">
                  <c:v>10.177298289760888</c:v>
                </c:pt>
                <c:pt idx="8038">
                  <c:v>9.9720927604072944</c:v>
                </c:pt>
                <c:pt idx="8039">
                  <c:v>9.691979616950805</c:v>
                </c:pt>
                <c:pt idx="8040">
                  <c:v>9.6267620745194087</c:v>
                </c:pt>
                <c:pt idx="8041">
                  <c:v>9.7561866998690299</c:v>
                </c:pt>
                <c:pt idx="8042">
                  <c:v>10.061908900868278</c:v>
                </c:pt>
                <c:pt idx="8043">
                  <c:v>10.338817463246572</c:v>
                </c:pt>
                <c:pt idx="8044">
                  <c:v>10.683875788074047</c:v>
                </c:pt>
                <c:pt idx="8045">
                  <c:v>10.996413131951382</c:v>
                </c:pt>
                <c:pt idx="8046">
                  <c:v>11.279494525123791</c:v>
                </c:pt>
                <c:pt idx="8047">
                  <c:v>11.630143905149142</c:v>
                </c:pt>
                <c:pt idx="8048">
                  <c:v>11.853497580078596</c:v>
                </c:pt>
                <c:pt idx="8049">
                  <c:v>12.150048446686423</c:v>
                </c:pt>
                <c:pt idx="8050">
                  <c:v>12.324402272968031</c:v>
                </c:pt>
                <c:pt idx="8051">
                  <c:v>12.293828079041106</c:v>
                </c:pt>
                <c:pt idx="8052">
                  <c:v>12.0776398757897</c:v>
                </c:pt>
                <c:pt idx="8053">
                  <c:v>11.787579151064422</c:v>
                </c:pt>
                <c:pt idx="8054">
                  <c:v>11.336360446380512</c:v>
                </c:pt>
                <c:pt idx="8055">
                  <c:v>11.021915882338215</c:v>
                </c:pt>
                <c:pt idx="8056">
                  <c:v>10.737107020266613</c:v>
                </c:pt>
                <c:pt idx="8057">
                  <c:v>10.479140761057854</c:v>
                </c:pt>
                <c:pt idx="8058">
                  <c:v>10.433982808208611</c:v>
                </c:pt>
                <c:pt idx="8059">
                  <c:v>10.298833112539345</c:v>
                </c:pt>
                <c:pt idx="8060">
                  <c:v>10.270668755209256</c:v>
                </c:pt>
                <c:pt idx="8061">
                  <c:v>10.150911046413912</c:v>
                </c:pt>
                <c:pt idx="8062">
                  <c:v>10.042440235763433</c:v>
                </c:pt>
                <c:pt idx="8063">
                  <c:v>10.038440337776702</c:v>
                </c:pt>
                <c:pt idx="8064">
                  <c:v>10.223312980509267</c:v>
                </c:pt>
                <c:pt idx="8065">
                  <c:v>10.579257346369467</c:v>
                </c:pt>
                <c:pt idx="8066">
                  <c:v>11.184398084906556</c:v>
                </c:pt>
                <c:pt idx="8067">
                  <c:v>11.544010093270977</c:v>
                </c:pt>
                <c:pt idx="8068">
                  <c:v>11.869729468326788</c:v>
                </c:pt>
                <c:pt idx="8069">
                  <c:v>12.070502735900689</c:v>
                </c:pt>
                <c:pt idx="8070">
                  <c:v>12.252353568801169</c:v>
                </c:pt>
                <c:pt idx="8071">
                  <c:v>12.322817584873276</c:v>
                </c:pt>
                <c:pt idx="8072">
                  <c:v>12.386640523888346</c:v>
                </c:pt>
                <c:pt idx="8073">
                  <c:v>12.444448292613208</c:v>
                </c:pt>
                <c:pt idx="8074">
                  <c:v>12.402560027883982</c:v>
                </c:pt>
                <c:pt idx="8075">
                  <c:v>12.270371859489412</c:v>
                </c:pt>
                <c:pt idx="8076">
                  <c:v>11.96214657324105</c:v>
                </c:pt>
                <c:pt idx="8077">
                  <c:v>11.682970835840543</c:v>
                </c:pt>
                <c:pt idx="8078">
                  <c:v>11.241611232594986</c:v>
                </c:pt>
                <c:pt idx="8079">
                  <c:v>10.936096571571548</c:v>
                </c:pt>
                <c:pt idx="8080">
                  <c:v>10.847871548202555</c:v>
                </c:pt>
                <c:pt idx="8081">
                  <c:v>10.862209316999619</c:v>
                </c:pt>
                <c:pt idx="8082">
                  <c:v>10.969443562530726</c:v>
                </c:pt>
                <c:pt idx="8083">
                  <c:v>11.06657121852262</c:v>
                </c:pt>
                <c:pt idx="8084">
                  <c:v>11.154544808598779</c:v>
                </c:pt>
                <c:pt idx="8085">
                  <c:v>11.328474862753835</c:v>
                </c:pt>
                <c:pt idx="8086">
                  <c:v>11.580260175105424</c:v>
                </c:pt>
                <c:pt idx="8087">
                  <c:v>12.091058619653129</c:v>
                </c:pt>
                <c:pt idx="8088">
                  <c:v>12.742211004190537</c:v>
                </c:pt>
                <c:pt idx="8089">
                  <c:v>13.331993722299039</c:v>
                </c:pt>
                <c:pt idx="8090">
                  <c:v>13.77194294916713</c:v>
                </c:pt>
                <c:pt idx="8091">
                  <c:v>13.8876845994397</c:v>
                </c:pt>
                <c:pt idx="8092">
                  <c:v>13.898270076558257</c:v>
                </c:pt>
                <c:pt idx="8093">
                  <c:v>13.907857895962302</c:v>
                </c:pt>
                <c:pt idx="8094">
                  <c:v>13.916542084676236</c:v>
                </c:pt>
                <c:pt idx="8095">
                  <c:v>13.924407807886187</c:v>
                </c:pt>
                <c:pt idx="8096">
                  <c:v>14.025779983756285</c:v>
                </c:pt>
                <c:pt idx="8097">
                  <c:v>13.929102497921239</c:v>
                </c:pt>
                <c:pt idx="8098">
                  <c:v>13.747288870856506</c:v>
                </c:pt>
                <c:pt idx="8099">
                  <c:v>13.488362994837352</c:v>
                </c:pt>
                <c:pt idx="8100">
                  <c:v>13.065344748500593</c:v>
                </c:pt>
                <c:pt idx="8101">
                  <c:v>12.776442812222307</c:v>
                </c:pt>
                <c:pt idx="8102">
                  <c:v>12.514769241962613</c:v>
                </c:pt>
                <c:pt idx="8103">
                  <c:v>12.466253383897302</c:v>
                </c:pt>
                <c:pt idx="8104">
                  <c:v>12.516557817338102</c:v>
                </c:pt>
                <c:pt idx="8105">
                  <c:v>12.562121169622683</c:v>
                </c:pt>
                <c:pt idx="8106">
                  <c:v>12.60339027712296</c:v>
                </c:pt>
                <c:pt idx="8107">
                  <c:v>12.735017642482637</c:v>
                </c:pt>
                <c:pt idx="8108">
                  <c:v>12.948487200529248</c:v>
                </c:pt>
                <c:pt idx="8109">
                  <c:v>13.424581065539211</c:v>
                </c:pt>
                <c:pt idx="8110">
                  <c:v>13.950051920494834</c:v>
                </c:pt>
                <c:pt idx="8111">
                  <c:v>14.425998314122333</c:v>
                </c:pt>
                <c:pt idx="8112">
                  <c:v>14.857087816938151</c:v>
                </c:pt>
                <c:pt idx="8113">
                  <c:v>14.964804752478312</c:v>
                </c:pt>
                <c:pt idx="8114">
                  <c:v>15.156617385625362</c:v>
                </c:pt>
                <c:pt idx="8115">
                  <c:v>15.330352103997598</c:v>
                </c:pt>
                <c:pt idx="8116">
                  <c:v>15.393464931314789</c:v>
                </c:pt>
                <c:pt idx="8117">
                  <c:v>15.450629514792571</c:v>
                </c:pt>
                <c:pt idx="8118">
                  <c:v>15.313910903989985</c:v>
                </c:pt>
                <c:pt idx="8119">
                  <c:v>15.095829939078897</c:v>
                </c:pt>
                <c:pt idx="8120">
                  <c:v>14.804054841277688</c:v>
                </c:pt>
                <c:pt idx="8121">
                  <c:v>14.539778898589061</c:v>
                </c:pt>
                <c:pt idx="8122">
                  <c:v>14.394658156310262</c:v>
                </c:pt>
                <c:pt idx="8123">
                  <c:v>14.263214721766261</c:v>
                </c:pt>
                <c:pt idx="8124">
                  <c:v>14.049911759464345</c:v>
                </c:pt>
                <c:pt idx="8125">
                  <c:v>13.85671212774313</c:v>
                </c:pt>
                <c:pt idx="8126">
                  <c:v>13.681721132332664</c:v>
                </c:pt>
                <c:pt idx="8127">
                  <c:v>13.711718208906362</c:v>
                </c:pt>
                <c:pt idx="8128">
                  <c:v>13.644640348010572</c:v>
                </c:pt>
                <c:pt idx="8129">
                  <c:v>13.772379985780432</c:v>
                </c:pt>
                <c:pt idx="8130">
                  <c:v>13.888080446322592</c:v>
                </c:pt>
                <c:pt idx="8131">
                  <c:v>14.087124174966759</c:v>
                </c:pt>
                <c:pt idx="8132">
                  <c:v>14.361656253749072</c:v>
                </c:pt>
                <c:pt idx="8133">
                  <c:v>14.610314293675065</c:v>
                </c:pt>
                <c:pt idx="8134">
                  <c:v>14.929784645064128</c:v>
                </c:pt>
                <c:pt idx="8135">
                  <c:v>15.313393404791976</c:v>
                </c:pt>
                <c:pt idx="8136">
                  <c:v>15.472352331462025</c:v>
                </c:pt>
                <c:pt idx="8137">
                  <c:v>15.6163297322446</c:v>
                </c:pt>
                <c:pt idx="8138">
                  <c:v>15.652489803082036</c:v>
                </c:pt>
                <c:pt idx="8139">
                  <c:v>15.685241867532586</c:v>
                </c:pt>
                <c:pt idx="8140">
                  <c:v>15.62065934302341</c:v>
                </c:pt>
                <c:pt idx="8141">
                  <c:v>15.373668018835296</c:v>
                </c:pt>
                <c:pt idx="8142">
                  <c:v>15.24420285814197</c:v>
                </c:pt>
                <c:pt idx="8143">
                  <c:v>15.032691721772849</c:v>
                </c:pt>
                <c:pt idx="8144">
                  <c:v>15.029610599584206</c:v>
                </c:pt>
                <c:pt idx="8145">
                  <c:v>14.932572086712849</c:v>
                </c:pt>
                <c:pt idx="8146">
                  <c:v>14.750431458608356</c:v>
                </c:pt>
                <c:pt idx="8147">
                  <c:v>14.585457180279061</c:v>
                </c:pt>
                <c:pt idx="8148">
                  <c:v>14.341783581766991</c:v>
                </c:pt>
                <c:pt idx="8149">
                  <c:v>14.121075678863701</c:v>
                </c:pt>
                <c:pt idx="8150">
                  <c:v>14.015416785358608</c:v>
                </c:pt>
                <c:pt idx="8151">
                  <c:v>14.013963787569871</c:v>
                </c:pt>
                <c:pt idx="8152">
                  <c:v>14.201143290811885</c:v>
                </c:pt>
                <c:pt idx="8153">
                  <c:v>14.559177100700655</c:v>
                </c:pt>
                <c:pt idx="8154">
                  <c:v>14.883467018982925</c:v>
                </c:pt>
                <c:pt idx="8155">
                  <c:v>15.082945552910237</c:v>
                </c:pt>
                <c:pt idx="8156">
                  <c:v>15.263623677935502</c:v>
                </c:pt>
                <c:pt idx="8157">
                  <c:v>15.333025511245761</c:v>
                </c:pt>
                <c:pt idx="8158">
                  <c:v>15.49013415547352</c:v>
                </c:pt>
                <c:pt idx="8159">
                  <c:v>15.820931218041023</c:v>
                </c:pt>
                <c:pt idx="8160">
                  <c:v>16.0263036123531</c:v>
                </c:pt>
                <c:pt idx="8161">
                  <c:v>16.400815673723933</c:v>
                </c:pt>
                <c:pt idx="8162">
                  <c:v>16.363039686443489</c:v>
                </c:pt>
                <c:pt idx="8163">
                  <c:v>16.234576222479024</c:v>
                </c:pt>
                <c:pt idx="8164">
                  <c:v>16.023972375146229</c:v>
                </c:pt>
                <c:pt idx="8165">
                  <c:v>15.738969693193694</c:v>
                </c:pt>
                <c:pt idx="8166">
                  <c:v>15.669323440412809</c:v>
                </c:pt>
                <c:pt idx="8167">
                  <c:v>15.511993412706826</c:v>
                </c:pt>
                <c:pt idx="8168">
                  <c:v>15.463739170385441</c:v>
                </c:pt>
                <c:pt idx="8169">
                  <c:v>15.420032783259499</c:v>
                </c:pt>
                <c:pt idx="8170">
                  <c:v>15.286197846467157</c:v>
                </c:pt>
                <c:pt idx="8171">
                  <c:v>15.164976555301431</c:v>
                </c:pt>
                <c:pt idx="8172">
                  <c:v>14.960932322061558</c:v>
                </c:pt>
                <c:pt idx="8173">
                  <c:v>14.776118804746297</c:v>
                </c:pt>
                <c:pt idx="8174">
                  <c:v>14.608723551079487</c:v>
                </c:pt>
                <c:pt idx="8175">
                  <c:v>14.739848267210723</c:v>
                </c:pt>
                <c:pt idx="8176">
                  <c:v>14.952862549602594</c:v>
                </c:pt>
                <c:pt idx="8177">
                  <c:v>15.240048488462</c:v>
                </c:pt>
                <c:pt idx="8178">
                  <c:v>15.594415569857048</c:v>
                </c:pt>
                <c:pt idx="8179">
                  <c:v>15.726888781449167</c:v>
                </c:pt>
                <c:pt idx="8180">
                  <c:v>15.846876686991228</c:v>
                </c:pt>
                <c:pt idx="8181">
                  <c:v>16.049803778463868</c:v>
                </c:pt>
                <c:pt idx="8182">
                  <c:v>16.422101001358349</c:v>
                </c:pt>
                <c:pt idx="8183">
                  <c:v>16.85355781724861</c:v>
                </c:pt>
                <c:pt idx="8184">
                  <c:v>17.150103006636915</c:v>
                </c:pt>
                <c:pt idx="8185">
                  <c:v>17.324451690764334</c:v>
                </c:pt>
                <c:pt idx="8186">
                  <c:v>17.388120618927527</c:v>
                </c:pt>
                <c:pt idx="8187">
                  <c:v>17.163045553158256</c:v>
                </c:pt>
                <c:pt idx="8188">
                  <c:v>17.05343109219049</c:v>
                </c:pt>
                <c:pt idx="8189">
                  <c:v>16.859899771174135</c:v>
                </c:pt>
                <c:pt idx="8190">
                  <c:v>16.778856127055807</c:v>
                </c:pt>
                <c:pt idx="8191">
                  <c:v>16.70545066644695</c:v>
                </c:pt>
                <c:pt idx="8192">
                  <c:v>16.638963507511559</c:v>
                </c:pt>
                <c:pt idx="8193">
                  <c:v>16.484494836070557</c:v>
                </c:pt>
                <c:pt idx="8194">
                  <c:v>16.250336714324124</c:v>
                </c:pt>
                <c:pt idx="8195">
                  <c:v>15.849751916414014</c:v>
                </c:pt>
                <c:pt idx="8196">
                  <c:v>15.581169125859223</c:v>
                </c:pt>
                <c:pt idx="8197">
                  <c:v>15.432147446562754</c:v>
                </c:pt>
                <c:pt idx="8198">
                  <c:v>15.579914068476468</c:v>
                </c:pt>
                <c:pt idx="8199">
                  <c:v>16.090745132805459</c:v>
                </c:pt>
                <c:pt idx="8200">
                  <c:v>16.553431503566809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'Filter Test'!$E$5</c:f>
              <c:strCache>
                <c:ptCount val="1"/>
                <c:pt idx="0">
                  <c:v>gyroADC[0]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'Filter Test'!$A$6:$A$8206</c:f>
              <c:numCache>
                <c:formatCode>General</c:formatCode>
                <c:ptCount val="8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</c:numCache>
            </c:numRef>
          </c:xVal>
          <c:yVal>
            <c:numRef>
              <c:f>'Filter Test'!$E$6:$E$8206</c:f>
              <c:numCache>
                <c:formatCode>General</c:formatCode>
                <c:ptCount val="8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-2</c:v>
                </c:pt>
                <c:pt idx="226">
                  <c:v>-2</c:v>
                </c:pt>
                <c:pt idx="227">
                  <c:v>-2</c:v>
                </c:pt>
                <c:pt idx="228">
                  <c:v>-2</c:v>
                </c:pt>
                <c:pt idx="229">
                  <c:v>-2</c:v>
                </c:pt>
                <c:pt idx="230">
                  <c:v>-2</c:v>
                </c:pt>
                <c:pt idx="231">
                  <c:v>-2</c:v>
                </c:pt>
                <c:pt idx="232">
                  <c:v>-2</c:v>
                </c:pt>
                <c:pt idx="233">
                  <c:v>-2</c:v>
                </c:pt>
                <c:pt idx="234">
                  <c:v>-2</c:v>
                </c:pt>
                <c:pt idx="235">
                  <c:v>-2</c:v>
                </c:pt>
                <c:pt idx="236">
                  <c:v>-2</c:v>
                </c:pt>
                <c:pt idx="237">
                  <c:v>-3</c:v>
                </c:pt>
                <c:pt idx="238">
                  <c:v>-3</c:v>
                </c:pt>
                <c:pt idx="239">
                  <c:v>-3</c:v>
                </c:pt>
                <c:pt idx="240">
                  <c:v>-3</c:v>
                </c:pt>
                <c:pt idx="241">
                  <c:v>-3</c:v>
                </c:pt>
                <c:pt idx="242">
                  <c:v>-3</c:v>
                </c:pt>
                <c:pt idx="243">
                  <c:v>-3</c:v>
                </c:pt>
                <c:pt idx="244">
                  <c:v>-2</c:v>
                </c:pt>
                <c:pt idx="245">
                  <c:v>-2</c:v>
                </c:pt>
                <c:pt idx="246">
                  <c:v>-2</c:v>
                </c:pt>
                <c:pt idx="247">
                  <c:v>-2</c:v>
                </c:pt>
                <c:pt idx="248">
                  <c:v>-2</c:v>
                </c:pt>
                <c:pt idx="249">
                  <c:v>-2</c:v>
                </c:pt>
                <c:pt idx="250">
                  <c:v>-2</c:v>
                </c:pt>
                <c:pt idx="251">
                  <c:v>-2</c:v>
                </c:pt>
                <c:pt idx="252">
                  <c:v>-2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-2</c:v>
                </c:pt>
                <c:pt idx="260">
                  <c:v>-2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-2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-2</c:v>
                </c:pt>
                <c:pt idx="400">
                  <c:v>-2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-1</c:v>
                </c:pt>
                <c:pt idx="1501">
                  <c:v>0</c:v>
                </c:pt>
                <c:pt idx="1502">
                  <c:v>-1</c:v>
                </c:pt>
                <c:pt idx="1503">
                  <c:v>0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0</c:v>
                </c:pt>
                <c:pt idx="1515">
                  <c:v>0</c:v>
                </c:pt>
                <c:pt idx="1516">
                  <c:v>-1</c:v>
                </c:pt>
                <c:pt idx="1517">
                  <c:v>0</c:v>
                </c:pt>
                <c:pt idx="1518">
                  <c:v>-1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1</c:v>
                </c:pt>
                <c:pt idx="1810">
                  <c:v>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0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0</c:v>
                </c:pt>
                <c:pt idx="1824">
                  <c:v>1</c:v>
                </c:pt>
                <c:pt idx="1825">
                  <c:v>0</c:v>
                </c:pt>
                <c:pt idx="1826">
                  <c:v>1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1</c:v>
                </c:pt>
                <c:pt idx="2573">
                  <c:v>0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0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-1</c:v>
                </c:pt>
                <c:pt idx="3406">
                  <c:v>-1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-1</c:v>
                </c:pt>
                <c:pt idx="3413">
                  <c:v>-1</c:v>
                </c:pt>
                <c:pt idx="3414">
                  <c:v>-1</c:v>
                </c:pt>
                <c:pt idx="3415">
                  <c:v>0</c:v>
                </c:pt>
                <c:pt idx="3416">
                  <c:v>-1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-1</c:v>
                </c:pt>
                <c:pt idx="3473">
                  <c:v>-1</c:v>
                </c:pt>
                <c:pt idx="3474">
                  <c:v>-1</c:v>
                </c:pt>
                <c:pt idx="3475">
                  <c:v>0</c:v>
                </c:pt>
                <c:pt idx="3476">
                  <c:v>-1</c:v>
                </c:pt>
                <c:pt idx="3477">
                  <c:v>-1</c:v>
                </c:pt>
                <c:pt idx="3478">
                  <c:v>-1</c:v>
                </c:pt>
                <c:pt idx="3479">
                  <c:v>-1</c:v>
                </c:pt>
                <c:pt idx="3480">
                  <c:v>0</c:v>
                </c:pt>
                <c:pt idx="3481">
                  <c:v>-1</c:v>
                </c:pt>
                <c:pt idx="3482">
                  <c:v>-1</c:v>
                </c:pt>
                <c:pt idx="3483">
                  <c:v>-1</c:v>
                </c:pt>
                <c:pt idx="3484">
                  <c:v>-1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-1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-1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-1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0</c:v>
                </c:pt>
                <c:pt idx="3520">
                  <c:v>-1</c:v>
                </c:pt>
                <c:pt idx="3521">
                  <c:v>-1</c:v>
                </c:pt>
                <c:pt idx="3522">
                  <c:v>-1</c:v>
                </c:pt>
                <c:pt idx="3523">
                  <c:v>-1</c:v>
                </c:pt>
                <c:pt idx="3524">
                  <c:v>-1</c:v>
                </c:pt>
                <c:pt idx="3525">
                  <c:v>-1</c:v>
                </c:pt>
                <c:pt idx="3526">
                  <c:v>-1</c:v>
                </c:pt>
                <c:pt idx="3527">
                  <c:v>-1</c:v>
                </c:pt>
                <c:pt idx="3528">
                  <c:v>-1</c:v>
                </c:pt>
                <c:pt idx="3529">
                  <c:v>-1</c:v>
                </c:pt>
                <c:pt idx="3530">
                  <c:v>-1</c:v>
                </c:pt>
                <c:pt idx="3531">
                  <c:v>-1</c:v>
                </c:pt>
                <c:pt idx="3532">
                  <c:v>-1</c:v>
                </c:pt>
                <c:pt idx="3533">
                  <c:v>-1</c:v>
                </c:pt>
                <c:pt idx="3534">
                  <c:v>-1</c:v>
                </c:pt>
                <c:pt idx="3535">
                  <c:v>-1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-1</c:v>
                </c:pt>
                <c:pt idx="3540">
                  <c:v>-1</c:v>
                </c:pt>
                <c:pt idx="3541">
                  <c:v>-1</c:v>
                </c:pt>
                <c:pt idx="3542">
                  <c:v>-1</c:v>
                </c:pt>
                <c:pt idx="3543">
                  <c:v>-1</c:v>
                </c:pt>
                <c:pt idx="3544">
                  <c:v>-1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-1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-1</c:v>
                </c:pt>
                <c:pt idx="3582">
                  <c:v>-1</c:v>
                </c:pt>
                <c:pt idx="3583">
                  <c:v>-1</c:v>
                </c:pt>
                <c:pt idx="3584">
                  <c:v>-1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-1</c:v>
                </c:pt>
                <c:pt idx="3609">
                  <c:v>-1</c:v>
                </c:pt>
                <c:pt idx="3610">
                  <c:v>-1</c:v>
                </c:pt>
                <c:pt idx="3611">
                  <c:v>-1</c:v>
                </c:pt>
                <c:pt idx="3612">
                  <c:v>-1</c:v>
                </c:pt>
                <c:pt idx="3613">
                  <c:v>-1</c:v>
                </c:pt>
                <c:pt idx="3614">
                  <c:v>-1</c:v>
                </c:pt>
                <c:pt idx="3615">
                  <c:v>-1</c:v>
                </c:pt>
                <c:pt idx="3616">
                  <c:v>-1</c:v>
                </c:pt>
                <c:pt idx="3617">
                  <c:v>-1</c:v>
                </c:pt>
                <c:pt idx="3618">
                  <c:v>-1</c:v>
                </c:pt>
                <c:pt idx="3619">
                  <c:v>-1</c:v>
                </c:pt>
                <c:pt idx="3620">
                  <c:v>-1</c:v>
                </c:pt>
                <c:pt idx="3621">
                  <c:v>-1</c:v>
                </c:pt>
                <c:pt idx="3622">
                  <c:v>-1</c:v>
                </c:pt>
                <c:pt idx="3623">
                  <c:v>-1</c:v>
                </c:pt>
                <c:pt idx="3624">
                  <c:v>-1</c:v>
                </c:pt>
                <c:pt idx="3625">
                  <c:v>-1</c:v>
                </c:pt>
                <c:pt idx="3626">
                  <c:v>-1</c:v>
                </c:pt>
                <c:pt idx="3627">
                  <c:v>-1</c:v>
                </c:pt>
                <c:pt idx="3628">
                  <c:v>-1</c:v>
                </c:pt>
                <c:pt idx="3629">
                  <c:v>-1</c:v>
                </c:pt>
                <c:pt idx="3630">
                  <c:v>-1</c:v>
                </c:pt>
                <c:pt idx="3631">
                  <c:v>-1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-1</c:v>
                </c:pt>
                <c:pt idx="3660">
                  <c:v>-1</c:v>
                </c:pt>
                <c:pt idx="3661">
                  <c:v>-1</c:v>
                </c:pt>
                <c:pt idx="3662">
                  <c:v>-1</c:v>
                </c:pt>
                <c:pt idx="3663">
                  <c:v>-1</c:v>
                </c:pt>
                <c:pt idx="3664">
                  <c:v>-1</c:v>
                </c:pt>
                <c:pt idx="3665">
                  <c:v>-1</c:v>
                </c:pt>
                <c:pt idx="3666">
                  <c:v>-1</c:v>
                </c:pt>
                <c:pt idx="3667">
                  <c:v>-1</c:v>
                </c:pt>
                <c:pt idx="3668">
                  <c:v>-1</c:v>
                </c:pt>
                <c:pt idx="3669">
                  <c:v>-1</c:v>
                </c:pt>
                <c:pt idx="3670">
                  <c:v>-1</c:v>
                </c:pt>
                <c:pt idx="3671">
                  <c:v>-1</c:v>
                </c:pt>
                <c:pt idx="3672">
                  <c:v>-1</c:v>
                </c:pt>
                <c:pt idx="3673">
                  <c:v>-1</c:v>
                </c:pt>
                <c:pt idx="3674">
                  <c:v>-1</c:v>
                </c:pt>
                <c:pt idx="3675">
                  <c:v>-1</c:v>
                </c:pt>
                <c:pt idx="3676">
                  <c:v>-1</c:v>
                </c:pt>
                <c:pt idx="3677">
                  <c:v>-1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-1</c:v>
                </c:pt>
                <c:pt idx="3705">
                  <c:v>-1</c:v>
                </c:pt>
                <c:pt idx="3706">
                  <c:v>-1</c:v>
                </c:pt>
                <c:pt idx="3707">
                  <c:v>-1</c:v>
                </c:pt>
                <c:pt idx="3708">
                  <c:v>-1</c:v>
                </c:pt>
                <c:pt idx="3709">
                  <c:v>-1</c:v>
                </c:pt>
                <c:pt idx="3710">
                  <c:v>-1</c:v>
                </c:pt>
                <c:pt idx="3711">
                  <c:v>-1</c:v>
                </c:pt>
                <c:pt idx="3712">
                  <c:v>-1</c:v>
                </c:pt>
                <c:pt idx="3713">
                  <c:v>-1</c:v>
                </c:pt>
                <c:pt idx="3714">
                  <c:v>-1</c:v>
                </c:pt>
                <c:pt idx="3715">
                  <c:v>-1</c:v>
                </c:pt>
                <c:pt idx="3716">
                  <c:v>-1</c:v>
                </c:pt>
                <c:pt idx="3717">
                  <c:v>-1</c:v>
                </c:pt>
                <c:pt idx="3718">
                  <c:v>-1</c:v>
                </c:pt>
                <c:pt idx="3719">
                  <c:v>-1</c:v>
                </c:pt>
                <c:pt idx="3720">
                  <c:v>-1</c:v>
                </c:pt>
                <c:pt idx="3721">
                  <c:v>-1</c:v>
                </c:pt>
                <c:pt idx="3722">
                  <c:v>-1</c:v>
                </c:pt>
                <c:pt idx="3723">
                  <c:v>-1</c:v>
                </c:pt>
                <c:pt idx="3724">
                  <c:v>-1</c:v>
                </c:pt>
                <c:pt idx="3725">
                  <c:v>-1</c:v>
                </c:pt>
                <c:pt idx="3726">
                  <c:v>-1</c:v>
                </c:pt>
                <c:pt idx="3727">
                  <c:v>-1</c:v>
                </c:pt>
                <c:pt idx="3728">
                  <c:v>-1</c:v>
                </c:pt>
                <c:pt idx="3729">
                  <c:v>-1</c:v>
                </c:pt>
                <c:pt idx="3730">
                  <c:v>-1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-1</c:v>
                </c:pt>
                <c:pt idx="3750">
                  <c:v>-1</c:v>
                </c:pt>
                <c:pt idx="3751">
                  <c:v>-1</c:v>
                </c:pt>
                <c:pt idx="3752">
                  <c:v>-1</c:v>
                </c:pt>
                <c:pt idx="3753">
                  <c:v>-1</c:v>
                </c:pt>
                <c:pt idx="3754">
                  <c:v>-1</c:v>
                </c:pt>
                <c:pt idx="3755">
                  <c:v>-1</c:v>
                </c:pt>
                <c:pt idx="3756">
                  <c:v>-1</c:v>
                </c:pt>
                <c:pt idx="3757">
                  <c:v>-2</c:v>
                </c:pt>
                <c:pt idx="3758">
                  <c:v>-2</c:v>
                </c:pt>
                <c:pt idx="3759">
                  <c:v>-2</c:v>
                </c:pt>
                <c:pt idx="3760">
                  <c:v>-2</c:v>
                </c:pt>
                <c:pt idx="3761">
                  <c:v>-2</c:v>
                </c:pt>
                <c:pt idx="3762">
                  <c:v>-2</c:v>
                </c:pt>
                <c:pt idx="3763">
                  <c:v>-2</c:v>
                </c:pt>
                <c:pt idx="3764">
                  <c:v>-2</c:v>
                </c:pt>
                <c:pt idx="3765">
                  <c:v>-2</c:v>
                </c:pt>
                <c:pt idx="3766">
                  <c:v>-2</c:v>
                </c:pt>
                <c:pt idx="3767">
                  <c:v>-2</c:v>
                </c:pt>
                <c:pt idx="3768">
                  <c:v>-2</c:v>
                </c:pt>
                <c:pt idx="3769">
                  <c:v>-2</c:v>
                </c:pt>
                <c:pt idx="3770">
                  <c:v>-2</c:v>
                </c:pt>
                <c:pt idx="3771">
                  <c:v>-2</c:v>
                </c:pt>
                <c:pt idx="3772">
                  <c:v>-2</c:v>
                </c:pt>
                <c:pt idx="3773">
                  <c:v>-2</c:v>
                </c:pt>
                <c:pt idx="3774">
                  <c:v>-2</c:v>
                </c:pt>
                <c:pt idx="3775">
                  <c:v>-2</c:v>
                </c:pt>
                <c:pt idx="3776">
                  <c:v>-2</c:v>
                </c:pt>
                <c:pt idx="3777">
                  <c:v>-2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-1</c:v>
                </c:pt>
                <c:pt idx="3784">
                  <c:v>-1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-1</c:v>
                </c:pt>
                <c:pt idx="3803">
                  <c:v>-1</c:v>
                </c:pt>
                <c:pt idx="3804">
                  <c:v>-1</c:v>
                </c:pt>
                <c:pt idx="3805">
                  <c:v>-1</c:v>
                </c:pt>
                <c:pt idx="3806">
                  <c:v>-1</c:v>
                </c:pt>
                <c:pt idx="3807">
                  <c:v>-1</c:v>
                </c:pt>
                <c:pt idx="3808">
                  <c:v>-1</c:v>
                </c:pt>
                <c:pt idx="3809">
                  <c:v>-1</c:v>
                </c:pt>
                <c:pt idx="3810">
                  <c:v>-1</c:v>
                </c:pt>
                <c:pt idx="3811">
                  <c:v>-1</c:v>
                </c:pt>
                <c:pt idx="3812">
                  <c:v>-1</c:v>
                </c:pt>
                <c:pt idx="3813">
                  <c:v>-1</c:v>
                </c:pt>
                <c:pt idx="3814">
                  <c:v>-1</c:v>
                </c:pt>
                <c:pt idx="3815">
                  <c:v>-1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-1</c:v>
                </c:pt>
                <c:pt idx="3820">
                  <c:v>-1</c:v>
                </c:pt>
                <c:pt idx="3821">
                  <c:v>-1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-1</c:v>
                </c:pt>
                <c:pt idx="3852">
                  <c:v>-1</c:v>
                </c:pt>
                <c:pt idx="3853">
                  <c:v>-1</c:v>
                </c:pt>
                <c:pt idx="3854">
                  <c:v>-1</c:v>
                </c:pt>
                <c:pt idx="3855">
                  <c:v>-1</c:v>
                </c:pt>
                <c:pt idx="3856">
                  <c:v>-1</c:v>
                </c:pt>
                <c:pt idx="3857">
                  <c:v>-2</c:v>
                </c:pt>
                <c:pt idx="3858">
                  <c:v>-2</c:v>
                </c:pt>
                <c:pt idx="3859">
                  <c:v>-2</c:v>
                </c:pt>
                <c:pt idx="3860">
                  <c:v>-2</c:v>
                </c:pt>
                <c:pt idx="3861">
                  <c:v>-2</c:v>
                </c:pt>
                <c:pt idx="3862">
                  <c:v>-2</c:v>
                </c:pt>
                <c:pt idx="3863">
                  <c:v>-2</c:v>
                </c:pt>
                <c:pt idx="3864">
                  <c:v>-2</c:v>
                </c:pt>
                <c:pt idx="3865">
                  <c:v>-2</c:v>
                </c:pt>
                <c:pt idx="3866">
                  <c:v>-2</c:v>
                </c:pt>
                <c:pt idx="3867">
                  <c:v>-2</c:v>
                </c:pt>
                <c:pt idx="3868">
                  <c:v>-2</c:v>
                </c:pt>
                <c:pt idx="3869">
                  <c:v>-2</c:v>
                </c:pt>
                <c:pt idx="3870">
                  <c:v>-2</c:v>
                </c:pt>
                <c:pt idx="3871">
                  <c:v>-1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-1</c:v>
                </c:pt>
                <c:pt idx="3882">
                  <c:v>-1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-1</c:v>
                </c:pt>
                <c:pt idx="3892">
                  <c:v>-1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-1</c:v>
                </c:pt>
                <c:pt idx="3897">
                  <c:v>-1</c:v>
                </c:pt>
                <c:pt idx="3898">
                  <c:v>-1</c:v>
                </c:pt>
                <c:pt idx="3899">
                  <c:v>-1</c:v>
                </c:pt>
                <c:pt idx="3900">
                  <c:v>-1</c:v>
                </c:pt>
                <c:pt idx="3901">
                  <c:v>-1</c:v>
                </c:pt>
                <c:pt idx="3902">
                  <c:v>-1</c:v>
                </c:pt>
                <c:pt idx="3903">
                  <c:v>-1</c:v>
                </c:pt>
                <c:pt idx="3904">
                  <c:v>-1</c:v>
                </c:pt>
                <c:pt idx="3905">
                  <c:v>-1</c:v>
                </c:pt>
                <c:pt idx="3906">
                  <c:v>-2</c:v>
                </c:pt>
                <c:pt idx="3907">
                  <c:v>-2</c:v>
                </c:pt>
                <c:pt idx="3908">
                  <c:v>-2</c:v>
                </c:pt>
                <c:pt idx="3909">
                  <c:v>-2</c:v>
                </c:pt>
                <c:pt idx="3910">
                  <c:v>-2</c:v>
                </c:pt>
                <c:pt idx="3911">
                  <c:v>-2</c:v>
                </c:pt>
                <c:pt idx="3912">
                  <c:v>-2</c:v>
                </c:pt>
                <c:pt idx="3913">
                  <c:v>-2</c:v>
                </c:pt>
                <c:pt idx="3914">
                  <c:v>-2</c:v>
                </c:pt>
                <c:pt idx="3915">
                  <c:v>-2</c:v>
                </c:pt>
                <c:pt idx="3916">
                  <c:v>-3</c:v>
                </c:pt>
                <c:pt idx="3917">
                  <c:v>-3</c:v>
                </c:pt>
                <c:pt idx="3918">
                  <c:v>-3</c:v>
                </c:pt>
                <c:pt idx="3919">
                  <c:v>-3</c:v>
                </c:pt>
                <c:pt idx="3920">
                  <c:v>-3</c:v>
                </c:pt>
                <c:pt idx="3921">
                  <c:v>-3</c:v>
                </c:pt>
                <c:pt idx="3922">
                  <c:v>-3</c:v>
                </c:pt>
                <c:pt idx="3923">
                  <c:v>-3</c:v>
                </c:pt>
                <c:pt idx="3924">
                  <c:v>-3</c:v>
                </c:pt>
                <c:pt idx="3925">
                  <c:v>-2</c:v>
                </c:pt>
                <c:pt idx="3926">
                  <c:v>-2</c:v>
                </c:pt>
                <c:pt idx="3927">
                  <c:v>-2</c:v>
                </c:pt>
                <c:pt idx="3928">
                  <c:v>-2</c:v>
                </c:pt>
                <c:pt idx="3929">
                  <c:v>-2</c:v>
                </c:pt>
                <c:pt idx="3930">
                  <c:v>-2</c:v>
                </c:pt>
                <c:pt idx="3931">
                  <c:v>-2</c:v>
                </c:pt>
                <c:pt idx="3932">
                  <c:v>-1</c:v>
                </c:pt>
                <c:pt idx="3933">
                  <c:v>-1</c:v>
                </c:pt>
                <c:pt idx="3934">
                  <c:v>-1</c:v>
                </c:pt>
                <c:pt idx="3935">
                  <c:v>-1</c:v>
                </c:pt>
                <c:pt idx="3936">
                  <c:v>-1</c:v>
                </c:pt>
                <c:pt idx="3937">
                  <c:v>-1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-1</c:v>
                </c:pt>
                <c:pt idx="3946">
                  <c:v>0</c:v>
                </c:pt>
                <c:pt idx="3947">
                  <c:v>-1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-1</c:v>
                </c:pt>
                <c:pt idx="3952">
                  <c:v>-1</c:v>
                </c:pt>
                <c:pt idx="3953">
                  <c:v>-1</c:v>
                </c:pt>
                <c:pt idx="3954">
                  <c:v>-1</c:v>
                </c:pt>
                <c:pt idx="3955">
                  <c:v>-1</c:v>
                </c:pt>
                <c:pt idx="3956">
                  <c:v>-1</c:v>
                </c:pt>
                <c:pt idx="3957">
                  <c:v>-1</c:v>
                </c:pt>
                <c:pt idx="3958">
                  <c:v>-2</c:v>
                </c:pt>
                <c:pt idx="3959">
                  <c:v>-2</c:v>
                </c:pt>
                <c:pt idx="3960">
                  <c:v>-2</c:v>
                </c:pt>
                <c:pt idx="3961">
                  <c:v>-1</c:v>
                </c:pt>
                <c:pt idx="3962">
                  <c:v>-1</c:v>
                </c:pt>
                <c:pt idx="3963">
                  <c:v>-1</c:v>
                </c:pt>
                <c:pt idx="3964">
                  <c:v>-2</c:v>
                </c:pt>
                <c:pt idx="3965">
                  <c:v>-2</c:v>
                </c:pt>
                <c:pt idx="3966">
                  <c:v>-2</c:v>
                </c:pt>
                <c:pt idx="3967">
                  <c:v>-2</c:v>
                </c:pt>
                <c:pt idx="3968">
                  <c:v>-1</c:v>
                </c:pt>
                <c:pt idx="3969">
                  <c:v>-2</c:v>
                </c:pt>
                <c:pt idx="3970">
                  <c:v>-1</c:v>
                </c:pt>
                <c:pt idx="3971">
                  <c:v>-1</c:v>
                </c:pt>
                <c:pt idx="3972">
                  <c:v>-1</c:v>
                </c:pt>
                <c:pt idx="3973">
                  <c:v>-1</c:v>
                </c:pt>
                <c:pt idx="3974">
                  <c:v>-1</c:v>
                </c:pt>
                <c:pt idx="3975">
                  <c:v>-1</c:v>
                </c:pt>
                <c:pt idx="3976">
                  <c:v>-1</c:v>
                </c:pt>
                <c:pt idx="3977">
                  <c:v>-1</c:v>
                </c:pt>
                <c:pt idx="3978">
                  <c:v>-1</c:v>
                </c:pt>
                <c:pt idx="3979">
                  <c:v>-1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-1</c:v>
                </c:pt>
                <c:pt idx="4007">
                  <c:v>-1</c:v>
                </c:pt>
                <c:pt idx="4008">
                  <c:v>-1</c:v>
                </c:pt>
                <c:pt idx="4009">
                  <c:v>-1</c:v>
                </c:pt>
                <c:pt idx="4010">
                  <c:v>-1</c:v>
                </c:pt>
                <c:pt idx="4011">
                  <c:v>-1</c:v>
                </c:pt>
                <c:pt idx="4012">
                  <c:v>-2</c:v>
                </c:pt>
                <c:pt idx="4013">
                  <c:v>-2</c:v>
                </c:pt>
                <c:pt idx="4014">
                  <c:v>-2</c:v>
                </c:pt>
                <c:pt idx="4015">
                  <c:v>-2</c:v>
                </c:pt>
                <c:pt idx="4016">
                  <c:v>-2</c:v>
                </c:pt>
                <c:pt idx="4017">
                  <c:v>-2</c:v>
                </c:pt>
                <c:pt idx="4018">
                  <c:v>-2</c:v>
                </c:pt>
                <c:pt idx="4019">
                  <c:v>-2</c:v>
                </c:pt>
                <c:pt idx="4020">
                  <c:v>-3</c:v>
                </c:pt>
                <c:pt idx="4021">
                  <c:v>-2</c:v>
                </c:pt>
                <c:pt idx="4022">
                  <c:v>-2</c:v>
                </c:pt>
                <c:pt idx="4023">
                  <c:v>-2</c:v>
                </c:pt>
                <c:pt idx="4024">
                  <c:v>-2</c:v>
                </c:pt>
                <c:pt idx="4025">
                  <c:v>-2</c:v>
                </c:pt>
                <c:pt idx="4026">
                  <c:v>-2</c:v>
                </c:pt>
                <c:pt idx="4027">
                  <c:v>-2</c:v>
                </c:pt>
                <c:pt idx="4028">
                  <c:v>-2</c:v>
                </c:pt>
                <c:pt idx="4029">
                  <c:v>-2</c:v>
                </c:pt>
                <c:pt idx="4030">
                  <c:v>-1</c:v>
                </c:pt>
                <c:pt idx="4031">
                  <c:v>-1</c:v>
                </c:pt>
                <c:pt idx="4032">
                  <c:v>-1</c:v>
                </c:pt>
                <c:pt idx="4033">
                  <c:v>-1</c:v>
                </c:pt>
                <c:pt idx="4034">
                  <c:v>-1</c:v>
                </c:pt>
                <c:pt idx="4035">
                  <c:v>-1</c:v>
                </c:pt>
                <c:pt idx="4036">
                  <c:v>-1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2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-1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1</c:v>
                </c:pt>
                <c:pt idx="4090">
                  <c:v>1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0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-1</c:v>
                </c:pt>
                <c:pt idx="4151">
                  <c:v>0</c:v>
                </c:pt>
                <c:pt idx="4152">
                  <c:v>0</c:v>
                </c:pt>
                <c:pt idx="4153">
                  <c:v>-1</c:v>
                </c:pt>
                <c:pt idx="4154">
                  <c:v>-1</c:v>
                </c:pt>
                <c:pt idx="4155">
                  <c:v>-1</c:v>
                </c:pt>
                <c:pt idx="4156">
                  <c:v>-1</c:v>
                </c:pt>
                <c:pt idx="4157">
                  <c:v>-1</c:v>
                </c:pt>
                <c:pt idx="4158">
                  <c:v>-1</c:v>
                </c:pt>
                <c:pt idx="4159">
                  <c:v>-1</c:v>
                </c:pt>
                <c:pt idx="4160">
                  <c:v>-1</c:v>
                </c:pt>
                <c:pt idx="4161">
                  <c:v>-1</c:v>
                </c:pt>
                <c:pt idx="4162">
                  <c:v>-1</c:v>
                </c:pt>
                <c:pt idx="4163">
                  <c:v>-2</c:v>
                </c:pt>
                <c:pt idx="4164">
                  <c:v>-2</c:v>
                </c:pt>
                <c:pt idx="4165">
                  <c:v>-2</c:v>
                </c:pt>
                <c:pt idx="4166">
                  <c:v>-2</c:v>
                </c:pt>
                <c:pt idx="4167">
                  <c:v>-2</c:v>
                </c:pt>
                <c:pt idx="4168">
                  <c:v>-2</c:v>
                </c:pt>
                <c:pt idx="4169">
                  <c:v>-2</c:v>
                </c:pt>
                <c:pt idx="4170">
                  <c:v>-2</c:v>
                </c:pt>
                <c:pt idx="4171">
                  <c:v>-2</c:v>
                </c:pt>
                <c:pt idx="4172">
                  <c:v>-2</c:v>
                </c:pt>
                <c:pt idx="4173">
                  <c:v>-2</c:v>
                </c:pt>
                <c:pt idx="4174">
                  <c:v>-2</c:v>
                </c:pt>
                <c:pt idx="4175">
                  <c:v>-3</c:v>
                </c:pt>
                <c:pt idx="4176">
                  <c:v>-2</c:v>
                </c:pt>
                <c:pt idx="4177">
                  <c:v>-3</c:v>
                </c:pt>
                <c:pt idx="4178">
                  <c:v>-2</c:v>
                </c:pt>
                <c:pt idx="4179">
                  <c:v>-3</c:v>
                </c:pt>
                <c:pt idx="4180">
                  <c:v>-2</c:v>
                </c:pt>
                <c:pt idx="4181">
                  <c:v>-3</c:v>
                </c:pt>
                <c:pt idx="4182">
                  <c:v>-2</c:v>
                </c:pt>
                <c:pt idx="4183">
                  <c:v>-2</c:v>
                </c:pt>
                <c:pt idx="4184">
                  <c:v>-2</c:v>
                </c:pt>
                <c:pt idx="4185">
                  <c:v>-2</c:v>
                </c:pt>
                <c:pt idx="4186">
                  <c:v>-2</c:v>
                </c:pt>
                <c:pt idx="4187">
                  <c:v>-2</c:v>
                </c:pt>
                <c:pt idx="4188">
                  <c:v>-1</c:v>
                </c:pt>
                <c:pt idx="4189">
                  <c:v>-1</c:v>
                </c:pt>
                <c:pt idx="4190">
                  <c:v>-1</c:v>
                </c:pt>
                <c:pt idx="4191">
                  <c:v>-1</c:v>
                </c:pt>
                <c:pt idx="4192">
                  <c:v>-1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-1</c:v>
                </c:pt>
                <c:pt idx="4206">
                  <c:v>-1</c:v>
                </c:pt>
                <c:pt idx="4207">
                  <c:v>-1</c:v>
                </c:pt>
                <c:pt idx="4208">
                  <c:v>-1</c:v>
                </c:pt>
                <c:pt idx="4209">
                  <c:v>-1</c:v>
                </c:pt>
                <c:pt idx="4210">
                  <c:v>-1</c:v>
                </c:pt>
                <c:pt idx="4211">
                  <c:v>-1</c:v>
                </c:pt>
                <c:pt idx="4212">
                  <c:v>-1</c:v>
                </c:pt>
                <c:pt idx="4213">
                  <c:v>-1</c:v>
                </c:pt>
                <c:pt idx="4214">
                  <c:v>-1</c:v>
                </c:pt>
                <c:pt idx="4215">
                  <c:v>-1</c:v>
                </c:pt>
                <c:pt idx="4216">
                  <c:v>-1</c:v>
                </c:pt>
                <c:pt idx="4217">
                  <c:v>-1</c:v>
                </c:pt>
                <c:pt idx="4218">
                  <c:v>-1</c:v>
                </c:pt>
                <c:pt idx="4219">
                  <c:v>-1</c:v>
                </c:pt>
                <c:pt idx="4220">
                  <c:v>-1</c:v>
                </c:pt>
                <c:pt idx="4221">
                  <c:v>-1</c:v>
                </c:pt>
                <c:pt idx="4222">
                  <c:v>-1</c:v>
                </c:pt>
                <c:pt idx="4223">
                  <c:v>-1</c:v>
                </c:pt>
                <c:pt idx="4224">
                  <c:v>-1</c:v>
                </c:pt>
                <c:pt idx="4225">
                  <c:v>-1</c:v>
                </c:pt>
                <c:pt idx="4226">
                  <c:v>-1</c:v>
                </c:pt>
                <c:pt idx="4227">
                  <c:v>-1</c:v>
                </c:pt>
                <c:pt idx="4228">
                  <c:v>-1</c:v>
                </c:pt>
                <c:pt idx="4229">
                  <c:v>-1</c:v>
                </c:pt>
                <c:pt idx="4230">
                  <c:v>-1</c:v>
                </c:pt>
                <c:pt idx="4231">
                  <c:v>-1</c:v>
                </c:pt>
                <c:pt idx="4232">
                  <c:v>-2</c:v>
                </c:pt>
                <c:pt idx="4233">
                  <c:v>-2</c:v>
                </c:pt>
                <c:pt idx="4234">
                  <c:v>-2</c:v>
                </c:pt>
                <c:pt idx="4235">
                  <c:v>-2</c:v>
                </c:pt>
                <c:pt idx="4236">
                  <c:v>-2</c:v>
                </c:pt>
                <c:pt idx="4237">
                  <c:v>-2</c:v>
                </c:pt>
                <c:pt idx="4238">
                  <c:v>-2</c:v>
                </c:pt>
                <c:pt idx="4239">
                  <c:v>-2</c:v>
                </c:pt>
                <c:pt idx="4240">
                  <c:v>-1</c:v>
                </c:pt>
                <c:pt idx="4241">
                  <c:v>-2</c:v>
                </c:pt>
                <c:pt idx="4242">
                  <c:v>-1</c:v>
                </c:pt>
                <c:pt idx="4243">
                  <c:v>-1</c:v>
                </c:pt>
                <c:pt idx="4244">
                  <c:v>-1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-1</c:v>
                </c:pt>
                <c:pt idx="4280">
                  <c:v>-1</c:v>
                </c:pt>
                <c:pt idx="4281">
                  <c:v>-1</c:v>
                </c:pt>
                <c:pt idx="4282">
                  <c:v>-1</c:v>
                </c:pt>
                <c:pt idx="4283">
                  <c:v>-1</c:v>
                </c:pt>
                <c:pt idx="4284">
                  <c:v>-1</c:v>
                </c:pt>
                <c:pt idx="4285">
                  <c:v>-1</c:v>
                </c:pt>
                <c:pt idx="4286">
                  <c:v>-1</c:v>
                </c:pt>
                <c:pt idx="4287">
                  <c:v>-2</c:v>
                </c:pt>
                <c:pt idx="4288">
                  <c:v>-2</c:v>
                </c:pt>
                <c:pt idx="4289">
                  <c:v>-2</c:v>
                </c:pt>
                <c:pt idx="4290">
                  <c:v>-2</c:v>
                </c:pt>
                <c:pt idx="4291">
                  <c:v>-2</c:v>
                </c:pt>
                <c:pt idx="4292">
                  <c:v>-2</c:v>
                </c:pt>
                <c:pt idx="4293">
                  <c:v>-2</c:v>
                </c:pt>
                <c:pt idx="4294">
                  <c:v>-2</c:v>
                </c:pt>
                <c:pt idx="4295">
                  <c:v>-2</c:v>
                </c:pt>
                <c:pt idx="4296">
                  <c:v>-2</c:v>
                </c:pt>
                <c:pt idx="4297">
                  <c:v>-3</c:v>
                </c:pt>
                <c:pt idx="4298">
                  <c:v>-3</c:v>
                </c:pt>
                <c:pt idx="4299">
                  <c:v>-3</c:v>
                </c:pt>
                <c:pt idx="4300">
                  <c:v>-3</c:v>
                </c:pt>
                <c:pt idx="4301">
                  <c:v>-3</c:v>
                </c:pt>
                <c:pt idx="4302">
                  <c:v>-2</c:v>
                </c:pt>
                <c:pt idx="4303">
                  <c:v>-2</c:v>
                </c:pt>
                <c:pt idx="4304">
                  <c:v>-2</c:v>
                </c:pt>
                <c:pt idx="4305">
                  <c:v>-2</c:v>
                </c:pt>
                <c:pt idx="4306">
                  <c:v>-2</c:v>
                </c:pt>
                <c:pt idx="4307">
                  <c:v>-1</c:v>
                </c:pt>
                <c:pt idx="4308">
                  <c:v>-1</c:v>
                </c:pt>
                <c:pt idx="4309">
                  <c:v>-1</c:v>
                </c:pt>
                <c:pt idx="4310">
                  <c:v>-1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-1</c:v>
                </c:pt>
                <c:pt idx="4324">
                  <c:v>-1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-1</c:v>
                </c:pt>
                <c:pt idx="4329">
                  <c:v>-1</c:v>
                </c:pt>
                <c:pt idx="4330">
                  <c:v>-1</c:v>
                </c:pt>
                <c:pt idx="4331">
                  <c:v>-1</c:v>
                </c:pt>
                <c:pt idx="4332">
                  <c:v>-1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-1</c:v>
                </c:pt>
                <c:pt idx="4337">
                  <c:v>-1</c:v>
                </c:pt>
                <c:pt idx="4338">
                  <c:v>-1</c:v>
                </c:pt>
                <c:pt idx="4339">
                  <c:v>-1</c:v>
                </c:pt>
                <c:pt idx="4340">
                  <c:v>-1</c:v>
                </c:pt>
                <c:pt idx="4341">
                  <c:v>-1</c:v>
                </c:pt>
                <c:pt idx="4342">
                  <c:v>-2</c:v>
                </c:pt>
                <c:pt idx="4343">
                  <c:v>-2</c:v>
                </c:pt>
                <c:pt idx="4344">
                  <c:v>-2</c:v>
                </c:pt>
                <c:pt idx="4345">
                  <c:v>-2</c:v>
                </c:pt>
                <c:pt idx="4346">
                  <c:v>-2</c:v>
                </c:pt>
                <c:pt idx="4347">
                  <c:v>-2</c:v>
                </c:pt>
                <c:pt idx="4348">
                  <c:v>-2</c:v>
                </c:pt>
                <c:pt idx="4349">
                  <c:v>-2</c:v>
                </c:pt>
                <c:pt idx="4350">
                  <c:v>-2</c:v>
                </c:pt>
                <c:pt idx="4351">
                  <c:v>-2</c:v>
                </c:pt>
                <c:pt idx="4352">
                  <c:v>-2</c:v>
                </c:pt>
                <c:pt idx="4353">
                  <c:v>-2</c:v>
                </c:pt>
                <c:pt idx="4354">
                  <c:v>-2</c:v>
                </c:pt>
                <c:pt idx="4355">
                  <c:v>-2</c:v>
                </c:pt>
                <c:pt idx="4356">
                  <c:v>-2</c:v>
                </c:pt>
                <c:pt idx="4357">
                  <c:v>-2</c:v>
                </c:pt>
                <c:pt idx="4358">
                  <c:v>-1</c:v>
                </c:pt>
                <c:pt idx="4359">
                  <c:v>-1</c:v>
                </c:pt>
                <c:pt idx="4360">
                  <c:v>-1</c:v>
                </c:pt>
                <c:pt idx="4361">
                  <c:v>-1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-1</c:v>
                </c:pt>
                <c:pt idx="4463">
                  <c:v>-1</c:v>
                </c:pt>
                <c:pt idx="4464">
                  <c:v>-1</c:v>
                </c:pt>
                <c:pt idx="4465">
                  <c:v>-1</c:v>
                </c:pt>
                <c:pt idx="4466">
                  <c:v>-1</c:v>
                </c:pt>
                <c:pt idx="4467">
                  <c:v>-1</c:v>
                </c:pt>
                <c:pt idx="4468">
                  <c:v>-1</c:v>
                </c:pt>
                <c:pt idx="4469">
                  <c:v>-1</c:v>
                </c:pt>
                <c:pt idx="4470">
                  <c:v>-1</c:v>
                </c:pt>
                <c:pt idx="4471">
                  <c:v>-1</c:v>
                </c:pt>
                <c:pt idx="4472">
                  <c:v>-1</c:v>
                </c:pt>
                <c:pt idx="4473">
                  <c:v>-1</c:v>
                </c:pt>
                <c:pt idx="4474">
                  <c:v>-1</c:v>
                </c:pt>
                <c:pt idx="4475">
                  <c:v>-1</c:v>
                </c:pt>
                <c:pt idx="4476">
                  <c:v>-1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0</c:v>
                </c:pt>
                <c:pt idx="4509">
                  <c:v>1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-1</c:v>
                </c:pt>
                <c:pt idx="4516">
                  <c:v>-1</c:v>
                </c:pt>
                <c:pt idx="4517">
                  <c:v>-1</c:v>
                </c:pt>
                <c:pt idx="4518">
                  <c:v>-1</c:v>
                </c:pt>
                <c:pt idx="4519">
                  <c:v>-1</c:v>
                </c:pt>
                <c:pt idx="4520">
                  <c:v>-1</c:v>
                </c:pt>
                <c:pt idx="4521">
                  <c:v>-2</c:v>
                </c:pt>
                <c:pt idx="4522">
                  <c:v>-2</c:v>
                </c:pt>
                <c:pt idx="4523">
                  <c:v>-2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-3</c:v>
                </c:pt>
                <c:pt idx="4528">
                  <c:v>-3</c:v>
                </c:pt>
                <c:pt idx="4529">
                  <c:v>-3</c:v>
                </c:pt>
                <c:pt idx="4530">
                  <c:v>-3</c:v>
                </c:pt>
                <c:pt idx="4531">
                  <c:v>-3</c:v>
                </c:pt>
                <c:pt idx="4532">
                  <c:v>-3</c:v>
                </c:pt>
                <c:pt idx="4533">
                  <c:v>-3</c:v>
                </c:pt>
                <c:pt idx="4534">
                  <c:v>-3</c:v>
                </c:pt>
                <c:pt idx="4535">
                  <c:v>-3</c:v>
                </c:pt>
                <c:pt idx="4536">
                  <c:v>-3</c:v>
                </c:pt>
                <c:pt idx="4537">
                  <c:v>-2</c:v>
                </c:pt>
                <c:pt idx="4538">
                  <c:v>-2</c:v>
                </c:pt>
                <c:pt idx="4539">
                  <c:v>-2</c:v>
                </c:pt>
                <c:pt idx="4540">
                  <c:v>-2</c:v>
                </c:pt>
                <c:pt idx="4541">
                  <c:v>-1</c:v>
                </c:pt>
                <c:pt idx="4542">
                  <c:v>-1</c:v>
                </c:pt>
                <c:pt idx="4543">
                  <c:v>-1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-1</c:v>
                </c:pt>
                <c:pt idx="4577">
                  <c:v>-1</c:v>
                </c:pt>
                <c:pt idx="4578">
                  <c:v>-1</c:v>
                </c:pt>
                <c:pt idx="4579">
                  <c:v>-1</c:v>
                </c:pt>
                <c:pt idx="4580">
                  <c:v>-2</c:v>
                </c:pt>
                <c:pt idx="4581">
                  <c:v>-2</c:v>
                </c:pt>
                <c:pt idx="4582">
                  <c:v>-2</c:v>
                </c:pt>
                <c:pt idx="4583">
                  <c:v>-2</c:v>
                </c:pt>
                <c:pt idx="4584">
                  <c:v>-3</c:v>
                </c:pt>
                <c:pt idx="4585">
                  <c:v>-3</c:v>
                </c:pt>
                <c:pt idx="4586">
                  <c:v>-3</c:v>
                </c:pt>
                <c:pt idx="4587">
                  <c:v>-3</c:v>
                </c:pt>
                <c:pt idx="4588">
                  <c:v>-3</c:v>
                </c:pt>
                <c:pt idx="4589">
                  <c:v>-3</c:v>
                </c:pt>
                <c:pt idx="4590">
                  <c:v>-3</c:v>
                </c:pt>
                <c:pt idx="4591">
                  <c:v>-3</c:v>
                </c:pt>
                <c:pt idx="4592">
                  <c:v>-3</c:v>
                </c:pt>
                <c:pt idx="4593">
                  <c:v>-3</c:v>
                </c:pt>
                <c:pt idx="4594">
                  <c:v>-3</c:v>
                </c:pt>
                <c:pt idx="4595">
                  <c:v>-3</c:v>
                </c:pt>
                <c:pt idx="4596">
                  <c:v>-3</c:v>
                </c:pt>
                <c:pt idx="4597">
                  <c:v>-2</c:v>
                </c:pt>
                <c:pt idx="4598">
                  <c:v>-2</c:v>
                </c:pt>
                <c:pt idx="4599">
                  <c:v>-2</c:v>
                </c:pt>
                <c:pt idx="4600">
                  <c:v>-2</c:v>
                </c:pt>
                <c:pt idx="4601">
                  <c:v>-2</c:v>
                </c:pt>
                <c:pt idx="4602">
                  <c:v>-1</c:v>
                </c:pt>
                <c:pt idx="4603">
                  <c:v>-1</c:v>
                </c:pt>
                <c:pt idx="4604">
                  <c:v>-1</c:v>
                </c:pt>
                <c:pt idx="4605">
                  <c:v>-1</c:v>
                </c:pt>
                <c:pt idx="4606">
                  <c:v>-1</c:v>
                </c:pt>
                <c:pt idx="4607">
                  <c:v>-1</c:v>
                </c:pt>
                <c:pt idx="4608">
                  <c:v>-1</c:v>
                </c:pt>
                <c:pt idx="4609">
                  <c:v>-1</c:v>
                </c:pt>
                <c:pt idx="4610">
                  <c:v>-1</c:v>
                </c:pt>
                <c:pt idx="4611">
                  <c:v>-1</c:v>
                </c:pt>
                <c:pt idx="4612">
                  <c:v>-1</c:v>
                </c:pt>
                <c:pt idx="4613">
                  <c:v>-1</c:v>
                </c:pt>
                <c:pt idx="4614">
                  <c:v>-1</c:v>
                </c:pt>
                <c:pt idx="4615">
                  <c:v>-1</c:v>
                </c:pt>
                <c:pt idx="4616">
                  <c:v>-1</c:v>
                </c:pt>
                <c:pt idx="4617">
                  <c:v>-1</c:v>
                </c:pt>
                <c:pt idx="4618">
                  <c:v>-1</c:v>
                </c:pt>
                <c:pt idx="4619">
                  <c:v>-1</c:v>
                </c:pt>
                <c:pt idx="4620">
                  <c:v>-1</c:v>
                </c:pt>
                <c:pt idx="4621">
                  <c:v>-1</c:v>
                </c:pt>
                <c:pt idx="4622">
                  <c:v>-1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0</c:v>
                </c:pt>
                <c:pt idx="4648">
                  <c:v>1</c:v>
                </c:pt>
                <c:pt idx="4649">
                  <c:v>0</c:v>
                </c:pt>
                <c:pt idx="4650">
                  <c:v>1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1</c:v>
                </c:pt>
                <c:pt idx="4668">
                  <c:v>1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-1</c:v>
                </c:pt>
                <c:pt idx="4723">
                  <c:v>-1</c:v>
                </c:pt>
                <c:pt idx="4724">
                  <c:v>-1</c:v>
                </c:pt>
                <c:pt idx="4725">
                  <c:v>-2</c:v>
                </c:pt>
                <c:pt idx="4726">
                  <c:v>-2</c:v>
                </c:pt>
                <c:pt idx="4727">
                  <c:v>-2</c:v>
                </c:pt>
                <c:pt idx="4728">
                  <c:v>-2</c:v>
                </c:pt>
                <c:pt idx="4729">
                  <c:v>-2</c:v>
                </c:pt>
                <c:pt idx="4730">
                  <c:v>-2</c:v>
                </c:pt>
                <c:pt idx="4731">
                  <c:v>-2</c:v>
                </c:pt>
                <c:pt idx="4732">
                  <c:v>-2</c:v>
                </c:pt>
                <c:pt idx="4733">
                  <c:v>-2</c:v>
                </c:pt>
                <c:pt idx="4734">
                  <c:v>-2</c:v>
                </c:pt>
                <c:pt idx="4735">
                  <c:v>-2</c:v>
                </c:pt>
                <c:pt idx="4736">
                  <c:v>-2</c:v>
                </c:pt>
                <c:pt idx="4737">
                  <c:v>-2</c:v>
                </c:pt>
                <c:pt idx="4738">
                  <c:v>-2</c:v>
                </c:pt>
                <c:pt idx="4739">
                  <c:v>-2</c:v>
                </c:pt>
                <c:pt idx="4740">
                  <c:v>-2</c:v>
                </c:pt>
                <c:pt idx="4741">
                  <c:v>-2</c:v>
                </c:pt>
                <c:pt idx="4742">
                  <c:v>-2</c:v>
                </c:pt>
                <c:pt idx="4743">
                  <c:v>-2</c:v>
                </c:pt>
                <c:pt idx="4744">
                  <c:v>-2</c:v>
                </c:pt>
                <c:pt idx="4745">
                  <c:v>-2</c:v>
                </c:pt>
                <c:pt idx="4746">
                  <c:v>-2</c:v>
                </c:pt>
                <c:pt idx="4747">
                  <c:v>-2</c:v>
                </c:pt>
                <c:pt idx="4748">
                  <c:v>-2</c:v>
                </c:pt>
                <c:pt idx="4749">
                  <c:v>-2</c:v>
                </c:pt>
                <c:pt idx="4750">
                  <c:v>-2</c:v>
                </c:pt>
                <c:pt idx="4751">
                  <c:v>-2</c:v>
                </c:pt>
                <c:pt idx="4752">
                  <c:v>-2</c:v>
                </c:pt>
                <c:pt idx="4753">
                  <c:v>-2</c:v>
                </c:pt>
                <c:pt idx="4754">
                  <c:v>-2</c:v>
                </c:pt>
                <c:pt idx="4755">
                  <c:v>-2</c:v>
                </c:pt>
                <c:pt idx="4756">
                  <c:v>-2</c:v>
                </c:pt>
                <c:pt idx="4757">
                  <c:v>-2</c:v>
                </c:pt>
                <c:pt idx="4758">
                  <c:v>-2</c:v>
                </c:pt>
                <c:pt idx="4759">
                  <c:v>-1</c:v>
                </c:pt>
                <c:pt idx="4760">
                  <c:v>-1</c:v>
                </c:pt>
                <c:pt idx="4761">
                  <c:v>-1</c:v>
                </c:pt>
                <c:pt idx="4762">
                  <c:v>-1</c:v>
                </c:pt>
                <c:pt idx="4763">
                  <c:v>-1</c:v>
                </c:pt>
                <c:pt idx="4764">
                  <c:v>0</c:v>
                </c:pt>
                <c:pt idx="4765">
                  <c:v>0</c:v>
                </c:pt>
                <c:pt idx="4766">
                  <c:v>-1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-1</c:v>
                </c:pt>
                <c:pt idx="4780">
                  <c:v>-1</c:v>
                </c:pt>
                <c:pt idx="4781">
                  <c:v>-2</c:v>
                </c:pt>
                <c:pt idx="4782">
                  <c:v>-1</c:v>
                </c:pt>
                <c:pt idx="4783">
                  <c:v>-2</c:v>
                </c:pt>
                <c:pt idx="4784">
                  <c:v>-2</c:v>
                </c:pt>
                <c:pt idx="4785">
                  <c:v>-2</c:v>
                </c:pt>
                <c:pt idx="4786">
                  <c:v>-2</c:v>
                </c:pt>
                <c:pt idx="4787">
                  <c:v>-2</c:v>
                </c:pt>
                <c:pt idx="4788">
                  <c:v>-2</c:v>
                </c:pt>
                <c:pt idx="4789">
                  <c:v>-2</c:v>
                </c:pt>
                <c:pt idx="4790">
                  <c:v>-2</c:v>
                </c:pt>
                <c:pt idx="4791">
                  <c:v>-2</c:v>
                </c:pt>
                <c:pt idx="4792">
                  <c:v>-2</c:v>
                </c:pt>
                <c:pt idx="4793">
                  <c:v>-2</c:v>
                </c:pt>
                <c:pt idx="4794">
                  <c:v>-2</c:v>
                </c:pt>
                <c:pt idx="4795">
                  <c:v>-2</c:v>
                </c:pt>
                <c:pt idx="4796">
                  <c:v>-2</c:v>
                </c:pt>
                <c:pt idx="4797">
                  <c:v>-3</c:v>
                </c:pt>
                <c:pt idx="4798">
                  <c:v>-3</c:v>
                </c:pt>
                <c:pt idx="4799">
                  <c:v>-3</c:v>
                </c:pt>
                <c:pt idx="4800">
                  <c:v>-3</c:v>
                </c:pt>
                <c:pt idx="4801">
                  <c:v>-3</c:v>
                </c:pt>
                <c:pt idx="4802">
                  <c:v>-3</c:v>
                </c:pt>
                <c:pt idx="4803">
                  <c:v>-3</c:v>
                </c:pt>
                <c:pt idx="4804">
                  <c:v>-3</c:v>
                </c:pt>
                <c:pt idx="4805">
                  <c:v>-3</c:v>
                </c:pt>
                <c:pt idx="4806">
                  <c:v>-3</c:v>
                </c:pt>
                <c:pt idx="4807">
                  <c:v>-3</c:v>
                </c:pt>
                <c:pt idx="4808">
                  <c:v>-3</c:v>
                </c:pt>
                <c:pt idx="4809">
                  <c:v>-3</c:v>
                </c:pt>
                <c:pt idx="4810">
                  <c:v>-3</c:v>
                </c:pt>
                <c:pt idx="4811">
                  <c:v>-2</c:v>
                </c:pt>
                <c:pt idx="4812">
                  <c:v>-2</c:v>
                </c:pt>
                <c:pt idx="4813">
                  <c:v>-2</c:v>
                </c:pt>
                <c:pt idx="4814">
                  <c:v>-2</c:v>
                </c:pt>
                <c:pt idx="4815">
                  <c:v>-2</c:v>
                </c:pt>
                <c:pt idx="4816">
                  <c:v>-2</c:v>
                </c:pt>
                <c:pt idx="4817">
                  <c:v>-2</c:v>
                </c:pt>
                <c:pt idx="4818">
                  <c:v>-2</c:v>
                </c:pt>
                <c:pt idx="4819">
                  <c:v>-2</c:v>
                </c:pt>
                <c:pt idx="4820">
                  <c:v>-2</c:v>
                </c:pt>
                <c:pt idx="4821">
                  <c:v>-2</c:v>
                </c:pt>
                <c:pt idx="4822">
                  <c:v>-1</c:v>
                </c:pt>
                <c:pt idx="4823">
                  <c:v>-1</c:v>
                </c:pt>
                <c:pt idx="4824">
                  <c:v>-1</c:v>
                </c:pt>
                <c:pt idx="4825">
                  <c:v>-1</c:v>
                </c:pt>
                <c:pt idx="4826">
                  <c:v>-1</c:v>
                </c:pt>
                <c:pt idx="4827">
                  <c:v>-1</c:v>
                </c:pt>
                <c:pt idx="4828">
                  <c:v>-1</c:v>
                </c:pt>
                <c:pt idx="4829">
                  <c:v>-1</c:v>
                </c:pt>
                <c:pt idx="4830">
                  <c:v>-1</c:v>
                </c:pt>
                <c:pt idx="4831">
                  <c:v>-1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-1</c:v>
                </c:pt>
                <c:pt idx="4870">
                  <c:v>-1</c:v>
                </c:pt>
                <c:pt idx="4871">
                  <c:v>-1</c:v>
                </c:pt>
                <c:pt idx="4872">
                  <c:v>-1</c:v>
                </c:pt>
                <c:pt idx="4873">
                  <c:v>-1</c:v>
                </c:pt>
                <c:pt idx="4874">
                  <c:v>-2</c:v>
                </c:pt>
                <c:pt idx="4875">
                  <c:v>-1</c:v>
                </c:pt>
                <c:pt idx="4876">
                  <c:v>-1</c:v>
                </c:pt>
                <c:pt idx="4877">
                  <c:v>-1</c:v>
                </c:pt>
                <c:pt idx="4878">
                  <c:v>-1</c:v>
                </c:pt>
                <c:pt idx="4879">
                  <c:v>-1</c:v>
                </c:pt>
                <c:pt idx="4880">
                  <c:v>-1</c:v>
                </c:pt>
                <c:pt idx="4881">
                  <c:v>-1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-1</c:v>
                </c:pt>
                <c:pt idx="4891">
                  <c:v>-1</c:v>
                </c:pt>
                <c:pt idx="4892">
                  <c:v>-1</c:v>
                </c:pt>
                <c:pt idx="4893">
                  <c:v>-1</c:v>
                </c:pt>
                <c:pt idx="4894">
                  <c:v>-1</c:v>
                </c:pt>
                <c:pt idx="4895">
                  <c:v>-2</c:v>
                </c:pt>
                <c:pt idx="4896">
                  <c:v>-2</c:v>
                </c:pt>
                <c:pt idx="4897">
                  <c:v>-2</c:v>
                </c:pt>
                <c:pt idx="4898">
                  <c:v>-2</c:v>
                </c:pt>
                <c:pt idx="4899">
                  <c:v>-2</c:v>
                </c:pt>
                <c:pt idx="4900">
                  <c:v>-2</c:v>
                </c:pt>
                <c:pt idx="4901">
                  <c:v>-2</c:v>
                </c:pt>
                <c:pt idx="4902">
                  <c:v>-2</c:v>
                </c:pt>
                <c:pt idx="4903">
                  <c:v>-1</c:v>
                </c:pt>
                <c:pt idx="4904">
                  <c:v>-1</c:v>
                </c:pt>
                <c:pt idx="4905">
                  <c:v>-1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0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1</c:v>
                </c:pt>
                <c:pt idx="4937">
                  <c:v>1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-1</c:v>
                </c:pt>
                <c:pt idx="4965">
                  <c:v>-1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-1</c:v>
                </c:pt>
                <c:pt idx="4973">
                  <c:v>-1</c:v>
                </c:pt>
                <c:pt idx="4974">
                  <c:v>-1</c:v>
                </c:pt>
                <c:pt idx="4975">
                  <c:v>-1</c:v>
                </c:pt>
                <c:pt idx="4976">
                  <c:v>-1</c:v>
                </c:pt>
                <c:pt idx="4977">
                  <c:v>-1</c:v>
                </c:pt>
                <c:pt idx="4978">
                  <c:v>-1</c:v>
                </c:pt>
                <c:pt idx="4979">
                  <c:v>-1</c:v>
                </c:pt>
                <c:pt idx="4980">
                  <c:v>-2</c:v>
                </c:pt>
                <c:pt idx="4981">
                  <c:v>-2</c:v>
                </c:pt>
                <c:pt idx="4982">
                  <c:v>-2</c:v>
                </c:pt>
                <c:pt idx="4983">
                  <c:v>-1</c:v>
                </c:pt>
                <c:pt idx="4984">
                  <c:v>-1</c:v>
                </c:pt>
                <c:pt idx="4985">
                  <c:v>-1</c:v>
                </c:pt>
                <c:pt idx="4986">
                  <c:v>-2</c:v>
                </c:pt>
                <c:pt idx="4987">
                  <c:v>-2</c:v>
                </c:pt>
                <c:pt idx="4988">
                  <c:v>-2</c:v>
                </c:pt>
                <c:pt idx="4989">
                  <c:v>-2</c:v>
                </c:pt>
                <c:pt idx="4990">
                  <c:v>-2</c:v>
                </c:pt>
                <c:pt idx="4991">
                  <c:v>-2</c:v>
                </c:pt>
                <c:pt idx="4992">
                  <c:v>-2</c:v>
                </c:pt>
                <c:pt idx="4993">
                  <c:v>-2</c:v>
                </c:pt>
                <c:pt idx="4994">
                  <c:v>-2</c:v>
                </c:pt>
                <c:pt idx="4995">
                  <c:v>-2</c:v>
                </c:pt>
                <c:pt idx="4996">
                  <c:v>-2</c:v>
                </c:pt>
                <c:pt idx="4997">
                  <c:v>-2</c:v>
                </c:pt>
                <c:pt idx="4998">
                  <c:v>-2</c:v>
                </c:pt>
                <c:pt idx="4999">
                  <c:v>-2</c:v>
                </c:pt>
                <c:pt idx="5000">
                  <c:v>-2</c:v>
                </c:pt>
                <c:pt idx="5001">
                  <c:v>-2</c:v>
                </c:pt>
                <c:pt idx="5002">
                  <c:v>-2</c:v>
                </c:pt>
                <c:pt idx="5003">
                  <c:v>-2</c:v>
                </c:pt>
                <c:pt idx="5004">
                  <c:v>-2</c:v>
                </c:pt>
                <c:pt idx="5005">
                  <c:v>-2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-2</c:v>
                </c:pt>
                <c:pt idx="5010">
                  <c:v>-2</c:v>
                </c:pt>
                <c:pt idx="5011">
                  <c:v>-2</c:v>
                </c:pt>
                <c:pt idx="5012">
                  <c:v>-2</c:v>
                </c:pt>
                <c:pt idx="5013">
                  <c:v>-1</c:v>
                </c:pt>
                <c:pt idx="5014">
                  <c:v>-1</c:v>
                </c:pt>
                <c:pt idx="5015">
                  <c:v>-1</c:v>
                </c:pt>
                <c:pt idx="5016">
                  <c:v>-1</c:v>
                </c:pt>
                <c:pt idx="5017">
                  <c:v>0</c:v>
                </c:pt>
                <c:pt idx="5018">
                  <c:v>0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-1</c:v>
                </c:pt>
                <c:pt idx="5026">
                  <c:v>-1</c:v>
                </c:pt>
                <c:pt idx="5027">
                  <c:v>-1</c:v>
                </c:pt>
                <c:pt idx="5028">
                  <c:v>-1</c:v>
                </c:pt>
                <c:pt idx="5029">
                  <c:v>-1</c:v>
                </c:pt>
                <c:pt idx="5030">
                  <c:v>-1</c:v>
                </c:pt>
                <c:pt idx="5031">
                  <c:v>-1</c:v>
                </c:pt>
                <c:pt idx="5032">
                  <c:v>-1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-1</c:v>
                </c:pt>
                <c:pt idx="5056">
                  <c:v>-1</c:v>
                </c:pt>
                <c:pt idx="5057">
                  <c:v>-1</c:v>
                </c:pt>
                <c:pt idx="5058">
                  <c:v>-1</c:v>
                </c:pt>
                <c:pt idx="5059">
                  <c:v>-1</c:v>
                </c:pt>
                <c:pt idx="5060">
                  <c:v>-1</c:v>
                </c:pt>
                <c:pt idx="5061">
                  <c:v>-1</c:v>
                </c:pt>
                <c:pt idx="5062">
                  <c:v>-1</c:v>
                </c:pt>
                <c:pt idx="5063">
                  <c:v>-1</c:v>
                </c:pt>
                <c:pt idx="5064">
                  <c:v>-1</c:v>
                </c:pt>
                <c:pt idx="5065">
                  <c:v>-1</c:v>
                </c:pt>
                <c:pt idx="5066">
                  <c:v>-1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-1</c:v>
                </c:pt>
                <c:pt idx="5084">
                  <c:v>-1</c:v>
                </c:pt>
                <c:pt idx="5085">
                  <c:v>-1</c:v>
                </c:pt>
                <c:pt idx="5086">
                  <c:v>-1</c:v>
                </c:pt>
                <c:pt idx="5087">
                  <c:v>-1</c:v>
                </c:pt>
                <c:pt idx="5088">
                  <c:v>-1</c:v>
                </c:pt>
                <c:pt idx="5089">
                  <c:v>-1</c:v>
                </c:pt>
                <c:pt idx="5090">
                  <c:v>-1</c:v>
                </c:pt>
                <c:pt idx="5091">
                  <c:v>-1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2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1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1</c:v>
                </c:pt>
                <c:pt idx="5115">
                  <c:v>1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2</c:v>
                </c:pt>
                <c:pt idx="5140">
                  <c:v>2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4</c:v>
                </c:pt>
                <c:pt idx="5223">
                  <c:v>4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5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3</c:v>
                </c:pt>
                <c:pt idx="5294">
                  <c:v>3</c:v>
                </c:pt>
                <c:pt idx="5295">
                  <c:v>3</c:v>
                </c:pt>
                <c:pt idx="5296">
                  <c:v>3</c:v>
                </c:pt>
                <c:pt idx="5297">
                  <c:v>3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5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3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1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0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0</c:v>
                </c:pt>
                <c:pt idx="5607">
                  <c:v>0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0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2</c:v>
                </c:pt>
                <c:pt idx="5631">
                  <c:v>2</c:v>
                </c:pt>
                <c:pt idx="5632">
                  <c:v>1</c:v>
                </c:pt>
                <c:pt idx="5633">
                  <c:v>1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3</c:v>
                </c:pt>
                <c:pt idx="5650">
                  <c:v>2</c:v>
                </c:pt>
                <c:pt idx="5651">
                  <c:v>3</c:v>
                </c:pt>
                <c:pt idx="5652">
                  <c:v>2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6</c:v>
                </c:pt>
                <c:pt idx="5678">
                  <c:v>6</c:v>
                </c:pt>
                <c:pt idx="5679">
                  <c:v>6</c:v>
                </c:pt>
                <c:pt idx="5680">
                  <c:v>5</c:v>
                </c:pt>
                <c:pt idx="5681">
                  <c:v>5</c:v>
                </c:pt>
                <c:pt idx="5682">
                  <c:v>6</c:v>
                </c:pt>
                <c:pt idx="5683">
                  <c:v>6</c:v>
                </c:pt>
                <c:pt idx="5684">
                  <c:v>6</c:v>
                </c:pt>
                <c:pt idx="5685">
                  <c:v>6</c:v>
                </c:pt>
                <c:pt idx="5686">
                  <c:v>6</c:v>
                </c:pt>
                <c:pt idx="5687">
                  <c:v>6</c:v>
                </c:pt>
                <c:pt idx="5688">
                  <c:v>6</c:v>
                </c:pt>
                <c:pt idx="5689">
                  <c:v>6</c:v>
                </c:pt>
                <c:pt idx="5690">
                  <c:v>6</c:v>
                </c:pt>
                <c:pt idx="5691">
                  <c:v>6</c:v>
                </c:pt>
                <c:pt idx="5692">
                  <c:v>6</c:v>
                </c:pt>
                <c:pt idx="5693">
                  <c:v>6</c:v>
                </c:pt>
                <c:pt idx="5694">
                  <c:v>6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-1</c:v>
                </c:pt>
                <c:pt idx="5746">
                  <c:v>-1</c:v>
                </c:pt>
                <c:pt idx="5747">
                  <c:v>-1</c:v>
                </c:pt>
                <c:pt idx="5748">
                  <c:v>-1</c:v>
                </c:pt>
                <c:pt idx="5749">
                  <c:v>-1</c:v>
                </c:pt>
                <c:pt idx="5750">
                  <c:v>-1</c:v>
                </c:pt>
                <c:pt idx="5751">
                  <c:v>-1</c:v>
                </c:pt>
                <c:pt idx="5752">
                  <c:v>-1</c:v>
                </c:pt>
                <c:pt idx="5753">
                  <c:v>-1</c:v>
                </c:pt>
                <c:pt idx="5754">
                  <c:v>-1</c:v>
                </c:pt>
                <c:pt idx="5755">
                  <c:v>-1</c:v>
                </c:pt>
                <c:pt idx="5756">
                  <c:v>-1</c:v>
                </c:pt>
                <c:pt idx="5757">
                  <c:v>-2</c:v>
                </c:pt>
                <c:pt idx="5758">
                  <c:v>-2</c:v>
                </c:pt>
                <c:pt idx="5759">
                  <c:v>-2</c:v>
                </c:pt>
                <c:pt idx="5760">
                  <c:v>-2</c:v>
                </c:pt>
                <c:pt idx="5761">
                  <c:v>-2</c:v>
                </c:pt>
                <c:pt idx="5762">
                  <c:v>-2</c:v>
                </c:pt>
                <c:pt idx="5763">
                  <c:v>-2</c:v>
                </c:pt>
                <c:pt idx="5764">
                  <c:v>-2</c:v>
                </c:pt>
                <c:pt idx="5765">
                  <c:v>-2</c:v>
                </c:pt>
                <c:pt idx="5766">
                  <c:v>-2</c:v>
                </c:pt>
                <c:pt idx="5767">
                  <c:v>-2</c:v>
                </c:pt>
                <c:pt idx="5768">
                  <c:v>-2</c:v>
                </c:pt>
                <c:pt idx="5769">
                  <c:v>-2</c:v>
                </c:pt>
                <c:pt idx="5770">
                  <c:v>-2</c:v>
                </c:pt>
                <c:pt idx="5771">
                  <c:v>-2</c:v>
                </c:pt>
                <c:pt idx="5772">
                  <c:v>-2</c:v>
                </c:pt>
                <c:pt idx="5773">
                  <c:v>-2</c:v>
                </c:pt>
                <c:pt idx="5774">
                  <c:v>-2</c:v>
                </c:pt>
                <c:pt idx="5775">
                  <c:v>-2</c:v>
                </c:pt>
                <c:pt idx="5776">
                  <c:v>-2</c:v>
                </c:pt>
                <c:pt idx="5777">
                  <c:v>-2</c:v>
                </c:pt>
                <c:pt idx="5778">
                  <c:v>-2</c:v>
                </c:pt>
                <c:pt idx="5779">
                  <c:v>-2</c:v>
                </c:pt>
                <c:pt idx="5780">
                  <c:v>-2</c:v>
                </c:pt>
                <c:pt idx="5781">
                  <c:v>-2</c:v>
                </c:pt>
                <c:pt idx="5782">
                  <c:v>-2</c:v>
                </c:pt>
                <c:pt idx="5783">
                  <c:v>-1</c:v>
                </c:pt>
                <c:pt idx="5784">
                  <c:v>-1</c:v>
                </c:pt>
                <c:pt idx="5785">
                  <c:v>-1</c:v>
                </c:pt>
                <c:pt idx="5786">
                  <c:v>-1</c:v>
                </c:pt>
                <c:pt idx="5787">
                  <c:v>-1</c:v>
                </c:pt>
                <c:pt idx="5788">
                  <c:v>-1</c:v>
                </c:pt>
                <c:pt idx="5789">
                  <c:v>-1</c:v>
                </c:pt>
                <c:pt idx="5790">
                  <c:v>-1</c:v>
                </c:pt>
                <c:pt idx="5791">
                  <c:v>-1</c:v>
                </c:pt>
                <c:pt idx="5792">
                  <c:v>-1</c:v>
                </c:pt>
                <c:pt idx="5793">
                  <c:v>-1</c:v>
                </c:pt>
                <c:pt idx="5794">
                  <c:v>-1</c:v>
                </c:pt>
                <c:pt idx="5795">
                  <c:v>-1</c:v>
                </c:pt>
                <c:pt idx="5796">
                  <c:v>-1</c:v>
                </c:pt>
                <c:pt idx="5797">
                  <c:v>-1</c:v>
                </c:pt>
                <c:pt idx="5798">
                  <c:v>-1</c:v>
                </c:pt>
                <c:pt idx="5799">
                  <c:v>-1</c:v>
                </c:pt>
                <c:pt idx="5800">
                  <c:v>-1</c:v>
                </c:pt>
                <c:pt idx="5801">
                  <c:v>-1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5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3</c:v>
                </c:pt>
                <c:pt idx="5903">
                  <c:v>3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4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4</c:v>
                </c:pt>
                <c:pt idx="5985">
                  <c:v>4</c:v>
                </c:pt>
                <c:pt idx="5986">
                  <c:v>4</c:v>
                </c:pt>
                <c:pt idx="5987">
                  <c:v>4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4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4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4</c:v>
                </c:pt>
                <c:pt idx="6017">
                  <c:v>3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3</c:v>
                </c:pt>
                <c:pt idx="6044">
                  <c:v>2</c:v>
                </c:pt>
                <c:pt idx="6045">
                  <c:v>3</c:v>
                </c:pt>
                <c:pt idx="6046">
                  <c:v>3</c:v>
                </c:pt>
                <c:pt idx="6047">
                  <c:v>3</c:v>
                </c:pt>
                <c:pt idx="6048">
                  <c:v>3</c:v>
                </c:pt>
                <c:pt idx="6049">
                  <c:v>3</c:v>
                </c:pt>
                <c:pt idx="6050">
                  <c:v>3</c:v>
                </c:pt>
                <c:pt idx="6051">
                  <c:v>3</c:v>
                </c:pt>
                <c:pt idx="6052">
                  <c:v>3</c:v>
                </c:pt>
                <c:pt idx="6053">
                  <c:v>3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3</c:v>
                </c:pt>
                <c:pt idx="6066">
                  <c:v>3</c:v>
                </c:pt>
                <c:pt idx="6067">
                  <c:v>3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3</c:v>
                </c:pt>
                <c:pt idx="6084">
                  <c:v>3</c:v>
                </c:pt>
                <c:pt idx="6085">
                  <c:v>3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3</c:v>
                </c:pt>
                <c:pt idx="6097">
                  <c:v>3</c:v>
                </c:pt>
                <c:pt idx="6098">
                  <c:v>3</c:v>
                </c:pt>
                <c:pt idx="6099">
                  <c:v>3</c:v>
                </c:pt>
                <c:pt idx="6100">
                  <c:v>3</c:v>
                </c:pt>
                <c:pt idx="6101">
                  <c:v>3</c:v>
                </c:pt>
                <c:pt idx="6102">
                  <c:v>3</c:v>
                </c:pt>
                <c:pt idx="6103">
                  <c:v>3</c:v>
                </c:pt>
                <c:pt idx="6104">
                  <c:v>3</c:v>
                </c:pt>
                <c:pt idx="6105">
                  <c:v>3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3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2</c:v>
                </c:pt>
                <c:pt idx="6128">
                  <c:v>2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3</c:v>
                </c:pt>
                <c:pt idx="6136">
                  <c:v>3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3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0</c:v>
                </c:pt>
                <c:pt idx="6190">
                  <c:v>1</c:v>
                </c:pt>
                <c:pt idx="6191">
                  <c:v>1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-1</c:v>
                </c:pt>
                <c:pt idx="6199">
                  <c:v>-1</c:v>
                </c:pt>
                <c:pt idx="6200">
                  <c:v>-1</c:v>
                </c:pt>
                <c:pt idx="6201">
                  <c:v>-1</c:v>
                </c:pt>
                <c:pt idx="6202">
                  <c:v>-1</c:v>
                </c:pt>
                <c:pt idx="6203">
                  <c:v>-1</c:v>
                </c:pt>
                <c:pt idx="6204">
                  <c:v>-1</c:v>
                </c:pt>
                <c:pt idx="6205">
                  <c:v>-1</c:v>
                </c:pt>
                <c:pt idx="6206">
                  <c:v>-1</c:v>
                </c:pt>
                <c:pt idx="6207">
                  <c:v>-1</c:v>
                </c:pt>
                <c:pt idx="6208">
                  <c:v>-1</c:v>
                </c:pt>
                <c:pt idx="6209">
                  <c:v>-1</c:v>
                </c:pt>
                <c:pt idx="6210">
                  <c:v>-1</c:v>
                </c:pt>
                <c:pt idx="6211">
                  <c:v>-1</c:v>
                </c:pt>
                <c:pt idx="6212">
                  <c:v>-2</c:v>
                </c:pt>
                <c:pt idx="6213">
                  <c:v>-2</c:v>
                </c:pt>
                <c:pt idx="6214">
                  <c:v>-1</c:v>
                </c:pt>
                <c:pt idx="6215">
                  <c:v>-1</c:v>
                </c:pt>
                <c:pt idx="6216">
                  <c:v>-1</c:v>
                </c:pt>
                <c:pt idx="6217">
                  <c:v>-1</c:v>
                </c:pt>
                <c:pt idx="6218">
                  <c:v>-1</c:v>
                </c:pt>
                <c:pt idx="6219">
                  <c:v>-1</c:v>
                </c:pt>
                <c:pt idx="6220">
                  <c:v>-1</c:v>
                </c:pt>
                <c:pt idx="6221">
                  <c:v>-2</c:v>
                </c:pt>
                <c:pt idx="6222">
                  <c:v>-2</c:v>
                </c:pt>
                <c:pt idx="6223">
                  <c:v>-2</c:v>
                </c:pt>
                <c:pt idx="6224">
                  <c:v>-2</c:v>
                </c:pt>
                <c:pt idx="6225">
                  <c:v>-2</c:v>
                </c:pt>
                <c:pt idx="6226">
                  <c:v>-2</c:v>
                </c:pt>
                <c:pt idx="6227">
                  <c:v>-1</c:v>
                </c:pt>
                <c:pt idx="6228">
                  <c:v>-1</c:v>
                </c:pt>
                <c:pt idx="6229">
                  <c:v>-2</c:v>
                </c:pt>
                <c:pt idx="6230">
                  <c:v>-2</c:v>
                </c:pt>
                <c:pt idx="6231">
                  <c:v>-2</c:v>
                </c:pt>
                <c:pt idx="6232">
                  <c:v>-1</c:v>
                </c:pt>
                <c:pt idx="6233">
                  <c:v>-2</c:v>
                </c:pt>
                <c:pt idx="6234">
                  <c:v>-1</c:v>
                </c:pt>
                <c:pt idx="6235">
                  <c:v>-1</c:v>
                </c:pt>
                <c:pt idx="6236">
                  <c:v>-1</c:v>
                </c:pt>
                <c:pt idx="6237">
                  <c:v>-1</c:v>
                </c:pt>
                <c:pt idx="6238">
                  <c:v>-1</c:v>
                </c:pt>
                <c:pt idx="6239">
                  <c:v>-1</c:v>
                </c:pt>
                <c:pt idx="6240">
                  <c:v>-1</c:v>
                </c:pt>
                <c:pt idx="6241">
                  <c:v>-1</c:v>
                </c:pt>
                <c:pt idx="6242">
                  <c:v>-1</c:v>
                </c:pt>
                <c:pt idx="6243">
                  <c:v>-1</c:v>
                </c:pt>
                <c:pt idx="6244">
                  <c:v>-1</c:v>
                </c:pt>
                <c:pt idx="6245">
                  <c:v>-1</c:v>
                </c:pt>
                <c:pt idx="6246">
                  <c:v>-1</c:v>
                </c:pt>
                <c:pt idx="6247">
                  <c:v>-1</c:v>
                </c:pt>
                <c:pt idx="6248">
                  <c:v>-1</c:v>
                </c:pt>
                <c:pt idx="6249">
                  <c:v>-1</c:v>
                </c:pt>
                <c:pt idx="6250">
                  <c:v>-1</c:v>
                </c:pt>
                <c:pt idx="6251">
                  <c:v>-1</c:v>
                </c:pt>
                <c:pt idx="6252">
                  <c:v>-1</c:v>
                </c:pt>
                <c:pt idx="6253">
                  <c:v>-1</c:v>
                </c:pt>
                <c:pt idx="6254">
                  <c:v>-1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3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3</c:v>
                </c:pt>
                <c:pt idx="6337">
                  <c:v>3</c:v>
                </c:pt>
                <c:pt idx="6338">
                  <c:v>3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2</c:v>
                </c:pt>
                <c:pt idx="6364">
                  <c:v>2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2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1</c:v>
                </c:pt>
                <c:pt idx="6413">
                  <c:v>1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3</c:v>
                </c:pt>
                <c:pt idx="6487">
                  <c:v>3</c:v>
                </c:pt>
                <c:pt idx="6488">
                  <c:v>3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3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1</c:v>
                </c:pt>
                <c:pt idx="6542">
                  <c:v>1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2</c:v>
                </c:pt>
                <c:pt idx="6573">
                  <c:v>3</c:v>
                </c:pt>
                <c:pt idx="6574">
                  <c:v>2</c:v>
                </c:pt>
                <c:pt idx="6575">
                  <c:v>2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2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3</c:v>
                </c:pt>
                <c:pt idx="6625">
                  <c:v>3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2</c:v>
                </c:pt>
                <c:pt idx="6630">
                  <c:v>2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2</c:v>
                </c:pt>
                <c:pt idx="6638">
                  <c:v>3</c:v>
                </c:pt>
                <c:pt idx="6639">
                  <c:v>3</c:v>
                </c:pt>
                <c:pt idx="6640">
                  <c:v>4</c:v>
                </c:pt>
                <c:pt idx="6641">
                  <c:v>4</c:v>
                </c:pt>
                <c:pt idx="6642">
                  <c:v>4</c:v>
                </c:pt>
                <c:pt idx="6643">
                  <c:v>4</c:v>
                </c:pt>
                <c:pt idx="6644">
                  <c:v>4</c:v>
                </c:pt>
                <c:pt idx="6645">
                  <c:v>3</c:v>
                </c:pt>
                <c:pt idx="6646">
                  <c:v>4</c:v>
                </c:pt>
                <c:pt idx="6647">
                  <c:v>4</c:v>
                </c:pt>
                <c:pt idx="6648">
                  <c:v>4</c:v>
                </c:pt>
                <c:pt idx="6649">
                  <c:v>5</c:v>
                </c:pt>
                <c:pt idx="6650">
                  <c:v>4</c:v>
                </c:pt>
                <c:pt idx="6651">
                  <c:v>4</c:v>
                </c:pt>
                <c:pt idx="6652">
                  <c:v>4</c:v>
                </c:pt>
                <c:pt idx="6653">
                  <c:v>4</c:v>
                </c:pt>
                <c:pt idx="6654">
                  <c:v>4</c:v>
                </c:pt>
                <c:pt idx="6655">
                  <c:v>4</c:v>
                </c:pt>
                <c:pt idx="6656">
                  <c:v>4</c:v>
                </c:pt>
                <c:pt idx="6657">
                  <c:v>4</c:v>
                </c:pt>
                <c:pt idx="6658">
                  <c:v>5</c:v>
                </c:pt>
                <c:pt idx="6659">
                  <c:v>5</c:v>
                </c:pt>
                <c:pt idx="6660">
                  <c:v>4</c:v>
                </c:pt>
                <c:pt idx="6661">
                  <c:v>4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4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1</c:v>
                </c:pt>
                <c:pt idx="6681">
                  <c:v>1</c:v>
                </c:pt>
                <c:pt idx="6682">
                  <c:v>2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0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2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2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0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-1</c:v>
                </c:pt>
                <c:pt idx="6850">
                  <c:v>-1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-1</c:v>
                </c:pt>
                <c:pt idx="6858">
                  <c:v>0</c:v>
                </c:pt>
                <c:pt idx="6859">
                  <c:v>-1</c:v>
                </c:pt>
                <c:pt idx="6860">
                  <c:v>-1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-1</c:v>
                </c:pt>
                <c:pt idx="6865">
                  <c:v>-1</c:v>
                </c:pt>
                <c:pt idx="6866">
                  <c:v>-1</c:v>
                </c:pt>
                <c:pt idx="6867">
                  <c:v>-1</c:v>
                </c:pt>
                <c:pt idx="6868">
                  <c:v>-1</c:v>
                </c:pt>
                <c:pt idx="6869">
                  <c:v>-1</c:v>
                </c:pt>
                <c:pt idx="6870">
                  <c:v>0</c:v>
                </c:pt>
                <c:pt idx="6871">
                  <c:v>-1</c:v>
                </c:pt>
                <c:pt idx="6872">
                  <c:v>-1</c:v>
                </c:pt>
                <c:pt idx="6873">
                  <c:v>-1</c:v>
                </c:pt>
                <c:pt idx="6874">
                  <c:v>-1</c:v>
                </c:pt>
                <c:pt idx="6875">
                  <c:v>-1</c:v>
                </c:pt>
                <c:pt idx="6876">
                  <c:v>-1</c:v>
                </c:pt>
                <c:pt idx="6877">
                  <c:v>-1</c:v>
                </c:pt>
                <c:pt idx="6878">
                  <c:v>-1</c:v>
                </c:pt>
                <c:pt idx="6879">
                  <c:v>-1</c:v>
                </c:pt>
                <c:pt idx="6880">
                  <c:v>-1</c:v>
                </c:pt>
                <c:pt idx="6881">
                  <c:v>-1</c:v>
                </c:pt>
                <c:pt idx="6882">
                  <c:v>-1</c:v>
                </c:pt>
                <c:pt idx="6883">
                  <c:v>-1</c:v>
                </c:pt>
                <c:pt idx="6884">
                  <c:v>-1</c:v>
                </c:pt>
                <c:pt idx="6885">
                  <c:v>-1</c:v>
                </c:pt>
                <c:pt idx="6886">
                  <c:v>-1</c:v>
                </c:pt>
                <c:pt idx="6887">
                  <c:v>-1</c:v>
                </c:pt>
                <c:pt idx="6888">
                  <c:v>-1</c:v>
                </c:pt>
                <c:pt idx="6889">
                  <c:v>0</c:v>
                </c:pt>
                <c:pt idx="6890">
                  <c:v>0</c:v>
                </c:pt>
                <c:pt idx="6891">
                  <c:v>-1</c:v>
                </c:pt>
                <c:pt idx="6892">
                  <c:v>0</c:v>
                </c:pt>
                <c:pt idx="6893">
                  <c:v>-1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1</c:v>
                </c:pt>
                <c:pt idx="6928">
                  <c:v>1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2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3</c:v>
                </c:pt>
                <c:pt idx="6982">
                  <c:v>3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-1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2</c:v>
                </c:pt>
                <c:pt idx="7090">
                  <c:v>2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1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2</c:v>
                </c:pt>
                <c:pt idx="7114">
                  <c:v>2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1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1</c:v>
                </c:pt>
                <c:pt idx="7141">
                  <c:v>1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1</c:v>
                </c:pt>
                <c:pt idx="7170">
                  <c:v>2</c:v>
                </c:pt>
                <c:pt idx="7171">
                  <c:v>1</c:v>
                </c:pt>
                <c:pt idx="7172">
                  <c:v>1</c:v>
                </c:pt>
                <c:pt idx="7173">
                  <c:v>2</c:v>
                </c:pt>
                <c:pt idx="7174">
                  <c:v>2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1</c:v>
                </c:pt>
                <c:pt idx="7207">
                  <c:v>1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1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1</c:v>
                </c:pt>
                <c:pt idx="7235">
                  <c:v>1</c:v>
                </c:pt>
                <c:pt idx="7236">
                  <c:v>0</c:v>
                </c:pt>
                <c:pt idx="7237">
                  <c:v>0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1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2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4</c:v>
                </c:pt>
                <c:pt idx="7355">
                  <c:v>4</c:v>
                </c:pt>
                <c:pt idx="7356">
                  <c:v>4</c:v>
                </c:pt>
                <c:pt idx="7357">
                  <c:v>4</c:v>
                </c:pt>
                <c:pt idx="7358">
                  <c:v>4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4</c:v>
                </c:pt>
                <c:pt idx="7366">
                  <c:v>4</c:v>
                </c:pt>
                <c:pt idx="7367">
                  <c:v>4</c:v>
                </c:pt>
                <c:pt idx="7368">
                  <c:v>4</c:v>
                </c:pt>
                <c:pt idx="7369">
                  <c:v>4</c:v>
                </c:pt>
                <c:pt idx="7370">
                  <c:v>4</c:v>
                </c:pt>
                <c:pt idx="7371">
                  <c:v>4</c:v>
                </c:pt>
                <c:pt idx="7372">
                  <c:v>4</c:v>
                </c:pt>
                <c:pt idx="7373">
                  <c:v>4</c:v>
                </c:pt>
                <c:pt idx="7374">
                  <c:v>4</c:v>
                </c:pt>
                <c:pt idx="7375">
                  <c:v>4</c:v>
                </c:pt>
                <c:pt idx="7376">
                  <c:v>4</c:v>
                </c:pt>
                <c:pt idx="7377">
                  <c:v>4</c:v>
                </c:pt>
                <c:pt idx="7378">
                  <c:v>4</c:v>
                </c:pt>
                <c:pt idx="7379">
                  <c:v>4</c:v>
                </c:pt>
                <c:pt idx="7380">
                  <c:v>4</c:v>
                </c:pt>
                <c:pt idx="7381">
                  <c:v>4</c:v>
                </c:pt>
                <c:pt idx="7382">
                  <c:v>4</c:v>
                </c:pt>
                <c:pt idx="7383">
                  <c:v>4</c:v>
                </c:pt>
                <c:pt idx="7384">
                  <c:v>4</c:v>
                </c:pt>
                <c:pt idx="7385">
                  <c:v>4</c:v>
                </c:pt>
                <c:pt idx="7386">
                  <c:v>4</c:v>
                </c:pt>
                <c:pt idx="7387">
                  <c:v>4</c:v>
                </c:pt>
                <c:pt idx="7388">
                  <c:v>4</c:v>
                </c:pt>
                <c:pt idx="7389">
                  <c:v>4</c:v>
                </c:pt>
                <c:pt idx="7390">
                  <c:v>4</c:v>
                </c:pt>
                <c:pt idx="7391">
                  <c:v>4</c:v>
                </c:pt>
                <c:pt idx="7392">
                  <c:v>4</c:v>
                </c:pt>
                <c:pt idx="7393">
                  <c:v>4</c:v>
                </c:pt>
                <c:pt idx="7394">
                  <c:v>4</c:v>
                </c:pt>
                <c:pt idx="7395">
                  <c:v>4</c:v>
                </c:pt>
                <c:pt idx="7396">
                  <c:v>4</c:v>
                </c:pt>
                <c:pt idx="7397">
                  <c:v>4</c:v>
                </c:pt>
                <c:pt idx="7398">
                  <c:v>4</c:v>
                </c:pt>
                <c:pt idx="7399">
                  <c:v>4</c:v>
                </c:pt>
                <c:pt idx="7400">
                  <c:v>4</c:v>
                </c:pt>
                <c:pt idx="7401">
                  <c:v>4</c:v>
                </c:pt>
                <c:pt idx="7402">
                  <c:v>4</c:v>
                </c:pt>
                <c:pt idx="7403">
                  <c:v>4</c:v>
                </c:pt>
                <c:pt idx="7404">
                  <c:v>4</c:v>
                </c:pt>
                <c:pt idx="7405">
                  <c:v>4</c:v>
                </c:pt>
                <c:pt idx="7406">
                  <c:v>4</c:v>
                </c:pt>
                <c:pt idx="7407">
                  <c:v>4</c:v>
                </c:pt>
                <c:pt idx="7408">
                  <c:v>4</c:v>
                </c:pt>
                <c:pt idx="7409">
                  <c:v>4</c:v>
                </c:pt>
                <c:pt idx="7410">
                  <c:v>4</c:v>
                </c:pt>
                <c:pt idx="7411">
                  <c:v>4</c:v>
                </c:pt>
                <c:pt idx="7412">
                  <c:v>4</c:v>
                </c:pt>
                <c:pt idx="7413">
                  <c:v>4</c:v>
                </c:pt>
                <c:pt idx="7414">
                  <c:v>4</c:v>
                </c:pt>
                <c:pt idx="7415">
                  <c:v>4</c:v>
                </c:pt>
                <c:pt idx="7416">
                  <c:v>4</c:v>
                </c:pt>
                <c:pt idx="7417">
                  <c:v>4</c:v>
                </c:pt>
                <c:pt idx="7418">
                  <c:v>4</c:v>
                </c:pt>
                <c:pt idx="7419">
                  <c:v>4</c:v>
                </c:pt>
                <c:pt idx="7420">
                  <c:v>4</c:v>
                </c:pt>
                <c:pt idx="7421">
                  <c:v>4</c:v>
                </c:pt>
                <c:pt idx="7422">
                  <c:v>4</c:v>
                </c:pt>
                <c:pt idx="7423">
                  <c:v>4</c:v>
                </c:pt>
                <c:pt idx="7424">
                  <c:v>4</c:v>
                </c:pt>
                <c:pt idx="7425">
                  <c:v>4</c:v>
                </c:pt>
                <c:pt idx="7426">
                  <c:v>4</c:v>
                </c:pt>
                <c:pt idx="7427">
                  <c:v>4</c:v>
                </c:pt>
                <c:pt idx="7428">
                  <c:v>4</c:v>
                </c:pt>
                <c:pt idx="7429">
                  <c:v>4</c:v>
                </c:pt>
                <c:pt idx="7430">
                  <c:v>4</c:v>
                </c:pt>
                <c:pt idx="7431">
                  <c:v>4</c:v>
                </c:pt>
                <c:pt idx="7432">
                  <c:v>4</c:v>
                </c:pt>
                <c:pt idx="7433">
                  <c:v>4</c:v>
                </c:pt>
                <c:pt idx="7434">
                  <c:v>4</c:v>
                </c:pt>
                <c:pt idx="7435">
                  <c:v>4</c:v>
                </c:pt>
                <c:pt idx="7436">
                  <c:v>4</c:v>
                </c:pt>
                <c:pt idx="7437">
                  <c:v>4</c:v>
                </c:pt>
                <c:pt idx="7438">
                  <c:v>4</c:v>
                </c:pt>
                <c:pt idx="7439">
                  <c:v>4</c:v>
                </c:pt>
                <c:pt idx="7440">
                  <c:v>4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4</c:v>
                </c:pt>
                <c:pt idx="7446">
                  <c:v>4</c:v>
                </c:pt>
                <c:pt idx="7447">
                  <c:v>4</c:v>
                </c:pt>
                <c:pt idx="7448">
                  <c:v>4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4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4</c:v>
                </c:pt>
                <c:pt idx="7461">
                  <c:v>4</c:v>
                </c:pt>
                <c:pt idx="7462">
                  <c:v>4</c:v>
                </c:pt>
                <c:pt idx="7463">
                  <c:v>4</c:v>
                </c:pt>
                <c:pt idx="7464">
                  <c:v>4</c:v>
                </c:pt>
                <c:pt idx="7465">
                  <c:v>4</c:v>
                </c:pt>
                <c:pt idx="7466">
                  <c:v>4</c:v>
                </c:pt>
                <c:pt idx="7467">
                  <c:v>4</c:v>
                </c:pt>
                <c:pt idx="7468">
                  <c:v>4</c:v>
                </c:pt>
                <c:pt idx="7469">
                  <c:v>4</c:v>
                </c:pt>
                <c:pt idx="7470">
                  <c:v>4</c:v>
                </c:pt>
                <c:pt idx="7471">
                  <c:v>4</c:v>
                </c:pt>
                <c:pt idx="7472">
                  <c:v>4</c:v>
                </c:pt>
                <c:pt idx="7473">
                  <c:v>4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4</c:v>
                </c:pt>
                <c:pt idx="7478">
                  <c:v>4</c:v>
                </c:pt>
                <c:pt idx="7479">
                  <c:v>4</c:v>
                </c:pt>
                <c:pt idx="7480">
                  <c:v>4</c:v>
                </c:pt>
                <c:pt idx="7481">
                  <c:v>4</c:v>
                </c:pt>
                <c:pt idx="7482">
                  <c:v>4</c:v>
                </c:pt>
                <c:pt idx="7483">
                  <c:v>4</c:v>
                </c:pt>
                <c:pt idx="7484">
                  <c:v>4</c:v>
                </c:pt>
                <c:pt idx="7485">
                  <c:v>4</c:v>
                </c:pt>
                <c:pt idx="7486">
                  <c:v>4</c:v>
                </c:pt>
                <c:pt idx="7487">
                  <c:v>4</c:v>
                </c:pt>
                <c:pt idx="7488">
                  <c:v>4</c:v>
                </c:pt>
                <c:pt idx="7489">
                  <c:v>5</c:v>
                </c:pt>
                <c:pt idx="7490">
                  <c:v>5</c:v>
                </c:pt>
                <c:pt idx="7491">
                  <c:v>5</c:v>
                </c:pt>
                <c:pt idx="7492">
                  <c:v>5</c:v>
                </c:pt>
                <c:pt idx="7493">
                  <c:v>5</c:v>
                </c:pt>
                <c:pt idx="7494">
                  <c:v>5</c:v>
                </c:pt>
                <c:pt idx="7495">
                  <c:v>5</c:v>
                </c:pt>
                <c:pt idx="7496">
                  <c:v>5</c:v>
                </c:pt>
                <c:pt idx="7497">
                  <c:v>5</c:v>
                </c:pt>
                <c:pt idx="7498">
                  <c:v>5</c:v>
                </c:pt>
                <c:pt idx="7499">
                  <c:v>5</c:v>
                </c:pt>
                <c:pt idx="7500">
                  <c:v>5</c:v>
                </c:pt>
                <c:pt idx="7501">
                  <c:v>5</c:v>
                </c:pt>
                <c:pt idx="7502">
                  <c:v>5</c:v>
                </c:pt>
                <c:pt idx="7503">
                  <c:v>5</c:v>
                </c:pt>
                <c:pt idx="7504">
                  <c:v>5</c:v>
                </c:pt>
                <c:pt idx="7505">
                  <c:v>5</c:v>
                </c:pt>
                <c:pt idx="7506">
                  <c:v>5</c:v>
                </c:pt>
                <c:pt idx="7507">
                  <c:v>5</c:v>
                </c:pt>
                <c:pt idx="7508">
                  <c:v>5</c:v>
                </c:pt>
                <c:pt idx="7509">
                  <c:v>5</c:v>
                </c:pt>
                <c:pt idx="7510">
                  <c:v>5</c:v>
                </c:pt>
                <c:pt idx="7511">
                  <c:v>5</c:v>
                </c:pt>
                <c:pt idx="7512">
                  <c:v>5</c:v>
                </c:pt>
                <c:pt idx="7513">
                  <c:v>5</c:v>
                </c:pt>
                <c:pt idx="7514">
                  <c:v>5</c:v>
                </c:pt>
                <c:pt idx="7515">
                  <c:v>5</c:v>
                </c:pt>
                <c:pt idx="7516">
                  <c:v>5</c:v>
                </c:pt>
                <c:pt idx="7517">
                  <c:v>5</c:v>
                </c:pt>
                <c:pt idx="7518">
                  <c:v>5</c:v>
                </c:pt>
                <c:pt idx="7519">
                  <c:v>5</c:v>
                </c:pt>
                <c:pt idx="7520">
                  <c:v>5</c:v>
                </c:pt>
                <c:pt idx="7521">
                  <c:v>5</c:v>
                </c:pt>
                <c:pt idx="7522">
                  <c:v>5</c:v>
                </c:pt>
                <c:pt idx="7523">
                  <c:v>5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5</c:v>
                </c:pt>
                <c:pt idx="7530">
                  <c:v>5</c:v>
                </c:pt>
                <c:pt idx="7531">
                  <c:v>5</c:v>
                </c:pt>
                <c:pt idx="7532">
                  <c:v>6</c:v>
                </c:pt>
                <c:pt idx="7533">
                  <c:v>5</c:v>
                </c:pt>
                <c:pt idx="7534">
                  <c:v>6</c:v>
                </c:pt>
                <c:pt idx="7535">
                  <c:v>5</c:v>
                </c:pt>
                <c:pt idx="7536">
                  <c:v>5</c:v>
                </c:pt>
                <c:pt idx="7537">
                  <c:v>5</c:v>
                </c:pt>
                <c:pt idx="7538">
                  <c:v>5</c:v>
                </c:pt>
                <c:pt idx="7539">
                  <c:v>5</c:v>
                </c:pt>
                <c:pt idx="7540">
                  <c:v>5</c:v>
                </c:pt>
                <c:pt idx="7541">
                  <c:v>5</c:v>
                </c:pt>
                <c:pt idx="7542">
                  <c:v>5</c:v>
                </c:pt>
                <c:pt idx="7543">
                  <c:v>5</c:v>
                </c:pt>
                <c:pt idx="7544">
                  <c:v>5</c:v>
                </c:pt>
                <c:pt idx="7545">
                  <c:v>5</c:v>
                </c:pt>
                <c:pt idx="7546">
                  <c:v>5</c:v>
                </c:pt>
                <c:pt idx="7547">
                  <c:v>5</c:v>
                </c:pt>
                <c:pt idx="7548">
                  <c:v>5</c:v>
                </c:pt>
                <c:pt idx="7549">
                  <c:v>5</c:v>
                </c:pt>
                <c:pt idx="7550">
                  <c:v>5</c:v>
                </c:pt>
                <c:pt idx="7551">
                  <c:v>5</c:v>
                </c:pt>
                <c:pt idx="7552">
                  <c:v>5</c:v>
                </c:pt>
                <c:pt idx="7553">
                  <c:v>5</c:v>
                </c:pt>
                <c:pt idx="7554">
                  <c:v>5</c:v>
                </c:pt>
                <c:pt idx="7555">
                  <c:v>5</c:v>
                </c:pt>
                <c:pt idx="7556">
                  <c:v>5</c:v>
                </c:pt>
                <c:pt idx="7557">
                  <c:v>5</c:v>
                </c:pt>
                <c:pt idx="7558">
                  <c:v>5</c:v>
                </c:pt>
                <c:pt idx="7559">
                  <c:v>5</c:v>
                </c:pt>
                <c:pt idx="7560">
                  <c:v>5</c:v>
                </c:pt>
                <c:pt idx="7561">
                  <c:v>5</c:v>
                </c:pt>
                <c:pt idx="7562">
                  <c:v>5</c:v>
                </c:pt>
                <c:pt idx="7563">
                  <c:v>5</c:v>
                </c:pt>
                <c:pt idx="7564">
                  <c:v>5</c:v>
                </c:pt>
                <c:pt idx="7565">
                  <c:v>5</c:v>
                </c:pt>
                <c:pt idx="7566">
                  <c:v>5</c:v>
                </c:pt>
                <c:pt idx="7567">
                  <c:v>5</c:v>
                </c:pt>
                <c:pt idx="7568">
                  <c:v>5</c:v>
                </c:pt>
                <c:pt idx="7569">
                  <c:v>5</c:v>
                </c:pt>
                <c:pt idx="7570">
                  <c:v>5</c:v>
                </c:pt>
                <c:pt idx="7571">
                  <c:v>5</c:v>
                </c:pt>
                <c:pt idx="7572">
                  <c:v>5</c:v>
                </c:pt>
                <c:pt idx="7573">
                  <c:v>5</c:v>
                </c:pt>
                <c:pt idx="7574">
                  <c:v>5</c:v>
                </c:pt>
                <c:pt idx="7575">
                  <c:v>5</c:v>
                </c:pt>
                <c:pt idx="7576">
                  <c:v>5</c:v>
                </c:pt>
                <c:pt idx="7577">
                  <c:v>5</c:v>
                </c:pt>
                <c:pt idx="7578">
                  <c:v>5</c:v>
                </c:pt>
                <c:pt idx="7579">
                  <c:v>5</c:v>
                </c:pt>
                <c:pt idx="7580">
                  <c:v>5</c:v>
                </c:pt>
                <c:pt idx="7581">
                  <c:v>5</c:v>
                </c:pt>
                <c:pt idx="7582">
                  <c:v>5</c:v>
                </c:pt>
                <c:pt idx="7583">
                  <c:v>5</c:v>
                </c:pt>
                <c:pt idx="7584">
                  <c:v>5</c:v>
                </c:pt>
                <c:pt idx="7585">
                  <c:v>5</c:v>
                </c:pt>
                <c:pt idx="7586">
                  <c:v>5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5</c:v>
                </c:pt>
                <c:pt idx="7591">
                  <c:v>6</c:v>
                </c:pt>
                <c:pt idx="7592">
                  <c:v>5</c:v>
                </c:pt>
                <c:pt idx="7593">
                  <c:v>6</c:v>
                </c:pt>
                <c:pt idx="7594">
                  <c:v>5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6</c:v>
                </c:pt>
                <c:pt idx="7742">
                  <c:v>6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7</c:v>
                </c:pt>
                <c:pt idx="7778">
                  <c:v>7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8</c:v>
                </c:pt>
                <c:pt idx="7845">
                  <c:v>9</c:v>
                </c:pt>
                <c:pt idx="7846">
                  <c:v>9</c:v>
                </c:pt>
                <c:pt idx="7847">
                  <c:v>8</c:v>
                </c:pt>
                <c:pt idx="7848">
                  <c:v>8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9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9</c:v>
                </c:pt>
                <c:pt idx="7869">
                  <c:v>9</c:v>
                </c:pt>
                <c:pt idx="7870">
                  <c:v>9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9</c:v>
                </c:pt>
                <c:pt idx="7877">
                  <c:v>9</c:v>
                </c:pt>
                <c:pt idx="7878">
                  <c:v>9</c:v>
                </c:pt>
                <c:pt idx="7879">
                  <c:v>9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9</c:v>
                </c:pt>
                <c:pt idx="7884">
                  <c:v>9</c:v>
                </c:pt>
                <c:pt idx="7885">
                  <c:v>9</c:v>
                </c:pt>
                <c:pt idx="7886">
                  <c:v>9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9</c:v>
                </c:pt>
                <c:pt idx="7893">
                  <c:v>9</c:v>
                </c:pt>
                <c:pt idx="7894">
                  <c:v>9</c:v>
                </c:pt>
                <c:pt idx="7895">
                  <c:v>9</c:v>
                </c:pt>
                <c:pt idx="7896">
                  <c:v>9</c:v>
                </c:pt>
                <c:pt idx="7897">
                  <c:v>8</c:v>
                </c:pt>
                <c:pt idx="7898">
                  <c:v>8</c:v>
                </c:pt>
                <c:pt idx="7899">
                  <c:v>9</c:v>
                </c:pt>
                <c:pt idx="7900">
                  <c:v>9</c:v>
                </c:pt>
                <c:pt idx="7901">
                  <c:v>9</c:v>
                </c:pt>
                <c:pt idx="7902">
                  <c:v>9</c:v>
                </c:pt>
                <c:pt idx="7903">
                  <c:v>9</c:v>
                </c:pt>
                <c:pt idx="7904">
                  <c:v>9</c:v>
                </c:pt>
                <c:pt idx="7905">
                  <c:v>9</c:v>
                </c:pt>
                <c:pt idx="7906">
                  <c:v>9</c:v>
                </c:pt>
                <c:pt idx="7907">
                  <c:v>9</c:v>
                </c:pt>
                <c:pt idx="7908">
                  <c:v>9</c:v>
                </c:pt>
                <c:pt idx="7909">
                  <c:v>9</c:v>
                </c:pt>
                <c:pt idx="7910">
                  <c:v>9</c:v>
                </c:pt>
                <c:pt idx="7911">
                  <c:v>9</c:v>
                </c:pt>
                <c:pt idx="7912">
                  <c:v>9</c:v>
                </c:pt>
                <c:pt idx="7913">
                  <c:v>9</c:v>
                </c:pt>
                <c:pt idx="7914">
                  <c:v>9</c:v>
                </c:pt>
                <c:pt idx="7915">
                  <c:v>9</c:v>
                </c:pt>
                <c:pt idx="7916">
                  <c:v>9</c:v>
                </c:pt>
                <c:pt idx="7917">
                  <c:v>9</c:v>
                </c:pt>
                <c:pt idx="7918">
                  <c:v>9</c:v>
                </c:pt>
                <c:pt idx="7919">
                  <c:v>9</c:v>
                </c:pt>
                <c:pt idx="7920">
                  <c:v>9</c:v>
                </c:pt>
                <c:pt idx="7921">
                  <c:v>9</c:v>
                </c:pt>
                <c:pt idx="7922">
                  <c:v>9</c:v>
                </c:pt>
                <c:pt idx="7923">
                  <c:v>9</c:v>
                </c:pt>
                <c:pt idx="7924">
                  <c:v>9</c:v>
                </c:pt>
                <c:pt idx="7925">
                  <c:v>9</c:v>
                </c:pt>
                <c:pt idx="7926">
                  <c:v>9</c:v>
                </c:pt>
                <c:pt idx="7927">
                  <c:v>9</c:v>
                </c:pt>
                <c:pt idx="7928">
                  <c:v>9</c:v>
                </c:pt>
                <c:pt idx="7929">
                  <c:v>9</c:v>
                </c:pt>
                <c:pt idx="7930">
                  <c:v>9</c:v>
                </c:pt>
                <c:pt idx="7931">
                  <c:v>9</c:v>
                </c:pt>
                <c:pt idx="7932">
                  <c:v>9</c:v>
                </c:pt>
                <c:pt idx="7933">
                  <c:v>9</c:v>
                </c:pt>
                <c:pt idx="7934">
                  <c:v>9</c:v>
                </c:pt>
                <c:pt idx="7935">
                  <c:v>9</c:v>
                </c:pt>
                <c:pt idx="7936">
                  <c:v>9</c:v>
                </c:pt>
                <c:pt idx="7937">
                  <c:v>9</c:v>
                </c:pt>
                <c:pt idx="7938">
                  <c:v>9</c:v>
                </c:pt>
                <c:pt idx="7939">
                  <c:v>9</c:v>
                </c:pt>
                <c:pt idx="7940">
                  <c:v>9</c:v>
                </c:pt>
                <c:pt idx="7941">
                  <c:v>9</c:v>
                </c:pt>
                <c:pt idx="7942">
                  <c:v>9</c:v>
                </c:pt>
                <c:pt idx="7943">
                  <c:v>9</c:v>
                </c:pt>
                <c:pt idx="7944">
                  <c:v>9</c:v>
                </c:pt>
                <c:pt idx="7945">
                  <c:v>9</c:v>
                </c:pt>
                <c:pt idx="7946">
                  <c:v>9</c:v>
                </c:pt>
                <c:pt idx="7947">
                  <c:v>9</c:v>
                </c:pt>
                <c:pt idx="7948">
                  <c:v>9</c:v>
                </c:pt>
                <c:pt idx="7949">
                  <c:v>9</c:v>
                </c:pt>
                <c:pt idx="7950">
                  <c:v>9</c:v>
                </c:pt>
                <c:pt idx="7951">
                  <c:v>9</c:v>
                </c:pt>
                <c:pt idx="7952">
                  <c:v>9</c:v>
                </c:pt>
                <c:pt idx="7953">
                  <c:v>9</c:v>
                </c:pt>
                <c:pt idx="7954">
                  <c:v>9</c:v>
                </c:pt>
                <c:pt idx="7955">
                  <c:v>9</c:v>
                </c:pt>
                <c:pt idx="7956">
                  <c:v>9</c:v>
                </c:pt>
                <c:pt idx="7957">
                  <c:v>9</c:v>
                </c:pt>
                <c:pt idx="7958">
                  <c:v>9</c:v>
                </c:pt>
                <c:pt idx="7959">
                  <c:v>10</c:v>
                </c:pt>
                <c:pt idx="7960">
                  <c:v>10</c:v>
                </c:pt>
                <c:pt idx="7961">
                  <c:v>9</c:v>
                </c:pt>
                <c:pt idx="7962">
                  <c:v>9</c:v>
                </c:pt>
                <c:pt idx="7963">
                  <c:v>9</c:v>
                </c:pt>
                <c:pt idx="7964">
                  <c:v>9</c:v>
                </c:pt>
                <c:pt idx="7965">
                  <c:v>9</c:v>
                </c:pt>
                <c:pt idx="7966">
                  <c:v>9</c:v>
                </c:pt>
                <c:pt idx="7967">
                  <c:v>10</c:v>
                </c:pt>
                <c:pt idx="7968">
                  <c:v>10</c:v>
                </c:pt>
                <c:pt idx="7969">
                  <c:v>10</c:v>
                </c:pt>
                <c:pt idx="7970">
                  <c:v>9</c:v>
                </c:pt>
                <c:pt idx="7971">
                  <c:v>9</c:v>
                </c:pt>
                <c:pt idx="7972">
                  <c:v>9</c:v>
                </c:pt>
                <c:pt idx="7973">
                  <c:v>9</c:v>
                </c:pt>
                <c:pt idx="7974">
                  <c:v>10</c:v>
                </c:pt>
                <c:pt idx="7975">
                  <c:v>10</c:v>
                </c:pt>
                <c:pt idx="7976">
                  <c:v>10</c:v>
                </c:pt>
                <c:pt idx="7977">
                  <c:v>10</c:v>
                </c:pt>
                <c:pt idx="7978">
                  <c:v>10</c:v>
                </c:pt>
                <c:pt idx="7979">
                  <c:v>10</c:v>
                </c:pt>
                <c:pt idx="7980">
                  <c:v>10</c:v>
                </c:pt>
                <c:pt idx="7981">
                  <c:v>10</c:v>
                </c:pt>
                <c:pt idx="7982">
                  <c:v>10</c:v>
                </c:pt>
                <c:pt idx="7983">
                  <c:v>10</c:v>
                </c:pt>
                <c:pt idx="7984">
                  <c:v>10</c:v>
                </c:pt>
                <c:pt idx="7985">
                  <c:v>10</c:v>
                </c:pt>
                <c:pt idx="7986">
                  <c:v>10</c:v>
                </c:pt>
                <c:pt idx="7987">
                  <c:v>10</c:v>
                </c:pt>
                <c:pt idx="7988">
                  <c:v>10</c:v>
                </c:pt>
                <c:pt idx="7989">
                  <c:v>10</c:v>
                </c:pt>
                <c:pt idx="7990">
                  <c:v>10</c:v>
                </c:pt>
                <c:pt idx="7991">
                  <c:v>10</c:v>
                </c:pt>
                <c:pt idx="7992">
                  <c:v>10</c:v>
                </c:pt>
                <c:pt idx="7993">
                  <c:v>10</c:v>
                </c:pt>
                <c:pt idx="7994">
                  <c:v>10</c:v>
                </c:pt>
                <c:pt idx="7995">
                  <c:v>10</c:v>
                </c:pt>
                <c:pt idx="7996">
                  <c:v>10</c:v>
                </c:pt>
                <c:pt idx="7997">
                  <c:v>10</c:v>
                </c:pt>
                <c:pt idx="7998">
                  <c:v>10</c:v>
                </c:pt>
                <c:pt idx="7999">
                  <c:v>10</c:v>
                </c:pt>
                <c:pt idx="8000">
                  <c:v>10</c:v>
                </c:pt>
                <c:pt idx="8001">
                  <c:v>10</c:v>
                </c:pt>
                <c:pt idx="8002">
                  <c:v>10</c:v>
                </c:pt>
                <c:pt idx="8003">
                  <c:v>10</c:v>
                </c:pt>
                <c:pt idx="8004">
                  <c:v>10</c:v>
                </c:pt>
                <c:pt idx="8005">
                  <c:v>10</c:v>
                </c:pt>
                <c:pt idx="8006">
                  <c:v>11</c:v>
                </c:pt>
                <c:pt idx="8007">
                  <c:v>11</c:v>
                </c:pt>
                <c:pt idx="8008">
                  <c:v>11</c:v>
                </c:pt>
                <c:pt idx="8009">
                  <c:v>11</c:v>
                </c:pt>
                <c:pt idx="8010">
                  <c:v>10</c:v>
                </c:pt>
                <c:pt idx="8011">
                  <c:v>10</c:v>
                </c:pt>
                <c:pt idx="8012">
                  <c:v>10</c:v>
                </c:pt>
                <c:pt idx="8013">
                  <c:v>11</c:v>
                </c:pt>
                <c:pt idx="8014">
                  <c:v>11</c:v>
                </c:pt>
                <c:pt idx="8015">
                  <c:v>11</c:v>
                </c:pt>
                <c:pt idx="8016">
                  <c:v>11</c:v>
                </c:pt>
                <c:pt idx="8017">
                  <c:v>10</c:v>
                </c:pt>
                <c:pt idx="8018">
                  <c:v>10</c:v>
                </c:pt>
                <c:pt idx="8019">
                  <c:v>11</c:v>
                </c:pt>
                <c:pt idx="8020">
                  <c:v>11</c:v>
                </c:pt>
                <c:pt idx="8021">
                  <c:v>11</c:v>
                </c:pt>
                <c:pt idx="8022">
                  <c:v>11</c:v>
                </c:pt>
                <c:pt idx="8023">
                  <c:v>11</c:v>
                </c:pt>
                <c:pt idx="8024">
                  <c:v>11</c:v>
                </c:pt>
                <c:pt idx="8025">
                  <c:v>11</c:v>
                </c:pt>
                <c:pt idx="8026">
                  <c:v>11</c:v>
                </c:pt>
                <c:pt idx="8027">
                  <c:v>11</c:v>
                </c:pt>
                <c:pt idx="8028">
                  <c:v>11</c:v>
                </c:pt>
                <c:pt idx="8029">
                  <c:v>11</c:v>
                </c:pt>
                <c:pt idx="8030">
                  <c:v>11</c:v>
                </c:pt>
                <c:pt idx="8031">
                  <c:v>11</c:v>
                </c:pt>
                <c:pt idx="8032">
                  <c:v>11</c:v>
                </c:pt>
                <c:pt idx="8033">
                  <c:v>11</c:v>
                </c:pt>
                <c:pt idx="8034">
                  <c:v>11</c:v>
                </c:pt>
                <c:pt idx="8035">
                  <c:v>11</c:v>
                </c:pt>
                <c:pt idx="8036">
                  <c:v>11</c:v>
                </c:pt>
                <c:pt idx="8037">
                  <c:v>11</c:v>
                </c:pt>
                <c:pt idx="8038">
                  <c:v>11</c:v>
                </c:pt>
                <c:pt idx="8039">
                  <c:v>11</c:v>
                </c:pt>
                <c:pt idx="8040">
                  <c:v>11</c:v>
                </c:pt>
                <c:pt idx="8041">
                  <c:v>11</c:v>
                </c:pt>
                <c:pt idx="8042">
                  <c:v>11</c:v>
                </c:pt>
                <c:pt idx="8043">
                  <c:v>11</c:v>
                </c:pt>
                <c:pt idx="8044">
                  <c:v>11</c:v>
                </c:pt>
                <c:pt idx="8045">
                  <c:v>11</c:v>
                </c:pt>
                <c:pt idx="8046">
                  <c:v>11</c:v>
                </c:pt>
                <c:pt idx="8047">
                  <c:v>11</c:v>
                </c:pt>
                <c:pt idx="8048">
                  <c:v>11</c:v>
                </c:pt>
                <c:pt idx="8049">
                  <c:v>11</c:v>
                </c:pt>
                <c:pt idx="8050">
                  <c:v>11</c:v>
                </c:pt>
                <c:pt idx="8051">
                  <c:v>11</c:v>
                </c:pt>
                <c:pt idx="8052">
                  <c:v>11</c:v>
                </c:pt>
                <c:pt idx="8053">
                  <c:v>11</c:v>
                </c:pt>
                <c:pt idx="8054">
                  <c:v>11</c:v>
                </c:pt>
                <c:pt idx="8055">
                  <c:v>11</c:v>
                </c:pt>
                <c:pt idx="8056">
                  <c:v>11</c:v>
                </c:pt>
                <c:pt idx="8057">
                  <c:v>11</c:v>
                </c:pt>
                <c:pt idx="8058">
                  <c:v>11</c:v>
                </c:pt>
                <c:pt idx="8059">
                  <c:v>11</c:v>
                </c:pt>
                <c:pt idx="8060">
                  <c:v>11</c:v>
                </c:pt>
                <c:pt idx="8061">
                  <c:v>11</c:v>
                </c:pt>
                <c:pt idx="8062">
                  <c:v>11</c:v>
                </c:pt>
                <c:pt idx="8063">
                  <c:v>11</c:v>
                </c:pt>
                <c:pt idx="8064">
                  <c:v>11</c:v>
                </c:pt>
                <c:pt idx="8065">
                  <c:v>11</c:v>
                </c:pt>
                <c:pt idx="8066">
                  <c:v>11</c:v>
                </c:pt>
                <c:pt idx="8067">
                  <c:v>11</c:v>
                </c:pt>
                <c:pt idx="8068">
                  <c:v>11</c:v>
                </c:pt>
                <c:pt idx="8069">
                  <c:v>11</c:v>
                </c:pt>
                <c:pt idx="8070">
                  <c:v>11</c:v>
                </c:pt>
                <c:pt idx="8071">
                  <c:v>11</c:v>
                </c:pt>
                <c:pt idx="8072">
                  <c:v>11</c:v>
                </c:pt>
                <c:pt idx="8073">
                  <c:v>11</c:v>
                </c:pt>
                <c:pt idx="8074">
                  <c:v>11</c:v>
                </c:pt>
                <c:pt idx="8075">
                  <c:v>11</c:v>
                </c:pt>
                <c:pt idx="8076">
                  <c:v>11</c:v>
                </c:pt>
                <c:pt idx="8077">
                  <c:v>11</c:v>
                </c:pt>
                <c:pt idx="8078">
                  <c:v>11</c:v>
                </c:pt>
                <c:pt idx="8079">
                  <c:v>11</c:v>
                </c:pt>
                <c:pt idx="8080">
                  <c:v>12</c:v>
                </c:pt>
                <c:pt idx="8081">
                  <c:v>12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12</c:v>
                </c:pt>
                <c:pt idx="8086">
                  <c:v>12</c:v>
                </c:pt>
                <c:pt idx="8087">
                  <c:v>12</c:v>
                </c:pt>
                <c:pt idx="8088">
                  <c:v>12</c:v>
                </c:pt>
                <c:pt idx="8089">
                  <c:v>12</c:v>
                </c:pt>
                <c:pt idx="8090">
                  <c:v>12</c:v>
                </c:pt>
                <c:pt idx="8091">
                  <c:v>12</c:v>
                </c:pt>
                <c:pt idx="8092">
                  <c:v>12</c:v>
                </c:pt>
                <c:pt idx="8093">
                  <c:v>12</c:v>
                </c:pt>
                <c:pt idx="8094">
                  <c:v>13</c:v>
                </c:pt>
                <c:pt idx="8095">
                  <c:v>13</c:v>
                </c:pt>
                <c:pt idx="8096">
                  <c:v>13</c:v>
                </c:pt>
                <c:pt idx="8097">
                  <c:v>13</c:v>
                </c:pt>
                <c:pt idx="8098">
                  <c:v>13</c:v>
                </c:pt>
                <c:pt idx="8099">
                  <c:v>13</c:v>
                </c:pt>
                <c:pt idx="8100">
                  <c:v>13</c:v>
                </c:pt>
                <c:pt idx="8101">
                  <c:v>13</c:v>
                </c:pt>
                <c:pt idx="8102">
                  <c:v>13</c:v>
                </c:pt>
                <c:pt idx="8103">
                  <c:v>14</c:v>
                </c:pt>
                <c:pt idx="8104">
                  <c:v>14</c:v>
                </c:pt>
                <c:pt idx="8105">
                  <c:v>14</c:v>
                </c:pt>
                <c:pt idx="8106">
                  <c:v>13</c:v>
                </c:pt>
                <c:pt idx="8107">
                  <c:v>13</c:v>
                </c:pt>
                <c:pt idx="8108">
                  <c:v>13</c:v>
                </c:pt>
                <c:pt idx="8109">
                  <c:v>14</c:v>
                </c:pt>
                <c:pt idx="8110">
                  <c:v>14</c:v>
                </c:pt>
                <c:pt idx="8111">
                  <c:v>14</c:v>
                </c:pt>
                <c:pt idx="8112">
                  <c:v>14</c:v>
                </c:pt>
                <c:pt idx="8113">
                  <c:v>14</c:v>
                </c:pt>
                <c:pt idx="8114">
                  <c:v>14</c:v>
                </c:pt>
                <c:pt idx="8115">
                  <c:v>14</c:v>
                </c:pt>
                <c:pt idx="8116">
                  <c:v>14</c:v>
                </c:pt>
                <c:pt idx="8117">
                  <c:v>14</c:v>
                </c:pt>
                <c:pt idx="8118">
                  <c:v>14</c:v>
                </c:pt>
                <c:pt idx="8119">
                  <c:v>14</c:v>
                </c:pt>
                <c:pt idx="8120">
                  <c:v>14</c:v>
                </c:pt>
                <c:pt idx="8121">
                  <c:v>14</c:v>
                </c:pt>
                <c:pt idx="8122">
                  <c:v>14</c:v>
                </c:pt>
                <c:pt idx="8123">
                  <c:v>14</c:v>
                </c:pt>
                <c:pt idx="8124">
                  <c:v>14</c:v>
                </c:pt>
                <c:pt idx="8125">
                  <c:v>14</c:v>
                </c:pt>
                <c:pt idx="8126">
                  <c:v>14</c:v>
                </c:pt>
                <c:pt idx="8127">
                  <c:v>15</c:v>
                </c:pt>
                <c:pt idx="8128">
                  <c:v>15</c:v>
                </c:pt>
                <c:pt idx="8129">
                  <c:v>15</c:v>
                </c:pt>
                <c:pt idx="8130">
                  <c:v>15</c:v>
                </c:pt>
                <c:pt idx="8131">
                  <c:v>15</c:v>
                </c:pt>
                <c:pt idx="8132">
                  <c:v>15</c:v>
                </c:pt>
                <c:pt idx="8133">
                  <c:v>15</c:v>
                </c:pt>
                <c:pt idx="8134">
                  <c:v>15</c:v>
                </c:pt>
                <c:pt idx="8135">
                  <c:v>15</c:v>
                </c:pt>
                <c:pt idx="8136">
                  <c:v>15</c:v>
                </c:pt>
                <c:pt idx="8137">
                  <c:v>15</c:v>
                </c:pt>
                <c:pt idx="8138">
                  <c:v>15</c:v>
                </c:pt>
                <c:pt idx="8139">
                  <c:v>15</c:v>
                </c:pt>
                <c:pt idx="8140">
                  <c:v>15</c:v>
                </c:pt>
                <c:pt idx="8141">
                  <c:v>15</c:v>
                </c:pt>
                <c:pt idx="8142">
                  <c:v>15</c:v>
                </c:pt>
                <c:pt idx="8143">
                  <c:v>15</c:v>
                </c:pt>
                <c:pt idx="8144">
                  <c:v>15</c:v>
                </c:pt>
                <c:pt idx="8145">
                  <c:v>15</c:v>
                </c:pt>
                <c:pt idx="8146">
                  <c:v>15</c:v>
                </c:pt>
                <c:pt idx="8147">
                  <c:v>15</c:v>
                </c:pt>
                <c:pt idx="8148">
                  <c:v>15</c:v>
                </c:pt>
                <c:pt idx="8149">
                  <c:v>15</c:v>
                </c:pt>
                <c:pt idx="8150">
                  <c:v>15</c:v>
                </c:pt>
                <c:pt idx="8151">
                  <c:v>15</c:v>
                </c:pt>
                <c:pt idx="8152">
                  <c:v>15</c:v>
                </c:pt>
                <c:pt idx="8153">
                  <c:v>15</c:v>
                </c:pt>
                <c:pt idx="8154">
                  <c:v>15</c:v>
                </c:pt>
                <c:pt idx="8155">
                  <c:v>15</c:v>
                </c:pt>
                <c:pt idx="8156">
                  <c:v>15</c:v>
                </c:pt>
                <c:pt idx="8157">
                  <c:v>15</c:v>
                </c:pt>
                <c:pt idx="8158">
                  <c:v>15</c:v>
                </c:pt>
                <c:pt idx="8159">
                  <c:v>15</c:v>
                </c:pt>
                <c:pt idx="8160">
                  <c:v>15</c:v>
                </c:pt>
                <c:pt idx="8161">
                  <c:v>15</c:v>
                </c:pt>
                <c:pt idx="8162">
                  <c:v>15</c:v>
                </c:pt>
                <c:pt idx="8163">
                  <c:v>15</c:v>
                </c:pt>
                <c:pt idx="8164">
                  <c:v>15</c:v>
                </c:pt>
                <c:pt idx="8165">
                  <c:v>15</c:v>
                </c:pt>
                <c:pt idx="8166">
                  <c:v>15</c:v>
                </c:pt>
                <c:pt idx="8167">
                  <c:v>15</c:v>
                </c:pt>
                <c:pt idx="8168">
                  <c:v>16</c:v>
                </c:pt>
                <c:pt idx="8169">
                  <c:v>16</c:v>
                </c:pt>
                <c:pt idx="8170">
                  <c:v>15</c:v>
                </c:pt>
                <c:pt idx="8171">
                  <c:v>15</c:v>
                </c:pt>
                <c:pt idx="8172">
                  <c:v>15</c:v>
                </c:pt>
                <c:pt idx="8173">
                  <c:v>15</c:v>
                </c:pt>
                <c:pt idx="8174">
                  <c:v>15</c:v>
                </c:pt>
                <c:pt idx="8175">
                  <c:v>16</c:v>
                </c:pt>
                <c:pt idx="8176">
                  <c:v>16</c:v>
                </c:pt>
                <c:pt idx="8177">
                  <c:v>16</c:v>
                </c:pt>
                <c:pt idx="8178">
                  <c:v>16</c:v>
                </c:pt>
                <c:pt idx="8179">
                  <c:v>16</c:v>
                </c:pt>
                <c:pt idx="8180">
                  <c:v>15</c:v>
                </c:pt>
                <c:pt idx="8181">
                  <c:v>16</c:v>
                </c:pt>
                <c:pt idx="8182">
                  <c:v>16</c:v>
                </c:pt>
                <c:pt idx="8183">
                  <c:v>16</c:v>
                </c:pt>
                <c:pt idx="8184">
                  <c:v>16</c:v>
                </c:pt>
                <c:pt idx="8185">
                  <c:v>16</c:v>
                </c:pt>
                <c:pt idx="8186">
                  <c:v>16</c:v>
                </c:pt>
                <c:pt idx="8187">
                  <c:v>16</c:v>
                </c:pt>
                <c:pt idx="8188">
                  <c:v>16</c:v>
                </c:pt>
                <c:pt idx="8189">
                  <c:v>16</c:v>
                </c:pt>
                <c:pt idx="8190">
                  <c:v>16</c:v>
                </c:pt>
                <c:pt idx="8191">
                  <c:v>16</c:v>
                </c:pt>
                <c:pt idx="8192">
                  <c:v>16</c:v>
                </c:pt>
                <c:pt idx="8193">
                  <c:v>16</c:v>
                </c:pt>
                <c:pt idx="8194">
                  <c:v>16</c:v>
                </c:pt>
                <c:pt idx="8195">
                  <c:v>16</c:v>
                </c:pt>
                <c:pt idx="8196">
                  <c:v>16</c:v>
                </c:pt>
                <c:pt idx="8197">
                  <c:v>16</c:v>
                </c:pt>
                <c:pt idx="8198">
                  <c:v>17</c:v>
                </c:pt>
                <c:pt idx="8199">
                  <c:v>17</c:v>
                </c:pt>
                <c:pt idx="8200">
                  <c:v>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283120"/>
        <c:axId val="304053432"/>
      </c:scatterChart>
      <c:valAx>
        <c:axId val="224283120"/>
        <c:scaling>
          <c:orientation val="minMax"/>
          <c:max val="8000"/>
          <c:min val="7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53432"/>
        <c:crosses val="autoZero"/>
        <c:crossBetween val="midCat"/>
      </c:valAx>
      <c:valAx>
        <c:axId val="304053432"/>
        <c:scaling>
          <c:orientation val="minMax"/>
          <c:max val="6"/>
          <c:min val="-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83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Fast Kalman Filter (FKF) Values</a:t>
            </a:r>
          </a:p>
        </c:rich>
      </c:tx>
      <c:layout>
        <c:manualLayout>
          <c:xMode val="edge"/>
          <c:yMode val="edge"/>
          <c:x val="0.11711361567858676"/>
          <c:y val="1.21252066019044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782941186720619E-2"/>
          <c:y val="7.4953985477439561E-2"/>
          <c:w val="0.879357059037151"/>
          <c:h val="0.837778261159446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'FKF-Cutoff Calcs'!$E$7</c:f>
              <c:strCache>
                <c:ptCount val="1"/>
                <c:pt idx="0">
                  <c:v>4k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31"/>
              <c:layout>
                <c:manualLayout>
                  <c:x val="1.2896854360748881E-3"/>
                  <c:y val="4.056852261358978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'FKF-Cutoff Calcs'!$E$8:$E$41</c:f>
              <c:numCache>
                <c:formatCode>0.0</c:formatCode>
                <c:ptCount val="34"/>
                <c:pt idx="0">
                  <c:v>4.2993463824683271</c:v>
                </c:pt>
                <c:pt idx="1">
                  <c:v>6.0844635555280915</c:v>
                </c:pt>
                <c:pt idx="2">
                  <c:v>7.4559371589833283</c:v>
                </c:pt>
                <c:pt idx="3">
                  <c:v>8.6132966843503755</c:v>
                </c:pt>
                <c:pt idx="4">
                  <c:v>10.557166948824053</c:v>
                </c:pt>
                <c:pt idx="5">
                  <c:v>12.198248401776363</c:v>
                </c:pt>
                <c:pt idx="6">
                  <c:v>13.645837544508129</c:v>
                </c:pt>
                <c:pt idx="7">
                  <c:v>14.955987667387655</c:v>
                </c:pt>
                <c:pt idx="8">
                  <c:v>16.161996640174145</c:v>
                </c:pt>
                <c:pt idx="9">
                  <c:v>17.285559637303912</c:v>
                </c:pt>
                <c:pt idx="10">
                  <c:v>19.341527581990071</c:v>
                </c:pt>
                <c:pt idx="11">
                  <c:v>21.203159234378983</c:v>
                </c:pt>
                <c:pt idx="12">
                  <c:v>22.917542258831897</c:v>
                </c:pt>
                <c:pt idx="13">
                  <c:v>24.515356224901691</c:v>
                </c:pt>
                <c:pt idx="14">
                  <c:v>27.440721047396064</c:v>
                </c:pt>
                <c:pt idx="15">
                  <c:v>30.091345070434599</c:v>
                </c:pt>
                <c:pt idx="16">
                  <c:v>32.23825017376528</c:v>
                </c:pt>
                <c:pt idx="17">
                  <c:v>34.811506171242975</c:v>
                </c:pt>
                <c:pt idx="18">
                  <c:v>38.984902420621772</c:v>
                </c:pt>
                <c:pt idx="19">
                  <c:v>43.667537306356451</c:v>
                </c:pt>
                <c:pt idx="20">
                  <c:v>49.519224193828258</c:v>
                </c:pt>
                <c:pt idx="21">
                  <c:v>55.496061402588019</c:v>
                </c:pt>
                <c:pt idx="22">
                  <c:v>62.21288195512313</c:v>
                </c:pt>
                <c:pt idx="23">
                  <c:v>70.622723032218573</c:v>
                </c:pt>
                <c:pt idx="24">
                  <c:v>76.635550824124977</c:v>
                </c:pt>
                <c:pt idx="25">
                  <c:v>82.986879482812967</c:v>
                </c:pt>
                <c:pt idx="26">
                  <c:v>88.928601983823256</c:v>
                </c:pt>
                <c:pt idx="27">
                  <c:v>101.10545446448107</c:v>
                </c:pt>
                <c:pt idx="28">
                  <c:v>109.83609532121264</c:v>
                </c:pt>
                <c:pt idx="29">
                  <c:v>119.08088875587225</c:v>
                </c:pt>
                <c:pt idx="30">
                  <c:v>131.90487730966353</c:v>
                </c:pt>
                <c:pt idx="31">
                  <c:v>145.58561294149561</c:v>
                </c:pt>
              </c:numCache>
            </c:numRef>
          </c:xVal>
          <c:yVal>
            <c:numRef>
              <c:f>'FKF-Cutoff Calcs'!$A$8:$A$41</c:f>
              <c:numCache>
                <c:formatCode>General</c:formatCode>
                <c:ptCount val="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20</c:v>
                </c:pt>
                <c:pt idx="11">
                  <c:v>24</c:v>
                </c:pt>
                <c:pt idx="12">
                  <c:v>28</c:v>
                </c:pt>
                <c:pt idx="13">
                  <c:v>32</c:v>
                </c:pt>
                <c:pt idx="14">
                  <c:v>40</c:v>
                </c:pt>
                <c:pt idx="15">
                  <c:v>48</c:v>
                </c:pt>
                <c:pt idx="16">
                  <c:v>55</c:v>
                </c:pt>
                <c:pt idx="17">
                  <c:v>64</c:v>
                </c:pt>
                <c:pt idx="18">
                  <c:v>80</c:v>
                </c:pt>
                <c:pt idx="19">
                  <c:v>100</c:v>
                </c:pt>
                <c:pt idx="20">
                  <c:v>128</c:v>
                </c:pt>
                <c:pt idx="21">
                  <c:v>160</c:v>
                </c:pt>
                <c:pt idx="22">
                  <c:v>200</c:v>
                </c:pt>
                <c:pt idx="23">
                  <c:v>256</c:v>
                </c:pt>
                <c:pt idx="24">
                  <c:v>300</c:v>
                </c:pt>
                <c:pt idx="25">
                  <c:v>350</c:v>
                </c:pt>
                <c:pt idx="26">
                  <c:v>400</c:v>
                </c:pt>
                <c:pt idx="27">
                  <c:v>512</c:v>
                </c:pt>
                <c:pt idx="28">
                  <c:v>600</c:v>
                </c:pt>
                <c:pt idx="29">
                  <c:v>700</c:v>
                </c:pt>
                <c:pt idx="30">
                  <c:v>850</c:v>
                </c:pt>
                <c:pt idx="31">
                  <c:v>1024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'FKF-Cutoff Calcs'!$F$7</c:f>
              <c:strCache>
                <c:ptCount val="1"/>
                <c:pt idx="0">
                  <c:v>8k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'FKF-Cutoff Calcs'!$F$8:$F$41</c:f>
              <c:numCache>
                <c:formatCode>0.0</c:formatCode>
                <c:ptCount val="34"/>
                <c:pt idx="0">
                  <c:v>8.5986927649366542</c:v>
                </c:pt>
                <c:pt idx="1">
                  <c:v>12.168927111056183</c:v>
                </c:pt>
                <c:pt idx="2">
                  <c:v>14.911874317966657</c:v>
                </c:pt>
                <c:pt idx="3">
                  <c:v>17.226593368700751</c:v>
                </c:pt>
                <c:pt idx="4">
                  <c:v>21.114333897648105</c:v>
                </c:pt>
                <c:pt idx="5">
                  <c:v>24.396496803552726</c:v>
                </c:pt>
                <c:pt idx="6">
                  <c:v>27.291675089016259</c:v>
                </c:pt>
                <c:pt idx="7">
                  <c:v>29.91197533477531</c:v>
                </c:pt>
                <c:pt idx="8">
                  <c:v>32.32399328034829</c:v>
                </c:pt>
                <c:pt idx="9">
                  <c:v>34.571119274607824</c:v>
                </c:pt>
                <c:pt idx="10">
                  <c:v>38.683055163980143</c:v>
                </c:pt>
                <c:pt idx="11">
                  <c:v>42.406318468757966</c:v>
                </c:pt>
                <c:pt idx="12">
                  <c:v>45.835084517663795</c:v>
                </c:pt>
                <c:pt idx="13">
                  <c:v>49.030712449803382</c:v>
                </c:pt>
                <c:pt idx="14">
                  <c:v>54.881442094792128</c:v>
                </c:pt>
                <c:pt idx="15">
                  <c:v>60.182690140869198</c:v>
                </c:pt>
                <c:pt idx="16">
                  <c:v>64.47650034753056</c:v>
                </c:pt>
                <c:pt idx="17">
                  <c:v>69.62301234248595</c:v>
                </c:pt>
                <c:pt idx="18">
                  <c:v>77.969804841243544</c:v>
                </c:pt>
                <c:pt idx="19">
                  <c:v>87.335074612712901</c:v>
                </c:pt>
                <c:pt idx="20">
                  <c:v>99.038448387656516</c:v>
                </c:pt>
                <c:pt idx="21">
                  <c:v>110.99212280517604</c:v>
                </c:pt>
                <c:pt idx="22">
                  <c:v>124.42576391024626</c:v>
                </c:pt>
                <c:pt idx="23">
                  <c:v>141.24544606443715</c:v>
                </c:pt>
                <c:pt idx="24">
                  <c:v>153.27110164824995</c:v>
                </c:pt>
                <c:pt idx="25">
                  <c:v>165.97375896562593</c:v>
                </c:pt>
                <c:pt idx="26">
                  <c:v>177.85720396764651</c:v>
                </c:pt>
                <c:pt idx="27">
                  <c:v>202.21090892896214</c:v>
                </c:pt>
                <c:pt idx="28">
                  <c:v>219.67219064242528</c:v>
                </c:pt>
                <c:pt idx="29">
                  <c:v>238.1617775117445</c:v>
                </c:pt>
                <c:pt idx="30">
                  <c:v>263.80975461932707</c:v>
                </c:pt>
                <c:pt idx="31">
                  <c:v>291.17122588299122</c:v>
                </c:pt>
              </c:numCache>
            </c:numRef>
          </c:xVal>
          <c:yVal>
            <c:numRef>
              <c:f>'FKF-Cutoff Calcs'!$A$8:$A$41</c:f>
              <c:numCache>
                <c:formatCode>General</c:formatCode>
                <c:ptCount val="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20</c:v>
                </c:pt>
                <c:pt idx="11">
                  <c:v>24</c:v>
                </c:pt>
                <c:pt idx="12">
                  <c:v>28</c:v>
                </c:pt>
                <c:pt idx="13">
                  <c:v>32</c:v>
                </c:pt>
                <c:pt idx="14">
                  <c:v>40</c:v>
                </c:pt>
                <c:pt idx="15">
                  <c:v>48</c:v>
                </c:pt>
                <c:pt idx="16">
                  <c:v>55</c:v>
                </c:pt>
                <c:pt idx="17">
                  <c:v>64</c:v>
                </c:pt>
                <c:pt idx="18">
                  <c:v>80</c:v>
                </c:pt>
                <c:pt idx="19">
                  <c:v>100</c:v>
                </c:pt>
                <c:pt idx="20">
                  <c:v>128</c:v>
                </c:pt>
                <c:pt idx="21">
                  <c:v>160</c:v>
                </c:pt>
                <c:pt idx="22">
                  <c:v>200</c:v>
                </c:pt>
                <c:pt idx="23">
                  <c:v>256</c:v>
                </c:pt>
                <c:pt idx="24">
                  <c:v>300</c:v>
                </c:pt>
                <c:pt idx="25">
                  <c:v>350</c:v>
                </c:pt>
                <c:pt idx="26">
                  <c:v>400</c:v>
                </c:pt>
                <c:pt idx="27">
                  <c:v>512</c:v>
                </c:pt>
                <c:pt idx="28">
                  <c:v>600</c:v>
                </c:pt>
                <c:pt idx="29">
                  <c:v>700</c:v>
                </c:pt>
                <c:pt idx="30">
                  <c:v>850</c:v>
                </c:pt>
                <c:pt idx="31">
                  <c:v>1024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'FKF-Cutoff Calcs'!$G$7</c:f>
              <c:strCache>
                <c:ptCount val="1"/>
                <c:pt idx="0">
                  <c:v>16k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'FKF-Cutoff Calcs'!$G$8:$G$41</c:f>
              <c:numCache>
                <c:formatCode>0.0</c:formatCode>
                <c:ptCount val="34"/>
                <c:pt idx="0">
                  <c:v>17.197385529873308</c:v>
                </c:pt>
                <c:pt idx="1">
                  <c:v>24.337854222112366</c:v>
                </c:pt>
                <c:pt idx="2">
                  <c:v>29.823748635933313</c:v>
                </c:pt>
                <c:pt idx="3">
                  <c:v>34.453186737401502</c:v>
                </c:pt>
                <c:pt idx="4">
                  <c:v>42.228667795296211</c:v>
                </c:pt>
                <c:pt idx="5">
                  <c:v>48.792993607105451</c:v>
                </c:pt>
                <c:pt idx="6">
                  <c:v>54.583350178032518</c:v>
                </c:pt>
                <c:pt idx="7">
                  <c:v>59.823950669550619</c:v>
                </c:pt>
                <c:pt idx="8">
                  <c:v>64.64798656069658</c:v>
                </c:pt>
                <c:pt idx="9">
                  <c:v>69.142238549215648</c:v>
                </c:pt>
                <c:pt idx="10">
                  <c:v>77.366110327960286</c:v>
                </c:pt>
                <c:pt idx="11">
                  <c:v>84.812636937515933</c:v>
                </c:pt>
                <c:pt idx="12">
                  <c:v>91.670169035327589</c:v>
                </c:pt>
                <c:pt idx="13">
                  <c:v>98.061424899606763</c:v>
                </c:pt>
                <c:pt idx="14">
                  <c:v>109.76288418958426</c:v>
                </c:pt>
                <c:pt idx="15">
                  <c:v>120.3653802817384</c:v>
                </c:pt>
                <c:pt idx="16">
                  <c:v>128.95300069506112</c:v>
                </c:pt>
                <c:pt idx="17">
                  <c:v>139.2460246849719</c:v>
                </c:pt>
                <c:pt idx="18">
                  <c:v>155.93960968248709</c:v>
                </c:pt>
                <c:pt idx="19">
                  <c:v>174.6701492254258</c:v>
                </c:pt>
                <c:pt idx="20">
                  <c:v>198.07689677531303</c:v>
                </c:pt>
                <c:pt idx="21">
                  <c:v>221.98424561035208</c:v>
                </c:pt>
                <c:pt idx="22">
                  <c:v>248.85152782049252</c:v>
                </c:pt>
                <c:pt idx="23">
                  <c:v>282.49089212887429</c:v>
                </c:pt>
                <c:pt idx="24">
                  <c:v>306.54220329649991</c:v>
                </c:pt>
                <c:pt idx="25">
                  <c:v>331.94751793125187</c:v>
                </c:pt>
                <c:pt idx="26">
                  <c:v>355.71440793529302</c:v>
                </c:pt>
                <c:pt idx="27">
                  <c:v>404.42181785792428</c:v>
                </c:pt>
                <c:pt idx="28">
                  <c:v>439.34438128485056</c:v>
                </c:pt>
                <c:pt idx="29">
                  <c:v>476.32355502348901</c:v>
                </c:pt>
                <c:pt idx="30">
                  <c:v>527.61950923865413</c:v>
                </c:pt>
                <c:pt idx="31">
                  <c:v>582.34245176598245</c:v>
                </c:pt>
              </c:numCache>
            </c:numRef>
          </c:xVal>
          <c:yVal>
            <c:numRef>
              <c:f>'FKF-Cutoff Calcs'!$A$8:$A$41</c:f>
              <c:numCache>
                <c:formatCode>General</c:formatCode>
                <c:ptCount val="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20</c:v>
                </c:pt>
                <c:pt idx="11">
                  <c:v>24</c:v>
                </c:pt>
                <c:pt idx="12">
                  <c:v>28</c:v>
                </c:pt>
                <c:pt idx="13">
                  <c:v>32</c:v>
                </c:pt>
                <c:pt idx="14">
                  <c:v>40</c:v>
                </c:pt>
                <c:pt idx="15">
                  <c:v>48</c:v>
                </c:pt>
                <c:pt idx="16">
                  <c:v>55</c:v>
                </c:pt>
                <c:pt idx="17">
                  <c:v>64</c:v>
                </c:pt>
                <c:pt idx="18">
                  <c:v>80</c:v>
                </c:pt>
                <c:pt idx="19">
                  <c:v>100</c:v>
                </c:pt>
                <c:pt idx="20">
                  <c:v>128</c:v>
                </c:pt>
                <c:pt idx="21">
                  <c:v>160</c:v>
                </c:pt>
                <c:pt idx="22">
                  <c:v>200</c:v>
                </c:pt>
                <c:pt idx="23">
                  <c:v>256</c:v>
                </c:pt>
                <c:pt idx="24">
                  <c:v>300</c:v>
                </c:pt>
                <c:pt idx="25">
                  <c:v>350</c:v>
                </c:pt>
                <c:pt idx="26">
                  <c:v>400</c:v>
                </c:pt>
                <c:pt idx="27">
                  <c:v>512</c:v>
                </c:pt>
                <c:pt idx="28">
                  <c:v>600</c:v>
                </c:pt>
                <c:pt idx="29">
                  <c:v>700</c:v>
                </c:pt>
                <c:pt idx="30">
                  <c:v>850</c:v>
                </c:pt>
                <c:pt idx="31">
                  <c:v>1024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'FKF-Cutoff Calcs'!$H$7</c:f>
              <c:strCache>
                <c:ptCount val="1"/>
                <c:pt idx="0">
                  <c:v>32k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'FKF-Cutoff Calcs'!$H$8:$H$41</c:f>
              <c:numCache>
                <c:formatCode>0.0</c:formatCode>
                <c:ptCount val="34"/>
                <c:pt idx="0">
                  <c:v>34.394771059746617</c:v>
                </c:pt>
                <c:pt idx="1">
                  <c:v>48.675708444224732</c:v>
                </c:pt>
                <c:pt idx="2">
                  <c:v>59.647497271866627</c:v>
                </c:pt>
                <c:pt idx="3">
                  <c:v>68.906373474803004</c:v>
                </c:pt>
                <c:pt idx="4">
                  <c:v>84.457335590592422</c:v>
                </c:pt>
                <c:pt idx="5">
                  <c:v>97.585987214210903</c:v>
                </c:pt>
                <c:pt idx="6">
                  <c:v>109.16670035606504</c:v>
                </c:pt>
                <c:pt idx="7">
                  <c:v>119.64790133910124</c:v>
                </c:pt>
                <c:pt idx="8">
                  <c:v>129.29597312139316</c:v>
                </c:pt>
                <c:pt idx="9">
                  <c:v>138.2844770984313</c:v>
                </c:pt>
                <c:pt idx="10">
                  <c:v>154.73222065592057</c:v>
                </c:pt>
                <c:pt idx="11">
                  <c:v>169.62527387503187</c:v>
                </c:pt>
                <c:pt idx="12">
                  <c:v>183.34033807065518</c:v>
                </c:pt>
                <c:pt idx="13">
                  <c:v>196.12284979921353</c:v>
                </c:pt>
                <c:pt idx="14">
                  <c:v>219.52576837916851</c:v>
                </c:pt>
                <c:pt idx="15">
                  <c:v>240.73076056347679</c:v>
                </c:pt>
                <c:pt idx="16">
                  <c:v>257.90600139012224</c:v>
                </c:pt>
                <c:pt idx="17">
                  <c:v>278.4920493699438</c:v>
                </c:pt>
                <c:pt idx="18">
                  <c:v>311.87921936497418</c:v>
                </c:pt>
                <c:pt idx="19">
                  <c:v>349.34029845085161</c:v>
                </c:pt>
                <c:pt idx="20">
                  <c:v>396.15379355062606</c:v>
                </c:pt>
                <c:pt idx="21">
                  <c:v>443.96849122070415</c:v>
                </c:pt>
                <c:pt idx="22">
                  <c:v>497.70305564098504</c:v>
                </c:pt>
                <c:pt idx="23">
                  <c:v>564.98178425774859</c:v>
                </c:pt>
                <c:pt idx="24">
                  <c:v>613.08440659299981</c:v>
                </c:pt>
                <c:pt idx="25">
                  <c:v>663.89503586250373</c:v>
                </c:pt>
                <c:pt idx="26">
                  <c:v>711.42881587058605</c:v>
                </c:pt>
                <c:pt idx="27">
                  <c:v>808.84363571584856</c:v>
                </c:pt>
                <c:pt idx="28">
                  <c:v>878.68876256970111</c:v>
                </c:pt>
                <c:pt idx="29">
                  <c:v>952.64711004697801</c:v>
                </c:pt>
                <c:pt idx="30">
                  <c:v>1055.2390184773083</c:v>
                </c:pt>
                <c:pt idx="31">
                  <c:v>1164.6849035319649</c:v>
                </c:pt>
              </c:numCache>
            </c:numRef>
          </c:xVal>
          <c:yVal>
            <c:numRef>
              <c:f>'FKF-Cutoff Calcs'!$A$8:$A$41</c:f>
              <c:numCache>
                <c:formatCode>General</c:formatCode>
                <c:ptCount val="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20</c:v>
                </c:pt>
                <c:pt idx="11">
                  <c:v>24</c:v>
                </c:pt>
                <c:pt idx="12">
                  <c:v>28</c:v>
                </c:pt>
                <c:pt idx="13">
                  <c:v>32</c:v>
                </c:pt>
                <c:pt idx="14">
                  <c:v>40</c:v>
                </c:pt>
                <c:pt idx="15">
                  <c:v>48</c:v>
                </c:pt>
                <c:pt idx="16">
                  <c:v>55</c:v>
                </c:pt>
                <c:pt idx="17">
                  <c:v>64</c:v>
                </c:pt>
                <c:pt idx="18">
                  <c:v>80</c:v>
                </c:pt>
                <c:pt idx="19">
                  <c:v>100</c:v>
                </c:pt>
                <c:pt idx="20">
                  <c:v>128</c:v>
                </c:pt>
                <c:pt idx="21">
                  <c:v>160</c:v>
                </c:pt>
                <c:pt idx="22">
                  <c:v>200</c:v>
                </c:pt>
                <c:pt idx="23">
                  <c:v>256</c:v>
                </c:pt>
                <c:pt idx="24">
                  <c:v>300</c:v>
                </c:pt>
                <c:pt idx="25">
                  <c:v>350</c:v>
                </c:pt>
                <c:pt idx="26">
                  <c:v>400</c:v>
                </c:pt>
                <c:pt idx="27">
                  <c:v>512</c:v>
                </c:pt>
                <c:pt idx="28">
                  <c:v>600</c:v>
                </c:pt>
                <c:pt idx="29">
                  <c:v>700</c:v>
                </c:pt>
                <c:pt idx="30">
                  <c:v>850</c:v>
                </c:pt>
                <c:pt idx="31">
                  <c:v>1024</c:v>
                </c:pt>
              </c:numCache>
            </c:numRef>
          </c:yVal>
          <c:smooth val="0"/>
        </c:ser>
        <c:ser>
          <c:idx val="4"/>
          <c:order val="4"/>
          <c:tx>
            <c:v>Q=400 / R=88</c:v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errBars>
            <c:errDir val="x"/>
            <c:errBarType val="both"/>
            <c:errValType val="percentage"/>
            <c:noEndCap val="1"/>
            <c:val val="50"/>
            <c:spPr>
              <a:noFill/>
              <a:ln w="9525" cap="flat" cmpd="sng" algn="ctr">
                <a:solidFill>
                  <a:schemeClr val="bg1">
                    <a:lumMod val="75000"/>
                  </a:schemeClr>
                </a:solidFill>
                <a:prstDash val="lgDash"/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1"/>
            <c:val val="50"/>
            <c:spPr>
              <a:noFill/>
              <a:ln w="9525" cap="flat" cmpd="sng" algn="ctr">
                <a:solidFill>
                  <a:schemeClr val="bg1">
                    <a:lumMod val="75000"/>
                  </a:schemeClr>
                </a:solidFill>
                <a:prstDash val="lgDash"/>
                <a:round/>
              </a:ln>
              <a:effectLst/>
            </c:spPr>
          </c:errBars>
          <c:xVal>
            <c:numRef>
              <c:f>'FKF-Cutoff Calcs'!$H$34</c:f>
              <c:numCache>
                <c:formatCode>0.0</c:formatCode>
                <c:ptCount val="1"/>
                <c:pt idx="0">
                  <c:v>711.42881587058605</c:v>
                </c:pt>
              </c:numCache>
            </c:numRef>
          </c:xVal>
          <c:yVal>
            <c:numRef>
              <c:f>'FKF-Cutoff Calcs'!$A$34</c:f>
              <c:numCache>
                <c:formatCode>General</c:formatCode>
                <c:ptCount val="1"/>
                <c:pt idx="0">
                  <c:v>400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054608"/>
        <c:axId val="304055000"/>
      </c:scatterChart>
      <c:valAx>
        <c:axId val="304054608"/>
        <c:scaling>
          <c:logBase val="2"/>
          <c:orientation val="minMax"/>
          <c:max val="1024"/>
          <c:min val="8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none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cap="none" baseline="0"/>
                  <a:t>Peak Motor Noise  (in 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none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55000"/>
        <c:crosses val="autoZero"/>
        <c:crossBetween val="midCat"/>
      </c:valAx>
      <c:valAx>
        <c:axId val="304055000"/>
        <c:scaling>
          <c:logBase val="2"/>
          <c:orientation val="minMax"/>
          <c:max val="1024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 w="31750">
              <a:solidFill>
                <a:schemeClr val="bg1"/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cap="none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cap="none" baseline="0"/>
                  <a:t>Q Setting with R = 88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cap="none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54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11187501868001339"/>
          <c:y val="9.4903610176835435E-2"/>
          <c:w val="0.28869346678537045"/>
          <c:h val="4.63009623797025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Throttle Converter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'Gyro LPF1'!$H$8</c:f>
              <c:strCache>
                <c:ptCount val="1"/>
                <c:pt idx="0">
                  <c:v>final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'Gyro LPF1'!$B$9:$B$29</c:f>
              <c:numCache>
                <c:formatCode>0.00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</c:numCache>
            </c:numRef>
          </c:xVal>
          <c:yVal>
            <c:numRef>
              <c:f>'Gyro LPF1'!$H$9:$H$29</c:f>
              <c:numCache>
                <c:formatCode>0.0</c:formatCode>
                <c:ptCount val="21"/>
                <c:pt idx="0">
                  <c:v>0</c:v>
                </c:pt>
                <c:pt idx="1">
                  <c:v>38.218125000000001</c:v>
                </c:pt>
                <c:pt idx="2">
                  <c:v>76.24499999999999</c:v>
                </c:pt>
                <c:pt idx="3">
                  <c:v>113.88937500000003</c:v>
                </c:pt>
                <c:pt idx="4">
                  <c:v>150.95999999999998</c:v>
                </c:pt>
                <c:pt idx="5">
                  <c:v>187.265625</c:v>
                </c:pt>
                <c:pt idx="6">
                  <c:v>222.61500000000001</c:v>
                </c:pt>
                <c:pt idx="7">
                  <c:v>256.81687500000004</c:v>
                </c:pt>
                <c:pt idx="8">
                  <c:v>289.67999999999995</c:v>
                </c:pt>
                <c:pt idx="9">
                  <c:v>321.013125</c:v>
                </c:pt>
                <c:pt idx="10">
                  <c:v>350.625</c:v>
                </c:pt>
                <c:pt idx="11">
                  <c:v>378.32437499999992</c:v>
                </c:pt>
                <c:pt idx="12">
                  <c:v>403.92</c:v>
                </c:pt>
                <c:pt idx="13">
                  <c:v>427.22062499999998</c:v>
                </c:pt>
                <c:pt idx="14">
                  <c:v>448.03500000000003</c:v>
                </c:pt>
                <c:pt idx="15">
                  <c:v>466.171875</c:v>
                </c:pt>
                <c:pt idx="16">
                  <c:v>481.44000000000011</c:v>
                </c:pt>
                <c:pt idx="17">
                  <c:v>493.64812500000005</c:v>
                </c:pt>
                <c:pt idx="18">
                  <c:v>502.60500000000002</c:v>
                </c:pt>
                <c:pt idx="19">
                  <c:v>508.11937499999999</c:v>
                </c:pt>
                <c:pt idx="20">
                  <c:v>510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'Gyro LPF1'!$D$8</c:f>
              <c:strCache>
                <c:ptCount val="1"/>
                <c:pt idx="0">
                  <c:v>basic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'Gyro LPF1'!$B$9:$B$29</c:f>
              <c:numCache>
                <c:formatCode>0.00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</c:numCache>
            </c:numRef>
          </c:xVal>
          <c:yVal>
            <c:numRef>
              <c:f>'Gyro LPF1'!$D$9:$D$29</c:f>
              <c:numCache>
                <c:formatCode>0.00</c:formatCode>
                <c:ptCount val="21"/>
                <c:pt idx="0">
                  <c:v>0</c:v>
                </c:pt>
                <c:pt idx="1">
                  <c:v>38.218125000000001</c:v>
                </c:pt>
                <c:pt idx="2">
                  <c:v>76.24499999999999</c:v>
                </c:pt>
                <c:pt idx="3">
                  <c:v>113.88937500000003</c:v>
                </c:pt>
                <c:pt idx="4">
                  <c:v>150.95999999999998</c:v>
                </c:pt>
                <c:pt idx="5">
                  <c:v>187.265625</c:v>
                </c:pt>
                <c:pt idx="6">
                  <c:v>222.61500000000001</c:v>
                </c:pt>
                <c:pt idx="7">
                  <c:v>256.81687500000004</c:v>
                </c:pt>
                <c:pt idx="8">
                  <c:v>289.67999999999995</c:v>
                </c:pt>
                <c:pt idx="9">
                  <c:v>321.013125</c:v>
                </c:pt>
                <c:pt idx="10">
                  <c:v>350.625</c:v>
                </c:pt>
                <c:pt idx="11">
                  <c:v>378.32437499999992</c:v>
                </c:pt>
                <c:pt idx="12">
                  <c:v>403.92</c:v>
                </c:pt>
                <c:pt idx="13">
                  <c:v>427.22062499999998</c:v>
                </c:pt>
                <c:pt idx="14">
                  <c:v>448.03500000000003</c:v>
                </c:pt>
                <c:pt idx="15">
                  <c:v>466.171875</c:v>
                </c:pt>
                <c:pt idx="16">
                  <c:v>481.44000000000011</c:v>
                </c:pt>
                <c:pt idx="17">
                  <c:v>493.64812500000005</c:v>
                </c:pt>
                <c:pt idx="18">
                  <c:v>502.60500000000002</c:v>
                </c:pt>
                <c:pt idx="19">
                  <c:v>508.11937499999999</c:v>
                </c:pt>
                <c:pt idx="20">
                  <c:v>510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'Gyro LPF1'!$E$8</c:f>
              <c:strCache>
                <c:ptCount val="1"/>
                <c:pt idx="0">
                  <c:v>linear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'Gyro LPF1'!$B$9:$B$29</c:f>
              <c:numCache>
                <c:formatCode>0.00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</c:numCache>
            </c:numRef>
          </c:xVal>
          <c:yVal>
            <c:numRef>
              <c:f>'Gyro LPF1'!$E$9:$E$29</c:f>
              <c:numCache>
                <c:formatCode>0.00</c:formatCode>
                <c:ptCount val="21"/>
                <c:pt idx="0">
                  <c:v>0</c:v>
                </c:pt>
                <c:pt idx="1">
                  <c:v>25.5</c:v>
                </c:pt>
                <c:pt idx="2">
                  <c:v>51</c:v>
                </c:pt>
                <c:pt idx="3">
                  <c:v>76.500000000000014</c:v>
                </c:pt>
                <c:pt idx="4">
                  <c:v>102</c:v>
                </c:pt>
                <c:pt idx="5">
                  <c:v>127.5</c:v>
                </c:pt>
                <c:pt idx="6">
                  <c:v>153</c:v>
                </c:pt>
                <c:pt idx="7">
                  <c:v>178.5</c:v>
                </c:pt>
                <c:pt idx="8">
                  <c:v>203.99999999999997</c:v>
                </c:pt>
                <c:pt idx="9">
                  <c:v>229.49999999999997</c:v>
                </c:pt>
                <c:pt idx="10">
                  <c:v>254.99999999999997</c:v>
                </c:pt>
                <c:pt idx="11">
                  <c:v>280.49999999999994</c:v>
                </c:pt>
                <c:pt idx="12">
                  <c:v>306</c:v>
                </c:pt>
                <c:pt idx="13">
                  <c:v>331.5</c:v>
                </c:pt>
                <c:pt idx="14">
                  <c:v>357.00000000000006</c:v>
                </c:pt>
                <c:pt idx="15">
                  <c:v>382.50000000000006</c:v>
                </c:pt>
                <c:pt idx="16">
                  <c:v>408.00000000000006</c:v>
                </c:pt>
                <c:pt idx="17">
                  <c:v>433.50000000000011</c:v>
                </c:pt>
                <c:pt idx="18">
                  <c:v>459.00000000000011</c:v>
                </c:pt>
                <c:pt idx="19">
                  <c:v>484.50000000000017</c:v>
                </c:pt>
                <c:pt idx="20">
                  <c:v>510.00000000000011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'Gyro LPF1'!$F$8</c:f>
              <c:strCache>
                <c:ptCount val="1"/>
                <c:pt idx="0">
                  <c:v>zero</c:v>
                </c:pt>
              </c:strCache>
            </c:strRef>
          </c:tx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'Gyro LPF1'!$B$9:$B$29</c:f>
              <c:numCache>
                <c:formatCode>0.00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</c:numCache>
            </c:numRef>
          </c:xVal>
          <c:yVal>
            <c:numRef>
              <c:f>'Gyro LPF1'!$F$9:$F$29</c:f>
              <c:numCache>
                <c:formatCode>0.00</c:formatCode>
                <c:ptCount val="21"/>
                <c:pt idx="0">
                  <c:v>0</c:v>
                </c:pt>
                <c:pt idx="1">
                  <c:v>38.218125000000001</c:v>
                </c:pt>
                <c:pt idx="2">
                  <c:v>76.24499999999999</c:v>
                </c:pt>
                <c:pt idx="3">
                  <c:v>113.88937500000003</c:v>
                </c:pt>
                <c:pt idx="4">
                  <c:v>150.95999999999998</c:v>
                </c:pt>
                <c:pt idx="5">
                  <c:v>187.265625</c:v>
                </c:pt>
                <c:pt idx="6">
                  <c:v>222.61500000000001</c:v>
                </c:pt>
                <c:pt idx="7">
                  <c:v>256.81687500000004</c:v>
                </c:pt>
                <c:pt idx="8">
                  <c:v>289.67999999999995</c:v>
                </c:pt>
                <c:pt idx="9">
                  <c:v>321.013125</c:v>
                </c:pt>
                <c:pt idx="10">
                  <c:v>350.625</c:v>
                </c:pt>
                <c:pt idx="11">
                  <c:v>378.32437499999992</c:v>
                </c:pt>
                <c:pt idx="12">
                  <c:v>403.92</c:v>
                </c:pt>
                <c:pt idx="13">
                  <c:v>427.22062499999998</c:v>
                </c:pt>
                <c:pt idx="14">
                  <c:v>448.03500000000003</c:v>
                </c:pt>
                <c:pt idx="15">
                  <c:v>466.171875</c:v>
                </c:pt>
                <c:pt idx="16">
                  <c:v>481.44000000000011</c:v>
                </c:pt>
                <c:pt idx="17">
                  <c:v>493.64812500000005</c:v>
                </c:pt>
                <c:pt idx="18">
                  <c:v>502.60500000000002</c:v>
                </c:pt>
                <c:pt idx="19">
                  <c:v>508.11937499999999</c:v>
                </c:pt>
                <c:pt idx="20">
                  <c:v>510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055784"/>
        <c:axId val="304056176"/>
      </c:scatterChart>
      <c:valAx>
        <c:axId val="304055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56176"/>
        <c:crosses val="autoZero"/>
        <c:crossBetween val="midCat"/>
      </c:valAx>
      <c:valAx>
        <c:axId val="30405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55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Throttle Converter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'D-term LPF1'!$H$8</c:f>
              <c:strCache>
                <c:ptCount val="1"/>
                <c:pt idx="0">
                  <c:v>final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'D-term LPF1'!$B$9:$B$29</c:f>
              <c:numCache>
                <c:formatCode>0.00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</c:numCache>
            </c:numRef>
          </c:xVal>
          <c:yVal>
            <c:numRef>
              <c:f>'D-term LPF1'!$H$9:$H$29</c:f>
              <c:numCache>
                <c:formatCode>0.0</c:formatCode>
                <c:ptCount val="21"/>
                <c:pt idx="0">
                  <c:v>0</c:v>
                </c:pt>
                <c:pt idx="1">
                  <c:v>18.734375</c:v>
                </c:pt>
                <c:pt idx="2">
                  <c:v>37.375</c:v>
                </c:pt>
                <c:pt idx="3">
                  <c:v>55.828125000000014</c:v>
                </c:pt>
                <c:pt idx="4">
                  <c:v>74</c:v>
                </c:pt>
                <c:pt idx="5">
                  <c:v>91.796875</c:v>
                </c:pt>
                <c:pt idx="6">
                  <c:v>109.125</c:v>
                </c:pt>
                <c:pt idx="7">
                  <c:v>125.890625</c:v>
                </c:pt>
                <c:pt idx="8">
                  <c:v>142</c:v>
                </c:pt>
                <c:pt idx="9">
                  <c:v>157.359375</c:v>
                </c:pt>
                <c:pt idx="10">
                  <c:v>171.875</c:v>
                </c:pt>
                <c:pt idx="11">
                  <c:v>185.45312499999997</c:v>
                </c:pt>
                <c:pt idx="12">
                  <c:v>198</c:v>
                </c:pt>
                <c:pt idx="13">
                  <c:v>209.42187499999997</c:v>
                </c:pt>
                <c:pt idx="14">
                  <c:v>219.62500000000003</c:v>
                </c:pt>
                <c:pt idx="15">
                  <c:v>228.515625</c:v>
                </c:pt>
                <c:pt idx="16">
                  <c:v>236.00000000000006</c:v>
                </c:pt>
                <c:pt idx="17">
                  <c:v>241.98437500000003</c:v>
                </c:pt>
                <c:pt idx="18">
                  <c:v>246.375</c:v>
                </c:pt>
                <c:pt idx="19">
                  <c:v>249.07812499999997</c:v>
                </c:pt>
                <c:pt idx="20">
                  <c:v>250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'D-term LPF1'!$D$8</c:f>
              <c:strCache>
                <c:ptCount val="1"/>
                <c:pt idx="0">
                  <c:v>basic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'D-term LPF1'!$B$9:$B$29</c:f>
              <c:numCache>
                <c:formatCode>0.00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</c:numCache>
            </c:numRef>
          </c:xVal>
          <c:yVal>
            <c:numRef>
              <c:f>'D-term LPF1'!$D$9:$D$29</c:f>
              <c:numCache>
                <c:formatCode>0.00</c:formatCode>
                <c:ptCount val="21"/>
                <c:pt idx="0">
                  <c:v>0</c:v>
                </c:pt>
                <c:pt idx="1">
                  <c:v>18.734375</c:v>
                </c:pt>
                <c:pt idx="2">
                  <c:v>37.375</c:v>
                </c:pt>
                <c:pt idx="3">
                  <c:v>55.828125000000014</c:v>
                </c:pt>
                <c:pt idx="4">
                  <c:v>74</c:v>
                </c:pt>
                <c:pt idx="5">
                  <c:v>91.796875</c:v>
                </c:pt>
                <c:pt idx="6">
                  <c:v>109.125</c:v>
                </c:pt>
                <c:pt idx="7">
                  <c:v>125.890625</c:v>
                </c:pt>
                <c:pt idx="8">
                  <c:v>142</c:v>
                </c:pt>
                <c:pt idx="9">
                  <c:v>157.359375</c:v>
                </c:pt>
                <c:pt idx="10">
                  <c:v>171.875</c:v>
                </c:pt>
                <c:pt idx="11">
                  <c:v>185.45312499999997</c:v>
                </c:pt>
                <c:pt idx="12">
                  <c:v>198</c:v>
                </c:pt>
                <c:pt idx="13">
                  <c:v>209.42187499999997</c:v>
                </c:pt>
                <c:pt idx="14">
                  <c:v>219.62500000000003</c:v>
                </c:pt>
                <c:pt idx="15">
                  <c:v>228.515625</c:v>
                </c:pt>
                <c:pt idx="16">
                  <c:v>236.00000000000006</c:v>
                </c:pt>
                <c:pt idx="17">
                  <c:v>241.98437500000003</c:v>
                </c:pt>
                <c:pt idx="18">
                  <c:v>246.375</c:v>
                </c:pt>
                <c:pt idx="19">
                  <c:v>249.07812499999997</c:v>
                </c:pt>
                <c:pt idx="20">
                  <c:v>250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'D-term LPF1'!$E$8</c:f>
              <c:strCache>
                <c:ptCount val="1"/>
                <c:pt idx="0">
                  <c:v>linear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'D-term LPF1'!$B$9:$B$29</c:f>
              <c:numCache>
                <c:formatCode>0.00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</c:numCache>
            </c:numRef>
          </c:xVal>
          <c:yVal>
            <c:numRef>
              <c:f>'D-term LPF1'!$E$9:$E$29</c:f>
              <c:numCache>
                <c:formatCode>0.00</c:formatCode>
                <c:ptCount val="21"/>
                <c:pt idx="0">
                  <c:v>0</c:v>
                </c:pt>
                <c:pt idx="1">
                  <c:v>12.5</c:v>
                </c:pt>
                <c:pt idx="2">
                  <c:v>25</c:v>
                </c:pt>
                <c:pt idx="3">
                  <c:v>37.500000000000007</c:v>
                </c:pt>
                <c:pt idx="4">
                  <c:v>50</c:v>
                </c:pt>
                <c:pt idx="5">
                  <c:v>62.5</c:v>
                </c:pt>
                <c:pt idx="6">
                  <c:v>75</c:v>
                </c:pt>
                <c:pt idx="7">
                  <c:v>87.5</c:v>
                </c:pt>
                <c:pt idx="8">
                  <c:v>99.999999999999986</c:v>
                </c:pt>
                <c:pt idx="9">
                  <c:v>112.49999999999999</c:v>
                </c:pt>
                <c:pt idx="10">
                  <c:v>124.99999999999999</c:v>
                </c:pt>
                <c:pt idx="11">
                  <c:v>137.49999999999997</c:v>
                </c:pt>
                <c:pt idx="12">
                  <c:v>150</c:v>
                </c:pt>
                <c:pt idx="13">
                  <c:v>162.5</c:v>
                </c:pt>
                <c:pt idx="14">
                  <c:v>175.00000000000003</c:v>
                </c:pt>
                <c:pt idx="15">
                  <c:v>187.50000000000003</c:v>
                </c:pt>
                <c:pt idx="16">
                  <c:v>200.00000000000003</c:v>
                </c:pt>
                <c:pt idx="17">
                  <c:v>212.50000000000006</c:v>
                </c:pt>
                <c:pt idx="18">
                  <c:v>225.00000000000006</c:v>
                </c:pt>
                <c:pt idx="19">
                  <c:v>237.50000000000009</c:v>
                </c:pt>
                <c:pt idx="20">
                  <c:v>250.00000000000006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'D-term LPF1'!$F$8</c:f>
              <c:strCache>
                <c:ptCount val="1"/>
                <c:pt idx="0">
                  <c:v>zero</c:v>
                </c:pt>
              </c:strCache>
            </c:strRef>
          </c:tx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'D-term LPF1'!$B$9:$B$29</c:f>
              <c:numCache>
                <c:formatCode>0.00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</c:numCache>
            </c:numRef>
          </c:xVal>
          <c:yVal>
            <c:numRef>
              <c:f>'D-term LPF1'!$F$9:$F$29</c:f>
              <c:numCache>
                <c:formatCode>0.00</c:formatCode>
                <c:ptCount val="21"/>
                <c:pt idx="0">
                  <c:v>0</c:v>
                </c:pt>
                <c:pt idx="1">
                  <c:v>18.734375</c:v>
                </c:pt>
                <c:pt idx="2">
                  <c:v>37.375</c:v>
                </c:pt>
                <c:pt idx="3">
                  <c:v>55.828125000000014</c:v>
                </c:pt>
                <c:pt idx="4">
                  <c:v>74</c:v>
                </c:pt>
                <c:pt idx="5">
                  <c:v>91.796875</c:v>
                </c:pt>
                <c:pt idx="6">
                  <c:v>109.125</c:v>
                </c:pt>
                <c:pt idx="7">
                  <c:v>125.890625</c:v>
                </c:pt>
                <c:pt idx="8">
                  <c:v>142</c:v>
                </c:pt>
                <c:pt idx="9">
                  <c:v>157.359375</c:v>
                </c:pt>
                <c:pt idx="10">
                  <c:v>171.875</c:v>
                </c:pt>
                <c:pt idx="11">
                  <c:v>185.45312499999997</c:v>
                </c:pt>
                <c:pt idx="12">
                  <c:v>198</c:v>
                </c:pt>
                <c:pt idx="13">
                  <c:v>209.42187499999997</c:v>
                </c:pt>
                <c:pt idx="14">
                  <c:v>219.62500000000003</c:v>
                </c:pt>
                <c:pt idx="15">
                  <c:v>228.515625</c:v>
                </c:pt>
                <c:pt idx="16">
                  <c:v>236.00000000000006</c:v>
                </c:pt>
                <c:pt idx="17">
                  <c:v>241.98437500000003</c:v>
                </c:pt>
                <c:pt idx="18">
                  <c:v>246.375</c:v>
                </c:pt>
                <c:pt idx="19">
                  <c:v>249.07812499999997</c:v>
                </c:pt>
                <c:pt idx="20">
                  <c:v>250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75936"/>
        <c:axId val="223275544"/>
      </c:scatterChart>
      <c:valAx>
        <c:axId val="22327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75544"/>
        <c:crosses val="autoZero"/>
        <c:crossBetween val="midCat"/>
      </c:valAx>
      <c:valAx>
        <c:axId val="2232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75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Throttle Converter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'Dyn Notch'!$H$8</c:f>
              <c:strCache>
                <c:ptCount val="1"/>
                <c:pt idx="0">
                  <c:v>final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'Dyn Notch'!$B$9:$B$29</c:f>
              <c:numCache>
                <c:formatCode>0.00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</c:numCache>
            </c:numRef>
          </c:xVal>
          <c:yVal>
            <c:numRef>
              <c:f>'Dyn Notch'!$H$9:$H$29</c:f>
              <c:numCache>
                <c:formatCode>0.0</c:formatCode>
                <c:ptCount val="21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276.29083806818181</c:v>
                </c:pt>
                <c:pt idx="6">
                  <c:v>301.88920454545456</c:v>
                </c:pt>
                <c:pt idx="7">
                  <c:v>326.65660511363637</c:v>
                </c:pt>
                <c:pt idx="8">
                  <c:v>350.45454545454544</c:v>
                </c:pt>
                <c:pt idx="9">
                  <c:v>373.14453125</c:v>
                </c:pt>
                <c:pt idx="10">
                  <c:v>394.58806818181819</c:v>
                </c:pt>
                <c:pt idx="11">
                  <c:v>414.64666193181813</c:v>
                </c:pt>
                <c:pt idx="12">
                  <c:v>433.18181818181824</c:v>
                </c:pt>
                <c:pt idx="13">
                  <c:v>450.05504261363637</c:v>
                </c:pt>
                <c:pt idx="14">
                  <c:v>465.12784090909093</c:v>
                </c:pt>
                <c:pt idx="15">
                  <c:v>478.26171875</c:v>
                </c:pt>
                <c:pt idx="16">
                  <c:v>489.31818181818187</c:v>
                </c:pt>
                <c:pt idx="17">
                  <c:v>498.15873579545462</c:v>
                </c:pt>
                <c:pt idx="18">
                  <c:v>504.64488636363637</c:v>
                </c:pt>
                <c:pt idx="19">
                  <c:v>508.63813920454544</c:v>
                </c:pt>
                <c:pt idx="20">
                  <c:v>510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'Dyn Notch'!$D$8</c:f>
              <c:strCache>
                <c:ptCount val="1"/>
                <c:pt idx="0">
                  <c:v>basic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'Dyn Notch'!$B$9:$B$29</c:f>
              <c:numCache>
                <c:formatCode>0.00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</c:numCache>
            </c:numRef>
          </c:xVal>
          <c:yVal>
            <c:numRef>
              <c:f>'Dyn Notch'!$D$9:$D$29</c:f>
              <c:numCache>
                <c:formatCode>0.00</c:formatCode>
                <c:ptCount val="21"/>
                <c:pt idx="0">
                  <c:v>250</c:v>
                </c:pt>
                <c:pt idx="1">
                  <c:v>269.48374999999999</c:v>
                </c:pt>
                <c:pt idx="2">
                  <c:v>288.87</c:v>
                </c:pt>
                <c:pt idx="3">
                  <c:v>308.06125000000003</c:v>
                </c:pt>
                <c:pt idx="4">
                  <c:v>326.95999999999998</c:v>
                </c:pt>
                <c:pt idx="5">
                  <c:v>345.46875</c:v>
                </c:pt>
                <c:pt idx="6">
                  <c:v>363.49</c:v>
                </c:pt>
                <c:pt idx="7">
                  <c:v>380.92624999999998</c:v>
                </c:pt>
                <c:pt idx="8">
                  <c:v>397.67999999999995</c:v>
                </c:pt>
                <c:pt idx="9">
                  <c:v>413.65375</c:v>
                </c:pt>
                <c:pt idx="10">
                  <c:v>428.75</c:v>
                </c:pt>
                <c:pt idx="11">
                  <c:v>442.87124999999997</c:v>
                </c:pt>
                <c:pt idx="12">
                  <c:v>455.92</c:v>
                </c:pt>
                <c:pt idx="13">
                  <c:v>467.79874999999998</c:v>
                </c:pt>
                <c:pt idx="14">
                  <c:v>478.41</c:v>
                </c:pt>
                <c:pt idx="15">
                  <c:v>487.65625</c:v>
                </c:pt>
                <c:pt idx="16">
                  <c:v>495.44000000000005</c:v>
                </c:pt>
                <c:pt idx="17">
                  <c:v>501.66375000000005</c:v>
                </c:pt>
                <c:pt idx="18">
                  <c:v>506.23</c:v>
                </c:pt>
                <c:pt idx="19">
                  <c:v>509.04124999999999</c:v>
                </c:pt>
                <c:pt idx="20">
                  <c:v>510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'Dyn Notch'!$E$8</c:f>
              <c:strCache>
                <c:ptCount val="1"/>
                <c:pt idx="0">
                  <c:v>linear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'Dyn Notch'!$B$9:$B$29</c:f>
              <c:numCache>
                <c:formatCode>0.00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</c:numCache>
            </c:numRef>
          </c:xVal>
          <c:yVal>
            <c:numRef>
              <c:f>'Dyn Notch'!$E$9:$E$29</c:f>
              <c:numCache>
                <c:formatCode>0.00</c:formatCode>
                <c:ptCount val="21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266.25</c:v>
                </c:pt>
                <c:pt idx="6">
                  <c:v>282.5</c:v>
                </c:pt>
                <c:pt idx="7">
                  <c:v>298.75</c:v>
                </c:pt>
                <c:pt idx="8">
                  <c:v>315</c:v>
                </c:pt>
                <c:pt idx="9">
                  <c:v>331.25</c:v>
                </c:pt>
                <c:pt idx="10">
                  <c:v>347.5</c:v>
                </c:pt>
                <c:pt idx="11">
                  <c:v>363.75</c:v>
                </c:pt>
                <c:pt idx="12">
                  <c:v>380</c:v>
                </c:pt>
                <c:pt idx="13">
                  <c:v>396.25</c:v>
                </c:pt>
                <c:pt idx="14">
                  <c:v>412.5</c:v>
                </c:pt>
                <c:pt idx="15">
                  <c:v>428.75</c:v>
                </c:pt>
                <c:pt idx="16">
                  <c:v>445</c:v>
                </c:pt>
                <c:pt idx="17">
                  <c:v>461.25</c:v>
                </c:pt>
                <c:pt idx="18">
                  <c:v>477.50000000000006</c:v>
                </c:pt>
                <c:pt idx="19">
                  <c:v>493.75000000000006</c:v>
                </c:pt>
                <c:pt idx="20">
                  <c:v>510.00000000000006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'Dyn Notch'!$F$8</c:f>
              <c:strCache>
                <c:ptCount val="1"/>
                <c:pt idx="0">
                  <c:v>zero</c:v>
                </c:pt>
              </c:strCache>
            </c:strRef>
          </c:tx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'Dyn Notch'!$B$9:$B$29</c:f>
              <c:numCache>
                <c:formatCode>0.00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</c:numCache>
            </c:numRef>
          </c:xVal>
          <c:yVal>
            <c:numRef>
              <c:f>'Dyn Notch'!$F$9:$F$29</c:f>
              <c:numCache>
                <c:formatCode>0.00</c:formatCode>
                <c:ptCount val="21"/>
                <c:pt idx="0">
                  <c:v>0</c:v>
                </c:pt>
                <c:pt idx="1">
                  <c:v>38.218125000000001</c:v>
                </c:pt>
                <c:pt idx="2">
                  <c:v>76.24499999999999</c:v>
                </c:pt>
                <c:pt idx="3">
                  <c:v>113.88937500000003</c:v>
                </c:pt>
                <c:pt idx="4">
                  <c:v>150.95999999999998</c:v>
                </c:pt>
                <c:pt idx="5">
                  <c:v>187.265625</c:v>
                </c:pt>
                <c:pt idx="6">
                  <c:v>222.61500000000001</c:v>
                </c:pt>
                <c:pt idx="7">
                  <c:v>256.81687500000004</c:v>
                </c:pt>
                <c:pt idx="8">
                  <c:v>289.67999999999995</c:v>
                </c:pt>
                <c:pt idx="9">
                  <c:v>321.013125</c:v>
                </c:pt>
                <c:pt idx="10">
                  <c:v>350.625</c:v>
                </c:pt>
                <c:pt idx="11">
                  <c:v>378.32437499999992</c:v>
                </c:pt>
                <c:pt idx="12">
                  <c:v>403.92</c:v>
                </c:pt>
                <c:pt idx="13">
                  <c:v>427.22062499999998</c:v>
                </c:pt>
                <c:pt idx="14">
                  <c:v>448.03500000000003</c:v>
                </c:pt>
                <c:pt idx="15">
                  <c:v>466.171875</c:v>
                </c:pt>
                <c:pt idx="16">
                  <c:v>481.44000000000011</c:v>
                </c:pt>
                <c:pt idx="17">
                  <c:v>493.64812500000005</c:v>
                </c:pt>
                <c:pt idx="18">
                  <c:v>502.60500000000002</c:v>
                </c:pt>
                <c:pt idx="19">
                  <c:v>508.11937499999999</c:v>
                </c:pt>
                <c:pt idx="20">
                  <c:v>510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74760"/>
        <c:axId val="309534328"/>
      </c:scatterChart>
      <c:valAx>
        <c:axId val="223274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534328"/>
        <c:crosses val="autoZero"/>
        <c:crossBetween val="midCat"/>
      </c:valAx>
      <c:valAx>
        <c:axId val="30953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74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2" fmlaLink="$BJ$24" inc="10" max="100" page="10" val="5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16</xdr:col>
      <xdr:colOff>658092</xdr:colOff>
      <xdr:row>22</xdr:row>
      <xdr:rowOff>119744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142875</xdr:colOff>
      <xdr:row>38</xdr:row>
      <xdr:rowOff>142876</xdr:rowOff>
    </xdr:from>
    <xdr:to>
      <xdr:col>55</xdr:col>
      <xdr:colOff>369092</xdr:colOff>
      <xdr:row>46</xdr:row>
      <xdr:rowOff>59532</xdr:rowOff>
    </xdr:to>
    <xdr:sp macro="" textlink="">
      <xdr:nvSpPr>
        <xdr:cNvPr id="3" name="TextBox 2"/>
        <xdr:cNvSpPr txBox="1"/>
      </xdr:nvSpPr>
      <xdr:spPr>
        <a:xfrm rot="16200000">
          <a:off x="11656219" y="8643939"/>
          <a:ext cx="1440656" cy="2262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chemeClr val="bg1"/>
              </a:solidFill>
            </a:rPr>
            <a:t>(Copter Motion Band)</a:t>
          </a:r>
        </a:p>
      </xdr:txBody>
    </xdr:sp>
    <xdr:clientData/>
  </xdr:twoCellAnchor>
  <xdr:twoCellAnchor>
    <xdr:from>
      <xdr:col>55</xdr:col>
      <xdr:colOff>166686</xdr:colOff>
      <xdr:row>50</xdr:row>
      <xdr:rowOff>11906</xdr:rowOff>
    </xdr:from>
    <xdr:to>
      <xdr:col>55</xdr:col>
      <xdr:colOff>416717</xdr:colOff>
      <xdr:row>57</xdr:row>
      <xdr:rowOff>119062</xdr:rowOff>
    </xdr:to>
    <xdr:sp macro="" textlink="">
      <xdr:nvSpPr>
        <xdr:cNvPr id="7" name="TextBox 6"/>
        <xdr:cNvSpPr txBox="1"/>
      </xdr:nvSpPr>
      <xdr:spPr>
        <a:xfrm rot="16200000">
          <a:off x="11691937" y="10787062"/>
          <a:ext cx="1440656" cy="250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chemeClr val="bg1"/>
              </a:solidFill>
            </a:rPr>
            <a:t>(Prop</a:t>
          </a:r>
          <a:r>
            <a:rPr lang="en-US" sz="1100" baseline="0">
              <a:solidFill>
                <a:schemeClr val="bg1"/>
              </a:solidFill>
            </a:rPr>
            <a:t> Wash</a:t>
          </a:r>
          <a:r>
            <a:rPr lang="en-US" sz="1100">
              <a:solidFill>
                <a:schemeClr val="bg1"/>
              </a:solidFill>
            </a:rPr>
            <a:t> Band)</a:t>
          </a:r>
        </a:p>
      </xdr:txBody>
    </xdr:sp>
    <xdr:clientData/>
  </xdr:twoCellAnchor>
  <xdr:twoCellAnchor>
    <xdr:from>
      <xdr:col>16</xdr:col>
      <xdr:colOff>709488</xdr:colOff>
      <xdr:row>0</xdr:row>
      <xdr:rowOff>0</xdr:rowOff>
    </xdr:from>
    <xdr:to>
      <xdr:col>39</xdr:col>
      <xdr:colOff>34636</xdr:colOff>
      <xdr:row>22</xdr:row>
      <xdr:rowOff>119744</xdr:rowOff>
    </xdr:to>
    <xdr:grpSp>
      <xdr:nvGrpSpPr>
        <xdr:cNvPr id="4" name="Group 3"/>
        <xdr:cNvGrpSpPr/>
      </xdr:nvGrpSpPr>
      <xdr:grpSpPr>
        <a:xfrm>
          <a:off x="6182033" y="0"/>
          <a:ext cx="5906058" cy="4380017"/>
          <a:chOff x="6182033" y="0"/>
          <a:chExt cx="6720014" cy="4310744"/>
        </a:xfrm>
      </xdr:grpSpPr>
      <xdr:graphicFrame macro="">
        <xdr:nvGraphicFramePr>
          <xdr:cNvPr id="8" name="Chart 7"/>
          <xdr:cNvGraphicFramePr>
            <a:graphicFrameLocks/>
          </xdr:cNvGraphicFramePr>
        </xdr:nvGraphicFramePr>
        <xdr:xfrm>
          <a:off x="6182033" y="0"/>
          <a:ext cx="6720014" cy="431074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11" name="TextBox 10"/>
          <xdr:cNvSpPr txBox="1"/>
        </xdr:nvSpPr>
        <xdr:spPr>
          <a:xfrm>
            <a:off x="8045793" y="649962"/>
            <a:ext cx="1147948" cy="6690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Prop. Wash Handling Freq. Zone</a:t>
            </a:r>
          </a:p>
        </xdr:txBody>
      </xdr:sp>
      <xdr:sp macro="" textlink="">
        <xdr:nvSpPr>
          <xdr:cNvPr id="12" name="TextBox 11"/>
          <xdr:cNvSpPr txBox="1"/>
        </xdr:nvSpPr>
        <xdr:spPr>
          <a:xfrm rot="16200000">
            <a:off x="6703593" y="553063"/>
            <a:ext cx="954931" cy="7017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Copter Base Motion Freq. Zone</a:t>
            </a:r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11398611" y="2416969"/>
            <a:ext cx="1486116" cy="18606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1100" b="1">
                <a:solidFill>
                  <a:srgbClr val="FF0000"/>
                </a:solidFill>
              </a:rPr>
              <a:t>IMPORTANT NOTE:</a:t>
            </a:r>
          </a:p>
          <a:p>
            <a:pPr algn="l"/>
            <a:r>
              <a:rPr lang="en-US" sz="1100">
                <a:solidFill>
                  <a:schemeClr val="bg1"/>
                </a:solidFill>
              </a:rPr>
              <a:t>Delay reported is for estimating purposes</a:t>
            </a:r>
            <a:r>
              <a:rPr lang="en-US" sz="1100" baseline="0">
                <a:solidFill>
                  <a:schemeClr val="bg1"/>
                </a:solidFill>
              </a:rPr>
              <a:t> ONLY to compair differient filter combinations.  Field results may vary due to a number of very complicated factors.</a:t>
            </a:r>
            <a:endParaRPr 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39</xdr:col>
      <xdr:colOff>77727</xdr:colOff>
      <xdr:row>0</xdr:row>
      <xdr:rowOff>0</xdr:rowOff>
    </xdr:from>
    <xdr:to>
      <xdr:col>59</xdr:col>
      <xdr:colOff>779320</xdr:colOff>
      <xdr:row>22</xdr:row>
      <xdr:rowOff>121227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466725</xdr:colOff>
          <xdr:row>0</xdr:row>
          <xdr:rowOff>28575</xdr:rowOff>
        </xdr:from>
        <xdr:to>
          <xdr:col>62</xdr:col>
          <xdr:colOff>142875</xdr:colOff>
          <xdr:row>21</xdr:row>
          <xdr:rowOff>142875</xdr:rowOff>
        </xdr:to>
        <xdr:sp macro="" textlink="">
          <xdr:nvSpPr>
            <xdr:cNvPr id="1032" name="Scroll Bar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oneCellAnchor>
    <xdr:from>
      <xdr:col>59</xdr:col>
      <xdr:colOff>775610</xdr:colOff>
      <xdr:row>3</xdr:row>
      <xdr:rowOff>103254</xdr:rowOff>
    </xdr:from>
    <xdr:ext cx="489857" cy="2937984"/>
    <xdr:sp macro="" textlink="">
      <xdr:nvSpPr>
        <xdr:cNvPr id="16" name="Rectangle 15"/>
        <xdr:cNvSpPr/>
      </xdr:nvSpPr>
      <xdr:spPr>
        <a:xfrm rot="16200000">
          <a:off x="17717083" y="1912424"/>
          <a:ext cx="2937984" cy="489857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36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Throttle Value</a:t>
          </a:r>
        </a:p>
      </xdr:txBody>
    </xdr:sp>
    <xdr:clientData/>
  </xdr:oneCellAnchor>
  <xdr:twoCellAnchor>
    <xdr:from>
      <xdr:col>62</xdr:col>
      <xdr:colOff>530679</xdr:colOff>
      <xdr:row>0</xdr:row>
      <xdr:rowOff>13607</xdr:rowOff>
    </xdr:from>
    <xdr:to>
      <xdr:col>73</xdr:col>
      <xdr:colOff>136072</xdr:colOff>
      <xdr:row>2</xdr:row>
      <xdr:rowOff>136072</xdr:rowOff>
    </xdr:to>
    <xdr:sp macro="" textlink="">
      <xdr:nvSpPr>
        <xdr:cNvPr id="6" name="TextBox 5"/>
        <xdr:cNvSpPr txBox="1"/>
      </xdr:nvSpPr>
      <xdr:spPr>
        <a:xfrm>
          <a:off x="20124965" y="13607"/>
          <a:ext cx="2381250" cy="5170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en-US" sz="1800" b="1">
              <a:solidFill>
                <a:srgbClr val="FF0000"/>
              </a:solidFill>
            </a:rPr>
            <a:t>Raw Noise Motor Band</a:t>
          </a:r>
        </a:p>
        <a:p>
          <a:pPr algn="ctr"/>
          <a:r>
            <a:rPr lang="en-US" sz="1400" b="1">
              <a:solidFill>
                <a:srgbClr val="FF0000"/>
              </a:solidFill>
            </a:rPr>
            <a:t>(from PlasmaTree or BBL)</a:t>
          </a:r>
        </a:p>
      </xdr:txBody>
    </xdr:sp>
    <xdr:clientData/>
  </xdr:twoCellAnchor>
  <xdr:twoCellAnchor>
    <xdr:from>
      <xdr:col>82</xdr:col>
      <xdr:colOff>234042</xdr:colOff>
      <xdr:row>5</xdr:row>
      <xdr:rowOff>182334</xdr:rowOff>
    </xdr:from>
    <xdr:to>
      <xdr:col>89</xdr:col>
      <xdr:colOff>574221</xdr:colOff>
      <xdr:row>23</xdr:row>
      <xdr:rowOff>329291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44822</xdr:colOff>
      <xdr:row>0</xdr:row>
      <xdr:rowOff>17929</xdr:rowOff>
    </xdr:from>
    <xdr:to>
      <xdr:col>17</xdr:col>
      <xdr:colOff>470646</xdr:colOff>
      <xdr:row>28</xdr:row>
      <xdr:rowOff>44824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4</xdr:row>
      <xdr:rowOff>38100</xdr:rowOff>
    </xdr:from>
    <xdr:to>
      <xdr:col>12</xdr:col>
      <xdr:colOff>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21981</xdr:colOff>
      <xdr:row>1</xdr:row>
      <xdr:rowOff>0</xdr:rowOff>
    </xdr:from>
    <xdr:to>
      <xdr:col>14</xdr:col>
      <xdr:colOff>337037</xdr:colOff>
      <xdr:row>16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121019</xdr:colOff>
      <xdr:row>17</xdr:row>
      <xdr:rowOff>36635</xdr:rowOff>
    </xdr:from>
    <xdr:to>
      <xdr:col>5</xdr:col>
      <xdr:colOff>239815</xdr:colOff>
      <xdr:row>22</xdr:row>
      <xdr:rowOff>93785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4846" y="3275135"/>
          <a:ext cx="1335065" cy="1009650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>
    <xdr:from>
      <xdr:col>7</xdr:col>
      <xdr:colOff>58617</xdr:colOff>
      <xdr:row>8</xdr:row>
      <xdr:rowOff>51288</xdr:rowOff>
    </xdr:from>
    <xdr:to>
      <xdr:col>14</xdr:col>
      <xdr:colOff>256443</xdr:colOff>
      <xdr:row>8</xdr:row>
      <xdr:rowOff>51288</xdr:rowOff>
    </xdr:to>
    <xdr:cxnSp macro="">
      <xdr:nvCxnSpPr>
        <xdr:cNvPr id="7" name="Straight Connector 6"/>
        <xdr:cNvCxnSpPr/>
      </xdr:nvCxnSpPr>
      <xdr:spPr>
        <a:xfrm>
          <a:off x="4974982" y="1575288"/>
          <a:ext cx="4454769" cy="0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262466</xdr:colOff>
      <xdr:row>0</xdr:row>
      <xdr:rowOff>56092</xdr:rowOff>
    </xdr:from>
    <xdr:to>
      <xdr:col>23</xdr:col>
      <xdr:colOff>609600</xdr:colOff>
      <xdr:row>31</xdr:row>
      <xdr:rowOff>151342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6</xdr:row>
      <xdr:rowOff>9526</xdr:rowOff>
    </xdr:from>
    <xdr:to>
      <xdr:col>10</xdr:col>
      <xdr:colOff>619125</xdr:colOff>
      <xdr:row>9</xdr:row>
      <xdr:rowOff>38101</xdr:rowOff>
    </xdr:to>
    <xdr:sp macro="" textlink="">
      <xdr:nvSpPr>
        <xdr:cNvPr id="2" name="TextBox 1"/>
        <xdr:cNvSpPr txBox="1"/>
      </xdr:nvSpPr>
      <xdr:spPr>
        <a:xfrm>
          <a:off x="6915150" y="209551"/>
          <a:ext cx="2276475" cy="6286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Feel free to change highlighted cells to calc new cutoff</a:t>
          </a:r>
          <a:r>
            <a:rPr lang="en-US" sz="1100" baseline="0"/>
            <a:t> frequency results. </a:t>
          </a:r>
          <a:endParaRPr lang="en-US" sz="1100"/>
        </a:p>
      </xdr:txBody>
    </xdr:sp>
    <xdr:clientData/>
  </xdr:twoCellAnchor>
  <xdr:twoCellAnchor>
    <xdr:from>
      <xdr:col>8</xdr:col>
      <xdr:colOff>76199</xdr:colOff>
      <xdr:row>9</xdr:row>
      <xdr:rowOff>85724</xdr:rowOff>
    </xdr:from>
    <xdr:to>
      <xdr:col>19</xdr:col>
      <xdr:colOff>353785</xdr:colOff>
      <xdr:row>35</xdr:row>
      <xdr:rowOff>190500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0.08551</cdr:x>
      <cdr:y>0.21736</cdr:y>
    </cdr:from>
    <cdr:to>
      <cdr:x>0.29527</cdr:x>
      <cdr:y>0.43499</cdr:y>
    </cdr:to>
    <cdr:pic>
      <cdr:nvPicPr>
        <cdr:cNvPr id="2" name="Picture 1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41193" y="1368506"/>
          <a:ext cx="1818147" cy="1370204"/>
        </a:xfrm>
        <a:prstGeom xmlns:a="http://schemas.openxmlformats.org/drawingml/2006/main" prst="ellipse">
          <a:avLst/>
        </a:prstGeom>
        <a:ln xmlns:a="http://schemas.openxmlformats.org/drawingml/2006/main">
          <a:noFill/>
        </a:ln>
        <a:effectLst xmlns:a="http://schemas.openxmlformats.org/drawingml/2006/main">
          <a:softEdge rad="112500"/>
        </a:effectLst>
      </cdr:spPr>
    </cdr:pic>
  </cdr:relSizeAnchor>
  <cdr:relSizeAnchor xmlns:cdr="http://schemas.openxmlformats.org/drawingml/2006/chartDrawing">
    <cdr:from>
      <cdr:x>0.76374</cdr:x>
      <cdr:y>0.18853</cdr:y>
    </cdr:from>
    <cdr:to>
      <cdr:x>0.76374</cdr:x>
      <cdr:y>0.91528</cdr:y>
    </cdr:to>
    <cdr:cxnSp macro="">
      <cdr:nvCxnSpPr>
        <cdr:cNvPr id="5" name="Straight Arrow Connector 4"/>
        <cdr:cNvCxnSpPr/>
      </cdr:nvCxnSpPr>
      <cdr:spPr>
        <a:xfrm xmlns:a="http://schemas.openxmlformats.org/drawingml/2006/main">
          <a:off x="6619875" y="1186962"/>
          <a:ext cx="0" cy="4575663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0.63846</cdr:x>
      <cdr:y>0.18969</cdr:y>
    </cdr:from>
    <cdr:to>
      <cdr:x>0.63846</cdr:x>
      <cdr:y>0.91225</cdr:y>
    </cdr:to>
    <cdr:cxnSp macro="">
      <cdr:nvCxnSpPr>
        <cdr:cNvPr id="9" name="Straight Arrow Connector 8"/>
        <cdr:cNvCxnSpPr/>
      </cdr:nvCxnSpPr>
      <cdr:spPr>
        <a:xfrm xmlns:a="http://schemas.openxmlformats.org/drawingml/2006/main">
          <a:off x="5534025" y="1194288"/>
          <a:ext cx="0" cy="4549287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0.51209</cdr:x>
      <cdr:y>0.18853</cdr:y>
    </cdr:from>
    <cdr:to>
      <cdr:x>0.51209</cdr:x>
      <cdr:y>0.91074</cdr:y>
    </cdr:to>
    <cdr:cxnSp macro="">
      <cdr:nvCxnSpPr>
        <cdr:cNvPr id="11" name="Straight Arrow Connector 10"/>
        <cdr:cNvCxnSpPr/>
      </cdr:nvCxnSpPr>
      <cdr:spPr>
        <a:xfrm xmlns:a="http://schemas.openxmlformats.org/drawingml/2006/main">
          <a:off x="4438650" y="1186962"/>
          <a:ext cx="0" cy="454708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0.57426</cdr:x>
      <cdr:y>0.61326</cdr:y>
    </cdr:from>
    <cdr:to>
      <cdr:x>0.93405</cdr:x>
      <cdr:y>0.87746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4220753" y="3291574"/>
          <a:ext cx="2644392" cy="1418050"/>
        </a:xfrm>
        <a:prstGeom xmlns:a="http://schemas.openxmlformats.org/drawingml/2006/main" prst="roundRect">
          <a:avLst/>
        </a:prstGeom>
        <a:solidFill xmlns:a="http://schemas.openxmlformats.org/drawingml/2006/main">
          <a:schemeClr val="tx1">
            <a:lumMod val="85000"/>
            <a:lumOff val="15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bg1"/>
              </a:solidFill>
            </a:rPr>
            <a:t>Example:</a:t>
          </a:r>
          <a:br>
            <a:rPr lang="en-US" sz="1100">
              <a:solidFill>
                <a:schemeClr val="bg1"/>
              </a:solidFill>
            </a:rPr>
          </a:br>
          <a:r>
            <a:rPr lang="en-US" sz="1100">
              <a:solidFill>
                <a:schemeClr val="bg1"/>
              </a:solidFill>
            </a:rPr>
            <a:t>Q = 400</a:t>
          </a:r>
          <a:r>
            <a:rPr lang="en-US" sz="1100" baseline="0">
              <a:solidFill>
                <a:schemeClr val="bg1"/>
              </a:solidFill>
            </a:rPr>
            <a:t> / </a:t>
          </a:r>
          <a:r>
            <a:rPr lang="en-US" sz="1100">
              <a:solidFill>
                <a:schemeClr val="bg1"/>
              </a:solidFill>
            </a:rPr>
            <a:t>R = 88  </a:t>
          </a:r>
          <a:br>
            <a:rPr lang="en-US" sz="1100">
              <a:solidFill>
                <a:schemeClr val="bg1"/>
              </a:solidFill>
            </a:rPr>
          </a:br>
          <a:r>
            <a:rPr lang="en-US" sz="1100">
              <a:solidFill>
                <a:schemeClr val="bg1"/>
              </a:solidFill>
            </a:rPr>
            <a:t>FKF cutoff result =  711.4hz @</a:t>
          </a:r>
          <a:r>
            <a:rPr lang="en-US" sz="1100" baseline="0">
              <a:solidFill>
                <a:schemeClr val="bg1"/>
              </a:solidFill>
            </a:rPr>
            <a:t> 32k</a:t>
          </a:r>
          <a:br>
            <a:rPr lang="en-US" sz="1100" baseline="0">
              <a:solidFill>
                <a:schemeClr val="bg1"/>
              </a:solidFill>
            </a:rPr>
          </a:b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FKF cutoff result =  355.7hz @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16k</a:t>
          </a:r>
        </a:p>
        <a:p xmlns:a="http://schemas.openxmlformats.org/drawingml/2006/main"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FKF cutoff result =  177.9hz @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8k</a:t>
          </a:r>
          <a:r>
            <a:rPr lang="en-US" sz="1100">
              <a:solidFill>
                <a:schemeClr val="bg1"/>
              </a:solidFill>
            </a:rPr>
            <a:t/>
          </a:r>
          <a:br>
            <a:rPr lang="en-US" sz="1100">
              <a:solidFill>
                <a:schemeClr val="bg1"/>
              </a:solidFill>
            </a:rPr>
          </a:b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FKF cutoff result =  88.9hz @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8k</a:t>
          </a:r>
          <a:r>
            <a:rPr lang="en-US" sz="1100">
              <a:solidFill>
                <a:schemeClr val="bg1"/>
              </a:solidFill>
            </a:rPr>
            <a:t/>
          </a:r>
          <a:br>
            <a:rPr lang="en-US" sz="1100">
              <a:solidFill>
                <a:schemeClr val="bg1"/>
              </a:solidFill>
            </a:rPr>
          </a:br>
          <a:endParaRPr lang="en-US" sz="1100">
            <a:solidFill>
              <a:schemeClr val="bg1"/>
            </a:solidFill>
          </a:endParaRPr>
        </a:p>
        <a:p xmlns:a="http://schemas.openxmlformats.org/drawingml/2006/main">
          <a:r>
            <a:rPr lang="en-US" sz="1100">
              <a:solidFill>
                <a:schemeClr val="bg1"/>
              </a:solidFill>
            </a:rPr>
            <a:t>(see Cutoff Calcs</a:t>
          </a:r>
          <a:r>
            <a:rPr lang="en-US" sz="1100" baseline="0">
              <a:solidFill>
                <a:schemeClr val="bg1"/>
              </a:solidFill>
            </a:rPr>
            <a:t> tab)</a:t>
          </a:r>
          <a:endParaRPr lang="en-US" sz="11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0.27348</cdr:x>
      <cdr:y>0.19255</cdr:y>
    </cdr:from>
    <cdr:to>
      <cdr:x>0.42701</cdr:x>
      <cdr:y>0.24384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2010050" y="1033463"/>
          <a:ext cx="1128438" cy="275309"/>
        </a:xfrm>
        <a:prstGeom xmlns:a="http://schemas.openxmlformats.org/drawingml/2006/main" prst="roundRect">
          <a:avLst/>
        </a:prstGeom>
        <a:solidFill xmlns:a="http://schemas.openxmlformats.org/drawingml/2006/main">
          <a:schemeClr val="tx1">
            <a:lumMod val="85000"/>
            <a:lumOff val="15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bg1"/>
              </a:solidFill>
            </a:rPr>
            <a:t>Q = 400</a:t>
          </a:r>
          <a:r>
            <a:rPr lang="en-US" sz="1100" baseline="0">
              <a:solidFill>
                <a:schemeClr val="bg1"/>
              </a:solidFill>
            </a:rPr>
            <a:t> / </a:t>
          </a:r>
          <a:r>
            <a:rPr lang="en-US" sz="1100">
              <a:solidFill>
                <a:schemeClr val="bg1"/>
              </a:solidFill>
            </a:rPr>
            <a:t>R = 88  </a:t>
          </a:r>
        </a:p>
      </cdr:txBody>
    </cdr:sp>
  </cdr:relSizeAnchor>
  <cdr:relSizeAnchor xmlns:cdr="http://schemas.openxmlformats.org/drawingml/2006/chartDrawing">
    <cdr:from>
      <cdr:x>0.89036</cdr:x>
      <cdr:y>0.19728</cdr:y>
    </cdr:from>
    <cdr:to>
      <cdr:x>0.89036</cdr:x>
      <cdr:y>0.91327</cdr:y>
    </cdr:to>
    <cdr:cxnSp macro="">
      <cdr:nvCxnSpPr>
        <cdr:cNvPr id="6" name="Straight Arrow Connector 5"/>
        <cdr:cNvCxnSpPr/>
      </cdr:nvCxnSpPr>
      <cdr:spPr>
        <a:xfrm xmlns:a="http://schemas.openxmlformats.org/drawingml/2006/main">
          <a:off x="7709667" y="1240220"/>
          <a:ext cx="0" cy="4501056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0.07484</cdr:x>
      <cdr:y>0.18902</cdr:y>
    </cdr:from>
    <cdr:to>
      <cdr:x>0.88577</cdr:x>
      <cdr:y>0.18902</cdr:y>
    </cdr:to>
    <cdr:cxnSp macro="">
      <cdr:nvCxnSpPr>
        <cdr:cNvPr id="4" name="Straight Arrow Connector 3"/>
        <cdr:cNvCxnSpPr/>
      </cdr:nvCxnSpPr>
      <cdr:spPr>
        <a:xfrm xmlns:a="http://schemas.openxmlformats.org/drawingml/2006/main">
          <a:off x="648730" y="1190098"/>
          <a:ext cx="7028939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0.18791</cdr:x>
      <cdr:y>0.06354</cdr:y>
    </cdr:from>
    <cdr:to>
      <cdr:x>0.34066</cdr:x>
      <cdr:y>0.10741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628774" y="400050"/>
          <a:ext cx="132397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bg1"/>
              </a:solidFill>
            </a:rPr>
            <a:t>Gyro Sampling Rate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520700</xdr:colOff>
      <xdr:row>2</xdr:row>
      <xdr:rowOff>139700</xdr:rowOff>
    </xdr:from>
    <xdr:to>
      <xdr:col>16</xdr:col>
      <xdr:colOff>165100</xdr:colOff>
      <xdr:row>28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520700</xdr:colOff>
      <xdr:row>2</xdr:row>
      <xdr:rowOff>139700</xdr:rowOff>
    </xdr:from>
    <xdr:to>
      <xdr:col>16</xdr:col>
      <xdr:colOff>165100</xdr:colOff>
      <xdr:row>28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520700</xdr:colOff>
      <xdr:row>2</xdr:row>
      <xdr:rowOff>139700</xdr:rowOff>
    </xdr:from>
    <xdr:to>
      <xdr:col>16</xdr:col>
      <xdr:colOff>165100</xdr:colOff>
      <xdr:row>28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5:I8206" totalsRowShown="0">
  <autoFilter ref="A5:I8206"/>
  <tableColumns count="9">
    <tableColumn id="1" name="loopIteration"/>
    <tableColumn id="2" name="debug[0]"/>
    <tableColumn id="3" name="debug[1]"/>
    <tableColumn id="4" name="debug[2]"/>
    <tableColumn id="8" name="gyroADC[0]"/>
    <tableColumn id="7" name="gyroADC[1]"/>
    <tableColumn id="6" name="gyroADC[2]"/>
    <tableColumn id="5" name="PT1"/>
    <tableColumn id="9" name="PT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0C0"/>
  </sheetPr>
  <dimension ref="A1:EM1155"/>
  <sheetViews>
    <sheetView showGridLines="0" tabSelected="1" zoomScale="55" zoomScaleNormal="55" workbookViewId="0">
      <selection activeCell="CE29" sqref="CE29"/>
    </sheetView>
  </sheetViews>
  <sheetFormatPr defaultColWidth="0" defaultRowHeight="15" zeroHeight="1" x14ac:dyDescent="0.25"/>
  <cols>
    <col min="1" max="1" width="8.7109375" style="49" customWidth="1"/>
    <col min="2" max="2" width="12.7109375" style="49" customWidth="1"/>
    <col min="3" max="3" width="2.7109375" style="99" customWidth="1"/>
    <col min="4" max="4" width="11.7109375" style="49" customWidth="1"/>
    <col min="5" max="5" width="10.7109375" style="49" customWidth="1"/>
    <col min="6" max="6" width="2.7109375" style="88" customWidth="1"/>
    <col min="7" max="7" width="12.7109375" style="49" customWidth="1"/>
    <col min="8" max="9" width="12.7109375" style="49" hidden="1" customWidth="1"/>
    <col min="10" max="10" width="10.5703125" style="49" hidden="1" customWidth="1"/>
    <col min="11" max="13" width="12.7109375" style="49" hidden="1" customWidth="1"/>
    <col min="14" max="15" width="8.7109375" style="49" customWidth="1"/>
    <col min="16" max="16" width="2.7109375" style="88" customWidth="1"/>
    <col min="17" max="17" width="15" style="49" customWidth="1"/>
    <col min="18" max="18" width="12.5703125" style="49" hidden="1" customWidth="1"/>
    <col min="19" max="19" width="12.42578125" style="49" hidden="1" customWidth="1"/>
    <col min="20" max="20" width="10.5703125" style="49" hidden="1" customWidth="1"/>
    <col min="21" max="23" width="12.7109375" style="49" hidden="1" customWidth="1"/>
    <col min="24" max="24" width="8.7109375" style="49" customWidth="1"/>
    <col min="25" max="25" width="8.7109375" style="49" customWidth="1" collapsed="1"/>
    <col min="26" max="26" width="2.7109375" style="88" customWidth="1"/>
    <col min="27" max="27" width="12.7109375" style="49" hidden="1" customWidth="1"/>
    <col min="28" max="28" width="15.5703125" style="49" hidden="1" customWidth="1"/>
    <col min="29" max="29" width="12.7109375" style="49" customWidth="1"/>
    <col min="30" max="30" width="8.7109375" style="49" hidden="1" customWidth="1"/>
    <col min="31" max="32" width="8.7109375" style="49" customWidth="1"/>
    <col min="33" max="33" width="2.7109375" style="88" customWidth="1"/>
    <col min="34" max="34" width="12.7109375" style="48" hidden="1" customWidth="1"/>
    <col min="35" max="35" width="12.7109375" style="49" hidden="1" customWidth="1"/>
    <col min="36" max="36" width="12.7109375" style="49" customWidth="1"/>
    <col min="37" max="37" width="8.7109375" style="49" hidden="1" customWidth="1"/>
    <col min="38" max="39" width="8.7109375" style="49" customWidth="1"/>
    <col min="40" max="40" width="2.7109375" style="88" customWidth="1"/>
    <col min="41" max="42" width="12.7109375" style="49" hidden="1" customWidth="1"/>
    <col min="43" max="43" width="8.7109375" style="49" hidden="1" customWidth="1"/>
    <col min="44" max="44" width="12.7109375" style="49" customWidth="1"/>
    <col min="45" max="46" width="8.7109375" style="49" customWidth="1"/>
    <col min="47" max="48" width="12.7109375" style="49" hidden="1" customWidth="1"/>
    <col min="49" max="49" width="8.7109375" style="49" hidden="1" customWidth="1"/>
    <col min="50" max="50" width="12.7109375" style="49" customWidth="1"/>
    <col min="51" max="53" width="8.7109375" style="49" customWidth="1"/>
    <col min="54" max="54" width="2.7109375" style="88" customWidth="1"/>
    <col min="55" max="55" width="8.7109375" style="88" customWidth="1"/>
    <col min="56" max="56" width="6.7109375" style="88" customWidth="1"/>
    <col min="57" max="57" width="10.7109375" style="48" customWidth="1"/>
    <col min="58" max="58" width="12.7109375" style="48" hidden="1" customWidth="1"/>
    <col min="59" max="59" width="12.7109375" style="49" hidden="1" customWidth="1"/>
    <col min="60" max="60" width="12.7109375" style="49" customWidth="1"/>
    <col min="61" max="61" width="8.7109375" style="49" hidden="1" customWidth="1"/>
    <col min="62" max="63" width="8.7109375" style="49" customWidth="1"/>
    <col min="64" max="64" width="2.7109375" style="88" customWidth="1"/>
    <col min="65" max="65" width="12.7109375" style="49" customWidth="1"/>
    <col min="66" max="67" width="12.7109375" style="49" hidden="1" customWidth="1"/>
    <col min="68" max="68" width="10.5703125" style="49" hidden="1" customWidth="1"/>
    <col min="69" max="71" width="12.7109375" style="49" hidden="1" customWidth="1"/>
    <col min="72" max="73" width="8.7109375" style="49" customWidth="1"/>
    <col min="74" max="74" width="2.7109375" style="88" customWidth="1"/>
    <col min="75" max="75" width="12.7109375" style="49" customWidth="1"/>
    <col min="76" max="77" width="12.7109375" style="49" hidden="1" customWidth="1"/>
    <col min="78" max="78" width="10.5703125" style="49" hidden="1" customWidth="1"/>
    <col min="79" max="81" width="12.7109375" style="49" hidden="1" customWidth="1"/>
    <col min="82" max="83" width="8.7109375" style="49" customWidth="1"/>
    <col min="84" max="84" width="2.7109375" style="88" customWidth="1"/>
    <col min="85" max="88" width="10.7109375" style="72" customWidth="1"/>
    <col min="89" max="90" width="8.7109375" style="88" customWidth="1"/>
    <col min="91" max="91" width="2.7109375" style="52" customWidth="1"/>
    <col min="92" max="98" width="9.140625" style="53" customWidth="1"/>
    <col min="99" max="99" width="9.140625" style="63" customWidth="1"/>
    <col min="100" max="102" width="9.140625" style="53" customWidth="1"/>
    <col min="103" max="117" width="9.140625" style="53" hidden="1" customWidth="1"/>
    <col min="118" max="143" width="0" style="49" hidden="1" customWidth="1"/>
    <col min="144" max="16384" width="9.140625" style="49" hidden="1"/>
  </cols>
  <sheetData>
    <row r="1" spans="1:99" ht="15.75" thickTop="1" x14ac:dyDescent="0.25">
      <c r="A1" s="48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9"/>
      <c r="BG1" s="48"/>
      <c r="BH1" s="48"/>
      <c r="BI1" s="48"/>
      <c r="BJ1" s="169"/>
      <c r="BK1" s="170"/>
      <c r="BL1" s="170"/>
      <c r="BM1" s="170"/>
      <c r="BN1" s="170"/>
      <c r="BO1" s="170"/>
      <c r="BP1" s="170"/>
      <c r="BQ1" s="170"/>
      <c r="BR1" s="170"/>
      <c r="BS1" s="170"/>
      <c r="BT1" s="170"/>
      <c r="BU1" s="170"/>
      <c r="BV1" s="171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284" t="s">
        <v>164</v>
      </c>
      <c r="CH1" s="284"/>
      <c r="CI1" s="284"/>
      <c r="CJ1" s="284"/>
      <c r="CK1" s="284"/>
      <c r="CL1" s="165"/>
      <c r="CN1" s="53" t="s">
        <v>26</v>
      </c>
      <c r="CO1" s="54" t="s">
        <v>19</v>
      </c>
      <c r="CP1" s="55" t="s">
        <v>25</v>
      </c>
      <c r="CQ1" s="54" t="s">
        <v>22</v>
      </c>
      <c r="CR1" s="55" t="s">
        <v>25</v>
      </c>
      <c r="CS1" s="54" t="s">
        <v>23</v>
      </c>
      <c r="CT1" s="55" t="s">
        <v>25</v>
      </c>
      <c r="CU1" s="54" t="s">
        <v>60</v>
      </c>
    </row>
    <row r="2" spans="1:99" x14ac:dyDescent="0.2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9"/>
      <c r="BG2" s="48"/>
      <c r="BH2" s="48"/>
      <c r="BI2" s="48"/>
      <c r="BJ2" s="172"/>
      <c r="BK2" s="173"/>
      <c r="BL2" s="173"/>
      <c r="BM2" s="173"/>
      <c r="BN2" s="173"/>
      <c r="BO2" s="173"/>
      <c r="BP2" s="173"/>
      <c r="BQ2" s="173"/>
      <c r="BR2" s="173"/>
      <c r="BS2" s="173"/>
      <c r="BT2" s="173"/>
      <c r="BU2" s="173"/>
      <c r="BV2" s="174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50"/>
      <c r="CH2" s="51" t="s">
        <v>135</v>
      </c>
      <c r="CI2" s="51" t="s">
        <v>137</v>
      </c>
      <c r="CJ2" s="51" t="s">
        <v>136</v>
      </c>
      <c r="CK2" s="51" t="s">
        <v>141</v>
      </c>
      <c r="CL2" s="51"/>
      <c r="CN2" s="53" t="s">
        <v>74</v>
      </c>
      <c r="CO2" s="54" t="s">
        <v>24</v>
      </c>
      <c r="CP2" s="55" t="s">
        <v>24</v>
      </c>
      <c r="CQ2" s="54">
        <v>8800</v>
      </c>
      <c r="CR2" s="55">
        <v>6.4000000000000001E-2</v>
      </c>
      <c r="CS2" s="54">
        <v>8173</v>
      </c>
      <c r="CT2" s="55">
        <v>6.4000000000000001E-2</v>
      </c>
      <c r="CU2" s="54">
        <v>32000</v>
      </c>
    </row>
    <row r="3" spans="1:99" x14ac:dyDescent="0.25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9"/>
      <c r="BG3" s="48"/>
      <c r="BH3" s="48"/>
      <c r="BI3" s="48"/>
      <c r="BJ3" s="172"/>
      <c r="BK3" s="173"/>
      <c r="BL3" s="173"/>
      <c r="BM3" s="173"/>
      <c r="BN3" s="173"/>
      <c r="BO3" s="173"/>
      <c r="BP3" s="173"/>
      <c r="BQ3" s="173"/>
      <c r="BR3" s="173"/>
      <c r="BS3" s="173"/>
      <c r="BT3" s="173"/>
      <c r="BU3" s="173"/>
      <c r="BV3" s="174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56" t="s">
        <v>138</v>
      </c>
      <c r="CH3" s="51">
        <v>46</v>
      </c>
      <c r="CI3" s="51">
        <v>45</v>
      </c>
      <c r="CJ3" s="57">
        <v>45</v>
      </c>
      <c r="CK3" s="58">
        <f>CJ3/CH3</f>
        <v>0.97826086956521741</v>
      </c>
      <c r="CL3" s="58"/>
      <c r="CN3" s="53" t="s">
        <v>59</v>
      </c>
      <c r="CO3" s="54" t="s">
        <v>24</v>
      </c>
      <c r="CP3" s="55" t="s">
        <v>24</v>
      </c>
      <c r="CQ3" s="54">
        <v>3600</v>
      </c>
      <c r="CR3" s="55">
        <v>0.11</v>
      </c>
      <c r="CS3" s="54">
        <v>3281</v>
      </c>
      <c r="CT3" s="59">
        <v>0.11</v>
      </c>
      <c r="CU3" s="54">
        <v>32000</v>
      </c>
    </row>
    <row r="4" spans="1:99" x14ac:dyDescent="0.25">
      <c r="A4" s="48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9"/>
      <c r="BG4" s="48"/>
      <c r="BH4" s="48"/>
      <c r="BI4" s="48"/>
      <c r="BJ4" s="172"/>
      <c r="BK4" s="173"/>
      <c r="BL4" s="173"/>
      <c r="BM4" s="176" t="s">
        <v>158</v>
      </c>
      <c r="BN4" s="173"/>
      <c r="BO4" s="173"/>
      <c r="BP4" s="173"/>
      <c r="BQ4" s="173"/>
      <c r="BR4" s="173"/>
      <c r="BS4" s="173"/>
      <c r="BT4" s="177">
        <v>0.2</v>
      </c>
      <c r="BU4" s="173"/>
      <c r="BV4" s="174"/>
      <c r="BW4" s="48"/>
      <c r="BX4" s="48"/>
      <c r="BY4" s="48"/>
      <c r="BZ4" s="48"/>
      <c r="CA4" s="48"/>
      <c r="CB4" s="48"/>
      <c r="CC4" s="48"/>
      <c r="CD4" s="48"/>
      <c r="CE4" s="48"/>
      <c r="CF4" s="48"/>
      <c r="CG4" s="56" t="s">
        <v>139</v>
      </c>
      <c r="CH4" s="51">
        <v>50</v>
      </c>
      <c r="CI4" s="51">
        <v>50</v>
      </c>
      <c r="CJ4" s="57">
        <v>32</v>
      </c>
      <c r="CK4" s="58">
        <f>CJ4/CH4</f>
        <v>0.64</v>
      </c>
      <c r="CL4" s="58"/>
      <c r="CN4" s="60" t="s">
        <v>21</v>
      </c>
      <c r="CO4" s="54" t="s">
        <v>73</v>
      </c>
      <c r="CP4" s="55">
        <v>0.11</v>
      </c>
      <c r="CQ4" s="54">
        <v>3600</v>
      </c>
      <c r="CR4" s="55">
        <v>0.11</v>
      </c>
      <c r="CS4" s="54">
        <v>3281</v>
      </c>
      <c r="CT4" s="59">
        <v>0.11</v>
      </c>
      <c r="CU4" s="54">
        <v>8000</v>
      </c>
    </row>
    <row r="5" spans="1:99" x14ac:dyDescent="0.25">
      <c r="A5" s="48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9"/>
      <c r="BG5" s="48"/>
      <c r="BH5" s="48"/>
      <c r="BI5" s="48"/>
      <c r="BJ5" s="172"/>
      <c r="BK5" s="173"/>
      <c r="BL5" s="173"/>
      <c r="BM5" s="178" t="s">
        <v>128</v>
      </c>
      <c r="BN5" s="173"/>
      <c r="BO5" s="173"/>
      <c r="BP5" s="173"/>
      <c r="BQ5" s="173"/>
      <c r="BR5" s="173"/>
      <c r="BS5" s="173"/>
      <c r="BT5" s="179">
        <v>250</v>
      </c>
      <c r="BU5" s="173"/>
      <c r="BV5" s="174"/>
      <c r="BW5" s="48"/>
      <c r="BX5" s="48"/>
      <c r="BY5" s="48"/>
      <c r="BZ5" s="48"/>
      <c r="CA5" s="48"/>
      <c r="CB5" s="48"/>
      <c r="CC5" s="48"/>
      <c r="CD5" s="48"/>
      <c r="CE5" s="48"/>
      <c r="CF5" s="48"/>
      <c r="CG5" s="56" t="s">
        <v>140</v>
      </c>
      <c r="CH5" s="51">
        <v>45</v>
      </c>
      <c r="CI5" s="51">
        <v>100</v>
      </c>
      <c r="CJ5" s="51">
        <v>0</v>
      </c>
      <c r="CK5" s="58">
        <f>CJ5/CH5</f>
        <v>0</v>
      </c>
      <c r="CL5" s="58"/>
      <c r="CN5" s="60" t="s">
        <v>75</v>
      </c>
      <c r="CO5" s="54">
        <v>256</v>
      </c>
      <c r="CP5" s="55">
        <v>0.98</v>
      </c>
      <c r="CQ5" s="54">
        <v>250</v>
      </c>
      <c r="CR5" s="55">
        <v>0.97</v>
      </c>
      <c r="CS5" s="54">
        <v>250</v>
      </c>
      <c r="CT5" s="55">
        <v>0.97</v>
      </c>
      <c r="CU5" s="54">
        <f>8000</f>
        <v>8000</v>
      </c>
    </row>
    <row r="6" spans="1:99" x14ac:dyDescent="0.2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9"/>
      <c r="BG6" s="48"/>
      <c r="BH6" s="48"/>
      <c r="BI6" s="48"/>
      <c r="BJ6" s="172"/>
      <c r="BK6" s="173"/>
      <c r="BL6" s="173"/>
      <c r="BM6" s="176" t="s">
        <v>157</v>
      </c>
      <c r="BN6" s="173"/>
      <c r="BO6" s="173"/>
      <c r="BP6" s="173"/>
      <c r="BQ6" s="173"/>
      <c r="BR6" s="173"/>
      <c r="BS6" s="173"/>
      <c r="BT6" s="179">
        <v>510</v>
      </c>
      <c r="BU6" s="173"/>
      <c r="BV6" s="174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56"/>
      <c r="CH6" s="61"/>
      <c r="CI6" s="61"/>
      <c r="CJ6" s="61"/>
      <c r="CK6" s="61"/>
      <c r="CL6" s="61"/>
      <c r="CN6" s="60">
        <v>188</v>
      </c>
      <c r="CO6" s="54">
        <v>188</v>
      </c>
      <c r="CP6" s="55">
        <v>1.98</v>
      </c>
      <c r="CQ6" s="54">
        <v>184</v>
      </c>
      <c r="CR6" s="55">
        <v>2.9</v>
      </c>
      <c r="CS6" s="54">
        <v>176</v>
      </c>
      <c r="CT6" s="55">
        <v>3.1</v>
      </c>
      <c r="CU6" s="54">
        <v>1000</v>
      </c>
    </row>
    <row r="7" spans="1:99" ht="15.75" thickBot="1" x14ac:dyDescent="0.3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9"/>
      <c r="BG7" s="48"/>
      <c r="BH7" s="48"/>
      <c r="BI7" s="48"/>
      <c r="BJ7" s="172"/>
      <c r="BK7" s="173"/>
      <c r="BL7" s="173"/>
      <c r="BM7" s="173"/>
      <c r="BN7" s="173"/>
      <c r="BO7" s="173"/>
      <c r="BP7" s="173"/>
      <c r="BQ7" s="173"/>
      <c r="BR7" s="173"/>
      <c r="BS7" s="173"/>
      <c r="BT7" s="173"/>
      <c r="BU7" s="173"/>
      <c r="BV7" s="174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285" t="s">
        <v>165</v>
      </c>
      <c r="CH7" s="285"/>
      <c r="CI7" s="285"/>
      <c r="CJ7" s="285"/>
      <c r="CK7" s="285"/>
      <c r="CL7" s="166"/>
      <c r="CN7" s="60">
        <v>98</v>
      </c>
      <c r="CO7" s="54">
        <v>98</v>
      </c>
      <c r="CP7" s="55">
        <v>2.8</v>
      </c>
      <c r="CQ7" s="54">
        <v>92</v>
      </c>
      <c r="CR7" s="55">
        <v>3.9</v>
      </c>
      <c r="CS7" s="54">
        <v>92</v>
      </c>
      <c r="CT7" s="55">
        <v>3.9</v>
      </c>
      <c r="CU7" s="54">
        <v>1000</v>
      </c>
    </row>
    <row r="8" spans="1:99" ht="15.75" thickTop="1" x14ac:dyDescent="0.25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9"/>
      <c r="BG8" s="48"/>
      <c r="BH8" s="48"/>
      <c r="BI8" s="48"/>
      <c r="BJ8" s="172"/>
      <c r="BK8" s="200"/>
      <c r="BL8" s="296" t="s">
        <v>194</v>
      </c>
      <c r="BM8" s="296"/>
      <c r="BN8" s="296"/>
      <c r="BO8" s="296"/>
      <c r="BP8" s="296"/>
      <c r="BQ8" s="296"/>
      <c r="BR8" s="296"/>
      <c r="BS8" s="296"/>
      <c r="BT8" s="296"/>
      <c r="BU8" s="296"/>
      <c r="BV8" s="201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50"/>
      <c r="CH8" s="51" t="s">
        <v>135</v>
      </c>
      <c r="CI8" s="51" t="s">
        <v>137</v>
      </c>
      <c r="CJ8" s="51" t="s">
        <v>136</v>
      </c>
      <c r="CK8" s="51" t="s">
        <v>141</v>
      </c>
      <c r="CL8" s="51"/>
      <c r="CN8" s="60">
        <v>42</v>
      </c>
      <c r="CO8" s="54">
        <v>42</v>
      </c>
      <c r="CP8" s="55">
        <v>4.8</v>
      </c>
      <c r="CQ8" s="54">
        <v>41</v>
      </c>
      <c r="CR8" s="55">
        <v>5.9</v>
      </c>
      <c r="CS8" s="54">
        <v>41</v>
      </c>
      <c r="CT8" s="55">
        <v>5.9</v>
      </c>
      <c r="CU8" s="54">
        <v>1000</v>
      </c>
    </row>
    <row r="9" spans="1:99" x14ac:dyDescent="0.25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9"/>
      <c r="BG9" s="48"/>
      <c r="BH9" s="48"/>
      <c r="BI9" s="48"/>
      <c r="BJ9" s="17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3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56" t="s">
        <v>138</v>
      </c>
      <c r="CH9" s="151">
        <v>55</v>
      </c>
      <c r="CI9" s="151">
        <v>45</v>
      </c>
      <c r="CJ9" s="152">
        <v>40</v>
      </c>
      <c r="CK9" s="58">
        <f>CJ9/CH9</f>
        <v>0.72727272727272729</v>
      </c>
      <c r="CL9" s="58"/>
      <c r="CN9" s="60">
        <v>20</v>
      </c>
      <c r="CO9" s="54">
        <v>20</v>
      </c>
      <c r="CP9" s="55">
        <v>8.3000000000000007</v>
      </c>
      <c r="CQ9" s="54">
        <v>20</v>
      </c>
      <c r="CR9" s="55">
        <v>9.9</v>
      </c>
      <c r="CS9" s="54">
        <v>20</v>
      </c>
      <c r="CT9" s="55">
        <v>9.9</v>
      </c>
      <c r="CU9" s="54">
        <v>1000</v>
      </c>
    </row>
    <row r="10" spans="1:99" x14ac:dyDescent="0.25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9"/>
      <c r="BG10" s="48"/>
      <c r="BH10" s="48"/>
      <c r="BI10" s="48"/>
      <c r="BJ10" s="172"/>
      <c r="BK10" s="198"/>
      <c r="BL10" s="198"/>
      <c r="BM10" s="178" t="s">
        <v>216</v>
      </c>
      <c r="BN10" s="238"/>
      <c r="BO10" s="238"/>
      <c r="BP10" s="238"/>
      <c r="BQ10" s="238"/>
      <c r="BR10" s="238"/>
      <c r="BS10" s="238"/>
      <c r="BT10" s="239">
        <v>30</v>
      </c>
      <c r="BU10" s="199"/>
      <c r="BV10" s="204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56" t="s">
        <v>139</v>
      </c>
      <c r="CH10" s="151">
        <v>70</v>
      </c>
      <c r="CI10" s="151">
        <v>50</v>
      </c>
      <c r="CJ10" s="152">
        <v>50</v>
      </c>
      <c r="CK10" s="58">
        <f>CJ10/CH10</f>
        <v>0.7142857142857143</v>
      </c>
      <c r="CL10" s="58"/>
      <c r="CN10" s="60">
        <v>10</v>
      </c>
      <c r="CO10" s="54">
        <v>10</v>
      </c>
      <c r="CP10" s="55">
        <v>13.4</v>
      </c>
      <c r="CQ10" s="54">
        <v>10</v>
      </c>
      <c r="CR10" s="55">
        <v>17.850000000000001</v>
      </c>
      <c r="CS10" s="54">
        <v>10</v>
      </c>
      <c r="CT10" s="55">
        <v>17.850000000000001</v>
      </c>
      <c r="CU10" s="54">
        <v>1000</v>
      </c>
    </row>
    <row r="11" spans="1:99" x14ac:dyDescent="0.25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9"/>
      <c r="BG11" s="48"/>
      <c r="BH11" s="48"/>
      <c r="BI11" s="48"/>
      <c r="BJ11" s="172"/>
      <c r="BK11" s="198"/>
      <c r="BL11" s="198"/>
      <c r="BM11" s="178" t="s">
        <v>215</v>
      </c>
      <c r="BN11" s="238"/>
      <c r="BO11" s="238"/>
      <c r="BP11" s="238"/>
      <c r="BQ11" s="238"/>
      <c r="BR11" s="238"/>
      <c r="BS11" s="238"/>
      <c r="BT11" s="258">
        <v>1</v>
      </c>
      <c r="BU11" s="198"/>
      <c r="BV11" s="204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56" t="s">
        <v>140</v>
      </c>
      <c r="CH11" s="151">
        <v>75</v>
      </c>
      <c r="CI11" s="151">
        <v>100</v>
      </c>
      <c r="CJ11" s="151">
        <v>0</v>
      </c>
      <c r="CK11" s="58">
        <f>CJ11/CH11</f>
        <v>0</v>
      </c>
      <c r="CL11" s="58"/>
      <c r="CN11" s="60">
        <v>5</v>
      </c>
      <c r="CO11" s="54">
        <v>5</v>
      </c>
      <c r="CP11" s="55">
        <v>18.600000000000001</v>
      </c>
      <c r="CQ11" s="54">
        <v>5</v>
      </c>
      <c r="CR11" s="55">
        <v>33.479999999999997</v>
      </c>
      <c r="CS11" s="54">
        <v>5</v>
      </c>
      <c r="CT11" s="55">
        <v>33.479999999999997</v>
      </c>
      <c r="CU11" s="54">
        <v>1000</v>
      </c>
    </row>
    <row r="12" spans="1:99" x14ac:dyDescent="0.25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9"/>
      <c r="BG12" s="48"/>
      <c r="BH12" s="48"/>
      <c r="BI12" s="48"/>
      <c r="BJ12" s="172"/>
      <c r="BK12" s="198"/>
      <c r="BL12" s="198"/>
      <c r="BU12" s="198"/>
      <c r="BV12" s="204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50"/>
      <c r="CH12" s="62"/>
      <c r="CI12" s="62"/>
      <c r="CJ12" s="62"/>
      <c r="CK12" s="49"/>
      <c r="CL12" s="49"/>
    </row>
    <row r="13" spans="1:99" x14ac:dyDescent="0.25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9"/>
      <c r="BG13" s="48"/>
      <c r="BH13" s="48"/>
      <c r="BI13" s="48"/>
      <c r="BJ13" s="172"/>
      <c r="BK13" s="198"/>
      <c r="BL13" s="198"/>
      <c r="BU13" s="198"/>
      <c r="BV13" s="204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56"/>
      <c r="CH13" s="61"/>
      <c r="CI13" s="61"/>
      <c r="CJ13" s="61"/>
      <c r="CK13" s="61"/>
      <c r="CL13" s="61"/>
    </row>
    <row r="14" spans="1:99" x14ac:dyDescent="0.25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9"/>
      <c r="BG14" s="48"/>
      <c r="BH14" s="48"/>
      <c r="BI14" s="48"/>
      <c r="BJ14" s="172"/>
      <c r="BK14" s="198"/>
      <c r="BL14" s="198"/>
      <c r="BU14" s="198"/>
      <c r="BV14" s="204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56"/>
      <c r="CH14" s="61"/>
      <c r="CI14" s="61"/>
      <c r="CJ14" s="61"/>
      <c r="CK14" s="61"/>
      <c r="CL14" s="61"/>
      <c r="CN14" s="130" t="s">
        <v>199</v>
      </c>
      <c r="CO14" s="130"/>
      <c r="CP14" s="130"/>
    </row>
    <row r="15" spans="1:99" x14ac:dyDescent="0.25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9"/>
      <c r="BG15" s="48"/>
      <c r="BH15" s="48"/>
      <c r="BI15" s="48"/>
      <c r="BJ15" s="172"/>
      <c r="BK15" s="198"/>
      <c r="BL15" s="198"/>
      <c r="BM15" s="198"/>
      <c r="BN15" s="198"/>
      <c r="BO15" s="198"/>
      <c r="BP15" s="198"/>
      <c r="BQ15" s="198"/>
      <c r="BR15" s="198"/>
      <c r="BS15" s="198"/>
      <c r="BT15" s="198"/>
      <c r="BU15" s="198"/>
      <c r="BV15" s="204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56"/>
      <c r="CH15" s="61"/>
      <c r="CI15" s="61"/>
      <c r="CJ15" s="61"/>
      <c r="CK15" s="61"/>
      <c r="CL15" s="61"/>
      <c r="CN15" s="53" t="s">
        <v>93</v>
      </c>
      <c r="CO15" s="53" t="s">
        <v>203</v>
      </c>
      <c r="CP15" s="130"/>
    </row>
    <row r="16" spans="1:99" x14ac:dyDescent="0.25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9"/>
      <c r="BG16" s="48"/>
      <c r="BH16" s="48"/>
      <c r="BI16" s="48"/>
      <c r="BJ16" s="172"/>
      <c r="BK16" s="173"/>
      <c r="BL16" s="173"/>
      <c r="BM16" s="262"/>
      <c r="BN16" s="262"/>
      <c r="BO16" s="262"/>
      <c r="BP16" s="262"/>
      <c r="BQ16" s="262"/>
      <c r="BR16" s="262"/>
      <c r="BS16" s="262"/>
      <c r="BT16" s="262"/>
      <c r="BU16" s="173"/>
      <c r="BV16" s="174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56"/>
      <c r="CH16" s="61"/>
      <c r="CI16" s="61"/>
      <c r="CJ16" s="61"/>
      <c r="CK16" s="61"/>
      <c r="CL16" s="61"/>
      <c r="CN16" s="130" t="s">
        <v>200</v>
      </c>
      <c r="CO16" s="130">
        <v>333</v>
      </c>
      <c r="CP16" s="130"/>
    </row>
    <row r="17" spans="1:117" x14ac:dyDescent="0.25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9"/>
      <c r="BG17" s="48"/>
      <c r="BH17" s="48"/>
      <c r="BI17" s="48"/>
      <c r="BJ17" s="172"/>
      <c r="BK17" s="173"/>
      <c r="BL17" s="173"/>
      <c r="BU17" s="173"/>
      <c r="BV17" s="174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56"/>
      <c r="CH17" s="61"/>
      <c r="CI17" s="61"/>
      <c r="CJ17" s="61"/>
      <c r="CK17" s="61"/>
      <c r="CL17" s="61"/>
      <c r="CN17" s="130" t="s">
        <v>201</v>
      </c>
      <c r="CO17" s="130">
        <v>610</v>
      </c>
      <c r="CP17" s="130"/>
    </row>
    <row r="18" spans="1:117" ht="15" customHeight="1" x14ac:dyDescent="0.25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9"/>
      <c r="BG18" s="48"/>
      <c r="BH18" s="48"/>
      <c r="BI18" s="48"/>
      <c r="BJ18" s="172"/>
      <c r="BK18" s="173"/>
      <c r="BL18" s="173"/>
      <c r="BU18" s="173"/>
      <c r="BV18" s="174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56"/>
      <c r="CH18" s="61"/>
      <c r="CI18" s="61"/>
      <c r="CJ18" s="61"/>
      <c r="CK18" s="61"/>
      <c r="CL18" s="61"/>
      <c r="CN18" s="130" t="s">
        <v>202</v>
      </c>
      <c r="CO18" s="130">
        <v>900</v>
      </c>
      <c r="CP18" s="130"/>
    </row>
    <row r="19" spans="1:117" x14ac:dyDescent="0.25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9"/>
      <c r="BG19" s="48"/>
      <c r="BH19" s="48"/>
      <c r="BI19" s="48"/>
      <c r="BJ19" s="172"/>
      <c r="BK19" s="173"/>
      <c r="BL19" s="186"/>
      <c r="BU19" s="257"/>
      <c r="BV19" s="174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56"/>
      <c r="CH19" s="61"/>
      <c r="CI19" s="61"/>
      <c r="CJ19" s="61"/>
      <c r="CK19" s="61"/>
      <c r="CL19" s="61"/>
      <c r="CN19" s="130" t="s">
        <v>191</v>
      </c>
      <c r="CO19" s="130">
        <f>IF(G30&lt;CO16,CO16,IF(G30&lt;CO17,CO17,CO18))</f>
        <v>610</v>
      </c>
    </row>
    <row r="20" spans="1:117" x14ac:dyDescent="0.2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9"/>
      <c r="BG20" s="48"/>
      <c r="BH20" s="48"/>
      <c r="BI20" s="48"/>
      <c r="BJ20" s="172"/>
      <c r="BK20" s="173"/>
      <c r="BL20" s="173"/>
      <c r="BN20" s="173"/>
      <c r="BO20" s="173"/>
      <c r="BP20" s="173"/>
      <c r="BQ20" s="173"/>
      <c r="BR20" s="173"/>
      <c r="BS20" s="173"/>
      <c r="BU20" s="173"/>
      <c r="BV20" s="174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56"/>
      <c r="CH20" s="61"/>
      <c r="CI20" s="61"/>
      <c r="CJ20" s="61"/>
      <c r="CK20" s="61"/>
      <c r="CL20" s="61"/>
      <c r="CN20" s="53" t="s">
        <v>204</v>
      </c>
      <c r="CO20" s="130">
        <f>VLOOKUP(AZ30,CN16:CO19,2,FALSE)</f>
        <v>610</v>
      </c>
    </row>
    <row r="21" spans="1:117" x14ac:dyDescent="0.25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9"/>
      <c r="BG21" s="48"/>
      <c r="BH21" s="48"/>
      <c r="BI21" s="48"/>
      <c r="BJ21" s="172"/>
      <c r="BK21" s="173"/>
      <c r="BL21" s="173"/>
      <c r="BN21" s="173"/>
      <c r="BO21" s="173"/>
      <c r="BP21" s="173"/>
      <c r="BQ21" s="173"/>
      <c r="BR21" s="173"/>
      <c r="BS21" s="173"/>
      <c r="BU21" s="173"/>
      <c r="BV21" s="174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56"/>
      <c r="CH21" s="61"/>
      <c r="CI21" s="61"/>
      <c r="CJ21" s="61"/>
      <c r="CK21" s="61"/>
      <c r="CL21" s="61"/>
      <c r="CN21" s="64"/>
    </row>
    <row r="22" spans="1:117" ht="15.75" thickBot="1" x14ac:dyDescent="0.3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9"/>
      <c r="BG22" s="48"/>
      <c r="BH22" s="48"/>
      <c r="BI22" s="48"/>
      <c r="BJ22" s="180"/>
      <c r="BK22" s="181"/>
      <c r="BL22" s="181"/>
      <c r="BM22" s="183"/>
      <c r="BN22" s="181"/>
      <c r="BO22" s="181"/>
      <c r="BP22" s="181"/>
      <c r="BQ22" s="181"/>
      <c r="BR22" s="181"/>
      <c r="BS22" s="181"/>
      <c r="BT22" s="183"/>
      <c r="BU22" s="181"/>
      <c r="BV22" s="182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56"/>
      <c r="CH22" s="61"/>
      <c r="CI22" s="61"/>
      <c r="CJ22" s="61"/>
      <c r="CK22" s="61"/>
      <c r="CL22" s="61"/>
      <c r="CN22" s="64"/>
    </row>
    <row r="23" spans="1:117" ht="15.75" thickTop="1" x14ac:dyDescent="0.25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9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56"/>
      <c r="CH23" s="61"/>
      <c r="CI23" s="61"/>
      <c r="CJ23" s="61"/>
      <c r="CK23" s="61"/>
      <c r="CL23" s="61"/>
    </row>
    <row r="24" spans="1:117" ht="30" customHeight="1" x14ac:dyDescent="0.25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I24" s="48"/>
      <c r="AJ24" s="48"/>
      <c r="AK24" s="48"/>
      <c r="AL24" s="48"/>
      <c r="AM24" s="56"/>
      <c r="AN24" s="56"/>
      <c r="AO24" s="56"/>
      <c r="AP24" s="56"/>
      <c r="AQ24" s="56"/>
      <c r="AT24" s="167"/>
      <c r="AU24" s="65" t="s">
        <v>159</v>
      </c>
      <c r="AV24" s="66"/>
      <c r="AW24" s="48"/>
      <c r="AX24" s="48"/>
      <c r="BB24" s="48"/>
      <c r="BC24" s="48"/>
      <c r="BD24" s="49"/>
      <c r="BG24" s="48"/>
      <c r="BH24" s="48"/>
      <c r="BI24" s="48"/>
      <c r="BJ24" s="168">
        <v>50</v>
      </c>
      <c r="BK24" s="167">
        <f>100-BJ24+0.0001</f>
        <v>50.000100000000003</v>
      </c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50"/>
      <c r="CH24" s="62"/>
      <c r="CI24" s="62"/>
      <c r="CJ24" s="62"/>
      <c r="CK24" s="49"/>
      <c r="CL24" s="49"/>
    </row>
    <row r="25" spans="1:117" ht="60" customHeight="1" x14ac:dyDescent="0.35">
      <c r="A25" s="50"/>
      <c r="B25" s="213" t="s">
        <v>66</v>
      </c>
      <c r="C25" s="67"/>
      <c r="D25" s="268" t="s">
        <v>7</v>
      </c>
      <c r="E25" s="268"/>
      <c r="F25" s="67"/>
      <c r="G25" s="286" t="s">
        <v>167</v>
      </c>
      <c r="H25" s="286"/>
      <c r="I25" s="286"/>
      <c r="J25" s="286"/>
      <c r="K25" s="286"/>
      <c r="L25" s="286"/>
      <c r="M25" s="286"/>
      <c r="N25" s="286"/>
      <c r="O25" s="287"/>
      <c r="P25" s="67"/>
      <c r="Q25" s="288" t="s">
        <v>168</v>
      </c>
      <c r="R25" s="288"/>
      <c r="S25" s="288"/>
      <c r="T25" s="288"/>
      <c r="U25" s="288"/>
      <c r="V25" s="288"/>
      <c r="W25" s="288"/>
      <c r="X25" s="288"/>
      <c r="Y25" s="289"/>
      <c r="Z25" s="67"/>
      <c r="AA25" s="68"/>
      <c r="AB25" s="68"/>
      <c r="AC25" s="269" t="s">
        <v>6</v>
      </c>
      <c r="AD25" s="269"/>
      <c r="AE25" s="269"/>
      <c r="AF25" s="270"/>
      <c r="AG25" s="67"/>
      <c r="AH25" s="69"/>
      <c r="AI25" s="68"/>
      <c r="AJ25" s="271" t="s">
        <v>5</v>
      </c>
      <c r="AK25" s="271"/>
      <c r="AL25" s="271"/>
      <c r="AM25" s="272"/>
      <c r="AN25" s="67"/>
      <c r="AO25" s="290" t="s">
        <v>172</v>
      </c>
      <c r="AP25" s="291"/>
      <c r="AQ25" s="291"/>
      <c r="AR25" s="291"/>
      <c r="AS25" s="291"/>
      <c r="AT25" s="292"/>
      <c r="AU25" s="293" t="s">
        <v>178</v>
      </c>
      <c r="AV25" s="294"/>
      <c r="AW25" s="294"/>
      <c r="AX25" s="294"/>
      <c r="AY25" s="294"/>
      <c r="AZ25" s="295"/>
      <c r="BA25" s="230"/>
      <c r="BB25" s="67"/>
      <c r="BC25" s="219" t="s">
        <v>34</v>
      </c>
      <c r="BD25" s="70"/>
      <c r="BE25" s="214" t="s">
        <v>11</v>
      </c>
      <c r="BF25" s="69"/>
      <c r="BG25" s="68"/>
      <c r="BH25" s="273" t="s">
        <v>33</v>
      </c>
      <c r="BI25" s="273"/>
      <c r="BJ25" s="273"/>
      <c r="BK25" s="274"/>
      <c r="BL25" s="67"/>
      <c r="BM25" s="280" t="s">
        <v>169</v>
      </c>
      <c r="BN25" s="280"/>
      <c r="BO25" s="280"/>
      <c r="BP25" s="280"/>
      <c r="BQ25" s="280"/>
      <c r="BR25" s="280"/>
      <c r="BS25" s="280"/>
      <c r="BT25" s="280"/>
      <c r="BU25" s="281"/>
      <c r="BV25" s="67"/>
      <c r="BW25" s="275" t="s">
        <v>170</v>
      </c>
      <c r="BX25" s="275"/>
      <c r="BY25" s="275"/>
      <c r="BZ25" s="275"/>
      <c r="CA25" s="275"/>
      <c r="CB25" s="275"/>
      <c r="CC25" s="275"/>
      <c r="CD25" s="275"/>
      <c r="CE25" s="276"/>
      <c r="CF25" s="72"/>
      <c r="CG25" s="224" t="s">
        <v>35</v>
      </c>
      <c r="CH25" s="233" t="s">
        <v>36</v>
      </c>
      <c r="CI25" s="218" t="s">
        <v>125</v>
      </c>
      <c r="CJ25" s="218" t="s">
        <v>122</v>
      </c>
      <c r="CK25" s="73" t="s">
        <v>185</v>
      </c>
      <c r="CL25" s="73" t="s">
        <v>186</v>
      </c>
    </row>
    <row r="26" spans="1:117" ht="15" customHeight="1" x14ac:dyDescent="0.25">
      <c r="A26" s="50"/>
      <c r="B26" s="74" t="s">
        <v>65</v>
      </c>
      <c r="C26" s="67"/>
      <c r="D26" s="75" t="s">
        <v>18</v>
      </c>
      <c r="E26" s="76" t="s">
        <v>71</v>
      </c>
      <c r="F26" s="67"/>
      <c r="G26" s="75" t="s">
        <v>29</v>
      </c>
      <c r="H26" s="75"/>
      <c r="I26" s="75"/>
      <c r="J26" s="75"/>
      <c r="K26" s="75"/>
      <c r="L26" s="75"/>
      <c r="M26" s="75"/>
      <c r="P26" s="67"/>
      <c r="Q26" s="75" t="s">
        <v>29</v>
      </c>
      <c r="R26" s="75"/>
      <c r="S26" s="75"/>
      <c r="T26" s="75"/>
      <c r="U26" s="75"/>
      <c r="V26" s="75"/>
      <c r="W26" s="75"/>
      <c r="X26" s="75"/>
      <c r="Y26" s="78"/>
      <c r="Z26" s="67"/>
      <c r="AA26" s="50"/>
      <c r="AB26" s="79"/>
      <c r="AC26" s="75" t="s">
        <v>10</v>
      </c>
      <c r="AD26" s="75"/>
      <c r="AE26" s="75"/>
      <c r="AF26" s="78"/>
      <c r="AG26" s="67"/>
      <c r="AH26" s="50"/>
      <c r="AI26" s="50"/>
      <c r="AJ26" s="75" t="s">
        <v>10</v>
      </c>
      <c r="AK26" s="75"/>
      <c r="AL26" s="75"/>
      <c r="AM26" s="78"/>
      <c r="AN26" s="67"/>
      <c r="AO26" s="50"/>
      <c r="AP26" s="80"/>
      <c r="AQ26" s="75"/>
      <c r="AR26" s="158" t="s">
        <v>10</v>
      </c>
      <c r="AS26" s="193" t="s">
        <v>56</v>
      </c>
      <c r="AT26" s="194">
        <f>BA27</f>
        <v>2.2000000000000002</v>
      </c>
      <c r="AU26" s="50"/>
      <c r="AV26" s="80">
        <f>IF(AZ30="Low",67,IF(AZ30="Med",89,133))</f>
        <v>133</v>
      </c>
      <c r="AW26" s="75" t="s">
        <v>183</v>
      </c>
      <c r="AX26" s="158" t="s">
        <v>10</v>
      </c>
      <c r="AY26" s="49" t="s">
        <v>179</v>
      </c>
      <c r="AZ26" s="98">
        <f>VLOOKUP(MIN(CO20,MAX(AZ29,VLOOKUP($BK$24/100,Dyn_Notch,7,TRUE))),A32:A250,TRUE)</f>
        <v>390</v>
      </c>
      <c r="BB26" s="67"/>
      <c r="BC26" s="220"/>
      <c r="BD26" s="70"/>
      <c r="BE26" s="214"/>
      <c r="BF26" s="50"/>
      <c r="BG26" s="50"/>
      <c r="BH26" s="75" t="s">
        <v>10</v>
      </c>
      <c r="BI26" s="75"/>
      <c r="BJ26" s="75"/>
      <c r="BK26" s="78"/>
      <c r="BL26" s="67"/>
      <c r="BM26" s="75" t="s">
        <v>29</v>
      </c>
      <c r="BN26" s="75"/>
      <c r="BO26" s="75"/>
      <c r="BP26" s="75"/>
      <c r="BQ26" s="75"/>
      <c r="BR26" s="75"/>
      <c r="BS26" s="75"/>
      <c r="BV26" s="67"/>
      <c r="BW26" s="75" t="s">
        <v>29</v>
      </c>
      <c r="BX26" s="75"/>
      <c r="BY26" s="75"/>
      <c r="BZ26" s="75"/>
      <c r="CA26" s="75"/>
      <c r="CB26" s="75"/>
      <c r="CC26" s="75"/>
      <c r="CD26" s="75"/>
      <c r="CE26" s="78"/>
      <c r="CF26" s="72"/>
      <c r="CG26" s="225"/>
      <c r="CH26" s="234"/>
      <c r="CI26" s="56"/>
      <c r="CJ26" s="56"/>
      <c r="CK26" s="81"/>
      <c r="CL26" s="81"/>
    </row>
    <row r="27" spans="1:117" ht="17.25" customHeight="1" x14ac:dyDescent="0.25">
      <c r="A27" s="50"/>
      <c r="B27" s="76">
        <f>INDEX($CO$2:$CU$11,MATCH($D$29,$CN$2:$CN$11,0),MATCH("Sample Rate",$CO$1:$CU$1,0))</f>
        <v>8000</v>
      </c>
      <c r="C27" s="67"/>
      <c r="D27" s="4" t="s">
        <v>23</v>
      </c>
      <c r="E27" s="4" t="s">
        <v>88</v>
      </c>
      <c r="F27" s="67"/>
      <c r="G27" s="4" t="s">
        <v>171</v>
      </c>
      <c r="H27" s="76"/>
      <c r="I27" s="76"/>
      <c r="J27" s="76"/>
      <c r="K27" s="76"/>
      <c r="L27" s="76"/>
      <c r="M27" s="76"/>
      <c r="N27" s="77" t="s">
        <v>127</v>
      </c>
      <c r="O27" s="7" t="s">
        <v>187</v>
      </c>
      <c r="P27" s="67"/>
      <c r="Q27" s="4" t="s">
        <v>30</v>
      </c>
      <c r="R27" s="76"/>
      <c r="S27" s="76"/>
      <c r="T27" s="76"/>
      <c r="U27" s="76"/>
      <c r="V27" s="76"/>
      <c r="W27" s="76"/>
      <c r="X27" s="76"/>
      <c r="Y27" s="78"/>
      <c r="Z27" s="67"/>
      <c r="AA27" s="83" t="s">
        <v>94</v>
      </c>
      <c r="AB27" s="84">
        <f>(AC27*AC29)/(AC27^2-AC29^2)</f>
        <v>1.7142857142857142</v>
      </c>
      <c r="AC27" s="6">
        <v>400</v>
      </c>
      <c r="AD27" s="32"/>
      <c r="AE27" s="32"/>
      <c r="AF27" s="78"/>
      <c r="AG27" s="67"/>
      <c r="AH27" s="83" t="s">
        <v>94</v>
      </c>
      <c r="AI27" s="79">
        <f>(AJ27*AJ29)/(AJ27^2-AJ29^2)</f>
        <v>0.66666666666666663</v>
      </c>
      <c r="AJ27" s="6">
        <v>200</v>
      </c>
      <c r="AK27" s="32"/>
      <c r="AL27" s="32"/>
      <c r="AM27" s="78"/>
      <c r="AN27" s="67"/>
      <c r="AO27" s="83"/>
      <c r="AP27" s="79"/>
      <c r="AQ27" s="32"/>
      <c r="AR27" s="159">
        <f>VLOOKUP(AZ26-(AZ28*AZ26),A32:A250,TRUE)</f>
        <v>355</v>
      </c>
      <c r="AS27" s="104" t="s">
        <v>176</v>
      </c>
      <c r="AT27" s="160">
        <f>AX27-AR27</f>
        <v>65</v>
      </c>
      <c r="AU27" s="83" t="s">
        <v>94</v>
      </c>
      <c r="AV27" s="79">
        <f>(AX27*AX29)/(AX27^2-AX29^2)</f>
        <v>1.9179487179487185</v>
      </c>
      <c r="AW27" s="32" t="s">
        <v>184</v>
      </c>
      <c r="AX27" s="159">
        <f>VLOOKUP(AZ26+(AZ28*AZ26),A32:A250,TRUE)</f>
        <v>420</v>
      </c>
      <c r="AY27" s="77" t="s">
        <v>56</v>
      </c>
      <c r="AZ27" s="263">
        <v>220</v>
      </c>
      <c r="BA27" s="264">
        <f>AZ27/100</f>
        <v>2.2000000000000002</v>
      </c>
      <c r="BB27" s="67"/>
      <c r="BC27" s="220"/>
      <c r="BD27" s="70"/>
      <c r="BE27" s="214"/>
      <c r="BF27" s="83" t="s">
        <v>94</v>
      </c>
      <c r="BG27" s="79">
        <f>(BH27*BH29)/(BH27^2-BH29^2)</f>
        <v>0.99047619047619051</v>
      </c>
      <c r="BH27" s="6">
        <v>260</v>
      </c>
      <c r="BI27" s="32"/>
      <c r="BJ27" s="32"/>
      <c r="BK27" s="78"/>
      <c r="BL27" s="67"/>
      <c r="BM27" s="4" t="s">
        <v>171</v>
      </c>
      <c r="BN27" s="76"/>
      <c r="BO27" s="76"/>
      <c r="BP27" s="76"/>
      <c r="BQ27" s="76"/>
      <c r="BR27" s="76"/>
      <c r="BS27" s="76"/>
      <c r="BT27" s="77" t="s">
        <v>127</v>
      </c>
      <c r="BU27" s="7" t="s">
        <v>187</v>
      </c>
      <c r="BV27" s="67"/>
      <c r="BW27" s="4" t="s">
        <v>171</v>
      </c>
      <c r="BX27" s="76"/>
      <c r="BY27" s="76"/>
      <c r="BZ27" s="76"/>
      <c r="CA27" s="76"/>
      <c r="CB27" s="76"/>
      <c r="CC27" s="76"/>
      <c r="CD27" s="76"/>
      <c r="CE27" s="78"/>
      <c r="CF27" s="72"/>
      <c r="CG27" s="225"/>
      <c r="CH27" s="234"/>
      <c r="CI27" s="56"/>
      <c r="CJ27" s="56"/>
      <c r="CK27" s="81"/>
      <c r="CL27" s="81"/>
    </row>
    <row r="28" spans="1:117" x14ac:dyDescent="0.25">
      <c r="B28" s="77" t="s">
        <v>63</v>
      </c>
      <c r="C28" s="86"/>
      <c r="D28" s="75" t="s">
        <v>20</v>
      </c>
      <c r="E28" s="87" t="s">
        <v>27</v>
      </c>
      <c r="G28" s="4">
        <v>150</v>
      </c>
      <c r="H28" s="76" t="s">
        <v>56</v>
      </c>
      <c r="I28" s="76"/>
      <c r="J28" s="76"/>
      <c r="K28" s="76"/>
      <c r="L28" s="76"/>
      <c r="M28" s="76"/>
      <c r="N28" s="89" t="str">
        <f>IF(O27="Yes","min.","cutoff")</f>
        <v>min.</v>
      </c>
      <c r="O28" s="237">
        <f>IF(O29="on",G29,0)</f>
        <v>350.625</v>
      </c>
      <c r="Q28" s="75" t="s">
        <v>0</v>
      </c>
      <c r="R28" s="76" t="s">
        <v>56</v>
      </c>
      <c r="T28" s="76"/>
      <c r="U28" s="76"/>
      <c r="V28" s="76"/>
      <c r="W28" s="76"/>
      <c r="X28" s="76"/>
      <c r="Y28" s="90">
        <f>IF(Y29="on",Q29,0)</f>
        <v>0</v>
      </c>
      <c r="AA28" s="91" t="s">
        <v>95</v>
      </c>
      <c r="AB28" s="92">
        <f>AC27^2/AC29</f>
        <v>533.33333333333337</v>
      </c>
      <c r="AC28" s="75" t="s">
        <v>0</v>
      </c>
      <c r="AD28" s="76"/>
      <c r="AE28" s="76"/>
      <c r="AH28" s="91" t="s">
        <v>95</v>
      </c>
      <c r="AI28" s="92">
        <f>AJ27^2/AJ29</f>
        <v>400</v>
      </c>
      <c r="AJ28" s="75" t="s">
        <v>0</v>
      </c>
      <c r="AK28" s="75"/>
      <c r="AL28" s="76"/>
      <c r="AO28" s="91"/>
      <c r="AP28" s="92"/>
      <c r="AQ28" s="75"/>
      <c r="AR28" s="75"/>
      <c r="AS28" s="93"/>
      <c r="AT28" s="82" t="s">
        <v>188</v>
      </c>
      <c r="AU28" s="91" t="s">
        <v>95</v>
      </c>
      <c r="AV28" s="92">
        <f>AX27^2/AX29</f>
        <v>543.52941176470586</v>
      </c>
      <c r="AW28" s="164">
        <f>AX27-AX29</f>
        <v>95.454545454545439</v>
      </c>
      <c r="AX28" s="158" t="s">
        <v>101</v>
      </c>
      <c r="AY28" s="155" t="s">
        <v>177</v>
      </c>
      <c r="AZ28" s="187">
        <v>0.08</v>
      </c>
      <c r="BC28" s="221"/>
      <c r="BD28" s="70"/>
      <c r="BE28" s="76" t="s">
        <v>62</v>
      </c>
      <c r="BF28" s="91" t="s">
        <v>95</v>
      </c>
      <c r="BG28" s="92">
        <f>BH27^2/BH29</f>
        <v>422.5</v>
      </c>
      <c r="BH28" s="75" t="s">
        <v>0</v>
      </c>
      <c r="BI28" s="75"/>
      <c r="BJ28" s="76"/>
      <c r="BM28" s="4">
        <v>150</v>
      </c>
      <c r="BN28" s="76" t="s">
        <v>56</v>
      </c>
      <c r="BO28" s="76"/>
      <c r="BP28" s="76"/>
      <c r="BQ28" s="76"/>
      <c r="BR28" s="76"/>
      <c r="BS28" s="76"/>
      <c r="BT28" s="89" t="str">
        <f>IF(BU27="Yes","min.","cutoff")</f>
        <v>min.</v>
      </c>
      <c r="BU28" s="237">
        <f>IF(BU29="on",BM29,0)</f>
        <v>171.875</v>
      </c>
      <c r="BW28" s="75" t="s">
        <v>0</v>
      </c>
      <c r="BX28" s="76" t="s">
        <v>56</v>
      </c>
      <c r="BY28" s="76"/>
      <c r="BZ28" s="76"/>
      <c r="CA28" s="76"/>
      <c r="CB28" s="76"/>
      <c r="CC28" s="76"/>
      <c r="CD28" s="76"/>
      <c r="CE28" s="237">
        <f>IF(CE29="on",BW29,0)</f>
        <v>0</v>
      </c>
      <c r="CG28" s="225"/>
      <c r="CH28" s="234"/>
      <c r="CI28" s="56"/>
      <c r="CJ28" s="56"/>
      <c r="CK28" s="53"/>
      <c r="CL28" s="53"/>
    </row>
    <row r="29" spans="1:117" x14ac:dyDescent="0.25">
      <c r="B29" s="5">
        <v>8000</v>
      </c>
      <c r="C29" s="94"/>
      <c r="D29" s="4" t="s">
        <v>75</v>
      </c>
      <c r="E29" s="95">
        <f>INDEX($CO$2:$CT$11,MATCH($D$29,$CN$2:$CN$11,0),MATCH($D$27,$CO$1:$CT$1,0))</f>
        <v>250</v>
      </c>
      <c r="G29" s="154">
        <f>MAX(G28,IF(O27="Yes",VLOOKUP($BK$24/100,Gyro_LPF1,7,TRUE),G28))</f>
        <v>350.625</v>
      </c>
      <c r="H29" s="96">
        <v>0.70699999999999996</v>
      </c>
      <c r="I29" s="76"/>
      <c r="J29" s="97" t="s">
        <v>72</v>
      </c>
      <c r="K29" s="76"/>
      <c r="L29" s="76"/>
      <c r="M29" s="97" t="s">
        <v>107</v>
      </c>
      <c r="N29" s="89" t="s">
        <v>156</v>
      </c>
      <c r="O29" s="7" t="s">
        <v>1</v>
      </c>
      <c r="Q29" s="4">
        <v>230</v>
      </c>
      <c r="R29" s="76">
        <v>0.70699999999999996</v>
      </c>
      <c r="T29" s="97" t="s">
        <v>72</v>
      </c>
      <c r="U29" s="76"/>
      <c r="V29" s="76"/>
      <c r="W29" s="97" t="s">
        <v>107</v>
      </c>
      <c r="X29" s="97"/>
      <c r="Y29" s="7" t="s">
        <v>16</v>
      </c>
      <c r="AA29" s="98">
        <f>AC29</f>
        <v>300</v>
      </c>
      <c r="AB29" s="92">
        <f>AC27+AC27-AC29</f>
        <v>500</v>
      </c>
      <c r="AC29" s="6">
        <v>300</v>
      </c>
      <c r="AD29" s="32"/>
      <c r="AE29" s="32"/>
      <c r="AF29" s="7" t="s">
        <v>16</v>
      </c>
      <c r="AH29" s="98">
        <f>AJ29</f>
        <v>100</v>
      </c>
      <c r="AI29" s="98">
        <f>AJ27+(AJ27-AJ29)</f>
        <v>300</v>
      </c>
      <c r="AJ29" s="6">
        <v>100</v>
      </c>
      <c r="AK29" s="32"/>
      <c r="AL29" s="32"/>
      <c r="AM29" s="7" t="s">
        <v>16</v>
      </c>
      <c r="AP29" s="98"/>
      <c r="AQ29" s="47">
        <f>AR27-AR29</f>
        <v>80.681818181818187</v>
      </c>
      <c r="AR29" s="159">
        <f>AR27-AR27/(2*AT26)</f>
        <v>274.31818181818181</v>
      </c>
      <c r="AS29" s="157"/>
      <c r="AT29" s="160">
        <f>AZ26*AZ28*2</f>
        <v>62.4</v>
      </c>
      <c r="AU29" s="162">
        <f>AX29</f>
        <v>324.54545454545456</v>
      </c>
      <c r="AV29" s="92">
        <f>AX27+(AX27-AX29)</f>
        <v>515.4545454545455</v>
      </c>
      <c r="AW29" s="163" t="s">
        <v>182</v>
      </c>
      <c r="AX29" s="159">
        <f>AX27-AX27/(2*BA27)</f>
        <v>324.54545454545456</v>
      </c>
      <c r="AY29" s="77" t="s">
        <v>190</v>
      </c>
      <c r="AZ29" s="197">
        <v>150</v>
      </c>
      <c r="BC29" s="221"/>
      <c r="BD29" s="70"/>
      <c r="BE29" s="156">
        <v>8000</v>
      </c>
      <c r="BF29" s="98">
        <f>BH29</f>
        <v>160</v>
      </c>
      <c r="BG29" s="98">
        <f>BH27+(BH27-BH29)</f>
        <v>360</v>
      </c>
      <c r="BH29" s="6">
        <v>160</v>
      </c>
      <c r="BI29" s="32"/>
      <c r="BJ29" s="32"/>
      <c r="BK29" s="7" t="s">
        <v>16</v>
      </c>
      <c r="BM29" s="154">
        <f>MAX(BM28,IF(BU27="Yes",VLOOKUP($BK$24/100,Dterm_LPF1,7,TRUE),BM28))</f>
        <v>171.875</v>
      </c>
      <c r="BN29" s="96">
        <v>0.70699999999999996</v>
      </c>
      <c r="BO29" s="76"/>
      <c r="BP29" s="97" t="s">
        <v>72</v>
      </c>
      <c r="BQ29" s="76"/>
      <c r="BR29" s="76"/>
      <c r="BS29" s="97" t="s">
        <v>107</v>
      </c>
      <c r="BT29" s="89" t="s">
        <v>156</v>
      </c>
      <c r="BU29" s="7" t="s">
        <v>1</v>
      </c>
      <c r="BW29" s="4">
        <v>250</v>
      </c>
      <c r="BX29" s="96">
        <v>0.70699999999999996</v>
      </c>
      <c r="BY29" s="76"/>
      <c r="BZ29" s="76"/>
      <c r="CA29" s="76"/>
      <c r="CB29" s="76"/>
      <c r="CC29" s="97" t="s">
        <v>107</v>
      </c>
      <c r="CD29" s="97"/>
      <c r="CE29" s="7" t="s">
        <v>16</v>
      </c>
      <c r="CG29" s="225"/>
      <c r="CH29" s="234"/>
      <c r="CI29" s="56"/>
      <c r="CJ29" s="56"/>
      <c r="CK29" s="53"/>
      <c r="CL29" s="53"/>
    </row>
    <row r="30" spans="1:117" x14ac:dyDescent="0.25">
      <c r="A30" s="85" t="s">
        <v>46</v>
      </c>
      <c r="B30" s="98">
        <f>MIN(B27,B29)</f>
        <v>8000</v>
      </c>
      <c r="D30" s="85" t="s">
        <v>28</v>
      </c>
      <c r="E30" s="100">
        <f>INDEX($CO$2:$CT$11,MATCH($D$29,$CN$2:$CN$11,0),MATCH($D$27,$CO$1:$CT$1,0)+1)</f>
        <v>0.97</v>
      </c>
      <c r="G30" s="4">
        <v>510</v>
      </c>
      <c r="H30" s="101">
        <f>1/H29</f>
        <v>1.4144271570014144</v>
      </c>
      <c r="I30" s="102" t="s">
        <v>110</v>
      </c>
      <c r="J30" s="98">
        <f>IF(OR($E$27="F4",$E$27="F7"),120,"unknown")</f>
        <v>120</v>
      </c>
      <c r="M30" s="98">
        <v>1</v>
      </c>
      <c r="N30" s="103" t="s">
        <v>157</v>
      </c>
      <c r="Q30" s="85"/>
      <c r="R30" s="101">
        <f>1/R29</f>
        <v>1.4144271570014144</v>
      </c>
      <c r="S30" s="102" t="s">
        <v>110</v>
      </c>
      <c r="T30" s="98">
        <f>IF(OR($E$27="F4",$E$27="F7"),120,"unknown")</f>
        <v>120</v>
      </c>
      <c r="W30" s="98">
        <v>1</v>
      </c>
      <c r="X30" s="98"/>
      <c r="AA30" s="104" t="s">
        <v>12</v>
      </c>
      <c r="AB30" s="105">
        <f>AC27/(AB29-AA29)</f>
        <v>2</v>
      </c>
      <c r="AC30" s="98"/>
      <c r="AH30" s="104" t="s">
        <v>12</v>
      </c>
      <c r="AI30" s="211">
        <f>AJ27/(AI29-AH29)</f>
        <v>1</v>
      </c>
      <c r="AO30" s="104"/>
      <c r="AQ30" s="75"/>
      <c r="AR30" s="156" t="str">
        <f>IF(OR(AZ28=0,AX30="Off"),"Off","On")</f>
        <v>On</v>
      </c>
      <c r="AS30" s="104"/>
      <c r="AT30" s="195" t="s">
        <v>189</v>
      </c>
      <c r="AU30" s="104"/>
      <c r="AW30" s="164">
        <f>(AX27-AX29)*2</f>
        <v>190.90909090909088</v>
      </c>
      <c r="AX30" s="7" t="s">
        <v>1</v>
      </c>
      <c r="AY30" s="77" t="s">
        <v>93</v>
      </c>
      <c r="AZ30" s="196" t="s">
        <v>191</v>
      </c>
      <c r="BA30"/>
      <c r="BC30" s="221"/>
      <c r="BD30" s="70"/>
      <c r="BE30" s="214"/>
      <c r="BF30" s="104" t="s">
        <v>12</v>
      </c>
      <c r="BG30" s="106">
        <f>BH27/(BG29-BF29)</f>
        <v>1.3</v>
      </c>
      <c r="BM30" s="4">
        <v>250</v>
      </c>
      <c r="BN30" s="101">
        <f>1/BN29</f>
        <v>1.4144271570014144</v>
      </c>
      <c r="BO30" s="102" t="s">
        <v>110</v>
      </c>
      <c r="BP30" s="98">
        <f>IF(OR($E$27="F4",$E$27="F7"),120,"unknown")</f>
        <v>120</v>
      </c>
      <c r="BS30" s="98">
        <v>1</v>
      </c>
      <c r="BT30" s="103" t="s">
        <v>157</v>
      </c>
      <c r="BX30" s="101">
        <f>1/BX29</f>
        <v>1.4144271570014144</v>
      </c>
      <c r="CC30" s="98">
        <v>1</v>
      </c>
      <c r="CD30" s="98"/>
      <c r="CG30" s="225"/>
      <c r="CH30" s="234"/>
      <c r="CI30" s="56"/>
      <c r="CJ30" s="56"/>
      <c r="CK30" s="53"/>
      <c r="CL30" s="53"/>
    </row>
    <row r="31" spans="1:117" s="107" customFormat="1" ht="60" customHeight="1" x14ac:dyDescent="0.25">
      <c r="A31" s="107" t="s">
        <v>111</v>
      </c>
      <c r="B31" s="107" t="s">
        <v>64</v>
      </c>
      <c r="C31" s="108"/>
      <c r="D31" s="107" t="s">
        <v>2</v>
      </c>
      <c r="E31" s="107" t="s">
        <v>198</v>
      </c>
      <c r="F31" s="109"/>
      <c r="G31" s="107" t="s">
        <v>89</v>
      </c>
      <c r="H31" s="107" t="s">
        <v>31</v>
      </c>
      <c r="I31" s="107" t="s">
        <v>32</v>
      </c>
      <c r="J31" s="107" t="s">
        <v>61</v>
      </c>
      <c r="K31" s="107" t="s">
        <v>3</v>
      </c>
      <c r="L31" s="107" t="s">
        <v>112</v>
      </c>
      <c r="M31" s="107" t="s">
        <v>113</v>
      </c>
      <c r="N31" s="107" t="s">
        <v>108</v>
      </c>
      <c r="O31" s="107" t="s">
        <v>90</v>
      </c>
      <c r="P31" s="109"/>
      <c r="Q31" s="107" t="s">
        <v>91</v>
      </c>
      <c r="R31" s="107" t="s">
        <v>31</v>
      </c>
      <c r="S31" s="107" t="s">
        <v>32</v>
      </c>
      <c r="T31" s="107" t="s">
        <v>61</v>
      </c>
      <c r="U31" s="107" t="s">
        <v>3</v>
      </c>
      <c r="V31" s="107" t="s">
        <v>112</v>
      </c>
      <c r="W31" s="107" t="s">
        <v>113</v>
      </c>
      <c r="X31" s="107" t="s">
        <v>109</v>
      </c>
      <c r="Y31" s="107" t="s">
        <v>92</v>
      </c>
      <c r="Z31" s="109"/>
      <c r="AA31" s="107" t="s">
        <v>8</v>
      </c>
      <c r="AB31" s="107" t="s">
        <v>9</v>
      </c>
      <c r="AC31" s="107" t="s">
        <v>4</v>
      </c>
      <c r="AD31" s="107" t="s">
        <v>195</v>
      </c>
      <c r="AE31" s="107" t="s">
        <v>118</v>
      </c>
      <c r="AF31" s="107" t="s">
        <v>38</v>
      </c>
      <c r="AG31" s="109"/>
      <c r="AH31" s="107" t="s">
        <v>13</v>
      </c>
      <c r="AI31" s="107" t="s">
        <v>14</v>
      </c>
      <c r="AJ31" s="107" t="s">
        <v>15</v>
      </c>
      <c r="AK31" s="107" t="s">
        <v>196</v>
      </c>
      <c r="AL31" s="107" t="s">
        <v>119</v>
      </c>
      <c r="AM31" s="107" t="s">
        <v>39</v>
      </c>
      <c r="AN31" s="109"/>
      <c r="AO31" s="107" t="s">
        <v>174</v>
      </c>
      <c r="AP31" s="107" t="s">
        <v>173</v>
      </c>
      <c r="AQ31" s="107" t="s">
        <v>180</v>
      </c>
      <c r="AR31" s="107" t="s">
        <v>17</v>
      </c>
      <c r="AS31" s="107" t="s">
        <v>120</v>
      </c>
      <c r="AT31" s="107" t="s">
        <v>37</v>
      </c>
      <c r="AU31" s="107" t="s">
        <v>13</v>
      </c>
      <c r="AV31" s="107" t="s">
        <v>14</v>
      </c>
      <c r="AW31" s="107" t="s">
        <v>181</v>
      </c>
      <c r="AX31" s="107" t="s">
        <v>17</v>
      </c>
      <c r="AY31" s="107" t="s">
        <v>120</v>
      </c>
      <c r="AZ31" s="107" t="s">
        <v>37</v>
      </c>
      <c r="BA31" s="107" t="s">
        <v>175</v>
      </c>
      <c r="BB31" s="109"/>
      <c r="BC31" s="222"/>
      <c r="BD31" s="110"/>
      <c r="BE31" s="214"/>
      <c r="BF31" s="107" t="s">
        <v>13</v>
      </c>
      <c r="BG31" s="107" t="s">
        <v>14</v>
      </c>
      <c r="BH31" s="107" t="s">
        <v>41</v>
      </c>
      <c r="BI31" s="107" t="s">
        <v>197</v>
      </c>
      <c r="BJ31" s="107" t="s">
        <v>121</v>
      </c>
      <c r="BK31" s="107" t="s">
        <v>42</v>
      </c>
      <c r="BL31" s="109"/>
      <c r="BM31" s="107" t="s">
        <v>40</v>
      </c>
      <c r="BN31" s="107" t="s">
        <v>31</v>
      </c>
      <c r="BO31" s="107" t="s">
        <v>32</v>
      </c>
      <c r="BP31" s="107" t="s">
        <v>61</v>
      </c>
      <c r="BQ31" s="107" t="s">
        <v>3</v>
      </c>
      <c r="BR31" s="107" t="s">
        <v>112</v>
      </c>
      <c r="BS31" s="107" t="s">
        <v>113</v>
      </c>
      <c r="BT31" s="107" t="s">
        <v>117</v>
      </c>
      <c r="BU31" s="107" t="s">
        <v>116</v>
      </c>
      <c r="BV31" s="109"/>
      <c r="BW31" s="107" t="s">
        <v>40</v>
      </c>
      <c r="BX31" s="107" t="s">
        <v>31</v>
      </c>
      <c r="BY31" s="107" t="s">
        <v>32</v>
      </c>
      <c r="BZ31" s="107" t="s">
        <v>61</v>
      </c>
      <c r="CA31" s="107" t="s">
        <v>3</v>
      </c>
      <c r="CB31" s="107" t="s">
        <v>112</v>
      </c>
      <c r="CC31" s="107" t="s">
        <v>113</v>
      </c>
      <c r="CD31" s="107" t="s">
        <v>115</v>
      </c>
      <c r="CE31" s="107" t="s">
        <v>114</v>
      </c>
      <c r="CF31" s="109"/>
      <c r="CG31" s="226"/>
      <c r="CH31" s="235"/>
      <c r="CI31" s="228"/>
      <c r="CJ31" s="228"/>
      <c r="CK31" s="111"/>
      <c r="CL31" s="111"/>
      <c r="CM31" s="112"/>
      <c r="CN31" s="111"/>
      <c r="CO31" s="111"/>
      <c r="CP31" s="111"/>
      <c r="CQ31" s="111"/>
      <c r="CR31" s="111"/>
      <c r="CS31" s="111"/>
      <c r="CT31" s="111"/>
      <c r="CU31" s="111"/>
      <c r="CV31" s="111"/>
      <c r="CW31" s="111"/>
      <c r="CX31" s="111"/>
      <c r="CY31" s="111"/>
      <c r="CZ31" s="111"/>
      <c r="DA31" s="111"/>
      <c r="DB31" s="111"/>
      <c r="DC31" s="111"/>
      <c r="DD31" s="111"/>
      <c r="DE31" s="111"/>
      <c r="DF31" s="111"/>
      <c r="DG31" s="111"/>
      <c r="DH31" s="111"/>
      <c r="DI31" s="111"/>
      <c r="DJ31" s="111"/>
      <c r="DK31" s="111"/>
      <c r="DL31" s="111"/>
      <c r="DM31" s="111"/>
    </row>
    <row r="32" spans="1:117" x14ac:dyDescent="0.25">
      <c r="A32" s="49">
        <v>1E-3</v>
      </c>
      <c r="B32" s="113">
        <f>1/$B$30*1000</f>
        <v>0.125</v>
      </c>
      <c r="C32" s="282">
        <f>AVERAGE(B32:B59)</f>
        <v>0.125</v>
      </c>
      <c r="D32" s="114">
        <f>-(E32*360*$A32)/1000</f>
        <v>-3.4920000000000003E-4</v>
      </c>
      <c r="E32" s="115">
        <f>E30</f>
        <v>0.97</v>
      </c>
      <c r="F32" s="116"/>
      <c r="G32" s="114">
        <f t="shared" ref="G32:G60" si="0">IF(G$27="PT1",K32,IF(G$27="BiQUAD",H32,IF(G$27="FIR",I32,"N/A")))</f>
        <v>-2.3113213982469874E-4</v>
      </c>
      <c r="H32" s="114">
        <f t="shared" ref="H32:H60" si="1">(-ATAN(1/H$30*(2*$A32/G$29+SQRT(4-H$30^2)))-ATAN(1/H$30*(2*$A32/G$29-SQRT(4-H$30^2))))*180/PI()</f>
        <v>-2.3113213982469874E-4</v>
      </c>
      <c r="I32" s="114">
        <f t="shared" ref="I32:I60" si="2">-360*$A32*J32/1000</f>
        <v>-2.6774999999999998E-3</v>
      </c>
      <c r="J32" s="114">
        <f t="shared" ref="J32:J60" si="3">($J$30-1)/(2*$B$30)*1000</f>
        <v>7.4375</v>
      </c>
      <c r="K32" s="114">
        <f t="shared" ref="K32:K60" si="4">-ATAN($A32/G$29)*180/PI()</f>
        <v>-1.6341042285326766E-4</v>
      </c>
      <c r="L32" s="115">
        <f>10^(10*LOG10(G$29^2/($A32^2+G$29^2))/20)</f>
        <v>0.99999999999593303</v>
      </c>
      <c r="M32" s="115">
        <f t="shared" ref="M32:M95" si="5">10^((10*LOG10(M$30*G$29^4/($A32^4+G$29^4)))/20)</f>
        <v>1</v>
      </c>
      <c r="N32" s="115">
        <f>IF(O$29="On",IF(G$27="PT1",L32,M32),1)</f>
        <v>1</v>
      </c>
      <c r="O32" s="114">
        <f t="shared" ref="O32:O60" si="6">IF(O$29="On",ABS((G32/(360*$A32))*1000),0)</f>
        <v>0.64203372173527429</v>
      </c>
      <c r="P32" s="117"/>
      <c r="Q32" s="114">
        <f t="shared" ref="Q32:Q60" si="7">IF(Q$27="PT1",U32,IF(Q$27="BiQUAD",R32,IF(Q$27="FIR",S32,"N/A")))</f>
        <v>-2.4911208483791871E-4</v>
      </c>
      <c r="R32" s="114">
        <f t="shared" ref="R32:R60" si="8">(-ATAN(1/R$30*(2*$A32/Q$29+SQRT(4-R$30^2)))-ATAN(1/R$30*(2*$A32/Q$29-SQRT(4-R$30^2))))*180/PI()</f>
        <v>-3.5235089793176337E-4</v>
      </c>
      <c r="S32" s="114">
        <f t="shared" ref="S32:S60" si="9">-360*$A32*T32/1000</f>
        <v>-2.6774999999999998E-3</v>
      </c>
      <c r="T32" s="114">
        <f t="shared" ref="T32:T60" si="10">($J$30-1)/(2*$B$30)*1000</f>
        <v>7.4375</v>
      </c>
      <c r="U32" s="114">
        <f t="shared" ref="U32:U60" si="11">-ATAN($A32/Q$29)*180/PI()</f>
        <v>-2.4911208483791871E-4</v>
      </c>
      <c r="V32" s="115">
        <f t="shared" ref="V32:V60" si="12">10^((10*LOG10(Q$29^2/($A32^2+Q$29^2)))/20)</f>
        <v>0.99999999999054823</v>
      </c>
      <c r="W32" s="115">
        <f t="shared" ref="W32:W60" si="13">10^((10*LOG10(W$30*Q$29^4/($A32^4+Q$29^4)))/20)</f>
        <v>1</v>
      </c>
      <c r="X32" s="115">
        <f>IF(Y$29="On",IF(Q$27="PT1",V32,W32),1)</f>
        <v>1</v>
      </c>
      <c r="Y32" s="114">
        <f t="shared" ref="Y32:Y60" si="14">IF(Y$29="On",ABS((Q32/(360*$A32))*1000),0)</f>
        <v>0</v>
      </c>
      <c r="Z32" s="117"/>
      <c r="AA32" s="114">
        <f t="shared" ref="AA32:AA60" si="15">(-ATAN(2*AB$30*$A32/$AC$27+SQRT(4*AB$30^2-1))-ATAN(2*AB$30*$A32/AC$27-SQRT(4*AB$30^2-1)))*180/PI()</f>
        <v>-7.1619724401363757E-5</v>
      </c>
      <c r="AB32" s="114">
        <f t="shared" ref="AB32:AB60" si="16">(-ATAN(2*AB$30*$A32/AC$27+SQRT(4*AB$30^2-1))-ATAN(2*AB$30*$A32/AC$27-SQRT(4*AB$30^2-1)))*180/PI()+180</f>
        <v>179.99992838027561</v>
      </c>
      <c r="AC32" s="114">
        <f>IF($A32&lt;=AC$27,AA32,AB32)</f>
        <v>-7.1619724401363757E-5</v>
      </c>
      <c r="AD32" s="114">
        <f>10*LOG10(ABS((1-($A32^6/AC$27^6))/(($A32^6/AC$27^6)+($A32^2/(AB$30*AC$27^2))+1)))</f>
        <v>-1.357194476429217E-11</v>
      </c>
      <c r="AE32" s="114">
        <f>IF(AF$29="On",10^((IF(ISERROR(AD32),-60,AD32))/20),1)</f>
        <v>1</v>
      </c>
      <c r="AF32" s="114">
        <f>IF(AF$29="On",ABS((AC32/(360*$A32))*1000),0)</f>
        <v>0</v>
      </c>
      <c r="AG32" s="116"/>
      <c r="AH32" s="114">
        <f t="shared" ref="AH32:AH60" si="17">(-ATAN(2*AI$30*$A32/AJ$27+SQRT(4*AI$30^2-1))-ATAN(2*AI$30*$A32/AJ$27-SQRT(4*AI$30^2-1)))*180/PI()</f>
        <v>-2.864788975672884E-4</v>
      </c>
      <c r="AI32" s="114">
        <f t="shared" ref="AI32:AI60" si="18">(-ATAN(2*AI$30*$A32/AJ$27+SQRT(4*AI$30^2-1))-ATAN(2*AI$30*$A32/AJ$27-SQRT(4*AI$30^2-1)))*180/PI()+180</f>
        <v>179.99971352110242</v>
      </c>
      <c r="AJ32" s="114">
        <f>IF($A32&lt;=AJ$27,AH32,AI32)</f>
        <v>-2.864788975672884E-4</v>
      </c>
      <c r="AK32" s="114">
        <f>10*LOG10(ABS((1-($A32^8/AJ$27^8))/(($A32^8/AJ$27^8)+($A32^2/(AI$30*AJ$27^2))+1)))</f>
        <v>-1.0857362946059177E-10</v>
      </c>
      <c r="AL32" s="114">
        <f>IF(AM$29="On",10^((IF(ISERROR(AK32),-60,AK32))/20),1)</f>
        <v>1</v>
      </c>
      <c r="AM32" s="114">
        <f>IF(AM$29="On",ABS((AJ32/(360*$A32))*1000),0)</f>
        <v>0</v>
      </c>
      <c r="AN32" s="116"/>
      <c r="AO32" s="114">
        <f t="shared" ref="AO32:AO60" si="19">(-ATAN(2*AT$26*$A32/$AX$27+SQRT(4*AT$26^2-1))-ATAN(2*AT$26*$A32/AR$27-SQRT(4*AT$26^2-1)))*180/PI()</f>
        <v>-6.7685275248588367E-5</v>
      </c>
      <c r="AP32" s="114">
        <f t="shared" ref="AP32:AP60" si="20">(-ATAN(2*AT$26*$A32/AR$27+SQRT(4*AT$26^2-1))-ATAN(2*AT$26*$A32/AR$27-SQRT(4*AT$26^2-1)))*180/PI()+180</f>
        <v>179.99992663792636</v>
      </c>
      <c r="AQ32" s="114">
        <f>10*LOG10(ABS((1-($A32^6/AR$27^6))/(($A32^6/AR$27^6)+($A32^2/(AT$26*AR$27^2))+1)))</f>
        <v>-1.5664535366719847E-11</v>
      </c>
      <c r="AR32" s="114">
        <f t="shared" ref="AR32:AR60" si="21">IF($A32&lt;=AR$27,AO32,AP32)</f>
        <v>-6.7685275248588367E-5</v>
      </c>
      <c r="AS32" s="114">
        <f t="shared" ref="AS32:AS60" si="22">IF(AR$30="On",10^((IF(ISERROR(AQ32),-60,AQ32))/20),1)</f>
        <v>0.99999999999819655</v>
      </c>
      <c r="AT32" s="114">
        <f t="shared" ref="AT32:AT60" si="23">IF(AR$30="On",ABS((AR32/(360*$A32))*1000),0)</f>
        <v>0.18801465346830104</v>
      </c>
      <c r="AU32" s="114">
        <f t="shared" ref="AU32:AU95" si="24">(-ATAN(2*BA$27*$A32/$AX$27+SQRT(4*BA$27^2-1))-ATAN(2*BA$27*$A32/AX$27-SQRT(4*BA$27^2-1)))*180/PI()</f>
        <v>-6.2008419389667763E-5</v>
      </c>
      <c r="AV32" s="114">
        <f t="shared" ref="AV32:AV95" si="25">(-ATAN(2*BA$27*$A32/AX$27+SQRT(4*BA$27^2-1))-ATAN(2*BA$27*$A32/AX$27-SQRT(4*BA$27^2-1)))*180/PI()+180</f>
        <v>179.99993799158062</v>
      </c>
      <c r="AW32" s="114">
        <f t="shared" ref="AW32:AW95" si="26">10*LOG10(ABS((1-($A32^6/AX$27^6))/(($A32^6/AX$27^6)+($A32^2/(BA$27*AX$27^2))+1)))</f>
        <v>-1.1191020249365315E-11</v>
      </c>
      <c r="AX32" s="114">
        <f t="shared" ref="AX32:AX60" si="27">IF($A32&lt;=AX$27,AU32,AV32)</f>
        <v>-6.2008419389667763E-5</v>
      </c>
      <c r="AY32" s="114">
        <f t="shared" ref="AY32:AY60" si="28">IF(AX$30="On",10^((IF(ISERROR(AW32),-60,AW32))/20),1)</f>
        <v>0.9999999999987117</v>
      </c>
      <c r="AZ32" s="114">
        <f t="shared" ref="AZ32:AZ60" si="29">IF(AX$30="On",ABS((AX32/(360*$A32))*1000),0)</f>
        <v>0.17224560941574379</v>
      </c>
      <c r="BA32" s="114">
        <f t="shared" ref="BA32:BA60" si="30">AZ32+AT32</f>
        <v>0.36026026288404484</v>
      </c>
      <c r="BB32" s="116"/>
      <c r="BC32" s="223">
        <f t="shared" ref="BC32:BC60" si="31">SUM(B32,E32,Y32,BA32,AF32,AM32,O32)</f>
        <v>2.097293984619319</v>
      </c>
      <c r="BD32" s="70"/>
      <c r="BE32" s="214"/>
      <c r="BF32" s="115">
        <f t="shared" ref="BF32:BF60" si="32">(-ATAN(2*BG$30*$A32/BH$27+SQRT(4*BG$30^2-1))-ATAN(2*BG$30*$A32/BH$27-SQRT(4*BG$30^2-1)))*180/PI()</f>
        <v>-1.6951414057665094E-4</v>
      </c>
      <c r="BG32" s="115">
        <f t="shared" ref="BG32:BG60" si="33">(-ATAN(2*BG$30*$A32/BH$27+SQRT(4*BG$30^2-1))-ATAN(2*BG$30*$A32/BH$27-SQRT(4*BG$30^2-1)))*180/PI()+180</f>
        <v>179.99983048585943</v>
      </c>
      <c r="BH32" s="114">
        <f>IF($A32&lt;=BH$27,BF32,BG32)</f>
        <v>-1.6951414057665094E-4</v>
      </c>
      <c r="BI32" s="114">
        <f>10*LOG10(ABS((1-($A32^6/BH$27^6))/(($A32^6/BH$27^6)+($A32^2/(BG$30*BH$27^2))+1)))</f>
        <v>-4.9418889678737482E-11</v>
      </c>
      <c r="BJ32" s="114">
        <f>IF(BK$29="On",10^((IF(ISERROR(BI32),-60,BI32))/20),1)</f>
        <v>1</v>
      </c>
      <c r="BK32" s="114">
        <f>IF(BK$29="On",ABS((BH32/(360*$A32))*1000),0)</f>
        <v>0</v>
      </c>
      <c r="BM32" s="114">
        <f t="shared" ref="BM32:BM60" si="34">IF(BM$27="PT1",BQ32,IF(BM$27="BiQUAD",BN32,IF(BM$27="FIR",BO32,"N/A")))</f>
        <v>-4.7150956523882325E-4</v>
      </c>
      <c r="BN32" s="114">
        <f t="shared" ref="BN32:BN60" si="35">(-ATAN(1/BN$30*(2*$A32/BM$29+SQRT(4-BN$30^2)))-ATAN(1/BN$30*(2*$A32/BM$29-SQRT(4-BN$30^2))))*180/PI()</f>
        <v>-4.7150956523882325E-4</v>
      </c>
      <c r="BO32" s="114">
        <f>-360*$A32*BP32/1000</f>
        <v>-2.6774999999999998E-3</v>
      </c>
      <c r="BP32" s="114">
        <f>(120-1)/(2*$BE$29)*1000</f>
        <v>7.4375</v>
      </c>
      <c r="BQ32" s="114">
        <f t="shared" ref="BQ32:BQ60" si="36">-ATAN($A32/BM$29)*180/PI()</f>
        <v>-3.3335726261780841E-4</v>
      </c>
      <c r="BR32" s="115">
        <f t="shared" ref="BR32:BR60" si="37">10^((10*LOG10(BM$29^2/($A32^2+BM$29^2)))/20)</f>
        <v>0.99999999998307443</v>
      </c>
      <c r="BS32" s="115">
        <f t="shared" ref="BS32:BS60" si="38">10^((10*LOG10(BS$30*BM$29^4/($A32^4+BM$29^4)))/20)</f>
        <v>1</v>
      </c>
      <c r="BT32" s="115">
        <f>IF(BU$29="On",IF(BM$27="PT1",BR32,BS32),1)</f>
        <v>1</v>
      </c>
      <c r="BU32" s="114">
        <f t="shared" ref="BU32:BU60" si="39">IF(BU$29="On",ABS((BM32/(360*$A32))*1000),0)</f>
        <v>1.3097487923300648</v>
      </c>
      <c r="BW32" s="114">
        <f>IF(BW$27="PT1",CA32,IF(BW$27="BiQUAD",BX32,IF(BW$27="FIR",BY32,"N/A")))</f>
        <v>-3.2416282609493228E-4</v>
      </c>
      <c r="BX32" s="114">
        <f t="shared" ref="BX32:BX60" si="40">(-ATAN(1/BX$30*(2*$A32/BW$29+SQRT(4-BX$30^2)))-ATAN(1/BX$30*(2*$A32/BW$29-SQRT(4-BX$30^2))))*180/PI()</f>
        <v>-3.2416282609493228E-4</v>
      </c>
      <c r="BY32" s="114">
        <f>-360*$A32*BZ32/1000</f>
        <v>-2.6774999999999998E-3</v>
      </c>
      <c r="BZ32" s="114">
        <f>(120-1)/(2*$BE$29)*1000</f>
        <v>7.4375</v>
      </c>
      <c r="CA32" s="114">
        <f>-ATAN($A32/BW$29)*180/PI()</f>
        <v>-2.2918311805110697E-4</v>
      </c>
      <c r="CB32" s="115">
        <f>10^((10*LOG10(BW$29^2/($A32^2+BW$29^2)))/20)</f>
        <v>0.99999999999199995</v>
      </c>
      <c r="CC32" s="115">
        <f>10^((10*LOG10(CC$30*BW$29^4/($A32^4+BW$29^4)))/20)</f>
        <v>1</v>
      </c>
      <c r="CD32" s="115">
        <f>IF(CE$29="On",IF(BW$27="PT1",CB32,CC32),1)</f>
        <v>1</v>
      </c>
      <c r="CE32" s="114">
        <f>IF(CE$29="On",ABS((BW32/(360*$A32))*1000),0)</f>
        <v>0</v>
      </c>
      <c r="CF32" s="119"/>
      <c r="CG32" s="227">
        <f t="shared" ref="CG32:CG60" si="41">SUM(BK32,BU32,CE32)</f>
        <v>1.3097487923300648</v>
      </c>
      <c r="CH32" s="236">
        <f t="shared" ref="CH32:CH60" si="42">SUM(BC32,CG32)</f>
        <v>3.4070427769493836</v>
      </c>
      <c r="CI32" s="79">
        <f t="shared" ref="CI32:CI60" si="43">N32*X32*AE32*AL32*AS32*AY32*BJ32*BT32*CD32</f>
        <v>0.99999999999690825</v>
      </c>
      <c r="CJ32" s="229">
        <f t="shared" ref="CJ32:CJ59" si="44">20*LOG10(CI32)</f>
        <v>-2.6854591288617452E-11</v>
      </c>
      <c r="CK32" s="184">
        <f>A32/10*$BT$10*IF(AND(A32&gt;$BT$5,A32&lt;$BT$6),$BT$11,1)*1/30</f>
        <v>1E-4</v>
      </c>
      <c r="CL32" s="184">
        <f>CK32*BJ32*BT32*CD32</f>
        <v>1E-4</v>
      </c>
      <c r="CN32" s="53" t="s">
        <v>43</v>
      </c>
    </row>
    <row r="33" spans="1:117" x14ac:dyDescent="0.25">
      <c r="A33" s="49">
        <v>0.1</v>
      </c>
      <c r="B33" s="113">
        <f>B32</f>
        <v>0.125</v>
      </c>
      <c r="C33" s="282"/>
      <c r="D33" s="114">
        <f t="shared" ref="D33:D60" si="45">-(E33*360*$A33)/1000</f>
        <v>-3.492E-2</v>
      </c>
      <c r="E33" s="115">
        <f>E32</f>
        <v>0.97</v>
      </c>
      <c r="F33" s="116"/>
      <c r="G33" s="114">
        <f t="shared" si="0"/>
        <v>-2.3113214608447563E-2</v>
      </c>
      <c r="H33" s="114">
        <f t="shared" si="1"/>
        <v>-2.3113214608447563E-2</v>
      </c>
      <c r="I33" s="114">
        <f t="shared" si="2"/>
        <v>-0.26774999999999999</v>
      </c>
      <c r="J33" s="114">
        <f t="shared" si="3"/>
        <v>7.4375</v>
      </c>
      <c r="K33" s="114">
        <f t="shared" si="4"/>
        <v>-1.6341041842300692E-2</v>
      </c>
      <c r="L33" s="115">
        <f t="shared" ref="L33:L96" si="46">10^(10*LOG10(G$29^2/($A33^2+G$29^2))/20)</f>
        <v>0.99999995932905905</v>
      </c>
      <c r="M33" s="115">
        <f t="shared" si="5"/>
        <v>0.99999999999999667</v>
      </c>
      <c r="N33" s="115">
        <f t="shared" ref="N33:N60" si="47">IF(O$29="On",IF(G$27="PT1",L33,M33),1)</f>
        <v>0.99999999999999667</v>
      </c>
      <c r="O33" s="114">
        <f t="shared" si="6"/>
        <v>0.64203373912354333</v>
      </c>
      <c r="P33" s="117"/>
      <c r="Q33" s="114">
        <f t="shared" si="7"/>
        <v>-2.4911206914244637E-2</v>
      </c>
      <c r="R33" s="114">
        <f t="shared" si="8"/>
        <v>-3.5235092012319308E-2</v>
      </c>
      <c r="S33" s="114">
        <f t="shared" si="9"/>
        <v>-0.26774999999999999</v>
      </c>
      <c r="T33" s="114">
        <f t="shared" si="10"/>
        <v>7.4375</v>
      </c>
      <c r="U33" s="114">
        <f t="shared" si="11"/>
        <v>-2.4911206914244637E-2</v>
      </c>
      <c r="V33" s="115">
        <f t="shared" si="12"/>
        <v>0.99999990548205497</v>
      </c>
      <c r="W33" s="115">
        <f t="shared" si="13"/>
        <v>0.99999999999998224</v>
      </c>
      <c r="X33" s="115">
        <f t="shared" ref="X33:X60" si="48">IF(Y$29="On",IF(Q$27="PT1",V33,W33),1)</f>
        <v>1</v>
      </c>
      <c r="Y33" s="114">
        <f t="shared" si="14"/>
        <v>0</v>
      </c>
      <c r="Z33" s="117"/>
      <c r="AA33" s="114">
        <f t="shared" si="15"/>
        <v>-7.1619728494610414E-3</v>
      </c>
      <c r="AB33" s="114">
        <f t="shared" si="16"/>
        <v>179.99283802715053</v>
      </c>
      <c r="AC33" s="114">
        <f t="shared" ref="AC33:AC60" si="49">IF($A33&lt;=AC$27,AA33,AB33)</f>
        <v>-7.1619728494610414E-3</v>
      </c>
      <c r="AD33" s="114">
        <f t="shared" ref="AD33:AD96" si="50">10*LOG10(ABS((1-($A33^6/AC$27^6))/(($A33^6/AC$27^6)+($A33^2/(AB$30*AC$27^2))+1)))</f>
        <v>-1.3571702303321846E-7</v>
      </c>
      <c r="AE33" s="114">
        <f t="shared" ref="AE33:AE60" si="51">IF(AF$29="On",10^((IF(ISERROR(AD33),-60,AD33))/20),1)</f>
        <v>1</v>
      </c>
      <c r="AF33" s="114">
        <f t="shared" ref="AF33:AF60" si="52">IF(AF$29="On",ABS((AC33/(360*$A33))*1000),0)</f>
        <v>0</v>
      </c>
      <c r="AG33" s="116"/>
      <c r="AH33" s="114">
        <f t="shared" si="17"/>
        <v>-2.8647894531186695E-2</v>
      </c>
      <c r="AI33" s="114">
        <f t="shared" si="18"/>
        <v>179.97135210546881</v>
      </c>
      <c r="AJ33" s="114">
        <f t="shared" ref="AJ33:AJ60" si="53">IF($A33&lt;=AJ$27,AH33,AI33)</f>
        <v>-2.8647894531186695E-2</v>
      </c>
      <c r="AK33" s="114">
        <f t="shared" ref="AK33:AK70" si="54">10*LOG10(ABS((1-($A33^6/AJ$27^6))/(($A33^6/AJ$27^6)+($A33^2/(AI$30*AJ$27^2))+1)))</f>
        <v>-1.0857360691686901E-6</v>
      </c>
      <c r="AL33" s="114">
        <f t="shared" ref="AL33:AL60" si="55">IF(AM$29="On",10^((IF(ISERROR(AK33),-60,AK33))/20),1)</f>
        <v>1</v>
      </c>
      <c r="AM33" s="114">
        <f t="shared" ref="AM33:AM60" si="56">IF(AM$29="On",ABS((AJ33/(360*$A33))*1000),0)</f>
        <v>0</v>
      </c>
      <c r="AN33" s="116"/>
      <c r="AO33" s="114">
        <f t="shared" si="19"/>
        <v>-6.7688124374968694E-3</v>
      </c>
      <c r="AP33" s="114">
        <f t="shared" si="20"/>
        <v>179.99266379209394</v>
      </c>
      <c r="AQ33" s="114">
        <f t="shared" ref="AQ33:AQ96" si="57">10*LOG10(ABS((1-($A33^6/AR$27^6))/(($A33^6/AR$27^6)+($A33^2/(AT$26*AR$27^2))+1)))</f>
        <v>-1.5664080872343453E-7</v>
      </c>
      <c r="AR33" s="114">
        <f t="shared" si="21"/>
        <v>-6.7688124374968694E-3</v>
      </c>
      <c r="AS33" s="114">
        <f t="shared" si="22"/>
        <v>0.99999998196606066</v>
      </c>
      <c r="AT33" s="114">
        <f t="shared" si="23"/>
        <v>0.18802256770824635</v>
      </c>
      <c r="AU33" s="114">
        <f t="shared" si="24"/>
        <v>-6.2008422659659643E-3</v>
      </c>
      <c r="AV33" s="114">
        <f t="shared" si="25"/>
        <v>179.99379915773403</v>
      </c>
      <c r="AW33" s="114">
        <f t="shared" si="26"/>
        <v>-1.1190849225407828E-7</v>
      </c>
      <c r="AX33" s="114">
        <f t="shared" si="27"/>
        <v>-6.2008422659659643E-3</v>
      </c>
      <c r="AY33" s="114">
        <f t="shared" si="28"/>
        <v>0.99999998711605864</v>
      </c>
      <c r="AZ33" s="114">
        <f t="shared" si="29"/>
        <v>0.17224561849905456</v>
      </c>
      <c r="BA33" s="114">
        <f t="shared" si="30"/>
        <v>0.36026818620730094</v>
      </c>
      <c r="BB33" s="116"/>
      <c r="BC33" s="223">
        <f t="shared" si="31"/>
        <v>2.0973019253308443</v>
      </c>
      <c r="BD33" s="70"/>
      <c r="BE33" s="214"/>
      <c r="BF33" s="115">
        <f t="shared" si="32"/>
        <v>-1.695141607012926E-2</v>
      </c>
      <c r="BG33" s="115">
        <f t="shared" si="33"/>
        <v>179.98304858392987</v>
      </c>
      <c r="BH33" s="114">
        <f t="shared" ref="BH33:BH60" si="58">IF($A33&lt;=BH$27,BF33,BG33)</f>
        <v>-1.695141607012926E-2</v>
      </c>
      <c r="BI33" s="114">
        <f t="shared" ref="BI33:BI96" si="59">10*LOG10(ABS((1-($A33^6/BH$27^6))/(($A33^6/BH$27^6)+($A33^2/(BG$30*BH$27^2))+1)))</f>
        <v>-4.9419032462321563E-7</v>
      </c>
      <c r="BJ33" s="114">
        <f t="shared" ref="BJ33:BJ60" si="60">IF(BK$29="On",10^((IF(ISERROR(BI33),-60,BI33))/20),1)</f>
        <v>1</v>
      </c>
      <c r="BK33" s="114">
        <f t="shared" ref="BK33:BK60" si="61">IF(BK$29="On",ABS((BH33/(360*$A33))*1000),0)</f>
        <v>0</v>
      </c>
      <c r="BM33" s="114">
        <f t="shared" si="34"/>
        <v>-4.7150961840739254E-2</v>
      </c>
      <c r="BN33" s="114">
        <f t="shared" si="35"/>
        <v>-4.7150961840739254E-2</v>
      </c>
      <c r="BO33" s="114">
        <f t="shared" ref="BO33:BO60" si="62">-360*$A33*BP33/1000</f>
        <v>-0.26774999999999999</v>
      </c>
      <c r="BP33" s="114">
        <f t="shared" ref="BP33:BP60" si="63">(120-1)/(2*$BE$29)*1000</f>
        <v>7.4375</v>
      </c>
      <c r="BQ33" s="114">
        <f t="shared" si="36"/>
        <v>-3.333572250063889E-2</v>
      </c>
      <c r="BR33" s="115">
        <f t="shared" si="37"/>
        <v>0.99999983074384469</v>
      </c>
      <c r="BS33" s="115">
        <f t="shared" si="38"/>
        <v>0.99999999999994271</v>
      </c>
      <c r="BT33" s="115">
        <f t="shared" ref="BT33:BT60" si="64">IF(BU$29="On",IF(BM$27="PT1",BR33,BS33),1)</f>
        <v>0.99999999999994271</v>
      </c>
      <c r="BU33" s="114">
        <f t="shared" si="39"/>
        <v>1.3097489400205349</v>
      </c>
      <c r="BW33" s="114">
        <f t="shared" ref="BW33:BW60" si="65">IF(BW$27="PT1",CA33,IF(BW$27="BiQUAD",BX33,IF(BW$27="FIR",BY33,"N/A")))</f>
        <v>-3.2416284337762113E-2</v>
      </c>
      <c r="BX33" s="114">
        <f t="shared" si="40"/>
        <v>-3.2416284337762113E-2</v>
      </c>
      <c r="BY33" s="114">
        <f t="shared" ref="BY33:BY60" si="66">-360*$A33*BZ33/1000</f>
        <v>-0.26774999999999999</v>
      </c>
      <c r="BZ33" s="114">
        <f t="shared" ref="BZ33:BZ60" si="67">(120-1)/(2*$BE$29)*1000</f>
        <v>7.4375</v>
      </c>
      <c r="CA33" s="114">
        <f t="shared" ref="CA33:CA60" si="68">-ATAN($A33/BW$29)*180/PI()</f>
        <v>-2.2918310582923086E-2</v>
      </c>
      <c r="CB33" s="115">
        <f t="shared" ref="CB33:CB60" si="69">10^((10*LOG10(BW$29^2/($A33^2+BW$29^2)))/20)</f>
        <v>0.99999992000000959</v>
      </c>
      <c r="CC33" s="115">
        <f t="shared" ref="CC33:CC60" si="70">10^((10*LOG10(CC$30*BW$29^4/($A33^4+BW$29^4)))/20)</f>
        <v>0.99999999999998712</v>
      </c>
      <c r="CD33" s="115">
        <f t="shared" ref="CD33:CD60" si="71">IF(CE$29="On",IF(BW$27="PT1",CB33,CC33),1)</f>
        <v>1</v>
      </c>
      <c r="CE33" s="114">
        <f t="shared" ref="CE33:CE60" si="72">IF(CE$29="On",ABS((BW33/(360*$A33))*1000),0)</f>
        <v>0</v>
      </c>
      <c r="CF33" s="124"/>
      <c r="CG33" s="227">
        <f t="shared" si="41"/>
        <v>1.3097489400205349</v>
      </c>
      <c r="CH33" s="236">
        <f t="shared" si="42"/>
        <v>3.4070508653513789</v>
      </c>
      <c r="CI33" s="79">
        <f t="shared" si="43"/>
        <v>0.9999999690820589</v>
      </c>
      <c r="CJ33" s="229">
        <f t="shared" si="44"/>
        <v>-2.6854982834946765E-7</v>
      </c>
      <c r="CK33" s="184">
        <f t="shared" ref="CK33:CK96" si="73">A33/10*$BT$10*IF(AND(A33&gt;$BT$5,A33&lt;$BT$6),$BT$11,1)*1/30</f>
        <v>0.01</v>
      </c>
      <c r="CL33" s="184">
        <f t="shared" ref="CL33:CL96" si="74">CK33*BJ33*BT33*CD33</f>
        <v>9.9999999999994277E-3</v>
      </c>
      <c r="CN33" s="53" t="s">
        <v>44</v>
      </c>
      <c r="CO33" s="53" t="s">
        <v>45</v>
      </c>
    </row>
    <row r="34" spans="1:117" x14ac:dyDescent="0.25">
      <c r="A34" s="49">
        <v>0.5</v>
      </c>
      <c r="B34" s="113">
        <f t="shared" ref="B34:B61" si="75">B33</f>
        <v>0.125</v>
      </c>
      <c r="C34" s="282"/>
      <c r="D34" s="114">
        <f t="shared" si="45"/>
        <v>-0.17460000000000001</v>
      </c>
      <c r="E34" s="115">
        <f t="shared" ref="E34:E61" si="76">E33</f>
        <v>0.97</v>
      </c>
      <c r="F34" s="116"/>
      <c r="G34" s="114">
        <f t="shared" si="0"/>
        <v>-0.11556614819961641</v>
      </c>
      <c r="H34" s="114">
        <f t="shared" si="1"/>
        <v>-0.11556614819961641</v>
      </c>
      <c r="I34" s="114">
        <f t="shared" si="2"/>
        <v>-1.3387500000000001</v>
      </c>
      <c r="J34" s="114">
        <f t="shared" si="3"/>
        <v>7.4375</v>
      </c>
      <c r="K34" s="114">
        <f t="shared" si="4"/>
        <v>-8.1705156043122354E-2</v>
      </c>
      <c r="L34" s="115">
        <f t="shared" si="46"/>
        <v>0.9999989832279641</v>
      </c>
      <c r="M34" s="115">
        <f t="shared" si="5"/>
        <v>0.99999999999793232</v>
      </c>
      <c r="N34" s="115">
        <f t="shared" si="47"/>
        <v>0.99999999999793232</v>
      </c>
      <c r="O34" s="114">
        <f t="shared" si="6"/>
        <v>0.64203415666453556</v>
      </c>
      <c r="P34" s="117"/>
      <c r="Q34" s="114">
        <f t="shared" si="7"/>
        <v>-0.12455584620725325</v>
      </c>
      <c r="R34" s="114">
        <f t="shared" si="8"/>
        <v>-0.17617572632770478</v>
      </c>
      <c r="S34" s="114">
        <f t="shared" si="9"/>
        <v>-1.3387500000000001</v>
      </c>
      <c r="T34" s="114">
        <f t="shared" si="10"/>
        <v>7.4375</v>
      </c>
      <c r="U34" s="114">
        <f t="shared" si="11"/>
        <v>-0.12455584620725325</v>
      </c>
      <c r="V34" s="115">
        <f t="shared" si="12"/>
        <v>0.99999763705941502</v>
      </c>
      <c r="W34" s="115">
        <f t="shared" si="13"/>
        <v>0.99999999998883293</v>
      </c>
      <c r="X34" s="115">
        <f t="shared" si="48"/>
        <v>1</v>
      </c>
      <c r="Y34" s="114">
        <f t="shared" si="14"/>
        <v>0</v>
      </c>
      <c r="Z34" s="117"/>
      <c r="AA34" s="114">
        <f t="shared" si="15"/>
        <v>-3.5809913485904787E-2</v>
      </c>
      <c r="AB34" s="114">
        <f t="shared" si="16"/>
        <v>179.96419008651409</v>
      </c>
      <c r="AC34" s="114">
        <f t="shared" si="49"/>
        <v>-3.5809913485904787E-2</v>
      </c>
      <c r="AD34" s="114">
        <f t="shared" si="50"/>
        <v>-3.3929243144057805E-6</v>
      </c>
      <c r="AE34" s="114">
        <f t="shared" si="51"/>
        <v>1</v>
      </c>
      <c r="AF34" s="114">
        <f t="shared" si="52"/>
        <v>0</v>
      </c>
      <c r="AG34" s="116"/>
      <c r="AH34" s="114">
        <f t="shared" si="17"/>
        <v>-0.1432400456148574</v>
      </c>
      <c r="AI34" s="114">
        <f t="shared" si="18"/>
        <v>179.85675995438515</v>
      </c>
      <c r="AJ34" s="114">
        <f t="shared" si="53"/>
        <v>-0.1432400456148574</v>
      </c>
      <c r="AK34" s="114">
        <f t="shared" si="54"/>
        <v>-2.7143320297800544E-5</v>
      </c>
      <c r="AL34" s="114">
        <f t="shared" si="55"/>
        <v>1</v>
      </c>
      <c r="AM34" s="114">
        <f t="shared" si="56"/>
        <v>0</v>
      </c>
      <c r="AN34" s="116"/>
      <c r="AO34" s="114">
        <f t="shared" si="19"/>
        <v>-3.3849861398887474E-2</v>
      </c>
      <c r="AP34" s="114">
        <f t="shared" si="20"/>
        <v>179.96331889542572</v>
      </c>
      <c r="AQ34" s="114">
        <f t="shared" si="57"/>
        <v>-3.9160185219367939E-6</v>
      </c>
      <c r="AR34" s="114">
        <f t="shared" si="21"/>
        <v>-3.3849861398887474E-2</v>
      </c>
      <c r="AS34" s="114">
        <f t="shared" si="22"/>
        <v>0.999999549151808</v>
      </c>
      <c r="AT34" s="114">
        <f t="shared" si="23"/>
        <v>0.18805478554937485</v>
      </c>
      <c r="AU34" s="114">
        <f t="shared" si="24"/>
        <v>-3.1004250607288359E-2</v>
      </c>
      <c r="AV34" s="114">
        <f t="shared" si="25"/>
        <v>179.96899574939272</v>
      </c>
      <c r="AW34" s="114">
        <f t="shared" si="26"/>
        <v>-2.7977114385482147E-6</v>
      </c>
      <c r="AX34" s="114">
        <f t="shared" si="27"/>
        <v>-3.1004250607288359E-2</v>
      </c>
      <c r="AY34" s="114">
        <f t="shared" si="28"/>
        <v>0.99999967790161914</v>
      </c>
      <c r="AZ34" s="114">
        <f t="shared" si="29"/>
        <v>0.17224583670715754</v>
      </c>
      <c r="BA34" s="114">
        <f t="shared" si="30"/>
        <v>0.36030062225653237</v>
      </c>
      <c r="BB34" s="116"/>
      <c r="BC34" s="223">
        <f t="shared" si="31"/>
        <v>2.0973347789210681</v>
      </c>
      <c r="BD34" s="70"/>
      <c r="BE34" s="214"/>
      <c r="BF34" s="115">
        <f t="shared" si="32"/>
        <v>-8.4757321912285868E-2</v>
      </c>
      <c r="BG34" s="115">
        <f t="shared" si="33"/>
        <v>179.91524267808771</v>
      </c>
      <c r="BH34" s="114">
        <f t="shared" si="58"/>
        <v>-8.4757321912285868E-2</v>
      </c>
      <c r="BI34" s="114">
        <f t="shared" si="59"/>
        <v>-1.235474124313494E-5</v>
      </c>
      <c r="BJ34" s="114">
        <f t="shared" si="60"/>
        <v>1</v>
      </c>
      <c r="BK34" s="114">
        <f t="shared" si="61"/>
        <v>0</v>
      </c>
      <c r="BM34" s="114">
        <f t="shared" si="34"/>
        <v>-0.23575544726190809</v>
      </c>
      <c r="BN34" s="114">
        <f t="shared" si="35"/>
        <v>-0.23575544726190809</v>
      </c>
      <c r="BO34" s="114">
        <f t="shared" si="62"/>
        <v>-1.3387500000000001</v>
      </c>
      <c r="BP34" s="114">
        <f t="shared" si="63"/>
        <v>7.4375</v>
      </c>
      <c r="BQ34" s="114">
        <f t="shared" si="36"/>
        <v>-0.16667816112331435</v>
      </c>
      <c r="BR34" s="115">
        <f t="shared" si="37"/>
        <v>0.99999576862189843</v>
      </c>
      <c r="BS34" s="115">
        <f t="shared" si="38"/>
        <v>0.99999999996419042</v>
      </c>
      <c r="BT34" s="115">
        <f t="shared" si="64"/>
        <v>0.99999999996419042</v>
      </c>
      <c r="BU34" s="114">
        <f t="shared" si="39"/>
        <v>1.3097524847883781</v>
      </c>
      <c r="BW34" s="114">
        <f t="shared" si="65"/>
        <v>-0.16208162902720469</v>
      </c>
      <c r="BX34" s="114">
        <f t="shared" si="40"/>
        <v>-0.16208162902720469</v>
      </c>
      <c r="BY34" s="114">
        <f t="shared" si="66"/>
        <v>-1.3387500000000001</v>
      </c>
      <c r="BZ34" s="114">
        <f t="shared" si="67"/>
        <v>7.4375</v>
      </c>
      <c r="CA34" s="114">
        <f t="shared" si="68"/>
        <v>-0.11459140623778596</v>
      </c>
      <c r="CB34" s="115">
        <f t="shared" si="69"/>
        <v>0.99999800000600014</v>
      </c>
      <c r="CC34" s="115">
        <f t="shared" si="70"/>
        <v>0.99999999999199995</v>
      </c>
      <c r="CD34" s="115">
        <f t="shared" si="71"/>
        <v>1</v>
      </c>
      <c r="CE34" s="114">
        <f t="shared" si="72"/>
        <v>0</v>
      </c>
      <c r="CF34" s="124"/>
      <c r="CG34" s="227">
        <f t="shared" si="41"/>
        <v>1.3097524847883781</v>
      </c>
      <c r="CH34" s="236">
        <f t="shared" si="42"/>
        <v>3.407087263709446</v>
      </c>
      <c r="CI34" s="79">
        <f t="shared" si="43"/>
        <v>0.9999992270156951</v>
      </c>
      <c r="CJ34" s="229">
        <f t="shared" si="44"/>
        <v>-6.7140589592282607E-6</v>
      </c>
      <c r="CK34" s="184">
        <f t="shared" si="73"/>
        <v>0.05</v>
      </c>
      <c r="CL34" s="184">
        <f t="shared" si="74"/>
        <v>4.9999999998209525E-2</v>
      </c>
      <c r="CN34" s="53" t="s">
        <v>123</v>
      </c>
      <c r="CO34" s="125" t="s">
        <v>124</v>
      </c>
    </row>
    <row r="35" spans="1:117" x14ac:dyDescent="0.25">
      <c r="A35" s="49">
        <v>0.1</v>
      </c>
      <c r="B35" s="113">
        <f t="shared" si="75"/>
        <v>0.125</v>
      </c>
      <c r="C35" s="282"/>
      <c r="D35" s="114">
        <f t="shared" si="45"/>
        <v>-3.492E-2</v>
      </c>
      <c r="E35" s="115">
        <f t="shared" si="76"/>
        <v>0.97</v>
      </c>
      <c r="F35" s="116"/>
      <c r="G35" s="114">
        <f t="shared" si="0"/>
        <v>-2.3113214608447563E-2</v>
      </c>
      <c r="H35" s="114">
        <f t="shared" si="1"/>
        <v>-2.3113214608447563E-2</v>
      </c>
      <c r="I35" s="114">
        <f t="shared" si="2"/>
        <v>-0.26774999999999999</v>
      </c>
      <c r="J35" s="114">
        <f t="shared" si="3"/>
        <v>7.4375</v>
      </c>
      <c r="K35" s="114">
        <f t="shared" si="4"/>
        <v>-1.6341041842300692E-2</v>
      </c>
      <c r="L35" s="115">
        <f t="shared" si="46"/>
        <v>0.99999995932905905</v>
      </c>
      <c r="M35" s="115">
        <f t="shared" si="5"/>
        <v>0.99999999999999667</v>
      </c>
      <c r="N35" s="115">
        <f t="shared" si="47"/>
        <v>0.99999999999999667</v>
      </c>
      <c r="O35" s="114">
        <f t="shared" si="6"/>
        <v>0.64203373912354333</v>
      </c>
      <c r="P35" s="117"/>
      <c r="Q35" s="114">
        <f t="shared" si="7"/>
        <v>-2.4911206914244637E-2</v>
      </c>
      <c r="R35" s="114">
        <f t="shared" si="8"/>
        <v>-3.5235092012319308E-2</v>
      </c>
      <c r="S35" s="114">
        <f t="shared" si="9"/>
        <v>-0.26774999999999999</v>
      </c>
      <c r="T35" s="114">
        <f t="shared" si="10"/>
        <v>7.4375</v>
      </c>
      <c r="U35" s="114">
        <f t="shared" si="11"/>
        <v>-2.4911206914244637E-2</v>
      </c>
      <c r="V35" s="115">
        <f t="shared" si="12"/>
        <v>0.99999990548205497</v>
      </c>
      <c r="W35" s="115">
        <f t="shared" si="13"/>
        <v>0.99999999999998224</v>
      </c>
      <c r="X35" s="115">
        <f t="shared" si="48"/>
        <v>1</v>
      </c>
      <c r="Y35" s="114">
        <f t="shared" si="14"/>
        <v>0</v>
      </c>
      <c r="Z35" s="117"/>
      <c r="AA35" s="114">
        <f t="shared" si="15"/>
        <v>-7.1619728494610414E-3</v>
      </c>
      <c r="AB35" s="114">
        <f t="shared" si="16"/>
        <v>179.99283802715053</v>
      </c>
      <c r="AC35" s="114">
        <f t="shared" si="49"/>
        <v>-7.1619728494610414E-3</v>
      </c>
      <c r="AD35" s="114">
        <f t="shared" si="50"/>
        <v>-1.3571702303321846E-7</v>
      </c>
      <c r="AE35" s="114">
        <f t="shared" si="51"/>
        <v>1</v>
      </c>
      <c r="AF35" s="114">
        <f t="shared" si="52"/>
        <v>0</v>
      </c>
      <c r="AG35" s="116"/>
      <c r="AH35" s="114">
        <f t="shared" si="17"/>
        <v>-2.8647894531186695E-2</v>
      </c>
      <c r="AI35" s="114">
        <f t="shared" si="18"/>
        <v>179.97135210546881</v>
      </c>
      <c r="AJ35" s="114">
        <f t="shared" si="53"/>
        <v>-2.8647894531186695E-2</v>
      </c>
      <c r="AK35" s="114">
        <f t="shared" si="54"/>
        <v>-1.0857360691686901E-6</v>
      </c>
      <c r="AL35" s="114">
        <f t="shared" si="55"/>
        <v>1</v>
      </c>
      <c r="AM35" s="114">
        <f t="shared" si="56"/>
        <v>0</v>
      </c>
      <c r="AN35" s="116"/>
      <c r="AO35" s="114">
        <f t="shared" si="19"/>
        <v>-6.7688124374968694E-3</v>
      </c>
      <c r="AP35" s="114">
        <f t="shared" si="20"/>
        <v>179.99266379209394</v>
      </c>
      <c r="AQ35" s="114">
        <f t="shared" si="57"/>
        <v>-1.5664080872343453E-7</v>
      </c>
      <c r="AR35" s="114">
        <f t="shared" si="21"/>
        <v>-6.7688124374968694E-3</v>
      </c>
      <c r="AS35" s="114">
        <f t="shared" si="22"/>
        <v>0.99999998196606066</v>
      </c>
      <c r="AT35" s="114">
        <f t="shared" si="23"/>
        <v>0.18802256770824635</v>
      </c>
      <c r="AU35" s="114">
        <f t="shared" si="24"/>
        <v>-6.2008422659659643E-3</v>
      </c>
      <c r="AV35" s="114">
        <f t="shared" si="25"/>
        <v>179.99379915773403</v>
      </c>
      <c r="AW35" s="114">
        <f t="shared" si="26"/>
        <v>-1.1190849225407828E-7</v>
      </c>
      <c r="AX35" s="114">
        <f t="shared" si="27"/>
        <v>-6.2008422659659643E-3</v>
      </c>
      <c r="AY35" s="114">
        <f t="shared" si="28"/>
        <v>0.99999998711605864</v>
      </c>
      <c r="AZ35" s="114">
        <f t="shared" si="29"/>
        <v>0.17224561849905456</v>
      </c>
      <c r="BA35" s="114">
        <f t="shared" si="30"/>
        <v>0.36026818620730094</v>
      </c>
      <c r="BB35" s="116"/>
      <c r="BC35" s="223">
        <f t="shared" si="31"/>
        <v>2.0973019253308443</v>
      </c>
      <c r="BD35" s="70"/>
      <c r="BE35" s="214"/>
      <c r="BF35" s="115">
        <f t="shared" si="32"/>
        <v>-1.695141607012926E-2</v>
      </c>
      <c r="BG35" s="115">
        <f t="shared" si="33"/>
        <v>179.98304858392987</v>
      </c>
      <c r="BH35" s="114">
        <f t="shared" si="58"/>
        <v>-1.695141607012926E-2</v>
      </c>
      <c r="BI35" s="114">
        <f t="shared" si="59"/>
        <v>-4.9419032462321563E-7</v>
      </c>
      <c r="BJ35" s="114">
        <f t="shared" si="60"/>
        <v>1</v>
      </c>
      <c r="BK35" s="114">
        <f t="shared" si="61"/>
        <v>0</v>
      </c>
      <c r="BM35" s="114">
        <f t="shared" si="34"/>
        <v>-4.7150961840739254E-2</v>
      </c>
      <c r="BN35" s="114">
        <f t="shared" si="35"/>
        <v>-4.7150961840739254E-2</v>
      </c>
      <c r="BO35" s="114">
        <f t="shared" si="62"/>
        <v>-0.26774999999999999</v>
      </c>
      <c r="BP35" s="114">
        <f t="shared" si="63"/>
        <v>7.4375</v>
      </c>
      <c r="BQ35" s="114">
        <f t="shared" si="36"/>
        <v>-3.333572250063889E-2</v>
      </c>
      <c r="BR35" s="115">
        <f t="shared" si="37"/>
        <v>0.99999983074384469</v>
      </c>
      <c r="BS35" s="115">
        <f t="shared" si="38"/>
        <v>0.99999999999994271</v>
      </c>
      <c r="BT35" s="115">
        <f t="shared" si="64"/>
        <v>0.99999999999994271</v>
      </c>
      <c r="BU35" s="114">
        <f t="shared" si="39"/>
        <v>1.3097489400205349</v>
      </c>
      <c r="BW35" s="114">
        <f t="shared" si="65"/>
        <v>-3.2416284337762113E-2</v>
      </c>
      <c r="BX35" s="114">
        <f t="shared" si="40"/>
        <v>-3.2416284337762113E-2</v>
      </c>
      <c r="BY35" s="114">
        <f t="shared" si="66"/>
        <v>-0.26774999999999999</v>
      </c>
      <c r="BZ35" s="114">
        <f t="shared" si="67"/>
        <v>7.4375</v>
      </c>
      <c r="CA35" s="114">
        <f t="shared" si="68"/>
        <v>-2.2918310582923086E-2</v>
      </c>
      <c r="CB35" s="115">
        <f t="shared" si="69"/>
        <v>0.99999992000000959</v>
      </c>
      <c r="CC35" s="115">
        <f t="shared" si="70"/>
        <v>0.99999999999998712</v>
      </c>
      <c r="CD35" s="115">
        <f t="shared" si="71"/>
        <v>1</v>
      </c>
      <c r="CE35" s="114">
        <f t="shared" si="72"/>
        <v>0</v>
      </c>
      <c r="CF35" s="124"/>
      <c r="CG35" s="227">
        <f t="shared" si="41"/>
        <v>1.3097489400205349</v>
      </c>
      <c r="CH35" s="236">
        <f t="shared" si="42"/>
        <v>3.4070508653513789</v>
      </c>
      <c r="CI35" s="79">
        <f t="shared" si="43"/>
        <v>0.9999999690820589</v>
      </c>
      <c r="CJ35" s="229">
        <f t="shared" si="44"/>
        <v>-2.6854982834946765E-7</v>
      </c>
      <c r="CK35" s="184">
        <f t="shared" si="73"/>
        <v>0.01</v>
      </c>
      <c r="CL35" s="184">
        <f t="shared" si="74"/>
        <v>9.9999999999994277E-3</v>
      </c>
      <c r="CN35" s="53" t="s">
        <v>129</v>
      </c>
      <c r="CO35" s="125" t="s">
        <v>130</v>
      </c>
    </row>
    <row r="36" spans="1:117" x14ac:dyDescent="0.25">
      <c r="A36" s="49">
        <v>0.5</v>
      </c>
      <c r="B36" s="113">
        <f t="shared" si="75"/>
        <v>0.125</v>
      </c>
      <c r="C36" s="282"/>
      <c r="D36" s="114">
        <f t="shared" si="45"/>
        <v>-0.17460000000000001</v>
      </c>
      <c r="E36" s="115">
        <f t="shared" si="76"/>
        <v>0.97</v>
      </c>
      <c r="F36" s="116"/>
      <c r="G36" s="114">
        <f t="shared" si="0"/>
        <v>-0.11556614819961641</v>
      </c>
      <c r="H36" s="114">
        <f t="shared" si="1"/>
        <v>-0.11556614819961641</v>
      </c>
      <c r="I36" s="114">
        <f t="shared" si="2"/>
        <v>-1.3387500000000001</v>
      </c>
      <c r="J36" s="114">
        <f t="shared" si="3"/>
        <v>7.4375</v>
      </c>
      <c r="K36" s="114">
        <f t="shared" si="4"/>
        <v>-8.1705156043122354E-2</v>
      </c>
      <c r="L36" s="115">
        <f t="shared" si="46"/>
        <v>0.9999989832279641</v>
      </c>
      <c r="M36" s="115">
        <f t="shared" si="5"/>
        <v>0.99999999999793232</v>
      </c>
      <c r="N36" s="115">
        <f t="shared" si="47"/>
        <v>0.99999999999793232</v>
      </c>
      <c r="O36" s="114">
        <f t="shared" si="6"/>
        <v>0.64203415666453556</v>
      </c>
      <c r="P36" s="117"/>
      <c r="Q36" s="114">
        <f t="shared" si="7"/>
        <v>-0.12455584620725325</v>
      </c>
      <c r="R36" s="114">
        <f t="shared" si="8"/>
        <v>-0.17617572632770478</v>
      </c>
      <c r="S36" s="114">
        <f t="shared" si="9"/>
        <v>-1.3387500000000001</v>
      </c>
      <c r="T36" s="114">
        <f t="shared" si="10"/>
        <v>7.4375</v>
      </c>
      <c r="U36" s="114">
        <f t="shared" si="11"/>
        <v>-0.12455584620725325</v>
      </c>
      <c r="V36" s="115">
        <f t="shared" si="12"/>
        <v>0.99999763705941502</v>
      </c>
      <c r="W36" s="115">
        <f t="shared" si="13"/>
        <v>0.99999999998883293</v>
      </c>
      <c r="X36" s="115">
        <f t="shared" si="48"/>
        <v>1</v>
      </c>
      <c r="Y36" s="114">
        <f t="shared" si="14"/>
        <v>0</v>
      </c>
      <c r="Z36" s="117"/>
      <c r="AA36" s="114">
        <f t="shared" si="15"/>
        <v>-3.5809913485904787E-2</v>
      </c>
      <c r="AB36" s="114">
        <f t="shared" si="16"/>
        <v>179.96419008651409</v>
      </c>
      <c r="AC36" s="114">
        <f t="shared" si="49"/>
        <v>-3.5809913485904787E-2</v>
      </c>
      <c r="AD36" s="114">
        <f t="shared" si="50"/>
        <v>-3.3929243144057805E-6</v>
      </c>
      <c r="AE36" s="114">
        <f t="shared" si="51"/>
        <v>1</v>
      </c>
      <c r="AF36" s="114">
        <f t="shared" si="52"/>
        <v>0</v>
      </c>
      <c r="AG36" s="116"/>
      <c r="AH36" s="114">
        <f t="shared" si="17"/>
        <v>-0.1432400456148574</v>
      </c>
      <c r="AI36" s="114">
        <f t="shared" si="18"/>
        <v>179.85675995438515</v>
      </c>
      <c r="AJ36" s="114">
        <f t="shared" si="53"/>
        <v>-0.1432400456148574</v>
      </c>
      <c r="AK36" s="114">
        <f t="shared" si="54"/>
        <v>-2.7143320297800544E-5</v>
      </c>
      <c r="AL36" s="114">
        <f t="shared" si="55"/>
        <v>1</v>
      </c>
      <c r="AM36" s="114">
        <f t="shared" si="56"/>
        <v>0</v>
      </c>
      <c r="AN36" s="116"/>
      <c r="AO36" s="114">
        <f t="shared" si="19"/>
        <v>-3.3849861398887474E-2</v>
      </c>
      <c r="AP36" s="114">
        <f t="shared" si="20"/>
        <v>179.96331889542572</v>
      </c>
      <c r="AQ36" s="114">
        <f t="shared" si="57"/>
        <v>-3.9160185219367939E-6</v>
      </c>
      <c r="AR36" s="114">
        <f t="shared" si="21"/>
        <v>-3.3849861398887474E-2</v>
      </c>
      <c r="AS36" s="114">
        <f t="shared" si="22"/>
        <v>0.999999549151808</v>
      </c>
      <c r="AT36" s="114">
        <f t="shared" si="23"/>
        <v>0.18805478554937485</v>
      </c>
      <c r="AU36" s="114">
        <f t="shared" si="24"/>
        <v>-3.1004250607288359E-2</v>
      </c>
      <c r="AV36" s="114">
        <f t="shared" si="25"/>
        <v>179.96899574939272</v>
      </c>
      <c r="AW36" s="114">
        <f t="shared" si="26"/>
        <v>-2.7977114385482147E-6</v>
      </c>
      <c r="AX36" s="114">
        <f t="shared" si="27"/>
        <v>-3.1004250607288359E-2</v>
      </c>
      <c r="AY36" s="114">
        <f t="shared" si="28"/>
        <v>0.99999967790161914</v>
      </c>
      <c r="AZ36" s="114">
        <f t="shared" si="29"/>
        <v>0.17224583670715754</v>
      </c>
      <c r="BA36" s="114">
        <f t="shared" si="30"/>
        <v>0.36030062225653237</v>
      </c>
      <c r="BB36" s="116"/>
      <c r="BC36" s="223">
        <f t="shared" si="31"/>
        <v>2.0973347789210681</v>
      </c>
      <c r="BD36" s="70"/>
      <c r="BE36" s="214"/>
      <c r="BF36" s="115">
        <f t="shared" si="32"/>
        <v>-8.4757321912285868E-2</v>
      </c>
      <c r="BG36" s="115">
        <f t="shared" si="33"/>
        <v>179.91524267808771</v>
      </c>
      <c r="BH36" s="114">
        <f t="shared" si="58"/>
        <v>-8.4757321912285868E-2</v>
      </c>
      <c r="BI36" s="114">
        <f t="shared" si="59"/>
        <v>-1.235474124313494E-5</v>
      </c>
      <c r="BJ36" s="114">
        <f t="shared" si="60"/>
        <v>1</v>
      </c>
      <c r="BK36" s="114">
        <f t="shared" si="61"/>
        <v>0</v>
      </c>
      <c r="BM36" s="114">
        <f t="shared" si="34"/>
        <v>-0.23575544726190809</v>
      </c>
      <c r="BN36" s="114">
        <f t="shared" si="35"/>
        <v>-0.23575544726190809</v>
      </c>
      <c r="BO36" s="114">
        <f t="shared" si="62"/>
        <v>-1.3387500000000001</v>
      </c>
      <c r="BP36" s="114">
        <f t="shared" si="63"/>
        <v>7.4375</v>
      </c>
      <c r="BQ36" s="114">
        <f t="shared" si="36"/>
        <v>-0.16667816112331435</v>
      </c>
      <c r="BR36" s="115">
        <f t="shared" si="37"/>
        <v>0.99999576862189843</v>
      </c>
      <c r="BS36" s="115">
        <f t="shared" si="38"/>
        <v>0.99999999996419042</v>
      </c>
      <c r="BT36" s="115">
        <f t="shared" si="64"/>
        <v>0.99999999996419042</v>
      </c>
      <c r="BU36" s="114">
        <f t="shared" si="39"/>
        <v>1.3097524847883781</v>
      </c>
      <c r="BW36" s="114">
        <f t="shared" si="65"/>
        <v>-0.16208162902720469</v>
      </c>
      <c r="BX36" s="114">
        <f t="shared" si="40"/>
        <v>-0.16208162902720469</v>
      </c>
      <c r="BY36" s="114">
        <f t="shared" si="66"/>
        <v>-1.3387500000000001</v>
      </c>
      <c r="BZ36" s="114">
        <f t="shared" si="67"/>
        <v>7.4375</v>
      </c>
      <c r="CA36" s="114">
        <f t="shared" si="68"/>
        <v>-0.11459140623778596</v>
      </c>
      <c r="CB36" s="115">
        <f t="shared" si="69"/>
        <v>0.99999800000600014</v>
      </c>
      <c r="CC36" s="115">
        <f t="shared" si="70"/>
        <v>0.99999999999199995</v>
      </c>
      <c r="CD36" s="115">
        <f t="shared" si="71"/>
        <v>1</v>
      </c>
      <c r="CE36" s="114">
        <f t="shared" si="72"/>
        <v>0</v>
      </c>
      <c r="CF36" s="124"/>
      <c r="CG36" s="227">
        <f t="shared" si="41"/>
        <v>1.3097524847883781</v>
      </c>
      <c r="CH36" s="236">
        <f t="shared" si="42"/>
        <v>3.407087263709446</v>
      </c>
      <c r="CI36" s="79">
        <f t="shared" si="43"/>
        <v>0.9999992270156951</v>
      </c>
      <c r="CJ36" s="229">
        <f t="shared" si="44"/>
        <v>-6.7140589592282607E-6</v>
      </c>
      <c r="CK36" s="184">
        <f t="shared" si="73"/>
        <v>0.05</v>
      </c>
      <c r="CL36" s="184">
        <f t="shared" si="74"/>
        <v>4.9999999998209525E-2</v>
      </c>
      <c r="CN36" s="53" t="s">
        <v>131</v>
      </c>
      <c r="CO36" s="125" t="s">
        <v>132</v>
      </c>
    </row>
    <row r="37" spans="1:117" s="126" customFormat="1" ht="15" customHeight="1" x14ac:dyDescent="0.25">
      <c r="A37" s="126">
        <v>1</v>
      </c>
      <c r="B37" s="127">
        <f t="shared" si="75"/>
        <v>0.125</v>
      </c>
      <c r="C37" s="282"/>
      <c r="D37" s="128">
        <f t="shared" si="45"/>
        <v>-0.34920000000000001</v>
      </c>
      <c r="E37" s="129">
        <f t="shared" si="76"/>
        <v>0.97</v>
      </c>
      <c r="F37" s="279">
        <f>AVERAGE(E37:E49)</f>
        <v>0.97000000000000008</v>
      </c>
      <c r="G37" s="128">
        <f t="shared" si="0"/>
        <v>-0.23113276613048114</v>
      </c>
      <c r="H37" s="128">
        <f t="shared" si="1"/>
        <v>-0.23113276613048114</v>
      </c>
      <c r="I37" s="128">
        <f t="shared" si="2"/>
        <v>-2.6775000000000002</v>
      </c>
      <c r="J37" s="128">
        <f t="shared" si="3"/>
        <v>7.4375</v>
      </c>
      <c r="K37" s="128">
        <f t="shared" si="4"/>
        <v>-0.16340997978546842</v>
      </c>
      <c r="L37" s="115">
        <f t="shared" si="46"/>
        <v>0.99999593293046474</v>
      </c>
      <c r="M37" s="115">
        <f t="shared" si="5"/>
        <v>0.99999999996691757</v>
      </c>
      <c r="N37" s="129">
        <f t="shared" si="47"/>
        <v>0.99999999996691757</v>
      </c>
      <c r="O37" s="128">
        <f t="shared" si="6"/>
        <v>0.64203546147355872</v>
      </c>
      <c r="P37" s="279">
        <f>AVERAGE(O37:O49)</f>
        <v>0.64218799036667806</v>
      </c>
      <c r="Q37" s="128">
        <f t="shared" si="7"/>
        <v>-0.2491105151529136</v>
      </c>
      <c r="R37" s="128">
        <f t="shared" si="8"/>
        <v>-0.35235311680008957</v>
      </c>
      <c r="S37" s="128">
        <f t="shared" si="9"/>
        <v>-2.6775000000000002</v>
      </c>
      <c r="T37" s="128">
        <f t="shared" si="10"/>
        <v>7.4375</v>
      </c>
      <c r="U37" s="128">
        <f t="shared" si="11"/>
        <v>-0.2491105151529136</v>
      </c>
      <c r="V37" s="129">
        <f t="shared" si="12"/>
        <v>0.99999054833816126</v>
      </c>
      <c r="W37" s="129">
        <f t="shared" si="13"/>
        <v>0.99999999982132715</v>
      </c>
      <c r="X37" s="129">
        <f t="shared" si="48"/>
        <v>1</v>
      </c>
      <c r="Y37" s="128">
        <f t="shared" si="14"/>
        <v>0</v>
      </c>
      <c r="Z37" s="279">
        <f>AVERAGE(Y37:Y49)</f>
        <v>0</v>
      </c>
      <c r="AA37" s="128">
        <f t="shared" si="15"/>
        <v>-7.1620134714812614E-2</v>
      </c>
      <c r="AB37" s="128">
        <f t="shared" si="16"/>
        <v>179.92837986528519</v>
      </c>
      <c r="AC37" s="128">
        <f t="shared" si="49"/>
        <v>-7.1620134714812614E-2</v>
      </c>
      <c r="AD37" s="114">
        <f t="shared" si="50"/>
        <v>-1.3571681355948564E-5</v>
      </c>
      <c r="AE37" s="114">
        <f t="shared" si="51"/>
        <v>1</v>
      </c>
      <c r="AF37" s="128">
        <f t="shared" si="52"/>
        <v>0</v>
      </c>
      <c r="AG37" s="279">
        <f>AVERAGE(AF37:AF49)</f>
        <v>0</v>
      </c>
      <c r="AH37" s="128">
        <f t="shared" si="17"/>
        <v>-0.28648367224951199</v>
      </c>
      <c r="AI37" s="128">
        <f t="shared" si="18"/>
        <v>179.71351632775048</v>
      </c>
      <c r="AJ37" s="128">
        <f t="shared" si="53"/>
        <v>-0.28648367224951199</v>
      </c>
      <c r="AK37" s="114">
        <f t="shared" si="54"/>
        <v>-1.0857226346428247E-4</v>
      </c>
      <c r="AL37" s="114">
        <f t="shared" si="55"/>
        <v>1</v>
      </c>
      <c r="AM37" s="128">
        <f t="shared" si="56"/>
        <v>0</v>
      </c>
      <c r="AN37" s="279">
        <f>AVERAGE(AM37:AM49)</f>
        <v>0</v>
      </c>
      <c r="AO37" s="128">
        <f t="shared" si="19"/>
        <v>-6.7714416683491499E-2</v>
      </c>
      <c r="AP37" s="128">
        <f t="shared" si="20"/>
        <v>179.92663738432393</v>
      </c>
      <c r="AQ37" s="114">
        <f t="shared" si="57"/>
        <v>-1.5664052904346256E-5</v>
      </c>
      <c r="AR37" s="128">
        <f t="shared" si="21"/>
        <v>-6.7714416683491499E-2</v>
      </c>
      <c r="AS37" s="114">
        <f t="shared" si="22"/>
        <v>0.99999819661089029</v>
      </c>
      <c r="AT37" s="128">
        <f t="shared" si="23"/>
        <v>0.18809560189858748</v>
      </c>
      <c r="AU37" s="128">
        <f t="shared" si="24"/>
        <v>-6.2008746700219254E-2</v>
      </c>
      <c r="AV37" s="128">
        <f t="shared" si="25"/>
        <v>179.93799125329977</v>
      </c>
      <c r="AW37" s="114">
        <f t="shared" si="26"/>
        <v>-1.1190834941807253E-5</v>
      </c>
      <c r="AX37" s="128">
        <f t="shared" si="27"/>
        <v>-6.2008746700219254E-2</v>
      </c>
      <c r="AY37" s="114">
        <f t="shared" si="28"/>
        <v>0.99999871160834419</v>
      </c>
      <c r="AZ37" s="128">
        <f t="shared" si="29"/>
        <v>0.17224651861172013</v>
      </c>
      <c r="BA37" s="114">
        <f t="shared" si="30"/>
        <v>0.36034212051030762</v>
      </c>
      <c r="BB37" s="279">
        <f>AVERAGE(AZ37:AZ49)</f>
        <v>0.17232640620695358</v>
      </c>
      <c r="BC37" s="223">
        <f t="shared" si="31"/>
        <v>2.0973775819838663</v>
      </c>
      <c r="BD37" s="266">
        <f>SUM(C32,F37,P37,Z37,AG37,AN37,BB37)</f>
        <v>1.9095143965736319</v>
      </c>
      <c r="BE37" s="215"/>
      <c r="BF37" s="129">
        <f t="shared" si="32"/>
        <v>-0.16951615359783698</v>
      </c>
      <c r="BG37" s="129">
        <f t="shared" si="33"/>
        <v>179.83048384640216</v>
      </c>
      <c r="BH37" s="128">
        <f t="shared" si="58"/>
        <v>-0.16951615359783698</v>
      </c>
      <c r="BI37" s="114">
        <f t="shared" si="59"/>
        <v>-4.9418754121181957E-5</v>
      </c>
      <c r="BJ37" s="114">
        <f t="shared" si="60"/>
        <v>1</v>
      </c>
      <c r="BK37" s="128">
        <f t="shared" si="61"/>
        <v>0</v>
      </c>
      <c r="BL37" s="277">
        <f>AVERAGE(BK37:BK49)</f>
        <v>0</v>
      </c>
      <c r="BM37" s="128">
        <f t="shared" si="34"/>
        <v>-0.47151488230741684</v>
      </c>
      <c r="BN37" s="128">
        <f t="shared" si="35"/>
        <v>-0.47151488230741684</v>
      </c>
      <c r="BO37" s="128">
        <f t="shared" si="62"/>
        <v>-2.6775000000000002</v>
      </c>
      <c r="BP37" s="128">
        <f t="shared" si="63"/>
        <v>7.4375</v>
      </c>
      <c r="BQ37" s="128">
        <f t="shared" si="36"/>
        <v>-0.33335350117910306</v>
      </c>
      <c r="BR37" s="129">
        <f t="shared" si="37"/>
        <v>0.99998307480986826</v>
      </c>
      <c r="BS37" s="129">
        <f t="shared" si="38"/>
        <v>0.99999999942704676</v>
      </c>
      <c r="BT37" s="129">
        <f t="shared" si="64"/>
        <v>0.99999999942704676</v>
      </c>
      <c r="BU37" s="128">
        <f t="shared" si="39"/>
        <v>1.3097635619650467</v>
      </c>
      <c r="BV37" s="277">
        <f>AVERAGE(BU37:BU49)</f>
        <v>1.3110539338919678</v>
      </c>
      <c r="BW37" s="128">
        <f t="shared" si="65"/>
        <v>-0.32416455390672183</v>
      </c>
      <c r="BX37" s="128">
        <f t="shared" si="40"/>
        <v>-0.32416455390672183</v>
      </c>
      <c r="BY37" s="128">
        <f t="shared" si="66"/>
        <v>-2.6775000000000002</v>
      </c>
      <c r="BZ37" s="128">
        <f t="shared" si="67"/>
        <v>7.4375</v>
      </c>
      <c r="CA37" s="128">
        <f t="shared" si="68"/>
        <v>-0.22918189575410039</v>
      </c>
      <c r="CB37" s="129">
        <f t="shared" si="69"/>
        <v>0.99999200009599876</v>
      </c>
      <c r="CC37" s="129">
        <f t="shared" si="70"/>
        <v>0.99999999987199995</v>
      </c>
      <c r="CD37" s="129">
        <f t="shared" si="71"/>
        <v>1</v>
      </c>
      <c r="CE37" s="128">
        <f t="shared" si="72"/>
        <v>0</v>
      </c>
      <c r="CF37" s="277">
        <f>AVERAGE(CE37:CE49)</f>
        <v>0</v>
      </c>
      <c r="CG37" s="227">
        <f t="shared" si="41"/>
        <v>1.3097635619650467</v>
      </c>
      <c r="CH37" s="236">
        <f t="shared" si="42"/>
        <v>3.407141143948913</v>
      </c>
      <c r="CI37" s="79">
        <f t="shared" si="43"/>
        <v>0.99999690761552418</v>
      </c>
      <c r="CJ37" s="229">
        <f t="shared" si="44"/>
        <v>-2.6860151806438473E-5</v>
      </c>
      <c r="CK37" s="184">
        <f t="shared" si="73"/>
        <v>0.1</v>
      </c>
      <c r="CL37" s="184">
        <f t="shared" si="74"/>
        <v>9.9999999942704684E-2</v>
      </c>
      <c r="CM37" s="265"/>
      <c r="CN37" s="130" t="s">
        <v>133</v>
      </c>
      <c r="CO37" s="131" t="s">
        <v>134</v>
      </c>
      <c r="CP37" s="132"/>
      <c r="CQ37" s="132"/>
      <c r="CR37" s="132"/>
      <c r="CS37" s="132"/>
      <c r="CT37" s="132"/>
      <c r="CU37" s="133"/>
      <c r="CV37" s="132"/>
      <c r="CW37" s="132"/>
      <c r="CX37" s="132"/>
      <c r="CY37" s="132"/>
      <c r="CZ37" s="132"/>
      <c r="DA37" s="132"/>
      <c r="DB37" s="132"/>
      <c r="DC37" s="132"/>
      <c r="DD37" s="132"/>
      <c r="DE37" s="132"/>
      <c r="DF37" s="132"/>
      <c r="DG37" s="132"/>
      <c r="DH37" s="132"/>
      <c r="DI37" s="132"/>
      <c r="DJ37" s="132"/>
      <c r="DK37" s="132"/>
      <c r="DL37" s="132"/>
      <c r="DM37" s="132"/>
    </row>
    <row r="38" spans="1:117" s="126" customFormat="1" x14ac:dyDescent="0.25">
      <c r="A38" s="126">
        <v>2</v>
      </c>
      <c r="B38" s="127">
        <f t="shared" si="75"/>
        <v>0.125</v>
      </c>
      <c r="C38" s="282"/>
      <c r="D38" s="128">
        <f t="shared" si="45"/>
        <v>-0.69840000000000002</v>
      </c>
      <c r="E38" s="129">
        <f t="shared" si="76"/>
        <v>0.97</v>
      </c>
      <c r="F38" s="279"/>
      <c r="G38" s="128">
        <f t="shared" si="0"/>
        <v>-0.46226929004222955</v>
      </c>
      <c r="H38" s="128">
        <f t="shared" si="1"/>
        <v>-0.46226929004222955</v>
      </c>
      <c r="I38" s="128">
        <f t="shared" si="2"/>
        <v>-5.3550000000000004</v>
      </c>
      <c r="J38" s="128">
        <f t="shared" si="3"/>
        <v>7.4375</v>
      </c>
      <c r="K38" s="128">
        <f t="shared" si="4"/>
        <v>-0.32681730121337943</v>
      </c>
      <c r="L38" s="115">
        <f t="shared" si="46"/>
        <v>0.99998373201959112</v>
      </c>
      <c r="M38" s="115">
        <f t="shared" si="5"/>
        <v>0.99999999947067986</v>
      </c>
      <c r="N38" s="129">
        <f t="shared" si="47"/>
        <v>0.99999999947067986</v>
      </c>
      <c r="O38" s="128">
        <f t="shared" si="6"/>
        <v>0.64204068061420771</v>
      </c>
      <c r="P38" s="279"/>
      <c r="Q38" s="128">
        <f t="shared" si="7"/>
        <v>-0.49821161261364189</v>
      </c>
      <c r="R38" s="128">
        <f t="shared" si="8"/>
        <v>-0.70471954619065968</v>
      </c>
      <c r="S38" s="128">
        <f t="shared" si="9"/>
        <v>-5.3550000000000004</v>
      </c>
      <c r="T38" s="128">
        <f t="shared" si="10"/>
        <v>7.4375</v>
      </c>
      <c r="U38" s="128">
        <f t="shared" si="11"/>
        <v>-0.49821161261364189</v>
      </c>
      <c r="V38" s="129">
        <f t="shared" si="12"/>
        <v>0.9999621949605747</v>
      </c>
      <c r="W38" s="129">
        <f t="shared" si="13"/>
        <v>0.99999999714123367</v>
      </c>
      <c r="X38" s="129">
        <f t="shared" si="48"/>
        <v>1</v>
      </c>
      <c r="Y38" s="128">
        <f t="shared" si="14"/>
        <v>0</v>
      </c>
      <c r="Z38" s="279"/>
      <c r="AA38" s="128">
        <f t="shared" si="15"/>
        <v>-0.14324273142167587</v>
      </c>
      <c r="AB38" s="128">
        <f t="shared" si="16"/>
        <v>179.85675726857832</v>
      </c>
      <c r="AC38" s="128">
        <f t="shared" si="49"/>
        <v>-0.14324273142167587</v>
      </c>
      <c r="AD38" s="114">
        <f t="shared" si="50"/>
        <v>-5.4286471083673679E-5</v>
      </c>
      <c r="AE38" s="114">
        <f t="shared" si="51"/>
        <v>1</v>
      </c>
      <c r="AF38" s="128">
        <f t="shared" si="52"/>
        <v>0</v>
      </c>
      <c r="AG38" s="279"/>
      <c r="AH38" s="128">
        <f t="shared" si="17"/>
        <v>-0.57299599346299779</v>
      </c>
      <c r="AI38" s="128">
        <f t="shared" si="18"/>
        <v>179.427004006537</v>
      </c>
      <c r="AJ38" s="128">
        <f t="shared" si="53"/>
        <v>-0.57299599346299779</v>
      </c>
      <c r="AK38" s="114">
        <f t="shared" si="54"/>
        <v>-4.342727773123701E-4</v>
      </c>
      <c r="AL38" s="114">
        <f t="shared" si="55"/>
        <v>1</v>
      </c>
      <c r="AM38" s="128">
        <f t="shared" si="56"/>
        <v>0</v>
      </c>
      <c r="AN38" s="279"/>
      <c r="AO38" s="128">
        <f t="shared" si="19"/>
        <v>-0.13548891667634139</v>
      </c>
      <c r="AP38" s="128">
        <f t="shared" si="20"/>
        <v>179.85327151634442</v>
      </c>
      <c r="AQ38" s="114">
        <f t="shared" si="57"/>
        <v>-6.2655872902513633E-5</v>
      </c>
      <c r="AR38" s="128">
        <f t="shared" si="21"/>
        <v>-0.13548891667634139</v>
      </c>
      <c r="AS38" s="114">
        <f t="shared" si="22"/>
        <v>0.99999278650207069</v>
      </c>
      <c r="AT38" s="128">
        <f t="shared" si="23"/>
        <v>0.18817905093936305</v>
      </c>
      <c r="AU38" s="128">
        <f t="shared" si="24"/>
        <v>-0.12401945732141728</v>
      </c>
      <c r="AV38" s="128">
        <f t="shared" si="25"/>
        <v>179.87598054267858</v>
      </c>
      <c r="AW38" s="114">
        <f t="shared" si="26"/>
        <v>-4.4763166844459545E-5</v>
      </c>
      <c r="AX38" s="128">
        <f t="shared" si="27"/>
        <v>-0.12401945732141728</v>
      </c>
      <c r="AY38" s="114">
        <f t="shared" si="28"/>
        <v>0.99999484646324499</v>
      </c>
      <c r="AZ38" s="128">
        <f t="shared" si="29"/>
        <v>0.17224924627974622</v>
      </c>
      <c r="BA38" s="114">
        <f t="shared" si="30"/>
        <v>0.36042829721910929</v>
      </c>
      <c r="BB38" s="279"/>
      <c r="BC38" s="223">
        <f t="shared" si="31"/>
        <v>2.0974689778333171</v>
      </c>
      <c r="BD38" s="266"/>
      <c r="BE38" s="215"/>
      <c r="BF38" s="129">
        <f t="shared" si="32"/>
        <v>-0.33904438578114637</v>
      </c>
      <c r="BG38" s="129">
        <f t="shared" si="33"/>
        <v>179.66095561421886</v>
      </c>
      <c r="BH38" s="128">
        <f t="shared" si="58"/>
        <v>-0.33904438578114637</v>
      </c>
      <c r="BI38" s="114">
        <f t="shared" si="59"/>
        <v>-1.9767164421934834E-4</v>
      </c>
      <c r="BJ38" s="114">
        <f t="shared" si="60"/>
        <v>1</v>
      </c>
      <c r="BK38" s="128">
        <f t="shared" si="61"/>
        <v>0</v>
      </c>
      <c r="BL38" s="277"/>
      <c r="BM38" s="128">
        <f t="shared" si="34"/>
        <v>-0.94306166445037498</v>
      </c>
      <c r="BN38" s="128">
        <f t="shared" si="35"/>
        <v>-0.94306166445037498</v>
      </c>
      <c r="BO38" s="128">
        <f t="shared" si="62"/>
        <v>-5.3550000000000004</v>
      </c>
      <c r="BP38" s="128">
        <f t="shared" si="63"/>
        <v>7.4375</v>
      </c>
      <c r="BQ38" s="128">
        <f t="shared" si="36"/>
        <v>-0.66668443553676571</v>
      </c>
      <c r="BR38" s="129">
        <f t="shared" si="37"/>
        <v>0.99993230439532388</v>
      </c>
      <c r="BS38" s="129">
        <f t="shared" si="38"/>
        <v>0.99999999083274871</v>
      </c>
      <c r="BT38" s="129">
        <f t="shared" si="64"/>
        <v>0.99999999083274871</v>
      </c>
      <c r="BU38" s="128">
        <f t="shared" si="39"/>
        <v>1.3098078672921876</v>
      </c>
      <c r="BV38" s="277"/>
      <c r="BW38" s="128">
        <f t="shared" si="65"/>
        <v>-0.64833947425833016</v>
      </c>
      <c r="BX38" s="128">
        <f t="shared" si="40"/>
        <v>-0.64833947425833016</v>
      </c>
      <c r="BY38" s="128">
        <f t="shared" si="66"/>
        <v>-5.3550000000000004</v>
      </c>
      <c r="BZ38" s="128">
        <f t="shared" si="67"/>
        <v>7.4375</v>
      </c>
      <c r="CA38" s="128">
        <f t="shared" si="68"/>
        <v>-0.45835645800043151</v>
      </c>
      <c r="CB38" s="129">
        <f t="shared" si="69"/>
        <v>0.99996800153591803</v>
      </c>
      <c r="CC38" s="129">
        <f t="shared" si="70"/>
        <v>0.99999999795200001</v>
      </c>
      <c r="CD38" s="129">
        <f t="shared" si="71"/>
        <v>1</v>
      </c>
      <c r="CE38" s="128">
        <f t="shared" si="72"/>
        <v>0</v>
      </c>
      <c r="CF38" s="277"/>
      <c r="CG38" s="227">
        <f t="shared" si="41"/>
        <v>1.3098078672921876</v>
      </c>
      <c r="CH38" s="236">
        <f t="shared" si="42"/>
        <v>3.4072768451255047</v>
      </c>
      <c r="CI38" s="79">
        <f t="shared" si="43"/>
        <v>0.99998762330603908</v>
      </c>
      <c r="CJ38" s="229">
        <f t="shared" si="44"/>
        <v>-1.0750326309756549E-4</v>
      </c>
      <c r="CK38" s="184">
        <f t="shared" si="73"/>
        <v>0.2</v>
      </c>
      <c r="CL38" s="184">
        <f t="shared" si="74"/>
        <v>0.19999999816654976</v>
      </c>
      <c r="CM38" s="265"/>
      <c r="CN38" s="130" t="s">
        <v>160</v>
      </c>
      <c r="CO38" s="131" t="s">
        <v>163</v>
      </c>
      <c r="CP38" s="132"/>
      <c r="CQ38" s="132"/>
      <c r="CR38" s="132"/>
      <c r="CS38" s="132"/>
      <c r="CT38" s="132"/>
      <c r="CU38" s="133"/>
      <c r="CV38" s="132"/>
      <c r="CW38" s="132"/>
      <c r="CX38" s="132"/>
      <c r="CY38" s="132"/>
      <c r="CZ38" s="132"/>
      <c r="DA38" s="132"/>
      <c r="DB38" s="132"/>
      <c r="DC38" s="132"/>
      <c r="DD38" s="132"/>
      <c r="DE38" s="132"/>
      <c r="DF38" s="132"/>
      <c r="DG38" s="132"/>
      <c r="DH38" s="132"/>
      <c r="DI38" s="132"/>
      <c r="DJ38" s="132"/>
      <c r="DK38" s="132"/>
      <c r="DL38" s="132"/>
      <c r="DM38" s="132"/>
    </row>
    <row r="39" spans="1:117" s="126" customFormat="1" x14ac:dyDescent="0.25">
      <c r="A39" s="126">
        <v>3</v>
      </c>
      <c r="B39" s="127">
        <f t="shared" si="75"/>
        <v>0.125</v>
      </c>
      <c r="C39" s="282"/>
      <c r="D39" s="128">
        <f t="shared" si="45"/>
        <v>-1.0475999999999999</v>
      </c>
      <c r="E39" s="129">
        <f t="shared" si="76"/>
        <v>0.97</v>
      </c>
      <c r="F39" s="279"/>
      <c r="G39" s="128">
        <f t="shared" si="0"/>
        <v>-0.69341332914918397</v>
      </c>
      <c r="H39" s="128">
        <f t="shared" si="1"/>
        <v>-0.69341332914918397</v>
      </c>
      <c r="I39" s="128">
        <f t="shared" si="2"/>
        <v>-8.0325000000000006</v>
      </c>
      <c r="J39" s="128">
        <f t="shared" si="3"/>
        <v>7.4375</v>
      </c>
      <c r="K39" s="128">
        <f t="shared" si="4"/>
        <v>-0.49021930618564391</v>
      </c>
      <c r="L39" s="115">
        <f t="shared" si="46"/>
        <v>0.99996339816051649</v>
      </c>
      <c r="M39" s="115">
        <f t="shared" si="5"/>
        <v>0.99999999732031641</v>
      </c>
      <c r="N39" s="129">
        <f t="shared" si="47"/>
        <v>0.99999999732031641</v>
      </c>
      <c r="O39" s="128">
        <f t="shared" si="6"/>
        <v>0.64204937884183699</v>
      </c>
      <c r="P39" s="279"/>
      <c r="Q39" s="128">
        <f t="shared" si="7"/>
        <v>-0.74729387682605541</v>
      </c>
      <c r="R39" s="128">
        <f t="shared" si="8"/>
        <v>-1.057112597737967</v>
      </c>
      <c r="S39" s="128">
        <f t="shared" si="9"/>
        <v>-8.0325000000000006</v>
      </c>
      <c r="T39" s="128">
        <f t="shared" si="10"/>
        <v>7.4375</v>
      </c>
      <c r="U39" s="128">
        <f t="shared" si="11"/>
        <v>-0.74729387682605541</v>
      </c>
      <c r="V39" s="129">
        <f t="shared" si="12"/>
        <v>0.99991494469026854</v>
      </c>
      <c r="W39" s="129">
        <f t="shared" si="13"/>
        <v>0.99999998552749636</v>
      </c>
      <c r="X39" s="129">
        <f t="shared" si="48"/>
        <v>1</v>
      </c>
      <c r="Y39" s="128">
        <f t="shared" si="14"/>
        <v>0</v>
      </c>
      <c r="Z39" s="279"/>
      <c r="AA39" s="128">
        <f t="shared" si="15"/>
        <v>-0.21487025236856064</v>
      </c>
      <c r="AB39" s="128">
        <f t="shared" si="16"/>
        <v>179.78512974763143</v>
      </c>
      <c r="AC39" s="128">
        <f t="shared" si="49"/>
        <v>-0.21487025236856064</v>
      </c>
      <c r="AD39" s="114">
        <f t="shared" si="50"/>
        <v>-1.2214360694445012E-4</v>
      </c>
      <c r="AE39" s="114">
        <f t="shared" si="51"/>
        <v>1</v>
      </c>
      <c r="AF39" s="128">
        <f t="shared" si="52"/>
        <v>0</v>
      </c>
      <c r="AG39" s="279"/>
      <c r="AH39" s="128">
        <f t="shared" si="17"/>
        <v>-0.85956561690053357</v>
      </c>
      <c r="AI39" s="128">
        <f t="shared" si="18"/>
        <v>179.14043438309946</v>
      </c>
      <c r="AJ39" s="128">
        <f t="shared" si="53"/>
        <v>-0.85956561690053357</v>
      </c>
      <c r="AK39" s="114">
        <f t="shared" si="54"/>
        <v>-9.7705276890499193E-4</v>
      </c>
      <c r="AL39" s="114">
        <f t="shared" si="55"/>
        <v>1</v>
      </c>
      <c r="AM39" s="128">
        <f t="shared" si="56"/>
        <v>0</v>
      </c>
      <c r="AN39" s="279"/>
      <c r="AO39" s="128">
        <f t="shared" si="19"/>
        <v>-0.20332612102947842</v>
      </c>
      <c r="AP39" s="128">
        <f t="shared" si="20"/>
        <v>179.77989914331351</v>
      </c>
      <c r="AQ39" s="114">
        <f t="shared" si="57"/>
        <v>-1.4097444542692021E-4</v>
      </c>
      <c r="AR39" s="128">
        <f t="shared" si="21"/>
        <v>-0.20332612102947842</v>
      </c>
      <c r="AS39" s="114">
        <f t="shared" si="22"/>
        <v>0.99998376984888371</v>
      </c>
      <c r="AT39" s="128">
        <f t="shared" si="23"/>
        <v>0.18826492687914667</v>
      </c>
      <c r="AU39" s="128">
        <f t="shared" si="24"/>
        <v>-0.18603409597633483</v>
      </c>
      <c r="AV39" s="128">
        <f t="shared" si="25"/>
        <v>179.81396590402366</v>
      </c>
      <c r="AW39" s="114">
        <f t="shared" si="26"/>
        <v>-1.0071647752164813E-4</v>
      </c>
      <c r="AX39" s="128">
        <f t="shared" si="27"/>
        <v>-0.18603409597633483</v>
      </c>
      <c r="AY39" s="114">
        <f t="shared" si="28"/>
        <v>0.99998840465423844</v>
      </c>
      <c r="AZ39" s="128">
        <f t="shared" si="29"/>
        <v>0.17225379257068041</v>
      </c>
      <c r="BA39" s="114">
        <f t="shared" si="30"/>
        <v>0.36051871944982705</v>
      </c>
      <c r="BB39" s="279"/>
      <c r="BC39" s="223">
        <f t="shared" si="31"/>
        <v>2.097568098291664</v>
      </c>
      <c r="BD39" s="266"/>
      <c r="BE39" s="215"/>
      <c r="BF39" s="129">
        <f t="shared" si="32"/>
        <v>-0.50859677726459107</v>
      </c>
      <c r="BG39" s="129">
        <f t="shared" si="33"/>
        <v>179.49140322273541</v>
      </c>
      <c r="BH39" s="128">
        <f t="shared" si="58"/>
        <v>-0.50859677726459107</v>
      </c>
      <c r="BI39" s="114">
        <f t="shared" si="59"/>
        <v>-4.4474856438598285E-4</v>
      </c>
      <c r="BJ39" s="114">
        <f t="shared" si="60"/>
        <v>1</v>
      </c>
      <c r="BK39" s="128">
        <f t="shared" si="61"/>
        <v>0</v>
      </c>
      <c r="BL39" s="277"/>
      <c r="BM39" s="128">
        <f t="shared" si="34"/>
        <v>-1.4146722332848711</v>
      </c>
      <c r="BN39" s="128">
        <f t="shared" si="35"/>
        <v>-1.4146722332848711</v>
      </c>
      <c r="BO39" s="128">
        <f t="shared" si="62"/>
        <v>-8.0325000000000006</v>
      </c>
      <c r="BP39" s="128">
        <f t="shared" si="63"/>
        <v>7.4375</v>
      </c>
      <c r="BQ39" s="128">
        <f t="shared" si="36"/>
        <v>-0.99997024541635449</v>
      </c>
      <c r="BR39" s="129">
        <f t="shared" si="37"/>
        <v>0.99984770421956082</v>
      </c>
      <c r="BS39" s="129">
        <f t="shared" si="38"/>
        <v>0.99999995359079297</v>
      </c>
      <c r="BT39" s="129">
        <f t="shared" si="64"/>
        <v>0.99999995359079297</v>
      </c>
      <c r="BU39" s="128">
        <f t="shared" si="39"/>
        <v>1.3098816974859919</v>
      </c>
      <c r="BV39" s="277"/>
      <c r="BW39" s="128">
        <f t="shared" si="65"/>
        <v>-0.97253512550652765</v>
      </c>
      <c r="BX39" s="128">
        <f t="shared" si="40"/>
        <v>-0.97253512550652765</v>
      </c>
      <c r="BY39" s="128">
        <f t="shared" si="66"/>
        <v>-8.0325000000000006</v>
      </c>
      <c r="BZ39" s="128">
        <f t="shared" si="67"/>
        <v>7.4375</v>
      </c>
      <c r="CA39" s="128">
        <f t="shared" si="68"/>
        <v>-0.68751635463909977</v>
      </c>
      <c r="CB39" s="129">
        <f t="shared" si="69"/>
        <v>0.99992800777506696</v>
      </c>
      <c r="CC39" s="129">
        <f t="shared" si="70"/>
        <v>0.9999999896320001</v>
      </c>
      <c r="CD39" s="129">
        <f t="shared" si="71"/>
        <v>1</v>
      </c>
      <c r="CE39" s="128">
        <f t="shared" si="72"/>
        <v>0</v>
      </c>
      <c r="CF39" s="277"/>
      <c r="CG39" s="227">
        <f t="shared" si="41"/>
        <v>1.3098816974859919</v>
      </c>
      <c r="CH39" s="236">
        <f t="shared" si="42"/>
        <v>3.4074497957776559</v>
      </c>
      <c r="CI39" s="79">
        <f t="shared" si="43"/>
        <v>0.99997212560379189</v>
      </c>
      <c r="CJ39" s="229">
        <f t="shared" si="44"/>
        <v>-2.4211730364380227E-4</v>
      </c>
      <c r="CK39" s="184">
        <f t="shared" si="73"/>
        <v>0.3</v>
      </c>
      <c r="CL39" s="184">
        <f t="shared" si="74"/>
        <v>0.29999998607723788</v>
      </c>
      <c r="CM39" s="265"/>
      <c r="CN39" s="130" t="s">
        <v>162</v>
      </c>
      <c r="CO39" s="131" t="s">
        <v>161</v>
      </c>
      <c r="CP39" s="132"/>
      <c r="CQ39" s="132"/>
      <c r="CR39" s="132"/>
      <c r="CS39" s="132"/>
      <c r="CT39" s="132"/>
      <c r="CU39" s="133"/>
      <c r="CV39" s="132"/>
      <c r="CW39" s="132"/>
      <c r="CX39" s="132"/>
      <c r="CY39" s="132"/>
      <c r="CZ39" s="132"/>
      <c r="DA39" s="132"/>
      <c r="DB39" s="132"/>
      <c r="DC39" s="132"/>
      <c r="DD39" s="132"/>
      <c r="DE39" s="132"/>
      <c r="DF39" s="132"/>
      <c r="DG39" s="132"/>
      <c r="DH39" s="132"/>
      <c r="DI39" s="132"/>
      <c r="DJ39" s="132"/>
      <c r="DK39" s="132"/>
      <c r="DL39" s="132"/>
      <c r="DM39" s="132"/>
    </row>
    <row r="40" spans="1:117" s="126" customFormat="1" x14ac:dyDescent="0.25">
      <c r="A40" s="126">
        <v>4</v>
      </c>
      <c r="B40" s="127">
        <f t="shared" si="75"/>
        <v>0.125</v>
      </c>
      <c r="C40" s="282"/>
      <c r="D40" s="128">
        <f t="shared" si="45"/>
        <v>-1.3968</v>
      </c>
      <c r="E40" s="129">
        <f t="shared" si="76"/>
        <v>0.97</v>
      </c>
      <c r="F40" s="279"/>
      <c r="G40" s="128">
        <f t="shared" si="0"/>
        <v>-0.92456864013067674</v>
      </c>
      <c r="H40" s="128">
        <f t="shared" si="1"/>
        <v>-0.92456864013067674</v>
      </c>
      <c r="I40" s="128">
        <f t="shared" si="2"/>
        <v>-10.71</v>
      </c>
      <c r="J40" s="128">
        <f t="shared" si="3"/>
        <v>7.4375</v>
      </c>
      <c r="K40" s="128">
        <f t="shared" si="4"/>
        <v>-0.65361333712304559</v>
      </c>
      <c r="L40" s="115">
        <f t="shared" si="46"/>
        <v>0.99993493284160084</v>
      </c>
      <c r="M40" s="115">
        <f>10^((10*LOG10(M$30*G$29^4/($A40^4+G$29^4)))/20)</f>
        <v>0.99999999153087693</v>
      </c>
      <c r="N40" s="129">
        <f t="shared" si="47"/>
        <v>0.99999999153087693</v>
      </c>
      <c r="O40" s="128">
        <f t="shared" si="6"/>
        <v>0.64206155564630329</v>
      </c>
      <c r="P40" s="279"/>
      <c r="Q40" s="128">
        <f t="shared" si="7"/>
        <v>-0.9963478965049255</v>
      </c>
      <c r="R40" s="128">
        <f t="shared" si="8"/>
        <v>-1.4095455749579688</v>
      </c>
      <c r="S40" s="128">
        <f t="shared" si="9"/>
        <v>-10.71</v>
      </c>
      <c r="T40" s="128">
        <f t="shared" si="10"/>
        <v>7.4375</v>
      </c>
      <c r="U40" s="128">
        <f t="shared" si="11"/>
        <v>-0.9963478965049255</v>
      </c>
      <c r="V40" s="129">
        <f t="shared" si="12"/>
        <v>0.99984880556309108</v>
      </c>
      <c r="W40" s="129">
        <f t="shared" si="13"/>
        <v>0.99999995425974342</v>
      </c>
      <c r="X40" s="129">
        <f t="shared" si="48"/>
        <v>1</v>
      </c>
      <c r="Y40" s="128">
        <f t="shared" si="14"/>
        <v>0</v>
      </c>
      <c r="Z40" s="279"/>
      <c r="AA40" s="128">
        <f t="shared" si="15"/>
        <v>-0.28650516031558332</v>
      </c>
      <c r="AB40" s="128">
        <f t="shared" si="16"/>
        <v>179.71349483968442</v>
      </c>
      <c r="AC40" s="128">
        <f t="shared" si="49"/>
        <v>-0.28650516031558332</v>
      </c>
      <c r="AD40" s="114">
        <f t="shared" si="50"/>
        <v>-2.1714182113683627E-4</v>
      </c>
      <c r="AE40" s="114">
        <f t="shared" si="51"/>
        <v>1</v>
      </c>
      <c r="AF40" s="128">
        <f t="shared" si="52"/>
        <v>0</v>
      </c>
      <c r="AG40" s="279"/>
      <c r="AH40" s="128">
        <f t="shared" si="17"/>
        <v>-1.1462212044111946</v>
      </c>
      <c r="AI40" s="128">
        <f t="shared" si="18"/>
        <v>178.85377879558879</v>
      </c>
      <c r="AJ40" s="128">
        <f t="shared" si="53"/>
        <v>-1.1462212044111946</v>
      </c>
      <c r="AK40" s="114">
        <f t="shared" si="54"/>
        <v>-1.7368311404354633E-3</v>
      </c>
      <c r="AL40" s="114">
        <f t="shared" si="55"/>
        <v>1</v>
      </c>
      <c r="AM40" s="128">
        <f t="shared" si="56"/>
        <v>0</v>
      </c>
      <c r="AN40" s="279"/>
      <c r="AO40" s="128">
        <f t="shared" si="19"/>
        <v>-0.2712286598474456</v>
      </c>
      <c r="AP40" s="128">
        <f t="shared" si="20"/>
        <v>179.70651701159403</v>
      </c>
      <c r="AQ40" s="114">
        <f t="shared" si="57"/>
        <v>-2.5061808482148429E-4</v>
      </c>
      <c r="AR40" s="128">
        <f t="shared" si="21"/>
        <v>-0.2712286598474456</v>
      </c>
      <c r="AS40" s="114">
        <f t="shared" si="22"/>
        <v>0.9999711469429502</v>
      </c>
      <c r="AT40" s="128">
        <f t="shared" si="23"/>
        <v>0.18835323600517057</v>
      </c>
      <c r="AU40" s="128">
        <f t="shared" si="24"/>
        <v>-0.24805462716131305</v>
      </c>
      <c r="AV40" s="128">
        <f t="shared" si="25"/>
        <v>179.75194537283869</v>
      </c>
      <c r="AW40" s="114">
        <f t="shared" si="26"/>
        <v>-1.7904990525321551E-4</v>
      </c>
      <c r="AX40" s="128">
        <f t="shared" si="27"/>
        <v>-0.24805462716131305</v>
      </c>
      <c r="AY40" s="114">
        <f t="shared" si="28"/>
        <v>0.99997938633032768</v>
      </c>
      <c r="AZ40" s="128">
        <f t="shared" si="29"/>
        <v>0.17226015775091183</v>
      </c>
      <c r="BA40" s="114">
        <f t="shared" si="30"/>
        <v>0.36061339375608237</v>
      </c>
      <c r="BB40" s="279"/>
      <c r="BC40" s="223">
        <f t="shared" si="31"/>
        <v>2.0976749494023856</v>
      </c>
      <c r="BD40" s="266"/>
      <c r="BE40" s="215"/>
      <c r="BF40" s="129">
        <f t="shared" si="32"/>
        <v>-0.67818541302178759</v>
      </c>
      <c r="BG40" s="129">
        <f t="shared" si="33"/>
        <v>179.32181458697821</v>
      </c>
      <c r="BH40" s="128">
        <f t="shared" si="58"/>
        <v>-0.67818541302178759</v>
      </c>
      <c r="BI40" s="114">
        <f t="shared" si="59"/>
        <v>-7.906327077359897E-4</v>
      </c>
      <c r="BJ40" s="114">
        <f t="shared" si="60"/>
        <v>1</v>
      </c>
      <c r="BK40" s="128">
        <f t="shared" si="61"/>
        <v>0</v>
      </c>
      <c r="BL40" s="277"/>
      <c r="BM40" s="128">
        <f t="shared" si="34"/>
        <v>-1.8863784496946323</v>
      </c>
      <c r="BN40" s="128">
        <f t="shared" si="35"/>
        <v>-1.8863784496946323</v>
      </c>
      <c r="BO40" s="128">
        <f t="shared" si="62"/>
        <v>-10.71</v>
      </c>
      <c r="BP40" s="128">
        <f t="shared" si="63"/>
        <v>7.4375</v>
      </c>
      <c r="BQ40" s="128">
        <f t="shared" si="36"/>
        <v>-1.3331883914815463</v>
      </c>
      <c r="BR40" s="129">
        <f t="shared" si="37"/>
        <v>0.99972930004003346</v>
      </c>
      <c r="BS40" s="129">
        <f t="shared" si="38"/>
        <v>0.99999985332400954</v>
      </c>
      <c r="BT40" s="129">
        <f t="shared" si="64"/>
        <v>0.99999985332400954</v>
      </c>
      <c r="BU40" s="128">
        <f t="shared" si="39"/>
        <v>1.3099850345101614</v>
      </c>
      <c r="BV40" s="277"/>
      <c r="BW40" s="128">
        <f t="shared" si="65"/>
        <v>-1.2967618681157211</v>
      </c>
      <c r="BX40" s="128">
        <f t="shared" si="40"/>
        <v>-1.2967618681157211</v>
      </c>
      <c r="BY40" s="128">
        <f t="shared" si="66"/>
        <v>-10.71</v>
      </c>
      <c r="BZ40" s="128">
        <f t="shared" si="67"/>
        <v>7.4375</v>
      </c>
      <c r="CA40" s="128">
        <f t="shared" si="68"/>
        <v>-0.91665425638528786</v>
      </c>
      <c r="CB40" s="129">
        <f t="shared" si="69"/>
        <v>0.9998720245707583</v>
      </c>
      <c r="CC40" s="129">
        <f t="shared" si="70"/>
        <v>0.99999996723200169</v>
      </c>
      <c r="CD40" s="129">
        <f t="shared" si="71"/>
        <v>1</v>
      </c>
      <c r="CE40" s="128">
        <f t="shared" si="72"/>
        <v>0</v>
      </c>
      <c r="CF40" s="277"/>
      <c r="CG40" s="227">
        <f t="shared" si="41"/>
        <v>1.3099850345101614</v>
      </c>
      <c r="CH40" s="236">
        <f t="shared" si="42"/>
        <v>3.4076599839125468</v>
      </c>
      <c r="CI40" s="79">
        <f t="shared" si="43"/>
        <v>0.99995037873060744</v>
      </c>
      <c r="CJ40" s="229">
        <f t="shared" si="44"/>
        <v>-4.3101556350263749E-4</v>
      </c>
      <c r="CK40" s="184">
        <f t="shared" si="73"/>
        <v>0.4</v>
      </c>
      <c r="CL40" s="184">
        <f t="shared" si="74"/>
        <v>0.39999994132960381</v>
      </c>
      <c r="CM40" s="265"/>
      <c r="CN40" s="130" t="s">
        <v>192</v>
      </c>
      <c r="CO40" s="131" t="s">
        <v>193</v>
      </c>
      <c r="CP40" s="132"/>
      <c r="CQ40" s="132"/>
      <c r="CR40" s="132"/>
      <c r="CS40" s="132"/>
      <c r="CT40" s="132"/>
      <c r="CU40" s="133"/>
      <c r="CV40" s="132"/>
      <c r="CW40" s="132"/>
      <c r="CX40" s="132"/>
      <c r="CY40" s="132"/>
      <c r="CZ40" s="132"/>
      <c r="DA40" s="132"/>
      <c r="DB40" s="132"/>
      <c r="DC40" s="132"/>
      <c r="DD40" s="132"/>
      <c r="DE40" s="132"/>
      <c r="DF40" s="132"/>
      <c r="DG40" s="132"/>
      <c r="DH40" s="132"/>
      <c r="DI40" s="132"/>
      <c r="DJ40" s="132"/>
      <c r="DK40" s="132"/>
      <c r="DL40" s="132"/>
      <c r="DM40" s="132"/>
    </row>
    <row r="41" spans="1:117" s="126" customFormat="1" x14ac:dyDescent="0.25">
      <c r="A41" s="126">
        <v>5</v>
      </c>
      <c r="B41" s="127">
        <f t="shared" si="75"/>
        <v>0.125</v>
      </c>
      <c r="C41" s="282"/>
      <c r="D41" s="128">
        <f t="shared" si="45"/>
        <v>-1.746</v>
      </c>
      <c r="E41" s="129">
        <f t="shared" si="76"/>
        <v>0.97</v>
      </c>
      <c r="F41" s="279"/>
      <c r="G41" s="128">
        <f t="shared" si="0"/>
        <v>-1.1557389785638252</v>
      </c>
      <c r="H41" s="128">
        <f t="shared" si="1"/>
        <v>-1.1557389785638252</v>
      </c>
      <c r="I41" s="128">
        <f t="shared" si="2"/>
        <v>-13.387499999999999</v>
      </c>
      <c r="J41" s="128">
        <f t="shared" si="3"/>
        <v>7.4375</v>
      </c>
      <c r="K41" s="128">
        <f t="shared" si="4"/>
        <v>-0.81699673722451993</v>
      </c>
      <c r="L41" s="115">
        <f t="shared" si="46"/>
        <v>0.99989833814612405</v>
      </c>
      <c r="M41" s="115">
        <f t="shared" si="5"/>
        <v>0.99999997932343021</v>
      </c>
      <c r="N41" s="129">
        <f t="shared" si="47"/>
        <v>0.99999997932343021</v>
      </c>
      <c r="O41" s="128">
        <f t="shared" si="6"/>
        <v>0.64207721031323628</v>
      </c>
      <c r="P41" s="279"/>
      <c r="Q41" s="128">
        <f t="shared" si="7"/>
        <v>-1.2453642667683473</v>
      </c>
      <c r="R41" s="128">
        <f t="shared" si="8"/>
        <v>-1.7620317722870351</v>
      </c>
      <c r="S41" s="128">
        <f t="shared" si="9"/>
        <v>-13.387499999999999</v>
      </c>
      <c r="T41" s="128">
        <f t="shared" si="10"/>
        <v>7.4375</v>
      </c>
      <c r="U41" s="128">
        <f t="shared" si="11"/>
        <v>-1.2453642667683473</v>
      </c>
      <c r="V41" s="129">
        <f t="shared" si="12"/>
        <v>0.99976378882391614</v>
      </c>
      <c r="W41" s="129">
        <f t="shared" si="13"/>
        <v>0.99999988832946296</v>
      </c>
      <c r="X41" s="129">
        <f t="shared" si="48"/>
        <v>1</v>
      </c>
      <c r="Y41" s="128">
        <f t="shared" si="14"/>
        <v>0</v>
      </c>
      <c r="Z41" s="279"/>
      <c r="AA41" s="128">
        <f t="shared" si="15"/>
        <v>-0.3581499187910025</v>
      </c>
      <c r="AB41" s="128">
        <f t="shared" si="16"/>
        <v>179.64185008120899</v>
      </c>
      <c r="AC41" s="128">
        <f t="shared" si="49"/>
        <v>-0.3581499187910025</v>
      </c>
      <c r="AD41" s="114">
        <f t="shared" si="50"/>
        <v>-3.3927934419398381E-4</v>
      </c>
      <c r="AE41" s="114">
        <f t="shared" si="51"/>
        <v>1</v>
      </c>
      <c r="AF41" s="128">
        <f t="shared" si="52"/>
        <v>0</v>
      </c>
      <c r="AG41" s="279"/>
      <c r="AH41" s="128">
        <f t="shared" si="17"/>
        <v>-1.4329914307194755</v>
      </c>
      <c r="AI41" s="128">
        <f t="shared" si="18"/>
        <v>178.56700856928052</v>
      </c>
      <c r="AJ41" s="128">
        <f t="shared" si="53"/>
        <v>-1.4329914307194755</v>
      </c>
      <c r="AK41" s="114">
        <f t="shared" si="54"/>
        <v>-2.7134947536654264E-3</v>
      </c>
      <c r="AL41" s="114">
        <f t="shared" si="55"/>
        <v>1</v>
      </c>
      <c r="AM41" s="128">
        <f t="shared" si="56"/>
        <v>0</v>
      </c>
      <c r="AN41" s="279"/>
      <c r="AO41" s="128">
        <f t="shared" si="19"/>
        <v>-0.33919917261220617</v>
      </c>
      <c r="AP41" s="128">
        <f t="shared" si="20"/>
        <v>179.63312186621471</v>
      </c>
      <c r="AQ41" s="114">
        <f t="shared" si="57"/>
        <v>-3.9158444227663507E-4</v>
      </c>
      <c r="AR41" s="128">
        <f t="shared" si="21"/>
        <v>-0.33919917261220617</v>
      </c>
      <c r="AS41" s="114">
        <f t="shared" si="22"/>
        <v>0.99995491819124349</v>
      </c>
      <c r="AT41" s="128">
        <f t="shared" si="23"/>
        <v>0.18844398478455898</v>
      </c>
      <c r="AU41" s="128">
        <f t="shared" si="24"/>
        <v>-0.31008301594815713</v>
      </c>
      <c r="AV41" s="128">
        <f t="shared" si="25"/>
        <v>179.68991698405185</v>
      </c>
      <c r="AW41" s="114">
        <f t="shared" si="26"/>
        <v>-2.7976224768207837E-4</v>
      </c>
      <c r="AX41" s="128">
        <f t="shared" si="27"/>
        <v>-0.31008301594815713</v>
      </c>
      <c r="AY41" s="114">
        <f t="shared" si="28"/>
        <v>0.99996779169964378</v>
      </c>
      <c r="AZ41" s="128">
        <f t="shared" si="29"/>
        <v>0.17226834219342063</v>
      </c>
      <c r="BA41" s="114">
        <f t="shared" si="30"/>
        <v>0.36071232697797961</v>
      </c>
      <c r="BB41" s="279"/>
      <c r="BC41" s="223">
        <f t="shared" si="31"/>
        <v>2.0977895372912156</v>
      </c>
      <c r="BD41" s="266"/>
      <c r="BE41" s="215"/>
      <c r="BF41" s="129">
        <f t="shared" si="32"/>
        <v>-0.84782238441562885</v>
      </c>
      <c r="BG41" s="129">
        <f t="shared" si="33"/>
        <v>179.15217761558438</v>
      </c>
      <c r="BH41" s="128">
        <f t="shared" si="58"/>
        <v>-0.84782238441562885</v>
      </c>
      <c r="BI41" s="114">
        <f t="shared" si="59"/>
        <v>-1.2353006208319396E-3</v>
      </c>
      <c r="BJ41" s="114">
        <f t="shared" si="60"/>
        <v>1</v>
      </c>
      <c r="BK41" s="128">
        <f t="shared" si="61"/>
        <v>0</v>
      </c>
      <c r="BL41" s="277"/>
      <c r="BM41" s="128">
        <f t="shared" si="34"/>
        <v>-2.3582121355722023</v>
      </c>
      <c r="BN41" s="128">
        <f t="shared" si="35"/>
        <v>-2.3582121355722023</v>
      </c>
      <c r="BO41" s="128">
        <f t="shared" si="62"/>
        <v>-13.387499999999999</v>
      </c>
      <c r="BP41" s="128">
        <f t="shared" si="63"/>
        <v>7.4375</v>
      </c>
      <c r="BQ41" s="128">
        <f t="shared" si="36"/>
        <v>-1.6663163618532455</v>
      </c>
      <c r="BR41" s="129">
        <f t="shared" si="37"/>
        <v>0.99957712788668518</v>
      </c>
      <c r="BS41" s="129">
        <f t="shared" si="38"/>
        <v>0.9999996419044338</v>
      </c>
      <c r="BT41" s="129">
        <f t="shared" si="64"/>
        <v>0.9999996419044338</v>
      </c>
      <c r="BU41" s="128">
        <f t="shared" si="39"/>
        <v>1.3101178530956679</v>
      </c>
      <c r="BV41" s="277"/>
      <c r="BW41" s="128">
        <f t="shared" si="65"/>
        <v>-1.6210300565669502</v>
      </c>
      <c r="BX41" s="128">
        <f t="shared" si="40"/>
        <v>-1.6210300565669502</v>
      </c>
      <c r="BY41" s="128">
        <f t="shared" si="66"/>
        <v>-13.387499999999999</v>
      </c>
      <c r="BZ41" s="128">
        <f t="shared" si="67"/>
        <v>7.4375</v>
      </c>
      <c r="CA41" s="128">
        <f t="shared" si="68"/>
        <v>-1.1457628381751035</v>
      </c>
      <c r="CB41" s="129">
        <f t="shared" si="69"/>
        <v>0.99980005998000709</v>
      </c>
      <c r="CC41" s="129">
        <f t="shared" si="70"/>
        <v>0.99999992000000959</v>
      </c>
      <c r="CD41" s="129">
        <f t="shared" si="71"/>
        <v>1</v>
      </c>
      <c r="CE41" s="128">
        <f t="shared" si="72"/>
        <v>0</v>
      </c>
      <c r="CF41" s="277"/>
      <c r="CG41" s="227">
        <f t="shared" si="41"/>
        <v>1.3101178530956679</v>
      </c>
      <c r="CH41" s="236">
        <f t="shared" si="42"/>
        <v>3.4079073903868835</v>
      </c>
      <c r="CI41" s="79">
        <f t="shared" si="43"/>
        <v>0.99992233260004182</v>
      </c>
      <c r="CJ41" s="229">
        <f t="shared" si="44"/>
        <v>-6.746366634891467E-4</v>
      </c>
      <c r="CK41" s="184">
        <f t="shared" si="73"/>
        <v>0.5</v>
      </c>
      <c r="CL41" s="184">
        <f t="shared" si="74"/>
        <v>0.4999998209522169</v>
      </c>
      <c r="CM41" s="265"/>
      <c r="CN41" s="132"/>
      <c r="CO41" s="134"/>
      <c r="CP41" s="132"/>
      <c r="CQ41" s="132"/>
      <c r="CR41" s="132"/>
      <c r="CS41" s="132"/>
      <c r="CT41" s="132"/>
      <c r="CU41" s="133"/>
      <c r="CV41" s="132"/>
      <c r="CW41" s="132"/>
      <c r="CX41" s="132"/>
      <c r="CY41" s="132"/>
      <c r="CZ41" s="132"/>
      <c r="DA41" s="132"/>
      <c r="DB41" s="132"/>
      <c r="DC41" s="132"/>
      <c r="DD41" s="132"/>
      <c r="DE41" s="132"/>
      <c r="DF41" s="132"/>
      <c r="DG41" s="132"/>
      <c r="DH41" s="132"/>
      <c r="DI41" s="132"/>
      <c r="DJ41" s="132"/>
      <c r="DK41" s="132"/>
      <c r="DL41" s="132"/>
      <c r="DM41" s="132"/>
    </row>
    <row r="42" spans="1:117" s="126" customFormat="1" x14ac:dyDescent="0.25">
      <c r="A42" s="126">
        <v>6</v>
      </c>
      <c r="B42" s="127">
        <f t="shared" si="75"/>
        <v>0.125</v>
      </c>
      <c r="C42" s="282"/>
      <c r="D42" s="128">
        <f t="shared" si="45"/>
        <v>-2.0951999999999997</v>
      </c>
      <c r="E42" s="129">
        <f t="shared" si="76"/>
        <v>0.97</v>
      </c>
      <c r="F42" s="279"/>
      <c r="G42" s="128">
        <f t="shared" si="0"/>
        <v>-1.3869280985557391</v>
      </c>
      <c r="H42" s="128">
        <f t="shared" si="1"/>
        <v>-1.3869280985557391</v>
      </c>
      <c r="I42" s="128">
        <f t="shared" si="2"/>
        <v>-16.065000000000001</v>
      </c>
      <c r="J42" s="128">
        <f t="shared" si="3"/>
        <v>7.4375</v>
      </c>
      <c r="K42" s="128">
        <f t="shared" si="4"/>
        <v>-0.98036685072624219</v>
      </c>
      <c r="L42" s="115">
        <f t="shared" si="46"/>
        <v>0.99985361675186357</v>
      </c>
      <c r="M42" s="115">
        <f t="shared" si="5"/>
        <v>0.99999995712506606</v>
      </c>
      <c r="N42" s="129">
        <f t="shared" si="47"/>
        <v>0.99999995712506606</v>
      </c>
      <c r="O42" s="128">
        <f t="shared" si="6"/>
        <v>0.64209634192395326</v>
      </c>
      <c r="P42" s="279"/>
      <c r="Q42" s="128">
        <f t="shared" si="7"/>
        <v>-1.4943335912665374</v>
      </c>
      <c r="R42" s="128">
        <f t="shared" si="8"/>
        <v>-2.1145844720474027</v>
      </c>
      <c r="S42" s="128">
        <f t="shared" si="9"/>
        <v>-16.065000000000001</v>
      </c>
      <c r="T42" s="128">
        <f t="shared" si="10"/>
        <v>7.4375</v>
      </c>
      <c r="U42" s="128">
        <f t="shared" si="11"/>
        <v>-1.4943335912665374</v>
      </c>
      <c r="V42" s="129">
        <f t="shared" si="12"/>
        <v>0.99965990892133383</v>
      </c>
      <c r="W42" s="129">
        <f t="shared" si="13"/>
        <v>0.99999976844001603</v>
      </c>
      <c r="X42" s="129">
        <f t="shared" si="48"/>
        <v>1</v>
      </c>
      <c r="Y42" s="128">
        <f t="shared" si="14"/>
        <v>0</v>
      </c>
      <c r="Z42" s="279"/>
      <c r="AA42" s="128">
        <f t="shared" si="15"/>
        <v>-0.42980699234759706</v>
      </c>
      <c r="AB42" s="128">
        <f t="shared" si="16"/>
        <v>179.57019300765239</v>
      </c>
      <c r="AC42" s="128">
        <f t="shared" si="49"/>
        <v>-0.42980699234759706</v>
      </c>
      <c r="AD42" s="114">
        <f t="shared" si="50"/>
        <v>-4.885539104367997E-4</v>
      </c>
      <c r="AE42" s="114">
        <f t="shared" si="51"/>
        <v>1</v>
      </c>
      <c r="AF42" s="128">
        <f t="shared" si="52"/>
        <v>0</v>
      </c>
      <c r="AG42" s="279"/>
      <c r="AH42" s="128">
        <f t="shared" si="17"/>
        <v>-1.7199049877019281</v>
      </c>
      <c r="AI42" s="128">
        <f t="shared" si="18"/>
        <v>178.28009501229806</v>
      </c>
      <c r="AJ42" s="128">
        <f t="shared" si="53"/>
        <v>-1.7199049877019281</v>
      </c>
      <c r="AK42" s="114">
        <f t="shared" si="54"/>
        <v>-3.9068988282683096E-3</v>
      </c>
      <c r="AL42" s="114">
        <f t="shared" si="55"/>
        <v>1</v>
      </c>
      <c r="AM42" s="128">
        <f t="shared" si="56"/>
        <v>0</v>
      </c>
      <c r="AN42" s="279"/>
      <c r="AO42" s="128">
        <f t="shared" si="19"/>
        <v>-0.40724030850921394</v>
      </c>
      <c r="AP42" s="128">
        <f t="shared" si="20"/>
        <v>179.55971045042494</v>
      </c>
      <c r="AQ42" s="114">
        <f t="shared" si="57"/>
        <v>-5.6387051692470113E-4</v>
      </c>
      <c r="AR42" s="128">
        <f t="shared" si="21"/>
        <v>-0.40724030850921394</v>
      </c>
      <c r="AS42" s="114">
        <f t="shared" si="22"/>
        <v>0.99993508411479493</v>
      </c>
      <c r="AT42" s="128">
        <f t="shared" si="23"/>
        <v>0.18853717986537682</v>
      </c>
      <c r="AU42" s="128">
        <f t="shared" si="24"/>
        <v>-0.37212122817616561</v>
      </c>
      <c r="AV42" s="128">
        <f t="shared" si="25"/>
        <v>179.62787877182384</v>
      </c>
      <c r="AW42" s="114">
        <f t="shared" si="26"/>
        <v>-4.0285196586675493E-4</v>
      </c>
      <c r="AX42" s="128">
        <f t="shared" si="27"/>
        <v>-0.37212122817616561</v>
      </c>
      <c r="AY42" s="114">
        <f t="shared" si="28"/>
        <v>0.99995362102897334</v>
      </c>
      <c r="AZ42" s="128">
        <f t="shared" si="29"/>
        <v>0.17227834637785444</v>
      </c>
      <c r="BA42" s="114">
        <f t="shared" si="30"/>
        <v>0.36081552624323127</v>
      </c>
      <c r="BB42" s="279"/>
      <c r="BC42" s="223">
        <f t="shared" si="31"/>
        <v>2.0979118681671847</v>
      </c>
      <c r="BD42" s="266"/>
      <c r="BE42" s="215"/>
      <c r="BF42" s="129">
        <f t="shared" si="32"/>
        <v>-1.0175197913298535</v>
      </c>
      <c r="BG42" s="129">
        <f t="shared" si="33"/>
        <v>178.98248020867015</v>
      </c>
      <c r="BH42" s="128">
        <f t="shared" si="58"/>
        <v>-1.0175197913298535</v>
      </c>
      <c r="BI42" s="114">
        <f t="shared" si="59"/>
        <v>-1.778722279862703E-3</v>
      </c>
      <c r="BJ42" s="114">
        <f t="shared" si="60"/>
        <v>1</v>
      </c>
      <c r="BK42" s="128">
        <f t="shared" si="61"/>
        <v>0</v>
      </c>
      <c r="BL42" s="277"/>
      <c r="BM42" s="128">
        <f t="shared" si="34"/>
        <v>-2.8302050607606413</v>
      </c>
      <c r="BN42" s="128">
        <f t="shared" si="35"/>
        <v>-2.8302050607606413</v>
      </c>
      <c r="BO42" s="128">
        <f t="shared" si="62"/>
        <v>-16.065000000000001</v>
      </c>
      <c r="BP42" s="128">
        <f t="shared" si="63"/>
        <v>7.4375</v>
      </c>
      <c r="BQ42" s="128">
        <f t="shared" si="36"/>
        <v>-1.9993316812186588</v>
      </c>
      <c r="BR42" s="129">
        <f t="shared" si="37"/>
        <v>0.99939123403151309</v>
      </c>
      <c r="BS42" s="129">
        <f t="shared" si="38"/>
        <v>0.99999925745346219</v>
      </c>
      <c r="BT42" s="129">
        <f t="shared" si="64"/>
        <v>0.99999925745346219</v>
      </c>
      <c r="BU42" s="128">
        <f t="shared" si="39"/>
        <v>1.310280120722519</v>
      </c>
      <c r="BV42" s="277"/>
      <c r="BW42" s="128">
        <f t="shared" si="65"/>
        <v>-1.9453500373590211</v>
      </c>
      <c r="BX42" s="128">
        <f t="shared" si="40"/>
        <v>-1.9453500373590211</v>
      </c>
      <c r="BY42" s="128">
        <f t="shared" si="66"/>
        <v>-16.065000000000001</v>
      </c>
      <c r="BZ42" s="128">
        <f t="shared" si="67"/>
        <v>7.4375</v>
      </c>
      <c r="CA42" s="128">
        <f t="shared" si="68"/>
        <v>-1.3748347805694054</v>
      </c>
      <c r="CB42" s="129">
        <f t="shared" si="69"/>
        <v>0.99971212435631052</v>
      </c>
      <c r="CC42" s="129">
        <f t="shared" si="70"/>
        <v>0.9999998341120413</v>
      </c>
      <c r="CD42" s="129">
        <f t="shared" si="71"/>
        <v>1</v>
      </c>
      <c r="CE42" s="128">
        <f t="shared" si="72"/>
        <v>0</v>
      </c>
      <c r="CF42" s="277"/>
      <c r="CG42" s="227">
        <f t="shared" si="41"/>
        <v>1.310280120722519</v>
      </c>
      <c r="CH42" s="236">
        <f t="shared" si="42"/>
        <v>3.4081919888897039</v>
      </c>
      <c r="CI42" s="79">
        <f t="shared" si="43"/>
        <v>0.99988792282047123</v>
      </c>
      <c r="CJ42" s="229">
        <f t="shared" si="44"/>
        <v>-9.7354456941637062E-4</v>
      </c>
      <c r="CK42" s="184">
        <f t="shared" si="73"/>
        <v>0.6</v>
      </c>
      <c r="CL42" s="184">
        <f t="shared" si="74"/>
        <v>0.59999955447207731</v>
      </c>
      <c r="CM42" s="265"/>
      <c r="CN42" s="132"/>
      <c r="CO42" s="132"/>
      <c r="CP42" s="132"/>
      <c r="CQ42" s="132"/>
      <c r="CR42" s="132"/>
      <c r="CS42" s="132"/>
      <c r="CT42" s="132"/>
      <c r="CU42" s="133"/>
      <c r="CV42" s="132"/>
      <c r="CW42" s="132"/>
      <c r="CX42" s="132"/>
      <c r="CY42" s="132"/>
      <c r="CZ42" s="132"/>
      <c r="DA42" s="132"/>
      <c r="DB42" s="132"/>
      <c r="DC42" s="132"/>
      <c r="DD42" s="132"/>
      <c r="DE42" s="132"/>
      <c r="DF42" s="132"/>
      <c r="DG42" s="132"/>
      <c r="DH42" s="132"/>
      <c r="DI42" s="132"/>
      <c r="DJ42" s="132"/>
      <c r="DK42" s="132"/>
      <c r="DL42" s="132"/>
      <c r="DM42" s="132"/>
    </row>
    <row r="43" spans="1:117" s="126" customFormat="1" x14ac:dyDescent="0.25">
      <c r="A43" s="126">
        <v>7</v>
      </c>
      <c r="B43" s="127">
        <f t="shared" si="75"/>
        <v>0.125</v>
      </c>
      <c r="C43" s="282"/>
      <c r="D43" s="128">
        <f t="shared" si="45"/>
        <v>-2.4443999999999999</v>
      </c>
      <c r="E43" s="129">
        <f t="shared" si="76"/>
        <v>0.97</v>
      </c>
      <c r="F43" s="279"/>
      <c r="G43" s="128">
        <f t="shared" si="0"/>
        <v>-1.6181397523753327</v>
      </c>
      <c r="H43" s="128">
        <f t="shared" si="1"/>
        <v>-1.6181397523753327</v>
      </c>
      <c r="I43" s="128">
        <f t="shared" si="2"/>
        <v>-18.7425</v>
      </c>
      <c r="J43" s="128">
        <f t="shared" si="3"/>
        <v>7.4375</v>
      </c>
      <c r="K43" s="128">
        <f t="shared" si="4"/>
        <v>-1.1437210231604631</v>
      </c>
      <c r="L43" s="115">
        <f t="shared" si="46"/>
        <v>0.99980077193054917</v>
      </c>
      <c r="M43" s="115">
        <f t="shared" si="5"/>
        <v>0.99999992056889619</v>
      </c>
      <c r="N43" s="129">
        <f t="shared" si="47"/>
        <v>0.99999992056889619</v>
      </c>
      <c r="O43" s="128">
        <f t="shared" si="6"/>
        <v>0.64211894935529079</v>
      </c>
      <c r="P43" s="279"/>
      <c r="Q43" s="128">
        <f t="shared" si="7"/>
        <v>-1.7432464843057967</v>
      </c>
      <c r="R43" s="128">
        <f t="shared" si="8"/>
        <v>-2.4672169414057925</v>
      </c>
      <c r="S43" s="128">
        <f t="shared" si="9"/>
        <v>-18.7425</v>
      </c>
      <c r="T43" s="128">
        <f t="shared" si="10"/>
        <v>7.4375</v>
      </c>
      <c r="U43" s="128">
        <f t="shared" si="11"/>
        <v>-1.7432464843057967</v>
      </c>
      <c r="V43" s="129">
        <f t="shared" si="12"/>
        <v>0.99953718350083309</v>
      </c>
      <c r="W43" s="129">
        <f t="shared" si="13"/>
        <v>0.99999957100666914</v>
      </c>
      <c r="X43" s="129">
        <f t="shared" si="48"/>
        <v>1</v>
      </c>
      <c r="Y43" s="128">
        <f t="shared" si="14"/>
        <v>0</v>
      </c>
      <c r="Z43" s="279"/>
      <c r="AA43" s="128">
        <f t="shared" si="15"/>
        <v>-0.50147884681913335</v>
      </c>
      <c r="AB43" s="128">
        <f t="shared" si="16"/>
        <v>179.49852115318086</v>
      </c>
      <c r="AC43" s="128">
        <f t="shared" si="49"/>
        <v>-0.50147884681913335</v>
      </c>
      <c r="AD43" s="114">
        <f t="shared" si="50"/>
        <v>-6.6496276498634939E-4</v>
      </c>
      <c r="AE43" s="114">
        <f t="shared" si="51"/>
        <v>1</v>
      </c>
      <c r="AF43" s="128">
        <f t="shared" si="52"/>
        <v>0</v>
      </c>
      <c r="AG43" s="279"/>
      <c r="AH43" s="128">
        <f t="shared" si="17"/>
        <v>-2.0069905886510262</v>
      </c>
      <c r="AI43" s="128">
        <f t="shared" si="18"/>
        <v>177.99300941134896</v>
      </c>
      <c r="AJ43" s="128">
        <f t="shared" si="53"/>
        <v>-2.0069905886510262</v>
      </c>
      <c r="AK43" s="114">
        <f t="shared" si="54"/>
        <v>-5.3168674534543516E-3</v>
      </c>
      <c r="AL43" s="114">
        <f t="shared" si="55"/>
        <v>1</v>
      </c>
      <c r="AM43" s="128">
        <f t="shared" si="56"/>
        <v>0</v>
      </c>
      <c r="AN43" s="279"/>
      <c r="AO43" s="128">
        <f t="shared" si="19"/>
        <v>-0.4753547267560157</v>
      </c>
      <c r="AP43" s="128">
        <f t="shared" si="20"/>
        <v>179.48627950524914</v>
      </c>
      <c r="AQ43" s="114">
        <f t="shared" si="57"/>
        <v>-7.674726701288213E-4</v>
      </c>
      <c r="AR43" s="128">
        <f t="shared" si="21"/>
        <v>-0.4753547267560157</v>
      </c>
      <c r="AS43" s="114">
        <f t="shared" si="22"/>
        <v>0.99991164534702637</v>
      </c>
      <c r="AT43" s="128">
        <f t="shared" si="23"/>
        <v>0.188632828077784</v>
      </c>
      <c r="AU43" s="128">
        <f t="shared" si="24"/>
        <v>-0.43417123064417218</v>
      </c>
      <c r="AV43" s="128">
        <f t="shared" si="25"/>
        <v>179.56582876935582</v>
      </c>
      <c r="AW43" s="114">
        <f t="shared" si="26"/>
        <v>-5.4831718947803601E-4</v>
      </c>
      <c r="AX43" s="128">
        <f t="shared" si="27"/>
        <v>-0.43417123064417218</v>
      </c>
      <c r="AY43" s="114">
        <f t="shared" si="28"/>
        <v>0.99993687464315295</v>
      </c>
      <c r="AZ43" s="128">
        <f t="shared" si="29"/>
        <v>0.17229017089054452</v>
      </c>
      <c r="BA43" s="114">
        <f t="shared" si="30"/>
        <v>0.36092299896832852</v>
      </c>
      <c r="BB43" s="279"/>
      <c r="BC43" s="223">
        <f t="shared" si="31"/>
        <v>2.098041948323619</v>
      </c>
      <c r="BD43" s="266"/>
      <c r="BE43" s="215"/>
      <c r="BF43" s="129">
        <f t="shared" si="32"/>
        <v>-1.1872897443020407</v>
      </c>
      <c r="BG43" s="129">
        <f t="shared" si="33"/>
        <v>178.81271025569797</v>
      </c>
      <c r="BH43" s="128">
        <f t="shared" si="58"/>
        <v>-1.1872897443020407</v>
      </c>
      <c r="BI43" s="114">
        <f t="shared" si="59"/>
        <v>-2.420861188538505E-3</v>
      </c>
      <c r="BJ43" s="114">
        <f t="shared" si="60"/>
        <v>1</v>
      </c>
      <c r="BK43" s="128">
        <f t="shared" si="61"/>
        <v>0</v>
      </c>
      <c r="BL43" s="277"/>
      <c r="BM43" s="128">
        <f t="shared" si="34"/>
        <v>-3.3023889299429063</v>
      </c>
      <c r="BN43" s="128">
        <f t="shared" si="35"/>
        <v>-3.3023889299429063</v>
      </c>
      <c r="BO43" s="128">
        <f t="shared" si="62"/>
        <v>-18.7425</v>
      </c>
      <c r="BP43" s="128">
        <f t="shared" si="63"/>
        <v>7.4375</v>
      </c>
      <c r="BQ43" s="128">
        <f t="shared" si="36"/>
        <v>-2.3322119199033371</v>
      </c>
      <c r="BR43" s="129">
        <f t="shared" si="37"/>
        <v>0.99917167494952586</v>
      </c>
      <c r="BS43" s="129">
        <f t="shared" si="38"/>
        <v>0.99999862434217301</v>
      </c>
      <c r="BT43" s="129">
        <f t="shared" si="64"/>
        <v>0.99999862434217301</v>
      </c>
      <c r="BU43" s="128">
        <f t="shared" si="39"/>
        <v>1.3104717975963913</v>
      </c>
      <c r="BV43" s="277"/>
      <c r="BW43" s="128">
        <f t="shared" si="65"/>
        <v>-2.2697321470057861</v>
      </c>
      <c r="BX43" s="128">
        <f t="shared" si="40"/>
        <v>-2.2697321470057861</v>
      </c>
      <c r="BY43" s="128">
        <f t="shared" si="66"/>
        <v>-18.7425</v>
      </c>
      <c r="BZ43" s="128">
        <f t="shared" si="67"/>
        <v>7.4375</v>
      </c>
      <c r="CA43" s="128">
        <f t="shared" si="68"/>
        <v>-1.6038627711549307</v>
      </c>
      <c r="CB43" s="129">
        <f t="shared" si="69"/>
        <v>0.99960823034551261</v>
      </c>
      <c r="CC43" s="129">
        <f t="shared" si="70"/>
        <v>0.99999969267214162</v>
      </c>
      <c r="CD43" s="129">
        <f t="shared" si="71"/>
        <v>1</v>
      </c>
      <c r="CE43" s="128">
        <f t="shared" si="72"/>
        <v>0</v>
      </c>
      <c r="CF43" s="277"/>
      <c r="CG43" s="227">
        <f t="shared" si="41"/>
        <v>1.3104717975963913</v>
      </c>
      <c r="CH43" s="236">
        <f t="shared" si="42"/>
        <v>3.4085137459200103</v>
      </c>
      <c r="CI43" s="79">
        <f t="shared" si="43"/>
        <v>0.99984707069918544</v>
      </c>
      <c r="CJ43" s="229">
        <f t="shared" si="44"/>
        <v>-1.3284286097202196E-3</v>
      </c>
      <c r="CK43" s="184">
        <f t="shared" si="73"/>
        <v>0.7</v>
      </c>
      <c r="CL43" s="184">
        <f t="shared" si="74"/>
        <v>0.69999903703952104</v>
      </c>
      <c r="CM43" s="265"/>
      <c r="CN43" s="132"/>
      <c r="CO43" s="132"/>
      <c r="CP43" s="132"/>
      <c r="CQ43" s="132"/>
      <c r="CR43" s="132"/>
      <c r="CS43" s="132"/>
      <c r="CT43" s="132"/>
      <c r="CU43" s="133"/>
      <c r="CV43" s="132"/>
      <c r="CW43" s="132"/>
      <c r="CX43" s="132"/>
      <c r="CY43" s="132"/>
      <c r="CZ43" s="132"/>
      <c r="DA43" s="132"/>
      <c r="DB43" s="132"/>
      <c r="DC43" s="132"/>
      <c r="DD43" s="132"/>
      <c r="DE43" s="132"/>
      <c r="DF43" s="132"/>
      <c r="DG43" s="132"/>
      <c r="DH43" s="132"/>
      <c r="DI43" s="132"/>
      <c r="DJ43" s="132"/>
      <c r="DK43" s="132"/>
      <c r="DL43" s="132"/>
      <c r="DM43" s="132"/>
    </row>
    <row r="44" spans="1:117" s="126" customFormat="1" x14ac:dyDescent="0.25">
      <c r="A44" s="126">
        <v>8</v>
      </c>
      <c r="B44" s="127">
        <f t="shared" si="75"/>
        <v>0.125</v>
      </c>
      <c r="C44" s="282"/>
      <c r="D44" s="128">
        <f t="shared" si="45"/>
        <v>-2.7936000000000001</v>
      </c>
      <c r="E44" s="129">
        <f t="shared" si="76"/>
        <v>0.97</v>
      </c>
      <c r="F44" s="279"/>
      <c r="G44" s="128">
        <f t="shared" si="0"/>
        <v>-1.8493776900847054</v>
      </c>
      <c r="H44" s="128">
        <f t="shared" si="1"/>
        <v>-1.8493776900847054</v>
      </c>
      <c r="I44" s="128">
        <f t="shared" si="2"/>
        <v>-21.42</v>
      </c>
      <c r="J44" s="128">
        <f t="shared" si="3"/>
        <v>7.4375</v>
      </c>
      <c r="K44" s="128">
        <f t="shared" si="4"/>
        <v>-1.3070566016140281</v>
      </c>
      <c r="L44" s="115">
        <f t="shared" si="46"/>
        <v>0.9997398075471986</v>
      </c>
      <c r="M44" s="115">
        <f t="shared" si="5"/>
        <v>0.99999986449405476</v>
      </c>
      <c r="N44" s="129">
        <f t="shared" si="47"/>
        <v>0.99999986449405476</v>
      </c>
      <c r="O44" s="128">
        <f t="shared" si="6"/>
        <v>0.64214503127941158</v>
      </c>
      <c r="P44" s="279"/>
      <c r="Q44" s="128">
        <f t="shared" si="7"/>
        <v>-1.9920935729664446</v>
      </c>
      <c r="R44" s="128">
        <f t="shared" si="8"/>
        <v>-2.8199424293235946</v>
      </c>
      <c r="S44" s="128">
        <f t="shared" si="9"/>
        <v>-21.42</v>
      </c>
      <c r="T44" s="128">
        <f t="shared" si="10"/>
        <v>7.4375</v>
      </c>
      <c r="U44" s="128">
        <f t="shared" si="11"/>
        <v>-1.9920935729664446</v>
      </c>
      <c r="V44" s="129">
        <f t="shared" si="12"/>
        <v>0.99939563339648418</v>
      </c>
      <c r="W44" s="129">
        <f t="shared" si="13"/>
        <v>0.99999926815664897</v>
      </c>
      <c r="X44" s="129">
        <f t="shared" si="48"/>
        <v>1</v>
      </c>
      <c r="Y44" s="128">
        <f t="shared" si="14"/>
        <v>0</v>
      </c>
      <c r="Z44" s="279"/>
      <c r="AA44" s="128">
        <f t="shared" si="15"/>
        <v>-0.57316794957711215</v>
      </c>
      <c r="AB44" s="128">
        <f t="shared" si="16"/>
        <v>179.42683205042289</v>
      </c>
      <c r="AC44" s="128">
        <f t="shared" si="49"/>
        <v>-0.57316794957711215</v>
      </c>
      <c r="AD44" s="114">
        <f t="shared" si="50"/>
        <v>-8.6850267233048962E-4</v>
      </c>
      <c r="AE44" s="114">
        <f t="shared" si="51"/>
        <v>1</v>
      </c>
      <c r="AF44" s="128">
        <f t="shared" si="52"/>
        <v>0</v>
      </c>
      <c r="AG44" s="279"/>
      <c r="AH44" s="128">
        <f t="shared" si="17"/>
        <v>-2.2942769725223622</v>
      </c>
      <c r="AI44" s="128">
        <f t="shared" si="18"/>
        <v>177.70572302747763</v>
      </c>
      <c r="AJ44" s="128">
        <f t="shared" si="53"/>
        <v>-2.2942769725223622</v>
      </c>
      <c r="AK44" s="114">
        <f t="shared" si="54"/>
        <v>-6.9431942125323031E-3</v>
      </c>
      <c r="AL44" s="114">
        <f t="shared" si="55"/>
        <v>1</v>
      </c>
      <c r="AM44" s="128">
        <f t="shared" si="56"/>
        <v>0</v>
      </c>
      <c r="AN44" s="279"/>
      <c r="AO44" s="128">
        <f t="shared" si="19"/>
        <v>-0.54354509693335951</v>
      </c>
      <c r="AP44" s="128">
        <f t="shared" si="20"/>
        <v>179.41282576904041</v>
      </c>
      <c r="AQ44" s="114">
        <f t="shared" si="57"/>
        <v>-1.0023866429118952E-3</v>
      </c>
      <c r="AR44" s="128">
        <f t="shared" si="21"/>
        <v>-0.54354509693335951</v>
      </c>
      <c r="AS44" s="114">
        <f t="shared" si="22"/>
        <v>0.99988460263171941</v>
      </c>
      <c r="AT44" s="128">
        <f t="shared" si="23"/>
        <v>0.18873093643519426</v>
      </c>
      <c r="AU44" s="128">
        <f t="shared" si="24"/>
        <v>-0.49623499130302018</v>
      </c>
      <c r="AV44" s="128">
        <f t="shared" si="25"/>
        <v>179.50376500869697</v>
      </c>
      <c r="AW44" s="114">
        <f t="shared" si="26"/>
        <v>-7.1615572316997985E-4</v>
      </c>
      <c r="AX44" s="128">
        <f t="shared" si="27"/>
        <v>-0.49623499130302018</v>
      </c>
      <c r="AY44" s="114">
        <f t="shared" si="28"/>
        <v>0.99991755292432538</v>
      </c>
      <c r="AZ44" s="128">
        <f t="shared" si="29"/>
        <v>0.17230381642465978</v>
      </c>
      <c r="BA44" s="114">
        <f t="shared" si="30"/>
        <v>0.36103475285985404</v>
      </c>
      <c r="BB44" s="279"/>
      <c r="BC44" s="223">
        <f t="shared" si="31"/>
        <v>2.0981797841392655</v>
      </c>
      <c r="BD44" s="266"/>
      <c r="BE44" s="215"/>
      <c r="BF44" s="129">
        <f t="shared" si="32"/>
        <v>-1.3571443666586021</v>
      </c>
      <c r="BG44" s="129">
        <f t="shared" si="33"/>
        <v>178.64285563334141</v>
      </c>
      <c r="BH44" s="128">
        <f t="shared" si="58"/>
        <v>-1.3571443666586021</v>
      </c>
      <c r="BI44" s="114">
        <f t="shared" si="59"/>
        <v>-3.1616744976687306E-3</v>
      </c>
      <c r="BJ44" s="114">
        <f t="shared" si="60"/>
        <v>1</v>
      </c>
      <c r="BK44" s="128">
        <f t="shared" si="61"/>
        <v>0</v>
      </c>
      <c r="BL44" s="277"/>
      <c r="BM44" s="128">
        <f t="shared" si="34"/>
        <v>-3.7747953694660406</v>
      </c>
      <c r="BN44" s="128">
        <f t="shared" si="35"/>
        <v>-3.7747953694660406</v>
      </c>
      <c r="BO44" s="128">
        <f t="shared" si="62"/>
        <v>-21.42</v>
      </c>
      <c r="BP44" s="128">
        <f t="shared" si="63"/>
        <v>7.4375</v>
      </c>
      <c r="BQ44" s="128">
        <f t="shared" si="36"/>
        <v>-2.6649347028970531</v>
      </c>
      <c r="BR44" s="129">
        <f t="shared" si="37"/>
        <v>0.9989185172711571</v>
      </c>
      <c r="BS44" s="129">
        <f t="shared" si="38"/>
        <v>0.99999765319189848</v>
      </c>
      <c r="BT44" s="129">
        <f t="shared" si="64"/>
        <v>0.99999765319189848</v>
      </c>
      <c r="BU44" s="128">
        <f t="shared" si="39"/>
        <v>1.3106928366201529</v>
      </c>
      <c r="BV44" s="277"/>
      <c r="BW44" s="128">
        <f t="shared" si="65"/>
        <v>-2.5941867100286404</v>
      </c>
      <c r="BX44" s="128">
        <f t="shared" si="40"/>
        <v>-2.5941867100286404</v>
      </c>
      <c r="BY44" s="128">
        <f t="shared" si="66"/>
        <v>-21.42</v>
      </c>
      <c r="BZ44" s="128">
        <f t="shared" si="67"/>
        <v>7.4375</v>
      </c>
      <c r="CA44" s="128">
        <f t="shared" si="68"/>
        <v>-1.8328395059420592</v>
      </c>
      <c r="CB44" s="129">
        <f t="shared" si="69"/>
        <v>0.99948839288075619</v>
      </c>
      <c r="CC44" s="129">
        <f t="shared" si="70"/>
        <v>0.99999947571241243</v>
      </c>
      <c r="CD44" s="129">
        <f t="shared" si="71"/>
        <v>1</v>
      </c>
      <c r="CE44" s="128">
        <f t="shared" si="72"/>
        <v>0</v>
      </c>
      <c r="CF44" s="277"/>
      <c r="CG44" s="227">
        <f t="shared" si="41"/>
        <v>1.3106928366201529</v>
      </c>
      <c r="CH44" s="236">
        <f t="shared" si="42"/>
        <v>3.4088726207594187</v>
      </c>
      <c r="CI44" s="79">
        <f t="shared" si="43"/>
        <v>0.99979968324757995</v>
      </c>
      <c r="CJ44" s="229">
        <f t="shared" si="44"/>
        <v>-1.7401034959360474E-3</v>
      </c>
      <c r="CK44" s="184">
        <f t="shared" si="73"/>
        <v>0.8</v>
      </c>
      <c r="CL44" s="184">
        <f t="shared" si="74"/>
        <v>0.79999812255351888</v>
      </c>
      <c r="CM44" s="265"/>
      <c r="CN44" s="132"/>
      <c r="CO44" s="132"/>
      <c r="CP44" s="132"/>
      <c r="CQ44" s="132"/>
      <c r="CR44" s="132"/>
      <c r="CS44" s="132"/>
      <c r="CT44" s="132"/>
      <c r="CU44" s="133"/>
      <c r="CV44" s="132"/>
      <c r="CW44" s="132"/>
      <c r="CX44" s="132"/>
      <c r="CY44" s="132"/>
      <c r="CZ44" s="132"/>
      <c r="DA44" s="132"/>
      <c r="DB44" s="132"/>
      <c r="DC44" s="132"/>
      <c r="DD44" s="132"/>
      <c r="DE44" s="132"/>
      <c r="DF44" s="132"/>
      <c r="DG44" s="132"/>
      <c r="DH44" s="132"/>
      <c r="DI44" s="132"/>
      <c r="DJ44" s="132"/>
      <c r="DK44" s="132"/>
      <c r="DL44" s="132"/>
      <c r="DM44" s="132"/>
    </row>
    <row r="45" spans="1:117" s="126" customFormat="1" x14ac:dyDescent="0.25">
      <c r="A45" s="126">
        <v>9</v>
      </c>
      <c r="B45" s="127">
        <f t="shared" si="75"/>
        <v>0.125</v>
      </c>
      <c r="C45" s="282"/>
      <c r="D45" s="128">
        <f t="shared" si="45"/>
        <v>-3.1427999999999998</v>
      </c>
      <c r="E45" s="129">
        <f t="shared" si="76"/>
        <v>0.97</v>
      </c>
      <c r="F45" s="279"/>
      <c r="G45" s="128">
        <f t="shared" si="0"/>
        <v>-2.0806456591700062</v>
      </c>
      <c r="H45" s="128">
        <f t="shared" si="1"/>
        <v>-2.0806456591700062</v>
      </c>
      <c r="I45" s="128">
        <f t="shared" si="2"/>
        <v>-24.0975</v>
      </c>
      <c r="J45" s="128">
        <f t="shared" si="3"/>
        <v>7.4375</v>
      </c>
      <c r="K45" s="128">
        <f t="shared" si="4"/>
        <v>-1.4703709349865191</v>
      </c>
      <c r="L45" s="115">
        <f t="shared" si="46"/>
        <v>0.99967072805933344</v>
      </c>
      <c r="M45" s="115">
        <f t="shared" si="5"/>
        <v>0.99999978294570369</v>
      </c>
      <c r="N45" s="129">
        <f t="shared" si="47"/>
        <v>0.99999978294570369</v>
      </c>
      <c r="O45" s="128">
        <f t="shared" si="6"/>
        <v>0.64217458616358225</v>
      </c>
      <c r="P45" s="279"/>
      <c r="Q45" s="128">
        <f t="shared" si="7"/>
        <v>-2.2408654992135344</v>
      </c>
      <c r="R45" s="128">
        <f t="shared" si="8"/>
        <v>-3.1727741634967717</v>
      </c>
      <c r="S45" s="128">
        <f t="shared" si="9"/>
        <v>-24.0975</v>
      </c>
      <c r="T45" s="128">
        <f t="shared" si="10"/>
        <v>7.4375</v>
      </c>
      <c r="U45" s="128">
        <f t="shared" si="11"/>
        <v>-2.2408654992135344</v>
      </c>
      <c r="V45" s="129">
        <f t="shared" si="12"/>
        <v>0.99923528262112438</v>
      </c>
      <c r="W45" s="129">
        <f t="shared" si="13"/>
        <v>0.9999988277292351</v>
      </c>
      <c r="X45" s="129">
        <f t="shared" si="48"/>
        <v>1</v>
      </c>
      <c r="Y45" s="128">
        <f t="shared" si="14"/>
        <v>0</v>
      </c>
      <c r="Z45" s="279"/>
      <c r="AA45" s="128">
        <f t="shared" si="15"/>
        <v>-0.64487676978780872</v>
      </c>
      <c r="AB45" s="128">
        <f t="shared" si="16"/>
        <v>179.3551232302122</v>
      </c>
      <c r="AC45" s="128">
        <f t="shared" si="49"/>
        <v>-0.64487676978780872</v>
      </c>
      <c r="AD45" s="114">
        <f t="shared" si="50"/>
        <v>-1.0991699264544634E-3</v>
      </c>
      <c r="AE45" s="114">
        <f t="shared" si="51"/>
        <v>1</v>
      </c>
      <c r="AF45" s="128">
        <f t="shared" si="52"/>
        <v>0</v>
      </c>
      <c r="AG45" s="279"/>
      <c r="AH45" s="128">
        <f t="shared" si="17"/>
        <v>-2.5817929081625097</v>
      </c>
      <c r="AI45" s="128">
        <f t="shared" si="18"/>
        <v>177.4182070918375</v>
      </c>
      <c r="AJ45" s="128">
        <f t="shared" si="53"/>
        <v>-2.5817929081625097</v>
      </c>
      <c r="AK45" s="114">
        <f t="shared" si="54"/>
        <v>-8.7856429199085016E-3</v>
      </c>
      <c r="AL45" s="114">
        <f t="shared" si="55"/>
        <v>1</v>
      </c>
      <c r="AM45" s="128">
        <f t="shared" si="56"/>
        <v>0</v>
      </c>
      <c r="AN45" s="279"/>
      <c r="AO45" s="128">
        <f t="shared" si="19"/>
        <v>-0.61181409931882225</v>
      </c>
      <c r="AP45" s="128">
        <f t="shared" si="20"/>
        <v>179.3393459770335</v>
      </c>
      <c r="AQ45" s="114">
        <f t="shared" si="57"/>
        <v>-1.2686075765812363E-3</v>
      </c>
      <c r="AR45" s="128">
        <f t="shared" si="21"/>
        <v>-0.61181409931882225</v>
      </c>
      <c r="AS45" s="114">
        <f t="shared" si="22"/>
        <v>0.99985395682060874</v>
      </c>
      <c r="AT45" s="128">
        <f t="shared" si="23"/>
        <v>0.18883151213543897</v>
      </c>
      <c r="AU45" s="128">
        <f t="shared" si="24"/>
        <v>-0.55831447944790979</v>
      </c>
      <c r="AV45" s="128">
        <f t="shared" si="25"/>
        <v>179.44168552055208</v>
      </c>
      <c r="AW45" s="114">
        <f t="shared" si="26"/>
        <v>-9.0636505409240938E-4</v>
      </c>
      <c r="AX45" s="128">
        <f t="shared" si="27"/>
        <v>-0.55831447944790979</v>
      </c>
      <c r="AY45" s="114">
        <f t="shared" si="28"/>
        <v>0.99989565631106314</v>
      </c>
      <c r="AZ45" s="128">
        <f t="shared" si="29"/>
        <v>0.17231928378021907</v>
      </c>
      <c r="BA45" s="114">
        <f t="shared" si="30"/>
        <v>0.36115079591565802</v>
      </c>
      <c r="BB45" s="279"/>
      <c r="BC45" s="223">
        <f t="shared" si="31"/>
        <v>2.0983253820792402</v>
      </c>
      <c r="BD45" s="266"/>
      <c r="BE45" s="215"/>
      <c r="BF45" s="129">
        <f t="shared" si="32"/>
        <v>-1.5270957966519358</v>
      </c>
      <c r="BG45" s="129">
        <f t="shared" si="33"/>
        <v>178.47290420334807</v>
      </c>
      <c r="BH45" s="128">
        <f t="shared" si="58"/>
        <v>-1.5270957966519358</v>
      </c>
      <c r="BI45" s="114">
        <f t="shared" si="59"/>
        <v>-4.0011131464055914E-3</v>
      </c>
      <c r="BJ45" s="114">
        <f t="shared" si="60"/>
        <v>1</v>
      </c>
      <c r="BK45" s="128">
        <f t="shared" si="61"/>
        <v>0</v>
      </c>
      <c r="BL45" s="277"/>
      <c r="BM45" s="128">
        <f t="shared" si="34"/>
        <v>-4.247455914087424</v>
      </c>
      <c r="BN45" s="128">
        <f t="shared" si="35"/>
        <v>-4.247455914087424</v>
      </c>
      <c r="BO45" s="128">
        <f t="shared" si="62"/>
        <v>-24.0975</v>
      </c>
      <c r="BP45" s="128">
        <f t="shared" si="63"/>
        <v>7.4375</v>
      </c>
      <c r="BQ45" s="128">
        <f t="shared" si="36"/>
        <v>-2.9974777188244741</v>
      </c>
      <c r="BR45" s="129">
        <f t="shared" si="37"/>
        <v>0.99863183772621211</v>
      </c>
      <c r="BS45" s="129">
        <f t="shared" si="38"/>
        <v>0.99999624087516226</v>
      </c>
      <c r="BT45" s="129">
        <f t="shared" si="64"/>
        <v>0.99999624087516226</v>
      </c>
      <c r="BU45" s="128">
        <f t="shared" si="39"/>
        <v>1.310943183360316</v>
      </c>
      <c r="BV45" s="277"/>
      <c r="BW45" s="128">
        <f t="shared" si="65"/>
        <v>-2.9187240369434488</v>
      </c>
      <c r="BX45" s="128">
        <f t="shared" si="40"/>
        <v>-2.9187240369434488</v>
      </c>
      <c r="BY45" s="128">
        <f t="shared" si="66"/>
        <v>-24.0975</v>
      </c>
      <c r="BZ45" s="128">
        <f t="shared" si="67"/>
        <v>7.4375</v>
      </c>
      <c r="CA45" s="128">
        <f t="shared" si="68"/>
        <v>-2.0617576907585402</v>
      </c>
      <c r="CB45" s="129">
        <f t="shared" si="69"/>
        <v>0.99935262917652601</v>
      </c>
      <c r="CC45" s="129">
        <f t="shared" si="70"/>
        <v>0.9999991601930579</v>
      </c>
      <c r="CD45" s="129">
        <f t="shared" si="71"/>
        <v>1</v>
      </c>
      <c r="CE45" s="128">
        <f t="shared" si="72"/>
        <v>0</v>
      </c>
      <c r="CF45" s="277"/>
      <c r="CG45" s="227">
        <f t="shared" si="41"/>
        <v>1.310943183360316</v>
      </c>
      <c r="CH45" s="236">
        <f t="shared" si="42"/>
        <v>3.4092685654395565</v>
      </c>
      <c r="CI45" s="79">
        <f t="shared" si="43"/>
        <v>0.99974565318756003</v>
      </c>
      <c r="CJ45" s="229">
        <f t="shared" si="44"/>
        <v>-2.2095093453897274E-3</v>
      </c>
      <c r="CK45" s="184">
        <f t="shared" si="73"/>
        <v>0.9</v>
      </c>
      <c r="CL45" s="184">
        <f t="shared" si="74"/>
        <v>0.89999661678764609</v>
      </c>
      <c r="CM45" s="265"/>
      <c r="CN45" s="132"/>
      <c r="CO45" s="132"/>
      <c r="CP45" s="132"/>
      <c r="CQ45" s="132"/>
      <c r="CR45" s="132"/>
      <c r="CS45" s="132"/>
      <c r="CT45" s="132"/>
      <c r="CU45" s="133"/>
      <c r="CV45" s="132"/>
      <c r="CW45" s="132"/>
      <c r="CX45" s="132"/>
      <c r="CY45" s="132"/>
      <c r="CZ45" s="132"/>
      <c r="DA45" s="132"/>
      <c r="DB45" s="132"/>
      <c r="DC45" s="132"/>
      <c r="DD45" s="132"/>
      <c r="DE45" s="132"/>
      <c r="DF45" s="132"/>
      <c r="DG45" s="132"/>
      <c r="DH45" s="132"/>
      <c r="DI45" s="132"/>
      <c r="DJ45" s="132"/>
      <c r="DK45" s="132"/>
      <c r="DL45" s="132"/>
      <c r="DM45" s="132"/>
    </row>
    <row r="46" spans="1:117" s="126" customFormat="1" x14ac:dyDescent="0.25">
      <c r="A46" s="126">
        <v>10</v>
      </c>
      <c r="B46" s="127">
        <f t="shared" si="75"/>
        <v>0.125</v>
      </c>
      <c r="C46" s="282"/>
      <c r="D46" s="128">
        <f t="shared" si="45"/>
        <v>-3.492</v>
      </c>
      <c r="E46" s="129">
        <f t="shared" si="76"/>
        <v>0.97</v>
      </c>
      <c r="F46" s="279"/>
      <c r="G46" s="128">
        <f t="shared" si="0"/>
        <v>-2.3119474041716557</v>
      </c>
      <c r="H46" s="128">
        <f t="shared" si="1"/>
        <v>-2.3119474041716557</v>
      </c>
      <c r="I46" s="128">
        <f t="shared" si="2"/>
        <v>-26.774999999999999</v>
      </c>
      <c r="J46" s="128">
        <f t="shared" si="3"/>
        <v>7.4375</v>
      </c>
      <c r="K46" s="128">
        <f t="shared" si="4"/>
        <v>-1.633661374247952</v>
      </c>
      <c r="L46" s="115">
        <f t="shared" si="46"/>
        <v>0.99959353851607313</v>
      </c>
      <c r="M46" s="115">
        <f t="shared" si="5"/>
        <v>0.99999966917503569</v>
      </c>
      <c r="N46" s="129">
        <f t="shared" si="47"/>
        <v>0.99999966917503569</v>
      </c>
      <c r="O46" s="128">
        <f t="shared" si="6"/>
        <v>0.64220761226990442</v>
      </c>
      <c r="P46" s="279"/>
      <c r="Q46" s="128">
        <f t="shared" si="7"/>
        <v>-2.4895529219991559</v>
      </c>
      <c r="R46" s="128">
        <f t="shared" si="8"/>
        <v>-3.5257253472839527</v>
      </c>
      <c r="S46" s="128">
        <f t="shared" si="9"/>
        <v>-26.774999999999999</v>
      </c>
      <c r="T46" s="128">
        <f t="shared" si="10"/>
        <v>7.4375</v>
      </c>
      <c r="U46" s="128">
        <f t="shared" si="11"/>
        <v>-2.4895529219991559</v>
      </c>
      <c r="V46" s="129">
        <f t="shared" si="12"/>
        <v>0.99905615835505956</v>
      </c>
      <c r="W46" s="129">
        <f t="shared" si="13"/>
        <v>0.999998213275896</v>
      </c>
      <c r="X46" s="129">
        <f t="shared" si="48"/>
        <v>1</v>
      </c>
      <c r="Y46" s="128">
        <f t="shared" si="14"/>
        <v>0</v>
      </c>
      <c r="Z46" s="279"/>
      <c r="AA46" s="128">
        <f t="shared" si="15"/>
        <v>-0.71660777866965586</v>
      </c>
      <c r="AB46" s="128">
        <f t="shared" si="16"/>
        <v>179.28339222133033</v>
      </c>
      <c r="AC46" s="128">
        <f t="shared" si="49"/>
        <v>-0.71660777866965586</v>
      </c>
      <c r="AD46" s="114">
        <f t="shared" si="50"/>
        <v>-1.3569603625107492E-3</v>
      </c>
      <c r="AE46" s="114">
        <f t="shared" si="51"/>
        <v>1</v>
      </c>
      <c r="AF46" s="128">
        <f t="shared" si="52"/>
        <v>0</v>
      </c>
      <c r="AG46" s="279"/>
      <c r="AH46" s="128">
        <f t="shared" si="17"/>
        <v>-2.8695671985135878</v>
      </c>
      <c r="AI46" s="128">
        <f t="shared" si="18"/>
        <v>177.13043280148642</v>
      </c>
      <c r="AJ46" s="128">
        <f t="shared" si="53"/>
        <v>-2.8695671985135878</v>
      </c>
      <c r="AK46" s="114">
        <f t="shared" si="54"/>
        <v>-1.0843948470001027E-2</v>
      </c>
      <c r="AL46" s="114">
        <f t="shared" si="55"/>
        <v>1</v>
      </c>
      <c r="AM46" s="128">
        <f t="shared" si="56"/>
        <v>0</v>
      </c>
      <c r="AN46" s="279"/>
      <c r="AO46" s="128">
        <f t="shared" si="19"/>
        <v>-0.68016442522331222</v>
      </c>
      <c r="AP46" s="128">
        <f t="shared" si="20"/>
        <v>179.26583686089714</v>
      </c>
      <c r="AQ46" s="114">
        <f t="shared" si="57"/>
        <v>-1.5661300364943295E-3</v>
      </c>
      <c r="AR46" s="128">
        <f t="shared" si="21"/>
        <v>-0.68016442522331222</v>
      </c>
      <c r="AS46" s="114">
        <f t="shared" si="22"/>
        <v>0.99981970887061333</v>
      </c>
      <c r="AT46" s="128">
        <f t="shared" si="23"/>
        <v>0.18893456256203117</v>
      </c>
      <c r="AU46" s="128">
        <f t="shared" si="24"/>
        <v>-0.62041166591129226</v>
      </c>
      <c r="AV46" s="128">
        <f t="shared" si="25"/>
        <v>179.37958833408871</v>
      </c>
      <c r="AW46" s="114">
        <f t="shared" si="26"/>
        <v>-1.118942360566753E-3</v>
      </c>
      <c r="AX46" s="128">
        <f t="shared" si="27"/>
        <v>-0.62041166591129226</v>
      </c>
      <c r="AY46" s="114">
        <f t="shared" si="28"/>
        <v>0.9998711852973583</v>
      </c>
      <c r="AZ46" s="128">
        <f t="shared" si="29"/>
        <v>0.17233657386424786</v>
      </c>
      <c r="BA46" s="114">
        <f t="shared" si="30"/>
        <v>0.36127113642627906</v>
      </c>
      <c r="BB46" s="279"/>
      <c r="BC46" s="223">
        <f t="shared" si="31"/>
        <v>2.0984787486961833</v>
      </c>
      <c r="BD46" s="266"/>
      <c r="BE46" s="215"/>
      <c r="BF46" s="129">
        <f t="shared" si="32"/>
        <v>-1.6971561896002916</v>
      </c>
      <c r="BG46" s="129">
        <f t="shared" si="33"/>
        <v>178.30284381039971</v>
      </c>
      <c r="BH46" s="128">
        <f t="shared" si="58"/>
        <v>-1.6971561896002916</v>
      </c>
      <c r="BI46" s="114">
        <f t="shared" si="59"/>
        <v>-4.9391220250742758E-3</v>
      </c>
      <c r="BJ46" s="114">
        <f t="shared" si="60"/>
        <v>1</v>
      </c>
      <c r="BK46" s="128">
        <f t="shared" si="61"/>
        <v>0</v>
      </c>
      <c r="BL46" s="277"/>
      <c r="BM46" s="128">
        <f t="shared" si="34"/>
        <v>-4.7204019936303654</v>
      </c>
      <c r="BN46" s="128">
        <f t="shared" si="35"/>
        <v>-4.7204019936303654</v>
      </c>
      <c r="BO46" s="128">
        <f t="shared" si="62"/>
        <v>-26.774999999999999</v>
      </c>
      <c r="BP46" s="128">
        <f t="shared" si="63"/>
        <v>7.4375</v>
      </c>
      <c r="BQ46" s="128">
        <f t="shared" si="36"/>
        <v>-3.3298187288516927</v>
      </c>
      <c r="BR46" s="129">
        <f t="shared" si="37"/>
        <v>0.99831172307944149</v>
      </c>
      <c r="BS46" s="129">
        <f t="shared" si="38"/>
        <v>0.9999942705171051</v>
      </c>
      <c r="BT46" s="129">
        <f t="shared" si="64"/>
        <v>0.9999942705171051</v>
      </c>
      <c r="BU46" s="128">
        <f t="shared" si="39"/>
        <v>1.311222776008435</v>
      </c>
      <c r="BV46" s="277"/>
      <c r="BW46" s="128">
        <f t="shared" si="65"/>
        <v>-3.2433544222406567</v>
      </c>
      <c r="BX46" s="128">
        <f t="shared" si="40"/>
        <v>-3.2433544222406567</v>
      </c>
      <c r="BY46" s="128">
        <f t="shared" si="66"/>
        <v>-26.774999999999999</v>
      </c>
      <c r="BZ46" s="128">
        <f t="shared" si="67"/>
        <v>7.4375</v>
      </c>
      <c r="CA46" s="128">
        <f t="shared" si="68"/>
        <v>-2.2906100426385296</v>
      </c>
      <c r="CB46" s="129">
        <f t="shared" si="69"/>
        <v>0.99920095872178949</v>
      </c>
      <c r="CC46" s="129">
        <f t="shared" si="70"/>
        <v>0.99999872000245749</v>
      </c>
      <c r="CD46" s="129">
        <f t="shared" si="71"/>
        <v>1</v>
      </c>
      <c r="CE46" s="128">
        <f t="shared" si="72"/>
        <v>0</v>
      </c>
      <c r="CF46" s="277"/>
      <c r="CG46" s="227">
        <f t="shared" si="41"/>
        <v>1.311222776008435</v>
      </c>
      <c r="CH46" s="236">
        <f t="shared" si="42"/>
        <v>3.4097015247046185</v>
      </c>
      <c r="CI46" s="79">
        <f t="shared" si="43"/>
        <v>0.99968485895929127</v>
      </c>
      <c r="CJ46" s="229">
        <f t="shared" si="44"/>
        <v>-2.7377117053403073E-3</v>
      </c>
      <c r="CK46" s="184">
        <f t="shared" si="73"/>
        <v>1</v>
      </c>
      <c r="CL46" s="184">
        <f t="shared" si="74"/>
        <v>0.9999942705171051</v>
      </c>
      <c r="CM46" s="265"/>
      <c r="CN46" s="132"/>
      <c r="CO46" s="132"/>
      <c r="CP46" s="132"/>
      <c r="CQ46" s="132"/>
      <c r="CR46" s="132"/>
      <c r="CS46" s="132"/>
      <c r="CT46" s="132"/>
      <c r="CU46" s="133"/>
      <c r="CV46" s="132"/>
      <c r="CW46" s="132"/>
      <c r="CX46" s="132"/>
      <c r="CY46" s="132"/>
      <c r="CZ46" s="132"/>
      <c r="DA46" s="132"/>
      <c r="DB46" s="132"/>
      <c r="DC46" s="132"/>
      <c r="DD46" s="132"/>
      <c r="DE46" s="132"/>
      <c r="DF46" s="132"/>
      <c r="DG46" s="132"/>
      <c r="DH46" s="132"/>
      <c r="DI46" s="132"/>
      <c r="DJ46" s="132"/>
      <c r="DK46" s="132"/>
      <c r="DL46" s="132"/>
      <c r="DM46" s="132"/>
    </row>
    <row r="47" spans="1:117" s="126" customFormat="1" ht="15" customHeight="1" x14ac:dyDescent="0.25">
      <c r="A47" s="135">
        <v>12</v>
      </c>
      <c r="B47" s="136">
        <f t="shared" si="75"/>
        <v>0.125</v>
      </c>
      <c r="C47" s="282"/>
      <c r="D47" s="128">
        <f t="shared" si="45"/>
        <v>-4.1903999999999995</v>
      </c>
      <c r="E47" s="129">
        <f t="shared" si="76"/>
        <v>0.97</v>
      </c>
      <c r="F47" s="279"/>
      <c r="G47" s="128">
        <f t="shared" si="0"/>
        <v>-2.7746671831330425</v>
      </c>
      <c r="H47" s="128">
        <f t="shared" si="1"/>
        <v>-2.7746671831330425</v>
      </c>
      <c r="I47" s="128">
        <f t="shared" si="2"/>
        <v>-32.130000000000003</v>
      </c>
      <c r="J47" s="128">
        <f t="shared" si="3"/>
        <v>7.4375</v>
      </c>
      <c r="K47" s="128">
        <f t="shared" si="4"/>
        <v>-1.9601599862124883</v>
      </c>
      <c r="L47" s="115">
        <f t="shared" si="46"/>
        <v>0.9994148524115738</v>
      </c>
      <c r="M47" s="115">
        <f t="shared" si="5"/>
        <v>0.99999931400171926</v>
      </c>
      <c r="N47" s="129">
        <f t="shared" si="47"/>
        <v>0.99999931400171926</v>
      </c>
      <c r="O47" s="128">
        <f t="shared" si="6"/>
        <v>0.64228407016968569</v>
      </c>
      <c r="P47" s="279"/>
      <c r="Q47" s="128">
        <f t="shared" si="7"/>
        <v>-2.9866369904751666</v>
      </c>
      <c r="R47" s="128">
        <f t="shared" si="8"/>
        <v>-4.23203873692007</v>
      </c>
      <c r="S47" s="128">
        <f t="shared" si="9"/>
        <v>-32.130000000000003</v>
      </c>
      <c r="T47" s="128">
        <f t="shared" si="10"/>
        <v>7.4375</v>
      </c>
      <c r="U47" s="128">
        <f t="shared" si="11"/>
        <v>-2.9866369904751666</v>
      </c>
      <c r="V47" s="129">
        <f t="shared" si="12"/>
        <v>0.99864171383127998</v>
      </c>
      <c r="W47" s="129">
        <f t="shared" si="13"/>
        <v>0.99999629505955856</v>
      </c>
      <c r="X47" s="129">
        <f t="shared" si="48"/>
        <v>1</v>
      </c>
      <c r="Y47" s="128">
        <f t="shared" si="14"/>
        <v>0</v>
      </c>
      <c r="Z47" s="279"/>
      <c r="AA47" s="128">
        <f t="shared" si="15"/>
        <v>-0.86014625912850684</v>
      </c>
      <c r="AB47" s="128">
        <f t="shared" si="16"/>
        <v>179.1398537408715</v>
      </c>
      <c r="AC47" s="128">
        <f t="shared" si="49"/>
        <v>-0.86014625912850684</v>
      </c>
      <c r="AD47" s="114">
        <f t="shared" si="50"/>
        <v>-1.9538919078638298E-3</v>
      </c>
      <c r="AE47" s="114">
        <f t="shared" si="51"/>
        <v>1</v>
      </c>
      <c r="AF47" s="128">
        <f t="shared" si="52"/>
        <v>0</v>
      </c>
      <c r="AG47" s="279"/>
      <c r="AH47" s="128">
        <f t="shared" si="17"/>
        <v>-3.4460062506328843</v>
      </c>
      <c r="AI47" s="128">
        <f t="shared" si="18"/>
        <v>176.55399374936712</v>
      </c>
      <c r="AJ47" s="128">
        <f t="shared" si="53"/>
        <v>-3.4460062506328843</v>
      </c>
      <c r="AK47" s="114">
        <f t="shared" si="54"/>
        <v>-1.5606930947764552E-2</v>
      </c>
      <c r="AL47" s="114">
        <f t="shared" si="55"/>
        <v>1</v>
      </c>
      <c r="AM47" s="128">
        <f t="shared" si="56"/>
        <v>0</v>
      </c>
      <c r="AN47" s="279"/>
      <c r="AO47" s="128">
        <f t="shared" si="19"/>
        <v>-0.81711987003740738</v>
      </c>
      <c r="AP47" s="128">
        <f t="shared" si="20"/>
        <v>179.11871756238696</v>
      </c>
      <c r="AQ47" s="114">
        <f t="shared" si="57"/>
        <v>-2.2550550815821327E-3</v>
      </c>
      <c r="AR47" s="128">
        <f t="shared" si="21"/>
        <v>-0.81711987003740738</v>
      </c>
      <c r="AS47" s="114">
        <f t="shared" si="22"/>
        <v>0.99974041088834886</v>
      </c>
      <c r="AT47" s="128">
        <f t="shared" si="23"/>
        <v>0.18914811806421467</v>
      </c>
      <c r="AU47" s="128">
        <f t="shared" si="24"/>
        <v>-0.74466702596823486</v>
      </c>
      <c r="AV47" s="128">
        <f t="shared" si="25"/>
        <v>179.25533297403177</v>
      </c>
      <c r="AW47" s="114">
        <f t="shared" si="26"/>
        <v>-1.6111881294171354E-3</v>
      </c>
      <c r="AX47" s="128">
        <f t="shared" si="27"/>
        <v>-0.74466702596823486</v>
      </c>
      <c r="AY47" s="114">
        <f t="shared" si="28"/>
        <v>0.99981452231467283</v>
      </c>
      <c r="AZ47" s="128">
        <f t="shared" si="29"/>
        <v>0.17237662638153586</v>
      </c>
      <c r="BA47" s="114">
        <f t="shared" si="30"/>
        <v>0.36152474444575056</v>
      </c>
      <c r="BB47" s="279"/>
      <c r="BC47" s="223">
        <f t="shared" si="31"/>
        <v>2.0988088146154364</v>
      </c>
      <c r="BD47" s="266"/>
      <c r="BE47" s="215"/>
      <c r="BF47" s="129">
        <f t="shared" si="32"/>
        <v>-2.0376525838244528</v>
      </c>
      <c r="BG47" s="129">
        <f t="shared" si="33"/>
        <v>177.96234741617556</v>
      </c>
      <c r="BH47" s="128">
        <f t="shared" si="58"/>
        <v>-2.0376525838244528</v>
      </c>
      <c r="BI47" s="114">
        <f t="shared" si="59"/>
        <v>-7.110600917193355E-3</v>
      </c>
      <c r="BJ47" s="114">
        <f t="shared" si="60"/>
        <v>1</v>
      </c>
      <c r="BK47" s="128">
        <f t="shared" si="61"/>
        <v>0</v>
      </c>
      <c r="BL47" s="277"/>
      <c r="BM47" s="128">
        <f t="shared" si="34"/>
        <v>-5.6672758713042768</v>
      </c>
      <c r="BN47" s="128">
        <f t="shared" si="35"/>
        <v>-5.6672758713042768</v>
      </c>
      <c r="BO47" s="128">
        <f t="shared" si="62"/>
        <v>-32.130000000000003</v>
      </c>
      <c r="BP47" s="128">
        <f t="shared" si="63"/>
        <v>7.4375</v>
      </c>
      <c r="BQ47" s="128">
        <f t="shared" si="36"/>
        <v>-3.993806191496839</v>
      </c>
      <c r="BR47" s="129">
        <f t="shared" si="37"/>
        <v>0.99757158526983614</v>
      </c>
      <c r="BS47" s="129">
        <f t="shared" si="38"/>
        <v>0.99998811945388777</v>
      </c>
      <c r="BT47" s="129">
        <f t="shared" si="64"/>
        <v>0.99998811945388777</v>
      </c>
      <c r="BU47" s="128">
        <f t="shared" si="39"/>
        <v>1.3118694146537677</v>
      </c>
      <c r="BV47" s="277"/>
      <c r="BW47" s="128">
        <f t="shared" si="65"/>
        <v>-3.8929354536446157</v>
      </c>
      <c r="BX47" s="128">
        <f t="shared" si="40"/>
        <v>-3.8929354536446157</v>
      </c>
      <c r="BY47" s="128">
        <f t="shared" si="66"/>
        <v>-32.130000000000003</v>
      </c>
      <c r="BZ47" s="128">
        <f t="shared" si="67"/>
        <v>7.4375</v>
      </c>
      <c r="CA47" s="128">
        <f t="shared" si="68"/>
        <v>-2.7480881800537502</v>
      </c>
      <c r="CB47" s="129">
        <f t="shared" si="69"/>
        <v>0.99884998684162973</v>
      </c>
      <c r="CC47" s="129">
        <f t="shared" si="70"/>
        <v>0.99999734580256727</v>
      </c>
      <c r="CD47" s="129">
        <f t="shared" si="71"/>
        <v>1</v>
      </c>
      <c r="CE47" s="128">
        <f t="shared" si="72"/>
        <v>0</v>
      </c>
      <c r="CF47" s="277"/>
      <c r="CG47" s="227">
        <f t="shared" si="41"/>
        <v>1.3118694146537677</v>
      </c>
      <c r="CH47" s="236">
        <f t="shared" si="42"/>
        <v>3.4106782292692044</v>
      </c>
      <c r="CI47" s="79">
        <f t="shared" si="43"/>
        <v>0.99954242040710928</v>
      </c>
      <c r="CJ47" s="229">
        <f t="shared" si="44"/>
        <v>-3.9753954437735089E-3</v>
      </c>
      <c r="CK47" s="184">
        <f t="shared" si="73"/>
        <v>1.2</v>
      </c>
      <c r="CL47" s="184">
        <f t="shared" si="74"/>
        <v>1.1999857433446652</v>
      </c>
      <c r="CM47" s="265"/>
      <c r="CN47" s="132"/>
      <c r="CO47" s="132"/>
      <c r="CP47" s="132"/>
      <c r="CQ47" s="132"/>
      <c r="CR47" s="132"/>
      <c r="CS47" s="132"/>
      <c r="CT47" s="132"/>
      <c r="CU47" s="133"/>
      <c r="CV47" s="132"/>
      <c r="CW47" s="132"/>
      <c r="CX47" s="132"/>
      <c r="CY47" s="132"/>
      <c r="CZ47" s="132"/>
      <c r="DA47" s="132"/>
      <c r="DB47" s="132"/>
      <c r="DC47" s="132"/>
      <c r="DD47" s="132"/>
      <c r="DE47" s="132"/>
      <c r="DF47" s="132"/>
      <c r="DG47" s="132"/>
      <c r="DH47" s="132"/>
      <c r="DI47" s="132"/>
      <c r="DJ47" s="132"/>
      <c r="DK47" s="132"/>
      <c r="DL47" s="132"/>
      <c r="DM47" s="132"/>
    </row>
    <row r="48" spans="1:117" s="126" customFormat="1" x14ac:dyDescent="0.25">
      <c r="A48" s="135">
        <v>15</v>
      </c>
      <c r="B48" s="136">
        <f t="shared" si="75"/>
        <v>0.125</v>
      </c>
      <c r="C48" s="282"/>
      <c r="D48" s="128">
        <f t="shared" si="45"/>
        <v>-5.2380000000000004</v>
      </c>
      <c r="E48" s="129">
        <f t="shared" si="76"/>
        <v>0.97</v>
      </c>
      <c r="F48" s="279"/>
      <c r="G48" s="128">
        <f t="shared" si="0"/>
        <v>-3.4690935738844164</v>
      </c>
      <c r="H48" s="128">
        <f t="shared" si="1"/>
        <v>-3.4690935738844164</v>
      </c>
      <c r="I48" s="128">
        <f t="shared" si="2"/>
        <v>-40.162500000000001</v>
      </c>
      <c r="J48" s="128">
        <f t="shared" si="3"/>
        <v>7.4375</v>
      </c>
      <c r="K48" s="128">
        <f t="shared" si="4"/>
        <v>-2.4496626201270426</v>
      </c>
      <c r="L48" s="115">
        <f t="shared" si="46"/>
        <v>0.99908615796087863</v>
      </c>
      <c r="M48" s="115">
        <f t="shared" si="5"/>
        <v>0.99999832520199405</v>
      </c>
      <c r="N48" s="129">
        <f t="shared" si="47"/>
        <v>0.99999832520199405</v>
      </c>
      <c r="O48" s="128">
        <f t="shared" si="6"/>
        <v>0.64242473590452154</v>
      </c>
      <c r="P48" s="279"/>
      <c r="Q48" s="128">
        <f t="shared" si="7"/>
        <v>-3.7313969991604465</v>
      </c>
      <c r="R48" s="128">
        <f t="shared" si="8"/>
        <v>-5.2927330342644661</v>
      </c>
      <c r="S48" s="128">
        <f t="shared" si="9"/>
        <v>-40.162500000000001</v>
      </c>
      <c r="T48" s="128">
        <f t="shared" si="10"/>
        <v>7.4375</v>
      </c>
      <c r="U48" s="128">
        <f t="shared" si="11"/>
        <v>-3.7313969991604465</v>
      </c>
      <c r="V48" s="129">
        <f t="shared" si="12"/>
        <v>0.99788010596581855</v>
      </c>
      <c r="W48" s="129">
        <f t="shared" si="13"/>
        <v>0.9999909548077065</v>
      </c>
      <c r="X48" s="129">
        <f t="shared" si="48"/>
        <v>1</v>
      </c>
      <c r="Y48" s="128">
        <f t="shared" si="14"/>
        <v>0</v>
      </c>
      <c r="Z48" s="279"/>
      <c r="AA48" s="128">
        <f t="shared" si="15"/>
        <v>-1.0756823219624323</v>
      </c>
      <c r="AB48" s="128">
        <f t="shared" si="16"/>
        <v>178.92431767803757</v>
      </c>
      <c r="AC48" s="128">
        <f t="shared" si="49"/>
        <v>-1.0756823219624323</v>
      </c>
      <c r="AD48" s="114">
        <f t="shared" si="50"/>
        <v>-3.0525841821912184E-3</v>
      </c>
      <c r="AE48" s="114">
        <f t="shared" si="51"/>
        <v>1</v>
      </c>
      <c r="AF48" s="128">
        <f t="shared" si="52"/>
        <v>0</v>
      </c>
      <c r="AG48" s="279"/>
      <c r="AH48" s="128">
        <f t="shared" si="17"/>
        <v>-4.3133249843670818</v>
      </c>
      <c r="AI48" s="128">
        <f t="shared" si="18"/>
        <v>175.68667501563291</v>
      </c>
      <c r="AJ48" s="128">
        <f t="shared" si="53"/>
        <v>-4.3133249843670818</v>
      </c>
      <c r="AK48" s="114">
        <f t="shared" si="54"/>
        <v>-2.4362156009264512E-2</v>
      </c>
      <c r="AL48" s="114">
        <f t="shared" si="55"/>
        <v>1</v>
      </c>
      <c r="AM48" s="128">
        <f t="shared" si="56"/>
        <v>0</v>
      </c>
      <c r="AN48" s="279"/>
      <c r="AO48" s="128">
        <f t="shared" si="19"/>
        <v>-1.0232309187234339</v>
      </c>
      <c r="AP48" s="128">
        <f t="shared" si="20"/>
        <v>178.89773672041966</v>
      </c>
      <c r="AQ48" s="114">
        <f t="shared" si="57"/>
        <v>-3.5230383610894162E-3</v>
      </c>
      <c r="AR48" s="128">
        <f t="shared" si="21"/>
        <v>-1.0232309187234339</v>
      </c>
      <c r="AS48" s="114">
        <f t="shared" si="22"/>
        <v>0.99959447746588426</v>
      </c>
      <c r="AT48" s="128">
        <f t="shared" si="23"/>
        <v>0.18948720717100628</v>
      </c>
      <c r="AU48" s="128">
        <f t="shared" si="24"/>
        <v>-0.93123218410204855</v>
      </c>
      <c r="AV48" s="128">
        <f t="shared" si="25"/>
        <v>179.06876781589796</v>
      </c>
      <c r="AW48" s="114">
        <f t="shared" si="26"/>
        <v>-2.5172294844279563E-3</v>
      </c>
      <c r="AX48" s="128">
        <f t="shared" si="27"/>
        <v>-0.93123218410204855</v>
      </c>
      <c r="AY48" s="114">
        <f t="shared" si="28"/>
        <v>0.99971023523559666</v>
      </c>
      <c r="AZ48" s="128">
        <f t="shared" si="29"/>
        <v>0.17245040446334231</v>
      </c>
      <c r="BA48" s="114">
        <f t="shared" si="30"/>
        <v>0.36193761163434857</v>
      </c>
      <c r="BB48" s="279"/>
      <c r="BC48" s="223">
        <f t="shared" si="31"/>
        <v>2.0993623475388699</v>
      </c>
      <c r="BD48" s="266"/>
      <c r="BE48" s="215"/>
      <c r="BF48" s="129">
        <f t="shared" si="32"/>
        <v>-2.5495194997064119</v>
      </c>
      <c r="BG48" s="129">
        <f t="shared" si="33"/>
        <v>177.45048050029359</v>
      </c>
      <c r="BH48" s="128">
        <f t="shared" si="58"/>
        <v>-2.5495194997064119</v>
      </c>
      <c r="BI48" s="114">
        <f t="shared" si="59"/>
        <v>-1.1105392646417082E-2</v>
      </c>
      <c r="BJ48" s="114">
        <f t="shared" si="60"/>
        <v>1</v>
      </c>
      <c r="BK48" s="128">
        <f t="shared" si="61"/>
        <v>0</v>
      </c>
      <c r="BL48" s="277"/>
      <c r="BM48" s="128">
        <f t="shared" si="34"/>
        <v>-7.0905064091190564</v>
      </c>
      <c r="BN48" s="128">
        <f t="shared" si="35"/>
        <v>-7.0905064091190564</v>
      </c>
      <c r="BO48" s="128">
        <f t="shared" si="62"/>
        <v>-40.162500000000001</v>
      </c>
      <c r="BP48" s="128">
        <f t="shared" si="63"/>
        <v>7.4375</v>
      </c>
      <c r="BQ48" s="128">
        <f t="shared" si="36"/>
        <v>-4.9877215150653171</v>
      </c>
      <c r="BR48" s="129">
        <f t="shared" si="37"/>
        <v>0.9962133526914736</v>
      </c>
      <c r="BS48" s="129">
        <f t="shared" si="38"/>
        <v>0.99997099550550261</v>
      </c>
      <c r="BT48" s="129">
        <f t="shared" si="64"/>
        <v>0.99997099550550261</v>
      </c>
      <c r="BU48" s="128">
        <f t="shared" si="39"/>
        <v>1.3130567424294548</v>
      </c>
      <c r="BV48" s="277"/>
      <c r="BW48" s="128">
        <f t="shared" si="65"/>
        <v>-4.8682611536595708</v>
      </c>
      <c r="BX48" s="128">
        <f t="shared" si="40"/>
        <v>-4.8682611536595708</v>
      </c>
      <c r="BY48" s="128">
        <f t="shared" si="66"/>
        <v>-40.162500000000001</v>
      </c>
      <c r="BZ48" s="128">
        <f t="shared" si="67"/>
        <v>7.4375</v>
      </c>
      <c r="CA48" s="128">
        <f t="shared" si="68"/>
        <v>-3.4336303624505224</v>
      </c>
      <c r="CB48" s="129">
        <f t="shared" si="69"/>
        <v>0.9982048454657787</v>
      </c>
      <c r="CC48" s="129">
        <f t="shared" si="70"/>
        <v>0.99999352006298492</v>
      </c>
      <c r="CD48" s="129">
        <f t="shared" si="71"/>
        <v>1</v>
      </c>
      <c r="CE48" s="128">
        <f t="shared" si="72"/>
        <v>0</v>
      </c>
      <c r="CF48" s="277"/>
      <c r="CG48" s="227">
        <f t="shared" si="41"/>
        <v>1.3130567424294548</v>
      </c>
      <c r="CH48" s="236">
        <f t="shared" si="42"/>
        <v>3.4124190899683247</v>
      </c>
      <c r="CI48" s="79">
        <f t="shared" si="43"/>
        <v>0.99927417229097937</v>
      </c>
      <c r="CJ48" s="229">
        <f t="shared" si="44"/>
        <v>-6.3067484601762834E-3</v>
      </c>
      <c r="CK48" s="184">
        <f t="shared" si="73"/>
        <v>1.5</v>
      </c>
      <c r="CL48" s="184">
        <f t="shared" si="74"/>
        <v>1.4999564932582539</v>
      </c>
      <c r="CM48" s="265"/>
      <c r="CN48" s="132"/>
      <c r="CO48" s="132"/>
      <c r="CP48" s="132"/>
      <c r="CQ48" s="132"/>
      <c r="CR48" s="132"/>
      <c r="CS48" s="132"/>
      <c r="CT48" s="132"/>
      <c r="CU48" s="133"/>
      <c r="CV48" s="132"/>
      <c r="CW48" s="132"/>
      <c r="CX48" s="132"/>
      <c r="CY48" s="132"/>
      <c r="CZ48" s="132"/>
      <c r="DA48" s="132"/>
      <c r="DB48" s="132"/>
      <c r="DC48" s="132"/>
      <c r="DD48" s="132"/>
      <c r="DE48" s="132"/>
      <c r="DF48" s="132"/>
      <c r="DG48" s="132"/>
      <c r="DH48" s="132"/>
      <c r="DI48" s="132"/>
      <c r="DJ48" s="132"/>
      <c r="DK48" s="132"/>
      <c r="DL48" s="132"/>
      <c r="DM48" s="132"/>
    </row>
    <row r="49" spans="1:117" s="126" customFormat="1" x14ac:dyDescent="0.25">
      <c r="A49" s="135">
        <f t="shared" ref="A49:A55" si="77">A48+5</f>
        <v>20</v>
      </c>
      <c r="B49" s="136">
        <f t="shared" si="75"/>
        <v>0.125</v>
      </c>
      <c r="C49" s="282"/>
      <c r="D49" s="128">
        <f t="shared" si="45"/>
        <v>-6.984</v>
      </c>
      <c r="E49" s="129">
        <f t="shared" si="76"/>
        <v>0.97</v>
      </c>
      <c r="F49" s="279"/>
      <c r="G49" s="128">
        <f t="shared" si="0"/>
        <v>-4.6276434778415396</v>
      </c>
      <c r="H49" s="128">
        <f t="shared" si="1"/>
        <v>-4.6276434778415396</v>
      </c>
      <c r="I49" s="128">
        <f t="shared" si="2"/>
        <v>-53.55</v>
      </c>
      <c r="J49" s="128">
        <f t="shared" si="3"/>
        <v>7.4375</v>
      </c>
      <c r="K49" s="128">
        <f t="shared" si="4"/>
        <v>-3.2646707975105653</v>
      </c>
      <c r="L49" s="115">
        <f t="shared" si="46"/>
        <v>0.99837712142929913</v>
      </c>
      <c r="M49" s="115">
        <f t="shared" si="5"/>
        <v>0.9999947068399696</v>
      </c>
      <c r="N49" s="129">
        <f t="shared" si="47"/>
        <v>0.9999947068399696</v>
      </c>
      <c r="O49" s="128">
        <f t="shared" si="6"/>
        <v>0.64272826081132495</v>
      </c>
      <c r="P49" s="279"/>
      <c r="Q49" s="128">
        <f t="shared" si="7"/>
        <v>-4.9697407281103043</v>
      </c>
      <c r="R49" s="128">
        <f t="shared" si="8"/>
        <v>-7.0646880233969744</v>
      </c>
      <c r="S49" s="128">
        <f t="shared" si="9"/>
        <v>-53.55</v>
      </c>
      <c r="T49" s="128">
        <f t="shared" si="10"/>
        <v>7.4375</v>
      </c>
      <c r="U49" s="128">
        <f t="shared" si="11"/>
        <v>-4.9697407281103043</v>
      </c>
      <c r="V49" s="129">
        <f t="shared" si="12"/>
        <v>0.99624058819568306</v>
      </c>
      <c r="W49" s="129">
        <f t="shared" si="13"/>
        <v>0.99997141356354369</v>
      </c>
      <c r="X49" s="129">
        <f t="shared" si="48"/>
        <v>1</v>
      </c>
      <c r="Y49" s="128">
        <f t="shared" si="14"/>
        <v>0</v>
      </c>
      <c r="Z49" s="279"/>
      <c r="AA49" s="128">
        <f t="shared" si="15"/>
        <v>-1.4356838973417398</v>
      </c>
      <c r="AB49" s="128">
        <f t="shared" si="16"/>
        <v>178.56431610265827</v>
      </c>
      <c r="AC49" s="128">
        <f t="shared" si="49"/>
        <v>-1.4356838973417398</v>
      </c>
      <c r="AD49" s="114">
        <f t="shared" si="50"/>
        <v>-5.4254265552486271E-3</v>
      </c>
      <c r="AE49" s="114">
        <f t="shared" si="51"/>
        <v>1</v>
      </c>
      <c r="AF49" s="128">
        <f t="shared" si="52"/>
        <v>0</v>
      </c>
      <c r="AG49" s="279"/>
      <c r="AH49" s="128">
        <f t="shared" si="17"/>
        <v>-5.7678888979141396</v>
      </c>
      <c r="AI49" s="128">
        <f t="shared" si="18"/>
        <v>174.23211110208587</v>
      </c>
      <c r="AJ49" s="128">
        <f t="shared" si="53"/>
        <v>-5.7678888979141396</v>
      </c>
      <c r="AK49" s="114">
        <f t="shared" si="54"/>
        <v>-4.3222380716652624E-2</v>
      </c>
      <c r="AL49" s="114">
        <f t="shared" si="55"/>
        <v>1</v>
      </c>
      <c r="AM49" s="128">
        <f t="shared" si="56"/>
        <v>0</v>
      </c>
      <c r="AN49" s="279"/>
      <c r="AO49" s="128">
        <f t="shared" si="19"/>
        <v>-1.3687411429450178</v>
      </c>
      <c r="AP49" s="128">
        <f t="shared" si="20"/>
        <v>178.52841038786084</v>
      </c>
      <c r="AQ49" s="114">
        <f t="shared" si="57"/>
        <v>-6.2613945714088039E-3</v>
      </c>
      <c r="AR49" s="128">
        <f t="shared" si="21"/>
        <v>-1.3687411429450178</v>
      </c>
      <c r="AS49" s="114">
        <f t="shared" si="22"/>
        <v>0.99927939007405864</v>
      </c>
      <c r="AT49" s="128">
        <f t="shared" si="23"/>
        <v>0.19010293652014137</v>
      </c>
      <c r="AU49" s="128">
        <f t="shared" si="24"/>
        <v>-1.2427920079308998</v>
      </c>
      <c r="AV49" s="128">
        <f t="shared" si="25"/>
        <v>178.75720799206911</v>
      </c>
      <c r="AW49" s="114">
        <f t="shared" si="26"/>
        <v>-4.4741356333716075E-3</v>
      </c>
      <c r="AX49" s="128">
        <f t="shared" si="27"/>
        <v>-1.2427920079308998</v>
      </c>
      <c r="AY49" s="114">
        <f t="shared" si="28"/>
        <v>0.99948502874256651</v>
      </c>
      <c r="AZ49" s="128">
        <f t="shared" si="29"/>
        <v>0.17261000110151387</v>
      </c>
      <c r="BA49" s="114">
        <f t="shared" si="30"/>
        <v>0.36271293762165524</v>
      </c>
      <c r="BB49" s="279"/>
      <c r="BC49" s="223">
        <f t="shared" si="31"/>
        <v>2.1004411984329803</v>
      </c>
      <c r="BD49" s="266"/>
      <c r="BE49" s="215"/>
      <c r="BF49" s="129">
        <f t="shared" si="32"/>
        <v>-3.4064437549947248</v>
      </c>
      <c r="BG49" s="129">
        <f t="shared" si="33"/>
        <v>176.59355624500529</v>
      </c>
      <c r="BH49" s="128">
        <f t="shared" si="58"/>
        <v>-3.4064437549947248</v>
      </c>
      <c r="BI49" s="114">
        <f t="shared" si="59"/>
        <v>-1.9724557844329492E-2</v>
      </c>
      <c r="BJ49" s="114">
        <f t="shared" si="60"/>
        <v>1</v>
      </c>
      <c r="BK49" s="128">
        <f t="shared" si="61"/>
        <v>0</v>
      </c>
      <c r="BL49" s="277"/>
      <c r="BM49" s="128">
        <f t="shared" si="34"/>
        <v>-9.472379434959544</v>
      </c>
      <c r="BN49" s="128">
        <f t="shared" si="35"/>
        <v>-9.472379434959544</v>
      </c>
      <c r="BO49" s="128">
        <f t="shared" si="62"/>
        <v>-53.55</v>
      </c>
      <c r="BP49" s="128">
        <f t="shared" si="63"/>
        <v>7.4375</v>
      </c>
      <c r="BQ49" s="128">
        <f t="shared" si="36"/>
        <v>-6.6372952392002169</v>
      </c>
      <c r="BR49" s="129">
        <f t="shared" si="37"/>
        <v>0.99329773972575253</v>
      </c>
      <c r="BS49" s="129">
        <f t="shared" si="38"/>
        <v>0.99990834008967644</v>
      </c>
      <c r="BT49" s="129">
        <f t="shared" si="64"/>
        <v>0.99990834008967644</v>
      </c>
      <c r="BU49" s="128">
        <f t="shared" si="39"/>
        <v>1.3156082548554922</v>
      </c>
      <c r="BV49" s="277"/>
      <c r="BW49" s="128">
        <f t="shared" si="65"/>
        <v>-6.4970257286313462</v>
      </c>
      <c r="BX49" s="128">
        <f t="shared" si="40"/>
        <v>-6.4970257286313462</v>
      </c>
      <c r="BY49" s="128">
        <f t="shared" si="66"/>
        <v>-53.55</v>
      </c>
      <c r="BZ49" s="128">
        <f t="shared" si="67"/>
        <v>7.4375</v>
      </c>
      <c r="CA49" s="128">
        <f t="shared" si="68"/>
        <v>-4.5739212599008612</v>
      </c>
      <c r="CB49" s="129">
        <f t="shared" si="69"/>
        <v>0.99681527853612495</v>
      </c>
      <c r="CC49" s="129">
        <f t="shared" si="70"/>
        <v>0.99997952062912421</v>
      </c>
      <c r="CD49" s="129">
        <f t="shared" si="71"/>
        <v>1</v>
      </c>
      <c r="CE49" s="128">
        <f t="shared" si="72"/>
        <v>0</v>
      </c>
      <c r="CF49" s="277"/>
      <c r="CG49" s="227">
        <f t="shared" si="41"/>
        <v>1.3156082548554922</v>
      </c>
      <c r="CH49" s="236">
        <f t="shared" si="42"/>
        <v>3.4160494532884726</v>
      </c>
      <c r="CI49" s="79">
        <f t="shared" si="43"/>
        <v>0.9986679570816529</v>
      </c>
      <c r="CJ49" s="229">
        <f t="shared" si="44"/>
        <v>-1.1577690485275963E-2</v>
      </c>
      <c r="CK49" s="184">
        <f t="shared" si="73"/>
        <v>2</v>
      </c>
      <c r="CL49" s="184">
        <f t="shared" si="74"/>
        <v>1.9998166801793529</v>
      </c>
      <c r="CM49" s="265"/>
      <c r="CN49" s="132"/>
      <c r="CO49" s="132"/>
      <c r="CP49" s="132"/>
      <c r="CQ49" s="132"/>
      <c r="CR49" s="132"/>
      <c r="CS49" s="132"/>
      <c r="CT49" s="132"/>
      <c r="CU49" s="133"/>
      <c r="CV49" s="132"/>
      <c r="CW49" s="132"/>
      <c r="CX49" s="132"/>
      <c r="CY49" s="132"/>
      <c r="CZ49" s="132"/>
      <c r="DA49" s="132"/>
      <c r="DB49" s="132"/>
      <c r="DC49" s="132"/>
      <c r="DD49" s="132"/>
      <c r="DE49" s="132"/>
      <c r="DF49" s="132"/>
      <c r="DG49" s="132"/>
      <c r="DH49" s="132"/>
      <c r="DI49" s="132"/>
      <c r="DJ49" s="132"/>
      <c r="DK49" s="132"/>
      <c r="DL49" s="132"/>
      <c r="DM49" s="132"/>
    </row>
    <row r="50" spans="1:117" s="144" customFormat="1" ht="15" customHeight="1" x14ac:dyDescent="0.25">
      <c r="A50" s="137">
        <f t="shared" si="77"/>
        <v>25</v>
      </c>
      <c r="B50" s="138">
        <f t="shared" si="75"/>
        <v>0.125</v>
      </c>
      <c r="C50" s="282"/>
      <c r="D50" s="139">
        <f t="shared" si="45"/>
        <v>-8.73</v>
      </c>
      <c r="E50" s="140">
        <f t="shared" si="76"/>
        <v>0.97</v>
      </c>
      <c r="F50" s="283">
        <f>AVERAGE(E50:E59)</f>
        <v>0.97</v>
      </c>
      <c r="G50" s="139">
        <f t="shared" si="0"/>
        <v>-5.7880596284921459</v>
      </c>
      <c r="H50" s="139">
        <f t="shared" si="1"/>
        <v>-5.7880596284921459</v>
      </c>
      <c r="I50" s="139">
        <f t="shared" si="2"/>
        <v>-66.9375</v>
      </c>
      <c r="J50" s="139">
        <f t="shared" si="3"/>
        <v>7.4375</v>
      </c>
      <c r="K50" s="139">
        <f t="shared" si="4"/>
        <v>-4.0783586371820464</v>
      </c>
      <c r="L50" s="115">
        <f t="shared" si="46"/>
        <v>0.99746771729604244</v>
      </c>
      <c r="M50" s="115">
        <f t="shared" si="5"/>
        <v>0.99998707739391068</v>
      </c>
      <c r="N50" s="140">
        <f t="shared" si="47"/>
        <v>0.99998707739391068</v>
      </c>
      <c r="O50" s="139">
        <f t="shared" si="6"/>
        <v>0.64311773649912729</v>
      </c>
      <c r="P50" s="283">
        <f>AVERAGE(O50:O59)</f>
        <v>0.64743924375448048</v>
      </c>
      <c r="Q50" s="139">
        <f t="shared" si="7"/>
        <v>-6.2034479016918356</v>
      </c>
      <c r="R50" s="139">
        <f t="shared" si="8"/>
        <v>-8.843194499231414</v>
      </c>
      <c r="S50" s="139">
        <f t="shared" si="9"/>
        <v>-66.9375</v>
      </c>
      <c r="T50" s="139">
        <f t="shared" si="10"/>
        <v>7.4375</v>
      </c>
      <c r="U50" s="139">
        <f t="shared" si="11"/>
        <v>-6.2034479016918356</v>
      </c>
      <c r="V50" s="140">
        <f t="shared" si="12"/>
        <v>0.99414446306945647</v>
      </c>
      <c r="W50" s="140">
        <f t="shared" si="13"/>
        <v>0.99993021320861186</v>
      </c>
      <c r="X50" s="140">
        <f t="shared" si="48"/>
        <v>1</v>
      </c>
      <c r="Y50" s="139">
        <f t="shared" si="14"/>
        <v>0</v>
      </c>
      <c r="Z50" s="283">
        <f>AVERAGE(Y50:Y59)</f>
        <v>0</v>
      </c>
      <c r="AA50" s="139">
        <f t="shared" si="15"/>
        <v>-1.7969252726959686</v>
      </c>
      <c r="AB50" s="139">
        <f t="shared" si="16"/>
        <v>178.20307472730403</v>
      </c>
      <c r="AC50" s="139">
        <f t="shared" si="49"/>
        <v>-1.7969252726959686</v>
      </c>
      <c r="AD50" s="114">
        <f t="shared" si="50"/>
        <v>-8.4745585746219265E-3</v>
      </c>
      <c r="AE50" s="114">
        <f t="shared" si="51"/>
        <v>1</v>
      </c>
      <c r="AF50" s="139">
        <f t="shared" si="52"/>
        <v>0</v>
      </c>
      <c r="AG50" s="283">
        <f>AVERAGE(AF50:AF59)</f>
        <v>0</v>
      </c>
      <c r="AH50" s="139">
        <f t="shared" si="17"/>
        <v>-7.236922025968008</v>
      </c>
      <c r="AI50" s="139">
        <f t="shared" si="18"/>
        <v>172.763077974032</v>
      </c>
      <c r="AJ50" s="139">
        <f t="shared" si="53"/>
        <v>-7.236922025968008</v>
      </c>
      <c r="AK50" s="114">
        <f t="shared" si="54"/>
        <v>-6.7366705752874179E-2</v>
      </c>
      <c r="AL50" s="114">
        <f t="shared" si="55"/>
        <v>1</v>
      </c>
      <c r="AM50" s="139">
        <f t="shared" si="56"/>
        <v>0</v>
      </c>
      <c r="AN50" s="283">
        <f>AVERAGE(AM50:AM59)</f>
        <v>0</v>
      </c>
      <c r="AO50" s="139">
        <f t="shared" si="19"/>
        <v>-1.7170460153604061</v>
      </c>
      <c r="AP50" s="139">
        <f t="shared" si="20"/>
        <v>178.15744259351095</v>
      </c>
      <c r="AQ50" s="114">
        <f t="shared" si="57"/>
        <v>-9.7800909669891363E-3</v>
      </c>
      <c r="AR50" s="139">
        <f t="shared" si="21"/>
        <v>-1.7170460153604061</v>
      </c>
      <c r="AS50" s="114">
        <f t="shared" si="22"/>
        <v>0.99887465908809059</v>
      </c>
      <c r="AT50" s="139">
        <f t="shared" si="23"/>
        <v>0.19078289059560066</v>
      </c>
      <c r="AU50" s="139">
        <f t="shared" si="24"/>
        <v>-1.5553403866309123</v>
      </c>
      <c r="AV50" s="139">
        <f t="shared" si="25"/>
        <v>178.44465961336908</v>
      </c>
      <c r="AW50" s="114">
        <f t="shared" si="26"/>
        <v>-6.9890407892467098E-3</v>
      </c>
      <c r="AX50" s="139">
        <f t="shared" si="27"/>
        <v>-1.5553403866309123</v>
      </c>
      <c r="AY50" s="114">
        <f t="shared" si="28"/>
        <v>0.99919568058163188</v>
      </c>
      <c r="AZ50" s="139">
        <f t="shared" si="29"/>
        <v>0.17281559851454581</v>
      </c>
      <c r="BA50" s="114">
        <f t="shared" si="30"/>
        <v>0.36359848911014647</v>
      </c>
      <c r="BB50" s="283">
        <f>AVERAGE(AZ50:AZ59)</f>
        <v>0.17521633576733908</v>
      </c>
      <c r="BC50" s="223">
        <f t="shared" si="31"/>
        <v>2.1017162256092736</v>
      </c>
      <c r="BD50" s="267">
        <f>SUM(C32,F50,P50,Z50,AG50,AN50,BB50)</f>
        <v>1.9176555795218195</v>
      </c>
      <c r="BE50" s="216"/>
      <c r="BF50" s="140">
        <f t="shared" si="32"/>
        <v>-4.2694805025506994</v>
      </c>
      <c r="BG50" s="140">
        <f t="shared" si="33"/>
        <v>175.73051949744931</v>
      </c>
      <c r="BH50" s="139">
        <f t="shared" si="58"/>
        <v>-4.2694805025506994</v>
      </c>
      <c r="BI50" s="114">
        <f t="shared" si="59"/>
        <v>-3.0784422023453835E-2</v>
      </c>
      <c r="BJ50" s="114">
        <f t="shared" si="60"/>
        <v>1</v>
      </c>
      <c r="BK50" s="139">
        <f t="shared" si="61"/>
        <v>0</v>
      </c>
      <c r="BL50" s="278">
        <f>AVERAGE(BK50:BK59)</f>
        <v>0</v>
      </c>
      <c r="BM50" s="139">
        <f t="shared" si="34"/>
        <v>-11.869748484306696</v>
      </c>
      <c r="BN50" s="139">
        <f t="shared" si="35"/>
        <v>-11.869748484306696</v>
      </c>
      <c r="BO50" s="139">
        <f t="shared" si="62"/>
        <v>-66.9375</v>
      </c>
      <c r="BP50" s="139">
        <f t="shared" si="63"/>
        <v>7.4375</v>
      </c>
      <c r="BQ50" s="139">
        <f t="shared" si="36"/>
        <v>-8.2758928270752001</v>
      </c>
      <c r="BR50" s="140">
        <f t="shared" si="37"/>
        <v>0.9895864392845114</v>
      </c>
      <c r="BS50" s="140">
        <f t="shared" si="38"/>
        <v>0.9997762652592026</v>
      </c>
      <c r="BT50" s="140">
        <f t="shared" si="64"/>
        <v>0.9997762652592026</v>
      </c>
      <c r="BU50" s="139">
        <f t="shared" si="39"/>
        <v>1.3188609427007438</v>
      </c>
      <c r="BV50" s="278">
        <f>AVERAGE(BU50:BU59)</f>
        <v>1.3514805474396845</v>
      </c>
      <c r="BW50" s="139">
        <f t="shared" si="65"/>
        <v>-8.1309045736866246</v>
      </c>
      <c r="BX50" s="139">
        <f t="shared" si="40"/>
        <v>-8.1309045736866246</v>
      </c>
      <c r="BY50" s="139">
        <f t="shared" si="66"/>
        <v>-66.9375</v>
      </c>
      <c r="BZ50" s="139">
        <f t="shared" si="67"/>
        <v>7.4375</v>
      </c>
      <c r="CA50" s="139">
        <f t="shared" si="68"/>
        <v>-5.710593137499643</v>
      </c>
      <c r="CB50" s="140">
        <f t="shared" si="69"/>
        <v>0.99503719020998926</v>
      </c>
      <c r="CC50" s="140">
        <f t="shared" si="70"/>
        <v>0.99995000374968768</v>
      </c>
      <c r="CD50" s="140">
        <f t="shared" si="71"/>
        <v>1</v>
      </c>
      <c r="CE50" s="139">
        <f t="shared" si="72"/>
        <v>0</v>
      </c>
      <c r="CF50" s="278">
        <f>AVERAGE(CE50:CE59)</f>
        <v>0</v>
      </c>
      <c r="CG50" s="227">
        <f t="shared" si="41"/>
        <v>1.3188609427007438</v>
      </c>
      <c r="CH50" s="236">
        <f t="shared" si="42"/>
        <v>3.4205771683100172</v>
      </c>
      <c r="CI50" s="79">
        <f t="shared" si="43"/>
        <v>0.99783504679613066</v>
      </c>
      <c r="CJ50" s="229">
        <f t="shared" si="44"/>
        <v>-1.8824929506817478E-2</v>
      </c>
      <c r="CK50" s="184">
        <f t="shared" si="73"/>
        <v>2.5</v>
      </c>
      <c r="CL50" s="184">
        <f t="shared" si="74"/>
        <v>2.4994406631480066</v>
      </c>
      <c r="CM50" s="141"/>
      <c r="CN50" s="142"/>
      <c r="CO50" s="142"/>
      <c r="CP50" s="142"/>
      <c r="CQ50" s="142"/>
      <c r="CR50" s="142"/>
      <c r="CS50" s="142"/>
      <c r="CT50" s="142"/>
      <c r="CU50" s="143"/>
      <c r="CV50" s="142"/>
      <c r="CW50" s="142"/>
      <c r="CX50" s="142"/>
      <c r="CY50" s="142"/>
      <c r="CZ50" s="142"/>
      <c r="DA50" s="142"/>
      <c r="DB50" s="142"/>
      <c r="DC50" s="142"/>
      <c r="DD50" s="142"/>
      <c r="DE50" s="142"/>
      <c r="DF50" s="142"/>
      <c r="DG50" s="142"/>
      <c r="DH50" s="142"/>
      <c r="DI50" s="142"/>
      <c r="DJ50" s="142"/>
      <c r="DK50" s="142"/>
      <c r="DL50" s="142"/>
      <c r="DM50" s="142"/>
    </row>
    <row r="51" spans="1:117" s="144" customFormat="1" x14ac:dyDescent="0.25">
      <c r="A51" s="137">
        <f t="shared" si="77"/>
        <v>30</v>
      </c>
      <c r="B51" s="138">
        <f t="shared" si="75"/>
        <v>0.125</v>
      </c>
      <c r="C51" s="282"/>
      <c r="D51" s="139">
        <f t="shared" si="45"/>
        <v>-10.476000000000001</v>
      </c>
      <c r="E51" s="140">
        <f t="shared" si="76"/>
        <v>0.97</v>
      </c>
      <c r="F51" s="283"/>
      <c r="G51" s="139">
        <f t="shared" si="0"/>
        <v>-6.9507998692834798</v>
      </c>
      <c r="H51" s="139">
        <f t="shared" si="1"/>
        <v>-6.9507998692834798</v>
      </c>
      <c r="I51" s="139">
        <f t="shared" si="2"/>
        <v>-80.325000000000003</v>
      </c>
      <c r="J51" s="139">
        <f t="shared" si="3"/>
        <v>7.4375</v>
      </c>
      <c r="K51" s="139">
        <f t="shared" si="4"/>
        <v>-4.8904020580538496</v>
      </c>
      <c r="L51" s="115">
        <f t="shared" si="46"/>
        <v>0.99635959088604309</v>
      </c>
      <c r="M51" s="115">
        <f t="shared" si="5"/>
        <v>0.99997320424164426</v>
      </c>
      <c r="N51" s="140">
        <f t="shared" si="47"/>
        <v>0.99997320424164426</v>
      </c>
      <c r="O51" s="139">
        <f t="shared" si="6"/>
        <v>0.64359258048921109</v>
      </c>
      <c r="P51" s="283"/>
      <c r="Q51" s="139">
        <f t="shared" si="7"/>
        <v>-7.431407971172507</v>
      </c>
      <c r="R51" s="139">
        <f t="shared" si="8"/>
        <v>-10.629817372118717</v>
      </c>
      <c r="S51" s="139">
        <f t="shared" si="9"/>
        <v>-80.325000000000003</v>
      </c>
      <c r="T51" s="139">
        <f t="shared" si="10"/>
        <v>7.4375</v>
      </c>
      <c r="U51" s="139">
        <f t="shared" si="11"/>
        <v>-7.431407971172507</v>
      </c>
      <c r="V51" s="140">
        <f t="shared" si="12"/>
        <v>0.99160041118622178</v>
      </c>
      <c r="W51" s="140">
        <f t="shared" si="13"/>
        <v>0.99985530637013875</v>
      </c>
      <c r="X51" s="140">
        <f t="shared" si="48"/>
        <v>1</v>
      </c>
      <c r="Y51" s="139">
        <f t="shared" si="14"/>
        <v>0</v>
      </c>
      <c r="Z51" s="283"/>
      <c r="AA51" s="139">
        <f t="shared" si="15"/>
        <v>-2.1597224597100335</v>
      </c>
      <c r="AB51" s="139">
        <f t="shared" si="16"/>
        <v>177.84027754028997</v>
      </c>
      <c r="AC51" s="139">
        <f t="shared" si="49"/>
        <v>-2.1597224597100335</v>
      </c>
      <c r="AD51" s="114">
        <f t="shared" si="50"/>
        <v>-1.2198931489898236E-2</v>
      </c>
      <c r="AE51" s="114">
        <f t="shared" si="51"/>
        <v>1</v>
      </c>
      <c r="AF51" s="139">
        <f t="shared" si="52"/>
        <v>0</v>
      </c>
      <c r="AG51" s="283"/>
      <c r="AH51" s="139">
        <f t="shared" si="17"/>
        <v>-8.7241381315957227</v>
      </c>
      <c r="AI51" s="139">
        <f t="shared" si="18"/>
        <v>171.27586186840426</v>
      </c>
      <c r="AJ51" s="139">
        <f t="shared" si="53"/>
        <v>-8.7241381315957227</v>
      </c>
      <c r="AK51" s="114">
        <f t="shared" si="54"/>
        <v>-9.6731015960990319E-2</v>
      </c>
      <c r="AL51" s="114">
        <f t="shared" si="55"/>
        <v>1</v>
      </c>
      <c r="AM51" s="139">
        <f t="shared" si="56"/>
        <v>0</v>
      </c>
      <c r="AN51" s="283"/>
      <c r="AO51" s="139">
        <f t="shared" si="19"/>
        <v>-2.0685060328444376</v>
      </c>
      <c r="AP51" s="139">
        <f t="shared" si="20"/>
        <v>177.78441240770968</v>
      </c>
      <c r="AQ51" s="114">
        <f t="shared" si="57"/>
        <v>-1.4077999548235616E-2</v>
      </c>
      <c r="AR51" s="139">
        <f t="shared" si="21"/>
        <v>-2.0685060328444376</v>
      </c>
      <c r="AS51" s="114">
        <f t="shared" si="22"/>
        <v>0.99838052317517123</v>
      </c>
      <c r="AT51" s="139">
        <f t="shared" si="23"/>
        <v>0.19152833637448496</v>
      </c>
      <c r="AU51" s="139">
        <f t="shared" si="24"/>
        <v>-1.8691289983686445</v>
      </c>
      <c r="AV51" s="139">
        <f t="shared" si="25"/>
        <v>178.13087100163136</v>
      </c>
      <c r="AW51" s="114">
        <f t="shared" si="26"/>
        <v>-1.0061255926547143E-2</v>
      </c>
      <c r="AX51" s="139">
        <f t="shared" si="27"/>
        <v>-1.8691289983686445</v>
      </c>
      <c r="AY51" s="114">
        <f t="shared" si="28"/>
        <v>0.99884232572682308</v>
      </c>
      <c r="AZ51" s="139">
        <f t="shared" si="29"/>
        <v>0.17306749984894856</v>
      </c>
      <c r="BA51" s="114">
        <f t="shared" si="30"/>
        <v>0.3645958362234335</v>
      </c>
      <c r="BB51" s="283"/>
      <c r="BC51" s="223">
        <f t="shared" si="31"/>
        <v>2.1031884167126442</v>
      </c>
      <c r="BD51" s="267"/>
      <c r="BE51" s="216"/>
      <c r="BF51" s="140">
        <f t="shared" si="32"/>
        <v>-5.1402082322086784</v>
      </c>
      <c r="BG51" s="140">
        <f t="shared" si="33"/>
        <v>174.85979176779131</v>
      </c>
      <c r="BH51" s="139">
        <f t="shared" si="58"/>
        <v>-5.1402082322086784</v>
      </c>
      <c r="BI51" s="114">
        <f t="shared" si="59"/>
        <v>-4.4271318053154478E-2</v>
      </c>
      <c r="BJ51" s="114">
        <f t="shared" si="60"/>
        <v>1</v>
      </c>
      <c r="BK51" s="139">
        <f t="shared" si="61"/>
        <v>0</v>
      </c>
      <c r="BL51" s="278"/>
      <c r="BM51" s="139">
        <f t="shared" si="34"/>
        <v>-14.2861676579187</v>
      </c>
      <c r="BN51" s="139">
        <f t="shared" si="35"/>
        <v>-14.2861676579187</v>
      </c>
      <c r="BO51" s="139">
        <f t="shared" si="62"/>
        <v>-80.325000000000003</v>
      </c>
      <c r="BP51" s="139">
        <f t="shared" si="63"/>
        <v>7.4375</v>
      </c>
      <c r="BQ51" s="139">
        <f t="shared" si="36"/>
        <v>-9.9009739047649958</v>
      </c>
      <c r="BR51" s="140">
        <f t="shared" si="37"/>
        <v>0.98510640358830726</v>
      </c>
      <c r="BS51" s="140">
        <f t="shared" si="38"/>
        <v>0.99953623071953235</v>
      </c>
      <c r="BT51" s="140">
        <f t="shared" si="64"/>
        <v>0.99953623071953235</v>
      </c>
      <c r="BU51" s="139">
        <f t="shared" si="39"/>
        <v>1.3227933016591389</v>
      </c>
      <c r="BV51" s="278"/>
      <c r="BW51" s="139">
        <f t="shared" si="65"/>
        <v>-9.7711283768273134</v>
      </c>
      <c r="BX51" s="139">
        <f t="shared" si="40"/>
        <v>-9.7711283768273134</v>
      </c>
      <c r="BY51" s="139">
        <f t="shared" si="66"/>
        <v>-80.325000000000003</v>
      </c>
      <c r="BZ51" s="139">
        <f t="shared" si="67"/>
        <v>7.4375</v>
      </c>
      <c r="CA51" s="139">
        <f t="shared" si="68"/>
        <v>-6.8427734126309403</v>
      </c>
      <c r="CB51" s="140">
        <f t="shared" si="69"/>
        <v>0.9928768384869221</v>
      </c>
      <c r="CC51" s="140">
        <f t="shared" si="70"/>
        <v>0.99989633612152795</v>
      </c>
      <c r="CD51" s="140">
        <f t="shared" si="71"/>
        <v>1</v>
      </c>
      <c r="CE51" s="139">
        <f t="shared" si="72"/>
        <v>0</v>
      </c>
      <c r="CF51" s="278"/>
      <c r="CG51" s="227">
        <f t="shared" si="41"/>
        <v>1.3227933016591389</v>
      </c>
      <c r="CH51" s="236">
        <f t="shared" si="42"/>
        <v>3.4259817183717831</v>
      </c>
      <c r="CI51" s="79">
        <f t="shared" si="43"/>
        <v>0.99673553253589986</v>
      </c>
      <c r="CJ51" s="229">
        <f t="shared" si="44"/>
        <v>-2.8401186758562756E-2</v>
      </c>
      <c r="CK51" s="184">
        <f t="shared" si="73"/>
        <v>3</v>
      </c>
      <c r="CL51" s="184">
        <f t="shared" si="74"/>
        <v>2.998608692158597</v>
      </c>
      <c r="CM51" s="141"/>
      <c r="CN51" s="142"/>
      <c r="CO51" s="142"/>
      <c r="CP51" s="142"/>
      <c r="CQ51" s="142"/>
      <c r="CR51" s="142"/>
      <c r="CS51" s="142"/>
      <c r="CT51" s="142"/>
      <c r="CU51" s="143"/>
      <c r="CV51" s="142"/>
      <c r="CW51" s="142"/>
      <c r="CX51" s="142"/>
      <c r="CY51" s="142"/>
      <c r="CZ51" s="142"/>
      <c r="DA51" s="142"/>
      <c r="DB51" s="142"/>
      <c r="DC51" s="142"/>
      <c r="DD51" s="142"/>
      <c r="DE51" s="142"/>
      <c r="DF51" s="142"/>
      <c r="DG51" s="142"/>
      <c r="DH51" s="142"/>
      <c r="DI51" s="142"/>
      <c r="DJ51" s="142"/>
      <c r="DK51" s="142"/>
      <c r="DL51" s="142"/>
      <c r="DM51" s="142"/>
    </row>
    <row r="52" spans="1:117" s="144" customFormat="1" x14ac:dyDescent="0.25">
      <c r="A52" s="137">
        <f t="shared" si="77"/>
        <v>35</v>
      </c>
      <c r="B52" s="138">
        <f t="shared" si="75"/>
        <v>0.125</v>
      </c>
      <c r="C52" s="282"/>
      <c r="D52" s="139">
        <f t="shared" si="45"/>
        <v>-12.222</v>
      </c>
      <c r="E52" s="140">
        <f t="shared" si="76"/>
        <v>0.97</v>
      </c>
      <c r="F52" s="283"/>
      <c r="G52" s="139">
        <f t="shared" si="0"/>
        <v>-8.1163161563413588</v>
      </c>
      <c r="H52" s="139">
        <f t="shared" si="1"/>
        <v>-8.1163161563413588</v>
      </c>
      <c r="I52" s="139">
        <f t="shared" si="2"/>
        <v>-93.712500000000006</v>
      </c>
      <c r="J52" s="139">
        <f t="shared" si="3"/>
        <v>7.4375</v>
      </c>
      <c r="K52" s="139">
        <f t="shared" si="4"/>
        <v>-5.7004809280188491</v>
      </c>
      <c r="L52" s="115">
        <f t="shared" si="46"/>
        <v>0.99505473625830243</v>
      </c>
      <c r="M52" s="115">
        <f t="shared" si="5"/>
        <v>0.99995035925069664</v>
      </c>
      <c r="N52" s="140">
        <f t="shared" si="47"/>
        <v>0.99995035925069664</v>
      </c>
      <c r="O52" s="139">
        <f t="shared" si="6"/>
        <v>0.64415207590010781</v>
      </c>
      <c r="P52" s="283"/>
      <c r="Q52" s="139">
        <f t="shared" si="7"/>
        <v>-8.6525417911147251</v>
      </c>
      <c r="R52" s="139">
        <f t="shared" si="8"/>
        <v>-12.426071517774126</v>
      </c>
      <c r="S52" s="139">
        <f t="shared" si="9"/>
        <v>-93.712500000000006</v>
      </c>
      <c r="T52" s="139">
        <f t="shared" si="10"/>
        <v>7.4375</v>
      </c>
      <c r="U52" s="139">
        <f t="shared" si="11"/>
        <v>-8.6525417911147251</v>
      </c>
      <c r="V52" s="140">
        <f t="shared" si="12"/>
        <v>0.98861883733961142</v>
      </c>
      <c r="W52" s="140">
        <f t="shared" si="13"/>
        <v>0.99973198678071729</v>
      </c>
      <c r="X52" s="140">
        <f t="shared" si="48"/>
        <v>1</v>
      </c>
      <c r="Y52" s="139">
        <f t="shared" si="14"/>
        <v>0</v>
      </c>
      <c r="Z52" s="283"/>
      <c r="AA52" s="139">
        <f t="shared" si="15"/>
        <v>-2.5243955541834815</v>
      </c>
      <c r="AB52" s="139">
        <f t="shared" si="16"/>
        <v>177.47560444581651</v>
      </c>
      <c r="AC52" s="139">
        <f t="shared" si="49"/>
        <v>-2.5243955541834815</v>
      </c>
      <c r="AD52" s="114">
        <f t="shared" si="50"/>
        <v>-1.6597485437326115E-2</v>
      </c>
      <c r="AE52" s="114">
        <f t="shared" si="51"/>
        <v>1</v>
      </c>
      <c r="AF52" s="139">
        <f t="shared" si="52"/>
        <v>0</v>
      </c>
      <c r="AG52" s="283"/>
      <c r="AH52" s="139">
        <f t="shared" si="17"/>
        <v>-10.233312135054085</v>
      </c>
      <c r="AI52" s="139">
        <f t="shared" si="18"/>
        <v>169.76668786494591</v>
      </c>
      <c r="AJ52" s="139">
        <f t="shared" si="53"/>
        <v>-10.233312135054085</v>
      </c>
      <c r="AK52" s="114">
        <f t="shared" si="54"/>
        <v>-0.13125250722873547</v>
      </c>
      <c r="AL52" s="114">
        <f t="shared" si="55"/>
        <v>1</v>
      </c>
      <c r="AM52" s="139">
        <f t="shared" si="56"/>
        <v>0</v>
      </c>
      <c r="AN52" s="283"/>
      <c r="AO52" s="139">
        <f t="shared" si="19"/>
        <v>-2.42349248393481</v>
      </c>
      <c r="AP52" s="139">
        <f t="shared" si="20"/>
        <v>177.4088917563713</v>
      </c>
      <c r="AQ52" s="114">
        <f t="shared" si="57"/>
        <v>-1.9154193129202503E-2</v>
      </c>
      <c r="AR52" s="139">
        <f t="shared" si="21"/>
        <v>-2.42349248393481</v>
      </c>
      <c r="AS52" s="114">
        <f t="shared" si="22"/>
        <v>0.99779722170641738</v>
      </c>
      <c r="AT52" s="139">
        <f t="shared" si="23"/>
        <v>0.19234067332815952</v>
      </c>
      <c r="AU52" s="139">
        <f t="shared" si="24"/>
        <v>-2.1844125787622986</v>
      </c>
      <c r="AV52" s="139">
        <f t="shared" si="25"/>
        <v>177.81558742123769</v>
      </c>
      <c r="AW52" s="114">
        <f t="shared" si="26"/>
        <v>-1.3690103849316035E-2</v>
      </c>
      <c r="AX52" s="139">
        <f t="shared" si="27"/>
        <v>-2.1844125787622986</v>
      </c>
      <c r="AY52" s="114">
        <f t="shared" si="28"/>
        <v>0.99842510999061718</v>
      </c>
      <c r="AZ52" s="139">
        <f t="shared" si="29"/>
        <v>0.17336607767954748</v>
      </c>
      <c r="BA52" s="114">
        <f t="shared" si="30"/>
        <v>0.365706751007707</v>
      </c>
      <c r="BB52" s="283"/>
      <c r="BC52" s="223">
        <f t="shared" si="31"/>
        <v>2.1048588269078148</v>
      </c>
      <c r="BD52" s="267"/>
      <c r="BE52" s="216"/>
      <c r="BF52" s="140">
        <f t="shared" si="32"/>
        <v>-6.0202393226114577</v>
      </c>
      <c r="BG52" s="140">
        <f t="shared" si="33"/>
        <v>173.97976067738855</v>
      </c>
      <c r="BH52" s="139">
        <f t="shared" si="58"/>
        <v>-6.0202393226114577</v>
      </c>
      <c r="BI52" s="114">
        <f t="shared" si="59"/>
        <v>-6.0171594723815433E-2</v>
      </c>
      <c r="BJ52" s="114">
        <f t="shared" si="60"/>
        <v>1</v>
      </c>
      <c r="BK52" s="139">
        <f t="shared" si="61"/>
        <v>0</v>
      </c>
      <c r="BL52" s="278"/>
      <c r="BM52" s="139">
        <f t="shared" si="34"/>
        <v>-16.72496757023686</v>
      </c>
      <c r="BN52" s="139">
        <f t="shared" si="35"/>
        <v>-16.72496757023686</v>
      </c>
      <c r="BO52" s="139">
        <f t="shared" si="62"/>
        <v>-93.712500000000006</v>
      </c>
      <c r="BP52" s="139">
        <f t="shared" si="63"/>
        <v>7.4375</v>
      </c>
      <c r="BQ52" s="139">
        <f t="shared" si="36"/>
        <v>-11.510126556306925</v>
      </c>
      <c r="BR52" s="140">
        <f t="shared" si="37"/>
        <v>0.97988945267823058</v>
      </c>
      <c r="BS52" s="140">
        <f t="shared" si="38"/>
        <v>0.99914131935018846</v>
      </c>
      <c r="BT52" s="140">
        <f t="shared" si="64"/>
        <v>0.99914131935018846</v>
      </c>
      <c r="BU52" s="139">
        <f t="shared" si="39"/>
        <v>1.3273783785902271</v>
      </c>
      <c r="BV52" s="278"/>
      <c r="BW52" s="139">
        <f t="shared" si="65"/>
        <v>-11.418895122091097</v>
      </c>
      <c r="BX52" s="139">
        <f t="shared" si="40"/>
        <v>-11.418895122091097</v>
      </c>
      <c r="BY52" s="139">
        <f t="shared" si="66"/>
        <v>-93.712500000000006</v>
      </c>
      <c r="BZ52" s="139">
        <f t="shared" si="67"/>
        <v>7.4375</v>
      </c>
      <c r="CA52" s="139">
        <f t="shared" si="68"/>
        <v>-7.9696103943213599</v>
      </c>
      <c r="CB52" s="140">
        <f t="shared" si="69"/>
        <v>0.99034174667433017</v>
      </c>
      <c r="CC52" s="140">
        <f t="shared" si="70"/>
        <v>0.99980797532437882</v>
      </c>
      <c r="CD52" s="140">
        <f t="shared" si="71"/>
        <v>1</v>
      </c>
      <c r="CE52" s="139">
        <f t="shared" si="72"/>
        <v>0</v>
      </c>
      <c r="CF52" s="278"/>
      <c r="CG52" s="227">
        <f t="shared" si="41"/>
        <v>1.3273783785902271</v>
      </c>
      <c r="CH52" s="236">
        <f t="shared" si="42"/>
        <v>3.4322372054980419</v>
      </c>
      <c r="CI52" s="79">
        <f t="shared" si="43"/>
        <v>0.99532095008199084</v>
      </c>
      <c r="CJ52" s="229">
        <f t="shared" si="44"/>
        <v>-4.0737091137849943E-2</v>
      </c>
      <c r="CK52" s="184">
        <f t="shared" si="73"/>
        <v>3.5</v>
      </c>
      <c r="CL52" s="184">
        <f t="shared" si="74"/>
        <v>3.4969946177256594</v>
      </c>
      <c r="CM52" s="141"/>
      <c r="CN52" s="142"/>
      <c r="CO52" s="142"/>
      <c r="CP52" s="142"/>
      <c r="CQ52" s="142"/>
      <c r="CR52" s="142"/>
      <c r="CS52" s="142"/>
      <c r="CT52" s="142"/>
      <c r="CU52" s="143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</row>
    <row r="53" spans="1:117" s="144" customFormat="1" x14ac:dyDescent="0.25">
      <c r="A53" s="137">
        <f t="shared" si="77"/>
        <v>40</v>
      </c>
      <c r="B53" s="138">
        <f t="shared" si="75"/>
        <v>0.125</v>
      </c>
      <c r="C53" s="282"/>
      <c r="D53" s="139">
        <f t="shared" si="45"/>
        <v>-13.968</v>
      </c>
      <c r="E53" s="140">
        <f t="shared" si="76"/>
        <v>0.97</v>
      </c>
      <c r="F53" s="283"/>
      <c r="G53" s="139">
        <f t="shared" si="0"/>
        <v>-9.2850533070133263</v>
      </c>
      <c r="H53" s="139">
        <f t="shared" si="1"/>
        <v>-9.2850533070133263</v>
      </c>
      <c r="I53" s="139">
        <f t="shared" si="2"/>
        <v>-107.1</v>
      </c>
      <c r="J53" s="139">
        <f t="shared" si="3"/>
        <v>7.4375</v>
      </c>
      <c r="K53" s="139">
        <f t="shared" si="4"/>
        <v>-6.5082798012792784</v>
      </c>
      <c r="L53" s="115">
        <f t="shared" si="46"/>
        <v>0.99355548632915225</v>
      </c>
      <c r="M53" s="115">
        <f t="shared" si="5"/>
        <v>0.99991531952447843</v>
      </c>
      <c r="N53" s="140">
        <f t="shared" si="47"/>
        <v>0.99991531952447843</v>
      </c>
      <c r="O53" s="139">
        <f t="shared" si="6"/>
        <v>0.64479536854259212</v>
      </c>
      <c r="P53" s="283"/>
      <c r="Q53" s="139">
        <f t="shared" si="7"/>
        <v>-9.8658069430843689</v>
      </c>
      <c r="R53" s="139">
        <f t="shared" si="8"/>
        <v>-14.233410431069746</v>
      </c>
      <c r="S53" s="139">
        <f t="shared" si="9"/>
        <v>-107.1</v>
      </c>
      <c r="T53" s="139">
        <f t="shared" si="10"/>
        <v>7.4375</v>
      </c>
      <c r="U53" s="139">
        <f t="shared" si="11"/>
        <v>-9.8658069430843689</v>
      </c>
      <c r="V53" s="140">
        <f t="shared" si="12"/>
        <v>0.98521175481967449</v>
      </c>
      <c r="W53" s="140">
        <f t="shared" si="13"/>
        <v>0.99954291099017878</v>
      </c>
      <c r="X53" s="140">
        <f t="shared" si="48"/>
        <v>1</v>
      </c>
      <c r="Y53" s="139">
        <f t="shared" si="14"/>
        <v>0</v>
      </c>
      <c r="Z53" s="283"/>
      <c r="AA53" s="139">
        <f t="shared" si="15"/>
        <v>-2.8912695962205626</v>
      </c>
      <c r="AB53" s="139">
        <f t="shared" si="16"/>
        <v>177.10873040377945</v>
      </c>
      <c r="AC53" s="139">
        <f t="shared" si="49"/>
        <v>-2.8912695962205626</v>
      </c>
      <c r="AD53" s="114">
        <f t="shared" si="50"/>
        <v>-2.1669281848045906E-2</v>
      </c>
      <c r="AE53" s="114">
        <f t="shared" si="51"/>
        <v>1</v>
      </c>
      <c r="AF53" s="139">
        <f t="shared" si="52"/>
        <v>0</v>
      </c>
      <c r="AG53" s="283"/>
      <c r="AH53" s="139">
        <f t="shared" si="17"/>
        <v>-11.768288932020647</v>
      </c>
      <c r="AI53" s="139">
        <f t="shared" si="18"/>
        <v>168.23171106797935</v>
      </c>
      <c r="AJ53" s="139">
        <f t="shared" si="53"/>
        <v>-11.768288932020647</v>
      </c>
      <c r="AK53" s="114">
        <f t="shared" si="54"/>
        <v>-0.17087860027067209</v>
      </c>
      <c r="AL53" s="114">
        <f t="shared" si="55"/>
        <v>1</v>
      </c>
      <c r="AM53" s="139">
        <f t="shared" si="56"/>
        <v>0</v>
      </c>
      <c r="AN53" s="283"/>
      <c r="AO53" s="139">
        <f t="shared" si="19"/>
        <v>-2.7823887295989342</v>
      </c>
      <c r="AP53" s="139">
        <f t="shared" si="20"/>
        <v>177.03044388918545</v>
      </c>
      <c r="AQ53" s="114">
        <f t="shared" si="57"/>
        <v>-2.5008214455420896E-2</v>
      </c>
      <c r="AR53" s="139">
        <f t="shared" si="21"/>
        <v>-2.7823887295989342</v>
      </c>
      <c r="AS53" s="114">
        <f t="shared" si="22"/>
        <v>0.99712496376494786</v>
      </c>
      <c r="AT53" s="139">
        <f t="shared" si="23"/>
        <v>0.19322143955548154</v>
      </c>
      <c r="AU53" s="139">
        <f t="shared" si="24"/>
        <v>-2.5014495638085079</v>
      </c>
      <c r="AV53" s="139">
        <f t="shared" si="25"/>
        <v>177.49855043619149</v>
      </c>
      <c r="AW53" s="114">
        <f t="shared" si="26"/>
        <v>-1.7875017695260346E-2</v>
      </c>
      <c r="AX53" s="139">
        <f t="shared" si="27"/>
        <v>-2.5014495638085079</v>
      </c>
      <c r="AY53" s="114">
        <f t="shared" si="28"/>
        <v>0.99794417863734708</v>
      </c>
      <c r="AZ53" s="139">
        <f t="shared" si="29"/>
        <v>0.1737117752644797</v>
      </c>
      <c r="BA53" s="114">
        <f t="shared" si="30"/>
        <v>0.36693321481996122</v>
      </c>
      <c r="BB53" s="283"/>
      <c r="BC53" s="223">
        <f t="shared" si="31"/>
        <v>2.1067285833625533</v>
      </c>
      <c r="BD53" s="267"/>
      <c r="BE53" s="216"/>
      <c r="BF53" s="140">
        <f t="shared" si="32"/>
        <v>-6.9112271190246712</v>
      </c>
      <c r="BG53" s="140">
        <f t="shared" si="33"/>
        <v>173.08877288097534</v>
      </c>
      <c r="BH53" s="139">
        <f t="shared" si="58"/>
        <v>-6.9112271190246712</v>
      </c>
      <c r="BI53" s="114">
        <f t="shared" si="59"/>
        <v>-7.8473410725546769E-2</v>
      </c>
      <c r="BJ53" s="114">
        <f t="shared" si="60"/>
        <v>1</v>
      </c>
      <c r="BK53" s="139">
        <f t="shared" si="61"/>
        <v>0</v>
      </c>
      <c r="BL53" s="278"/>
      <c r="BM53" s="139">
        <f t="shared" si="34"/>
        <v>-19.189201222013875</v>
      </c>
      <c r="BN53" s="139">
        <f t="shared" si="35"/>
        <v>-19.189201222013875</v>
      </c>
      <c r="BO53" s="139">
        <f t="shared" si="62"/>
        <v>-107.1</v>
      </c>
      <c r="BP53" s="139">
        <f t="shared" si="63"/>
        <v>7.4375</v>
      </c>
      <c r="BQ53" s="139">
        <f t="shared" si="36"/>
        <v>-13.101086129572904</v>
      </c>
      <c r="BR53" s="140">
        <f t="shared" si="37"/>
        <v>0.97397167058012291</v>
      </c>
      <c r="BS53" s="140">
        <f t="shared" si="38"/>
        <v>0.99853645898286303</v>
      </c>
      <c r="BT53" s="140">
        <f t="shared" si="64"/>
        <v>0.99853645898286303</v>
      </c>
      <c r="BU53" s="139">
        <f t="shared" si="39"/>
        <v>1.3325834181954079</v>
      </c>
      <c r="BV53" s="278"/>
      <c r="BW53" s="139">
        <f t="shared" si="65"/>
        <v>-13.075362789934571</v>
      </c>
      <c r="BX53" s="139">
        <f t="shared" si="40"/>
        <v>-13.075362789934571</v>
      </c>
      <c r="BY53" s="139">
        <f t="shared" si="66"/>
        <v>-107.1</v>
      </c>
      <c r="BZ53" s="139">
        <f t="shared" si="67"/>
        <v>7.4375</v>
      </c>
      <c r="CA53" s="139">
        <f t="shared" si="68"/>
        <v>-9.0902769208223226</v>
      </c>
      <c r="CB53" s="140">
        <f t="shared" si="69"/>
        <v>0.98744063191670528</v>
      </c>
      <c r="CC53" s="140">
        <f t="shared" si="70"/>
        <v>0.99967248097336303</v>
      </c>
      <c r="CD53" s="140">
        <f t="shared" si="71"/>
        <v>1</v>
      </c>
      <c r="CE53" s="139">
        <f t="shared" si="72"/>
        <v>0</v>
      </c>
      <c r="CF53" s="278"/>
      <c r="CG53" s="227">
        <f t="shared" si="41"/>
        <v>1.3325834181954079</v>
      </c>
      <c r="CH53" s="236">
        <f t="shared" si="42"/>
        <v>3.439312001557961</v>
      </c>
      <c r="CI53" s="79">
        <f t="shared" si="43"/>
        <v>0.99353457970238346</v>
      </c>
      <c r="CJ53" s="229">
        <f t="shared" si="44"/>
        <v>-5.6340255782199998E-2</v>
      </c>
      <c r="CK53" s="184">
        <f t="shared" si="73"/>
        <v>4</v>
      </c>
      <c r="CL53" s="184">
        <f t="shared" si="74"/>
        <v>3.9941458359314521</v>
      </c>
      <c r="CM53" s="141"/>
      <c r="CN53" s="142"/>
      <c r="CO53" s="142"/>
      <c r="CP53" s="142"/>
      <c r="CQ53" s="142"/>
      <c r="CR53" s="142"/>
      <c r="CS53" s="142"/>
      <c r="CT53" s="142"/>
      <c r="CU53" s="143"/>
      <c r="CV53" s="142"/>
      <c r="CW53" s="142"/>
      <c r="CX53" s="142"/>
      <c r="CY53" s="142"/>
      <c r="CZ53" s="142"/>
      <c r="DA53" s="142"/>
      <c r="DB53" s="142"/>
      <c r="DC53" s="142"/>
      <c r="DD53" s="142"/>
      <c r="DE53" s="142"/>
      <c r="DF53" s="142"/>
      <c r="DG53" s="142"/>
      <c r="DH53" s="142"/>
      <c r="DI53" s="142"/>
      <c r="DJ53" s="142"/>
      <c r="DK53" s="142"/>
      <c r="DL53" s="142"/>
      <c r="DM53" s="142"/>
    </row>
    <row r="54" spans="1:117" s="144" customFormat="1" x14ac:dyDescent="0.25">
      <c r="A54" s="137">
        <f t="shared" si="77"/>
        <v>45</v>
      </c>
      <c r="B54" s="138">
        <f t="shared" si="75"/>
        <v>0.125</v>
      </c>
      <c r="C54" s="282"/>
      <c r="D54" s="139">
        <f t="shared" si="45"/>
        <v>-15.714</v>
      </c>
      <c r="E54" s="140">
        <f t="shared" si="76"/>
        <v>0.97</v>
      </c>
      <c r="F54" s="283"/>
      <c r="G54" s="139">
        <f t="shared" si="0"/>
        <v>-10.457447709575762</v>
      </c>
      <c r="H54" s="139">
        <f t="shared" si="1"/>
        <v>-10.457447709575762</v>
      </c>
      <c r="I54" s="139">
        <f t="shared" si="2"/>
        <v>-120.4875</v>
      </c>
      <c r="J54" s="139">
        <f t="shared" si="3"/>
        <v>7.4375</v>
      </c>
      <c r="K54" s="139">
        <f t="shared" si="4"/>
        <v>-7.3134886280316609</v>
      </c>
      <c r="L54" s="115">
        <f t="shared" si="46"/>
        <v>0.99186450142990423</v>
      </c>
      <c r="M54" s="115">
        <f t="shared" si="5"/>
        <v>0.99986436861951911</v>
      </c>
      <c r="N54" s="140">
        <f t="shared" si="47"/>
        <v>0.99986436861951911</v>
      </c>
      <c r="O54" s="139">
        <f t="shared" si="6"/>
        <v>0.64552146355405937</v>
      </c>
      <c r="P54" s="283"/>
      <c r="Q54" s="139">
        <f t="shared" si="7"/>
        <v>-11.07020257793936</v>
      </c>
      <c r="R54" s="139">
        <f t="shared" si="8"/>
        <v>-16.053214220931753</v>
      </c>
      <c r="S54" s="139">
        <f t="shared" si="9"/>
        <v>-120.4875</v>
      </c>
      <c r="T54" s="139">
        <f t="shared" si="10"/>
        <v>7.4375</v>
      </c>
      <c r="U54" s="139">
        <f t="shared" si="11"/>
        <v>-11.07020257793936</v>
      </c>
      <c r="V54" s="140">
        <f t="shared" si="12"/>
        <v>0.9813926548600207</v>
      </c>
      <c r="W54" s="140">
        <f t="shared" si="13"/>
        <v>0.99926813371066081</v>
      </c>
      <c r="X54" s="140">
        <f t="shared" si="48"/>
        <v>1</v>
      </c>
      <c r="Y54" s="139">
        <f t="shared" si="14"/>
        <v>0</v>
      </c>
      <c r="Z54" s="283"/>
      <c r="AA54" s="139">
        <f t="shared" si="15"/>
        <v>-3.260675454561476</v>
      </c>
      <c r="AB54" s="139">
        <f t="shared" si="16"/>
        <v>176.73932454543854</v>
      </c>
      <c r="AC54" s="139">
        <f t="shared" si="49"/>
        <v>-3.260675454561476</v>
      </c>
      <c r="AD54" s="114">
        <f t="shared" si="50"/>
        <v>-2.7413659249423628E-2</v>
      </c>
      <c r="AE54" s="114">
        <f t="shared" si="51"/>
        <v>1</v>
      </c>
      <c r="AF54" s="139">
        <f t="shared" si="52"/>
        <v>0</v>
      </c>
      <c r="AG54" s="283"/>
      <c r="AH54" s="139">
        <f t="shared" si="17"/>
        <v>-13.33299000687736</v>
      </c>
      <c r="AI54" s="139">
        <f t="shared" si="18"/>
        <v>166.66700999312263</v>
      </c>
      <c r="AJ54" s="139">
        <f t="shared" si="53"/>
        <v>-13.33299000687736</v>
      </c>
      <c r="AK54" s="114">
        <f t="shared" si="54"/>
        <v>-0.21557712196998977</v>
      </c>
      <c r="AL54" s="114">
        <f t="shared" si="55"/>
        <v>1</v>
      </c>
      <c r="AM54" s="139">
        <f t="shared" si="56"/>
        <v>0</v>
      </c>
      <c r="AN54" s="283"/>
      <c r="AO54" s="139">
        <f t="shared" si="19"/>
        <v>-3.1455915611710035</v>
      </c>
      <c r="AP54" s="139">
        <f t="shared" si="20"/>
        <v>176.64862179001349</v>
      </c>
      <c r="AQ54" s="114">
        <f t="shared" si="57"/>
        <v>-3.1640392662299822E-2</v>
      </c>
      <c r="AR54" s="139">
        <f t="shared" si="21"/>
        <v>-3.1455915611710035</v>
      </c>
      <c r="AS54" s="114">
        <f t="shared" si="22"/>
        <v>0.99636389188557406</v>
      </c>
      <c r="AT54" s="139">
        <f t="shared" si="23"/>
        <v>0.19417231859080269</v>
      </c>
      <c r="AU54" s="139">
        <f t="shared" si="24"/>
        <v>-2.8205027503203324</v>
      </c>
      <c r="AV54" s="139">
        <f t="shared" si="25"/>
        <v>177.17949724967966</v>
      </c>
      <c r="AW54" s="114">
        <f t="shared" si="26"/>
        <v>-2.2615656931820598E-2</v>
      </c>
      <c r="AX54" s="139">
        <f t="shared" si="27"/>
        <v>-2.8205027503203324</v>
      </c>
      <c r="AY54" s="114">
        <f t="shared" si="28"/>
        <v>0.99739966302262317</v>
      </c>
      <c r="AZ54" s="139">
        <f t="shared" si="29"/>
        <v>0.17410510804446494</v>
      </c>
      <c r="BA54" s="114">
        <f t="shared" si="30"/>
        <v>0.36827742663526764</v>
      </c>
      <c r="BB54" s="283"/>
      <c r="BC54" s="223">
        <f t="shared" si="31"/>
        <v>2.1087988901893269</v>
      </c>
      <c r="BD54" s="267"/>
      <c r="BE54" s="216"/>
      <c r="BF54" s="140">
        <f t="shared" si="32"/>
        <v>-7.8148731599567522</v>
      </c>
      <c r="BG54" s="140">
        <f t="shared" si="33"/>
        <v>172.18512684004324</v>
      </c>
      <c r="BH54" s="139">
        <f t="shared" si="58"/>
        <v>-7.8148731599567522</v>
      </c>
      <c r="BI54" s="114">
        <f t="shared" si="59"/>
        <v>-9.9168821665130275E-2</v>
      </c>
      <c r="BJ54" s="114">
        <f t="shared" si="60"/>
        <v>1</v>
      </c>
      <c r="BK54" s="139">
        <f t="shared" si="61"/>
        <v>0</v>
      </c>
      <c r="BL54" s="278"/>
      <c r="BM54" s="139">
        <f t="shared" si="34"/>
        <v>-21.681585779551543</v>
      </c>
      <c r="BN54" s="139">
        <f t="shared" si="35"/>
        <v>-21.681585779551543</v>
      </c>
      <c r="BO54" s="139">
        <f t="shared" si="62"/>
        <v>-120.4875</v>
      </c>
      <c r="BP54" s="139">
        <f t="shared" si="63"/>
        <v>7.4375</v>
      </c>
      <c r="BQ54" s="139">
        <f t="shared" si="36"/>
        <v>-14.671750795901831</v>
      </c>
      <c r="BR54" s="140">
        <f t="shared" si="37"/>
        <v>0.96739274843297207</v>
      </c>
      <c r="BS54" s="140">
        <f t="shared" si="38"/>
        <v>0.99765878142637143</v>
      </c>
      <c r="BT54" s="140">
        <f t="shared" si="64"/>
        <v>0.99765878142637143</v>
      </c>
      <c r="BU54" s="139">
        <f t="shared" si="39"/>
        <v>1.3383694925649101</v>
      </c>
      <c r="BV54" s="278"/>
      <c r="BW54" s="139">
        <f t="shared" si="65"/>
        <v>-14.741641677054076</v>
      </c>
      <c r="BX54" s="139">
        <f t="shared" si="40"/>
        <v>-14.741641677054076</v>
      </c>
      <c r="BY54" s="139">
        <f t="shared" si="66"/>
        <v>-120.4875</v>
      </c>
      <c r="BZ54" s="139">
        <f t="shared" si="67"/>
        <v>7.4375</v>
      </c>
      <c r="CA54" s="139">
        <f t="shared" si="68"/>
        <v>-10.203973721731684</v>
      </c>
      <c r="CB54" s="140">
        <f t="shared" si="69"/>
        <v>0.98418332397369535</v>
      </c>
      <c r="CC54" s="140">
        <f t="shared" si="70"/>
        <v>0.99947553288734348</v>
      </c>
      <c r="CD54" s="140">
        <f t="shared" si="71"/>
        <v>1</v>
      </c>
      <c r="CE54" s="139">
        <f t="shared" si="72"/>
        <v>0</v>
      </c>
      <c r="CF54" s="278"/>
      <c r="CG54" s="227">
        <f t="shared" si="41"/>
        <v>1.3383694925649101</v>
      </c>
      <c r="CH54" s="236">
        <f t="shared" si="42"/>
        <v>3.4471683827542368</v>
      </c>
      <c r="CI54" s="79">
        <f t="shared" si="43"/>
        <v>0.99131189894570293</v>
      </c>
      <c r="CJ54" s="229">
        <f t="shared" si="44"/>
        <v>-7.5793617068133673E-2</v>
      </c>
      <c r="CK54" s="184">
        <f t="shared" si="73"/>
        <v>4.5</v>
      </c>
      <c r="CL54" s="184">
        <f t="shared" si="74"/>
        <v>4.4894645164186713</v>
      </c>
      <c r="CM54" s="141"/>
      <c r="CN54" s="142"/>
      <c r="CO54" s="142"/>
      <c r="CP54" s="142"/>
      <c r="CQ54" s="142"/>
      <c r="CR54" s="142"/>
      <c r="CS54" s="142"/>
      <c r="CT54" s="142"/>
      <c r="CU54" s="143"/>
      <c r="CV54" s="142"/>
      <c r="CW54" s="142"/>
      <c r="CX54" s="142"/>
      <c r="CY54" s="142"/>
      <c r="CZ54" s="142"/>
      <c r="DA54" s="142"/>
      <c r="DB54" s="142"/>
      <c r="DC54" s="142"/>
      <c r="DD54" s="142"/>
      <c r="DE54" s="142"/>
      <c r="DF54" s="142"/>
      <c r="DG54" s="142"/>
      <c r="DH54" s="142"/>
      <c r="DI54" s="142"/>
      <c r="DJ54" s="142"/>
      <c r="DK54" s="142"/>
      <c r="DL54" s="142"/>
      <c r="DM54" s="142"/>
    </row>
    <row r="55" spans="1:117" s="144" customFormat="1" x14ac:dyDescent="0.25">
      <c r="A55" s="137">
        <f t="shared" si="77"/>
        <v>50</v>
      </c>
      <c r="B55" s="138">
        <f t="shared" si="75"/>
        <v>0.125</v>
      </c>
      <c r="C55" s="282"/>
      <c r="D55" s="139">
        <f t="shared" si="45"/>
        <v>-17.46</v>
      </c>
      <c r="E55" s="140">
        <f t="shared" si="76"/>
        <v>0.97</v>
      </c>
      <c r="F55" s="283"/>
      <c r="G55" s="139">
        <f t="shared" si="0"/>
        <v>-11.633925988936966</v>
      </c>
      <c r="H55" s="139">
        <f t="shared" si="1"/>
        <v>-11.633925988936966</v>
      </c>
      <c r="I55" s="139">
        <f t="shared" si="2"/>
        <v>-133.875</v>
      </c>
      <c r="J55" s="139">
        <f t="shared" si="3"/>
        <v>7.4375</v>
      </c>
      <c r="K55" s="139">
        <f t="shared" si="4"/>
        <v>-8.1158034326876525</v>
      </c>
      <c r="L55" s="115">
        <f t="shared" si="46"/>
        <v>0.98998475640744199</v>
      </c>
      <c r="M55" s="115">
        <f t="shared" si="5"/>
        <v>0.9997932984006459</v>
      </c>
      <c r="N55" s="140">
        <f t="shared" si="47"/>
        <v>0.9997932984006459</v>
      </c>
      <c r="O55" s="139">
        <f t="shared" si="6"/>
        <v>0.64632922160760919</v>
      </c>
      <c r="P55" s="283"/>
      <c r="Q55" s="139">
        <f t="shared" si="7"/>
        <v>-12.264773727892401</v>
      </c>
      <c r="R55" s="139">
        <f t="shared" si="8"/>
        <v>-17.886776899434167</v>
      </c>
      <c r="S55" s="139">
        <f t="shared" si="9"/>
        <v>-133.875</v>
      </c>
      <c r="T55" s="139">
        <f t="shared" si="10"/>
        <v>7.4375</v>
      </c>
      <c r="U55" s="139">
        <f t="shared" si="11"/>
        <v>-12.264773727892401</v>
      </c>
      <c r="V55" s="140">
        <f t="shared" si="12"/>
        <v>0.97717636392280094</v>
      </c>
      <c r="W55" s="140">
        <f t="shared" si="13"/>
        <v>0.99888516151452811</v>
      </c>
      <c r="X55" s="140">
        <f t="shared" si="48"/>
        <v>1</v>
      </c>
      <c r="Y55" s="139">
        <f t="shared" si="14"/>
        <v>0</v>
      </c>
      <c r="Z55" s="283"/>
      <c r="AA55" s="139">
        <f t="shared" si="15"/>
        <v>-3.6329507394882015</v>
      </c>
      <c r="AB55" s="139">
        <f t="shared" si="16"/>
        <v>176.36704926051181</v>
      </c>
      <c r="AC55" s="139">
        <f t="shared" si="49"/>
        <v>-3.6329507394882015</v>
      </c>
      <c r="AD55" s="114">
        <f t="shared" si="50"/>
        <v>-3.3830412127236593E-2</v>
      </c>
      <c r="AE55" s="114">
        <f t="shared" si="51"/>
        <v>1</v>
      </c>
      <c r="AF55" s="139">
        <f t="shared" si="52"/>
        <v>0</v>
      </c>
      <c r="AG55" s="283"/>
      <c r="AH55" s="139">
        <f t="shared" si="17"/>
        <v>-14.931417178137549</v>
      </c>
      <c r="AI55" s="139">
        <f t="shared" si="18"/>
        <v>165.06858282186246</v>
      </c>
      <c r="AJ55" s="139">
        <f t="shared" si="53"/>
        <v>-14.931417178137549</v>
      </c>
      <c r="AK55" s="114">
        <f t="shared" si="54"/>
        <v>-0.26534761060961054</v>
      </c>
      <c r="AL55" s="114">
        <f t="shared" si="55"/>
        <v>1</v>
      </c>
      <c r="AM55" s="139">
        <f t="shared" si="56"/>
        <v>0</v>
      </c>
      <c r="AN55" s="283"/>
      <c r="AO55" s="139">
        <f t="shared" si="19"/>
        <v>-3.51351264486585</v>
      </c>
      <c r="AP55" s="139">
        <f t="shared" si="20"/>
        <v>176.26296651842759</v>
      </c>
      <c r="AQ55" s="114">
        <f t="shared" si="57"/>
        <v>-3.9052206301645603E-2</v>
      </c>
      <c r="AR55" s="139">
        <f t="shared" si="21"/>
        <v>-3.51351264486585</v>
      </c>
      <c r="AS55" s="114">
        <f t="shared" si="22"/>
        <v>0.99551404070463367</v>
      </c>
      <c r="AT55" s="139">
        <f t="shared" si="23"/>
        <v>0.19519514693699166</v>
      </c>
      <c r="AU55" s="139">
        <f t="shared" si="24"/>
        <v>-3.1418399771031047</v>
      </c>
      <c r="AV55" s="139">
        <f t="shared" si="25"/>
        <v>176.8581600228969</v>
      </c>
      <c r="AW55" s="114">
        <f t="shared" si="26"/>
        <v>-2.7912040639452837E-2</v>
      </c>
      <c r="AX55" s="139">
        <f t="shared" si="27"/>
        <v>-3.1418399771031047</v>
      </c>
      <c r="AY55" s="114">
        <f t="shared" si="28"/>
        <v>0.99679166530597518</v>
      </c>
      <c r="AZ55" s="139">
        <f t="shared" si="29"/>
        <v>0.17454666539461694</v>
      </c>
      <c r="BA55" s="114">
        <f t="shared" si="30"/>
        <v>0.36974181233160863</v>
      </c>
      <c r="BB55" s="283"/>
      <c r="BC55" s="223">
        <f t="shared" si="31"/>
        <v>2.111071033939218</v>
      </c>
      <c r="BD55" s="267"/>
      <c r="BE55" s="216"/>
      <c r="BF55" s="140">
        <f t="shared" si="32"/>
        <v>-8.7329345634913444</v>
      </c>
      <c r="BG55" s="140">
        <f t="shared" si="33"/>
        <v>171.26706543650866</v>
      </c>
      <c r="BH55" s="139">
        <f t="shared" si="58"/>
        <v>-8.7329345634913444</v>
      </c>
      <c r="BI55" s="114">
        <f t="shared" si="59"/>
        <v>-0.12225614499648441</v>
      </c>
      <c r="BJ55" s="114">
        <f t="shared" si="60"/>
        <v>1</v>
      </c>
      <c r="BK55" s="139">
        <f t="shared" si="61"/>
        <v>0</v>
      </c>
      <c r="BL55" s="278"/>
      <c r="BM55" s="139">
        <f t="shared" si="34"/>
        <v>-24.204440517990921</v>
      </c>
      <c r="BN55" s="139">
        <f t="shared" si="35"/>
        <v>-24.204440517990921</v>
      </c>
      <c r="BO55" s="139">
        <f t="shared" si="62"/>
        <v>-133.875</v>
      </c>
      <c r="BP55" s="139">
        <f t="shared" si="63"/>
        <v>7.4375</v>
      </c>
      <c r="BQ55" s="139">
        <f t="shared" si="36"/>
        <v>-16.220193695602784</v>
      </c>
      <c r="BR55" s="140">
        <f t="shared" si="37"/>
        <v>0.9601952966035755</v>
      </c>
      <c r="BS55" s="140">
        <f t="shared" si="38"/>
        <v>0.99643816321692225</v>
      </c>
      <c r="BT55" s="140">
        <f t="shared" si="64"/>
        <v>0.99643816321692225</v>
      </c>
      <c r="BU55" s="139">
        <f t="shared" si="39"/>
        <v>1.3446911398883845</v>
      </c>
      <c r="BV55" s="278"/>
      <c r="BW55" s="139">
        <f t="shared" si="65"/>
        <v>-16.418786301334567</v>
      </c>
      <c r="BX55" s="139">
        <f t="shared" si="40"/>
        <v>-16.418786301334567</v>
      </c>
      <c r="BY55" s="139">
        <f t="shared" si="66"/>
        <v>-133.875</v>
      </c>
      <c r="BZ55" s="139">
        <f t="shared" si="67"/>
        <v>7.4375</v>
      </c>
      <c r="CA55" s="139">
        <f t="shared" si="68"/>
        <v>-11.309932474020213</v>
      </c>
      <c r="CB55" s="140">
        <f t="shared" si="69"/>
        <v>0.98058067569092011</v>
      </c>
      <c r="CC55" s="140">
        <f t="shared" si="70"/>
        <v>0.99920095872178949</v>
      </c>
      <c r="CD55" s="140">
        <f t="shared" si="71"/>
        <v>1</v>
      </c>
      <c r="CE55" s="139">
        <f t="shared" si="72"/>
        <v>0</v>
      </c>
      <c r="CF55" s="278"/>
      <c r="CG55" s="227">
        <f t="shared" si="41"/>
        <v>1.3446911398883845</v>
      </c>
      <c r="CH55" s="236">
        <f t="shared" si="42"/>
        <v>3.4557621738276025</v>
      </c>
      <c r="CI55" s="79">
        <f t="shared" si="43"/>
        <v>0.98858123267384079</v>
      </c>
      <c r="CJ55" s="229">
        <f t="shared" si="44"/>
        <v>-9.975276974752563E-2</v>
      </c>
      <c r="CK55" s="184">
        <f t="shared" si="73"/>
        <v>5</v>
      </c>
      <c r="CL55" s="184">
        <f t="shared" si="74"/>
        <v>4.9821908160846116</v>
      </c>
      <c r="CM55" s="141"/>
      <c r="CN55" s="142"/>
      <c r="CO55" s="142"/>
      <c r="CP55" s="142"/>
      <c r="CQ55" s="142"/>
      <c r="CR55" s="142"/>
      <c r="CS55" s="142"/>
      <c r="CT55" s="142"/>
      <c r="CU55" s="143"/>
      <c r="CV55" s="142"/>
      <c r="CW55" s="142"/>
      <c r="CX55" s="142"/>
      <c r="CY55" s="142"/>
      <c r="CZ55" s="142"/>
      <c r="DA55" s="142"/>
      <c r="DB55" s="142"/>
      <c r="DC55" s="142"/>
      <c r="DD55" s="142"/>
      <c r="DE55" s="142"/>
      <c r="DF55" s="142"/>
      <c r="DG55" s="142"/>
      <c r="DH55" s="142"/>
      <c r="DI55" s="142"/>
      <c r="DJ55" s="142"/>
      <c r="DK55" s="142"/>
      <c r="DL55" s="142"/>
      <c r="DM55" s="142"/>
    </row>
    <row r="56" spans="1:117" s="144" customFormat="1" x14ac:dyDescent="0.25">
      <c r="A56" s="137">
        <v>60</v>
      </c>
      <c r="B56" s="138">
        <f t="shared" si="75"/>
        <v>0.125</v>
      </c>
      <c r="C56" s="282"/>
      <c r="D56" s="139">
        <f t="shared" si="45"/>
        <v>-20.952000000000002</v>
      </c>
      <c r="E56" s="140">
        <f t="shared" si="76"/>
        <v>0.97</v>
      </c>
      <c r="F56" s="283"/>
      <c r="G56" s="139">
        <f t="shared" si="0"/>
        <v>-14.000783511555795</v>
      </c>
      <c r="H56" s="139">
        <f t="shared" si="1"/>
        <v>-14.000783511555795</v>
      </c>
      <c r="I56" s="139">
        <f t="shared" si="2"/>
        <v>-160.65</v>
      </c>
      <c r="J56" s="139">
        <f t="shared" si="3"/>
        <v>7.4375</v>
      </c>
      <c r="K56" s="139">
        <f t="shared" si="4"/>
        <v>-9.7105692660134757</v>
      </c>
      <c r="L56" s="115">
        <f t="shared" si="46"/>
        <v>0.98567237133628893</v>
      </c>
      <c r="M56" s="115">
        <f t="shared" si="5"/>
        <v>0.99957152617552836</v>
      </c>
      <c r="N56" s="140">
        <f t="shared" si="47"/>
        <v>0.99957152617552836</v>
      </c>
      <c r="O56" s="139">
        <f t="shared" si="6"/>
        <v>0.64818442183128677</v>
      </c>
      <c r="P56" s="283"/>
      <c r="Q56" s="139">
        <f t="shared" si="7"/>
        <v>-14.620873988631656</v>
      </c>
      <c r="R56" s="139">
        <f t="shared" si="8"/>
        <v>-21.599843200496149</v>
      </c>
      <c r="S56" s="139">
        <f t="shared" si="9"/>
        <v>-160.65</v>
      </c>
      <c r="T56" s="139">
        <f t="shared" si="10"/>
        <v>7.4375</v>
      </c>
      <c r="U56" s="139">
        <f t="shared" si="11"/>
        <v>-14.620873988631656</v>
      </c>
      <c r="V56" s="140">
        <f t="shared" si="12"/>
        <v>0.96761727239684381</v>
      </c>
      <c r="W56" s="140">
        <f t="shared" si="13"/>
        <v>0.99769241144946719</v>
      </c>
      <c r="X56" s="140">
        <f t="shared" si="48"/>
        <v>1</v>
      </c>
      <c r="Y56" s="139">
        <f t="shared" si="14"/>
        <v>0</v>
      </c>
      <c r="Z56" s="283"/>
      <c r="AA56" s="139">
        <f t="shared" si="15"/>
        <v>-4.3874994526324365</v>
      </c>
      <c r="AB56" s="139">
        <f t="shared" si="16"/>
        <v>175.61250054736757</v>
      </c>
      <c r="AC56" s="139">
        <f t="shared" si="49"/>
        <v>-4.3874994526324365</v>
      </c>
      <c r="AD56" s="114">
        <f t="shared" si="50"/>
        <v>-4.8683733587806532E-2</v>
      </c>
      <c r="AE56" s="114">
        <f t="shared" si="51"/>
        <v>1</v>
      </c>
      <c r="AF56" s="139">
        <f t="shared" si="52"/>
        <v>0</v>
      </c>
      <c r="AG56" s="283"/>
      <c r="AH56" s="139">
        <f t="shared" si="17"/>
        <v>-18.245854527578253</v>
      </c>
      <c r="AI56" s="139">
        <f t="shared" si="18"/>
        <v>161.75414547242175</v>
      </c>
      <c r="AJ56" s="139">
        <f t="shared" si="53"/>
        <v>-18.245854527578253</v>
      </c>
      <c r="AK56" s="114">
        <f t="shared" si="54"/>
        <v>-0.38033576324590801</v>
      </c>
      <c r="AL56" s="114">
        <f t="shared" si="55"/>
        <v>1</v>
      </c>
      <c r="AM56" s="139">
        <f t="shared" si="56"/>
        <v>0</v>
      </c>
      <c r="AN56" s="283"/>
      <c r="AO56" s="139">
        <f t="shared" si="19"/>
        <v>-4.2652399638856382</v>
      </c>
      <c r="AP56" s="139">
        <f t="shared" si="20"/>
        <v>175.47825054738763</v>
      </c>
      <c r="AQ56" s="114">
        <f t="shared" si="57"/>
        <v>-5.6228898214988408E-2</v>
      </c>
      <c r="AR56" s="139">
        <f t="shared" si="21"/>
        <v>-4.2652399638856382</v>
      </c>
      <c r="AS56" s="114">
        <f t="shared" si="22"/>
        <v>0.99354731740773827</v>
      </c>
      <c r="AT56" s="139">
        <f t="shared" si="23"/>
        <v>0.19746481314285361</v>
      </c>
      <c r="AU56" s="139">
        <f t="shared" si="24"/>
        <v>-3.7924673760388523</v>
      </c>
      <c r="AV56" s="139">
        <f t="shared" si="25"/>
        <v>176.20753262396116</v>
      </c>
      <c r="AW56" s="114">
        <f t="shared" si="26"/>
        <v>-4.0174834674066164E-2</v>
      </c>
      <c r="AX56" s="139">
        <f t="shared" si="27"/>
        <v>-3.7924673760388523</v>
      </c>
      <c r="AY56" s="114">
        <f t="shared" si="28"/>
        <v>0.99538538144991329</v>
      </c>
      <c r="AZ56" s="139">
        <f t="shared" si="29"/>
        <v>0.17557719333513205</v>
      </c>
      <c r="BA56" s="114">
        <f t="shared" si="30"/>
        <v>0.37304200647798569</v>
      </c>
      <c r="BB56" s="283"/>
      <c r="BC56" s="223">
        <f t="shared" si="31"/>
        <v>2.1162264283092727</v>
      </c>
      <c r="BD56" s="267"/>
      <c r="BE56" s="216"/>
      <c r="BF56" s="140">
        <f t="shared" si="32"/>
        <v>-10.619655276155132</v>
      </c>
      <c r="BG56" s="140">
        <f t="shared" si="33"/>
        <v>169.38034472384487</v>
      </c>
      <c r="BH56" s="139">
        <f t="shared" si="58"/>
        <v>-10.619655276155132</v>
      </c>
      <c r="BI56" s="114">
        <f t="shared" si="59"/>
        <v>-0.17564711088704016</v>
      </c>
      <c r="BJ56" s="114">
        <f t="shared" si="60"/>
        <v>1</v>
      </c>
      <c r="BK56" s="139">
        <f t="shared" si="61"/>
        <v>0</v>
      </c>
      <c r="BL56" s="278"/>
      <c r="BM56" s="139">
        <f t="shared" si="34"/>
        <v>-29.348455495913882</v>
      </c>
      <c r="BN56" s="139">
        <f t="shared" si="35"/>
        <v>-29.348455495913882</v>
      </c>
      <c r="BO56" s="139">
        <f t="shared" si="62"/>
        <v>-160.65</v>
      </c>
      <c r="BP56" s="139">
        <f t="shared" si="63"/>
        <v>7.4375</v>
      </c>
      <c r="BQ56" s="139">
        <f t="shared" si="36"/>
        <v>-19.243630335375475</v>
      </c>
      <c r="BR56" s="140">
        <f t="shared" si="37"/>
        <v>0.94412566680176457</v>
      </c>
      <c r="BS56" s="140">
        <f t="shared" si="38"/>
        <v>0.99265622240760565</v>
      </c>
      <c r="BT56" s="140">
        <f t="shared" si="64"/>
        <v>0.99265622240760565</v>
      </c>
      <c r="BU56" s="139">
        <f t="shared" si="39"/>
        <v>1.3587247914774947</v>
      </c>
      <c r="BV56" s="278"/>
      <c r="BW56" s="139">
        <f t="shared" si="65"/>
        <v>-19.809560325590613</v>
      </c>
      <c r="BX56" s="139">
        <f t="shared" si="40"/>
        <v>-19.809560325590613</v>
      </c>
      <c r="BY56" s="139">
        <f t="shared" si="66"/>
        <v>-160.65</v>
      </c>
      <c r="BZ56" s="139">
        <f t="shared" si="67"/>
        <v>7.4375</v>
      </c>
      <c r="CA56" s="139">
        <f t="shared" si="68"/>
        <v>-13.495733280795813</v>
      </c>
      <c r="CB56" s="140">
        <f t="shared" si="69"/>
        <v>0.97238730198051748</v>
      </c>
      <c r="CC56" s="140">
        <f t="shared" si="70"/>
        <v>0.99834523644470574</v>
      </c>
      <c r="CD56" s="140">
        <f t="shared" si="71"/>
        <v>1</v>
      </c>
      <c r="CE56" s="139">
        <f t="shared" si="72"/>
        <v>0</v>
      </c>
      <c r="CF56" s="278"/>
      <c r="CG56" s="227">
        <f t="shared" si="41"/>
        <v>1.3587247914774947</v>
      </c>
      <c r="CH56" s="236">
        <f t="shared" si="42"/>
        <v>3.4749512197867674</v>
      </c>
      <c r="CI56" s="79">
        <f t="shared" si="43"/>
        <v>0.9812791224104167</v>
      </c>
      <c r="CJ56" s="229">
        <f t="shared" si="44"/>
        <v>-0.16414882119955271</v>
      </c>
      <c r="CK56" s="184">
        <f t="shared" si="73"/>
        <v>6</v>
      </c>
      <c r="CL56" s="184">
        <f t="shared" si="74"/>
        <v>5.9559373344456343</v>
      </c>
      <c r="CM56" s="141"/>
      <c r="CN56" s="142"/>
      <c r="CO56" s="142"/>
      <c r="CP56" s="142"/>
      <c r="CQ56" s="142"/>
      <c r="CR56" s="142"/>
      <c r="CS56" s="142"/>
      <c r="CT56" s="142"/>
      <c r="CU56" s="143"/>
      <c r="CV56" s="142"/>
      <c r="CW56" s="142"/>
      <c r="CX56" s="142"/>
      <c r="CY56" s="142"/>
      <c r="CZ56" s="142"/>
      <c r="DA56" s="142"/>
      <c r="DB56" s="142"/>
      <c r="DC56" s="142"/>
      <c r="DD56" s="142"/>
      <c r="DE56" s="142"/>
      <c r="DF56" s="142"/>
      <c r="DG56" s="142"/>
      <c r="DH56" s="142"/>
      <c r="DI56" s="142"/>
      <c r="DJ56" s="142"/>
      <c r="DK56" s="142"/>
      <c r="DL56" s="142"/>
      <c r="DM56" s="142"/>
    </row>
    <row r="57" spans="1:117" s="144" customFormat="1" x14ac:dyDescent="0.25">
      <c r="A57" s="137">
        <v>70</v>
      </c>
      <c r="B57" s="138">
        <f t="shared" si="75"/>
        <v>0.125</v>
      </c>
      <c r="C57" s="282"/>
      <c r="D57" s="139">
        <f t="shared" si="45"/>
        <v>-24.443999999999999</v>
      </c>
      <c r="E57" s="140">
        <f t="shared" si="76"/>
        <v>0.97</v>
      </c>
      <c r="F57" s="283"/>
      <c r="G57" s="139">
        <f t="shared" si="0"/>
        <v>-16.388789729299813</v>
      </c>
      <c r="H57" s="139">
        <f t="shared" si="1"/>
        <v>-16.388789729299813</v>
      </c>
      <c r="I57" s="139">
        <f t="shared" si="2"/>
        <v>-187.42500000000001</v>
      </c>
      <c r="J57" s="139">
        <f t="shared" si="3"/>
        <v>7.4375</v>
      </c>
      <c r="K57" s="139">
        <f t="shared" si="4"/>
        <v>-11.290290452330622</v>
      </c>
      <c r="L57" s="115">
        <f t="shared" si="46"/>
        <v>0.98064785020010548</v>
      </c>
      <c r="M57" s="115">
        <f t="shared" si="5"/>
        <v>0.99920663401045162</v>
      </c>
      <c r="N57" s="140">
        <f t="shared" si="47"/>
        <v>0.99920663401045162</v>
      </c>
      <c r="O57" s="139">
        <f t="shared" si="6"/>
        <v>0.65034879878173857</v>
      </c>
      <c r="P57" s="283"/>
      <c r="Q57" s="139">
        <f t="shared" si="7"/>
        <v>-16.927513064147043</v>
      </c>
      <c r="R57" s="139">
        <f t="shared" si="8"/>
        <v>-25.380712272612087</v>
      </c>
      <c r="S57" s="139">
        <f t="shared" si="9"/>
        <v>-187.42500000000001</v>
      </c>
      <c r="T57" s="139">
        <f t="shared" si="10"/>
        <v>7.4375</v>
      </c>
      <c r="U57" s="139">
        <f t="shared" si="11"/>
        <v>-16.927513064147043</v>
      </c>
      <c r="V57" s="140">
        <f t="shared" si="12"/>
        <v>0.95667388042885848</v>
      </c>
      <c r="W57" s="140">
        <f t="shared" si="13"/>
        <v>0.99573747335166829</v>
      </c>
      <c r="X57" s="140">
        <f t="shared" si="48"/>
        <v>1</v>
      </c>
      <c r="Y57" s="139">
        <f t="shared" si="14"/>
        <v>0</v>
      </c>
      <c r="Z57" s="283"/>
      <c r="AA57" s="139">
        <f t="shared" si="15"/>
        <v>-5.15778839330377</v>
      </c>
      <c r="AB57" s="139">
        <f t="shared" si="16"/>
        <v>174.84221160669622</v>
      </c>
      <c r="AC57" s="139">
        <f t="shared" si="49"/>
        <v>-5.15778839330377</v>
      </c>
      <c r="AD57" s="114">
        <f t="shared" si="50"/>
        <v>-6.6244932943371526E-2</v>
      </c>
      <c r="AE57" s="114">
        <f t="shared" si="51"/>
        <v>1</v>
      </c>
      <c r="AF57" s="139">
        <f t="shared" si="52"/>
        <v>0</v>
      </c>
      <c r="AG57" s="283"/>
      <c r="AH57" s="139">
        <f t="shared" si="17"/>
        <v>-21.745099156066015</v>
      </c>
      <c r="AI57" s="139">
        <f t="shared" si="18"/>
        <v>158.254900843934</v>
      </c>
      <c r="AJ57" s="139">
        <f t="shared" si="53"/>
        <v>-21.745099156066015</v>
      </c>
      <c r="AK57" s="114">
        <f t="shared" si="54"/>
        <v>-0.51696074960091132</v>
      </c>
      <c r="AL57" s="114">
        <f t="shared" si="55"/>
        <v>1</v>
      </c>
      <c r="AM57" s="139">
        <f t="shared" si="56"/>
        <v>0</v>
      </c>
      <c r="AN57" s="283"/>
      <c r="AO57" s="139">
        <f t="shared" si="19"/>
        <v>-5.0412228838157045</v>
      </c>
      <c r="AP57" s="139">
        <f t="shared" si="20"/>
        <v>174.67231744547283</v>
      </c>
      <c r="AQ57" s="114">
        <f t="shared" si="57"/>
        <v>-7.6589747932036129E-2</v>
      </c>
      <c r="AR57" s="139">
        <f t="shared" si="21"/>
        <v>-5.0412228838157045</v>
      </c>
      <c r="AS57" s="114">
        <f t="shared" si="22"/>
        <v>0.9912210414902638</v>
      </c>
      <c r="AT57" s="139">
        <f t="shared" si="23"/>
        <v>0.20004852713554383</v>
      </c>
      <c r="AU57" s="139">
        <f t="shared" si="24"/>
        <v>-4.4556028333263225</v>
      </c>
      <c r="AV57" s="139">
        <f t="shared" si="25"/>
        <v>175.54439716667369</v>
      </c>
      <c r="AW57" s="114">
        <f t="shared" si="26"/>
        <v>-5.467687507772509E-2</v>
      </c>
      <c r="AX57" s="139">
        <f t="shared" si="27"/>
        <v>-4.4556028333263225</v>
      </c>
      <c r="AY57" s="114">
        <f t="shared" si="28"/>
        <v>0.99372486355011413</v>
      </c>
      <c r="AZ57" s="139">
        <f t="shared" si="29"/>
        <v>0.17680963624310803</v>
      </c>
      <c r="BA57" s="114">
        <f t="shared" si="30"/>
        <v>0.37685816337865186</v>
      </c>
      <c r="BB57" s="283"/>
      <c r="BC57" s="223">
        <f t="shared" si="31"/>
        <v>2.1222069621603903</v>
      </c>
      <c r="BD57" s="267"/>
      <c r="BE57" s="216"/>
      <c r="BF57" s="140">
        <f t="shared" si="32"/>
        <v>-12.586848323618549</v>
      </c>
      <c r="BG57" s="140">
        <f t="shared" si="33"/>
        <v>167.41315167638146</v>
      </c>
      <c r="BH57" s="139">
        <f t="shared" si="58"/>
        <v>-12.586848323618549</v>
      </c>
      <c r="BI57" s="114">
        <f t="shared" si="59"/>
        <v>-0.23886385644574018</v>
      </c>
      <c r="BJ57" s="114">
        <f t="shared" si="60"/>
        <v>1</v>
      </c>
      <c r="BK57" s="139">
        <f t="shared" si="61"/>
        <v>0</v>
      </c>
      <c r="BL57" s="278"/>
      <c r="BM57" s="139">
        <f t="shared" si="34"/>
        <v>-34.629338367660516</v>
      </c>
      <c r="BN57" s="139">
        <f t="shared" si="35"/>
        <v>-34.629338367660516</v>
      </c>
      <c r="BO57" s="139">
        <f t="shared" si="62"/>
        <v>-187.42500000000001</v>
      </c>
      <c r="BP57" s="139">
        <f t="shared" si="63"/>
        <v>7.4375</v>
      </c>
      <c r="BQ57" s="139">
        <f t="shared" si="36"/>
        <v>-22.159727388530623</v>
      </c>
      <c r="BR57" s="140">
        <f t="shared" si="37"/>
        <v>0.92613593645855452</v>
      </c>
      <c r="BS57" s="140">
        <f t="shared" si="38"/>
        <v>0.98652090418528393</v>
      </c>
      <c r="BT57" s="140">
        <f t="shared" si="64"/>
        <v>0.98652090418528393</v>
      </c>
      <c r="BU57" s="139">
        <f t="shared" si="39"/>
        <v>1.3741800939547824</v>
      </c>
      <c r="BV57" s="278"/>
      <c r="BW57" s="139">
        <f t="shared" si="65"/>
        <v>-23.254670573233884</v>
      </c>
      <c r="BX57" s="139">
        <f t="shared" si="40"/>
        <v>-23.254670573233884</v>
      </c>
      <c r="BY57" s="139">
        <f t="shared" si="66"/>
        <v>-187.42500000000001</v>
      </c>
      <c r="BZ57" s="139">
        <f t="shared" si="67"/>
        <v>7.4375</v>
      </c>
      <c r="CA57" s="139">
        <f t="shared" si="68"/>
        <v>-15.642246457208728</v>
      </c>
      <c r="CB57" s="140">
        <f t="shared" si="69"/>
        <v>0.96296401971418166</v>
      </c>
      <c r="CC57" s="140">
        <f t="shared" si="70"/>
        <v>0.996940815394872</v>
      </c>
      <c r="CD57" s="140">
        <f t="shared" si="71"/>
        <v>1</v>
      </c>
      <c r="CE57" s="139">
        <f t="shared" si="72"/>
        <v>0</v>
      </c>
      <c r="CF57" s="278"/>
      <c r="CG57" s="227">
        <f t="shared" si="41"/>
        <v>1.3741800939547824</v>
      </c>
      <c r="CH57" s="236">
        <f t="shared" si="42"/>
        <v>3.4963870561151724</v>
      </c>
      <c r="CI57" s="79">
        <f t="shared" si="43"/>
        <v>0.97095313859496901</v>
      </c>
      <c r="CJ57" s="229">
        <f t="shared" si="44"/>
        <v>-0.2560346014429965</v>
      </c>
      <c r="CK57" s="184">
        <f t="shared" si="73"/>
        <v>7</v>
      </c>
      <c r="CL57" s="184">
        <f t="shared" si="74"/>
        <v>6.9056463292969879</v>
      </c>
      <c r="CM57" s="141"/>
      <c r="CN57" s="142"/>
      <c r="CO57" s="142"/>
      <c r="CP57" s="142"/>
      <c r="CQ57" s="142"/>
      <c r="CR57" s="142"/>
      <c r="CS57" s="142"/>
      <c r="CT57" s="142"/>
      <c r="CU57" s="143"/>
      <c r="CV57" s="142"/>
      <c r="CW57" s="142"/>
      <c r="CX57" s="142"/>
      <c r="CY57" s="142"/>
      <c r="CZ57" s="142"/>
      <c r="DA57" s="142"/>
      <c r="DB57" s="142"/>
      <c r="DC57" s="142"/>
      <c r="DD57" s="142"/>
      <c r="DE57" s="142"/>
      <c r="DF57" s="142"/>
      <c r="DG57" s="142"/>
      <c r="DH57" s="142"/>
      <c r="DI57" s="142"/>
      <c r="DJ57" s="142"/>
      <c r="DK57" s="142"/>
      <c r="DL57" s="142"/>
      <c r="DM57" s="142"/>
    </row>
    <row r="58" spans="1:117" s="144" customFormat="1" x14ac:dyDescent="0.25">
      <c r="A58" s="137">
        <v>80</v>
      </c>
      <c r="B58" s="138">
        <f t="shared" si="75"/>
        <v>0.125</v>
      </c>
      <c r="C58" s="282"/>
      <c r="D58" s="139">
        <f t="shared" si="45"/>
        <v>-27.936</v>
      </c>
      <c r="E58" s="140">
        <f t="shared" si="76"/>
        <v>0.97</v>
      </c>
      <c r="F58" s="283"/>
      <c r="G58" s="139">
        <f t="shared" si="0"/>
        <v>-18.800858128977534</v>
      </c>
      <c r="H58" s="139">
        <f t="shared" si="1"/>
        <v>-18.800858128977534</v>
      </c>
      <c r="I58" s="139">
        <f t="shared" si="2"/>
        <v>-214.2</v>
      </c>
      <c r="J58" s="139">
        <f t="shared" si="3"/>
        <v>7.4375</v>
      </c>
      <c r="K58" s="139">
        <f t="shared" si="4"/>
        <v>-12.852814318545958</v>
      </c>
      <c r="L58" s="115">
        <f t="shared" si="46"/>
        <v>0.97494472024436007</v>
      </c>
      <c r="M58" s="115">
        <f t="shared" si="5"/>
        <v>0.99864768834808126</v>
      </c>
      <c r="N58" s="140">
        <f t="shared" si="47"/>
        <v>0.99864768834808126</v>
      </c>
      <c r="O58" s="139">
        <f t="shared" si="6"/>
        <v>0.65280757392283106</v>
      </c>
      <c r="P58" s="283"/>
      <c r="Q58" s="139">
        <f t="shared" si="7"/>
        <v>-19.179008025810724</v>
      </c>
      <c r="R58" s="139">
        <f t="shared" si="8"/>
        <v>-29.235185590307065</v>
      </c>
      <c r="S58" s="139">
        <f t="shared" si="9"/>
        <v>-214.2</v>
      </c>
      <c r="T58" s="139">
        <f t="shared" si="10"/>
        <v>7.4375</v>
      </c>
      <c r="U58" s="139">
        <f t="shared" si="11"/>
        <v>-19.179008025810724</v>
      </c>
      <c r="V58" s="140">
        <f t="shared" si="12"/>
        <v>0.94449679670615905</v>
      </c>
      <c r="W58" s="140">
        <f t="shared" si="13"/>
        <v>0.99276093029170487</v>
      </c>
      <c r="X58" s="140">
        <f t="shared" si="48"/>
        <v>1</v>
      </c>
      <c r="Y58" s="139">
        <f t="shared" si="14"/>
        <v>0</v>
      </c>
      <c r="Z58" s="283"/>
      <c r="AA58" s="139">
        <f t="shared" si="15"/>
        <v>-5.9468630539734901</v>
      </c>
      <c r="AB58" s="139">
        <f t="shared" si="16"/>
        <v>174.05313694602651</v>
      </c>
      <c r="AC58" s="139">
        <f t="shared" si="49"/>
        <v>-5.9468630539734901</v>
      </c>
      <c r="AD58" s="114">
        <f t="shared" si="50"/>
        <v>-8.6552164932158726E-2</v>
      </c>
      <c r="AE58" s="114">
        <f t="shared" si="51"/>
        <v>1</v>
      </c>
      <c r="AF58" s="139">
        <f t="shared" si="52"/>
        <v>0</v>
      </c>
      <c r="AG58" s="283"/>
      <c r="AH58" s="139">
        <f t="shared" si="17"/>
        <v>-25.463345061871625</v>
      </c>
      <c r="AI58" s="139">
        <f t="shared" si="18"/>
        <v>154.53665493812838</v>
      </c>
      <c r="AJ58" s="139">
        <f t="shared" si="53"/>
        <v>-25.463345061871625</v>
      </c>
      <c r="AK58" s="114">
        <f t="shared" si="54"/>
        <v>-0.67771320241381428</v>
      </c>
      <c r="AL58" s="114">
        <f t="shared" si="55"/>
        <v>1</v>
      </c>
      <c r="AM58" s="139">
        <f t="shared" si="56"/>
        <v>0</v>
      </c>
      <c r="AN58" s="283"/>
      <c r="AO58" s="139">
        <f t="shared" si="19"/>
        <v>-5.8454626045362339</v>
      </c>
      <c r="AP58" s="139">
        <f t="shared" si="20"/>
        <v>173.84087567655877</v>
      </c>
      <c r="AQ58" s="114">
        <f t="shared" si="57"/>
        <v>-0.10023531752622487</v>
      </c>
      <c r="AR58" s="139">
        <f t="shared" si="21"/>
        <v>-5.8454626045362339</v>
      </c>
      <c r="AS58" s="114">
        <f t="shared" si="22"/>
        <v>0.98852631320709505</v>
      </c>
      <c r="AT58" s="139">
        <f t="shared" si="23"/>
        <v>0.202967451546397</v>
      </c>
      <c r="AU58" s="139">
        <f t="shared" si="24"/>
        <v>-5.1336464467248346</v>
      </c>
      <c r="AV58" s="139">
        <f t="shared" si="25"/>
        <v>174.86635355327516</v>
      </c>
      <c r="AW58" s="114">
        <f t="shared" si="26"/>
        <v>-7.1448733076004883E-2</v>
      </c>
      <c r="AX58" s="139">
        <f t="shared" si="27"/>
        <v>-5.1336464467248346</v>
      </c>
      <c r="AY58" s="114">
        <f t="shared" si="28"/>
        <v>0.99180790025641485</v>
      </c>
      <c r="AZ58" s="139">
        <f t="shared" si="29"/>
        <v>0.17825161273350121</v>
      </c>
      <c r="BA58" s="114">
        <f t="shared" si="30"/>
        <v>0.38121906427989821</v>
      </c>
      <c r="BB58" s="283"/>
      <c r="BC58" s="223">
        <f t="shared" si="31"/>
        <v>2.1290266382027294</v>
      </c>
      <c r="BD58" s="267"/>
      <c r="BE58" s="216"/>
      <c r="BF58" s="140">
        <f t="shared" si="32"/>
        <v>-14.651358571822161</v>
      </c>
      <c r="BG58" s="140">
        <f t="shared" si="33"/>
        <v>165.34864142817784</v>
      </c>
      <c r="BH58" s="139">
        <f t="shared" si="58"/>
        <v>-14.651358571822161</v>
      </c>
      <c r="BI58" s="114">
        <f t="shared" si="59"/>
        <v>-0.31241607911421954</v>
      </c>
      <c r="BJ58" s="114">
        <f t="shared" si="60"/>
        <v>1</v>
      </c>
      <c r="BK58" s="139">
        <f t="shared" si="61"/>
        <v>0</v>
      </c>
      <c r="BL58" s="278"/>
      <c r="BM58" s="139">
        <f t="shared" si="34"/>
        <v>-40.044657048602431</v>
      </c>
      <c r="BN58" s="139">
        <f t="shared" si="35"/>
        <v>-40.044657048602431</v>
      </c>
      <c r="BO58" s="139">
        <f t="shared" si="62"/>
        <v>-214.2</v>
      </c>
      <c r="BP58" s="139">
        <f t="shared" si="63"/>
        <v>7.4375</v>
      </c>
      <c r="BQ58" s="139">
        <f t="shared" si="36"/>
        <v>-24.959837353250467</v>
      </c>
      <c r="BR58" s="140">
        <f t="shared" si="37"/>
        <v>0.90660380725223078</v>
      </c>
      <c r="BS58" s="140">
        <f t="shared" si="38"/>
        <v>0.97732692874832106</v>
      </c>
      <c r="BT58" s="140">
        <f t="shared" si="64"/>
        <v>0.97732692874832106</v>
      </c>
      <c r="BU58" s="139">
        <f t="shared" si="39"/>
        <v>1.3904394808542511</v>
      </c>
      <c r="BV58" s="278"/>
      <c r="BW58" s="139">
        <f t="shared" si="65"/>
        <v>-26.759621671034012</v>
      </c>
      <c r="BX58" s="139">
        <f t="shared" si="40"/>
        <v>-26.759621671034012</v>
      </c>
      <c r="BY58" s="139">
        <f t="shared" si="66"/>
        <v>-214.2</v>
      </c>
      <c r="BZ58" s="139">
        <f t="shared" si="67"/>
        <v>7.4375</v>
      </c>
      <c r="CA58" s="139">
        <f t="shared" si="68"/>
        <v>-17.744671625056935</v>
      </c>
      <c r="CB58" s="140">
        <f t="shared" si="69"/>
        <v>0.95242414719932422</v>
      </c>
      <c r="CC58" s="140">
        <f t="shared" si="70"/>
        <v>0.9947979946728287</v>
      </c>
      <c r="CD58" s="140">
        <f t="shared" si="71"/>
        <v>1</v>
      </c>
      <c r="CE58" s="139">
        <f t="shared" si="72"/>
        <v>0</v>
      </c>
      <c r="CF58" s="278"/>
      <c r="CG58" s="227">
        <f t="shared" si="41"/>
        <v>1.3904394808542511</v>
      </c>
      <c r="CH58" s="236">
        <f t="shared" si="42"/>
        <v>3.5194661190569807</v>
      </c>
      <c r="CI58" s="79">
        <f t="shared" si="43"/>
        <v>0.9569031049328276</v>
      </c>
      <c r="CJ58" s="229">
        <f t="shared" si="44"/>
        <v>-0.38264072457733328</v>
      </c>
      <c r="CK58" s="184">
        <f t="shared" si="73"/>
        <v>8</v>
      </c>
      <c r="CL58" s="184">
        <f t="shared" si="74"/>
        <v>7.8186154299865684</v>
      </c>
      <c r="CM58" s="141"/>
      <c r="CN58" s="142"/>
      <c r="CO58" s="142"/>
      <c r="CP58" s="142"/>
      <c r="CQ58" s="142"/>
      <c r="CR58" s="142"/>
      <c r="CS58" s="142"/>
      <c r="CT58" s="142"/>
      <c r="CU58" s="143"/>
      <c r="CV58" s="142"/>
      <c r="CW58" s="142"/>
      <c r="CX58" s="142"/>
      <c r="CY58" s="142"/>
      <c r="CZ58" s="142"/>
      <c r="DA58" s="142"/>
      <c r="DB58" s="142"/>
      <c r="DC58" s="142"/>
      <c r="DD58" s="142"/>
      <c r="DE58" s="142"/>
      <c r="DF58" s="142"/>
      <c r="DG58" s="142"/>
      <c r="DH58" s="142"/>
      <c r="DI58" s="142"/>
      <c r="DJ58" s="142"/>
      <c r="DK58" s="142"/>
      <c r="DL58" s="142"/>
      <c r="DM58" s="142"/>
    </row>
    <row r="59" spans="1:117" s="144" customFormat="1" x14ac:dyDescent="0.25">
      <c r="A59" s="137">
        <v>90</v>
      </c>
      <c r="B59" s="138">
        <f t="shared" si="75"/>
        <v>0.125</v>
      </c>
      <c r="C59" s="282"/>
      <c r="D59" s="139">
        <f t="shared" si="45"/>
        <v>-31.428000000000001</v>
      </c>
      <c r="E59" s="140">
        <f t="shared" si="76"/>
        <v>0.97</v>
      </c>
      <c r="F59" s="283"/>
      <c r="G59" s="139">
        <f t="shared" si="0"/>
        <v>-21.23959956388622</v>
      </c>
      <c r="H59" s="139">
        <f t="shared" si="1"/>
        <v>-21.23959956388622</v>
      </c>
      <c r="I59" s="139">
        <f t="shared" si="2"/>
        <v>-240.97499999999999</v>
      </c>
      <c r="J59" s="139">
        <f t="shared" si="3"/>
        <v>7.4375</v>
      </c>
      <c r="K59" s="139">
        <f t="shared" si="4"/>
        <v>-14.396136847169</v>
      </c>
      <c r="L59" s="115">
        <f t="shared" si="46"/>
        <v>0.96859992677707252</v>
      </c>
      <c r="M59" s="115">
        <f t="shared" si="5"/>
        <v>0.99783649775300298</v>
      </c>
      <c r="N59" s="140">
        <f t="shared" si="47"/>
        <v>0.99783649775300298</v>
      </c>
      <c r="O59" s="139">
        <f t="shared" si="6"/>
        <v>0.65554319641624126</v>
      </c>
      <c r="P59" s="283"/>
      <c r="Q59" s="139">
        <f t="shared" si="7"/>
        <v>-21.370622269343187</v>
      </c>
      <c r="R59" s="139">
        <f t="shared" si="8"/>
        <v>-33.166266863522971</v>
      </c>
      <c r="S59" s="139">
        <f t="shared" si="9"/>
        <v>-240.97499999999999</v>
      </c>
      <c r="T59" s="139">
        <f t="shared" si="10"/>
        <v>7.4375</v>
      </c>
      <c r="U59" s="139">
        <f t="shared" si="11"/>
        <v>-21.370622269343187</v>
      </c>
      <c r="V59" s="140">
        <f t="shared" si="12"/>
        <v>0.93124277970575353</v>
      </c>
      <c r="W59" s="140">
        <f t="shared" si="13"/>
        <v>0.98847945877570231</v>
      </c>
      <c r="X59" s="140">
        <f t="shared" si="48"/>
        <v>1</v>
      </c>
      <c r="Y59" s="139">
        <f t="shared" si="14"/>
        <v>0</v>
      </c>
      <c r="Z59" s="283"/>
      <c r="AA59" s="139">
        <f t="shared" si="15"/>
        <v>-6.7579789936274262</v>
      </c>
      <c r="AB59" s="139">
        <f t="shared" si="16"/>
        <v>173.24202100637257</v>
      </c>
      <c r="AC59" s="139">
        <f t="shared" si="49"/>
        <v>-6.7579789936274262</v>
      </c>
      <c r="AD59" s="114">
        <f t="shared" si="50"/>
        <v>-0.10967557382654863</v>
      </c>
      <c r="AE59" s="114">
        <f t="shared" si="51"/>
        <v>1</v>
      </c>
      <c r="AF59" s="139">
        <f t="shared" si="52"/>
        <v>0</v>
      </c>
      <c r="AG59" s="283"/>
      <c r="AH59" s="139">
        <f t="shared" si="17"/>
        <v>-29.434443267311327</v>
      </c>
      <c r="AI59" s="139">
        <f t="shared" si="18"/>
        <v>150.56555673268866</v>
      </c>
      <c r="AJ59" s="139">
        <f t="shared" si="53"/>
        <v>-29.434443267311327</v>
      </c>
      <c r="AK59" s="114">
        <f t="shared" si="54"/>
        <v>-0.86695098798767556</v>
      </c>
      <c r="AL59" s="114">
        <f t="shared" si="55"/>
        <v>1</v>
      </c>
      <c r="AM59" s="139">
        <f t="shared" si="56"/>
        <v>0</v>
      </c>
      <c r="AN59" s="283"/>
      <c r="AO59" s="139">
        <f t="shared" si="19"/>
        <v>-6.6823778885202412</v>
      </c>
      <c r="AP59" s="139">
        <f t="shared" si="20"/>
        <v>172.97924764652808</v>
      </c>
      <c r="AQ59" s="114">
        <f t="shared" si="57"/>
        <v>-0.12733448641572742</v>
      </c>
      <c r="AR59" s="139">
        <f t="shared" si="21"/>
        <v>-6.6823778885202412</v>
      </c>
      <c r="AS59" s="114">
        <f t="shared" si="22"/>
        <v>0.98544700899763082</v>
      </c>
      <c r="AT59" s="139">
        <f t="shared" si="23"/>
        <v>0.20624623112716794</v>
      </c>
      <c r="AU59" s="139">
        <f t="shared" si="24"/>
        <v>-5.8291549759274996</v>
      </c>
      <c r="AV59" s="139">
        <f t="shared" si="25"/>
        <v>174.17084502407249</v>
      </c>
      <c r="AW59" s="114">
        <f t="shared" si="26"/>
        <v>-9.054522110053187E-2</v>
      </c>
      <c r="AX59" s="139">
        <f t="shared" si="27"/>
        <v>-5.8291549759274996</v>
      </c>
      <c r="AY59" s="114">
        <f t="shared" si="28"/>
        <v>0.98962974197089459</v>
      </c>
      <c r="AZ59" s="139">
        <f t="shared" si="29"/>
        <v>0.17991219061504629</v>
      </c>
      <c r="BA59" s="114">
        <f t="shared" si="30"/>
        <v>0.38615842174221426</v>
      </c>
      <c r="BB59" s="283"/>
      <c r="BC59" s="223">
        <f t="shared" si="31"/>
        <v>2.1367016181584555</v>
      </c>
      <c r="BD59" s="267"/>
      <c r="BE59" s="216"/>
      <c r="BF59" s="140">
        <f t="shared" si="32"/>
        <v>-16.831668758241502</v>
      </c>
      <c r="BG59" s="140">
        <f t="shared" si="33"/>
        <v>163.16833124175849</v>
      </c>
      <c r="BH59" s="139">
        <f t="shared" si="58"/>
        <v>-16.831668758241502</v>
      </c>
      <c r="BI59" s="114">
        <f t="shared" si="59"/>
        <v>-0.39722020548483072</v>
      </c>
      <c r="BJ59" s="114">
        <f t="shared" si="60"/>
        <v>1</v>
      </c>
      <c r="BK59" s="139">
        <f t="shared" si="61"/>
        <v>0</v>
      </c>
      <c r="BL59" s="278"/>
      <c r="BM59" s="139">
        <f t="shared" si="34"/>
        <v>-45.579815678172729</v>
      </c>
      <c r="BN59" s="139">
        <f t="shared" si="35"/>
        <v>-45.579815678172729</v>
      </c>
      <c r="BO59" s="139">
        <f t="shared" si="62"/>
        <v>-240.97499999999999</v>
      </c>
      <c r="BP59" s="139">
        <f t="shared" si="63"/>
        <v>7.4375</v>
      </c>
      <c r="BQ59" s="139">
        <f t="shared" si="36"/>
        <v>-27.638189553280682</v>
      </c>
      <c r="BR59" s="140">
        <f t="shared" si="37"/>
        <v>0.88589458009649413</v>
      </c>
      <c r="BS59" s="140">
        <f t="shared" si="38"/>
        <v>0.96440359696243827</v>
      </c>
      <c r="BT59" s="140">
        <f t="shared" si="64"/>
        <v>0.96440359696243827</v>
      </c>
      <c r="BU59" s="139">
        <f t="shared" si="39"/>
        <v>1.4067844345115039</v>
      </c>
      <c r="BV59" s="278"/>
      <c r="BW59" s="139">
        <f t="shared" si="65"/>
        <v>-30.32811358822531</v>
      </c>
      <c r="BX59" s="139">
        <f t="shared" si="40"/>
        <v>-30.32811358822531</v>
      </c>
      <c r="BY59" s="139">
        <f t="shared" si="66"/>
        <v>-240.97499999999999</v>
      </c>
      <c r="BZ59" s="139">
        <f t="shared" si="67"/>
        <v>7.4375</v>
      </c>
      <c r="CA59" s="139">
        <f t="shared" si="68"/>
        <v>-19.798876354524932</v>
      </c>
      <c r="CB59" s="140">
        <f t="shared" si="69"/>
        <v>0.94088741186872682</v>
      </c>
      <c r="CC59" s="140">
        <f t="shared" si="70"/>
        <v>0.9917062523153467</v>
      </c>
      <c r="CD59" s="140">
        <f t="shared" si="71"/>
        <v>1</v>
      </c>
      <c r="CE59" s="139">
        <f t="shared" si="72"/>
        <v>0</v>
      </c>
      <c r="CF59" s="278"/>
      <c r="CG59" s="227">
        <f t="shared" si="41"/>
        <v>1.4067844345115039</v>
      </c>
      <c r="CH59" s="236">
        <f t="shared" si="42"/>
        <v>3.5434860526699596</v>
      </c>
      <c r="CI59" s="79">
        <f t="shared" si="43"/>
        <v>0.93847826992789574</v>
      </c>
      <c r="CJ59" s="229">
        <f t="shared" si="44"/>
        <v>-0.55151557666864204</v>
      </c>
      <c r="CK59" s="184">
        <f t="shared" si="73"/>
        <v>9</v>
      </c>
      <c r="CL59" s="184">
        <f t="shared" si="74"/>
        <v>8.6796323726619438</v>
      </c>
      <c r="CM59" s="141"/>
      <c r="CN59" s="142"/>
      <c r="CO59" s="142"/>
      <c r="CP59" s="142"/>
      <c r="CQ59" s="142"/>
      <c r="CR59" s="142"/>
      <c r="CS59" s="142"/>
      <c r="CT59" s="142"/>
      <c r="CU59" s="143"/>
      <c r="CV59" s="142"/>
      <c r="CW59" s="142"/>
      <c r="CX59" s="142"/>
      <c r="CY59" s="142"/>
      <c r="CZ59" s="142"/>
      <c r="DA59" s="142"/>
      <c r="DB59" s="142"/>
      <c r="DC59" s="142"/>
      <c r="DD59" s="142"/>
      <c r="DE59" s="142"/>
      <c r="DF59" s="142"/>
      <c r="DG59" s="142"/>
      <c r="DH59" s="142"/>
      <c r="DI59" s="142"/>
      <c r="DJ59" s="142"/>
      <c r="DK59" s="142"/>
      <c r="DL59" s="142"/>
      <c r="DM59" s="142"/>
    </row>
    <row r="60" spans="1:117" s="114" customFormat="1" x14ac:dyDescent="0.25">
      <c r="A60" s="212">
        <v>100</v>
      </c>
      <c r="B60" s="205">
        <f t="shared" si="75"/>
        <v>0.125</v>
      </c>
      <c r="C60" s="206"/>
      <c r="D60" s="147">
        <f t="shared" si="45"/>
        <v>-34.92</v>
      </c>
      <c r="E60" s="147">
        <f t="shared" si="76"/>
        <v>0.97</v>
      </c>
      <c r="F60" s="149"/>
      <c r="G60" s="147">
        <f t="shared" si="0"/>
        <v>-23.707266522486727</v>
      </c>
      <c r="H60" s="147">
        <f t="shared" si="1"/>
        <v>-23.707266522486727</v>
      </c>
      <c r="I60" s="147">
        <f t="shared" si="2"/>
        <v>-267.75</v>
      </c>
      <c r="J60" s="147">
        <f t="shared" si="3"/>
        <v>7.4375</v>
      </c>
      <c r="K60" s="147">
        <f t="shared" si="4"/>
        <v>-15.918414137194267</v>
      </c>
      <c r="L60" s="114">
        <f t="shared" si="46"/>
        <v>0.96165321286179417</v>
      </c>
      <c r="M60" s="114">
        <f t="shared" si="5"/>
        <v>0.99670807550711793</v>
      </c>
      <c r="N60" s="114">
        <f t="shared" si="47"/>
        <v>0.99670807550711793</v>
      </c>
      <c r="O60" s="147">
        <f t="shared" si="6"/>
        <v>0.65853518118018683</v>
      </c>
      <c r="P60" s="149"/>
      <c r="Q60" s="147">
        <f t="shared" si="7"/>
        <v>-23.498565675952094</v>
      </c>
      <c r="R60" s="147">
        <f t="shared" si="8"/>
        <v>-37.173682139255369</v>
      </c>
      <c r="S60" s="147">
        <f t="shared" si="9"/>
        <v>-267.75</v>
      </c>
      <c r="T60" s="147">
        <f t="shared" si="10"/>
        <v>7.4375</v>
      </c>
      <c r="U60" s="147">
        <f t="shared" si="11"/>
        <v>-23.498565675952094</v>
      </c>
      <c r="V60" s="114">
        <f t="shared" si="12"/>
        <v>0.91707005625323512</v>
      </c>
      <c r="W60" s="114">
        <f t="shared" si="13"/>
        <v>0.98259774320098869</v>
      </c>
      <c r="X60" s="114">
        <f t="shared" si="48"/>
        <v>1</v>
      </c>
      <c r="Y60" s="147">
        <f t="shared" si="14"/>
        <v>0</v>
      </c>
      <c r="Z60" s="149"/>
      <c r="AA60" s="147">
        <f t="shared" si="15"/>
        <v>-7.5946433685914396</v>
      </c>
      <c r="AB60" s="147">
        <f t="shared" si="16"/>
        <v>172.40535663140855</v>
      </c>
      <c r="AC60" s="147">
        <f t="shared" si="49"/>
        <v>-7.5946433685914396</v>
      </c>
      <c r="AD60" s="114">
        <f t="shared" si="50"/>
        <v>-0.13572807189273869</v>
      </c>
      <c r="AE60" s="114">
        <f t="shared" si="51"/>
        <v>1</v>
      </c>
      <c r="AF60" s="147">
        <f t="shared" si="52"/>
        <v>0</v>
      </c>
      <c r="AG60" s="149"/>
      <c r="AH60" s="147">
        <f t="shared" si="17"/>
        <v>-33.690067525979792</v>
      </c>
      <c r="AI60" s="147">
        <f t="shared" si="18"/>
        <v>146.3099324740202</v>
      </c>
      <c r="AJ60" s="147">
        <f t="shared" si="53"/>
        <v>-33.690067525979792</v>
      </c>
      <c r="AK60" s="114">
        <f>10*LOG10(ABS((1-($A60^6/AJ$27^6))/(($A60^6/AJ$27^6)+($A60^2/(AI$30*AJ$27^2))+1)))</f>
        <v>-1.0914446942506804</v>
      </c>
      <c r="AL60" s="114">
        <f t="shared" si="55"/>
        <v>1</v>
      </c>
      <c r="AM60" s="147">
        <f t="shared" si="56"/>
        <v>0</v>
      </c>
      <c r="AN60" s="149"/>
      <c r="AO60" s="147">
        <f t="shared" si="19"/>
        <v>-7.5568853870270676</v>
      </c>
      <c r="AP60" s="147">
        <f t="shared" si="20"/>
        <v>172.08228550937048</v>
      </c>
      <c r="AQ60" s="114">
        <f t="shared" si="57"/>
        <v>-0.15814614646389502</v>
      </c>
      <c r="AR60" s="147">
        <f t="shared" si="21"/>
        <v>-7.5568853870270676</v>
      </c>
      <c r="AS60" s="114">
        <f t="shared" si="22"/>
        <v>0.98195750257128278</v>
      </c>
      <c r="AT60" s="147">
        <f t="shared" si="23"/>
        <v>0.2099134829729741</v>
      </c>
      <c r="AU60" s="147">
        <f t="shared" si="24"/>
        <v>-6.544872626091836</v>
      </c>
      <c r="AV60" s="147">
        <f t="shared" si="25"/>
        <v>173.45512737390817</v>
      </c>
      <c r="AW60" s="114">
        <f t="shared" si="26"/>
        <v>-0.11205350699764539</v>
      </c>
      <c r="AX60" s="147">
        <f t="shared" si="27"/>
        <v>-6.544872626091836</v>
      </c>
      <c r="AY60" s="114">
        <f t="shared" si="28"/>
        <v>0.98718221978926335</v>
      </c>
      <c r="AZ60" s="147">
        <f t="shared" si="29"/>
        <v>0.18180201739143989</v>
      </c>
      <c r="BA60" s="114">
        <f t="shared" si="30"/>
        <v>0.39171550036441399</v>
      </c>
      <c r="BB60" s="149"/>
      <c r="BC60" s="223">
        <f t="shared" si="31"/>
        <v>2.1452506815446006</v>
      </c>
      <c r="BD60" s="207"/>
      <c r="BE60" s="217"/>
      <c r="BF60" s="147">
        <f t="shared" si="32"/>
        <v>-19.148137457939594</v>
      </c>
      <c r="BG60" s="147">
        <f t="shared" si="33"/>
        <v>160.85186254206042</v>
      </c>
      <c r="BH60" s="147">
        <f t="shared" si="58"/>
        <v>-19.148137457939594</v>
      </c>
      <c r="BI60" s="114">
        <f t="shared" si="59"/>
        <v>-0.49472464329359633</v>
      </c>
      <c r="BJ60" s="114">
        <f t="shared" si="60"/>
        <v>1</v>
      </c>
      <c r="BK60" s="147">
        <f t="shared" si="61"/>
        <v>0</v>
      </c>
      <c r="BL60" s="149"/>
      <c r="BM60" s="147">
        <f t="shared" si="34"/>
        <v>-51.207303345781092</v>
      </c>
      <c r="BN60" s="147">
        <f t="shared" si="35"/>
        <v>-51.207303345781092</v>
      </c>
      <c r="BO60" s="147">
        <f t="shared" si="62"/>
        <v>-267.75</v>
      </c>
      <c r="BP60" s="147">
        <f t="shared" si="63"/>
        <v>7.4375</v>
      </c>
      <c r="BQ60" s="147">
        <f t="shared" si="36"/>
        <v>-30.191622960957606</v>
      </c>
      <c r="BR60" s="114">
        <f t="shared" si="37"/>
        <v>0.86434833770937702</v>
      </c>
      <c r="BS60" s="114">
        <f t="shared" si="38"/>
        <v>0.9472013397119724</v>
      </c>
      <c r="BT60" s="114">
        <f t="shared" si="64"/>
        <v>0.9472013397119724</v>
      </c>
      <c r="BU60" s="147">
        <f t="shared" si="39"/>
        <v>1.4224250929383637</v>
      </c>
      <c r="BV60" s="149"/>
      <c r="BW60" s="147">
        <f t="shared" si="65"/>
        <v>-33.961714652044719</v>
      </c>
      <c r="BX60" s="147">
        <f t="shared" si="40"/>
        <v>-33.961714652044719</v>
      </c>
      <c r="BY60" s="147">
        <f t="shared" si="66"/>
        <v>-267.75</v>
      </c>
      <c r="BZ60" s="147">
        <f t="shared" si="67"/>
        <v>7.4375</v>
      </c>
      <c r="CA60" s="147">
        <f t="shared" si="68"/>
        <v>-21.801409486351812</v>
      </c>
      <c r="CB60" s="114">
        <f t="shared" si="69"/>
        <v>0.92847669088525941</v>
      </c>
      <c r="CC60" s="114">
        <f t="shared" si="70"/>
        <v>0.98744063191670528</v>
      </c>
      <c r="CD60" s="114">
        <f t="shared" si="71"/>
        <v>1</v>
      </c>
      <c r="CE60" s="147">
        <f t="shared" si="72"/>
        <v>0</v>
      </c>
      <c r="CF60" s="149"/>
      <c r="CG60" s="227">
        <f t="shared" si="41"/>
        <v>1.4224250929383637</v>
      </c>
      <c r="CH60" s="236">
        <f t="shared" si="42"/>
        <v>3.5676757744829644</v>
      </c>
      <c r="CI60" s="229">
        <f t="shared" si="43"/>
        <v>0.91516688718811445</v>
      </c>
      <c r="CJ60" s="229">
        <f>20*LOG10(CI60)</f>
        <v>-0.76999404050621323</v>
      </c>
      <c r="CK60" s="184">
        <f t="shared" si="73"/>
        <v>10</v>
      </c>
      <c r="CL60" s="208">
        <f t="shared" si="74"/>
        <v>9.4720133971197242</v>
      </c>
      <c r="CM60" s="209"/>
      <c r="CN60" s="210"/>
      <c r="CO60" s="210"/>
      <c r="CP60" s="210"/>
      <c r="CQ60" s="210"/>
      <c r="CR60" s="210"/>
      <c r="CS60" s="210"/>
      <c r="CT60" s="210"/>
      <c r="CU60" s="208"/>
      <c r="CV60" s="210"/>
      <c r="CW60" s="210"/>
      <c r="CX60" s="210"/>
      <c r="CY60" s="210"/>
      <c r="CZ60" s="210"/>
      <c r="DA60" s="210"/>
      <c r="DB60" s="210"/>
      <c r="DC60" s="210"/>
      <c r="DD60" s="210"/>
      <c r="DE60" s="210"/>
      <c r="DF60" s="210"/>
      <c r="DG60" s="210"/>
      <c r="DH60" s="210"/>
      <c r="DI60" s="210"/>
      <c r="DJ60" s="210"/>
      <c r="DK60" s="210"/>
      <c r="DL60" s="210"/>
      <c r="DM60" s="210"/>
    </row>
    <row r="61" spans="1:117" x14ac:dyDescent="0.25">
      <c r="A61" s="145">
        <f>A60+5</f>
        <v>105</v>
      </c>
      <c r="B61" s="146">
        <f t="shared" si="75"/>
        <v>0.125</v>
      </c>
      <c r="C61" s="94"/>
      <c r="D61" s="147">
        <f>-(E61*360*$A61)/1000</f>
        <v>-36.665999999999997</v>
      </c>
      <c r="E61" s="148">
        <f t="shared" si="76"/>
        <v>0.97</v>
      </c>
      <c r="F61" s="149"/>
      <c r="G61" s="147">
        <f>IF(G$27="PT1",K61,IF(G$27="BiQUAD",H61,IF(G$27="FIR",I61,"N/A")))</f>
        <v>-24.952538603702276</v>
      </c>
      <c r="H61" s="147">
        <f>(-ATAN(1/H$30*(2*$A61/G$29+SQRT(4-H$30^2)))-ATAN(1/H$30*(2*$A61/G$29-SQRT(4-H$30^2))))*180/PI()</f>
        <v>-24.952538603702276</v>
      </c>
      <c r="I61" s="147">
        <f>-360*$A61*J61/1000</f>
        <v>-281.13749999999999</v>
      </c>
      <c r="J61" s="147">
        <f t="shared" ref="J61:J124" si="78">($J$30-1)/(2*$B$30)*1000</f>
        <v>7.4375</v>
      </c>
      <c r="K61" s="147">
        <f>-ATAN($A61/G$29)*180/PI()</f>
        <v>-16.671130507342575</v>
      </c>
      <c r="L61" s="115">
        <f t="shared" si="46"/>
        <v>0.9579671649362097</v>
      </c>
      <c r="M61" s="115">
        <f t="shared" si="5"/>
        <v>0.99600289353954752</v>
      </c>
      <c r="N61" s="115">
        <f>IF(O$29="On",IF(G$27="PT1",L61,M61),1)</f>
        <v>0.99600289353954752</v>
      </c>
      <c r="O61" s="147">
        <f>IF(O$29="On",ABS((G61/(360*$A61))*1000),0)</f>
        <v>0.6601200688810126</v>
      </c>
      <c r="P61" s="149"/>
      <c r="Q61" s="147">
        <f>IF(Q$27="PT1",U61,IF(Q$27="BiQUAD",R61,IF(Q$27="FIR",S61,"N/A")))</f>
        <v>-24.537728476577794</v>
      </c>
      <c r="R61" s="147">
        <f>(-ATAN(1/R$30*(2*$A61/Q$29+SQRT(4-R$30^2)))-ATAN(1/R$30*(2*$A61/Q$29-SQRT(4-R$30^2))))*180/PI()</f>
        <v>-39.204929151525796</v>
      </c>
      <c r="S61" s="147">
        <f>-360*$A61*T61/1000</f>
        <v>-281.13749999999999</v>
      </c>
      <c r="T61" s="147">
        <f t="shared" ref="T61:T124" si="79">($J$30-1)/(2*$B$30)*1000</f>
        <v>7.4375</v>
      </c>
      <c r="U61" s="147">
        <f>-ATAN($A61/Q$29)*180/PI()</f>
        <v>-24.537728476577794</v>
      </c>
      <c r="V61" s="115">
        <f>10^((10*LOG10(Q$29^2/($A61^2+Q$29^2)))/20)</f>
        <v>0.90968800386303406</v>
      </c>
      <c r="W61" s="115">
        <f>10^((10*LOG10(W$30*Q$29^4/($A61^4+Q$29^4)))/20)</f>
        <v>0.97896502097908111</v>
      </c>
      <c r="X61" s="115">
        <f>IF(Y$29="On",IF(Q$27="PT1",V61,W61),1)</f>
        <v>1</v>
      </c>
      <c r="Y61" s="147">
        <f>IF(Y$29="On",ABS((Q61/(360*$A61))*1000),0)</f>
        <v>0</v>
      </c>
      <c r="Z61" s="149"/>
      <c r="AA61" s="147">
        <f>(-ATAN(2*AB$30*$A61/$AC$27+SQRT(4*AB$30^2-1))-ATAN(2*AB$30*$A61/AC$27-SQRT(4*AB$30^2-1)))*180/PI()</f>
        <v>-8.0237323830301506</v>
      </c>
      <c r="AB61" s="147">
        <f>(-ATAN(2*AB$30*$A61/AC$27+SQRT(4*AB$30^2-1))-ATAN(2*AB$30*$A61/AC$27-SQRT(4*AB$30^2-1)))*180/PI()+180</f>
        <v>171.97626761696984</v>
      </c>
      <c r="AC61" s="147">
        <f>IF($A61&lt;=AC$27,AA61,AB61)</f>
        <v>-8.0237323830301506</v>
      </c>
      <c r="AD61" s="114">
        <f t="shared" si="50"/>
        <v>-0.14990262888980016</v>
      </c>
      <c r="AE61" s="114">
        <f>IF(AF$29="On",10^((IF(ISERROR(AD61),-60,AD61))/20),1)</f>
        <v>1</v>
      </c>
      <c r="AF61" s="147">
        <f>IF(AF$29="On",ABS((AC61/(360*$A61))*1000),0)</f>
        <v>0</v>
      </c>
      <c r="AG61" s="149"/>
      <c r="AH61" s="147">
        <f>(-ATAN(2*AI$30*$A61/AJ$27+SQRT(4*AI$30^2-1))-ATAN(2*AI$30*$A61/AJ$27-SQRT(4*AI$30^2-1)))*180/PI()</f>
        <v>-35.933199914799189</v>
      </c>
      <c r="AI61" s="147">
        <f>(-ATAN(2*AI$30*$A61/AJ$27+SQRT(4*AI$30^2-1))-ATAN(2*AI$30*$A61/AJ$27-SQRT(4*AI$30^2-1)))*180/PI()+180</f>
        <v>144.06680008520081</v>
      </c>
      <c r="AJ61" s="147">
        <f>IF($A61&lt;=AJ$27,AH61,AI61)</f>
        <v>-35.933199914799189</v>
      </c>
      <c r="AK61" s="114">
        <f t="shared" si="54"/>
        <v>-1.2198420338634657</v>
      </c>
      <c r="AL61" s="114">
        <f>IF(AM$29="On",10^((IF(ISERROR(AK61),-60,AK61))/20),1)</f>
        <v>1</v>
      </c>
      <c r="AM61" s="147">
        <f>IF(AM$29="On",ABS((AJ61/(360*$A61))*1000),0)</f>
        <v>0</v>
      </c>
      <c r="AN61" s="149"/>
      <c r="AO61" s="147">
        <f>(-ATAN(2*AT$26*$A61/$AX$27+SQRT(4*AT$26^2-1))-ATAN(2*AT$26*$A61/AR$27-SQRT(4*AT$26^2-1)))*180/PI()</f>
        <v>-8.0099317851879537</v>
      </c>
      <c r="AP61" s="147">
        <f>(-ATAN(2*AT$26*$A61/AR$27+SQRT(4*AT$26^2-1))-ATAN(2*AT$26*$A61/AR$27-SQRT(4*AT$26^2-1)))*180/PI()+180</f>
        <v>171.618793059702</v>
      </c>
      <c r="AQ61" s="114">
        <f t="shared" si="57"/>
        <v>-0.1750555412573829</v>
      </c>
      <c r="AR61" s="147">
        <f>IF($A61&lt;=AR$27,AO61,AP61)</f>
        <v>-8.0099317851879537</v>
      </c>
      <c r="AS61" s="114">
        <f>IF(AR$30="On",10^((IF(ISERROR(AQ61),-60,AQ61))/20),1)</f>
        <v>0.98004772062548018</v>
      </c>
      <c r="AT61" s="147">
        <f>IF(AR$30="On",ABS((AR61/(360*$A61))*1000),0)</f>
        <v>0.21190295728010458</v>
      </c>
      <c r="AU61" s="147">
        <f t="shared" si="24"/>
        <v>-6.9112271190246712</v>
      </c>
      <c r="AV61" s="147">
        <f t="shared" si="25"/>
        <v>173.08877288097534</v>
      </c>
      <c r="AW61" s="114">
        <f t="shared" si="26"/>
        <v>-0.12375036640911963</v>
      </c>
      <c r="AX61" s="147">
        <f>IF($A61&lt;=AX$27,AU61,AV61)</f>
        <v>-6.9112271190246712</v>
      </c>
      <c r="AY61" s="114">
        <f>IF(AX$30="On",10^((IF(ISERROR(AW61),-60,AW61))/20),1)</f>
        <v>0.98585372486632361</v>
      </c>
      <c r="AZ61" s="147">
        <f>IF(AX$30="On",ABS((AX61/(360*$A61))*1000),0)</f>
        <v>0.18283669627049395</v>
      </c>
      <c r="BA61" s="114">
        <f>AZ61+AT61</f>
        <v>0.39473965355059853</v>
      </c>
      <c r="BB61" s="149"/>
      <c r="BC61" s="223">
        <f>SUM(B61,E61,Y61,BA61,AF61,AM61,O61)</f>
        <v>2.1498597224316112</v>
      </c>
      <c r="BD61" s="70"/>
      <c r="BE61" s="214"/>
      <c r="BF61" s="148">
        <f>(-ATAN(2*BG$30*$A61/BH$27+SQRT(4*BG$30^2-1))-ATAN(2*BG$30*$A61/BH$27-SQRT(4*BG$30^2-1)))*180/PI()</f>
        <v>-20.36435621472825</v>
      </c>
      <c r="BG61" s="148">
        <f>(-ATAN(2*BG$30*$A61/BH$27+SQRT(4*BG$30^2-1))-ATAN(2*BG$30*$A61/BH$27-SQRT(4*BG$30^2-1)))*180/PI()+180</f>
        <v>159.63564378527175</v>
      </c>
      <c r="BH61" s="147">
        <f>IF($A61&lt;=BH$27,BF61,BG61)</f>
        <v>-20.36435621472825</v>
      </c>
      <c r="BI61" s="114">
        <f t="shared" si="59"/>
        <v>-0.54887061589442576</v>
      </c>
      <c r="BJ61" s="114">
        <f>IF(BK$29="On",10^((IF(ISERROR(BI61),-60,BI61))/20),1)</f>
        <v>1</v>
      </c>
      <c r="BK61" s="147">
        <f>IF(BK$29="On",ABS((BH61/(360*$A61))*1000),0)</f>
        <v>0</v>
      </c>
      <c r="BL61" s="150"/>
      <c r="BM61" s="147">
        <f>IF(BM$27="PT1",BQ61,IF(BM$27="BiQUAD",BN61,IF(BM$27="FIR",BO61,"N/A")))</f>
        <v>-54.043659390597931</v>
      </c>
      <c r="BN61" s="147">
        <f>(-ATAN(1/BN$30*(2*$A61/BM$29+SQRT(4-BN$30^2)))-ATAN(1/BN$30*(2*$A61/BM$29-SQRT(4-BN$30^2))))*180/PI()</f>
        <v>-54.043659390597931</v>
      </c>
      <c r="BO61" s="147">
        <f>-360*$A61*BP61/1000</f>
        <v>-281.13749999999999</v>
      </c>
      <c r="BP61" s="147">
        <f t="shared" ref="BP61:BP124" si="80">(120-1)/(2*$BE$29)*1000</f>
        <v>7.4375</v>
      </c>
      <c r="BQ61" s="147">
        <f>-ATAN($A61/BM$29)*180/PI()</f>
        <v>-31.421137286050669</v>
      </c>
      <c r="BR61" s="115">
        <f>10^((10*LOG10(BM$29^2/($A61^2+BM$29^2)))/20)</f>
        <v>0.8533585308046574</v>
      </c>
      <c r="BS61" s="115">
        <f>10^((10*LOG10(BS$30*BM$29^4/($A61^4+BM$29^4)))/20)</f>
        <v>0.93687939569723422</v>
      </c>
      <c r="BT61" s="115">
        <f>IF(BU$29="On",IF(BM$27="PT1",BR61,BS61),1)</f>
        <v>0.93687939569723422</v>
      </c>
      <c r="BU61" s="147">
        <f>IF(BU$29="On",ABS((BM61/(360*$A61))*1000),0)</f>
        <v>1.4297264389047071</v>
      </c>
      <c r="BV61" s="150"/>
      <c r="BW61" s="147">
        <f>IF(BW$27="PT1",CA61,IF(BW$27="BiQUAD",BX61,IF(BW$27="FIR",BY61,"N/A")))</f>
        <v>-35.802761806985792</v>
      </c>
      <c r="BX61" s="147">
        <f>(-ATAN(1/BX$30*(2*$A61/BW$29+SQRT(4-BX$30^2)))-ATAN(1/BX$30*(2*$A61/BW$29-SQRT(4-BX$30^2))))*180/PI()</f>
        <v>-35.802761806985792</v>
      </c>
      <c r="BY61" s="147">
        <f>-360*$A61*BZ61/1000</f>
        <v>-281.13749999999999</v>
      </c>
      <c r="BZ61" s="147">
        <f t="shared" ref="BZ61:BZ124" si="81">(120-1)/(2*$BE$29)*1000</f>
        <v>7.4375</v>
      </c>
      <c r="CA61" s="147">
        <f>-ATAN($A61/BW$29)*180/PI()</f>
        <v>-22.782405730481688</v>
      </c>
      <c r="CB61" s="115">
        <f>10^((10*LOG10(BW$29^2/($A61^2+BW$29^2)))/20)</f>
        <v>0.92198210560736127</v>
      </c>
      <c r="CC61" s="115">
        <f>10^((10*LOG10(CC$30*BW$29^4/($A61^4+BW$29^4)))/20)</f>
        <v>0.98479545336822349</v>
      </c>
      <c r="CD61" s="115">
        <f>IF(CE$29="On",IF(BW$27="PT1",CB61,CC61),1)</f>
        <v>1</v>
      </c>
      <c r="CE61" s="147">
        <f>IF(CE$29="On",ABS((BW61/(360*$A61))*1000),0)</f>
        <v>0</v>
      </c>
      <c r="CF61" s="150"/>
      <c r="CG61" s="227">
        <f>SUM(BK61,BU61,CE61)</f>
        <v>1.4297264389047071</v>
      </c>
      <c r="CH61" s="236">
        <f>SUM(BC61,CG61)</f>
        <v>3.5795861613363185</v>
      </c>
      <c r="CI61" s="79">
        <f>N61*X61*AE61*AL61*AS61*AY61*BJ61*BT61*CD61</f>
        <v>0.90157942600745145</v>
      </c>
      <c r="CJ61" s="229">
        <f t="shared" ref="CJ61:CJ124" si="82">20*LOG10(CI61)</f>
        <v>-0.89992014849773383</v>
      </c>
      <c r="CK61" s="184">
        <f t="shared" si="73"/>
        <v>10.5</v>
      </c>
      <c r="CL61" s="184">
        <f t="shared" si="74"/>
        <v>9.8372336548209596</v>
      </c>
    </row>
    <row r="62" spans="1:117" x14ac:dyDescent="0.25">
      <c r="A62" s="145">
        <f t="shared" ref="A62:A125" si="83">A61+5</f>
        <v>110</v>
      </c>
      <c r="B62" s="146">
        <f t="shared" ref="B62:B125" si="84">B61</f>
        <v>0.125</v>
      </c>
      <c r="C62" s="94"/>
      <c r="D62" s="147">
        <f t="shared" ref="D62:D125" si="85">-(E62*360*$A62)/1000</f>
        <v>-38.411999999999999</v>
      </c>
      <c r="E62" s="148">
        <f t="shared" ref="E62:E125" si="86">E61</f>
        <v>0.97</v>
      </c>
      <c r="F62" s="149"/>
      <c r="G62" s="147">
        <f t="shared" ref="G62:G125" si="87">IF(G$27="PT1",K62,IF(G$27="BiQUAD",H62,IF(G$27="FIR",I62,"N/A")))</f>
        <v>-26.205694510333753</v>
      </c>
      <c r="H62" s="147">
        <f t="shared" ref="H62:H125" si="88">(-ATAN(1/H$30*(2*$A62/G$29+SQRT(4-H$30^2)))-ATAN(1/H$30*(2*$A62/G$29-SQRT(4-H$30^2))))*180/PI()</f>
        <v>-26.205694510333753</v>
      </c>
      <c r="I62" s="147">
        <f t="shared" ref="I62:I125" si="89">-360*$A62*J62/1000</f>
        <v>-294.52499999999998</v>
      </c>
      <c r="J62" s="147">
        <f t="shared" si="78"/>
        <v>7.4375</v>
      </c>
      <c r="K62" s="147">
        <f t="shared" ref="K62:K125" si="90">-ATAN($A62/G$29)*180/PI()</f>
        <v>-17.417970792202841</v>
      </c>
      <c r="L62" s="115">
        <f t="shared" si="46"/>
        <v>0.95414648758772291</v>
      </c>
      <c r="M62" s="115">
        <f t="shared" si="5"/>
        <v>0.99519129844239518</v>
      </c>
      <c r="N62" s="115">
        <f t="shared" ref="N62:N125" si="91">IF(O$29="On",IF(G$27="PT1",L62,M62),1)</f>
        <v>0.99519129844239518</v>
      </c>
      <c r="O62" s="147">
        <f t="shared" ref="O62:O125" si="92">IF(O$29="On",ABS((G62/(360*$A62))*1000),0)</f>
        <v>0.6617599623821655</v>
      </c>
      <c r="P62" s="149"/>
      <c r="Q62" s="147">
        <f t="shared" ref="Q62:Q125" si="93">IF(Q$27="PT1",U62,IF(Q$27="BiQUAD",R62,IF(Q$27="FIR",S62,"N/A")))</f>
        <v>-25.559965171823812</v>
      </c>
      <c r="R62" s="147">
        <f t="shared" ref="R62:R125" si="94">(-ATAN(1/R$30*(2*$A62/Q$29+SQRT(4-R$30^2)))-ATAN(1/R$30*(2*$A62/Q$29-SQRT(4-R$30^2))))*180/PI()</f>
        <v>-41.2534666599243</v>
      </c>
      <c r="S62" s="147">
        <f t="shared" ref="S62:S125" si="95">-360*$A62*T62/1000</f>
        <v>-294.52499999999998</v>
      </c>
      <c r="T62" s="147">
        <f t="shared" si="79"/>
        <v>7.4375</v>
      </c>
      <c r="U62" s="147">
        <f t="shared" ref="U62:U125" si="96">-ATAN($A62/Q$29)*180/PI()</f>
        <v>-25.559965171823812</v>
      </c>
      <c r="V62" s="115">
        <f t="shared" ref="V62:V125" si="97">10^((10*LOG10(Q$29^2/($A62^2+Q$29^2)))/20)</f>
        <v>0.9021342216356466</v>
      </c>
      <c r="W62" s="115">
        <f t="shared" ref="W62:W125" si="98">10^((10*LOG10(W$30*Q$29^4/($A62^4+Q$29^4)))/20)</f>
        <v>0.97482418436480356</v>
      </c>
      <c r="X62" s="115">
        <f t="shared" ref="X62:X125" si="99">IF(Y$29="On",IF(Q$27="PT1",V62,W62),1)</f>
        <v>1</v>
      </c>
      <c r="Y62" s="147">
        <f t="shared" ref="Y62:Y125" si="100">IF(Y$29="On",ABS((Q62/(360*$A62))*1000),0)</f>
        <v>0</v>
      </c>
      <c r="Z62" s="149"/>
      <c r="AA62" s="147">
        <f t="shared" ref="AA62:AA125" si="101">(-ATAN(2*AB$30*$A62/$AC$27+SQRT(4*AB$30^2-1))-ATAN(2*AB$30*$A62/AC$27-SQRT(4*AB$30^2-1)))*180/PI()</f>
        <v>-8.4606616819028595</v>
      </c>
      <c r="AB62" s="147">
        <f t="shared" ref="AB62:AB125" si="102">(-ATAN(2*AB$30*$A62/AC$27+SQRT(4*AB$30^2-1))-ATAN(2*AB$30*$A62/AC$27-SQRT(4*AB$30^2-1)))*180/PI()+180</f>
        <v>171.53933831809715</v>
      </c>
      <c r="AC62" s="147">
        <f t="shared" ref="AC62:AC125" si="103">IF($A62&lt;=AC$27,AA62,AB62)</f>
        <v>-8.4606616819028595</v>
      </c>
      <c r="AD62" s="114">
        <f t="shared" si="50"/>
        <v>-0.16487729833339704</v>
      </c>
      <c r="AE62" s="114">
        <f t="shared" ref="AE62:AE125" si="104">IF(AF$29="On",10^((IF(ISERROR(AD62),-60,AD62))/20),1)</f>
        <v>1</v>
      </c>
      <c r="AF62" s="147">
        <f t="shared" ref="AF62:AF125" si="105">IF(AF$29="On",ABS((AC62/(360*$A62))*1000),0)</f>
        <v>0</v>
      </c>
      <c r="AG62" s="149"/>
      <c r="AH62" s="147">
        <f t="shared" ref="AH62:AH125" si="106">(-ATAN(2*AI$30*$A62/AJ$27+SQRT(4*AI$30^2-1))-ATAN(2*AI$30*$A62/AJ$27-SQRT(4*AI$30^2-1)))*180/PI()</f>
        <v>-38.256855569258036</v>
      </c>
      <c r="AI62" s="147">
        <f t="shared" ref="AI62:AI125" si="107">(-ATAN(2*AI$30*$A62/AJ$27+SQRT(4*AI$30^2-1))-ATAN(2*AI$30*$A62/AJ$27-SQRT(4*AI$30^2-1)))*180/PI()+180</f>
        <v>141.74314443074195</v>
      </c>
      <c r="AJ62" s="147">
        <f t="shared" ref="AJ62:AJ125" si="108">IF($A62&lt;=AJ$27,AH62,AI62)</f>
        <v>-38.256855569258036</v>
      </c>
      <c r="AK62" s="114">
        <f t="shared" si="54"/>
        <v>-1.3610168998353009</v>
      </c>
      <c r="AL62" s="114">
        <f t="shared" ref="AL62:AL125" si="109">IF(AM$29="On",10^((IF(ISERROR(AK62),-60,AK62))/20),1)</f>
        <v>1</v>
      </c>
      <c r="AM62" s="147">
        <f t="shared" ref="AM62:AM125" si="110">IF(AM$29="On",ABS((AJ62/(360*$A62))*1000),0)</f>
        <v>0</v>
      </c>
      <c r="AN62" s="149"/>
      <c r="AO62" s="147">
        <f t="shared" ref="AO62:AO125" si="111">(-ATAN(2*AT$26*$A62/$AX$27+SQRT(4*AT$26^2-1))-ATAN(2*AT$26*$A62/AR$27-SQRT(4*AT$26^2-1)))*180/PI()</f>
        <v>-8.4744943995208892</v>
      </c>
      <c r="AP62" s="147">
        <f t="shared" ref="AP62:AP125" si="112">(-ATAN(2*AT$26*$A62/AR$27+SQRT(4*AT$26^2-1))-ATAN(2*AT$26*$A62/AR$27-SQRT(4*AT$26^2-1)))*180/PI()+180</f>
        <v>171.14427306949986</v>
      </c>
      <c r="AQ62" s="114">
        <f t="shared" si="57"/>
        <v>-0.19304321305021246</v>
      </c>
      <c r="AR62" s="147">
        <f t="shared" ref="AR62:AR125" si="113">IF($A62&lt;=AR$27,AO62,AP62)</f>
        <v>-8.4744943995208892</v>
      </c>
      <c r="AS62" s="114">
        <f t="shared" ref="AS62:AS125" si="114">IF(AR$30="On",10^((IF(ISERROR(AQ62),-60,AQ62))/20),1)</f>
        <v>0.97802023279324879</v>
      </c>
      <c r="AT62" s="147">
        <f t="shared" ref="AT62:AT125" si="115">IF(AR$30="On",ABS((AR62/(360*$A62))*1000),0)</f>
        <v>0.21400238382628509</v>
      </c>
      <c r="AU62" s="147">
        <f t="shared" si="24"/>
        <v>-7.2837656687466401</v>
      </c>
      <c r="AV62" s="147">
        <f t="shared" si="25"/>
        <v>172.71623433125336</v>
      </c>
      <c r="AW62" s="114">
        <f t="shared" si="26"/>
        <v>-0.1361021478130181</v>
      </c>
      <c r="AX62" s="147">
        <f t="shared" ref="AX62:AX125" si="116">IF($A62&lt;=AX$27,AU62,AV62)</f>
        <v>-7.2837656687466401</v>
      </c>
      <c r="AY62" s="114">
        <f t="shared" ref="AY62:AY125" si="117">IF(AX$30="On",10^((IF(ISERROR(AW62),-60,AW62))/20),1)</f>
        <v>0.98445278654908941</v>
      </c>
      <c r="AZ62" s="147">
        <f t="shared" ref="AZ62:AZ125" si="118">IF(AX$30="On",ABS((AX62/(360*$A62))*1000),0)</f>
        <v>0.183933476483501</v>
      </c>
      <c r="BA62" s="114">
        <f t="shared" ref="BA62:BA125" si="119">AZ62+AT62</f>
        <v>0.39793586030978612</v>
      </c>
      <c r="BB62" s="149"/>
      <c r="BC62" s="223">
        <f t="shared" ref="BC62:BC125" si="120">SUM(B62,E62,Y62,BA62,AF62,AM62,O62)</f>
        <v>2.1546958226919517</v>
      </c>
      <c r="BD62" s="70"/>
      <c r="BE62" s="214"/>
      <c r="BF62" s="148">
        <f t="shared" ref="BF62:BF125" si="121">(-ATAN(2*BG$30*$A62/BH$27+SQRT(4*BG$30^2-1))-ATAN(2*BG$30*$A62/BH$27-SQRT(4*BG$30^2-1)))*180/PI()</f>
        <v>-21.623196127904635</v>
      </c>
      <c r="BG62" s="148">
        <f t="shared" ref="BG62:BG125" si="122">(-ATAN(2*BG$30*$A62/BH$27+SQRT(4*BG$30^2-1))-ATAN(2*BG$30*$A62/BH$27-SQRT(4*BG$30^2-1)))*180/PI()+180</f>
        <v>158.37680387209537</v>
      </c>
      <c r="BH62" s="147">
        <f t="shared" ref="BH62:BH125" si="123">IF($A62&lt;=BH$27,BF62,BG62)</f>
        <v>-21.623196127904635</v>
      </c>
      <c r="BI62" s="114">
        <f t="shared" si="59"/>
        <v>-0.60704491829190699</v>
      </c>
      <c r="BJ62" s="114">
        <f t="shared" ref="BJ62:BJ125" si="124">IF(BK$29="On",10^((IF(ISERROR(BI62),-60,BI62))/20),1)</f>
        <v>1</v>
      </c>
      <c r="BK62" s="147">
        <f t="shared" ref="BK62:BK125" si="125">IF(BK$29="On",ABS((BH62/(360*$A62))*1000),0)</f>
        <v>0</v>
      </c>
      <c r="BL62" s="150"/>
      <c r="BM62" s="147">
        <f t="shared" ref="BM62:BM125" si="126">IF(BM$27="PT1",BQ62,IF(BM$27="BiQUAD",BN62,IF(BM$27="FIR",BO62,"N/A")))</f>
        <v>-56.887307924087061</v>
      </c>
      <c r="BN62" s="147">
        <f t="shared" ref="BN62:BN125" si="127">(-ATAN(1/BN$30*(2*$A62/BM$29+SQRT(4-BN$30^2)))-ATAN(1/BN$30*(2*$A62/BM$29-SQRT(4-BN$30^2))))*180/PI()</f>
        <v>-56.887307924087061</v>
      </c>
      <c r="BO62" s="147">
        <f t="shared" ref="BO62:BO125" si="128">-360*$A62*BP62/1000</f>
        <v>-294.52499999999998</v>
      </c>
      <c r="BP62" s="147">
        <f t="shared" si="80"/>
        <v>7.4375</v>
      </c>
      <c r="BQ62" s="147">
        <f t="shared" ref="BQ62:BQ125" si="129">-ATAN($A62/BM$29)*180/PI()</f>
        <v>-32.619243071192827</v>
      </c>
      <c r="BR62" s="115">
        <f t="shared" ref="BR62:BR125" si="130">10^((10*LOG10(BM$29^2/($A62^2+BM$29^2)))/20)</f>
        <v>0.8422714006615114</v>
      </c>
      <c r="BS62" s="115">
        <f t="shared" ref="BS62:BS125" si="131">10^((10*LOG10(BS$30*BM$29^4/($A62^4+BM$29^4)))/20)</f>
        <v>0.92538177356306062</v>
      </c>
      <c r="BT62" s="115">
        <f t="shared" ref="BT62:BT125" si="132">IF(BU$29="On",IF(BM$27="PT1",BR62,BS62),1)</f>
        <v>0.92538177356306062</v>
      </c>
      <c r="BU62" s="147">
        <f t="shared" ref="BU62:BU125" si="133">IF(BU$29="On",ABS((BM62/(360*$A62))*1000),0)</f>
        <v>1.4365481799011885</v>
      </c>
      <c r="BV62" s="150"/>
      <c r="BW62" s="147">
        <f t="shared" ref="BW62:BW125" si="134">IF(BW$27="PT1",CA62,IF(BW$27="BiQUAD",BX62,IF(BW$27="FIR",BY62,"N/A")))</f>
        <v>-37.659554093003273</v>
      </c>
      <c r="BX62" s="147">
        <f t="shared" ref="BX62:BX125" si="135">(-ATAN(1/BX$30*(2*$A62/BW$29+SQRT(4-BX$30^2)))-ATAN(1/BX$30*(2*$A62/BW$29-SQRT(4-BX$30^2))))*180/PI()</f>
        <v>-37.659554093003273</v>
      </c>
      <c r="BY62" s="147">
        <f t="shared" ref="BY62:BY125" si="136">-360*$A62*BZ62/1000</f>
        <v>-294.52499999999998</v>
      </c>
      <c r="BZ62" s="147">
        <f t="shared" si="81"/>
        <v>7.4375</v>
      </c>
      <c r="CA62" s="147">
        <f t="shared" ref="CA62:CA125" si="137">-ATAN($A62/BW$29)*180/PI()</f>
        <v>-23.749494492866766</v>
      </c>
      <c r="CB62" s="115">
        <f t="shared" ref="CB62:CB125" si="138">10^((10*LOG10(BW$29^2/($A62^2+BW$29^2)))/20)</f>
        <v>0.91531503242276557</v>
      </c>
      <c r="CC62" s="115">
        <f t="shared" ref="CC62:CC125" si="139">10^((10*LOG10(CC$30*BW$29^4/($A62^4+BW$29^4)))/20)</f>
        <v>0.9817703960194889</v>
      </c>
      <c r="CD62" s="115">
        <f t="shared" ref="CD62:CD125" si="140">IF(CE$29="On",IF(BW$27="PT1",CB62,CC62),1)</f>
        <v>1</v>
      </c>
      <c r="CE62" s="147">
        <f t="shared" ref="CE62:CE125" si="141">IF(CE$29="On",ABS((BW62/(360*$A62))*1000),0)</f>
        <v>0</v>
      </c>
      <c r="CF62" s="150"/>
      <c r="CG62" s="227">
        <f t="shared" ref="CG62:CG125" si="142">SUM(BK62,BU62,CE62)</f>
        <v>1.4365481799011885</v>
      </c>
      <c r="CH62" s="236">
        <f t="shared" ref="CH62:CH125" si="143">SUM(BC62,CG62)</f>
        <v>3.5912440025931405</v>
      </c>
      <c r="CI62" s="79">
        <f t="shared" ref="CI62:CI125" si="144">N62*X62*AE62*AL62*AS62*AY62*BJ62*BT62*CD62</f>
        <v>0.88668680026027225</v>
      </c>
      <c r="CJ62" s="229">
        <f t="shared" si="82"/>
        <v>-1.0445951329900054</v>
      </c>
      <c r="CK62" s="184">
        <f t="shared" si="73"/>
        <v>11</v>
      </c>
      <c r="CL62" s="184">
        <f t="shared" si="74"/>
        <v>10.179199509193667</v>
      </c>
    </row>
    <row r="63" spans="1:117" x14ac:dyDescent="0.25">
      <c r="A63" s="145">
        <f t="shared" si="83"/>
        <v>115</v>
      </c>
      <c r="B63" s="146">
        <f t="shared" si="84"/>
        <v>0.125</v>
      </c>
      <c r="C63" s="94"/>
      <c r="D63" s="147">
        <f t="shared" si="85"/>
        <v>-40.158000000000001</v>
      </c>
      <c r="E63" s="148">
        <f t="shared" si="86"/>
        <v>0.97</v>
      </c>
      <c r="F63" s="149"/>
      <c r="G63" s="147">
        <f t="shared" si="87"/>
        <v>-27.466888603741612</v>
      </c>
      <c r="H63" s="147">
        <f t="shared" si="88"/>
        <v>-27.466888603741612</v>
      </c>
      <c r="I63" s="147">
        <f t="shared" si="89"/>
        <v>-307.91250000000002</v>
      </c>
      <c r="J63" s="147">
        <f t="shared" si="78"/>
        <v>7.4375</v>
      </c>
      <c r="K63" s="147">
        <f t="shared" si="90"/>
        <v>-18.158752775049916</v>
      </c>
      <c r="L63" s="115">
        <f t="shared" si="46"/>
        <v>0.95019665521215613</v>
      </c>
      <c r="M63" s="115">
        <f t="shared" si="5"/>
        <v>0.99426358771923962</v>
      </c>
      <c r="N63" s="115">
        <f t="shared" si="91"/>
        <v>0.99426358771923962</v>
      </c>
      <c r="O63" s="147">
        <f t="shared" si="92"/>
        <v>0.66345141554931431</v>
      </c>
      <c r="P63" s="149"/>
      <c r="Q63" s="147">
        <f t="shared" si="93"/>
        <v>-26.56505117707799</v>
      </c>
      <c r="R63" s="147">
        <f t="shared" si="94"/>
        <v>-43.318175670382374</v>
      </c>
      <c r="S63" s="147">
        <f t="shared" si="95"/>
        <v>-307.91250000000002</v>
      </c>
      <c r="T63" s="147">
        <f t="shared" si="79"/>
        <v>7.4375</v>
      </c>
      <c r="U63" s="147">
        <f t="shared" si="96"/>
        <v>-26.56505117707799</v>
      </c>
      <c r="V63" s="115">
        <f t="shared" si="97"/>
        <v>0.89442719099991586</v>
      </c>
      <c r="W63" s="115">
        <f t="shared" si="98"/>
        <v>0.97014250014533188</v>
      </c>
      <c r="X63" s="115">
        <f t="shared" si="99"/>
        <v>1</v>
      </c>
      <c r="Y63" s="147">
        <f t="shared" si="100"/>
        <v>0</v>
      </c>
      <c r="Z63" s="149"/>
      <c r="AA63" s="147">
        <f t="shared" si="101"/>
        <v>-8.9059622644381271</v>
      </c>
      <c r="AB63" s="147">
        <f t="shared" si="102"/>
        <v>171.09403773556187</v>
      </c>
      <c r="AC63" s="147">
        <f t="shared" si="103"/>
        <v>-8.9059622644381271</v>
      </c>
      <c r="AD63" s="114">
        <f t="shared" si="50"/>
        <v>-0.18068372937347202</v>
      </c>
      <c r="AE63" s="114">
        <f t="shared" si="104"/>
        <v>1</v>
      </c>
      <c r="AF63" s="147">
        <f t="shared" si="105"/>
        <v>0</v>
      </c>
      <c r="AG63" s="149"/>
      <c r="AH63" s="147">
        <f t="shared" si="106"/>
        <v>-40.662917185059392</v>
      </c>
      <c r="AI63" s="147">
        <f t="shared" si="107"/>
        <v>139.3370828149406</v>
      </c>
      <c r="AJ63" s="147">
        <f t="shared" si="108"/>
        <v>-40.662917185059392</v>
      </c>
      <c r="AK63" s="114">
        <f t="shared" si="54"/>
        <v>-1.516811010942706</v>
      </c>
      <c r="AL63" s="114">
        <f t="shared" si="109"/>
        <v>1</v>
      </c>
      <c r="AM63" s="147">
        <f t="shared" si="110"/>
        <v>0</v>
      </c>
      <c r="AN63" s="149"/>
      <c r="AO63" s="147">
        <f t="shared" si="111"/>
        <v>-8.9513729274340026</v>
      </c>
      <c r="AP63" s="147">
        <f t="shared" si="112"/>
        <v>170.65790330229439</v>
      </c>
      <c r="AQ63" s="114">
        <f t="shared" si="57"/>
        <v>-0.21217788595827164</v>
      </c>
      <c r="AR63" s="147">
        <f t="shared" si="113"/>
        <v>-8.9513729274340026</v>
      </c>
      <c r="AS63" s="114">
        <f t="shared" si="114"/>
        <v>0.97586806416694383</v>
      </c>
      <c r="AT63" s="147">
        <f t="shared" si="115"/>
        <v>0.21621673737763292</v>
      </c>
      <c r="AU63" s="147">
        <f t="shared" si="24"/>
        <v>-7.6629001952499367</v>
      </c>
      <c r="AV63" s="147">
        <f t="shared" si="25"/>
        <v>172.33709980475007</v>
      </c>
      <c r="AW63" s="114">
        <f t="shared" si="26"/>
        <v>-0.14913301260486125</v>
      </c>
      <c r="AX63" s="147">
        <f t="shared" si="116"/>
        <v>-7.6629001952499367</v>
      </c>
      <c r="AY63" s="114">
        <f t="shared" si="117"/>
        <v>0.98297698455329641</v>
      </c>
      <c r="AZ63" s="147">
        <f t="shared" si="118"/>
        <v>0.18509420761473278</v>
      </c>
      <c r="BA63" s="114">
        <f t="shared" si="119"/>
        <v>0.40131094499236569</v>
      </c>
      <c r="BB63" s="149"/>
      <c r="BC63" s="223">
        <f t="shared" si="120"/>
        <v>2.1597623605416798</v>
      </c>
      <c r="BD63" s="70"/>
      <c r="BE63" s="214"/>
      <c r="BF63" s="148">
        <f t="shared" si="121"/>
        <v>-22.927803468982777</v>
      </c>
      <c r="BG63" s="148">
        <f t="shared" si="122"/>
        <v>157.07219653101723</v>
      </c>
      <c r="BH63" s="147">
        <f t="shared" si="123"/>
        <v>-22.927803468982777</v>
      </c>
      <c r="BI63" s="114">
        <f t="shared" si="59"/>
        <v>-0.66964016424646211</v>
      </c>
      <c r="BJ63" s="114">
        <f t="shared" si="124"/>
        <v>1</v>
      </c>
      <c r="BK63" s="147">
        <f t="shared" si="125"/>
        <v>0</v>
      </c>
      <c r="BL63" s="150"/>
      <c r="BM63" s="147">
        <f t="shared" si="126"/>
        <v>-59.731722627865651</v>
      </c>
      <c r="BN63" s="147">
        <f t="shared" si="127"/>
        <v>-59.731722627865651</v>
      </c>
      <c r="BO63" s="147">
        <f t="shared" si="128"/>
        <v>-307.91250000000002</v>
      </c>
      <c r="BP63" s="147">
        <f t="shared" si="80"/>
        <v>7.4375</v>
      </c>
      <c r="BQ63" s="147">
        <f t="shared" si="129"/>
        <v>-33.786120712630471</v>
      </c>
      <c r="BR63" s="115">
        <f t="shared" si="130"/>
        <v>0.83111920153157537</v>
      </c>
      <c r="BS63" s="115">
        <f t="shared" si="131"/>
        <v>0.91271131361177948</v>
      </c>
      <c r="BT63" s="115">
        <f t="shared" si="132"/>
        <v>0.91271131361177948</v>
      </c>
      <c r="BU63" s="147">
        <f t="shared" si="133"/>
        <v>1.4427952325571414</v>
      </c>
      <c r="BV63" s="150"/>
      <c r="BW63" s="147">
        <f t="shared" si="134"/>
        <v>-39.531559248006424</v>
      </c>
      <c r="BX63" s="147">
        <f t="shared" si="135"/>
        <v>-39.531559248006424</v>
      </c>
      <c r="BY63" s="147">
        <f t="shared" si="136"/>
        <v>-307.91250000000002</v>
      </c>
      <c r="BZ63" s="147">
        <f t="shared" si="81"/>
        <v>7.4375</v>
      </c>
      <c r="CA63" s="147">
        <f t="shared" si="137"/>
        <v>-24.702430227771313</v>
      </c>
      <c r="CB63" s="115">
        <f t="shared" si="138"/>
        <v>0.90849045267857464</v>
      </c>
      <c r="CC63" s="115">
        <f t="shared" si="139"/>
        <v>0.97833751116323397</v>
      </c>
      <c r="CD63" s="115">
        <f t="shared" si="140"/>
        <v>1</v>
      </c>
      <c r="CE63" s="147">
        <f t="shared" si="141"/>
        <v>0</v>
      </c>
      <c r="CF63" s="150"/>
      <c r="CG63" s="227">
        <f t="shared" si="142"/>
        <v>1.4427952325571414</v>
      </c>
      <c r="CH63" s="236">
        <f t="shared" si="143"/>
        <v>3.6025575930988212</v>
      </c>
      <c r="CI63" s="79">
        <f t="shared" si="144"/>
        <v>0.87050129953899835</v>
      </c>
      <c r="CJ63" s="229">
        <f t="shared" si="82"/>
        <v>-1.204611524081886</v>
      </c>
      <c r="CK63" s="184">
        <f t="shared" si="73"/>
        <v>11.5</v>
      </c>
      <c r="CL63" s="184">
        <f t="shared" si="74"/>
        <v>10.496180106535464</v>
      </c>
    </row>
    <row r="64" spans="1:117" x14ac:dyDescent="0.25">
      <c r="A64" s="145">
        <f t="shared" si="83"/>
        <v>120</v>
      </c>
      <c r="B64" s="146">
        <f t="shared" si="84"/>
        <v>0.125</v>
      </c>
      <c r="C64" s="94"/>
      <c r="D64" s="147">
        <f t="shared" si="85"/>
        <v>-41.904000000000003</v>
      </c>
      <c r="E64" s="148">
        <f t="shared" si="86"/>
        <v>0.97</v>
      </c>
      <c r="F64" s="149"/>
      <c r="G64" s="147">
        <f t="shared" si="87"/>
        <v>-28.73624159739942</v>
      </c>
      <c r="H64" s="147">
        <f t="shared" si="88"/>
        <v>-28.73624159739942</v>
      </c>
      <c r="I64" s="147">
        <f t="shared" si="89"/>
        <v>-321.3</v>
      </c>
      <c r="J64" s="147">
        <f t="shared" si="78"/>
        <v>7.4375</v>
      </c>
      <c r="K64" s="147">
        <f t="shared" si="90"/>
        <v>-18.893305280922444</v>
      </c>
      <c r="L64" s="115">
        <f t="shared" si="46"/>
        <v>0.94612320046436371</v>
      </c>
      <c r="M64" s="115">
        <f t="shared" si="5"/>
        <v>0.99320980182780427</v>
      </c>
      <c r="N64" s="115">
        <f t="shared" si="91"/>
        <v>0.99320980182780427</v>
      </c>
      <c r="O64" s="147">
        <f t="shared" si="92"/>
        <v>0.66519077771757917</v>
      </c>
      <c r="P64" s="149"/>
      <c r="Q64" s="147">
        <f t="shared" si="93"/>
        <v>-27.552811576717797</v>
      </c>
      <c r="R64" s="147">
        <f t="shared" si="94"/>
        <v>-45.397681372729416</v>
      </c>
      <c r="S64" s="147">
        <f t="shared" si="95"/>
        <v>-321.3</v>
      </c>
      <c r="T64" s="147">
        <f t="shared" si="79"/>
        <v>7.4375</v>
      </c>
      <c r="U64" s="147">
        <f t="shared" si="96"/>
        <v>-27.552811576717797</v>
      </c>
      <c r="V64" s="115">
        <f t="shared" si="97"/>
        <v>0.88658484616545463</v>
      </c>
      <c r="W64" s="115">
        <f t="shared" si="98"/>
        <v>0.96488998626856937</v>
      </c>
      <c r="X64" s="115">
        <f t="shared" si="99"/>
        <v>1</v>
      </c>
      <c r="Y64" s="147">
        <f t="shared" si="100"/>
        <v>0</v>
      </c>
      <c r="Z64" s="149"/>
      <c r="AA64" s="147">
        <f t="shared" si="101"/>
        <v>-9.3601908019133315</v>
      </c>
      <c r="AB64" s="147">
        <f t="shared" si="102"/>
        <v>170.63980919808668</v>
      </c>
      <c r="AC64" s="147">
        <f t="shared" si="103"/>
        <v>-9.3601908019133315</v>
      </c>
      <c r="AD64" s="114">
        <f t="shared" si="50"/>
        <v>-0.19735868109778631</v>
      </c>
      <c r="AE64" s="114">
        <f t="shared" si="104"/>
        <v>1</v>
      </c>
      <c r="AF64" s="147">
        <f t="shared" si="105"/>
        <v>0</v>
      </c>
      <c r="AG64" s="149"/>
      <c r="AH64" s="147">
        <f t="shared" si="106"/>
        <v>-43.152389734005403</v>
      </c>
      <c r="AI64" s="147">
        <f t="shared" si="107"/>
        <v>136.8476102659946</v>
      </c>
      <c r="AJ64" s="147">
        <f t="shared" si="108"/>
        <v>-43.152389734005403</v>
      </c>
      <c r="AK64" s="114">
        <f t="shared" si="54"/>
        <v>-1.6893826538007184</v>
      </c>
      <c r="AL64" s="114">
        <f t="shared" si="109"/>
        <v>1</v>
      </c>
      <c r="AM64" s="147">
        <f t="shared" si="110"/>
        <v>0</v>
      </c>
      <c r="AN64" s="149"/>
      <c r="AO64" s="147">
        <f t="shared" si="111"/>
        <v>-9.4414193064522181</v>
      </c>
      <c r="AP64" s="147">
        <f t="shared" si="112"/>
        <v>170.15881046050643</v>
      </c>
      <c r="AQ64" s="114">
        <f t="shared" si="57"/>
        <v>-0.23253879288060203</v>
      </c>
      <c r="AR64" s="147">
        <f t="shared" si="113"/>
        <v>-9.4414193064522181</v>
      </c>
      <c r="AS64" s="114">
        <f t="shared" si="114"/>
        <v>0.97358317576034759</v>
      </c>
      <c r="AT64" s="147">
        <f t="shared" si="115"/>
        <v>0.2185513728345421</v>
      </c>
      <c r="AU64" s="147">
        <f t="shared" si="24"/>
        <v>-8.049061701674507</v>
      </c>
      <c r="AV64" s="147">
        <f t="shared" si="25"/>
        <v>171.9509382983255</v>
      </c>
      <c r="AW64" s="114">
        <f t="shared" si="26"/>
        <v>-0.16287099183582118</v>
      </c>
      <c r="AX64" s="147">
        <f t="shared" si="116"/>
        <v>-8.049061701674507</v>
      </c>
      <c r="AY64" s="114">
        <f t="shared" si="117"/>
        <v>0.98142349443999954</v>
      </c>
      <c r="AZ64" s="147">
        <f t="shared" si="118"/>
        <v>0.18632087272394693</v>
      </c>
      <c r="BA64" s="114">
        <f t="shared" si="119"/>
        <v>0.404872245558489</v>
      </c>
      <c r="BB64" s="149"/>
      <c r="BC64" s="223">
        <f t="shared" si="120"/>
        <v>2.1650630232760681</v>
      </c>
      <c r="BD64" s="70"/>
      <c r="BE64" s="214"/>
      <c r="BF64" s="148">
        <f t="shared" si="121"/>
        <v>-24.281460095510926</v>
      </c>
      <c r="BG64" s="148">
        <f t="shared" si="122"/>
        <v>155.71853990448906</v>
      </c>
      <c r="BH64" s="147">
        <f t="shared" si="123"/>
        <v>-24.281460095510926</v>
      </c>
      <c r="BI64" s="114">
        <f t="shared" si="59"/>
        <v>-0.73710966601102723</v>
      </c>
      <c r="BJ64" s="114">
        <f t="shared" si="124"/>
        <v>1</v>
      </c>
      <c r="BK64" s="147">
        <f t="shared" si="125"/>
        <v>0</v>
      </c>
      <c r="BL64" s="150"/>
      <c r="BM64" s="147">
        <f t="shared" si="126"/>
        <v>-62.569980436000662</v>
      </c>
      <c r="BN64" s="147">
        <f t="shared" si="127"/>
        <v>-62.569980436000662</v>
      </c>
      <c r="BO64" s="147">
        <f t="shared" si="128"/>
        <v>-321.3</v>
      </c>
      <c r="BP64" s="147">
        <f t="shared" si="80"/>
        <v>7.4375</v>
      </c>
      <c r="BQ64" s="147">
        <f t="shared" si="129"/>
        <v>-34.922044928619513</v>
      </c>
      <c r="BR64" s="115">
        <f t="shared" si="130"/>
        <v>0.81993167827855562</v>
      </c>
      <c r="BS64" s="115">
        <f t="shared" si="131"/>
        <v>0.89889132733178589</v>
      </c>
      <c r="BT64" s="115">
        <f t="shared" si="132"/>
        <v>0.89889132733178589</v>
      </c>
      <c r="BU64" s="147">
        <f t="shared" si="133"/>
        <v>1.4483791767592746</v>
      </c>
      <c r="BV64" s="150"/>
      <c r="BW64" s="147">
        <f t="shared" si="134"/>
        <v>-41.418064858567405</v>
      </c>
      <c r="BX64" s="147">
        <f t="shared" si="135"/>
        <v>-41.418064858567405</v>
      </c>
      <c r="BY64" s="147">
        <f t="shared" si="136"/>
        <v>-321.3</v>
      </c>
      <c r="BZ64" s="147">
        <f t="shared" si="81"/>
        <v>7.4375</v>
      </c>
      <c r="CA64" s="147">
        <f t="shared" si="137"/>
        <v>-25.641005824305282</v>
      </c>
      <c r="CB64" s="115">
        <f t="shared" si="138"/>
        <v>0.90152305746827344</v>
      </c>
      <c r="CC64" s="115">
        <f t="shared" si="139"/>
        <v>0.97446996933733798</v>
      </c>
      <c r="CD64" s="115">
        <f t="shared" si="140"/>
        <v>1</v>
      </c>
      <c r="CE64" s="147">
        <f t="shared" si="141"/>
        <v>0</v>
      </c>
      <c r="CF64" s="150"/>
      <c r="CG64" s="227">
        <f t="shared" si="142"/>
        <v>1.4483791767592746</v>
      </c>
      <c r="CH64" s="236">
        <f t="shared" si="143"/>
        <v>3.613442200035343</v>
      </c>
      <c r="CI64" s="79">
        <f t="shared" si="144"/>
        <v>0.85305630642227481</v>
      </c>
      <c r="CJ64" s="229">
        <f t="shared" si="82"/>
        <v>-1.3804460410941655</v>
      </c>
      <c r="CK64" s="184">
        <f t="shared" si="73"/>
        <v>12</v>
      </c>
      <c r="CL64" s="184">
        <f t="shared" si="74"/>
        <v>10.78669592798143</v>
      </c>
    </row>
    <row r="65" spans="1:90" x14ac:dyDescent="0.25">
      <c r="A65" s="145">
        <f t="shared" si="83"/>
        <v>125</v>
      </c>
      <c r="B65" s="146">
        <f t="shared" si="84"/>
        <v>0.125</v>
      </c>
      <c r="C65" s="94"/>
      <c r="D65" s="147">
        <f t="shared" si="85"/>
        <v>-43.65</v>
      </c>
      <c r="E65" s="148">
        <f t="shared" si="86"/>
        <v>0.97</v>
      </c>
      <c r="F65" s="149"/>
      <c r="G65" s="147">
        <f t="shared" si="87"/>
        <v>-30.013838684366533</v>
      </c>
      <c r="H65" s="147">
        <f t="shared" si="88"/>
        <v>-30.013838684366533</v>
      </c>
      <c r="I65" s="147">
        <f t="shared" si="89"/>
        <v>-334.6875</v>
      </c>
      <c r="J65" s="147">
        <f t="shared" si="78"/>
        <v>7.4375</v>
      </c>
      <c r="K65" s="147">
        <f t="shared" si="90"/>
        <v>-19.621468188716033</v>
      </c>
      <c r="L65" s="115">
        <f t="shared" si="46"/>
        <v>0.94193169611868455</v>
      </c>
      <c r="M65" s="115">
        <f t="shared" si="5"/>
        <v>0.9920197674669623</v>
      </c>
      <c r="N65" s="115">
        <f t="shared" si="91"/>
        <v>0.9920197674669623</v>
      </c>
      <c r="O65" s="147">
        <f t="shared" si="92"/>
        <v>0.66697419298592298</v>
      </c>
      <c r="P65" s="149"/>
      <c r="Q65" s="147">
        <f t="shared" si="93"/>
        <v>-28.523118606312032</v>
      </c>
      <c r="R65" s="147">
        <f t="shared" si="94"/>
        <v>-47.490356107283276</v>
      </c>
      <c r="S65" s="147">
        <f t="shared" si="95"/>
        <v>-334.6875</v>
      </c>
      <c r="T65" s="147">
        <f t="shared" si="79"/>
        <v>7.4375</v>
      </c>
      <c r="U65" s="147">
        <f t="shared" si="96"/>
        <v>-28.523118606312032</v>
      </c>
      <c r="V65" s="115">
        <f t="shared" si="97"/>
        <v>0.87862450957254656</v>
      </c>
      <c r="W65" s="115">
        <f t="shared" si="98"/>
        <v>0.95904009755164676</v>
      </c>
      <c r="X65" s="115">
        <f t="shared" si="99"/>
        <v>1</v>
      </c>
      <c r="Y65" s="147">
        <f t="shared" si="100"/>
        <v>0</v>
      </c>
      <c r="Z65" s="149"/>
      <c r="AA65" s="147">
        <f t="shared" si="101"/>
        <v>-9.8239317234158481</v>
      </c>
      <c r="AB65" s="147">
        <f t="shared" si="102"/>
        <v>170.17606827658415</v>
      </c>
      <c r="AC65" s="147">
        <f t="shared" si="103"/>
        <v>-9.8239317234158481</v>
      </c>
      <c r="AD65" s="114">
        <f t="shared" si="50"/>
        <v>-0.21494448587425063</v>
      </c>
      <c r="AE65" s="114">
        <f t="shared" si="104"/>
        <v>1</v>
      </c>
      <c r="AF65" s="147">
        <f t="shared" si="105"/>
        <v>0</v>
      </c>
      <c r="AG65" s="149"/>
      <c r="AH65" s="147">
        <f t="shared" si="106"/>
        <v>-45.725224299059263</v>
      </c>
      <c r="AI65" s="147">
        <f t="shared" si="107"/>
        <v>134.27477570094072</v>
      </c>
      <c r="AJ65" s="147">
        <f t="shared" si="108"/>
        <v>-45.725224299059263</v>
      </c>
      <c r="AK65" s="114">
        <f t="shared" si="54"/>
        <v>-1.8812630308196443</v>
      </c>
      <c r="AL65" s="114">
        <f t="shared" si="109"/>
        <v>1</v>
      </c>
      <c r="AM65" s="147">
        <f t="shared" si="110"/>
        <v>0</v>
      </c>
      <c r="AN65" s="149"/>
      <c r="AO65" s="147">
        <f t="shared" si="111"/>
        <v>-9.9455424784404585</v>
      </c>
      <c r="AP65" s="147">
        <f t="shared" si="112"/>
        <v>169.64606535098883</v>
      </c>
      <c r="AQ65" s="114">
        <f t="shared" si="57"/>
        <v>-0.25421660211609476</v>
      </c>
      <c r="AR65" s="147">
        <f t="shared" si="113"/>
        <v>-9.9455424784404585</v>
      </c>
      <c r="AS65" s="114">
        <f t="shared" si="114"/>
        <v>0.97115638512129621</v>
      </c>
      <c r="AT65" s="147">
        <f t="shared" si="115"/>
        <v>0.22101205507645463</v>
      </c>
      <c r="AU65" s="147">
        <f t="shared" si="24"/>
        <v>-8.4427018221556516</v>
      </c>
      <c r="AV65" s="147">
        <f t="shared" si="25"/>
        <v>171.55729817784436</v>
      </c>
      <c r="AW65" s="114">
        <f t="shared" si="26"/>
        <v>-0.17734833957143015</v>
      </c>
      <c r="AX65" s="147">
        <f t="shared" si="116"/>
        <v>-8.4427018221556516</v>
      </c>
      <c r="AY65" s="114">
        <f t="shared" si="117"/>
        <v>0.9797890533724769</v>
      </c>
      <c r="AZ65" s="147">
        <f t="shared" si="118"/>
        <v>0.18761559604790337</v>
      </c>
      <c r="BA65" s="114">
        <f t="shared" si="119"/>
        <v>0.408627651124358</v>
      </c>
      <c r="BB65" s="149"/>
      <c r="BC65" s="223">
        <f t="shared" si="120"/>
        <v>2.1706018441102808</v>
      </c>
      <c r="BD65" s="70"/>
      <c r="BE65" s="214"/>
      <c r="BF65" s="148">
        <f t="shared" si="121"/>
        <v>-25.687576826705417</v>
      </c>
      <c r="BG65" s="148">
        <f t="shared" si="122"/>
        <v>154.31242317329458</v>
      </c>
      <c r="BH65" s="147">
        <f t="shared" si="123"/>
        <v>-25.687576826705417</v>
      </c>
      <c r="BI65" s="114">
        <f t="shared" si="59"/>
        <v>-0.80997292508812024</v>
      </c>
      <c r="BJ65" s="114">
        <f t="shared" si="124"/>
        <v>1</v>
      </c>
      <c r="BK65" s="147">
        <f t="shared" si="125"/>
        <v>0</v>
      </c>
      <c r="BL65" s="150"/>
      <c r="BM65" s="147">
        <f t="shared" si="126"/>
        <v>-65.394911292543085</v>
      </c>
      <c r="BN65" s="147">
        <f t="shared" si="127"/>
        <v>-65.394911292543085</v>
      </c>
      <c r="BO65" s="147">
        <f t="shared" si="128"/>
        <v>-334.6875</v>
      </c>
      <c r="BP65" s="147">
        <f t="shared" si="80"/>
        <v>7.4375</v>
      </c>
      <c r="BQ65" s="147">
        <f t="shared" si="129"/>
        <v>-36.027373385103608</v>
      </c>
      <c r="BR65" s="115">
        <f t="shared" si="130"/>
        <v>0.80873608430318855</v>
      </c>
      <c r="BS65" s="115">
        <f t="shared" si="131"/>
        <v>0.88396555396864018</v>
      </c>
      <c r="BT65" s="115">
        <f t="shared" si="132"/>
        <v>0.88396555396864018</v>
      </c>
      <c r="BU65" s="147">
        <f t="shared" si="133"/>
        <v>1.453220250945402</v>
      </c>
      <c r="BV65" s="150"/>
      <c r="BW65" s="147">
        <f t="shared" si="134"/>
        <v>-43.318175670382374</v>
      </c>
      <c r="BX65" s="147">
        <f t="shared" si="135"/>
        <v>-43.318175670382374</v>
      </c>
      <c r="BY65" s="147">
        <f t="shared" si="136"/>
        <v>-334.6875</v>
      </c>
      <c r="BZ65" s="147">
        <f t="shared" si="81"/>
        <v>7.4375</v>
      </c>
      <c r="CA65" s="147">
        <f t="shared" si="137"/>
        <v>-26.56505117707799</v>
      </c>
      <c r="CB65" s="115">
        <f t="shared" si="138"/>
        <v>0.89442719099991586</v>
      </c>
      <c r="CC65" s="115">
        <f t="shared" si="139"/>
        <v>0.97014250014533188</v>
      </c>
      <c r="CD65" s="115">
        <f t="shared" si="140"/>
        <v>1</v>
      </c>
      <c r="CE65" s="147">
        <f t="shared" si="141"/>
        <v>0</v>
      </c>
      <c r="CF65" s="150"/>
      <c r="CG65" s="227">
        <f t="shared" si="142"/>
        <v>1.453220250945402</v>
      </c>
      <c r="CH65" s="236">
        <f t="shared" si="143"/>
        <v>3.623822095055683</v>
      </c>
      <c r="CI65" s="79">
        <f t="shared" si="144"/>
        <v>0.83440600520662767</v>
      </c>
      <c r="CJ65" s="229">
        <f t="shared" si="82"/>
        <v>-1.5724515791972393</v>
      </c>
      <c r="CK65" s="184">
        <f t="shared" si="73"/>
        <v>12.5</v>
      </c>
      <c r="CL65" s="184">
        <f t="shared" si="74"/>
        <v>11.049569424608002</v>
      </c>
    </row>
    <row r="66" spans="1:90" x14ac:dyDescent="0.25">
      <c r="A66" s="145">
        <f t="shared" si="83"/>
        <v>130</v>
      </c>
      <c r="B66" s="146">
        <f t="shared" si="84"/>
        <v>0.125</v>
      </c>
      <c r="C66" s="94"/>
      <c r="D66" s="147">
        <f t="shared" si="85"/>
        <v>-45.396000000000001</v>
      </c>
      <c r="E66" s="148">
        <f t="shared" si="86"/>
        <v>0.97</v>
      </c>
      <c r="F66" s="149"/>
      <c r="G66" s="147">
        <f t="shared" si="87"/>
        <v>-31.299727712708613</v>
      </c>
      <c r="H66" s="147">
        <f t="shared" si="88"/>
        <v>-31.299727712708613</v>
      </c>
      <c r="I66" s="147">
        <f t="shared" si="89"/>
        <v>-348.07499999999999</v>
      </c>
      <c r="J66" s="147">
        <f t="shared" si="78"/>
        <v>7.4375</v>
      </c>
      <c r="K66" s="147">
        <f t="shared" si="90"/>
        <v>-20.343092403075481</v>
      </c>
      <c r="L66" s="115">
        <f t="shared" si="46"/>
        <v>0.93762773757194529</v>
      </c>
      <c r="M66" s="115">
        <f t="shared" si="5"/>
        <v>0.99068314569099292</v>
      </c>
      <c r="N66" s="115">
        <f t="shared" si="91"/>
        <v>0.99068314569099292</v>
      </c>
      <c r="O66" s="147">
        <f t="shared" si="92"/>
        <v>0.66879760069890204</v>
      </c>
      <c r="P66" s="149"/>
      <c r="Q66" s="147">
        <f t="shared" si="93"/>
        <v>-29.47588900324574</v>
      </c>
      <c r="R66" s="147">
        <f t="shared" si="94"/>
        <v>-49.59432679379838</v>
      </c>
      <c r="S66" s="147">
        <f t="shared" si="95"/>
        <v>-348.07499999999999</v>
      </c>
      <c r="T66" s="147">
        <f t="shared" si="79"/>
        <v>7.4375</v>
      </c>
      <c r="U66" s="147">
        <f t="shared" si="96"/>
        <v>-29.47588900324574</v>
      </c>
      <c r="V66" s="115">
        <f t="shared" si="97"/>
        <v>0.87056283872013418</v>
      </c>
      <c r="W66" s="115">
        <f t="shared" si="98"/>
        <v>0.95257039327713577</v>
      </c>
      <c r="X66" s="115">
        <f t="shared" si="99"/>
        <v>1</v>
      </c>
      <c r="Y66" s="147">
        <f t="shared" si="100"/>
        <v>0</v>
      </c>
      <c r="Z66" s="149"/>
      <c r="AA66" s="147">
        <f t="shared" si="101"/>
        <v>-10.297799450842884</v>
      </c>
      <c r="AB66" s="147">
        <f t="shared" si="102"/>
        <v>169.70220054915711</v>
      </c>
      <c r="AC66" s="147">
        <f t="shared" si="103"/>
        <v>-10.297799450842884</v>
      </c>
      <c r="AD66" s="114">
        <f t="shared" si="50"/>
        <v>-0.23348952727705738</v>
      </c>
      <c r="AE66" s="114">
        <f t="shared" si="104"/>
        <v>1</v>
      </c>
      <c r="AF66" s="147">
        <f t="shared" si="105"/>
        <v>0</v>
      </c>
      <c r="AG66" s="149"/>
      <c r="AH66" s="147">
        <f t="shared" si="106"/>
        <v>-48.380141603836726</v>
      </c>
      <c r="AI66" s="147">
        <f t="shared" si="107"/>
        <v>131.61985839616327</v>
      </c>
      <c r="AJ66" s="147">
        <f t="shared" si="108"/>
        <v>-48.380141603836726</v>
      </c>
      <c r="AK66" s="114">
        <f t="shared" si="54"/>
        <v>-2.0954328192089151</v>
      </c>
      <c r="AL66" s="114">
        <f t="shared" si="109"/>
        <v>1</v>
      </c>
      <c r="AM66" s="147">
        <f t="shared" si="110"/>
        <v>0</v>
      </c>
      <c r="AN66" s="149"/>
      <c r="AO66" s="147">
        <f t="shared" si="111"/>
        <v>-10.464713604927985</v>
      </c>
      <c r="AP66" s="147">
        <f t="shared" si="112"/>
        <v>169.11867760417294</v>
      </c>
      <c r="AQ66" s="114">
        <f t="shared" si="57"/>
        <v>-0.27731437376866591</v>
      </c>
      <c r="AR66" s="147">
        <f t="shared" si="113"/>
        <v>-10.464713604927985</v>
      </c>
      <c r="AS66" s="114">
        <f t="shared" si="114"/>
        <v>0.96857728839532475</v>
      </c>
      <c r="AT66" s="147">
        <f t="shared" si="115"/>
        <v>0.22360499155829028</v>
      </c>
      <c r="AU66" s="147">
        <f t="shared" si="24"/>
        <v>-8.8442944828783041</v>
      </c>
      <c r="AV66" s="147">
        <f t="shared" si="25"/>
        <v>171.1557055171217</v>
      </c>
      <c r="AW66" s="114">
        <f t="shared" si="26"/>
        <v>-0.19260189791693974</v>
      </c>
      <c r="AX66" s="147">
        <f t="shared" si="116"/>
        <v>-8.8442944828783041</v>
      </c>
      <c r="AY66" s="114">
        <f t="shared" si="117"/>
        <v>0.9780699255837817</v>
      </c>
      <c r="AZ66" s="147">
        <f t="shared" si="118"/>
        <v>0.18898065134355349</v>
      </c>
      <c r="BA66" s="114">
        <f t="shared" si="119"/>
        <v>0.41258564290184374</v>
      </c>
      <c r="BB66" s="149"/>
      <c r="BC66" s="223">
        <f t="shared" si="120"/>
        <v>2.1763832436007458</v>
      </c>
      <c r="BD66" s="70"/>
      <c r="BE66" s="214"/>
      <c r="BF66" s="148">
        <f t="shared" si="121"/>
        <v>-27.149681697783162</v>
      </c>
      <c r="BG66" s="148">
        <f t="shared" si="122"/>
        <v>152.85031830221683</v>
      </c>
      <c r="BH66" s="147">
        <f t="shared" si="123"/>
        <v>-27.149681697783162</v>
      </c>
      <c r="BI66" s="114">
        <f t="shared" si="59"/>
        <v>-0.88882159996089216</v>
      </c>
      <c r="BJ66" s="114">
        <f t="shared" si="124"/>
        <v>1</v>
      </c>
      <c r="BK66" s="147">
        <f t="shared" si="125"/>
        <v>0</v>
      </c>
      <c r="BL66" s="150"/>
      <c r="BM66" s="147">
        <f t="shared" si="126"/>
        <v>-68.199258011899204</v>
      </c>
      <c r="BN66" s="147">
        <f t="shared" si="127"/>
        <v>-68.199258011899204</v>
      </c>
      <c r="BO66" s="147">
        <f t="shared" si="128"/>
        <v>-348.07499999999999</v>
      </c>
      <c r="BP66" s="147">
        <f t="shared" si="80"/>
        <v>7.4375</v>
      </c>
      <c r="BQ66" s="147">
        <f t="shared" si="129"/>
        <v>-37.102535843387962</v>
      </c>
      <c r="BR66" s="115">
        <f t="shared" si="130"/>
        <v>0.79755723077246476</v>
      </c>
      <c r="BS66" s="115">
        <f t="shared" si="131"/>
        <v>0.86799723729547207</v>
      </c>
      <c r="BT66" s="115">
        <f t="shared" si="132"/>
        <v>0.86799723729547207</v>
      </c>
      <c r="BU66" s="147">
        <f t="shared" si="133"/>
        <v>1.457249102818359</v>
      </c>
      <c r="BV66" s="150"/>
      <c r="BW66" s="147">
        <f t="shared" si="134"/>
        <v>-45.2308131466662</v>
      </c>
      <c r="BX66" s="147">
        <f t="shared" si="135"/>
        <v>-45.2308131466662</v>
      </c>
      <c r="BY66" s="147">
        <f t="shared" si="136"/>
        <v>-348.07499999999999</v>
      </c>
      <c r="BZ66" s="147">
        <f t="shared" si="81"/>
        <v>7.4375</v>
      </c>
      <c r="CA66" s="147">
        <f t="shared" si="137"/>
        <v>-27.474431626277134</v>
      </c>
      <c r="CB66" s="115">
        <f t="shared" si="138"/>
        <v>0.88721680123459512</v>
      </c>
      <c r="CC66" s="115">
        <f t="shared" si="139"/>
        <v>0.96533184347635947</v>
      </c>
      <c r="CD66" s="115">
        <f t="shared" si="140"/>
        <v>1</v>
      </c>
      <c r="CE66" s="147">
        <f t="shared" si="141"/>
        <v>0</v>
      </c>
      <c r="CF66" s="150"/>
      <c r="CG66" s="227">
        <f t="shared" si="142"/>
        <v>1.457249102818359</v>
      </c>
      <c r="CH66" s="236">
        <f t="shared" si="143"/>
        <v>3.6336323464191045</v>
      </c>
      <c r="CI66" s="79">
        <f t="shared" si="144"/>
        <v>0.81462419301913225</v>
      </c>
      <c r="CJ66" s="229">
        <f t="shared" si="82"/>
        <v>-1.7808539243156862</v>
      </c>
      <c r="CK66" s="184">
        <f t="shared" si="73"/>
        <v>13</v>
      </c>
      <c r="CL66" s="184">
        <f t="shared" si="74"/>
        <v>11.283964084841138</v>
      </c>
    </row>
    <row r="67" spans="1:90" x14ac:dyDescent="0.25">
      <c r="A67" s="145">
        <f t="shared" si="83"/>
        <v>135</v>
      </c>
      <c r="B67" s="146">
        <f t="shared" si="84"/>
        <v>0.125</v>
      </c>
      <c r="C67" s="94"/>
      <c r="D67" s="147">
        <f t="shared" si="85"/>
        <v>-47.142000000000003</v>
      </c>
      <c r="E67" s="148">
        <f t="shared" si="86"/>
        <v>0.97</v>
      </c>
      <c r="F67" s="149"/>
      <c r="G67" s="147">
        <f t="shared" si="87"/>
        <v>-32.593917431043657</v>
      </c>
      <c r="H67" s="147">
        <f t="shared" si="88"/>
        <v>-32.593917431043657</v>
      </c>
      <c r="I67" s="147">
        <f t="shared" si="89"/>
        <v>-361.46249999999998</v>
      </c>
      <c r="J67" s="147">
        <f t="shared" si="78"/>
        <v>7.4375</v>
      </c>
      <c r="K67" s="147">
        <f t="shared" si="90"/>
        <v>-21.05803978825281</v>
      </c>
      <c r="L67" s="115">
        <f t="shared" si="46"/>
        <v>0.93321692606599105</v>
      </c>
      <c r="M67" s="115">
        <f t="shared" si="5"/>
        <v>0.98918948491648395</v>
      </c>
      <c r="N67" s="115">
        <f t="shared" si="91"/>
        <v>0.98918948491648395</v>
      </c>
      <c r="O67" s="147">
        <f t="shared" si="92"/>
        <v>0.67065673726427277</v>
      </c>
      <c r="P67" s="149"/>
      <c r="Q67" s="147">
        <f t="shared" si="93"/>
        <v>-30.411081267125372</v>
      </c>
      <c r="R67" s="147">
        <f t="shared" si="94"/>
        <v>-51.707487071354976</v>
      </c>
      <c r="S67" s="147">
        <f t="shared" si="95"/>
        <v>-361.46249999999998</v>
      </c>
      <c r="T67" s="147">
        <f t="shared" si="79"/>
        <v>7.4375</v>
      </c>
      <c r="U67" s="147">
        <f t="shared" si="96"/>
        <v>-30.411081267125372</v>
      </c>
      <c r="V67" s="115">
        <f t="shared" si="97"/>
        <v>0.86241578382052864</v>
      </c>
      <c r="W67" s="115">
        <f t="shared" si="98"/>
        <v>0.9454631633671986</v>
      </c>
      <c r="X67" s="115">
        <f t="shared" si="99"/>
        <v>1</v>
      </c>
      <c r="Y67" s="147">
        <f t="shared" si="100"/>
        <v>0</v>
      </c>
      <c r="Z67" s="149"/>
      <c r="AA67" s="147">
        <f t="shared" si="101"/>
        <v>-10.78244079551901</v>
      </c>
      <c r="AB67" s="147">
        <f t="shared" si="102"/>
        <v>169.21755920448098</v>
      </c>
      <c r="AC67" s="147">
        <f t="shared" si="103"/>
        <v>-10.78244079551901</v>
      </c>
      <c r="AD67" s="114">
        <f t="shared" si="50"/>
        <v>-0.25304873226239616</v>
      </c>
      <c r="AE67" s="114">
        <f t="shared" si="104"/>
        <v>1</v>
      </c>
      <c r="AF67" s="147">
        <f t="shared" si="105"/>
        <v>0</v>
      </c>
      <c r="AG67" s="149"/>
      <c r="AH67" s="147">
        <f t="shared" si="106"/>
        <v>-51.114466632442209</v>
      </c>
      <c r="AI67" s="147">
        <f t="shared" si="107"/>
        <v>128.8855333675578</v>
      </c>
      <c r="AJ67" s="147">
        <f t="shared" si="108"/>
        <v>-51.114466632442209</v>
      </c>
      <c r="AK67" s="114">
        <f t="shared" si="54"/>
        <v>-2.3354290994180098</v>
      </c>
      <c r="AL67" s="114">
        <f t="shared" si="109"/>
        <v>1</v>
      </c>
      <c r="AM67" s="147">
        <f t="shared" si="110"/>
        <v>0</v>
      </c>
      <c r="AN67" s="149"/>
      <c r="AO67" s="147">
        <f t="shared" si="111"/>
        <v>-10.999971779558114</v>
      </c>
      <c r="AP67" s="147">
        <f t="shared" si="112"/>
        <v>168.57558990044586</v>
      </c>
      <c r="AQ67" s="114">
        <f t="shared" si="57"/>
        <v>-0.30194854615018202</v>
      </c>
      <c r="AR67" s="147">
        <f t="shared" si="113"/>
        <v>-10.999971779558114</v>
      </c>
      <c r="AS67" s="114">
        <f t="shared" si="114"/>
        <v>0.96583418459555348</v>
      </c>
      <c r="AT67" s="147">
        <f t="shared" si="115"/>
        <v>0.22633686789214227</v>
      </c>
      <c r="AU67" s="147">
        <f t="shared" si="24"/>
        <v>-9.2543376866829483</v>
      </c>
      <c r="AV67" s="147">
        <f t="shared" si="25"/>
        <v>170.74566231331704</v>
      </c>
      <c r="AW67" s="114">
        <f t="shared" si="26"/>
        <v>-0.20867347341055648</v>
      </c>
      <c r="AX67" s="147">
        <f t="shared" si="116"/>
        <v>-9.2543376866829483</v>
      </c>
      <c r="AY67" s="114">
        <f t="shared" si="117"/>
        <v>0.97626186772768231</v>
      </c>
      <c r="AZ67" s="147">
        <f t="shared" si="118"/>
        <v>0.19041847091940223</v>
      </c>
      <c r="BA67" s="114">
        <f t="shared" si="119"/>
        <v>0.41675533881154447</v>
      </c>
      <c r="BB67" s="149"/>
      <c r="BC67" s="223">
        <f t="shared" si="120"/>
        <v>2.1824120760758174</v>
      </c>
      <c r="BD67" s="70"/>
      <c r="BE67" s="214"/>
      <c r="BF67" s="148">
        <f t="shared" si="121"/>
        <v>-28.671401794566073</v>
      </c>
      <c r="BG67" s="148">
        <f t="shared" si="122"/>
        <v>151.32859820543393</v>
      </c>
      <c r="BH67" s="147">
        <f t="shared" si="123"/>
        <v>-28.671401794566073</v>
      </c>
      <c r="BI67" s="114">
        <f t="shared" si="59"/>
        <v>-0.97432611675712033</v>
      </c>
      <c r="BJ67" s="114">
        <f t="shared" si="124"/>
        <v>1</v>
      </c>
      <c r="BK67" s="147">
        <f t="shared" si="125"/>
        <v>0</v>
      </c>
      <c r="BL67" s="150"/>
      <c r="BM67" s="147">
        <f t="shared" si="126"/>
        <v>-70.975838477409624</v>
      </c>
      <c r="BN67" s="147">
        <f t="shared" si="127"/>
        <v>-70.975838477409624</v>
      </c>
      <c r="BO67" s="147">
        <f t="shared" si="128"/>
        <v>-361.46249999999998</v>
      </c>
      <c r="BP67" s="147">
        <f t="shared" si="80"/>
        <v>7.4375</v>
      </c>
      <c r="BQ67" s="147">
        <f t="shared" si="129"/>
        <v>-38.148023924500386</v>
      </c>
      <c r="BR67" s="115">
        <f t="shared" si="130"/>
        <v>0.78641756117963568</v>
      </c>
      <c r="BS67" s="115">
        <f t="shared" si="131"/>
        <v>0.85106736321618359</v>
      </c>
      <c r="BT67" s="115">
        <f t="shared" si="132"/>
        <v>0.85106736321618359</v>
      </c>
      <c r="BU67" s="147">
        <f t="shared" si="133"/>
        <v>1.4604081991236548</v>
      </c>
      <c r="BV67" s="150"/>
      <c r="BW67" s="147">
        <f t="shared" si="134"/>
        <v>-47.154717528930995</v>
      </c>
      <c r="BX67" s="147">
        <f t="shared" si="135"/>
        <v>-47.154717528930995</v>
      </c>
      <c r="BY67" s="147">
        <f t="shared" si="136"/>
        <v>-361.46249999999998</v>
      </c>
      <c r="BZ67" s="147">
        <f t="shared" si="81"/>
        <v>7.4375</v>
      </c>
      <c r="CA67" s="147">
        <f t="shared" si="137"/>
        <v>-28.369046293278583</v>
      </c>
      <c r="CB67" s="115">
        <f t="shared" si="138"/>
        <v>0.87990539765719233</v>
      </c>
      <c r="CC67" s="115">
        <f t="shared" si="139"/>
        <v>0.96001720169625016</v>
      </c>
      <c r="CD67" s="115">
        <f t="shared" si="140"/>
        <v>1</v>
      </c>
      <c r="CE67" s="147">
        <f t="shared" si="141"/>
        <v>0</v>
      </c>
      <c r="CF67" s="150"/>
      <c r="CG67" s="227">
        <f t="shared" si="142"/>
        <v>1.4604081991236548</v>
      </c>
      <c r="CH67" s="236">
        <f t="shared" si="143"/>
        <v>3.6428202751994725</v>
      </c>
      <c r="CI67" s="79">
        <f t="shared" si="144"/>
        <v>0.7938022520217578</v>
      </c>
      <c r="CJ67" s="229">
        <f t="shared" si="82"/>
        <v>-2.0057534666210688</v>
      </c>
      <c r="CK67" s="184">
        <f t="shared" si="73"/>
        <v>13.5</v>
      </c>
      <c r="CL67" s="184">
        <f t="shared" si="74"/>
        <v>11.489409403418479</v>
      </c>
    </row>
    <row r="68" spans="1:90" x14ac:dyDescent="0.25">
      <c r="A68" s="145">
        <f t="shared" si="83"/>
        <v>140</v>
      </c>
      <c r="B68" s="146">
        <f t="shared" si="84"/>
        <v>0.125</v>
      </c>
      <c r="C68" s="94"/>
      <c r="D68" s="147">
        <f t="shared" si="85"/>
        <v>-48.887999999999998</v>
      </c>
      <c r="E68" s="148">
        <f t="shared" si="86"/>
        <v>0.97</v>
      </c>
      <c r="F68" s="149"/>
      <c r="G68" s="147">
        <f t="shared" si="87"/>
        <v>-33.896375828345107</v>
      </c>
      <c r="H68" s="147">
        <f t="shared" si="88"/>
        <v>-33.896375828345107</v>
      </c>
      <c r="I68" s="147">
        <f t="shared" si="89"/>
        <v>-374.85</v>
      </c>
      <c r="J68" s="147">
        <f t="shared" si="78"/>
        <v>7.4375</v>
      </c>
      <c r="K68" s="147">
        <f t="shared" si="90"/>
        <v>-21.766183066251095</v>
      </c>
      <c r="L68" s="115">
        <f t="shared" si="46"/>
        <v>0.92870485269563297</v>
      </c>
      <c r="M68" s="115">
        <f t="shared" si="5"/>
        <v>0.98752827880744076</v>
      </c>
      <c r="N68" s="115">
        <f t="shared" si="91"/>
        <v>0.98752827880744076</v>
      </c>
      <c r="O68" s="147">
        <f t="shared" si="92"/>
        <v>0.67254713945129174</v>
      </c>
      <c r="P68" s="149"/>
      <c r="Q68" s="147">
        <f t="shared" si="93"/>
        <v>-31.328692867804172</v>
      </c>
      <c r="R68" s="147">
        <f t="shared" si="94"/>
        <v>-53.82751424391725</v>
      </c>
      <c r="S68" s="147">
        <f t="shared" si="95"/>
        <v>-374.85</v>
      </c>
      <c r="T68" s="147">
        <f t="shared" si="79"/>
        <v>7.4375</v>
      </c>
      <c r="U68" s="147">
        <f t="shared" si="96"/>
        <v>-31.328692867804172</v>
      </c>
      <c r="V68" s="115">
        <f t="shared" si="97"/>
        <v>0.85419855561443858</v>
      </c>
      <c r="W68" s="115">
        <f t="shared" si="98"/>
        <v>0.93770598881141209</v>
      </c>
      <c r="X68" s="115">
        <f t="shared" si="99"/>
        <v>1</v>
      </c>
      <c r="Y68" s="147">
        <f t="shared" si="100"/>
        <v>0</v>
      </c>
      <c r="Z68" s="149"/>
      <c r="AA68" s="147">
        <f t="shared" si="101"/>
        <v>-11.278537529483861</v>
      </c>
      <c r="AB68" s="147">
        <f t="shared" si="102"/>
        <v>168.72146247051614</v>
      </c>
      <c r="AC68" s="147">
        <f t="shared" si="103"/>
        <v>-11.278537529483861</v>
      </c>
      <c r="AD68" s="114">
        <f t="shared" si="50"/>
        <v>-0.27368407737679562</v>
      </c>
      <c r="AE68" s="114">
        <f t="shared" si="104"/>
        <v>1</v>
      </c>
      <c r="AF68" s="147">
        <f t="shared" si="105"/>
        <v>0</v>
      </c>
      <c r="AG68" s="149"/>
      <c r="AH68" s="147">
        <f t="shared" si="106"/>
        <v>-53.923988443631409</v>
      </c>
      <c r="AI68" s="147">
        <f t="shared" si="107"/>
        <v>126.0760115563686</v>
      </c>
      <c r="AJ68" s="147">
        <f t="shared" si="108"/>
        <v>-53.923988443631409</v>
      </c>
      <c r="AK68" s="114">
        <f t="shared" si="54"/>
        <v>-2.6054985248066735</v>
      </c>
      <c r="AL68" s="114">
        <f t="shared" si="109"/>
        <v>1</v>
      </c>
      <c r="AM68" s="147">
        <f t="shared" si="110"/>
        <v>0</v>
      </c>
      <c r="AN68" s="149"/>
      <c r="AO68" s="147">
        <f t="shared" si="111"/>
        <v>-11.552430287625381</v>
      </c>
      <c r="AP68" s="147">
        <f t="shared" si="112"/>
        <v>168.01567165347549</v>
      </c>
      <c r="AQ68" s="114">
        <f t="shared" si="57"/>
        <v>-0.32824995297656528</v>
      </c>
      <c r="AR68" s="147">
        <f t="shared" si="113"/>
        <v>-11.552430287625381</v>
      </c>
      <c r="AS68" s="114">
        <f t="shared" si="114"/>
        <v>0.96291400289298934</v>
      </c>
      <c r="AT68" s="147">
        <f t="shared" si="115"/>
        <v>0.22921488665923373</v>
      </c>
      <c r="AU68" s="147">
        <f t="shared" si="24"/>
        <v>-9.6733554324035005</v>
      </c>
      <c r="AV68" s="147">
        <f t="shared" si="25"/>
        <v>170.3266445675965</v>
      </c>
      <c r="AW68" s="114">
        <f t="shared" si="26"/>
        <v>-0.22561022453881813</v>
      </c>
      <c r="AX68" s="147">
        <f t="shared" si="116"/>
        <v>-9.6733554324035005</v>
      </c>
      <c r="AY68" s="114">
        <f t="shared" si="117"/>
        <v>0.97436009429830195</v>
      </c>
      <c r="AZ68" s="147">
        <f t="shared" si="118"/>
        <v>0.19193165540483134</v>
      </c>
      <c r="BA68" s="114">
        <f t="shared" si="119"/>
        <v>0.4211465420640651</v>
      </c>
      <c r="BB68" s="149"/>
      <c r="BC68" s="223">
        <f t="shared" si="120"/>
        <v>2.1886936815153568</v>
      </c>
      <c r="BD68" s="70"/>
      <c r="BE68" s="214"/>
      <c r="BF68" s="148">
        <f t="shared" si="121"/>
        <v>-30.256437163529259</v>
      </c>
      <c r="BG68" s="148">
        <f t="shared" si="122"/>
        <v>149.74356283647074</v>
      </c>
      <c r="BH68" s="147">
        <f t="shared" si="123"/>
        <v>-30.256437163529259</v>
      </c>
      <c r="BI68" s="114">
        <f t="shared" si="59"/>
        <v>-1.0672431521836354</v>
      </c>
      <c r="BJ68" s="114">
        <f t="shared" si="124"/>
        <v>1</v>
      </c>
      <c r="BK68" s="147">
        <f t="shared" si="125"/>
        <v>0</v>
      </c>
      <c r="BL68" s="150"/>
      <c r="BM68" s="147">
        <f t="shared" si="126"/>
        <v>-73.717702191701804</v>
      </c>
      <c r="BN68" s="147">
        <f t="shared" si="127"/>
        <v>-73.717702191701804</v>
      </c>
      <c r="BO68" s="147">
        <f t="shared" si="128"/>
        <v>-374.85</v>
      </c>
      <c r="BP68" s="147">
        <f t="shared" si="80"/>
        <v>7.4375</v>
      </c>
      <c r="BQ68" s="147">
        <f t="shared" si="129"/>
        <v>-39.164381555158471</v>
      </c>
      <c r="BR68" s="115">
        <f t="shared" si="130"/>
        <v>0.77533724572712748</v>
      </c>
      <c r="BS68" s="115">
        <f t="shared" si="131"/>
        <v>0.8332721673089013</v>
      </c>
      <c r="BT68" s="115">
        <f t="shared" si="132"/>
        <v>0.8332721673089013</v>
      </c>
      <c r="BU68" s="147">
        <f t="shared" si="133"/>
        <v>1.4626528212639247</v>
      </c>
      <c r="BV68" s="150"/>
      <c r="BW68" s="147">
        <f t="shared" si="134"/>
        <v>-49.088452606434423</v>
      </c>
      <c r="BX68" s="147">
        <f t="shared" si="135"/>
        <v>-49.088452606434423</v>
      </c>
      <c r="BY68" s="147">
        <f t="shared" si="136"/>
        <v>-374.85</v>
      </c>
      <c r="BZ68" s="147">
        <f t="shared" si="81"/>
        <v>7.4375</v>
      </c>
      <c r="CA68" s="147">
        <f t="shared" si="137"/>
        <v>-29.248826336546976</v>
      </c>
      <c r="CB68" s="115">
        <f t="shared" si="138"/>
        <v>0.8725060159497201</v>
      </c>
      <c r="CC68" s="115">
        <f t="shared" si="139"/>
        <v>0.95418068090605801</v>
      </c>
      <c r="CD68" s="115">
        <f t="shared" si="140"/>
        <v>1</v>
      </c>
      <c r="CE68" s="147">
        <f t="shared" si="141"/>
        <v>0</v>
      </c>
      <c r="CF68" s="150"/>
      <c r="CG68" s="227">
        <f t="shared" si="142"/>
        <v>1.4626528212639247</v>
      </c>
      <c r="CH68" s="236">
        <f t="shared" si="143"/>
        <v>3.6513465027792815</v>
      </c>
      <c r="CI68" s="79">
        <f t="shared" si="144"/>
        <v>0.77204641015402109</v>
      </c>
      <c r="CJ68" s="229">
        <f t="shared" si="82"/>
        <v>-2.2471318412652557</v>
      </c>
      <c r="CK68" s="184">
        <f t="shared" si="73"/>
        <v>14</v>
      </c>
      <c r="CL68" s="184">
        <f t="shared" si="74"/>
        <v>11.665810342324619</v>
      </c>
    </row>
    <row r="69" spans="1:90" x14ac:dyDescent="0.25">
      <c r="A69" s="145">
        <f t="shared" si="83"/>
        <v>145</v>
      </c>
      <c r="B69" s="146">
        <f t="shared" si="84"/>
        <v>0.125</v>
      </c>
      <c r="C69" s="94"/>
      <c r="D69" s="147">
        <f t="shared" si="85"/>
        <v>-50.634</v>
      </c>
      <c r="E69" s="148">
        <f t="shared" si="86"/>
        <v>0.97</v>
      </c>
      <c r="F69" s="149"/>
      <c r="G69" s="147">
        <f t="shared" si="87"/>
        <v>-35.207028593861637</v>
      </c>
      <c r="H69" s="147">
        <f t="shared" si="88"/>
        <v>-35.207028593861637</v>
      </c>
      <c r="I69" s="147">
        <f t="shared" si="89"/>
        <v>-388.23750000000001</v>
      </c>
      <c r="J69" s="147">
        <f t="shared" si="78"/>
        <v>7.4375</v>
      </c>
      <c r="K69" s="147">
        <f t="shared" si="90"/>
        <v>-22.467405681694242</v>
      </c>
      <c r="L69" s="115">
        <f t="shared" si="46"/>
        <v>0.92409708325691675</v>
      </c>
      <c r="M69" s="115">
        <f t="shared" si="5"/>
        <v>0.9856890289330078</v>
      </c>
      <c r="N69" s="115">
        <f t="shared" si="91"/>
        <v>0.9856890289330078</v>
      </c>
      <c r="O69" s="147">
        <f t="shared" si="92"/>
        <v>0.67446414930769416</v>
      </c>
      <c r="P69" s="149"/>
      <c r="Q69" s="147">
        <f t="shared" si="93"/>
        <v>-32.228757435098558</v>
      </c>
      <c r="R69" s="147">
        <f t="shared" si="94"/>
        <v>-55.951890948771755</v>
      </c>
      <c r="S69" s="147">
        <f t="shared" si="95"/>
        <v>-388.23750000000001</v>
      </c>
      <c r="T69" s="147">
        <f t="shared" si="79"/>
        <v>7.4375</v>
      </c>
      <c r="U69" s="147">
        <f t="shared" si="96"/>
        <v>-32.228757435098558</v>
      </c>
      <c r="V69" s="115">
        <f t="shared" si="97"/>
        <v>0.84592560259565241</v>
      </c>
      <c r="W69" s="115">
        <f t="shared" si="98"/>
        <v>0.9292922123475662</v>
      </c>
      <c r="X69" s="115">
        <f t="shared" si="99"/>
        <v>1</v>
      </c>
      <c r="Y69" s="147">
        <f t="shared" si="100"/>
        <v>0</v>
      </c>
      <c r="Z69" s="149"/>
      <c r="AA69" s="147">
        <f t="shared" si="101"/>
        <v>-11.786809145130421</v>
      </c>
      <c r="AB69" s="147">
        <f t="shared" si="102"/>
        <v>168.21319085486957</v>
      </c>
      <c r="AC69" s="147">
        <f t="shared" si="103"/>
        <v>-11.786809145130421</v>
      </c>
      <c r="AD69" s="114">
        <f t="shared" si="50"/>
        <v>-0.29546510893087508</v>
      </c>
      <c r="AE69" s="114">
        <f t="shared" si="104"/>
        <v>1</v>
      </c>
      <c r="AF69" s="147">
        <f t="shared" si="105"/>
        <v>0</v>
      </c>
      <c r="AG69" s="149"/>
      <c r="AH69" s="147">
        <f t="shared" si="106"/>
        <v>-56.802861192361142</v>
      </c>
      <c r="AI69" s="147">
        <f t="shared" si="107"/>
        <v>123.19713880763885</v>
      </c>
      <c r="AJ69" s="147">
        <f t="shared" si="108"/>
        <v>-56.802861192361142</v>
      </c>
      <c r="AK69" s="114">
        <f t="shared" si="54"/>
        <v>-2.9108222400610506</v>
      </c>
      <c r="AL69" s="114">
        <f t="shared" si="109"/>
        <v>1</v>
      </c>
      <c r="AM69" s="147">
        <f t="shared" si="110"/>
        <v>0</v>
      </c>
      <c r="AN69" s="149"/>
      <c r="AO69" s="147">
        <f t="shared" si="111"/>
        <v>-12.123283466619661</v>
      </c>
      <c r="AP69" s="147">
        <f t="shared" si="112"/>
        <v>167.43771209626814</v>
      </c>
      <c r="AQ69" s="114">
        <f t="shared" si="57"/>
        <v>-0.35636487290963964</v>
      </c>
      <c r="AR69" s="147">
        <f t="shared" si="113"/>
        <v>-12.123283466619661</v>
      </c>
      <c r="AS69" s="114">
        <f t="shared" si="114"/>
        <v>0.95980223379943463</v>
      </c>
      <c r="AT69" s="147">
        <f t="shared" si="115"/>
        <v>0.23224680970535747</v>
      </c>
      <c r="AU69" s="147">
        <f t="shared" si="24"/>
        <v>-10.101899781005594</v>
      </c>
      <c r="AV69" s="147">
        <f t="shared" si="25"/>
        <v>169.89810021899441</v>
      </c>
      <c r="AW69" s="114">
        <f t="shared" si="26"/>
        <v>-0.24346506019710781</v>
      </c>
      <c r="AX69" s="147">
        <f t="shared" si="116"/>
        <v>-10.101899781005594</v>
      </c>
      <c r="AY69" s="114">
        <f t="shared" si="117"/>
        <v>0.97235924331729262</v>
      </c>
      <c r="AZ69" s="147">
        <f t="shared" si="118"/>
        <v>0.19352298431045201</v>
      </c>
      <c r="BA69" s="114">
        <f t="shared" si="119"/>
        <v>0.4257697940158095</v>
      </c>
      <c r="BB69" s="149"/>
      <c r="BC69" s="223">
        <f t="shared" si="120"/>
        <v>2.1952339433235037</v>
      </c>
      <c r="BD69" s="70"/>
      <c r="BE69" s="214"/>
      <c r="BF69" s="148">
        <f t="shared" si="121"/>
        <v>-31.908525095028939</v>
      </c>
      <c r="BG69" s="148">
        <f t="shared" si="122"/>
        <v>148.09147490497105</v>
      </c>
      <c r="BH69" s="147">
        <f t="shared" si="123"/>
        <v>-31.908525095028939</v>
      </c>
      <c r="BI69" s="114">
        <f t="shared" si="59"/>
        <v>-1.1684243034307045</v>
      </c>
      <c r="BJ69" s="114">
        <f t="shared" si="124"/>
        <v>1</v>
      </c>
      <c r="BK69" s="147">
        <f t="shared" si="125"/>
        <v>0</v>
      </c>
      <c r="BL69" s="150"/>
      <c r="BM69" s="147">
        <f t="shared" si="126"/>
        <v>-76.418273704172037</v>
      </c>
      <c r="BN69" s="147">
        <f t="shared" si="127"/>
        <v>-76.418273704172037</v>
      </c>
      <c r="BO69" s="147">
        <f t="shared" si="128"/>
        <v>-388.23750000000001</v>
      </c>
      <c r="BP69" s="147">
        <f t="shared" si="80"/>
        <v>7.4375</v>
      </c>
      <c r="BQ69" s="147">
        <f t="shared" si="129"/>
        <v>-40.152196134516451</v>
      </c>
      <c r="BR69" s="115">
        <f t="shared" si="130"/>
        <v>0.76433429056907265</v>
      </c>
      <c r="BS69" s="115">
        <f t="shared" si="131"/>
        <v>0.81472007825665449</v>
      </c>
      <c r="BT69" s="115">
        <f t="shared" si="132"/>
        <v>0.81472007825665449</v>
      </c>
      <c r="BU69" s="147">
        <f t="shared" si="133"/>
        <v>1.4639516035281999</v>
      </c>
      <c r="BV69" s="150"/>
      <c r="BW69" s="147">
        <f t="shared" si="134"/>
        <v>-51.030413336832325</v>
      </c>
      <c r="BX69" s="147">
        <f t="shared" si="135"/>
        <v>-51.030413336832325</v>
      </c>
      <c r="BY69" s="147">
        <f t="shared" si="136"/>
        <v>-388.23750000000001</v>
      </c>
      <c r="BZ69" s="147">
        <f t="shared" si="81"/>
        <v>7.4375</v>
      </c>
      <c r="CA69" s="147">
        <f t="shared" si="137"/>
        <v>-30.113733150982437</v>
      </c>
      <c r="CB69" s="115">
        <f t="shared" si="138"/>
        <v>0.86503118926180333</v>
      </c>
      <c r="CC69" s="115">
        <f t="shared" si="139"/>
        <v>0.94780770827391503</v>
      </c>
      <c r="CD69" s="115">
        <f t="shared" si="140"/>
        <v>1</v>
      </c>
      <c r="CE69" s="147">
        <f t="shared" si="141"/>
        <v>0</v>
      </c>
      <c r="CF69" s="150"/>
      <c r="CG69" s="227">
        <f t="shared" si="142"/>
        <v>1.4639516035281999</v>
      </c>
      <c r="CH69" s="236">
        <f t="shared" si="143"/>
        <v>3.6591855468517034</v>
      </c>
      <c r="CI69" s="79">
        <f t="shared" si="144"/>
        <v>0.74947447300634285</v>
      </c>
      <c r="CJ69" s="229">
        <f t="shared" si="82"/>
        <v>-2.5048630914382635</v>
      </c>
      <c r="CK69" s="184">
        <f t="shared" si="73"/>
        <v>14.5</v>
      </c>
      <c r="CL69" s="184">
        <f t="shared" si="74"/>
        <v>11.81344113472149</v>
      </c>
    </row>
    <row r="70" spans="1:90" x14ac:dyDescent="0.25">
      <c r="A70" s="145">
        <f t="shared" si="83"/>
        <v>150</v>
      </c>
      <c r="B70" s="146">
        <f t="shared" si="84"/>
        <v>0.125</v>
      </c>
      <c r="C70" s="94"/>
      <c r="D70" s="147">
        <f t="shared" si="85"/>
        <v>-52.38</v>
      </c>
      <c r="E70" s="148">
        <f t="shared" si="86"/>
        <v>0.97</v>
      </c>
      <c r="F70" s="149"/>
      <c r="G70" s="147">
        <f t="shared" si="87"/>
        <v>-36.52575772444002</v>
      </c>
      <c r="H70" s="147">
        <f t="shared" si="88"/>
        <v>-36.52575772444002</v>
      </c>
      <c r="I70" s="147">
        <f t="shared" si="89"/>
        <v>-401.625</v>
      </c>
      <c r="J70" s="147">
        <f t="shared" si="78"/>
        <v>7.4375</v>
      </c>
      <c r="K70" s="147">
        <f t="shared" si="90"/>
        <v>-23.161601635950738</v>
      </c>
      <c r="L70" s="115">
        <f t="shared" si="46"/>
        <v>0.91939914397982381</v>
      </c>
      <c r="M70" s="115">
        <f t="shared" si="5"/>
        <v>0.98366131199051576</v>
      </c>
      <c r="N70" s="115">
        <f t="shared" si="91"/>
        <v>0.98366131199051576</v>
      </c>
      <c r="O70" s="147">
        <f t="shared" si="92"/>
        <v>0.67640292082296338</v>
      </c>
      <c r="P70" s="149"/>
      <c r="Q70" s="147">
        <f t="shared" si="93"/>
        <v>-33.11134196037203</v>
      </c>
      <c r="R70" s="147">
        <f t="shared" si="94"/>
        <v>-58.077931272908216</v>
      </c>
      <c r="S70" s="147">
        <f t="shared" si="95"/>
        <v>-401.625</v>
      </c>
      <c r="T70" s="147">
        <f t="shared" si="79"/>
        <v>7.4375</v>
      </c>
      <c r="U70" s="147">
        <f t="shared" si="96"/>
        <v>-33.11134196037203</v>
      </c>
      <c r="V70" s="115">
        <f t="shared" si="97"/>
        <v>0.83761059683861416</v>
      </c>
      <c r="W70" s="115">
        <f t="shared" si="98"/>
        <v>0.92022129721209944</v>
      </c>
      <c r="X70" s="115">
        <f t="shared" si="99"/>
        <v>1</v>
      </c>
      <c r="Y70" s="147">
        <f t="shared" si="100"/>
        <v>0</v>
      </c>
      <c r="Z70" s="149"/>
      <c r="AA70" s="147">
        <f t="shared" si="101"/>
        <v>-12.308015817427933</v>
      </c>
      <c r="AB70" s="147">
        <f t="shared" si="102"/>
        <v>167.69198418257207</v>
      </c>
      <c r="AC70" s="147">
        <f t="shared" si="103"/>
        <v>-12.308015817427933</v>
      </c>
      <c r="AD70" s="114">
        <f t="shared" si="50"/>
        <v>-0.31846947726042896</v>
      </c>
      <c r="AE70" s="114">
        <f t="shared" si="104"/>
        <v>1</v>
      </c>
      <c r="AF70" s="147">
        <f t="shared" si="105"/>
        <v>0</v>
      </c>
      <c r="AG70" s="149"/>
      <c r="AH70" s="147">
        <f t="shared" si="106"/>
        <v>-59.743562836470737</v>
      </c>
      <c r="AI70" s="147">
        <f t="shared" si="107"/>
        <v>120.25643716352926</v>
      </c>
      <c r="AJ70" s="147">
        <f t="shared" si="108"/>
        <v>-59.743562836470737</v>
      </c>
      <c r="AK70" s="114">
        <f t="shared" si="54"/>
        <v>-3.2578549832490116</v>
      </c>
      <c r="AL70" s="114">
        <f t="shared" si="109"/>
        <v>1</v>
      </c>
      <c r="AM70" s="147">
        <f t="shared" si="110"/>
        <v>0</v>
      </c>
      <c r="AN70" s="149"/>
      <c r="AO70" s="147">
        <f t="shared" si="111"/>
        <v>-12.713814225528747</v>
      </c>
      <c r="AP70" s="147">
        <f t="shared" si="112"/>
        <v>166.84041271193576</v>
      </c>
      <c r="AQ70" s="114">
        <f t="shared" si="57"/>
        <v>-0.38645611396929946</v>
      </c>
      <c r="AR70" s="147">
        <f t="shared" si="113"/>
        <v>-12.713814225528747</v>
      </c>
      <c r="AS70" s="114">
        <f t="shared" si="114"/>
        <v>0.95648286516926395</v>
      </c>
      <c r="AT70" s="147">
        <f t="shared" si="115"/>
        <v>0.23544100417645827</v>
      </c>
      <c r="AU70" s="147">
        <f t="shared" si="24"/>
        <v>-10.540553081531501</v>
      </c>
      <c r="AV70" s="147">
        <f t="shared" si="25"/>
        <v>169.4594469184685</v>
      </c>
      <c r="AW70" s="114">
        <f t="shared" si="26"/>
        <v>-0.26229704900634171</v>
      </c>
      <c r="AX70" s="147">
        <f t="shared" si="116"/>
        <v>-10.540553081531501</v>
      </c>
      <c r="AY70" s="114">
        <f t="shared" si="117"/>
        <v>0.97025334250168205</v>
      </c>
      <c r="AZ70" s="147">
        <f t="shared" si="118"/>
        <v>0.19519542743576854</v>
      </c>
      <c r="BA70" s="114">
        <f t="shared" si="119"/>
        <v>0.43063643161222681</v>
      </c>
      <c r="BB70" s="149"/>
      <c r="BC70" s="223">
        <f t="shared" si="120"/>
        <v>2.2020393524351904</v>
      </c>
      <c r="BD70" s="70"/>
      <c r="BE70" s="214"/>
      <c r="BF70" s="148">
        <f t="shared" si="121"/>
        <v>-33.631392913092725</v>
      </c>
      <c r="BG70" s="148">
        <f t="shared" si="122"/>
        <v>146.36860708690728</v>
      </c>
      <c r="BH70" s="147">
        <f t="shared" si="123"/>
        <v>-33.631392913092725</v>
      </c>
      <c r="BI70" s="114">
        <f t="shared" si="59"/>
        <v>-1.2788263755186797</v>
      </c>
      <c r="BJ70" s="114">
        <f t="shared" si="124"/>
        <v>1</v>
      </c>
      <c r="BK70" s="147">
        <f t="shared" si="125"/>
        <v>0</v>
      </c>
      <c r="BL70" s="150"/>
      <c r="BM70" s="147">
        <f t="shared" si="126"/>
        <v>-79.071476612303698</v>
      </c>
      <c r="BN70" s="147">
        <f t="shared" si="127"/>
        <v>-79.071476612303698</v>
      </c>
      <c r="BO70" s="147">
        <f t="shared" si="128"/>
        <v>-401.625</v>
      </c>
      <c r="BP70" s="147">
        <f t="shared" si="80"/>
        <v>7.4375</v>
      </c>
      <c r="BQ70" s="147">
        <f t="shared" si="129"/>
        <v>-41.112090439166927</v>
      </c>
      <c r="BR70" s="115">
        <f t="shared" si="130"/>
        <v>0.75342465753424648</v>
      </c>
      <c r="BS70" s="115">
        <f t="shared" si="131"/>
        <v>0.79552830110327077</v>
      </c>
      <c r="BT70" s="115">
        <f t="shared" si="132"/>
        <v>0.79552830110327077</v>
      </c>
      <c r="BU70" s="147">
        <f t="shared" si="133"/>
        <v>1.4642866039315499</v>
      </c>
      <c r="BV70" s="150"/>
      <c r="BW70" s="147">
        <f t="shared" si="134"/>
        <v>-52.97883638258142</v>
      </c>
      <c r="BX70" s="147">
        <f t="shared" si="135"/>
        <v>-52.97883638258142</v>
      </c>
      <c r="BY70" s="147">
        <f t="shared" si="136"/>
        <v>-401.625</v>
      </c>
      <c r="BZ70" s="147">
        <f t="shared" si="81"/>
        <v>7.4375</v>
      </c>
      <c r="CA70" s="147">
        <f t="shared" si="137"/>
        <v>-30.963756532073521</v>
      </c>
      <c r="CB70" s="115">
        <f t="shared" si="138"/>
        <v>0.85749292571254432</v>
      </c>
      <c r="CC70" s="115">
        <f t="shared" si="139"/>
        <v>0.94088741186872682</v>
      </c>
      <c r="CD70" s="115">
        <f t="shared" si="140"/>
        <v>1</v>
      </c>
      <c r="CE70" s="147">
        <f t="shared" si="141"/>
        <v>0</v>
      </c>
      <c r="CF70" s="150"/>
      <c r="CG70" s="227">
        <f t="shared" si="142"/>
        <v>1.4642866039315499</v>
      </c>
      <c r="CH70" s="236">
        <f t="shared" si="143"/>
        <v>3.6663259563667401</v>
      </c>
      <c r="CI70" s="79">
        <f t="shared" si="144"/>
        <v>0.72621224401417206</v>
      </c>
      <c r="CJ70" s="229">
        <f t="shared" si="82"/>
        <v>-2.7787286622228118</v>
      </c>
      <c r="CK70" s="184">
        <f t="shared" si="73"/>
        <v>15</v>
      </c>
      <c r="CL70" s="184">
        <f t="shared" si="74"/>
        <v>11.932924516549061</v>
      </c>
    </row>
    <row r="71" spans="1:90" x14ac:dyDescent="0.25">
      <c r="A71" s="145">
        <f t="shared" si="83"/>
        <v>155</v>
      </c>
      <c r="B71" s="146">
        <f t="shared" si="84"/>
        <v>0.125</v>
      </c>
      <c r="C71" s="94"/>
      <c r="D71" s="147">
        <f t="shared" si="85"/>
        <v>-54.125999999999998</v>
      </c>
      <c r="E71" s="148">
        <f t="shared" si="86"/>
        <v>0.97</v>
      </c>
      <c r="F71" s="149"/>
      <c r="G71" s="147">
        <f t="shared" si="87"/>
        <v>-37.85240030758289</v>
      </c>
      <c r="H71" s="147">
        <f t="shared" si="88"/>
        <v>-37.85240030758289</v>
      </c>
      <c r="I71" s="147">
        <f t="shared" si="89"/>
        <v>-415.01249999999999</v>
      </c>
      <c r="J71" s="147">
        <f t="shared" si="78"/>
        <v>7.4375</v>
      </c>
      <c r="K71" s="147">
        <f t="shared" si="90"/>
        <v>-23.84867529309696</v>
      </c>
      <c r="L71" s="115">
        <f t="shared" si="46"/>
        <v>0.91461650817907825</v>
      </c>
      <c r="M71" s="115">
        <f t="shared" si="5"/>
        <v>0.98143485127558217</v>
      </c>
      <c r="N71" s="115">
        <f t="shared" si="91"/>
        <v>0.98143485127558217</v>
      </c>
      <c r="O71" s="147">
        <f t="shared" si="92"/>
        <v>0.67835842845130623</v>
      </c>
      <c r="P71" s="149"/>
      <c r="Q71" s="147">
        <f t="shared" si="93"/>
        <v>-33.976544036256861</v>
      </c>
      <c r="R71" s="147">
        <f t="shared" si="94"/>
        <v>-60.202810847078695</v>
      </c>
      <c r="S71" s="147">
        <f t="shared" si="95"/>
        <v>-415.01249999999999</v>
      </c>
      <c r="T71" s="147">
        <f t="shared" si="79"/>
        <v>7.4375</v>
      </c>
      <c r="U71" s="147">
        <f t="shared" si="96"/>
        <v>-33.976544036256861</v>
      </c>
      <c r="V71" s="115">
        <f t="shared" si="97"/>
        <v>0.82926642759115821</v>
      </c>
      <c r="W71" s="115">
        <f t="shared" si="98"/>
        <v>0.91049905512457263</v>
      </c>
      <c r="X71" s="115">
        <f t="shared" si="99"/>
        <v>1</v>
      </c>
      <c r="Y71" s="147">
        <f t="shared" si="100"/>
        <v>0</v>
      </c>
      <c r="Z71" s="149"/>
      <c r="AA71" s="147">
        <f t="shared" si="101"/>
        <v>-12.842961583395741</v>
      </c>
      <c r="AB71" s="147">
        <f t="shared" si="102"/>
        <v>167.15703841660425</v>
      </c>
      <c r="AC71" s="147">
        <f t="shared" si="103"/>
        <v>-12.842961583395741</v>
      </c>
      <c r="AD71" s="114">
        <f t="shared" si="50"/>
        <v>-0.34278348543399428</v>
      </c>
      <c r="AE71" s="114">
        <f t="shared" si="104"/>
        <v>1</v>
      </c>
      <c r="AF71" s="147">
        <f t="shared" si="105"/>
        <v>0</v>
      </c>
      <c r="AG71" s="149"/>
      <c r="AH71" s="147">
        <f t="shared" si="106"/>
        <v>-62.736926410331094</v>
      </c>
      <c r="AI71" s="147">
        <f t="shared" si="107"/>
        <v>117.26307358966891</v>
      </c>
      <c r="AJ71" s="147">
        <f t="shared" si="108"/>
        <v>-62.736926410331094</v>
      </c>
      <c r="AK71" s="114">
        <f t="shared" ref="AK71:AK124" si="145">10*LOG10(ABS((1-($A71^6/AJ$27^6))/(($A71^6/AJ$27^6)+($A71^2/(AI$30*AJ$27^2))+1)))</f>
        <v>-3.6548519726842121</v>
      </c>
      <c r="AL71" s="114">
        <f t="shared" si="109"/>
        <v>1</v>
      </c>
      <c r="AM71" s="147">
        <f t="shared" si="110"/>
        <v>0</v>
      </c>
      <c r="AN71" s="149"/>
      <c r="AO71" s="147">
        <f t="shared" si="111"/>
        <v>-13.325402284139633</v>
      </c>
      <c r="AP71" s="147">
        <f t="shared" si="112"/>
        <v>166.22237894768213</v>
      </c>
      <c r="AQ71" s="114">
        <f t="shared" si="57"/>
        <v>-0.4187041365830837</v>
      </c>
      <c r="AR71" s="147">
        <f t="shared" si="113"/>
        <v>-13.325402284139633</v>
      </c>
      <c r="AS71" s="114">
        <f t="shared" si="114"/>
        <v>0.95293832399250378</v>
      </c>
      <c r="AT71" s="147">
        <f t="shared" si="115"/>
        <v>0.23880649254730527</v>
      </c>
      <c r="AU71" s="147">
        <f t="shared" si="24"/>
        <v>-10.989930370837543</v>
      </c>
      <c r="AV71" s="147">
        <f t="shared" si="25"/>
        <v>169.01006962916244</v>
      </c>
      <c r="AW71" s="114">
        <f t="shared" si="26"/>
        <v>-0.28217183950789304</v>
      </c>
      <c r="AX71" s="147">
        <f t="shared" si="116"/>
        <v>-10.989930370837543</v>
      </c>
      <c r="AY71" s="114">
        <f t="shared" si="117"/>
        <v>0.96803577614051051</v>
      </c>
      <c r="AZ71" s="147">
        <f t="shared" si="118"/>
        <v>0.19695215718346851</v>
      </c>
      <c r="BA71" s="114">
        <f t="shared" si="119"/>
        <v>0.43575864973077377</v>
      </c>
      <c r="BB71" s="149"/>
      <c r="BC71" s="223">
        <f t="shared" si="120"/>
        <v>2.2091170781820799</v>
      </c>
      <c r="BD71" s="70"/>
      <c r="BE71" s="214"/>
      <c r="BF71" s="148">
        <f t="shared" si="121"/>
        <v>-35.428697309142265</v>
      </c>
      <c r="BG71" s="148">
        <f t="shared" si="122"/>
        <v>144.57130269085775</v>
      </c>
      <c r="BH71" s="147">
        <f t="shared" si="123"/>
        <v>-35.428697309142265</v>
      </c>
      <c r="BI71" s="114">
        <f t="shared" si="59"/>
        <v>-1.3995238749387631</v>
      </c>
      <c r="BJ71" s="114">
        <f t="shared" si="124"/>
        <v>1</v>
      </c>
      <c r="BK71" s="147">
        <f t="shared" si="125"/>
        <v>0</v>
      </c>
      <c r="BL71" s="150"/>
      <c r="BM71" s="147">
        <f t="shared" si="126"/>
        <v>-81.671833499093609</v>
      </c>
      <c r="BN71" s="147">
        <f t="shared" si="127"/>
        <v>-81.671833499093609</v>
      </c>
      <c r="BO71" s="147">
        <f t="shared" si="128"/>
        <v>-415.01249999999999</v>
      </c>
      <c r="BP71" s="147">
        <f t="shared" si="80"/>
        <v>7.4375</v>
      </c>
      <c r="BQ71" s="147">
        <f t="shared" si="129"/>
        <v>-42.044715266065801</v>
      </c>
      <c r="BR71" s="115">
        <f t="shared" si="130"/>
        <v>0.74262239054235524</v>
      </c>
      <c r="BS71" s="115">
        <f t="shared" si="131"/>
        <v>0.77581925945958841</v>
      </c>
      <c r="BT71" s="115">
        <f t="shared" si="132"/>
        <v>0.77581925945958841</v>
      </c>
      <c r="BU71" s="147">
        <f t="shared" si="133"/>
        <v>1.4636529300912833</v>
      </c>
      <c r="BV71" s="150"/>
      <c r="BW71" s="147">
        <f t="shared" si="134"/>
        <v>-54.931813537973582</v>
      </c>
      <c r="BX71" s="147">
        <f t="shared" si="135"/>
        <v>-54.931813537973582</v>
      </c>
      <c r="BY71" s="147">
        <f t="shared" si="136"/>
        <v>-415.01249999999999</v>
      </c>
      <c r="BZ71" s="147">
        <f t="shared" si="81"/>
        <v>7.4375</v>
      </c>
      <c r="CA71" s="147">
        <f t="shared" si="137"/>
        <v>-31.798912824294423</v>
      </c>
      <c r="CB71" s="115">
        <f t="shared" si="138"/>
        <v>0.84990269171237953</v>
      </c>
      <c r="CC71" s="115">
        <f t="shared" si="139"/>
        <v>0.93341294946904763</v>
      </c>
      <c r="CD71" s="115">
        <f t="shared" si="140"/>
        <v>1</v>
      </c>
      <c r="CE71" s="147">
        <f t="shared" si="141"/>
        <v>0</v>
      </c>
      <c r="CF71" s="150"/>
      <c r="CG71" s="227">
        <f t="shared" si="142"/>
        <v>1.4636529300912833</v>
      </c>
      <c r="CH71" s="236">
        <f t="shared" si="143"/>
        <v>3.6727700082733632</v>
      </c>
      <c r="CI71" s="79">
        <f t="shared" si="144"/>
        <v>0.70238986077126719</v>
      </c>
      <c r="CJ71" s="229">
        <f t="shared" si="82"/>
        <v>-3.0684353248087697</v>
      </c>
      <c r="CK71" s="184">
        <f t="shared" si="73"/>
        <v>15.5</v>
      </c>
      <c r="CL71" s="184">
        <f t="shared" si="74"/>
        <v>12.02519852162362</v>
      </c>
    </row>
    <row r="72" spans="1:90" x14ac:dyDescent="0.25">
      <c r="A72" s="145">
        <f t="shared" si="83"/>
        <v>160</v>
      </c>
      <c r="B72" s="146">
        <f t="shared" si="84"/>
        <v>0.125</v>
      </c>
      <c r="C72" s="94"/>
      <c r="D72" s="147">
        <f t="shared" si="85"/>
        <v>-55.872</v>
      </c>
      <c r="E72" s="148">
        <f t="shared" si="86"/>
        <v>0.97</v>
      </c>
      <c r="F72" s="149"/>
      <c r="G72" s="147">
        <f t="shared" si="87"/>
        <v>-39.186747509159531</v>
      </c>
      <c r="H72" s="147">
        <f t="shared" si="88"/>
        <v>-39.186747509159531</v>
      </c>
      <c r="I72" s="147">
        <f t="shared" si="89"/>
        <v>-428.4</v>
      </c>
      <c r="J72" s="147">
        <f t="shared" si="78"/>
        <v>7.4375</v>
      </c>
      <c r="K72" s="147">
        <f t="shared" si="90"/>
        <v>-24.528541160334125</v>
      </c>
      <c r="L72" s="115">
        <f t="shared" si="46"/>
        <v>0.90975458384675978</v>
      </c>
      <c r="M72" s="115">
        <f t="shared" si="5"/>
        <v>0.97899959196255171</v>
      </c>
      <c r="N72" s="115">
        <f t="shared" si="91"/>
        <v>0.97899959196255171</v>
      </c>
      <c r="O72" s="147">
        <f t="shared" si="92"/>
        <v>0.68032547758957518</v>
      </c>
      <c r="P72" s="149"/>
      <c r="Q72" s="147">
        <f t="shared" si="93"/>
        <v>-34.824489156956794</v>
      </c>
      <c r="R72" s="147">
        <f t="shared" si="94"/>
        <v>-62.323600261770018</v>
      </c>
      <c r="S72" s="147">
        <f t="shared" si="95"/>
        <v>-428.4</v>
      </c>
      <c r="T72" s="147">
        <f t="shared" si="79"/>
        <v>7.4375</v>
      </c>
      <c r="U72" s="147">
        <f t="shared" si="96"/>
        <v>-34.824489156956794</v>
      </c>
      <c r="V72" s="115">
        <f t="shared" si="97"/>
        <v>0.82090520178548709</v>
      </c>
      <c r="W72" s="115">
        <f t="shared" si="98"/>
        <v>0.90013772944477344</v>
      </c>
      <c r="X72" s="115">
        <f t="shared" si="99"/>
        <v>1</v>
      </c>
      <c r="Y72" s="147">
        <f t="shared" si="100"/>
        <v>0</v>
      </c>
      <c r="Z72" s="149"/>
      <c r="AA72" s="147">
        <f t="shared" si="101"/>
        <v>-13.392497753751099</v>
      </c>
      <c r="AB72" s="147">
        <f t="shared" si="102"/>
        <v>166.60750224624891</v>
      </c>
      <c r="AC72" s="147">
        <f t="shared" si="103"/>
        <v>-13.392497753751099</v>
      </c>
      <c r="AD72" s="114">
        <f t="shared" si="50"/>
        <v>-0.36850265306174013</v>
      </c>
      <c r="AE72" s="114">
        <f t="shared" si="104"/>
        <v>1</v>
      </c>
      <c r="AF72" s="147">
        <f t="shared" si="105"/>
        <v>0</v>
      </c>
      <c r="AG72" s="149"/>
      <c r="AH72" s="147">
        <f t="shared" si="106"/>
        <v>-65.77225468204584</v>
      </c>
      <c r="AI72" s="147">
        <f t="shared" si="107"/>
        <v>114.22774531795416</v>
      </c>
      <c r="AJ72" s="147">
        <f t="shared" si="108"/>
        <v>-65.77225468204584</v>
      </c>
      <c r="AK72" s="114">
        <f t="shared" si="145"/>
        <v>-4.1127177852820189</v>
      </c>
      <c r="AL72" s="114">
        <f t="shared" si="109"/>
        <v>1</v>
      </c>
      <c r="AM72" s="147">
        <f t="shared" si="110"/>
        <v>0</v>
      </c>
      <c r="AN72" s="149"/>
      <c r="AO72" s="147">
        <f t="shared" si="111"/>
        <v>-13.959533196422186</v>
      </c>
      <c r="AP72" s="147">
        <f t="shared" si="112"/>
        <v>165.58211114769503</v>
      </c>
      <c r="AQ72" s="114">
        <f t="shared" si="57"/>
        <v>-0.45330822062293408</v>
      </c>
      <c r="AR72" s="147">
        <f t="shared" si="113"/>
        <v>-13.959533196422186</v>
      </c>
      <c r="AS72" s="114">
        <f t="shared" si="114"/>
        <v>0.94914942498487287</v>
      </c>
      <c r="AT72" s="147">
        <f t="shared" si="115"/>
        <v>0.24235300688232961</v>
      </c>
      <c r="AU72" s="147">
        <f t="shared" si="24"/>
        <v>-11.450681962122966</v>
      </c>
      <c r="AV72" s="147">
        <f t="shared" si="25"/>
        <v>168.54931803787704</v>
      </c>
      <c r="AW72" s="114">
        <f t="shared" si="26"/>
        <v>-0.30316209139806372</v>
      </c>
      <c r="AX72" s="147">
        <f t="shared" si="116"/>
        <v>-11.450681962122966</v>
      </c>
      <c r="AY72" s="114">
        <f t="shared" si="117"/>
        <v>0.96569925292372216</v>
      </c>
      <c r="AZ72" s="147">
        <f t="shared" si="118"/>
        <v>0.19879656184241259</v>
      </c>
      <c r="BA72" s="114">
        <f t="shared" si="119"/>
        <v>0.4411495687247422</v>
      </c>
      <c r="BB72" s="149"/>
      <c r="BC72" s="223">
        <f t="shared" si="120"/>
        <v>2.2164750463143172</v>
      </c>
      <c r="BD72" s="70"/>
      <c r="BE72" s="214"/>
      <c r="BF72" s="148">
        <f t="shared" si="121"/>
        <v>-37.303948277983423</v>
      </c>
      <c r="BG72" s="148">
        <f t="shared" si="122"/>
        <v>142.69605172201659</v>
      </c>
      <c r="BH72" s="147">
        <f t="shared" si="123"/>
        <v>-37.303948277983423</v>
      </c>
      <c r="BI72" s="114">
        <f t="shared" si="59"/>
        <v>-1.5317245173995975</v>
      </c>
      <c r="BJ72" s="114">
        <f t="shared" si="124"/>
        <v>1</v>
      </c>
      <c r="BK72" s="147">
        <f t="shared" si="125"/>
        <v>0</v>
      </c>
      <c r="BL72" s="150"/>
      <c r="BM72" s="147">
        <f t="shared" si="126"/>
        <v>-84.214539105470493</v>
      </c>
      <c r="BN72" s="147">
        <f t="shared" si="127"/>
        <v>-84.214539105470493</v>
      </c>
      <c r="BO72" s="147">
        <f t="shared" si="128"/>
        <v>-428.4</v>
      </c>
      <c r="BP72" s="147">
        <f t="shared" si="80"/>
        <v>7.4375</v>
      </c>
      <c r="BQ72" s="147">
        <f t="shared" si="129"/>
        <v>-42.950742798851955</v>
      </c>
      <c r="BR72" s="115">
        <f t="shared" si="130"/>
        <v>0.73193974550307228</v>
      </c>
      <c r="BS72" s="115">
        <f t="shared" si="131"/>
        <v>0.75571710802079028</v>
      </c>
      <c r="BT72" s="115">
        <f t="shared" si="132"/>
        <v>0.75571710802079028</v>
      </c>
      <c r="BU72" s="147">
        <f t="shared" si="133"/>
        <v>1.462057970581085</v>
      </c>
      <c r="BV72" s="150"/>
      <c r="BW72" s="147">
        <f t="shared" si="134"/>
        <v>-56.887307924087061</v>
      </c>
      <c r="BX72" s="147">
        <f t="shared" si="135"/>
        <v>-56.887307924087061</v>
      </c>
      <c r="BY72" s="147">
        <f t="shared" si="136"/>
        <v>-428.4</v>
      </c>
      <c r="BZ72" s="147">
        <f t="shared" si="81"/>
        <v>7.4375</v>
      </c>
      <c r="CA72" s="147">
        <f t="shared" si="137"/>
        <v>-32.619243071192827</v>
      </c>
      <c r="CB72" s="115">
        <f t="shared" si="138"/>
        <v>0.8422714006615114</v>
      </c>
      <c r="CC72" s="115">
        <f t="shared" si="139"/>
        <v>0.92538177356306062</v>
      </c>
      <c r="CD72" s="115">
        <f t="shared" si="140"/>
        <v>1</v>
      </c>
      <c r="CE72" s="147">
        <f t="shared" si="141"/>
        <v>0</v>
      </c>
      <c r="CF72" s="150"/>
      <c r="CG72" s="227">
        <f t="shared" si="142"/>
        <v>1.462057970581085</v>
      </c>
      <c r="CH72" s="236">
        <f t="shared" si="143"/>
        <v>3.6785330168954022</v>
      </c>
      <c r="CI72" s="79">
        <f t="shared" si="144"/>
        <v>0.67813826239185049</v>
      </c>
      <c r="CJ72" s="229">
        <f t="shared" si="82"/>
        <v>-3.3736350172867025</v>
      </c>
      <c r="CK72" s="184">
        <f t="shared" si="73"/>
        <v>16</v>
      </c>
      <c r="CL72" s="184">
        <f t="shared" si="74"/>
        <v>12.091473728332645</v>
      </c>
    </row>
    <row r="73" spans="1:90" x14ac:dyDescent="0.25">
      <c r="A73" s="145">
        <f t="shared" si="83"/>
        <v>165</v>
      </c>
      <c r="B73" s="146">
        <f t="shared" si="84"/>
        <v>0.125</v>
      </c>
      <c r="C73" s="94"/>
      <c r="D73" s="147">
        <f t="shared" si="85"/>
        <v>-57.618000000000002</v>
      </c>
      <c r="E73" s="148">
        <f t="shared" si="86"/>
        <v>0.97</v>
      </c>
      <c r="F73" s="149"/>
      <c r="G73" s="147">
        <f t="shared" si="87"/>
        <v>-40.528543794734254</v>
      </c>
      <c r="H73" s="147">
        <f t="shared" si="88"/>
        <v>-40.528543794734254</v>
      </c>
      <c r="I73" s="147">
        <f t="shared" si="89"/>
        <v>-441.78750000000002</v>
      </c>
      <c r="J73" s="147">
        <f t="shared" si="78"/>
        <v>7.4375</v>
      </c>
      <c r="K73" s="147">
        <f t="shared" si="90"/>
        <v>-25.201123645475075</v>
      </c>
      <c r="L73" s="115">
        <f t="shared" si="46"/>
        <v>0.90481870220099414</v>
      </c>
      <c r="M73" s="115">
        <f t="shared" si="5"/>
        <v>0.97634577963503366</v>
      </c>
      <c r="N73" s="115">
        <f t="shared" si="91"/>
        <v>0.97634577963503366</v>
      </c>
      <c r="O73" s="147">
        <f t="shared" si="92"/>
        <v>0.68229871708306833</v>
      </c>
      <c r="P73" s="149"/>
      <c r="Q73" s="147">
        <f t="shared" si="93"/>
        <v>-35.655328097900316</v>
      </c>
      <c r="R73" s="147">
        <f t="shared" si="94"/>
        <v>-64.437300987053945</v>
      </c>
      <c r="S73" s="147">
        <f t="shared" si="95"/>
        <v>-441.78750000000002</v>
      </c>
      <c r="T73" s="147">
        <f t="shared" si="79"/>
        <v>7.4375</v>
      </c>
      <c r="U73" s="147">
        <f t="shared" si="96"/>
        <v>-35.655328097900316</v>
      </c>
      <c r="V73" s="115">
        <f t="shared" si="97"/>
        <v>0.81253825062968532</v>
      </c>
      <c r="W73" s="115">
        <f t="shared" si="98"/>
        <v>0.88915592539231825</v>
      </c>
      <c r="X73" s="115">
        <f t="shared" si="99"/>
        <v>1</v>
      </c>
      <c r="Y73" s="147">
        <f t="shared" si="100"/>
        <v>0</v>
      </c>
      <c r="Z73" s="149"/>
      <c r="AA73" s="147">
        <f t="shared" si="101"/>
        <v>-13.957526571658546</v>
      </c>
      <c r="AB73" s="147">
        <f t="shared" si="102"/>
        <v>166.04247342834145</v>
      </c>
      <c r="AC73" s="147">
        <f t="shared" si="103"/>
        <v>-13.957526571658546</v>
      </c>
      <c r="AD73" s="114">
        <f t="shared" si="50"/>
        <v>-0.39573229622763412</v>
      </c>
      <c r="AE73" s="114">
        <f t="shared" si="104"/>
        <v>1</v>
      </c>
      <c r="AF73" s="147">
        <f t="shared" si="105"/>
        <v>0</v>
      </c>
      <c r="AG73" s="149"/>
      <c r="AH73" s="147">
        <f t="shared" si="106"/>
        <v>-68.83752247128902</v>
      </c>
      <c r="AI73" s="147">
        <f t="shared" si="107"/>
        <v>111.16247752871098</v>
      </c>
      <c r="AJ73" s="147">
        <f t="shared" si="108"/>
        <v>-68.83752247128902</v>
      </c>
      <c r="AK73" s="114">
        <f t="shared" si="145"/>
        <v>-4.6464371726790752</v>
      </c>
      <c r="AL73" s="114">
        <f t="shared" si="109"/>
        <v>1</v>
      </c>
      <c r="AM73" s="147">
        <f t="shared" si="110"/>
        <v>0</v>
      </c>
      <c r="AN73" s="149"/>
      <c r="AO73" s="147">
        <f t="shared" si="111"/>
        <v>-14.617808223845229</v>
      </c>
      <c r="AP73" s="147">
        <f t="shared" si="112"/>
        <v>164.91799463888083</v>
      </c>
      <c r="AQ73" s="114">
        <f t="shared" si="57"/>
        <v>-0.49048768378990032</v>
      </c>
      <c r="AR73" s="147">
        <f t="shared" si="113"/>
        <v>-14.617808223845229</v>
      </c>
      <c r="AS73" s="114">
        <f t="shared" si="114"/>
        <v>0.9450953269944079</v>
      </c>
      <c r="AT73" s="147">
        <f t="shared" si="115"/>
        <v>0.24609104753948194</v>
      </c>
      <c r="AU73" s="147">
        <f t="shared" si="24"/>
        <v>-11.923496238276334</v>
      </c>
      <c r="AV73" s="147">
        <f t="shared" si="25"/>
        <v>168.07650376172367</v>
      </c>
      <c r="AW73" s="114">
        <f t="shared" si="26"/>
        <v>-0.32534791813665709</v>
      </c>
      <c r="AX73" s="147">
        <f t="shared" si="116"/>
        <v>-11.923496238276334</v>
      </c>
      <c r="AY73" s="114">
        <f t="shared" si="117"/>
        <v>0.96323577498215918</v>
      </c>
      <c r="AZ73" s="147">
        <f t="shared" si="118"/>
        <v>0.20073225990364196</v>
      </c>
      <c r="BA73" s="114">
        <f t="shared" si="119"/>
        <v>0.44682330744312393</v>
      </c>
      <c r="BB73" s="149"/>
      <c r="BC73" s="223">
        <f t="shared" si="120"/>
        <v>2.2241220245261921</v>
      </c>
      <c r="BD73" s="70"/>
      <c r="BE73" s="214"/>
      <c r="BF73" s="148">
        <f t="shared" si="121"/>
        <v>-39.260415915650931</v>
      </c>
      <c r="BG73" s="148">
        <f t="shared" si="122"/>
        <v>140.73958408434908</v>
      </c>
      <c r="BH73" s="147">
        <f t="shared" si="123"/>
        <v>-39.260415915650931</v>
      </c>
      <c r="BI73" s="114">
        <f t="shared" si="59"/>
        <v>-1.6767888640438993</v>
      </c>
      <c r="BJ73" s="114">
        <f t="shared" si="124"/>
        <v>1</v>
      </c>
      <c r="BK73" s="147">
        <f t="shared" si="125"/>
        <v>0</v>
      </c>
      <c r="BL73" s="150"/>
      <c r="BM73" s="147">
        <f t="shared" si="126"/>
        <v>-86.695506005671902</v>
      </c>
      <c r="BN73" s="147">
        <f t="shared" si="127"/>
        <v>-86.695506005671902</v>
      </c>
      <c r="BO73" s="147">
        <f t="shared" si="128"/>
        <v>-441.78750000000002</v>
      </c>
      <c r="BP73" s="147">
        <f t="shared" si="80"/>
        <v>7.4375</v>
      </c>
      <c r="BQ73" s="147">
        <f t="shared" si="129"/>
        <v>-43.830860672092584</v>
      </c>
      <c r="BR73" s="115">
        <f t="shared" si="130"/>
        <v>0.72138732103095149</v>
      </c>
      <c r="BS73" s="115">
        <f t="shared" si="131"/>
        <v>0.73534449937676072</v>
      </c>
      <c r="BT73" s="115">
        <f t="shared" si="132"/>
        <v>0.73534449937676072</v>
      </c>
      <c r="BU73" s="147">
        <f t="shared" si="133"/>
        <v>1.4595203031257895</v>
      </c>
      <c r="BV73" s="150"/>
      <c r="BW73" s="147">
        <f t="shared" si="134"/>
        <v>-58.843172728181429</v>
      </c>
      <c r="BX73" s="147">
        <f t="shared" si="135"/>
        <v>-58.843172728181429</v>
      </c>
      <c r="BY73" s="147">
        <f t="shared" si="136"/>
        <v>-441.78750000000002</v>
      </c>
      <c r="BZ73" s="147">
        <f t="shared" si="81"/>
        <v>7.4375</v>
      </c>
      <c r="CA73" s="147">
        <f t="shared" si="137"/>
        <v>-33.424811182603804</v>
      </c>
      <c r="CB73" s="115">
        <f t="shared" si="138"/>
        <v>0.83460940656172522</v>
      </c>
      <c r="CC73" s="115">
        <f t="shared" si="139"/>
        <v>0.91679582122607672</v>
      </c>
      <c r="CD73" s="115">
        <f t="shared" si="140"/>
        <v>1</v>
      </c>
      <c r="CE73" s="147">
        <f t="shared" si="141"/>
        <v>0</v>
      </c>
      <c r="CF73" s="150"/>
      <c r="CG73" s="227">
        <f t="shared" si="142"/>
        <v>1.4595203031257895</v>
      </c>
      <c r="CH73" s="236">
        <f t="shared" si="143"/>
        <v>3.6836423276519819</v>
      </c>
      <c r="CI73" s="79">
        <f t="shared" si="144"/>
        <v>0.65358597051392964</v>
      </c>
      <c r="CJ73" s="229">
        <f t="shared" si="82"/>
        <v>-3.6939455736308542</v>
      </c>
      <c r="CK73" s="184">
        <f t="shared" si="73"/>
        <v>16.5</v>
      </c>
      <c r="CL73" s="184">
        <f t="shared" si="74"/>
        <v>12.133184239716552</v>
      </c>
    </row>
    <row r="74" spans="1:90" x14ac:dyDescent="0.25">
      <c r="A74" s="145">
        <f t="shared" si="83"/>
        <v>170</v>
      </c>
      <c r="B74" s="146">
        <f t="shared" si="84"/>
        <v>0.125</v>
      </c>
      <c r="C74" s="94"/>
      <c r="D74" s="147">
        <f t="shared" si="85"/>
        <v>-59.363999999999997</v>
      </c>
      <c r="E74" s="148">
        <f t="shared" si="86"/>
        <v>0.97</v>
      </c>
      <c r="F74" s="149"/>
      <c r="G74" s="147">
        <f t="shared" si="87"/>
        <v>-41.87748641291391</v>
      </c>
      <c r="H74" s="147">
        <f t="shared" si="88"/>
        <v>-41.87748641291391</v>
      </c>
      <c r="I74" s="147">
        <f t="shared" si="89"/>
        <v>-455.17500000000001</v>
      </c>
      <c r="J74" s="147">
        <f t="shared" si="78"/>
        <v>7.4375</v>
      </c>
      <c r="K74" s="147">
        <f t="shared" si="90"/>
        <v>-25.866356794094518</v>
      </c>
      <c r="L74" s="115">
        <f t="shared" si="46"/>
        <v>0.89981410719619948</v>
      </c>
      <c r="M74" s="115">
        <f t="shared" si="5"/>
        <v>0.97346404138068587</v>
      </c>
      <c r="N74" s="115">
        <f t="shared" si="91"/>
        <v>0.97346404138068587</v>
      </c>
      <c r="O74" s="147">
        <f t="shared" si="92"/>
        <v>0.68427265380578284</v>
      </c>
      <c r="P74" s="149"/>
      <c r="Q74" s="147">
        <f t="shared" si="93"/>
        <v>-36.469234390051867</v>
      </c>
      <c r="R74" s="147">
        <f t="shared" si="94"/>
        <v>-66.540882851670716</v>
      </c>
      <c r="S74" s="147">
        <f t="shared" si="95"/>
        <v>-455.17500000000001</v>
      </c>
      <c r="T74" s="147">
        <f t="shared" si="79"/>
        <v>7.4375</v>
      </c>
      <c r="U74" s="147">
        <f t="shared" si="96"/>
        <v>-36.469234390051867</v>
      </c>
      <c r="V74" s="115">
        <f t="shared" si="97"/>
        <v>0.80417614146632543</v>
      </c>
      <c r="W74" s="115">
        <f t="shared" si="98"/>
        <v>0.87757838596608673</v>
      </c>
      <c r="X74" s="115">
        <f t="shared" si="99"/>
        <v>1</v>
      </c>
      <c r="Y74" s="147">
        <f t="shared" si="100"/>
        <v>0</v>
      </c>
      <c r="Z74" s="149"/>
      <c r="AA74" s="147">
        <f t="shared" si="101"/>
        <v>-14.539005133169452</v>
      </c>
      <c r="AB74" s="147">
        <f t="shared" si="102"/>
        <v>165.46099486683056</v>
      </c>
      <c r="AC74" s="147">
        <f t="shared" si="103"/>
        <v>-14.539005133169452</v>
      </c>
      <c r="AD74" s="114">
        <f t="shared" si="50"/>
        <v>-0.42458812502100268</v>
      </c>
      <c r="AE74" s="114">
        <f t="shared" si="104"/>
        <v>1</v>
      </c>
      <c r="AF74" s="147">
        <f t="shared" si="105"/>
        <v>0</v>
      </c>
      <c r="AG74" s="149"/>
      <c r="AH74" s="147">
        <f t="shared" si="106"/>
        <v>-71.919662437490345</v>
      </c>
      <c r="AI74" s="147">
        <f t="shared" si="107"/>
        <v>108.08033756250965</v>
      </c>
      <c r="AJ74" s="147">
        <f t="shared" si="108"/>
        <v>-71.919662437490345</v>
      </c>
      <c r="AK74" s="114">
        <f t="shared" si="145"/>
        <v>-5.2776299957454755</v>
      </c>
      <c r="AL74" s="114">
        <f t="shared" si="109"/>
        <v>1</v>
      </c>
      <c r="AM74" s="147">
        <f t="shared" si="110"/>
        <v>0</v>
      </c>
      <c r="AN74" s="149"/>
      <c r="AO74" s="147">
        <f t="shared" si="111"/>
        <v>-15.301955124576649</v>
      </c>
      <c r="AP74" s="147">
        <f t="shared" si="112"/>
        <v>164.22828890329532</v>
      </c>
      <c r="AQ74" s="114">
        <f t="shared" si="57"/>
        <v>-0.53048316125768502</v>
      </c>
      <c r="AR74" s="147">
        <f t="shared" si="113"/>
        <v>-15.301955124576649</v>
      </c>
      <c r="AS74" s="114">
        <f t="shared" si="114"/>
        <v>0.94075349823126453</v>
      </c>
      <c r="AT74" s="147">
        <f t="shared" si="115"/>
        <v>0.25003194648001059</v>
      </c>
      <c r="AU74" s="147">
        <f t="shared" si="24"/>
        <v>-12.409102667088726</v>
      </c>
      <c r="AV74" s="147">
        <f t="shared" si="25"/>
        <v>167.59089733291128</v>
      </c>
      <c r="AW74" s="114">
        <f t="shared" si="26"/>
        <v>-0.34881734147879712</v>
      </c>
      <c r="AX74" s="147">
        <f t="shared" si="116"/>
        <v>-12.409102667088726</v>
      </c>
      <c r="AY74" s="114">
        <f t="shared" si="117"/>
        <v>0.96063660841243115</v>
      </c>
      <c r="AZ74" s="147">
        <f t="shared" si="118"/>
        <v>0.20276311547530598</v>
      </c>
      <c r="BA74" s="114">
        <f t="shared" si="119"/>
        <v>0.4527950619553166</v>
      </c>
      <c r="BB74" s="149"/>
      <c r="BC74" s="223">
        <f t="shared" si="120"/>
        <v>2.2320677157610995</v>
      </c>
      <c r="BD74" s="70"/>
      <c r="BE74" s="214"/>
      <c r="BF74" s="148">
        <f t="shared" si="121"/>
        <v>-41.301018797361515</v>
      </c>
      <c r="BG74" s="148">
        <f t="shared" si="122"/>
        <v>138.69898120263849</v>
      </c>
      <c r="BH74" s="147">
        <f t="shared" si="123"/>
        <v>-41.301018797361515</v>
      </c>
      <c r="BI74" s="114">
        <f t="shared" si="59"/>
        <v>-1.8362556361006259</v>
      </c>
      <c r="BJ74" s="114">
        <f t="shared" si="124"/>
        <v>1</v>
      </c>
      <c r="BK74" s="147">
        <f t="shared" si="125"/>
        <v>0</v>
      </c>
      <c r="BL74" s="150"/>
      <c r="BM74" s="147">
        <f t="shared" si="126"/>
        <v>-89.111383841701226</v>
      </c>
      <c r="BN74" s="147">
        <f t="shared" si="127"/>
        <v>-89.111383841701226</v>
      </c>
      <c r="BO74" s="147">
        <f t="shared" si="128"/>
        <v>-455.17500000000001</v>
      </c>
      <c r="BP74" s="147">
        <f t="shared" si="80"/>
        <v>7.4375</v>
      </c>
      <c r="BQ74" s="147">
        <f t="shared" si="129"/>
        <v>-44.685766699903319</v>
      </c>
      <c r="BR74" s="115">
        <f t="shared" si="130"/>
        <v>0.7109741878091439</v>
      </c>
      <c r="BS74" s="115">
        <f t="shared" si="131"/>
        <v>0.71481974790101133</v>
      </c>
      <c r="BT74" s="115">
        <f t="shared" si="132"/>
        <v>0.71481974790101133</v>
      </c>
      <c r="BU74" s="147">
        <f t="shared" si="133"/>
        <v>1.4560683634264906</v>
      </c>
      <c r="BV74" s="150"/>
      <c r="BW74" s="147">
        <f t="shared" si="134"/>
        <v>-60.797172165658729</v>
      </c>
      <c r="BX74" s="147">
        <f t="shared" si="135"/>
        <v>-60.797172165658729</v>
      </c>
      <c r="BY74" s="147">
        <f t="shared" si="136"/>
        <v>-455.17500000000001</v>
      </c>
      <c r="BZ74" s="147">
        <f t="shared" si="81"/>
        <v>7.4375</v>
      </c>
      <c r="CA74" s="147">
        <f t="shared" si="137"/>
        <v>-34.215702132437407</v>
      </c>
      <c r="CB74" s="115">
        <f t="shared" si="138"/>
        <v>0.82692650206952811</v>
      </c>
      <c r="CC74" s="115">
        <f t="shared" si="139"/>
        <v>0.90766161973561577</v>
      </c>
      <c r="CD74" s="115">
        <f t="shared" si="140"/>
        <v>1</v>
      </c>
      <c r="CE74" s="147">
        <f t="shared" si="141"/>
        <v>0</v>
      </c>
      <c r="CF74" s="150"/>
      <c r="CG74" s="227">
        <f t="shared" si="142"/>
        <v>1.4560683634264906</v>
      </c>
      <c r="CH74" s="236">
        <f t="shared" si="143"/>
        <v>3.6881360791875899</v>
      </c>
      <c r="CI74" s="79">
        <f t="shared" si="144"/>
        <v>0.62885632108924072</v>
      </c>
      <c r="CJ74" s="229">
        <f t="shared" si="82"/>
        <v>-4.0289713863542254</v>
      </c>
      <c r="CK74" s="184">
        <f t="shared" si="73"/>
        <v>17</v>
      </c>
      <c r="CL74" s="184">
        <f t="shared" si="74"/>
        <v>12.151935714317192</v>
      </c>
    </row>
    <row r="75" spans="1:90" x14ac:dyDescent="0.25">
      <c r="A75" s="145">
        <f t="shared" si="83"/>
        <v>175</v>
      </c>
      <c r="B75" s="146">
        <f t="shared" si="84"/>
        <v>0.125</v>
      </c>
      <c r="C75" s="94"/>
      <c r="D75" s="147">
        <f t="shared" si="85"/>
        <v>-61.11</v>
      </c>
      <c r="E75" s="148">
        <f t="shared" si="86"/>
        <v>0.97</v>
      </c>
      <c r="F75" s="149"/>
      <c r="G75" s="147">
        <f t="shared" si="87"/>
        <v>-43.233225167878459</v>
      </c>
      <c r="H75" s="147">
        <f t="shared" si="88"/>
        <v>-43.233225167878459</v>
      </c>
      <c r="I75" s="147">
        <f t="shared" si="89"/>
        <v>-468.5625</v>
      </c>
      <c r="J75" s="147">
        <f t="shared" si="78"/>
        <v>7.4375</v>
      </c>
      <c r="K75" s="147">
        <f t="shared" si="90"/>
        <v>-26.52418400889205</v>
      </c>
      <c r="L75" s="115">
        <f t="shared" si="46"/>
        <v>0.89474594599226176</v>
      </c>
      <c r="M75" s="115">
        <f t="shared" si="5"/>
        <v>0.97034546864017646</v>
      </c>
      <c r="N75" s="115">
        <f t="shared" si="91"/>
        <v>0.97034546864017646</v>
      </c>
      <c r="O75" s="147">
        <f t="shared" si="92"/>
        <v>0.68624166933140407</v>
      </c>
      <c r="P75" s="149"/>
      <c r="Q75" s="147">
        <f t="shared" si="93"/>
        <v>-37.266401900977137</v>
      </c>
      <c r="R75" s="147">
        <f t="shared" si="94"/>
        <v>-68.63132205587732</v>
      </c>
      <c r="S75" s="147">
        <f t="shared" si="95"/>
        <v>-468.5625</v>
      </c>
      <c r="T75" s="147">
        <f t="shared" si="79"/>
        <v>7.4375</v>
      </c>
      <c r="U75" s="147">
        <f t="shared" si="96"/>
        <v>-37.266401900977137</v>
      </c>
      <c r="V75" s="115">
        <f t="shared" si="97"/>
        <v>0.7958286941208591</v>
      </c>
      <c r="W75" s="115">
        <f t="shared" si="98"/>
        <v>0.86543561926546142</v>
      </c>
      <c r="X75" s="115">
        <f t="shared" si="99"/>
        <v>1</v>
      </c>
      <c r="Y75" s="147">
        <f t="shared" si="100"/>
        <v>0</v>
      </c>
      <c r="Z75" s="149"/>
      <c r="AA75" s="147">
        <f t="shared" si="101"/>
        <v>-15.137949583132851</v>
      </c>
      <c r="AB75" s="147">
        <f t="shared" si="102"/>
        <v>164.86205041686713</v>
      </c>
      <c r="AC75" s="147">
        <f t="shared" si="103"/>
        <v>-15.137949583132851</v>
      </c>
      <c r="AD75" s="114">
        <f t="shared" si="50"/>
        <v>-0.45519686070415755</v>
      </c>
      <c r="AE75" s="114">
        <f t="shared" si="104"/>
        <v>1</v>
      </c>
      <c r="AF75" s="147">
        <f t="shared" si="105"/>
        <v>0</v>
      </c>
      <c r="AG75" s="149"/>
      <c r="AH75" s="147">
        <f t="shared" si="106"/>
        <v>-75.004920870824037</v>
      </c>
      <c r="AI75" s="147">
        <f t="shared" si="107"/>
        <v>104.99507912917596</v>
      </c>
      <c r="AJ75" s="147">
        <f t="shared" si="108"/>
        <v>-75.004920870824037</v>
      </c>
      <c r="AK75" s="114">
        <f t="shared" si="145"/>
        <v>-6.039471603110198</v>
      </c>
      <c r="AL75" s="114">
        <f t="shared" si="109"/>
        <v>1</v>
      </c>
      <c r="AM75" s="147">
        <f t="shared" si="110"/>
        <v>0</v>
      </c>
      <c r="AN75" s="149"/>
      <c r="AO75" s="147">
        <f t="shared" si="111"/>
        <v>-16.013839922141958</v>
      </c>
      <c r="AP75" s="147">
        <f t="shared" si="112"/>
        <v>163.51111577351529</v>
      </c>
      <c r="AQ75" s="114">
        <f t="shared" si="57"/>
        <v>-0.57355795971533519</v>
      </c>
      <c r="AR75" s="147">
        <f t="shared" si="113"/>
        <v>-16.013839922141958</v>
      </c>
      <c r="AS75" s="114">
        <f t="shared" si="114"/>
        <v>0.93609969127802239</v>
      </c>
      <c r="AT75" s="147">
        <f t="shared" si="115"/>
        <v>0.2541879352720946</v>
      </c>
      <c r="AU75" s="147">
        <f t="shared" si="24"/>
        <v>-12.908275056366994</v>
      </c>
      <c r="AV75" s="147">
        <f t="shared" si="25"/>
        <v>167.09172494363301</v>
      </c>
      <c r="AW75" s="114">
        <f t="shared" si="26"/>
        <v>-0.37366675874394967</v>
      </c>
      <c r="AX75" s="147">
        <f t="shared" si="116"/>
        <v>-12.908275056366994</v>
      </c>
      <c r="AY75" s="114">
        <f t="shared" si="117"/>
        <v>0.95789225557430646</v>
      </c>
      <c r="AZ75" s="147">
        <f t="shared" si="118"/>
        <v>0.20489325486296817</v>
      </c>
      <c r="BA75" s="114">
        <f t="shared" si="119"/>
        <v>0.45908119013506277</v>
      </c>
      <c r="BB75" s="149"/>
      <c r="BC75" s="223">
        <f t="shared" si="120"/>
        <v>2.2403228594664668</v>
      </c>
      <c r="BD75" s="70"/>
      <c r="BE75" s="214"/>
      <c r="BF75" s="148">
        <f t="shared" si="121"/>
        <v>-43.428193456202841</v>
      </c>
      <c r="BG75" s="148">
        <f t="shared" si="122"/>
        <v>136.57180654379715</v>
      </c>
      <c r="BH75" s="147">
        <f t="shared" si="123"/>
        <v>-43.428193456202841</v>
      </c>
      <c r="BI75" s="114">
        <f t="shared" si="59"/>
        <v>-2.0118748876418109</v>
      </c>
      <c r="BJ75" s="114">
        <f t="shared" si="124"/>
        <v>1</v>
      </c>
      <c r="BK75" s="147">
        <f t="shared" si="125"/>
        <v>0</v>
      </c>
      <c r="BL75" s="150"/>
      <c r="BM75" s="147">
        <f t="shared" si="126"/>
        <v>-91.459554621978427</v>
      </c>
      <c r="BN75" s="147">
        <f t="shared" si="127"/>
        <v>-91.459554621978427</v>
      </c>
      <c r="BO75" s="147">
        <f t="shared" si="128"/>
        <v>-468.5625</v>
      </c>
      <c r="BP75" s="147">
        <f t="shared" si="80"/>
        <v>7.4375</v>
      </c>
      <c r="BQ75" s="147">
        <f t="shared" si="129"/>
        <v>-45.51616422976484</v>
      </c>
      <c r="BR75" s="115">
        <f t="shared" si="130"/>
        <v>0.70070801488425405</v>
      </c>
      <c r="BS75" s="115">
        <f t="shared" si="131"/>
        <v>0.69425448536930934</v>
      </c>
      <c r="BT75" s="115">
        <f t="shared" si="132"/>
        <v>0.69425448536930934</v>
      </c>
      <c r="BU75" s="147">
        <f t="shared" si="133"/>
        <v>1.4517389622536259</v>
      </c>
      <c r="BV75" s="150"/>
      <c r="BW75" s="147">
        <f t="shared" si="134"/>
        <v>-62.747004252518344</v>
      </c>
      <c r="BX75" s="147">
        <f t="shared" si="135"/>
        <v>-62.747004252518344</v>
      </c>
      <c r="BY75" s="147">
        <f t="shared" si="136"/>
        <v>-468.5625</v>
      </c>
      <c r="BZ75" s="147">
        <f t="shared" si="81"/>
        <v>7.4375</v>
      </c>
      <c r="CA75" s="147">
        <f t="shared" si="137"/>
        <v>-34.992020198558656</v>
      </c>
      <c r="CB75" s="115">
        <f t="shared" si="138"/>
        <v>0.81923192051904048</v>
      </c>
      <c r="CC75" s="115">
        <f t="shared" si="139"/>
        <v>0.89799030157751702</v>
      </c>
      <c r="CD75" s="115">
        <f t="shared" si="140"/>
        <v>1</v>
      </c>
      <c r="CE75" s="147">
        <f t="shared" si="141"/>
        <v>0</v>
      </c>
      <c r="CF75" s="150"/>
      <c r="CG75" s="227">
        <f t="shared" si="142"/>
        <v>1.4517389622536259</v>
      </c>
      <c r="CH75" s="236">
        <f t="shared" si="143"/>
        <v>3.6920618217200927</v>
      </c>
      <c r="CI75" s="79">
        <f t="shared" si="144"/>
        <v>0.60406523280141478</v>
      </c>
      <c r="CJ75" s="229">
        <f t="shared" si="82"/>
        <v>-4.3783231906253235</v>
      </c>
      <c r="CK75" s="184">
        <f t="shared" si="73"/>
        <v>17.5</v>
      </c>
      <c r="CL75" s="184">
        <f t="shared" si="74"/>
        <v>12.149453493962913</v>
      </c>
    </row>
    <row r="76" spans="1:90" x14ac:dyDescent="0.25">
      <c r="A76" s="145">
        <f t="shared" si="83"/>
        <v>180</v>
      </c>
      <c r="B76" s="146">
        <f t="shared" si="84"/>
        <v>0.125</v>
      </c>
      <c r="C76" s="94"/>
      <c r="D76" s="147">
        <f t="shared" si="85"/>
        <v>-62.856000000000002</v>
      </c>
      <c r="E76" s="148">
        <f t="shared" si="86"/>
        <v>0.97</v>
      </c>
      <c r="F76" s="149"/>
      <c r="G76" s="147">
        <f t="shared" si="87"/>
        <v>-44.595362506298635</v>
      </c>
      <c r="H76" s="147">
        <f t="shared" si="88"/>
        <v>-44.595362506298635</v>
      </c>
      <c r="I76" s="147">
        <f t="shared" si="89"/>
        <v>-481.95</v>
      </c>
      <c r="J76" s="147">
        <f t="shared" si="78"/>
        <v>7.4375</v>
      </c>
      <c r="K76" s="147">
        <f t="shared" si="90"/>
        <v>-27.174557753753184</v>
      </c>
      <c r="L76" s="115">
        <f t="shared" si="46"/>
        <v>0.88961926037262495</v>
      </c>
      <c r="M76" s="115">
        <f t="shared" si="5"/>
        <v>0.96698170088147428</v>
      </c>
      <c r="N76" s="115">
        <f t="shared" si="91"/>
        <v>0.96698170088147428</v>
      </c>
      <c r="O76" s="147">
        <f t="shared" si="92"/>
        <v>0.68820003867744806</v>
      </c>
      <c r="P76" s="149"/>
      <c r="Q76" s="147">
        <f t="shared" si="93"/>
        <v>-38.047042531826087</v>
      </c>
      <c r="R76" s="147">
        <f t="shared" si="94"/>
        <v>-70.705638664193586</v>
      </c>
      <c r="S76" s="147">
        <f t="shared" si="95"/>
        <v>-481.95</v>
      </c>
      <c r="T76" s="147">
        <f t="shared" si="79"/>
        <v>7.4375</v>
      </c>
      <c r="U76" s="147">
        <f t="shared" si="96"/>
        <v>-38.047042531826087</v>
      </c>
      <c r="V76" s="115">
        <f t="shared" si="97"/>
        <v>0.7875050010075858</v>
      </c>
      <c r="W76" s="115">
        <f t="shared" si="98"/>
        <v>0.85276338976874533</v>
      </c>
      <c r="X76" s="115">
        <f t="shared" si="99"/>
        <v>1</v>
      </c>
      <c r="Y76" s="147">
        <f t="shared" si="100"/>
        <v>0</v>
      </c>
      <c r="Z76" s="149"/>
      <c r="AA76" s="147">
        <f t="shared" si="101"/>
        <v>-15.755439598931185</v>
      </c>
      <c r="AB76" s="147">
        <f t="shared" si="102"/>
        <v>164.24456040106881</v>
      </c>
      <c r="AC76" s="147">
        <f t="shared" si="103"/>
        <v>-15.755439598931185</v>
      </c>
      <c r="AD76" s="114">
        <f t="shared" si="50"/>
        <v>-0.48769687524313543</v>
      </c>
      <c r="AE76" s="114">
        <f t="shared" si="104"/>
        <v>1</v>
      </c>
      <c r="AF76" s="147">
        <f t="shared" si="105"/>
        <v>0</v>
      </c>
      <c r="AG76" s="149"/>
      <c r="AH76" s="147">
        <f t="shared" si="106"/>
        <v>-78.079261460077703</v>
      </c>
      <c r="AI76" s="147">
        <f t="shared" si="107"/>
        <v>101.9207385399223</v>
      </c>
      <c r="AJ76" s="147">
        <f t="shared" si="108"/>
        <v>-78.079261460077703</v>
      </c>
      <c r="AK76" s="114">
        <f t="shared" si="145"/>
        <v>-6.9871893468672095</v>
      </c>
      <c r="AL76" s="114">
        <f t="shared" si="109"/>
        <v>1</v>
      </c>
      <c r="AM76" s="147">
        <f t="shared" si="110"/>
        <v>0</v>
      </c>
      <c r="AN76" s="149"/>
      <c r="AO76" s="147">
        <f t="shared" si="111"/>
        <v>-16.755479711163186</v>
      </c>
      <c r="AP76" s="147">
        <f t="shared" si="112"/>
        <v>162.76444659316255</v>
      </c>
      <c r="AQ76" s="114">
        <f t="shared" si="57"/>
        <v>-0.61999950303560469</v>
      </c>
      <c r="AR76" s="147">
        <f t="shared" si="113"/>
        <v>-16.755479711163186</v>
      </c>
      <c r="AS76" s="114">
        <f t="shared" si="114"/>
        <v>0.93110792874129966</v>
      </c>
      <c r="AT76" s="147">
        <f t="shared" si="115"/>
        <v>0.25857221776486394</v>
      </c>
      <c r="AU76" s="147">
        <f t="shared" si="24"/>
        <v>-13.421835067886201</v>
      </c>
      <c r="AV76" s="147">
        <f t="shared" si="25"/>
        <v>166.57816493211379</v>
      </c>
      <c r="AW76" s="114">
        <f t="shared" si="26"/>
        <v>-0.4000014239618</v>
      </c>
      <c r="AX76" s="147">
        <f t="shared" si="116"/>
        <v>-13.421835067886201</v>
      </c>
      <c r="AY76" s="114">
        <f t="shared" si="117"/>
        <v>0.95499242946028828</v>
      </c>
      <c r="AZ76" s="147">
        <f t="shared" si="118"/>
        <v>0.20712708438095989</v>
      </c>
      <c r="BA76" s="114">
        <f t="shared" si="119"/>
        <v>0.46569930214582383</v>
      </c>
      <c r="BB76" s="149"/>
      <c r="BC76" s="223">
        <f t="shared" si="120"/>
        <v>2.2488993408232716</v>
      </c>
      <c r="BD76" s="70"/>
      <c r="BE76" s="214"/>
      <c r="BF76" s="148">
        <f t="shared" si="121"/>
        <v>-45.643745714175367</v>
      </c>
      <c r="BG76" s="148">
        <f t="shared" si="122"/>
        <v>134.35625428582463</v>
      </c>
      <c r="BH76" s="147">
        <f t="shared" si="123"/>
        <v>-45.643745714175367</v>
      </c>
      <c r="BI76" s="114">
        <f t="shared" si="59"/>
        <v>-2.205652144441324</v>
      </c>
      <c r="BJ76" s="114">
        <f t="shared" si="124"/>
        <v>1</v>
      </c>
      <c r="BK76" s="147">
        <f t="shared" si="125"/>
        <v>0</v>
      </c>
      <c r="BL76" s="150"/>
      <c r="BM76" s="147">
        <f t="shared" si="126"/>
        <v>-93.738107610680771</v>
      </c>
      <c r="BN76" s="147">
        <f t="shared" si="127"/>
        <v>-93.738107610680771</v>
      </c>
      <c r="BO76" s="147">
        <f t="shared" si="128"/>
        <v>-481.95</v>
      </c>
      <c r="BP76" s="147">
        <f t="shared" si="80"/>
        <v>7.4375</v>
      </c>
      <c r="BQ76" s="147">
        <f t="shared" si="129"/>
        <v>-46.322758078790415</v>
      </c>
      <c r="BR76" s="115">
        <f t="shared" si="130"/>
        <v>0.69059519157094906</v>
      </c>
      <c r="BS76" s="115">
        <f t="shared" si="131"/>
        <v>0.67375185449995467</v>
      </c>
      <c r="BT76" s="115">
        <f t="shared" si="132"/>
        <v>0.67375185449995467</v>
      </c>
      <c r="BU76" s="147">
        <f t="shared" si="133"/>
        <v>1.4465757347327279</v>
      </c>
      <c r="BV76" s="150"/>
      <c r="BW76" s="147">
        <f t="shared" si="134"/>
        <v>-64.690324899965944</v>
      </c>
      <c r="BX76" s="147">
        <f t="shared" si="135"/>
        <v>-64.690324899965944</v>
      </c>
      <c r="BY76" s="147">
        <f t="shared" si="136"/>
        <v>-481.95</v>
      </c>
      <c r="BZ76" s="147">
        <f t="shared" si="81"/>
        <v>7.4375</v>
      </c>
      <c r="CA76" s="147">
        <f t="shared" si="137"/>
        <v>-35.753887254436748</v>
      </c>
      <c r="CB76" s="115">
        <f t="shared" si="138"/>
        <v>0.81153434145149428</v>
      </c>
      <c r="CC76" s="115">
        <f t="shared" si="139"/>
        <v>0.88779752576959647</v>
      </c>
      <c r="CD76" s="115">
        <f t="shared" si="140"/>
        <v>1</v>
      </c>
      <c r="CE76" s="147">
        <f t="shared" si="141"/>
        <v>0</v>
      </c>
      <c r="CF76" s="150"/>
      <c r="CG76" s="227">
        <f t="shared" si="142"/>
        <v>1.4465757347327279</v>
      </c>
      <c r="CH76" s="236">
        <f t="shared" si="143"/>
        <v>3.6954750755559997</v>
      </c>
      <c r="CI76" s="79">
        <f t="shared" si="144"/>
        <v>0.57931954756225612</v>
      </c>
      <c r="CJ76" s="229">
        <f t="shared" si="82"/>
        <v>-4.7416363433558137</v>
      </c>
      <c r="CK76" s="184">
        <f t="shared" si="73"/>
        <v>18</v>
      </c>
      <c r="CL76" s="184">
        <f t="shared" si="74"/>
        <v>12.127533380999184</v>
      </c>
    </row>
    <row r="77" spans="1:90" x14ac:dyDescent="0.25">
      <c r="A77" s="145">
        <f t="shared" si="83"/>
        <v>185</v>
      </c>
      <c r="B77" s="146">
        <f t="shared" si="84"/>
        <v>0.125</v>
      </c>
      <c r="C77" s="94"/>
      <c r="D77" s="147">
        <f t="shared" si="85"/>
        <v>-64.602000000000004</v>
      </c>
      <c r="E77" s="148">
        <f t="shared" si="86"/>
        <v>0.97</v>
      </c>
      <c r="F77" s="149"/>
      <c r="G77" s="147">
        <f t="shared" si="87"/>
        <v>-45.963453941129679</v>
      </c>
      <c r="H77" s="147">
        <f t="shared" si="88"/>
        <v>-45.963453941129679</v>
      </c>
      <c r="I77" s="147">
        <f t="shared" si="89"/>
        <v>-495.33749999999998</v>
      </c>
      <c r="J77" s="147">
        <f t="shared" si="78"/>
        <v>7.4375</v>
      </c>
      <c r="K77" s="147">
        <f t="shared" si="90"/>
        <v>-27.817439244912986</v>
      </c>
      <c r="L77" s="115">
        <f t="shared" si="46"/>
        <v>0.88443897909466729</v>
      </c>
      <c r="M77" s="115">
        <f t="shared" si="5"/>
        <v>0.96336500906160361</v>
      </c>
      <c r="N77" s="115">
        <f t="shared" si="91"/>
        <v>0.96336500906160361</v>
      </c>
      <c r="O77" s="147">
        <f t="shared" si="92"/>
        <v>0.69014195106801324</v>
      </c>
      <c r="P77" s="149"/>
      <c r="Q77" s="147">
        <f t="shared" si="93"/>
        <v>-38.811384036758405</v>
      </c>
      <c r="R77" s="147">
        <f t="shared" si="94"/>
        <v>-72.760932550584911</v>
      </c>
      <c r="S77" s="147">
        <f t="shared" si="95"/>
        <v>-495.33749999999998</v>
      </c>
      <c r="T77" s="147">
        <f t="shared" si="79"/>
        <v>7.4375</v>
      </c>
      <c r="U77" s="147">
        <f t="shared" si="96"/>
        <v>-38.811384036758405</v>
      </c>
      <c r="V77" s="115">
        <f t="shared" si="97"/>
        <v>0.77921345031241351</v>
      </c>
      <c r="W77" s="115">
        <f t="shared" si="98"/>
        <v>0.83960209224644555</v>
      </c>
      <c r="X77" s="115">
        <f t="shared" si="99"/>
        <v>1</v>
      </c>
      <c r="Y77" s="147">
        <f t="shared" si="100"/>
        <v>0</v>
      </c>
      <c r="Z77" s="149"/>
      <c r="AA77" s="147">
        <f t="shared" si="101"/>
        <v>-16.392623172147371</v>
      </c>
      <c r="AB77" s="147">
        <f t="shared" si="102"/>
        <v>163.60737682785262</v>
      </c>
      <c r="AC77" s="147">
        <f t="shared" si="103"/>
        <v>-16.392623172147371</v>
      </c>
      <c r="AD77" s="114">
        <f t="shared" si="50"/>
        <v>-0.52223885677784154</v>
      </c>
      <c r="AE77" s="114">
        <f t="shared" si="104"/>
        <v>1</v>
      </c>
      <c r="AF77" s="147">
        <f t="shared" si="105"/>
        <v>0</v>
      </c>
      <c r="AG77" s="149"/>
      <c r="AH77" s="147">
        <f t="shared" si="106"/>
        <v>-81.128788777583452</v>
      </c>
      <c r="AI77" s="147">
        <f t="shared" si="107"/>
        <v>98.871211222416548</v>
      </c>
      <c r="AJ77" s="147">
        <f t="shared" si="108"/>
        <v>-81.128788777583452</v>
      </c>
      <c r="AK77" s="114">
        <f t="shared" si="145"/>
        <v>-8.2239667479147212</v>
      </c>
      <c r="AL77" s="114">
        <f t="shared" si="109"/>
        <v>1</v>
      </c>
      <c r="AM77" s="147">
        <f t="shared" si="110"/>
        <v>0</v>
      </c>
      <c r="AN77" s="149"/>
      <c r="AO77" s="147">
        <f t="shared" si="111"/>
        <v>-17.529056546788187</v>
      </c>
      <c r="AP77" s="147">
        <f t="shared" si="112"/>
        <v>161.98608829581613</v>
      </c>
      <c r="AQ77" s="114">
        <f t="shared" si="57"/>
        <v>-0.67012089196391833</v>
      </c>
      <c r="AR77" s="147">
        <f t="shared" si="113"/>
        <v>-17.529056546788187</v>
      </c>
      <c r="AS77" s="114">
        <f t="shared" si="114"/>
        <v>0.92575050024897299</v>
      </c>
      <c r="AT77" s="147">
        <f t="shared" si="115"/>
        <v>0.26319904724907189</v>
      </c>
      <c r="AU77" s="147">
        <f t="shared" si="24"/>
        <v>-13.95065600988791</v>
      </c>
      <c r="AV77" s="147">
        <f t="shared" si="25"/>
        <v>166.04934399011208</v>
      </c>
      <c r="AW77" s="114">
        <f t="shared" si="26"/>
        <v>-0.42793594443435712</v>
      </c>
      <c r="AX77" s="147">
        <f t="shared" si="116"/>
        <v>-13.95065600988791</v>
      </c>
      <c r="AY77" s="114">
        <f t="shared" si="117"/>
        <v>0.95192603044628998</v>
      </c>
      <c r="AZ77" s="147">
        <f t="shared" si="118"/>
        <v>0.20946930945777642</v>
      </c>
      <c r="BA77" s="114">
        <f t="shared" si="119"/>
        <v>0.47266835670684831</v>
      </c>
      <c r="BB77" s="149"/>
      <c r="BC77" s="223">
        <f t="shared" si="120"/>
        <v>2.2578103077748617</v>
      </c>
      <c r="BD77" s="70"/>
      <c r="BE77" s="214"/>
      <c r="BF77" s="148">
        <f t="shared" si="121"/>
        <v>-47.948686341839732</v>
      </c>
      <c r="BG77" s="148">
        <f t="shared" si="122"/>
        <v>132.05131365816027</v>
      </c>
      <c r="BH77" s="147">
        <f t="shared" si="123"/>
        <v>-47.948686341839732</v>
      </c>
      <c r="BI77" s="114">
        <f t="shared" si="59"/>
        <v>-2.4199080161201287</v>
      </c>
      <c r="BJ77" s="114">
        <f t="shared" si="124"/>
        <v>1</v>
      </c>
      <c r="BK77" s="147">
        <f t="shared" si="125"/>
        <v>0</v>
      </c>
      <c r="BL77" s="150"/>
      <c r="BM77" s="147">
        <f t="shared" si="126"/>
        <v>-95.945797908667856</v>
      </c>
      <c r="BN77" s="147">
        <f t="shared" si="127"/>
        <v>-95.945797908667856</v>
      </c>
      <c r="BO77" s="147">
        <f t="shared" si="128"/>
        <v>-495.33749999999998</v>
      </c>
      <c r="BP77" s="147">
        <f t="shared" si="80"/>
        <v>7.4375</v>
      </c>
      <c r="BQ77" s="147">
        <f t="shared" si="129"/>
        <v>-47.106251007820688</v>
      </c>
      <c r="BR77" s="115">
        <f t="shared" si="130"/>
        <v>0.68064094398815622</v>
      </c>
      <c r="BS77" s="115">
        <f t="shared" si="131"/>
        <v>0.65340524315215787</v>
      </c>
      <c r="BT77" s="115">
        <f t="shared" si="132"/>
        <v>0.65340524315215787</v>
      </c>
      <c r="BU77" s="147">
        <f t="shared" si="133"/>
        <v>1.440627596226244</v>
      </c>
      <c r="BV77" s="150"/>
      <c r="BW77" s="147">
        <f t="shared" si="134"/>
        <v>-66.624772785561788</v>
      </c>
      <c r="BX77" s="147">
        <f t="shared" si="135"/>
        <v>-66.624772785561788</v>
      </c>
      <c r="BY77" s="147">
        <f t="shared" si="136"/>
        <v>-495.33749999999998</v>
      </c>
      <c r="BZ77" s="147">
        <f t="shared" si="81"/>
        <v>7.4375</v>
      </c>
      <c r="CA77" s="147">
        <f t="shared" si="137"/>
        <v>-36.501441120506321</v>
      </c>
      <c r="CB77" s="115">
        <f t="shared" si="138"/>
        <v>0.8038418992031009</v>
      </c>
      <c r="CC77" s="115">
        <f t="shared" si="139"/>
        <v>0.87710330599453601</v>
      </c>
      <c r="CD77" s="115">
        <f t="shared" si="140"/>
        <v>1</v>
      </c>
      <c r="CE77" s="147">
        <f t="shared" si="141"/>
        <v>0</v>
      </c>
      <c r="CF77" s="150"/>
      <c r="CG77" s="227">
        <f t="shared" si="142"/>
        <v>1.440627596226244</v>
      </c>
      <c r="CH77" s="236">
        <f t="shared" si="143"/>
        <v>3.6984379040011057</v>
      </c>
      <c r="CI77" s="79">
        <f t="shared" si="144"/>
        <v>0.55471593434391875</v>
      </c>
      <c r="CJ77" s="229">
        <f t="shared" si="82"/>
        <v>-5.1185871746445422</v>
      </c>
      <c r="CK77" s="184">
        <f t="shared" si="73"/>
        <v>18.5</v>
      </c>
      <c r="CL77" s="184">
        <f t="shared" si="74"/>
        <v>12.087996998314921</v>
      </c>
    </row>
    <row r="78" spans="1:90" x14ac:dyDescent="0.25">
      <c r="A78" s="145">
        <f t="shared" si="83"/>
        <v>190</v>
      </c>
      <c r="B78" s="146">
        <f t="shared" si="84"/>
        <v>0.125</v>
      </c>
      <c r="C78" s="94"/>
      <c r="D78" s="147">
        <f t="shared" si="85"/>
        <v>-66.347999999999999</v>
      </c>
      <c r="E78" s="148">
        <f t="shared" si="86"/>
        <v>0.97</v>
      </c>
      <c r="F78" s="149"/>
      <c r="G78" s="147">
        <f t="shared" si="87"/>
        <v>-47.337008831291698</v>
      </c>
      <c r="H78" s="147">
        <f t="shared" si="88"/>
        <v>-47.337008831291698</v>
      </c>
      <c r="I78" s="147">
        <f t="shared" si="89"/>
        <v>-508.72500000000002</v>
      </c>
      <c r="J78" s="147">
        <f t="shared" si="78"/>
        <v>7.4375</v>
      </c>
      <c r="K78" s="147">
        <f t="shared" si="90"/>
        <v>-28.45279813153142</v>
      </c>
      <c r="L78" s="115">
        <f t="shared" si="46"/>
        <v>0.87920991114985403</v>
      </c>
      <c r="M78" s="115">
        <f t="shared" si="5"/>
        <v>0.95948837774335949</v>
      </c>
      <c r="N78" s="115">
        <f t="shared" si="91"/>
        <v>0.95948837774335949</v>
      </c>
      <c r="O78" s="147">
        <f t="shared" si="92"/>
        <v>0.69206153262122361</v>
      </c>
      <c r="P78" s="149"/>
      <c r="Q78" s="147">
        <f t="shared" si="93"/>
        <v>-39.559667968994496</v>
      </c>
      <c r="R78" s="147">
        <f t="shared" si="94"/>
        <v>-74.794416847660827</v>
      </c>
      <c r="S78" s="147">
        <f t="shared" si="95"/>
        <v>-508.72500000000002</v>
      </c>
      <c r="T78" s="147">
        <f t="shared" si="79"/>
        <v>7.4375</v>
      </c>
      <c r="U78" s="147">
        <f t="shared" si="96"/>
        <v>-39.559667968994496</v>
      </c>
      <c r="V78" s="115">
        <f t="shared" si="97"/>
        <v>0.77096175162708946</v>
      </c>
      <c r="W78" s="115">
        <f t="shared" si="98"/>
        <v>0.82599603192507798</v>
      </c>
      <c r="X78" s="115">
        <f t="shared" si="99"/>
        <v>1</v>
      </c>
      <c r="Y78" s="147">
        <f t="shared" si="100"/>
        <v>0</v>
      </c>
      <c r="Z78" s="149"/>
      <c r="AA78" s="147">
        <f t="shared" si="101"/>
        <v>-17.050721694959261</v>
      </c>
      <c r="AB78" s="147">
        <f t="shared" si="102"/>
        <v>162.94927830504074</v>
      </c>
      <c r="AC78" s="147">
        <f t="shared" si="103"/>
        <v>-17.050721694959261</v>
      </c>
      <c r="AD78" s="114">
        <f t="shared" si="50"/>
        <v>-0.55898650565123342</v>
      </c>
      <c r="AE78" s="114">
        <f t="shared" si="104"/>
        <v>1</v>
      </c>
      <c r="AF78" s="147">
        <f t="shared" si="105"/>
        <v>0</v>
      </c>
      <c r="AG78" s="149"/>
      <c r="AH78" s="147">
        <f t="shared" si="106"/>
        <v>-84.140160574598568</v>
      </c>
      <c r="AI78" s="147">
        <f t="shared" si="107"/>
        <v>95.859839425401432</v>
      </c>
      <c r="AJ78" s="147">
        <f t="shared" si="108"/>
        <v>-84.140160574598568</v>
      </c>
      <c r="AK78" s="114">
        <f t="shared" si="145"/>
        <v>-9.9811234574606189</v>
      </c>
      <c r="AL78" s="114">
        <f t="shared" si="109"/>
        <v>1</v>
      </c>
      <c r="AM78" s="147">
        <f t="shared" si="110"/>
        <v>0</v>
      </c>
      <c r="AN78" s="149"/>
      <c r="AO78" s="147">
        <f t="shared" si="111"/>
        <v>-18.336932446369829</v>
      </c>
      <c r="AP78" s="147">
        <f t="shared" si="112"/>
        <v>161.17366837361112</v>
      </c>
      <c r="AQ78" s="114">
        <f t="shared" si="57"/>
        <v>-0.72426260676168397</v>
      </c>
      <c r="AR78" s="147">
        <f t="shared" si="113"/>
        <v>-18.336932446369829</v>
      </c>
      <c r="AS78" s="114">
        <f t="shared" si="114"/>
        <v>0.91999797126601046</v>
      </c>
      <c r="AT78" s="147">
        <f t="shared" si="115"/>
        <v>0.2680838076954653</v>
      </c>
      <c r="AU78" s="147">
        <f t="shared" si="24"/>
        <v>-14.495666928386255</v>
      </c>
      <c r="AV78" s="147">
        <f t="shared" si="25"/>
        <v>165.50433307161376</v>
      </c>
      <c r="AW78" s="114">
        <f t="shared" si="26"/>
        <v>-0.45759479474324016</v>
      </c>
      <c r="AX78" s="147">
        <f t="shared" si="116"/>
        <v>-14.495666928386255</v>
      </c>
      <c r="AY78" s="114">
        <f t="shared" si="117"/>
        <v>0.94868112573762653</v>
      </c>
      <c r="AZ78" s="147">
        <f t="shared" si="118"/>
        <v>0.21192495509336629</v>
      </c>
      <c r="BA78" s="114">
        <f t="shared" si="119"/>
        <v>0.48000876278883159</v>
      </c>
      <c r="BB78" s="149"/>
      <c r="BC78" s="223">
        <f t="shared" si="120"/>
        <v>2.267070295410055</v>
      </c>
      <c r="BD78" s="70"/>
      <c r="BE78" s="214"/>
      <c r="BF78" s="148">
        <f t="shared" si="121"/>
        <v>-50.343055758575154</v>
      </c>
      <c r="BG78" s="148">
        <f t="shared" si="122"/>
        <v>129.65694424142484</v>
      </c>
      <c r="BH78" s="147">
        <f t="shared" si="123"/>
        <v>-50.343055758575154</v>
      </c>
      <c r="BI78" s="114">
        <f t="shared" si="59"/>
        <v>-2.6573599505055014</v>
      </c>
      <c r="BJ78" s="114">
        <f t="shared" si="124"/>
        <v>1</v>
      </c>
      <c r="BK78" s="147">
        <f t="shared" si="125"/>
        <v>0</v>
      </c>
      <c r="BL78" s="150"/>
      <c r="BM78" s="147">
        <f t="shared" si="126"/>
        <v>-98.081992991543757</v>
      </c>
      <c r="BN78" s="147">
        <f t="shared" si="127"/>
        <v>-98.081992991543757</v>
      </c>
      <c r="BO78" s="147">
        <f t="shared" si="128"/>
        <v>-508.72500000000002</v>
      </c>
      <c r="BP78" s="147">
        <f t="shared" si="80"/>
        <v>7.4375</v>
      </c>
      <c r="BQ78" s="147">
        <f t="shared" si="129"/>
        <v>-47.86734068819905</v>
      </c>
      <c r="BR78" s="115">
        <f t="shared" si="130"/>
        <v>0.67084944554095571</v>
      </c>
      <c r="BS78" s="115">
        <f t="shared" si="131"/>
        <v>0.63329752696755681</v>
      </c>
      <c r="BT78" s="115">
        <f t="shared" si="132"/>
        <v>0.63329752696755681</v>
      </c>
      <c r="BU78" s="147">
        <f t="shared" si="133"/>
        <v>1.433947265958242</v>
      </c>
      <c r="BV78" s="150"/>
      <c r="BW78" s="147">
        <f t="shared" si="134"/>
        <v>-68.547994420945358</v>
      </c>
      <c r="BX78" s="147">
        <f t="shared" si="135"/>
        <v>-68.547994420945358</v>
      </c>
      <c r="BY78" s="147">
        <f t="shared" si="136"/>
        <v>-508.72500000000002</v>
      </c>
      <c r="BZ78" s="147">
        <f t="shared" si="81"/>
        <v>7.4375</v>
      </c>
      <c r="CA78" s="147">
        <f t="shared" si="137"/>
        <v>-37.234833981574674</v>
      </c>
      <c r="CB78" s="115">
        <f t="shared" si="138"/>
        <v>0.79616219412310252</v>
      </c>
      <c r="CC78" s="115">
        <f t="shared" si="139"/>
        <v>0.86593174967093478</v>
      </c>
      <c r="CD78" s="115">
        <f t="shared" si="140"/>
        <v>1</v>
      </c>
      <c r="CE78" s="147">
        <f t="shared" si="141"/>
        <v>0</v>
      </c>
      <c r="CF78" s="150"/>
      <c r="CG78" s="227">
        <f t="shared" si="142"/>
        <v>1.433947265958242</v>
      </c>
      <c r="CH78" s="236">
        <f t="shared" si="143"/>
        <v>3.701017561368297</v>
      </c>
      <c r="CI78" s="79">
        <f t="shared" si="144"/>
        <v>0.53034031292663519</v>
      </c>
      <c r="CJ78" s="229">
        <f t="shared" si="82"/>
        <v>-5.5089071892462567</v>
      </c>
      <c r="CK78" s="184">
        <f t="shared" si="73"/>
        <v>19</v>
      </c>
      <c r="CL78" s="184">
        <f t="shared" si="74"/>
        <v>12.03265301238358</v>
      </c>
    </row>
    <row r="79" spans="1:90" x14ac:dyDescent="0.25">
      <c r="A79" s="145">
        <f t="shared" si="83"/>
        <v>195</v>
      </c>
      <c r="B79" s="146">
        <f t="shared" si="84"/>
        <v>0.125</v>
      </c>
      <c r="C79" s="94"/>
      <c r="D79" s="147">
        <f t="shared" si="85"/>
        <v>-68.093999999999994</v>
      </c>
      <c r="E79" s="148">
        <f t="shared" si="86"/>
        <v>0.97</v>
      </c>
      <c r="F79" s="149"/>
      <c r="G79" s="147">
        <f t="shared" si="87"/>
        <v>-48.715491532019065</v>
      </c>
      <c r="H79" s="147">
        <f t="shared" si="88"/>
        <v>-48.715491532019065</v>
      </c>
      <c r="I79" s="147">
        <f t="shared" si="89"/>
        <v>-522.11249999999995</v>
      </c>
      <c r="J79" s="147">
        <f t="shared" si="78"/>
        <v>7.4375</v>
      </c>
      <c r="K79" s="147">
        <f t="shared" si="90"/>
        <v>-29.080612167882332</v>
      </c>
      <c r="L79" s="115">
        <f t="shared" si="46"/>
        <v>0.87393673990607001</v>
      </c>
      <c r="M79" s="115">
        <f t="shared" si="5"/>
        <v>0.95534558465887187</v>
      </c>
      <c r="N79" s="115">
        <f t="shared" si="91"/>
        <v>0.95534558465887187</v>
      </c>
      <c r="O79" s="147">
        <f t="shared" si="92"/>
        <v>0.69395287082648238</v>
      </c>
      <c r="P79" s="149"/>
      <c r="Q79" s="147">
        <f t="shared" si="93"/>
        <v>-40.292147755627774</v>
      </c>
      <c r="R79" s="147">
        <f t="shared" si="94"/>
        <v>-76.803448076685413</v>
      </c>
      <c r="S79" s="147">
        <f t="shared" si="95"/>
        <v>-522.11249999999995</v>
      </c>
      <c r="T79" s="147">
        <f t="shared" si="79"/>
        <v>7.4375</v>
      </c>
      <c r="U79" s="147">
        <f t="shared" si="96"/>
        <v>-40.292147755627774</v>
      </c>
      <c r="V79" s="115">
        <f t="shared" si="97"/>
        <v>0.76275696346711219</v>
      </c>
      <c r="W79" s="115">
        <f t="shared" si="98"/>
        <v>0.81199263793361565</v>
      </c>
      <c r="X79" s="115">
        <f t="shared" si="99"/>
        <v>1</v>
      </c>
      <c r="Y79" s="147">
        <f t="shared" si="100"/>
        <v>0</v>
      </c>
      <c r="Z79" s="149"/>
      <c r="AA79" s="147">
        <f t="shared" si="101"/>
        <v>-17.731035353368988</v>
      </c>
      <c r="AB79" s="147">
        <f t="shared" si="102"/>
        <v>162.26896464663102</v>
      </c>
      <c r="AC79" s="147">
        <f t="shared" si="103"/>
        <v>-17.731035353368988</v>
      </c>
      <c r="AD79" s="114">
        <f t="shared" si="50"/>
        <v>-0.59811726689836386</v>
      </c>
      <c r="AE79" s="114">
        <f t="shared" si="104"/>
        <v>1</v>
      </c>
      <c r="AF79" s="147">
        <f t="shared" si="105"/>
        <v>0</v>
      </c>
      <c r="AG79" s="149"/>
      <c r="AH79" s="147">
        <f t="shared" si="106"/>
        <v>-87.10095947755218</v>
      </c>
      <c r="AI79" s="147">
        <f t="shared" si="107"/>
        <v>92.89904052244782</v>
      </c>
      <c r="AJ79" s="147">
        <f t="shared" si="108"/>
        <v>-87.10095947755218</v>
      </c>
      <c r="AK79" s="114">
        <f t="shared" si="145"/>
        <v>-12.996502284986837</v>
      </c>
      <c r="AL79" s="114">
        <f t="shared" si="109"/>
        <v>1</v>
      </c>
      <c r="AM79" s="147">
        <f t="shared" si="110"/>
        <v>0</v>
      </c>
      <c r="AN79" s="149"/>
      <c r="AO79" s="147">
        <f t="shared" si="111"/>
        <v>-19.181665504235109</v>
      </c>
      <c r="AP79" s="147">
        <f t="shared" si="112"/>
        <v>160.32461873455239</v>
      </c>
      <c r="AQ79" s="114">
        <f t="shared" si="57"/>
        <v>-0.78279439001675244</v>
      </c>
      <c r="AR79" s="147">
        <f t="shared" si="113"/>
        <v>-19.181665504235109</v>
      </c>
      <c r="AS79" s="114">
        <f t="shared" si="114"/>
        <v>0.91381920387908966</v>
      </c>
      <c r="AT79" s="147">
        <f t="shared" si="115"/>
        <v>0.27324309835092753</v>
      </c>
      <c r="AU79" s="147">
        <f t="shared" si="24"/>
        <v>-15.057857017786519</v>
      </c>
      <c r="AV79" s="147">
        <f t="shared" si="25"/>
        <v>164.94214298221348</v>
      </c>
      <c r="AW79" s="114">
        <f t="shared" si="26"/>
        <v>-0.48911285082982103</v>
      </c>
      <c r="AX79" s="147">
        <f t="shared" si="116"/>
        <v>-15.057857017786519</v>
      </c>
      <c r="AY79" s="114">
        <f t="shared" si="117"/>
        <v>0.94524493182456681</v>
      </c>
      <c r="AZ79" s="147">
        <f t="shared" si="118"/>
        <v>0.21449938771775667</v>
      </c>
      <c r="BA79" s="114">
        <f t="shared" si="119"/>
        <v>0.4877424860686842</v>
      </c>
      <c r="BB79" s="149"/>
      <c r="BC79" s="223">
        <f t="shared" si="120"/>
        <v>2.2766953568951664</v>
      </c>
      <c r="BD79" s="70"/>
      <c r="BE79" s="214"/>
      <c r="BF79" s="148">
        <f t="shared" si="121"/>
        <v>-52.825745166408879</v>
      </c>
      <c r="BG79" s="148">
        <f t="shared" si="122"/>
        <v>127.17425483359112</v>
      </c>
      <c r="BH79" s="147">
        <f t="shared" si="123"/>
        <v>-52.825745166408879</v>
      </c>
      <c r="BI79" s="114">
        <f t="shared" si="59"/>
        <v>-2.9212362325627788</v>
      </c>
      <c r="BJ79" s="114">
        <f t="shared" si="124"/>
        <v>1</v>
      </c>
      <c r="BK79" s="147">
        <f t="shared" si="125"/>
        <v>0</v>
      </c>
      <c r="BL79" s="150"/>
      <c r="BM79" s="147">
        <f t="shared" si="126"/>
        <v>-100.14661130040169</v>
      </c>
      <c r="BN79" s="147">
        <f t="shared" si="127"/>
        <v>-100.14661130040169</v>
      </c>
      <c r="BO79" s="147">
        <f t="shared" si="128"/>
        <v>-522.11249999999995</v>
      </c>
      <c r="BP79" s="147">
        <f t="shared" si="80"/>
        <v>7.4375</v>
      </c>
      <c r="BQ79" s="147">
        <f t="shared" si="129"/>
        <v>-48.606717116615044</v>
      </c>
      <c r="BR79" s="115">
        <f t="shared" si="130"/>
        <v>0.66122392090702431</v>
      </c>
      <c r="BS79" s="115">
        <f t="shared" si="131"/>
        <v>0.61350076338949389</v>
      </c>
      <c r="BT79" s="115">
        <f t="shared" si="132"/>
        <v>0.61350076338949389</v>
      </c>
      <c r="BU79" s="147">
        <f t="shared" si="133"/>
        <v>1.4265899045641266</v>
      </c>
      <c r="BV79" s="150"/>
      <c r="BW79" s="147">
        <f t="shared" si="134"/>
        <v>-70.457668827160774</v>
      </c>
      <c r="BX79" s="147">
        <f t="shared" si="135"/>
        <v>-70.457668827160774</v>
      </c>
      <c r="BY79" s="147">
        <f t="shared" si="136"/>
        <v>-522.11249999999995</v>
      </c>
      <c r="BZ79" s="147">
        <f t="shared" si="81"/>
        <v>7.4375</v>
      </c>
      <c r="CA79" s="147">
        <f t="shared" si="137"/>
        <v>-37.954230875132517</v>
      </c>
      <c r="CB79" s="115">
        <f t="shared" si="138"/>
        <v>0.78850230601779103</v>
      </c>
      <c r="CC79" s="115">
        <f t="shared" si="139"/>
        <v>0.85431071556799165</v>
      </c>
      <c r="CD79" s="115">
        <f t="shared" si="140"/>
        <v>1</v>
      </c>
      <c r="CE79" s="147">
        <f t="shared" si="141"/>
        <v>0</v>
      </c>
      <c r="CF79" s="150"/>
      <c r="CG79" s="227">
        <f t="shared" si="142"/>
        <v>1.4265899045641266</v>
      </c>
      <c r="CH79" s="236">
        <f t="shared" si="143"/>
        <v>3.703285261459293</v>
      </c>
      <c r="CI79" s="79">
        <f t="shared" si="144"/>
        <v>0.50626773030859307</v>
      </c>
      <c r="CJ79" s="229">
        <f t="shared" si="82"/>
        <v>-5.9123950764206965</v>
      </c>
      <c r="CK79" s="184">
        <f t="shared" si="73"/>
        <v>19.5</v>
      </c>
      <c r="CL79" s="184">
        <f t="shared" si="74"/>
        <v>11.96326488609513</v>
      </c>
    </row>
    <row r="80" spans="1:90" x14ac:dyDescent="0.25">
      <c r="A80" s="145">
        <f t="shared" si="83"/>
        <v>200</v>
      </c>
      <c r="B80" s="146">
        <f t="shared" si="84"/>
        <v>0.125</v>
      </c>
      <c r="C80" s="94"/>
      <c r="D80" s="147">
        <f t="shared" si="85"/>
        <v>-69.84</v>
      </c>
      <c r="E80" s="148">
        <f t="shared" si="86"/>
        <v>0.97</v>
      </c>
      <c r="F80" s="149"/>
      <c r="G80" s="147">
        <f t="shared" si="87"/>
        <v>-50.098322925728716</v>
      </c>
      <c r="H80" s="147">
        <f t="shared" si="88"/>
        <v>-50.098322925728716</v>
      </c>
      <c r="I80" s="147">
        <f t="shared" si="89"/>
        <v>-535.5</v>
      </c>
      <c r="J80" s="147">
        <f t="shared" si="78"/>
        <v>7.4375</v>
      </c>
      <c r="K80" s="147">
        <f t="shared" si="90"/>
        <v>-29.700866879241048</v>
      </c>
      <c r="L80" s="115">
        <f t="shared" si="46"/>
        <v>0.86862401810016265</v>
      </c>
      <c r="M80" s="115">
        <f t="shared" si="5"/>
        <v>0.9509312764597686</v>
      </c>
      <c r="N80" s="115">
        <f t="shared" si="91"/>
        <v>0.9509312764597686</v>
      </c>
      <c r="O80" s="147">
        <f t="shared" si="92"/>
        <v>0.69581004063512109</v>
      </c>
      <c r="P80" s="149"/>
      <c r="Q80" s="147">
        <f t="shared" si="93"/>
        <v>-41.009086901570221</v>
      </c>
      <c r="R80" s="147">
        <f t="shared" si="94"/>
        <v>-78.785552296609893</v>
      </c>
      <c r="S80" s="147">
        <f t="shared" si="95"/>
        <v>-535.5</v>
      </c>
      <c r="T80" s="147">
        <f t="shared" si="79"/>
        <v>7.4375</v>
      </c>
      <c r="U80" s="147">
        <f t="shared" si="96"/>
        <v>-41.009086901570221</v>
      </c>
      <c r="V80" s="115">
        <f t="shared" si="97"/>
        <v>0.75460552216350463</v>
      </c>
      <c r="W80" s="115">
        <f t="shared" si="98"/>
        <v>0.79764163877196093</v>
      </c>
      <c r="X80" s="115">
        <f t="shared" si="99"/>
        <v>1</v>
      </c>
      <c r="Y80" s="147">
        <f t="shared" si="100"/>
        <v>0</v>
      </c>
      <c r="Z80" s="149"/>
      <c r="AA80" s="147">
        <f t="shared" si="101"/>
        <v>-18.434948822922006</v>
      </c>
      <c r="AB80" s="147">
        <f t="shared" si="102"/>
        <v>161.565051177078</v>
      </c>
      <c r="AC80" s="147">
        <f t="shared" si="103"/>
        <v>-18.434948822922006</v>
      </c>
      <c r="AD80" s="114">
        <f t="shared" si="50"/>
        <v>-0.63982310666874198</v>
      </c>
      <c r="AE80" s="114">
        <f t="shared" si="104"/>
        <v>1</v>
      </c>
      <c r="AF80" s="147">
        <f t="shared" si="105"/>
        <v>0</v>
      </c>
      <c r="AG80" s="149"/>
      <c r="AH80" s="147">
        <f t="shared" si="106"/>
        <v>-90.000000000000014</v>
      </c>
      <c r="AI80" s="147">
        <f t="shared" si="107"/>
        <v>89.999999999999986</v>
      </c>
      <c r="AJ80" s="147">
        <f t="shared" si="108"/>
        <v>-90.000000000000014</v>
      </c>
      <c r="AK80" s="114" t="e">
        <f t="shared" si="145"/>
        <v>#NUM!</v>
      </c>
      <c r="AL80" s="114">
        <f t="shared" si="109"/>
        <v>1</v>
      </c>
      <c r="AM80" s="147">
        <f t="shared" si="110"/>
        <v>0</v>
      </c>
      <c r="AN80" s="149"/>
      <c r="AO80" s="147">
        <f t="shared" si="111"/>
        <v>-20.066027079529771</v>
      </c>
      <c r="AP80" s="147">
        <f t="shared" si="112"/>
        <v>159.43615848843575</v>
      </c>
      <c r="AQ80" s="114">
        <f t="shared" si="57"/>
        <v>-0.84611735733235283</v>
      </c>
      <c r="AR80" s="147">
        <f t="shared" si="113"/>
        <v>-20.066027079529771</v>
      </c>
      <c r="AS80" s="114">
        <f t="shared" si="114"/>
        <v>0.90718138926666936</v>
      </c>
      <c r="AT80" s="147">
        <f t="shared" si="115"/>
        <v>0.27869482054902461</v>
      </c>
      <c r="AU80" s="147">
        <f t="shared" si="24"/>
        <v>-15.638280371117743</v>
      </c>
      <c r="AV80" s="147">
        <f t="shared" si="25"/>
        <v>164.36171962888227</v>
      </c>
      <c r="AW80" s="114">
        <f t="shared" si="26"/>
        <v>-0.52263594750732034</v>
      </c>
      <c r="AX80" s="147">
        <f t="shared" si="116"/>
        <v>-15.638280371117743</v>
      </c>
      <c r="AY80" s="114">
        <f t="shared" si="117"/>
        <v>0.94160380025480972</v>
      </c>
      <c r="AZ80" s="147">
        <f t="shared" si="118"/>
        <v>0.21719833848774642</v>
      </c>
      <c r="BA80" s="114">
        <f t="shared" si="119"/>
        <v>0.495893159036771</v>
      </c>
      <c r="BB80" s="149"/>
      <c r="BC80" s="223">
        <f t="shared" si="120"/>
        <v>2.2867031996718921</v>
      </c>
      <c r="BD80" s="70"/>
      <c r="BE80" s="214"/>
      <c r="BF80" s="148">
        <f t="shared" si="121"/>
        <v>-55.394324448361438</v>
      </c>
      <c r="BG80" s="148">
        <f t="shared" si="122"/>
        <v>124.60567555163857</v>
      </c>
      <c r="BH80" s="147">
        <f t="shared" si="123"/>
        <v>-55.394324448361438</v>
      </c>
      <c r="BI80" s="114">
        <f t="shared" si="59"/>
        <v>-3.2154379544377005</v>
      </c>
      <c r="BJ80" s="114">
        <f t="shared" si="124"/>
        <v>1</v>
      </c>
      <c r="BK80" s="147">
        <f t="shared" si="125"/>
        <v>0</v>
      </c>
      <c r="BL80" s="150"/>
      <c r="BM80" s="147">
        <f t="shared" si="126"/>
        <v>-102.14005656922006</v>
      </c>
      <c r="BN80" s="147">
        <f t="shared" si="127"/>
        <v>-102.14005656922006</v>
      </c>
      <c r="BO80" s="147">
        <f t="shared" si="128"/>
        <v>-535.5</v>
      </c>
      <c r="BP80" s="147">
        <f t="shared" si="80"/>
        <v>7.4375</v>
      </c>
      <c r="BQ80" s="147">
        <f t="shared" si="129"/>
        <v>-49.325060434738461</v>
      </c>
      <c r="BR80" s="115">
        <f t="shared" si="130"/>
        <v>0.65176674328798645</v>
      </c>
      <c r="BS80" s="115">
        <f t="shared" si="131"/>
        <v>0.59407626521448531</v>
      </c>
      <c r="BT80" s="115">
        <f t="shared" si="132"/>
        <v>0.59407626521448531</v>
      </c>
      <c r="BU80" s="147">
        <f t="shared" si="133"/>
        <v>1.418611896794723</v>
      </c>
      <c r="BV80" s="150"/>
      <c r="BW80" s="147">
        <f t="shared" si="134"/>
        <v>-72.351531245578386</v>
      </c>
      <c r="BX80" s="147">
        <f t="shared" si="135"/>
        <v>-72.351531245578386</v>
      </c>
      <c r="BY80" s="147">
        <f t="shared" si="136"/>
        <v>-535.5</v>
      </c>
      <c r="BZ80" s="147">
        <f t="shared" si="81"/>
        <v>7.4375</v>
      </c>
      <c r="CA80" s="147">
        <f t="shared" si="137"/>
        <v>-38.659808254090095</v>
      </c>
      <c r="CB80" s="115">
        <f t="shared" si="138"/>
        <v>0.78086880944303028</v>
      </c>
      <c r="CC80" s="115">
        <f t="shared" si="139"/>
        <v>0.8422714006615114</v>
      </c>
      <c r="CD80" s="115">
        <f t="shared" si="140"/>
        <v>1</v>
      </c>
      <c r="CE80" s="147">
        <f t="shared" si="141"/>
        <v>0</v>
      </c>
      <c r="CF80" s="150"/>
      <c r="CG80" s="227">
        <f t="shared" si="142"/>
        <v>1.418611896794723</v>
      </c>
      <c r="CH80" s="236">
        <f t="shared" si="143"/>
        <v>3.7053150964666148</v>
      </c>
      <c r="CI80" s="79">
        <f t="shared" si="144"/>
        <v>0.48256260922066713</v>
      </c>
      <c r="CJ80" s="229">
        <f t="shared" si="82"/>
        <v>-6.3289266381110316</v>
      </c>
      <c r="CK80" s="184">
        <f t="shared" si="73"/>
        <v>20</v>
      </c>
      <c r="CL80" s="184">
        <f t="shared" si="74"/>
        <v>11.881525304289706</v>
      </c>
    </row>
    <row r="81" spans="1:90" x14ac:dyDescent="0.25">
      <c r="A81" s="145">
        <f t="shared" si="83"/>
        <v>205</v>
      </c>
      <c r="B81" s="146">
        <f t="shared" si="84"/>
        <v>0.125</v>
      </c>
      <c r="C81" s="94"/>
      <c r="D81" s="147">
        <f t="shared" si="85"/>
        <v>-71.585999999999999</v>
      </c>
      <c r="E81" s="148">
        <f t="shared" si="86"/>
        <v>0.97</v>
      </c>
      <c r="F81" s="149"/>
      <c r="G81" s="147">
        <f t="shared" si="87"/>
        <v>-51.484882337692497</v>
      </c>
      <c r="H81" s="147">
        <f t="shared" si="88"/>
        <v>-51.484882337692497</v>
      </c>
      <c r="I81" s="147">
        <f t="shared" si="89"/>
        <v>-548.88750000000005</v>
      </c>
      <c r="J81" s="147">
        <f t="shared" si="78"/>
        <v>7.4375</v>
      </c>
      <c r="K81" s="147">
        <f t="shared" si="90"/>
        <v>-30.313555223431244</v>
      </c>
      <c r="L81" s="115">
        <f t="shared" si="46"/>
        <v>0.86327616364509852</v>
      </c>
      <c r="M81" s="115">
        <f t="shared" si="5"/>
        <v>0.94624103936912896</v>
      </c>
      <c r="N81" s="115">
        <f t="shared" si="91"/>
        <v>0.94624103936912896</v>
      </c>
      <c r="O81" s="147">
        <f t="shared" si="92"/>
        <v>0.69762713194705284</v>
      </c>
      <c r="P81" s="149"/>
      <c r="Q81" s="147">
        <f t="shared" si="93"/>
        <v>-41.710757321508169</v>
      </c>
      <c r="R81" s="147">
        <f t="shared" si="94"/>
        <v>-80.738446795598477</v>
      </c>
      <c r="S81" s="147">
        <f t="shared" si="95"/>
        <v>-548.88750000000005</v>
      </c>
      <c r="T81" s="147">
        <f t="shared" si="79"/>
        <v>7.4375</v>
      </c>
      <c r="U81" s="147">
        <f t="shared" si="96"/>
        <v>-41.710757321508169</v>
      </c>
      <c r="V81" s="115">
        <f t="shared" si="97"/>
        <v>0.74651327167572201</v>
      </c>
      <c r="W81" s="115">
        <f t="shared" si="98"/>
        <v>0.78299422851339684</v>
      </c>
      <c r="X81" s="115">
        <f t="shared" si="99"/>
        <v>1</v>
      </c>
      <c r="Y81" s="147">
        <f t="shared" si="100"/>
        <v>0</v>
      </c>
      <c r="Z81" s="149"/>
      <c r="AA81" s="147">
        <f t="shared" si="101"/>
        <v>-19.163937253868834</v>
      </c>
      <c r="AB81" s="147">
        <f t="shared" si="102"/>
        <v>160.83606274613118</v>
      </c>
      <c r="AC81" s="147">
        <f t="shared" si="103"/>
        <v>-19.163937253868834</v>
      </c>
      <c r="AD81" s="114">
        <f t="shared" si="50"/>
        <v>-0.68431134198601462</v>
      </c>
      <c r="AE81" s="114">
        <f t="shared" si="104"/>
        <v>1</v>
      </c>
      <c r="AF81" s="147">
        <f t="shared" si="105"/>
        <v>0</v>
      </c>
      <c r="AG81" s="149"/>
      <c r="AH81" s="147">
        <f t="shared" si="106"/>
        <v>-92.827554842943883</v>
      </c>
      <c r="AI81" s="147">
        <f t="shared" si="107"/>
        <v>87.172445157056117</v>
      </c>
      <c r="AJ81" s="147">
        <f t="shared" si="108"/>
        <v>87.172445157056117</v>
      </c>
      <c r="AK81" s="114">
        <f t="shared" si="145"/>
        <v>-13.032610934175697</v>
      </c>
      <c r="AL81" s="114">
        <f t="shared" si="109"/>
        <v>1</v>
      </c>
      <c r="AM81" s="147">
        <f t="shared" si="110"/>
        <v>0</v>
      </c>
      <c r="AN81" s="149"/>
      <c r="AO81" s="147">
        <f t="shared" si="111"/>
        <v>-20.993019958607153</v>
      </c>
      <c r="AP81" s="147">
        <f t="shared" si="112"/>
        <v>158.50527575979541</v>
      </c>
      <c r="AQ81" s="114">
        <f t="shared" si="57"/>
        <v>-0.91466639694898089</v>
      </c>
      <c r="AR81" s="147">
        <f t="shared" si="113"/>
        <v>-20.993019958607153</v>
      </c>
      <c r="AS81" s="114">
        <f t="shared" si="114"/>
        <v>0.90005009100546285</v>
      </c>
      <c r="AT81" s="147">
        <f t="shared" si="115"/>
        <v>0.28445826502177718</v>
      </c>
      <c r="AU81" s="147">
        <f t="shared" si="24"/>
        <v>-16.238061089365431</v>
      </c>
      <c r="AV81" s="147">
        <f t="shared" si="25"/>
        <v>163.76193891063457</v>
      </c>
      <c r="AW81" s="114">
        <f t="shared" si="26"/>
        <v>-0.55832146365662205</v>
      </c>
      <c r="AX81" s="147">
        <f t="shared" si="116"/>
        <v>-16.238061089365431</v>
      </c>
      <c r="AY81" s="114">
        <f t="shared" si="117"/>
        <v>0.93774320701463887</v>
      </c>
      <c r="AZ81" s="147">
        <f t="shared" si="118"/>
        <v>0.22002792804018201</v>
      </c>
      <c r="BA81" s="114">
        <f t="shared" si="119"/>
        <v>0.50448619306195919</v>
      </c>
      <c r="BB81" s="149"/>
      <c r="BC81" s="223">
        <f t="shared" si="120"/>
        <v>2.2971133250090121</v>
      </c>
      <c r="BD81" s="70"/>
      <c r="BE81" s="214"/>
      <c r="BF81" s="148">
        <f t="shared" si="121"/>
        <v>-58.044890015768871</v>
      </c>
      <c r="BG81" s="148">
        <f t="shared" si="122"/>
        <v>121.95510998423113</v>
      </c>
      <c r="BH81" s="147">
        <f t="shared" si="123"/>
        <v>-58.044890015768871</v>
      </c>
      <c r="BI81" s="114">
        <f t="shared" si="59"/>
        <v>-3.544774221509202</v>
      </c>
      <c r="BJ81" s="114">
        <f t="shared" si="124"/>
        <v>1</v>
      </c>
      <c r="BK81" s="147">
        <f t="shared" si="125"/>
        <v>0</v>
      </c>
      <c r="BL81" s="150"/>
      <c r="BM81" s="147">
        <f t="shared" si="126"/>
        <v>-104.06315101388999</v>
      </c>
      <c r="BN81" s="147">
        <f t="shared" si="127"/>
        <v>-104.06315101388999</v>
      </c>
      <c r="BO81" s="147">
        <f t="shared" si="128"/>
        <v>-548.88750000000005</v>
      </c>
      <c r="BP81" s="147">
        <f t="shared" si="80"/>
        <v>7.4375</v>
      </c>
      <c r="BQ81" s="147">
        <f t="shared" si="129"/>
        <v>-50.023039112283755</v>
      </c>
      <c r="BR81" s="115">
        <f t="shared" si="130"/>
        <v>0.64247952484893744</v>
      </c>
      <c r="BS81" s="115">
        <f t="shared" si="131"/>
        <v>0.57507497592862611</v>
      </c>
      <c r="BT81" s="115">
        <f t="shared" si="132"/>
        <v>0.57507497592862611</v>
      </c>
      <c r="BU81" s="147">
        <f t="shared" si="133"/>
        <v>1.4100697969361788</v>
      </c>
      <c r="BV81" s="150"/>
      <c r="BW81" s="147">
        <f t="shared" si="134"/>
        <v>-74.227395354174377</v>
      </c>
      <c r="BX81" s="147">
        <f t="shared" si="135"/>
        <v>-74.227395354174377</v>
      </c>
      <c r="BY81" s="147">
        <f t="shared" si="136"/>
        <v>-548.88750000000005</v>
      </c>
      <c r="BZ81" s="147">
        <f t="shared" si="81"/>
        <v>7.4375</v>
      </c>
      <c r="CA81" s="147">
        <f t="shared" si="137"/>
        <v>-39.351752626264734</v>
      </c>
      <c r="CB81" s="115">
        <f t="shared" si="138"/>
        <v>0.77326779049639838</v>
      </c>
      <c r="CC81" s="115">
        <f t="shared" si="139"/>
        <v>0.82984786944363909</v>
      </c>
      <c r="CD81" s="115">
        <f t="shared" si="140"/>
        <v>1</v>
      </c>
      <c r="CE81" s="147">
        <f t="shared" si="141"/>
        <v>0</v>
      </c>
      <c r="CF81" s="150"/>
      <c r="CG81" s="227">
        <f t="shared" si="142"/>
        <v>1.4100697969361788</v>
      </c>
      <c r="CH81" s="236">
        <f t="shared" si="143"/>
        <v>3.707183121945191</v>
      </c>
      <c r="CI81" s="79">
        <f t="shared" si="144"/>
        <v>0.45927928396415685</v>
      </c>
      <c r="CJ81" s="229">
        <f t="shared" si="82"/>
        <v>-6.7584628644677718</v>
      </c>
      <c r="CK81" s="184">
        <f t="shared" si="73"/>
        <v>20.5</v>
      </c>
      <c r="CL81" s="184">
        <f t="shared" si="74"/>
        <v>11.789037006536836</v>
      </c>
    </row>
    <row r="82" spans="1:90" x14ac:dyDescent="0.25">
      <c r="A82" s="145">
        <f t="shared" si="83"/>
        <v>210</v>
      </c>
      <c r="B82" s="146">
        <f t="shared" si="84"/>
        <v>0.125</v>
      </c>
      <c r="C82" s="94"/>
      <c r="D82" s="147">
        <f t="shared" si="85"/>
        <v>-73.331999999999994</v>
      </c>
      <c r="E82" s="148">
        <f t="shared" si="86"/>
        <v>0.97</v>
      </c>
      <c r="F82" s="149"/>
      <c r="G82" s="147">
        <f t="shared" si="87"/>
        <v>-52.874509834703815</v>
      </c>
      <c r="H82" s="147">
        <f t="shared" si="88"/>
        <v>-52.874509834703815</v>
      </c>
      <c r="I82" s="147">
        <f t="shared" si="89"/>
        <v>-562.27499999999998</v>
      </c>
      <c r="J82" s="147">
        <f t="shared" si="78"/>
        <v>7.4375</v>
      </c>
      <c r="K82" s="147">
        <f t="shared" si="90"/>
        <v>-30.91867724986222</v>
      </c>
      <c r="L82" s="115">
        <f t="shared" si="46"/>
        <v>0.85789745621318569</v>
      </c>
      <c r="M82" s="115">
        <f t="shared" si="5"/>
        <v>0.94127146345682211</v>
      </c>
      <c r="N82" s="115">
        <f t="shared" si="91"/>
        <v>0.94127146345682211</v>
      </c>
      <c r="O82" s="147">
        <f t="shared" si="92"/>
        <v>0.69939827823682299</v>
      </c>
      <c r="P82" s="149"/>
      <c r="Q82" s="147">
        <f t="shared" si="93"/>
        <v>-42.397437797500196</v>
      </c>
      <c r="R82" s="147">
        <f t="shared" si="94"/>
        <v>-82.660057044252241</v>
      </c>
      <c r="S82" s="147">
        <f t="shared" si="95"/>
        <v>-562.27499999999998</v>
      </c>
      <c r="T82" s="147">
        <f t="shared" si="79"/>
        <v>7.4375</v>
      </c>
      <c r="U82" s="147">
        <f t="shared" si="96"/>
        <v>-42.397437797500196</v>
      </c>
      <c r="V82" s="115">
        <f t="shared" si="97"/>
        <v>0.73848549392812579</v>
      </c>
      <c r="W82" s="115">
        <f t="shared" si="98"/>
        <v>0.76810225081918249</v>
      </c>
      <c r="X82" s="115">
        <f t="shared" si="99"/>
        <v>1</v>
      </c>
      <c r="Y82" s="147">
        <f t="shared" si="100"/>
        <v>0</v>
      </c>
      <c r="Z82" s="149"/>
      <c r="AA82" s="147">
        <f t="shared" si="101"/>
        <v>-19.919572521174477</v>
      </c>
      <c r="AB82" s="147">
        <f t="shared" si="102"/>
        <v>160.08042747882553</v>
      </c>
      <c r="AC82" s="147">
        <f t="shared" si="103"/>
        <v>-19.919572521174477</v>
      </c>
      <c r="AD82" s="114">
        <f t="shared" si="50"/>
        <v>-0.73180553561990269</v>
      </c>
      <c r="AE82" s="114">
        <f t="shared" si="104"/>
        <v>1</v>
      </c>
      <c r="AF82" s="147">
        <f t="shared" si="105"/>
        <v>0</v>
      </c>
      <c r="AG82" s="149"/>
      <c r="AH82" s="147">
        <f t="shared" si="106"/>
        <v>-95.575493695556659</v>
      </c>
      <c r="AI82" s="147">
        <f t="shared" si="107"/>
        <v>84.424506304443341</v>
      </c>
      <c r="AJ82" s="147">
        <f t="shared" si="108"/>
        <v>84.424506304443341</v>
      </c>
      <c r="AK82" s="114">
        <f t="shared" si="145"/>
        <v>-10.052849493235666</v>
      </c>
      <c r="AL82" s="114">
        <f t="shared" si="109"/>
        <v>1</v>
      </c>
      <c r="AM82" s="147">
        <f t="shared" si="110"/>
        <v>0</v>
      </c>
      <c r="AN82" s="149"/>
      <c r="AO82" s="147">
        <f t="shared" si="111"/>
        <v>-21.965897311388265</v>
      </c>
      <c r="AP82" s="147">
        <f t="shared" si="112"/>
        <v>157.52870870834568</v>
      </c>
      <c r="AQ82" s="114">
        <f t="shared" si="57"/>
        <v>-0.98891293636627653</v>
      </c>
      <c r="AR82" s="147">
        <f t="shared" si="113"/>
        <v>-21.965897311388265</v>
      </c>
      <c r="AS82" s="114">
        <f t="shared" si="114"/>
        <v>0.8923892976416784</v>
      </c>
      <c r="AT82" s="147">
        <f t="shared" si="115"/>
        <v>0.29055419724058551</v>
      </c>
      <c r="AU82" s="147">
        <f t="shared" si="24"/>
        <v>-16.858398767738276</v>
      </c>
      <c r="AV82" s="147">
        <f t="shared" si="25"/>
        <v>163.14160123226173</v>
      </c>
      <c r="AW82" s="114">
        <f t="shared" si="26"/>
        <v>-0.59633894044663527</v>
      </c>
      <c r="AX82" s="147">
        <f t="shared" si="116"/>
        <v>-16.858398767738276</v>
      </c>
      <c r="AY82" s="114">
        <f t="shared" si="117"/>
        <v>0.93364774578400134</v>
      </c>
      <c r="AZ82" s="147">
        <f t="shared" si="118"/>
        <v>0.22299469269495073</v>
      </c>
      <c r="BA82" s="114">
        <f t="shared" si="119"/>
        <v>0.51354888993553627</v>
      </c>
      <c r="BB82" s="149"/>
      <c r="BC82" s="223">
        <f t="shared" si="120"/>
        <v>2.3079471681723591</v>
      </c>
      <c r="BD82" s="70"/>
      <c r="BE82" s="214"/>
      <c r="BF82" s="148">
        <f t="shared" si="121"/>
        <v>-60.77194805685486</v>
      </c>
      <c r="BG82" s="148">
        <f t="shared" si="122"/>
        <v>119.22805194314515</v>
      </c>
      <c r="BH82" s="147">
        <f t="shared" si="123"/>
        <v>-60.77194805685486</v>
      </c>
      <c r="BI82" s="114">
        <f t="shared" si="59"/>
        <v>-3.915312687820649</v>
      </c>
      <c r="BJ82" s="114">
        <f t="shared" si="124"/>
        <v>1</v>
      </c>
      <c r="BK82" s="147">
        <f t="shared" si="125"/>
        <v>0</v>
      </c>
      <c r="BL82" s="150"/>
      <c r="BM82" s="147">
        <f t="shared" si="126"/>
        <v>-105.9170698847235</v>
      </c>
      <c r="BN82" s="147">
        <f t="shared" si="127"/>
        <v>-105.9170698847235</v>
      </c>
      <c r="BO82" s="147">
        <f t="shared" si="128"/>
        <v>-562.27499999999998</v>
      </c>
      <c r="BP82" s="147">
        <f t="shared" si="80"/>
        <v>7.4375</v>
      </c>
      <c r="BQ82" s="147">
        <f t="shared" si="129"/>
        <v>-50.701308454464233</v>
      </c>
      <c r="BR82" s="115">
        <f t="shared" si="130"/>
        <v>0.63336320039848637</v>
      </c>
      <c r="BS82" s="115">
        <f t="shared" si="131"/>
        <v>0.55653807021404356</v>
      </c>
      <c r="BT82" s="115">
        <f t="shared" si="132"/>
        <v>0.55653807021404356</v>
      </c>
      <c r="BU82" s="147">
        <f t="shared" si="133"/>
        <v>1.4010194429196232</v>
      </c>
      <c r="BV82" s="150"/>
      <c r="BW82" s="147">
        <f t="shared" si="134"/>
        <v>-76.083173522596411</v>
      </c>
      <c r="BX82" s="147">
        <f t="shared" si="135"/>
        <v>-76.083173522596411</v>
      </c>
      <c r="BY82" s="147">
        <f t="shared" si="136"/>
        <v>-562.27499999999998</v>
      </c>
      <c r="BZ82" s="147">
        <f t="shared" si="81"/>
        <v>7.4375</v>
      </c>
      <c r="CA82" s="147">
        <f t="shared" si="137"/>
        <v>-40.030259271889697</v>
      </c>
      <c r="CB82" s="115">
        <f t="shared" si="138"/>
        <v>0.76570486478961108</v>
      </c>
      <c r="CC82" s="115">
        <f t="shared" si="139"/>
        <v>0.81707654069089108</v>
      </c>
      <c r="CD82" s="115">
        <f t="shared" si="140"/>
        <v>1</v>
      </c>
      <c r="CE82" s="147">
        <f t="shared" si="141"/>
        <v>0</v>
      </c>
      <c r="CF82" s="150"/>
      <c r="CG82" s="227">
        <f t="shared" si="142"/>
        <v>1.4010194429196232</v>
      </c>
      <c r="CH82" s="236">
        <f t="shared" si="143"/>
        <v>3.7089666110919826</v>
      </c>
      <c r="CI82" s="79">
        <f t="shared" si="144"/>
        <v>0.43646274159581122</v>
      </c>
      <c r="CJ82" s="229">
        <f t="shared" si="82"/>
        <v>-7.2010564737602234</v>
      </c>
      <c r="CK82" s="184">
        <f t="shared" si="73"/>
        <v>21</v>
      </c>
      <c r="CL82" s="184">
        <f t="shared" si="74"/>
        <v>11.687299474494914</v>
      </c>
    </row>
    <row r="83" spans="1:90" x14ac:dyDescent="0.25">
      <c r="A83" s="145">
        <f t="shared" si="83"/>
        <v>215</v>
      </c>
      <c r="B83" s="146">
        <f t="shared" si="84"/>
        <v>0.125</v>
      </c>
      <c r="C83" s="94"/>
      <c r="D83" s="147">
        <f t="shared" si="85"/>
        <v>-75.078000000000003</v>
      </c>
      <c r="E83" s="148">
        <f t="shared" si="86"/>
        <v>0.97</v>
      </c>
      <c r="F83" s="149"/>
      <c r="G83" s="147">
        <f t="shared" si="87"/>
        <v>-54.266508898439078</v>
      </c>
      <c r="H83" s="147">
        <f t="shared" si="88"/>
        <v>-54.266508898439078</v>
      </c>
      <c r="I83" s="147">
        <f t="shared" si="89"/>
        <v>-575.66250000000002</v>
      </c>
      <c r="J83" s="147">
        <f t="shared" si="78"/>
        <v>7.4375</v>
      </c>
      <c r="K83" s="147">
        <f t="shared" si="90"/>
        <v>-31.51623975775459</v>
      </c>
      <c r="L83" s="115">
        <f t="shared" si="46"/>
        <v>0.85249203455452316</v>
      </c>
      <c r="M83" s="115">
        <f t="shared" si="5"/>
        <v>0.93602019929974911</v>
      </c>
      <c r="N83" s="115">
        <f t="shared" si="91"/>
        <v>0.93602019929974911</v>
      </c>
      <c r="O83" s="147">
        <f t="shared" si="92"/>
        <v>0.70111768602634472</v>
      </c>
      <c r="P83" s="149"/>
      <c r="Q83" s="147">
        <f t="shared" si="93"/>
        <v>-43.069412558833015</v>
      </c>
      <c r="R83" s="147">
        <f t="shared" si="94"/>
        <v>-84.548528822900991</v>
      </c>
      <c r="S83" s="147">
        <f t="shared" si="95"/>
        <v>-575.66250000000002</v>
      </c>
      <c r="T83" s="147">
        <f t="shared" si="79"/>
        <v>7.4375</v>
      </c>
      <c r="U83" s="147">
        <f t="shared" si="96"/>
        <v>-43.069412558833015</v>
      </c>
      <c r="V83" s="115">
        <f t="shared" si="97"/>
        <v>0.73052693932492674</v>
      </c>
      <c r="W83" s="115">
        <f t="shared" si="98"/>
        <v>0.75301742485859846</v>
      </c>
      <c r="X83" s="115">
        <f t="shared" si="99"/>
        <v>1</v>
      </c>
      <c r="Y83" s="147">
        <f t="shared" si="100"/>
        <v>0</v>
      </c>
      <c r="Z83" s="149"/>
      <c r="AA83" s="147">
        <f t="shared" si="101"/>
        <v>-20.703529699651341</v>
      </c>
      <c r="AB83" s="147">
        <f t="shared" si="102"/>
        <v>159.29647030034866</v>
      </c>
      <c r="AC83" s="147">
        <f t="shared" si="103"/>
        <v>-20.703529699651341</v>
      </c>
      <c r="AD83" s="114">
        <f t="shared" si="50"/>
        <v>-0.78254647075961958</v>
      </c>
      <c r="AE83" s="114">
        <f t="shared" si="104"/>
        <v>1</v>
      </c>
      <c r="AF83" s="147">
        <f t="shared" si="105"/>
        <v>0</v>
      </c>
      <c r="AG83" s="149"/>
      <c r="AH83" s="147">
        <f t="shared" si="106"/>
        <v>-98.237336579081656</v>
      </c>
      <c r="AI83" s="147">
        <f t="shared" si="107"/>
        <v>81.762663420918344</v>
      </c>
      <c r="AJ83" s="147">
        <f t="shared" si="108"/>
        <v>81.762663420918344</v>
      </c>
      <c r="AK83" s="114">
        <f t="shared" si="145"/>
        <v>-8.3303478013638337</v>
      </c>
      <c r="AL83" s="114">
        <f t="shared" si="109"/>
        <v>1</v>
      </c>
      <c r="AM83" s="147">
        <f t="shared" si="110"/>
        <v>0</v>
      </c>
      <c r="AN83" s="149"/>
      <c r="AO83" s="147">
        <f t="shared" si="111"/>
        <v>-22.988182148052001</v>
      </c>
      <c r="AP83" s="147">
        <f t="shared" si="112"/>
        <v>156.50292605046178</v>
      </c>
      <c r="AQ83" s="114">
        <f t="shared" si="57"/>
        <v>-1.0693681758129585</v>
      </c>
      <c r="AR83" s="147">
        <f t="shared" si="113"/>
        <v>-22.988182148052001</v>
      </c>
      <c r="AS83" s="114">
        <f t="shared" si="114"/>
        <v>0.88416148204758804</v>
      </c>
      <c r="AT83" s="147">
        <f t="shared" si="115"/>
        <v>0.29700493731333338</v>
      </c>
      <c r="AU83" s="147">
        <f t="shared" si="24"/>
        <v>-17.500574373934555</v>
      </c>
      <c r="AV83" s="147">
        <f t="shared" si="25"/>
        <v>162.49942562606543</v>
      </c>
      <c r="AW83" s="114">
        <f t="shared" si="26"/>
        <v>-0.63687073924817261</v>
      </c>
      <c r="AX83" s="147">
        <f t="shared" si="116"/>
        <v>-17.500574373934555</v>
      </c>
      <c r="AY83" s="114">
        <f t="shared" si="117"/>
        <v>0.92930112529097719</v>
      </c>
      <c r="AZ83" s="147">
        <f t="shared" si="118"/>
        <v>0.22610561206633792</v>
      </c>
      <c r="BA83" s="114">
        <f t="shared" si="119"/>
        <v>0.52311054937967127</v>
      </c>
      <c r="BB83" s="149"/>
      <c r="BC83" s="223">
        <f t="shared" si="120"/>
        <v>2.3192282354060159</v>
      </c>
      <c r="BD83" s="70"/>
      <c r="BE83" s="214"/>
      <c r="BF83" s="148">
        <f t="shared" si="121"/>
        <v>-63.568349698315032</v>
      </c>
      <c r="BG83" s="148">
        <f t="shared" si="122"/>
        <v>116.43165030168497</v>
      </c>
      <c r="BH83" s="147">
        <f t="shared" si="123"/>
        <v>-63.568349698315032</v>
      </c>
      <c r="BI83" s="114">
        <f t="shared" si="59"/>
        <v>-4.3349185888770485</v>
      </c>
      <c r="BJ83" s="114">
        <f t="shared" si="124"/>
        <v>1</v>
      </c>
      <c r="BK83" s="147">
        <f t="shared" si="125"/>
        <v>0</v>
      </c>
      <c r="BL83" s="150"/>
      <c r="BM83" s="147">
        <f t="shared" si="126"/>
        <v>-107.7032792627416</v>
      </c>
      <c r="BN83" s="147">
        <f t="shared" si="127"/>
        <v>-107.7032792627416</v>
      </c>
      <c r="BO83" s="147">
        <f t="shared" si="128"/>
        <v>-575.66250000000002</v>
      </c>
      <c r="BP83" s="147">
        <f t="shared" si="80"/>
        <v>7.4375</v>
      </c>
      <c r="BQ83" s="147">
        <f t="shared" si="129"/>
        <v>-51.360509397367878</v>
      </c>
      <c r="BR83" s="115">
        <f t="shared" si="130"/>
        <v>0.62441810446156276</v>
      </c>
      <c r="BS83" s="115">
        <f t="shared" si="131"/>
        <v>0.53849770912321515</v>
      </c>
      <c r="BT83" s="115">
        <f t="shared" si="132"/>
        <v>0.53849770912321515</v>
      </c>
      <c r="BU83" s="147">
        <f t="shared" si="133"/>
        <v>1.3915152359527341</v>
      </c>
      <c r="BV83" s="150"/>
      <c r="BW83" s="147">
        <f t="shared" si="134"/>
        <v>-77.916894720695964</v>
      </c>
      <c r="BX83" s="147">
        <f t="shared" si="135"/>
        <v>-77.916894720695964</v>
      </c>
      <c r="BY83" s="147">
        <f t="shared" si="136"/>
        <v>-575.66250000000002</v>
      </c>
      <c r="BZ83" s="147">
        <f t="shared" si="81"/>
        <v>7.4375</v>
      </c>
      <c r="CA83" s="147">
        <f t="shared" si="137"/>
        <v>-40.695531039492018</v>
      </c>
      <c r="CB83" s="115">
        <f t="shared" si="138"/>
        <v>0.75818519631168302</v>
      </c>
      <c r="CC83" s="115">
        <f t="shared" si="139"/>
        <v>0.80399564768000797</v>
      </c>
      <c r="CD83" s="115">
        <f t="shared" si="140"/>
        <v>1</v>
      </c>
      <c r="CE83" s="147">
        <f t="shared" si="141"/>
        <v>0</v>
      </c>
      <c r="CF83" s="150"/>
      <c r="CG83" s="227">
        <f t="shared" si="142"/>
        <v>1.3915152359527341</v>
      </c>
      <c r="CH83" s="236">
        <f t="shared" si="143"/>
        <v>3.7107434713587502</v>
      </c>
      <c r="CI83" s="79">
        <f t="shared" si="144"/>
        <v>0.41414949412738161</v>
      </c>
      <c r="CJ83" s="229">
        <f t="shared" si="82"/>
        <v>-7.6568572956783605</v>
      </c>
      <c r="CK83" s="184">
        <f t="shared" si="73"/>
        <v>21.5</v>
      </c>
      <c r="CL83" s="184">
        <f t="shared" si="74"/>
        <v>11.577700746149127</v>
      </c>
    </row>
    <row r="84" spans="1:90" x14ac:dyDescent="0.25">
      <c r="A84" s="145">
        <f t="shared" si="83"/>
        <v>220</v>
      </c>
      <c r="B84" s="146">
        <f t="shared" si="84"/>
        <v>0.125</v>
      </c>
      <c r="C84" s="94"/>
      <c r="D84" s="147">
        <f t="shared" si="85"/>
        <v>-76.823999999999998</v>
      </c>
      <c r="E84" s="148">
        <f t="shared" si="86"/>
        <v>0.97</v>
      </c>
      <c r="F84" s="149"/>
      <c r="G84" s="147">
        <f t="shared" si="87"/>
        <v>-55.660149458482792</v>
      </c>
      <c r="H84" s="147">
        <f t="shared" si="88"/>
        <v>-55.660149458482792</v>
      </c>
      <c r="I84" s="147">
        <f t="shared" si="89"/>
        <v>-589.04999999999995</v>
      </c>
      <c r="J84" s="147">
        <f t="shared" si="78"/>
        <v>7.4375</v>
      </c>
      <c r="K84" s="147">
        <f t="shared" si="90"/>
        <v>-32.106255955117845</v>
      </c>
      <c r="L84" s="115">
        <f t="shared" si="46"/>
        <v>0.84706389450814767</v>
      </c>
      <c r="M84" s="115">
        <f t="shared" si="5"/>
        <v>0.93048600586334618</v>
      </c>
      <c r="N84" s="115">
        <f t="shared" si="91"/>
        <v>0.93048600586334618</v>
      </c>
      <c r="O84" s="147">
        <f t="shared" si="92"/>
        <v>0.70277966487983323</v>
      </c>
      <c r="P84" s="149"/>
      <c r="Q84" s="147">
        <f t="shared" si="93"/>
        <v>-43.726969979943291</v>
      </c>
      <c r="R84" s="147">
        <f t="shared" si="94"/>
        <v>-86.402235614403537</v>
      </c>
      <c r="S84" s="147">
        <f t="shared" si="95"/>
        <v>-589.04999999999995</v>
      </c>
      <c r="T84" s="147">
        <f t="shared" si="79"/>
        <v>7.4375</v>
      </c>
      <c r="U84" s="147">
        <f t="shared" si="96"/>
        <v>-43.726969979943291</v>
      </c>
      <c r="V84" s="115">
        <f t="shared" si="97"/>
        <v>0.72264185714769913</v>
      </c>
      <c r="W84" s="115">
        <f t="shared" si="98"/>
        <v>0.73779063323461125</v>
      </c>
      <c r="X84" s="115">
        <f t="shared" si="99"/>
        <v>1</v>
      </c>
      <c r="Y84" s="147">
        <f t="shared" si="100"/>
        <v>0</v>
      </c>
      <c r="Z84" s="149"/>
      <c r="AA84" s="147">
        <f t="shared" si="101"/>
        <v>-21.517593704886661</v>
      </c>
      <c r="AB84" s="147">
        <f t="shared" si="102"/>
        <v>158.48240629511335</v>
      </c>
      <c r="AC84" s="147">
        <f t="shared" si="103"/>
        <v>-21.517593704886661</v>
      </c>
      <c r="AD84" s="114">
        <f t="shared" si="50"/>
        <v>-0.83679322376481624</v>
      </c>
      <c r="AE84" s="114">
        <f t="shared" si="104"/>
        <v>1</v>
      </c>
      <c r="AF84" s="147">
        <f t="shared" si="105"/>
        <v>0</v>
      </c>
      <c r="AG84" s="149"/>
      <c r="AH84" s="147">
        <f t="shared" si="106"/>
        <v>-100.80823094031982</v>
      </c>
      <c r="AI84" s="147">
        <f t="shared" si="107"/>
        <v>79.191769059680183</v>
      </c>
      <c r="AJ84" s="147">
        <f t="shared" si="108"/>
        <v>79.191769059680183</v>
      </c>
      <c r="AK84" s="114">
        <f t="shared" si="145"/>
        <v>-7.1268310647951791</v>
      </c>
      <c r="AL84" s="114">
        <f t="shared" si="109"/>
        <v>1</v>
      </c>
      <c r="AM84" s="147">
        <f t="shared" si="110"/>
        <v>0</v>
      </c>
      <c r="AN84" s="149"/>
      <c r="AO84" s="147">
        <f t="shared" si="111"/>
        <v>-24.063686828853861</v>
      </c>
      <c r="AP84" s="147">
        <f t="shared" si="112"/>
        <v>155.42410752881142</v>
      </c>
      <c r="AQ84" s="114">
        <f t="shared" si="57"/>
        <v>-1.1565869164454949</v>
      </c>
      <c r="AR84" s="147">
        <f t="shared" si="113"/>
        <v>-24.063686828853861</v>
      </c>
      <c r="AS84" s="114">
        <f t="shared" si="114"/>
        <v>0.87532766395734196</v>
      </c>
      <c r="AT84" s="147">
        <f t="shared" si="115"/>
        <v>0.30383442965724572</v>
      </c>
      <c r="AU84" s="147">
        <f t="shared" si="24"/>
        <v>-18.165956529225525</v>
      </c>
      <c r="AV84" s="147">
        <f t="shared" si="25"/>
        <v>161.83404347077447</v>
      </c>
      <c r="AW84" s="114">
        <f t="shared" si="26"/>
        <v>-0.68011274753046036</v>
      </c>
      <c r="AX84" s="147">
        <f t="shared" si="116"/>
        <v>-18.165956529225525</v>
      </c>
      <c r="AY84" s="114">
        <f t="shared" si="117"/>
        <v>0.92468617093528083</v>
      </c>
      <c r="AZ84" s="147">
        <f t="shared" si="118"/>
        <v>0.22936813799527178</v>
      </c>
      <c r="BA84" s="114">
        <f t="shared" si="119"/>
        <v>0.5332025676525175</v>
      </c>
      <c r="BB84" s="149"/>
      <c r="BC84" s="223">
        <f t="shared" si="120"/>
        <v>2.3309822325323504</v>
      </c>
      <c r="BD84" s="70"/>
      <c r="BE84" s="214"/>
      <c r="BF84" s="148">
        <f t="shared" si="121"/>
        <v>-66.425293798087381</v>
      </c>
      <c r="BG84" s="148">
        <f t="shared" si="122"/>
        <v>113.57470620191262</v>
      </c>
      <c r="BH84" s="147">
        <f t="shared" si="123"/>
        <v>-66.425293798087381</v>
      </c>
      <c r="BI84" s="114">
        <f t="shared" si="59"/>
        <v>-4.8141159711549575</v>
      </c>
      <c r="BJ84" s="114">
        <f t="shared" si="124"/>
        <v>1</v>
      </c>
      <c r="BK84" s="147">
        <f t="shared" si="125"/>
        <v>0</v>
      </c>
      <c r="BL84" s="150"/>
      <c r="BM84" s="147">
        <f t="shared" si="126"/>
        <v>-109.42347840624723</v>
      </c>
      <c r="BN84" s="147">
        <f t="shared" si="127"/>
        <v>-109.42347840624723</v>
      </c>
      <c r="BO84" s="147">
        <f t="shared" si="128"/>
        <v>-589.04999999999995</v>
      </c>
      <c r="BP84" s="147">
        <f t="shared" si="80"/>
        <v>7.4375</v>
      </c>
      <c r="BQ84" s="147">
        <f t="shared" si="129"/>
        <v>-52.001267557495346</v>
      </c>
      <c r="BR84" s="115">
        <f t="shared" si="130"/>
        <v>0.61564404197231504</v>
      </c>
      <c r="BS84" s="115">
        <f t="shared" si="131"/>
        <v>0.52097788857319483</v>
      </c>
      <c r="BT84" s="115">
        <f t="shared" si="132"/>
        <v>0.52097788857319483</v>
      </c>
      <c r="BU84" s="147">
        <f t="shared" si="133"/>
        <v>1.3816095758364548</v>
      </c>
      <c r="BV84" s="150"/>
      <c r="BW84" s="147">
        <f t="shared" si="134"/>
        <v>-79.726719788735053</v>
      </c>
      <c r="BX84" s="147">
        <f t="shared" si="135"/>
        <v>-79.726719788735053</v>
      </c>
      <c r="BY84" s="147">
        <f t="shared" si="136"/>
        <v>-589.04999999999995</v>
      </c>
      <c r="BZ84" s="147">
        <f t="shared" si="81"/>
        <v>7.4375</v>
      </c>
      <c r="CA84" s="147">
        <f t="shared" si="137"/>
        <v>-41.347777219693661</v>
      </c>
      <c r="CB84" s="115">
        <f t="shared" si="138"/>
        <v>0.75071351692275523</v>
      </c>
      <c r="CC84" s="115">
        <f t="shared" si="139"/>
        <v>0.79064468799955578</v>
      </c>
      <c r="CD84" s="115">
        <f t="shared" si="140"/>
        <v>1</v>
      </c>
      <c r="CE84" s="147">
        <f t="shared" si="141"/>
        <v>0</v>
      </c>
      <c r="CF84" s="150"/>
      <c r="CG84" s="227">
        <f t="shared" si="142"/>
        <v>1.3816095758364548</v>
      </c>
      <c r="CH84" s="236">
        <f t="shared" si="143"/>
        <v>3.7125918083688054</v>
      </c>
      <c r="CI84" s="79">
        <f t="shared" si="144"/>
        <v>0.39236851786832805</v>
      </c>
      <c r="CJ84" s="229">
        <f t="shared" si="82"/>
        <v>-8.1261169200601255</v>
      </c>
      <c r="CK84" s="184">
        <f t="shared" si="73"/>
        <v>22</v>
      </c>
      <c r="CL84" s="184">
        <f t="shared" si="74"/>
        <v>11.461513548610286</v>
      </c>
    </row>
    <row r="85" spans="1:90" x14ac:dyDescent="0.25">
      <c r="A85" s="145">
        <f t="shared" si="83"/>
        <v>225</v>
      </c>
      <c r="B85" s="146">
        <f t="shared" si="84"/>
        <v>0.125</v>
      </c>
      <c r="C85" s="94"/>
      <c r="D85" s="147">
        <f t="shared" si="85"/>
        <v>-78.569999999999993</v>
      </c>
      <c r="E85" s="148">
        <f t="shared" si="86"/>
        <v>0.97</v>
      </c>
      <c r="F85" s="149"/>
      <c r="G85" s="147">
        <f t="shared" si="87"/>
        <v>-57.054671263195075</v>
      </c>
      <c r="H85" s="147">
        <f t="shared" si="88"/>
        <v>-57.054671263195075</v>
      </c>
      <c r="I85" s="147">
        <f t="shared" si="89"/>
        <v>-602.4375</v>
      </c>
      <c r="J85" s="147">
        <f t="shared" si="78"/>
        <v>7.4375</v>
      </c>
      <c r="K85" s="147">
        <f t="shared" si="90"/>
        <v>-32.688745119908717</v>
      </c>
      <c r="L85" s="115">
        <f t="shared" si="46"/>
        <v>0.84161688766222476</v>
      </c>
      <c r="M85" s="115">
        <f t="shared" si="5"/>
        <v>0.92466878855060697</v>
      </c>
      <c r="N85" s="115">
        <f t="shared" si="91"/>
        <v>0.92466878855060697</v>
      </c>
      <c r="O85" s="147">
        <f t="shared" si="92"/>
        <v>0.7043786575703096</v>
      </c>
      <c r="P85" s="149"/>
      <c r="Q85" s="147">
        <f t="shared" si="93"/>
        <v>-44.370401391589738</v>
      </c>
      <c r="R85" s="147">
        <f t="shared" si="94"/>
        <v>-88.219781509735441</v>
      </c>
      <c r="S85" s="147">
        <f t="shared" si="95"/>
        <v>-602.4375</v>
      </c>
      <c r="T85" s="147">
        <f t="shared" si="79"/>
        <v>7.4375</v>
      </c>
      <c r="U85" s="147">
        <f t="shared" si="96"/>
        <v>-44.370401391589738</v>
      </c>
      <c r="V85" s="115">
        <f t="shared" si="97"/>
        <v>0.7148340255851473</v>
      </c>
      <c r="W85" s="115">
        <f t="shared" si="98"/>
        <v>0.7224712873991268</v>
      </c>
      <c r="X85" s="115">
        <f t="shared" si="99"/>
        <v>1</v>
      </c>
      <c r="Y85" s="147">
        <f t="shared" si="100"/>
        <v>0</v>
      </c>
      <c r="Z85" s="149"/>
      <c r="AA85" s="147">
        <f t="shared" si="101"/>
        <v>-22.363666015473473</v>
      </c>
      <c r="AB85" s="147">
        <f t="shared" si="102"/>
        <v>157.63633398452652</v>
      </c>
      <c r="AC85" s="147">
        <f t="shared" si="103"/>
        <v>-22.363666015473473</v>
      </c>
      <c r="AD85" s="114">
        <f t="shared" si="50"/>
        <v>-0.89482435769270463</v>
      </c>
      <c r="AE85" s="114">
        <f t="shared" si="104"/>
        <v>1</v>
      </c>
      <c r="AF85" s="147">
        <f t="shared" si="105"/>
        <v>0</v>
      </c>
      <c r="AG85" s="149"/>
      <c r="AH85" s="147">
        <f t="shared" si="106"/>
        <v>-103.2848664849022</v>
      </c>
      <c r="AI85" s="147">
        <f t="shared" si="107"/>
        <v>76.715133515097804</v>
      </c>
      <c r="AJ85" s="147">
        <f t="shared" si="108"/>
        <v>76.715133515097804</v>
      </c>
      <c r="AK85" s="114">
        <f t="shared" si="145"/>
        <v>-6.2106034501907095</v>
      </c>
      <c r="AL85" s="114">
        <f t="shared" si="109"/>
        <v>1</v>
      </c>
      <c r="AM85" s="147">
        <f t="shared" si="110"/>
        <v>0</v>
      </c>
      <c r="AN85" s="149"/>
      <c r="AO85" s="147">
        <f t="shared" si="111"/>
        <v>-25.196531974087854</v>
      </c>
      <c r="AP85" s="147">
        <f t="shared" si="112"/>
        <v>154.28812498303881</v>
      </c>
      <c r="AQ85" s="114">
        <f t="shared" si="57"/>
        <v>-1.2511721474662765</v>
      </c>
      <c r="AR85" s="147">
        <f t="shared" si="113"/>
        <v>-25.196531974087854</v>
      </c>
      <c r="AS85" s="114">
        <f t="shared" si="114"/>
        <v>0.86584747068935641</v>
      </c>
      <c r="AT85" s="147">
        <f t="shared" si="115"/>
        <v>0.31106829597639324</v>
      </c>
      <c r="AU85" s="147">
        <f t="shared" si="24"/>
        <v>-18.856008196986178</v>
      </c>
      <c r="AV85" s="147">
        <f t="shared" si="25"/>
        <v>161.14399180301382</v>
      </c>
      <c r="AW85" s="114">
        <f t="shared" si="26"/>
        <v>-0.72627514300642282</v>
      </c>
      <c r="AX85" s="147">
        <f t="shared" si="116"/>
        <v>-18.856008196986178</v>
      </c>
      <c r="AY85" s="114">
        <f t="shared" si="117"/>
        <v>0.91978483077555562</v>
      </c>
      <c r="AZ85" s="147">
        <f t="shared" si="118"/>
        <v>0.23279022465415034</v>
      </c>
      <c r="BA85" s="114">
        <f t="shared" si="119"/>
        <v>0.54385852063054352</v>
      </c>
      <c r="BB85" s="149"/>
      <c r="BC85" s="223">
        <f t="shared" si="120"/>
        <v>2.343237178200853</v>
      </c>
      <c r="BD85" s="70"/>
      <c r="BE85" s="214"/>
      <c r="BF85" s="148">
        <f t="shared" si="121"/>
        <v>-69.332409934759582</v>
      </c>
      <c r="BG85" s="148">
        <f t="shared" si="122"/>
        <v>110.66759006524042</v>
      </c>
      <c r="BH85" s="147">
        <f t="shared" si="123"/>
        <v>-69.332409934759582</v>
      </c>
      <c r="BI85" s="114">
        <f t="shared" si="59"/>
        <v>-5.3675305110333893</v>
      </c>
      <c r="BJ85" s="114">
        <f t="shared" si="124"/>
        <v>1</v>
      </c>
      <c r="BK85" s="147">
        <f t="shared" si="125"/>
        <v>0</v>
      </c>
      <c r="BL85" s="150"/>
      <c r="BM85" s="147">
        <f t="shared" si="126"/>
        <v>-111.07954745598559</v>
      </c>
      <c r="BN85" s="147">
        <f t="shared" si="127"/>
        <v>-111.07954745598559</v>
      </c>
      <c r="BO85" s="147">
        <f t="shared" si="128"/>
        <v>-602.4375</v>
      </c>
      <c r="BP85" s="147">
        <f t="shared" si="80"/>
        <v>7.4375</v>
      </c>
      <c r="BQ85" s="147">
        <f t="shared" si="129"/>
        <v>-52.624192504451834</v>
      </c>
      <c r="BR85" s="115">
        <f t="shared" si="130"/>
        <v>0.60704035286870628</v>
      </c>
      <c r="BS85" s="115">
        <f t="shared" si="131"/>
        <v>0.50399533037781163</v>
      </c>
      <c r="BT85" s="115">
        <f t="shared" si="132"/>
        <v>0.50399533037781163</v>
      </c>
      <c r="BU85" s="147">
        <f t="shared" si="133"/>
        <v>1.3713524377282171</v>
      </c>
      <c r="BV85" s="150"/>
      <c r="BW85" s="147">
        <f t="shared" si="134"/>
        <v>-81.510953877471479</v>
      </c>
      <c r="BX85" s="147">
        <f t="shared" si="135"/>
        <v>-81.510953877471479</v>
      </c>
      <c r="BY85" s="147">
        <f t="shared" si="136"/>
        <v>-602.4375</v>
      </c>
      <c r="BZ85" s="147">
        <f t="shared" si="81"/>
        <v>7.4375</v>
      </c>
      <c r="CA85" s="147">
        <f t="shared" si="137"/>
        <v>-41.987212495816664</v>
      </c>
      <c r="CB85" s="115">
        <f t="shared" si="138"/>
        <v>0.74329414624716628</v>
      </c>
      <c r="CC85" s="115">
        <f t="shared" si="139"/>
        <v>0.77706387848082314</v>
      </c>
      <c r="CD85" s="115">
        <f t="shared" si="140"/>
        <v>1</v>
      </c>
      <c r="CE85" s="147">
        <f t="shared" si="141"/>
        <v>0</v>
      </c>
      <c r="CF85" s="150"/>
      <c r="CG85" s="227">
        <f t="shared" si="142"/>
        <v>1.3713524377282171</v>
      </c>
      <c r="CH85" s="236">
        <f t="shared" si="143"/>
        <v>3.7145896159290701</v>
      </c>
      <c r="CI85" s="79">
        <f t="shared" si="144"/>
        <v>0.37114220766051698</v>
      </c>
      <c r="CJ85" s="229">
        <f t="shared" si="82"/>
        <v>-8.6091930654518265</v>
      </c>
      <c r="CK85" s="184">
        <f t="shared" si="73"/>
        <v>22.5</v>
      </c>
      <c r="CL85" s="184">
        <f t="shared" si="74"/>
        <v>11.339894933500762</v>
      </c>
    </row>
    <row r="86" spans="1:90" x14ac:dyDescent="0.25">
      <c r="A86" s="145">
        <f t="shared" si="83"/>
        <v>230</v>
      </c>
      <c r="B86" s="146">
        <f t="shared" si="84"/>
        <v>0.125</v>
      </c>
      <c r="C86" s="94"/>
      <c r="D86" s="147">
        <f t="shared" si="85"/>
        <v>-80.316000000000003</v>
      </c>
      <c r="E86" s="148">
        <f t="shared" si="86"/>
        <v>0.97</v>
      </c>
      <c r="F86" s="149"/>
      <c r="G86" s="147">
        <f t="shared" si="87"/>
        <v>-58.449287559943457</v>
      </c>
      <c r="H86" s="147">
        <f t="shared" si="88"/>
        <v>-58.449287559943457</v>
      </c>
      <c r="I86" s="147">
        <f t="shared" si="89"/>
        <v>-615.82500000000005</v>
      </c>
      <c r="J86" s="147">
        <f t="shared" si="78"/>
        <v>7.4375</v>
      </c>
      <c r="K86" s="147">
        <f t="shared" si="90"/>
        <v>-33.263732264665713</v>
      </c>
      <c r="L86" s="115">
        <f t="shared" si="46"/>
        <v>0.83615472061901985</v>
      </c>
      <c r="M86" s="115">
        <f t="shared" si="5"/>
        <v>0.91856962650856355</v>
      </c>
      <c r="N86" s="115">
        <f t="shared" si="91"/>
        <v>0.91856962650856355</v>
      </c>
      <c r="O86" s="147">
        <f t="shared" si="92"/>
        <v>0.70590927004762627</v>
      </c>
      <c r="P86" s="149"/>
      <c r="Q86" s="147">
        <f t="shared" si="93"/>
        <v>-45</v>
      </c>
      <c r="R86" s="147">
        <f t="shared" si="94"/>
        <v>-90</v>
      </c>
      <c r="S86" s="147">
        <f t="shared" si="95"/>
        <v>-615.82500000000005</v>
      </c>
      <c r="T86" s="147">
        <f t="shared" si="79"/>
        <v>7.4375</v>
      </c>
      <c r="U86" s="147">
        <f t="shared" si="96"/>
        <v>-45</v>
      </c>
      <c r="V86" s="115">
        <f t="shared" si="97"/>
        <v>0.70710678118654746</v>
      </c>
      <c r="W86" s="115">
        <f t="shared" si="98"/>
        <v>0.70710678118654746</v>
      </c>
      <c r="X86" s="115">
        <f t="shared" si="99"/>
        <v>1</v>
      </c>
      <c r="Y86" s="147">
        <f t="shared" si="100"/>
        <v>0</v>
      </c>
      <c r="Z86" s="149"/>
      <c r="AA86" s="147">
        <f t="shared" si="101"/>
        <v>-23.243771360044558</v>
      </c>
      <c r="AB86" s="147">
        <f t="shared" si="102"/>
        <v>156.75622863995545</v>
      </c>
      <c r="AC86" s="147">
        <f t="shared" si="103"/>
        <v>-23.243771360044558</v>
      </c>
      <c r="AD86" s="114">
        <f t="shared" si="50"/>
        <v>-0.95693926476615843</v>
      </c>
      <c r="AE86" s="114">
        <f t="shared" si="104"/>
        <v>1</v>
      </c>
      <c r="AF86" s="147">
        <f t="shared" si="105"/>
        <v>0</v>
      </c>
      <c r="AG86" s="149"/>
      <c r="AH86" s="147">
        <f t="shared" si="106"/>
        <v>-105.66534400474131</v>
      </c>
      <c r="AI86" s="147">
        <f t="shared" si="107"/>
        <v>74.334655995258686</v>
      </c>
      <c r="AJ86" s="147">
        <f t="shared" si="108"/>
        <v>74.334655995258686</v>
      </c>
      <c r="AK86" s="114">
        <f t="shared" si="145"/>
        <v>-5.4781745366619319</v>
      </c>
      <c r="AL86" s="114">
        <f t="shared" si="109"/>
        <v>1</v>
      </c>
      <c r="AM86" s="147">
        <f t="shared" si="110"/>
        <v>0</v>
      </c>
      <c r="AN86" s="149"/>
      <c r="AO86" s="147">
        <f t="shared" si="111"/>
        <v>-26.391163849007235</v>
      </c>
      <c r="AP86" s="147">
        <f t="shared" si="112"/>
        <v>153.09052494660858</v>
      </c>
      <c r="AQ86" s="114">
        <f t="shared" si="57"/>
        <v>-1.3537806037444864</v>
      </c>
      <c r="AR86" s="147">
        <f t="shared" si="113"/>
        <v>-26.391163849007235</v>
      </c>
      <c r="AS86" s="114">
        <f t="shared" si="114"/>
        <v>0.85567918936362453</v>
      </c>
      <c r="AT86" s="147">
        <f t="shared" si="115"/>
        <v>0.31873386291071543</v>
      </c>
      <c r="AU86" s="147">
        <f t="shared" si="24"/>
        <v>-19.572293774594336</v>
      </c>
      <c r="AV86" s="147">
        <f t="shared" si="25"/>
        <v>160.42770622540567</v>
      </c>
      <c r="AW86" s="114">
        <f t="shared" si="26"/>
        <v>-0.77558322870773999</v>
      </c>
      <c r="AX86" s="147">
        <f t="shared" si="116"/>
        <v>-19.572293774594336</v>
      </c>
      <c r="AY86" s="114">
        <f t="shared" si="117"/>
        <v>0.91457818587786033</v>
      </c>
      <c r="AZ86" s="147">
        <f t="shared" si="118"/>
        <v>0.23638035959654996</v>
      </c>
      <c r="BA86" s="114">
        <f t="shared" si="119"/>
        <v>0.55511422250726539</v>
      </c>
      <c r="BB86" s="149"/>
      <c r="BC86" s="223">
        <f t="shared" si="120"/>
        <v>2.3560234925548915</v>
      </c>
      <c r="BD86" s="70"/>
      <c r="BE86" s="214"/>
      <c r="BF86" s="148">
        <f t="shared" si="121"/>
        <v>-72.277928476134903</v>
      </c>
      <c r="BG86" s="148">
        <f t="shared" si="122"/>
        <v>107.7220715238651</v>
      </c>
      <c r="BH86" s="147">
        <f t="shared" si="123"/>
        <v>-72.277928476134903</v>
      </c>
      <c r="BI86" s="114">
        <f t="shared" si="59"/>
        <v>-6.0164555408460982</v>
      </c>
      <c r="BJ86" s="114">
        <f t="shared" si="124"/>
        <v>1</v>
      </c>
      <c r="BK86" s="147">
        <f t="shared" si="125"/>
        <v>0</v>
      </c>
      <c r="BL86" s="150"/>
      <c r="BM86" s="147">
        <f t="shared" si="126"/>
        <v>-112.67350089723712</v>
      </c>
      <c r="BN86" s="147">
        <f t="shared" si="127"/>
        <v>-112.67350089723712</v>
      </c>
      <c r="BO86" s="147">
        <f t="shared" si="128"/>
        <v>-615.82500000000005</v>
      </c>
      <c r="BP86" s="147">
        <f t="shared" si="80"/>
        <v>7.4375</v>
      </c>
      <c r="BQ86" s="147">
        <f t="shared" si="129"/>
        <v>-53.229877228508748</v>
      </c>
      <c r="BR86" s="115">
        <f t="shared" si="130"/>
        <v>0.59860597090749501</v>
      </c>
      <c r="BS86" s="115">
        <f t="shared" si="131"/>
        <v>0.48756037577491879</v>
      </c>
      <c r="BT86" s="115">
        <f t="shared" si="132"/>
        <v>0.48756037577491879</v>
      </c>
      <c r="BU86" s="147">
        <f t="shared" si="133"/>
        <v>1.3607910736381295</v>
      </c>
      <c r="BV86" s="150"/>
      <c r="BW86" s="147">
        <f t="shared" si="134"/>
        <v>-83.268055966994865</v>
      </c>
      <c r="BX86" s="147">
        <f t="shared" si="135"/>
        <v>-83.268055966994865</v>
      </c>
      <c r="BY86" s="147">
        <f t="shared" si="136"/>
        <v>-615.82500000000005</v>
      </c>
      <c r="BZ86" s="147">
        <f t="shared" si="81"/>
        <v>7.4375</v>
      </c>
      <c r="CA86" s="147">
        <f t="shared" si="137"/>
        <v>-42.614055969611194</v>
      </c>
      <c r="CB86" s="115">
        <f t="shared" si="138"/>
        <v>0.73593101176182962</v>
      </c>
      <c r="CC86" s="115">
        <f t="shared" si="139"/>
        <v>0.76329362946243073</v>
      </c>
      <c r="CD86" s="115">
        <f t="shared" si="140"/>
        <v>1</v>
      </c>
      <c r="CE86" s="147">
        <f t="shared" si="141"/>
        <v>0</v>
      </c>
      <c r="CF86" s="150"/>
      <c r="CG86" s="227">
        <f t="shared" si="142"/>
        <v>1.3607910736381295</v>
      </c>
      <c r="CH86" s="236">
        <f t="shared" si="143"/>
        <v>3.7168145661930208</v>
      </c>
      <c r="CI86" s="79">
        <f t="shared" si="144"/>
        <v>0.35048730529933436</v>
      </c>
      <c r="CJ86" s="229">
        <f t="shared" si="82"/>
        <v>-9.1065541524224809</v>
      </c>
      <c r="CK86" s="184">
        <f t="shared" si="73"/>
        <v>23</v>
      </c>
      <c r="CL86" s="184">
        <f t="shared" si="74"/>
        <v>11.213888642823132</v>
      </c>
    </row>
    <row r="87" spans="1:90" x14ac:dyDescent="0.25">
      <c r="A87" s="145">
        <f t="shared" si="83"/>
        <v>235</v>
      </c>
      <c r="B87" s="146">
        <f t="shared" si="84"/>
        <v>0.125</v>
      </c>
      <c r="C87" s="94"/>
      <c r="D87" s="147">
        <f t="shared" si="85"/>
        <v>-82.061999999999998</v>
      </c>
      <c r="E87" s="148">
        <f t="shared" si="86"/>
        <v>0.97</v>
      </c>
      <c r="F87" s="149"/>
      <c r="G87" s="147">
        <f t="shared" si="87"/>
        <v>-59.843189049900346</v>
      </c>
      <c r="H87" s="147">
        <f t="shared" si="88"/>
        <v>-59.843189049900346</v>
      </c>
      <c r="I87" s="147">
        <f t="shared" si="89"/>
        <v>-629.21249999999998</v>
      </c>
      <c r="J87" s="147">
        <f t="shared" si="78"/>
        <v>7.4375</v>
      </c>
      <c r="K87" s="147">
        <f t="shared" si="90"/>
        <v>-33.831247805784571</v>
      </c>
      <c r="L87" s="115">
        <f t="shared" si="46"/>
        <v>0.83068095482022686</v>
      </c>
      <c r="M87" s="115">
        <f t="shared" si="5"/>
        <v>0.91219078845687651</v>
      </c>
      <c r="N87" s="115">
        <f t="shared" si="91"/>
        <v>0.91219078845687651</v>
      </c>
      <c r="O87" s="147">
        <f t="shared" si="92"/>
        <v>0.70736630082624519</v>
      </c>
      <c r="P87" s="149"/>
      <c r="Q87" s="147">
        <f t="shared" si="93"/>
        <v>-45.616059908399237</v>
      </c>
      <c r="R87" s="147">
        <f t="shared" si="94"/>
        <v>-91.741949122131132</v>
      </c>
      <c r="S87" s="147">
        <f t="shared" si="95"/>
        <v>-629.21249999999998</v>
      </c>
      <c r="T87" s="147">
        <f t="shared" si="79"/>
        <v>7.4375</v>
      </c>
      <c r="U87" s="147">
        <f t="shared" si="96"/>
        <v>-45.616059908399237</v>
      </c>
      <c r="V87" s="115">
        <f t="shared" si="97"/>
        <v>0.69946304756812905</v>
      </c>
      <c r="W87" s="115">
        <f t="shared" si="98"/>
        <v>0.69174203834601411</v>
      </c>
      <c r="X87" s="115">
        <f t="shared" si="99"/>
        <v>1</v>
      </c>
      <c r="Y87" s="147">
        <f t="shared" si="100"/>
        <v>0</v>
      </c>
      <c r="Z87" s="149"/>
      <c r="AA87" s="147">
        <f t="shared" si="101"/>
        <v>-24.16006421222902</v>
      </c>
      <c r="AB87" s="147">
        <f t="shared" si="102"/>
        <v>155.83993578777097</v>
      </c>
      <c r="AC87" s="147">
        <f t="shared" si="103"/>
        <v>-24.16006421222902</v>
      </c>
      <c r="AD87" s="114">
        <f t="shared" si="50"/>
        <v>-1.0234596927238875</v>
      </c>
      <c r="AE87" s="114">
        <f t="shared" si="104"/>
        <v>1</v>
      </c>
      <c r="AF87" s="147">
        <f t="shared" si="105"/>
        <v>0</v>
      </c>
      <c r="AG87" s="149"/>
      <c r="AH87" s="147">
        <f t="shared" si="106"/>
        <v>-107.94901451271217</v>
      </c>
      <c r="AI87" s="147">
        <f t="shared" si="107"/>
        <v>72.050985487287832</v>
      </c>
      <c r="AJ87" s="147">
        <f t="shared" si="108"/>
        <v>72.050985487287832</v>
      </c>
      <c r="AK87" s="114">
        <f t="shared" si="145"/>
        <v>-4.8740889655773243</v>
      </c>
      <c r="AL87" s="114">
        <f t="shared" si="109"/>
        <v>1</v>
      </c>
      <c r="AM87" s="147">
        <f t="shared" si="110"/>
        <v>0</v>
      </c>
      <c r="AN87" s="149"/>
      <c r="AO87" s="147">
        <f t="shared" si="111"/>
        <v>-27.652368943305287</v>
      </c>
      <c r="AP87" s="147">
        <f t="shared" si="112"/>
        <v>151.82651405013632</v>
      </c>
      <c r="AQ87" s="114">
        <f t="shared" si="57"/>
        <v>-1.4651295679343099</v>
      </c>
      <c r="AR87" s="147">
        <f t="shared" si="113"/>
        <v>-27.652368943305287</v>
      </c>
      <c r="AS87" s="114">
        <f t="shared" si="114"/>
        <v>0.84477980184106516</v>
      </c>
      <c r="AT87" s="147">
        <f t="shared" si="115"/>
        <v>0.32686015299415233</v>
      </c>
      <c r="AU87" s="147">
        <f t="shared" si="24"/>
        <v>-20.316486572656753</v>
      </c>
      <c r="AV87" s="147">
        <f t="shared" si="25"/>
        <v>159.68351342734326</v>
      </c>
      <c r="AW87" s="114">
        <f t="shared" si="26"/>
        <v>-0.82827835462395416</v>
      </c>
      <c r="AX87" s="147">
        <f t="shared" si="116"/>
        <v>-20.316486572656753</v>
      </c>
      <c r="AY87" s="114">
        <f t="shared" si="117"/>
        <v>0.90904646489915852</v>
      </c>
      <c r="AZ87" s="147">
        <f t="shared" si="118"/>
        <v>0.24014759542147462</v>
      </c>
      <c r="BA87" s="114">
        <f t="shared" si="119"/>
        <v>0.56700774841562696</v>
      </c>
      <c r="BB87" s="149"/>
      <c r="BC87" s="223">
        <f t="shared" si="120"/>
        <v>2.369374049241872</v>
      </c>
      <c r="BD87" s="70"/>
      <c r="BE87" s="214"/>
      <c r="BF87" s="148">
        <f t="shared" si="121"/>
        <v>-75.248936734260255</v>
      </c>
      <c r="BG87" s="148">
        <f t="shared" si="122"/>
        <v>104.75106326573975</v>
      </c>
      <c r="BH87" s="147">
        <f t="shared" si="123"/>
        <v>-75.248936734260255</v>
      </c>
      <c r="BI87" s="114">
        <f t="shared" si="59"/>
        <v>-6.7937820779154743</v>
      </c>
      <c r="BJ87" s="114">
        <f t="shared" si="124"/>
        <v>1</v>
      </c>
      <c r="BK87" s="147">
        <f t="shared" si="125"/>
        <v>0</v>
      </c>
      <c r="BL87" s="150"/>
      <c r="BM87" s="147">
        <f t="shared" si="126"/>
        <v>-114.20744685678706</v>
      </c>
      <c r="BN87" s="147">
        <f t="shared" si="127"/>
        <v>-114.20744685678706</v>
      </c>
      <c r="BO87" s="147">
        <f t="shared" si="128"/>
        <v>-629.21249999999998</v>
      </c>
      <c r="BP87" s="147">
        <f t="shared" si="80"/>
        <v>7.4375</v>
      </c>
      <c r="BQ87" s="147">
        <f t="shared" si="129"/>
        <v>-53.818897777394106</v>
      </c>
      <c r="BR87" s="115">
        <f t="shared" si="130"/>
        <v>0.59033947704135858</v>
      </c>
      <c r="BS87" s="115">
        <f t="shared" si="131"/>
        <v>0.47167785147018454</v>
      </c>
      <c r="BT87" s="115">
        <f t="shared" si="132"/>
        <v>0.47167785147018454</v>
      </c>
      <c r="BU87" s="147">
        <f t="shared" si="133"/>
        <v>1.3499698210022111</v>
      </c>
      <c r="BV87" s="150"/>
      <c r="BW87" s="147">
        <f t="shared" si="134"/>
        <v>-84.996645469200558</v>
      </c>
      <c r="BX87" s="147">
        <f t="shared" si="135"/>
        <v>-84.996645469200558</v>
      </c>
      <c r="BY87" s="147">
        <f t="shared" si="136"/>
        <v>-629.21249999999998</v>
      </c>
      <c r="BZ87" s="147">
        <f t="shared" si="81"/>
        <v>7.4375</v>
      </c>
      <c r="CA87" s="147">
        <f t="shared" si="137"/>
        <v>-43.228530259965929</v>
      </c>
      <c r="CB87" s="115">
        <f t="shared" si="138"/>
        <v>0.72862766890200725</v>
      </c>
      <c r="CC87" s="115">
        <f t="shared" si="139"/>
        <v>0.7493740507478599</v>
      </c>
      <c r="CD87" s="115">
        <f t="shared" si="140"/>
        <v>1</v>
      </c>
      <c r="CE87" s="147">
        <f t="shared" si="141"/>
        <v>0</v>
      </c>
      <c r="CF87" s="150"/>
      <c r="CG87" s="227">
        <f t="shared" si="142"/>
        <v>1.3499698210022111</v>
      </c>
      <c r="CH87" s="236">
        <f t="shared" si="143"/>
        <v>3.7193438702440833</v>
      </c>
      <c r="CI87" s="79">
        <f t="shared" si="144"/>
        <v>0.33041577208536083</v>
      </c>
      <c r="CJ87" s="229">
        <f t="shared" si="82"/>
        <v>-9.6187846043844996</v>
      </c>
      <c r="CK87" s="184">
        <f t="shared" si="73"/>
        <v>23.5</v>
      </c>
      <c r="CL87" s="184">
        <f t="shared" si="74"/>
        <v>11.084429509549336</v>
      </c>
    </row>
    <row r="88" spans="1:90" x14ac:dyDescent="0.25">
      <c r="A88" s="145">
        <f t="shared" si="83"/>
        <v>240</v>
      </c>
      <c r="B88" s="146">
        <f t="shared" si="84"/>
        <v>0.125</v>
      </c>
      <c r="C88" s="94"/>
      <c r="D88" s="147">
        <f t="shared" si="85"/>
        <v>-83.808000000000007</v>
      </c>
      <c r="E88" s="148">
        <f t="shared" si="86"/>
        <v>0.97</v>
      </c>
      <c r="F88" s="149"/>
      <c r="G88" s="147">
        <f t="shared" si="87"/>
        <v>-61.235548076824628</v>
      </c>
      <c r="H88" s="147">
        <f t="shared" si="88"/>
        <v>-61.235548076824628</v>
      </c>
      <c r="I88" s="147">
        <f t="shared" si="89"/>
        <v>-642.6</v>
      </c>
      <c r="J88" s="147">
        <f t="shared" si="78"/>
        <v>7.4375</v>
      </c>
      <c r="K88" s="147">
        <f t="shared" si="90"/>
        <v>-34.391327238472307</v>
      </c>
      <c r="L88" s="115">
        <f t="shared" si="46"/>
        <v>0.8251990068884949</v>
      </c>
      <c r="M88" s="115">
        <f t="shared" si="5"/>
        <v>0.90553573650476438</v>
      </c>
      <c r="N88" s="115">
        <f t="shared" si="91"/>
        <v>0.90553573650476438</v>
      </c>
      <c r="O88" s="147">
        <f t="shared" si="92"/>
        <v>0.70874476940769249</v>
      </c>
      <c r="P88" s="149"/>
      <c r="Q88" s="147">
        <f t="shared" si="93"/>
        <v>-46.2188752351313</v>
      </c>
      <c r="R88" s="147">
        <f t="shared" si="94"/>
        <v>-93.444903486017466</v>
      </c>
      <c r="S88" s="147">
        <f t="shared" si="95"/>
        <v>-642.6</v>
      </c>
      <c r="T88" s="147">
        <f t="shared" si="79"/>
        <v>7.4375</v>
      </c>
      <c r="U88" s="147">
        <f t="shared" si="96"/>
        <v>-46.2188752351313</v>
      </c>
      <c r="V88" s="115">
        <f t="shared" si="97"/>
        <v>0.6919053632356148</v>
      </c>
      <c r="W88" s="115">
        <f t="shared" si="98"/>
        <v>0.67641915559328547</v>
      </c>
      <c r="X88" s="115">
        <f t="shared" si="99"/>
        <v>1</v>
      </c>
      <c r="Y88" s="147">
        <f t="shared" si="100"/>
        <v>0</v>
      </c>
      <c r="Z88" s="149"/>
      <c r="AA88" s="147">
        <f t="shared" si="101"/>
        <v>-25.114834886144564</v>
      </c>
      <c r="AB88" s="147">
        <f t="shared" si="102"/>
        <v>154.88516511385544</v>
      </c>
      <c r="AC88" s="147">
        <f t="shared" si="103"/>
        <v>-25.114834886144564</v>
      </c>
      <c r="AD88" s="114">
        <f t="shared" si="50"/>
        <v>-1.0947314984252541</v>
      </c>
      <c r="AE88" s="114">
        <f t="shared" si="104"/>
        <v>1</v>
      </c>
      <c r="AF88" s="147">
        <f t="shared" si="105"/>
        <v>0</v>
      </c>
      <c r="AG88" s="149"/>
      <c r="AH88" s="147">
        <f t="shared" si="106"/>
        <v>-110.13630342824814</v>
      </c>
      <c r="AI88" s="147">
        <f t="shared" si="107"/>
        <v>69.863696571751859</v>
      </c>
      <c r="AJ88" s="147">
        <f t="shared" si="108"/>
        <v>69.863696571751859</v>
      </c>
      <c r="AK88" s="114">
        <f t="shared" si="145"/>
        <v>-4.3650276349375385</v>
      </c>
      <c r="AL88" s="114">
        <f t="shared" si="109"/>
        <v>1</v>
      </c>
      <c r="AM88" s="147">
        <f t="shared" si="110"/>
        <v>0</v>
      </c>
      <c r="AN88" s="149"/>
      <c r="AO88" s="147">
        <f t="shared" si="111"/>
        <v>-28.985284008048865</v>
      </c>
      <c r="AP88" s="147">
        <f t="shared" si="112"/>
        <v>150.4909489682461</v>
      </c>
      <c r="AQ88" s="114">
        <f t="shared" si="57"/>
        <v>-1.5860052741197295</v>
      </c>
      <c r="AR88" s="147">
        <f t="shared" si="113"/>
        <v>-28.985284008048865</v>
      </c>
      <c r="AS88" s="114">
        <f t="shared" si="114"/>
        <v>0.83310499105154578</v>
      </c>
      <c r="AT88" s="147">
        <f t="shared" si="115"/>
        <v>0.33547782416723221</v>
      </c>
      <c r="AU88" s="147">
        <f t="shared" si="24"/>
        <v>-21.090376649387256</v>
      </c>
      <c r="AV88" s="147">
        <f t="shared" si="25"/>
        <v>158.90962335061275</v>
      </c>
      <c r="AW88" s="114">
        <f t="shared" si="26"/>
        <v>-0.88461894515837314</v>
      </c>
      <c r="AX88" s="147">
        <f t="shared" si="116"/>
        <v>-21.090376649387256</v>
      </c>
      <c r="AY88" s="114">
        <f t="shared" si="117"/>
        <v>0.90316906262559127</v>
      </c>
      <c r="AZ88" s="147">
        <f t="shared" si="118"/>
        <v>0.24410158159013029</v>
      </c>
      <c r="BA88" s="114">
        <f t="shared" si="119"/>
        <v>0.57957940575736244</v>
      </c>
      <c r="BB88" s="149"/>
      <c r="BC88" s="223">
        <f t="shared" si="120"/>
        <v>2.3833241751650549</v>
      </c>
      <c r="BD88" s="70"/>
      <c r="BE88" s="214"/>
      <c r="BF88" s="148">
        <f t="shared" si="121"/>
        <v>-78.231711067979333</v>
      </c>
      <c r="BG88" s="148">
        <f t="shared" si="122"/>
        <v>101.76828893202067</v>
      </c>
      <c r="BH88" s="147">
        <f t="shared" si="123"/>
        <v>-78.231711067979333</v>
      </c>
      <c r="BI88" s="114">
        <f t="shared" si="59"/>
        <v>-7.7545030965960287</v>
      </c>
      <c r="BJ88" s="114">
        <f t="shared" si="124"/>
        <v>1</v>
      </c>
      <c r="BK88" s="147">
        <f t="shared" si="125"/>
        <v>0</v>
      </c>
      <c r="BL88" s="150"/>
      <c r="BM88" s="147">
        <f t="shared" si="126"/>
        <v>-115.68355207562665</v>
      </c>
      <c r="BN88" s="147">
        <f t="shared" si="127"/>
        <v>-115.68355207562665</v>
      </c>
      <c r="BO88" s="147">
        <f t="shared" si="128"/>
        <v>-642.6</v>
      </c>
      <c r="BP88" s="147">
        <f t="shared" si="80"/>
        <v>7.4375</v>
      </c>
      <c r="BQ88" s="147">
        <f t="shared" si="129"/>
        <v>-54.391813039197402</v>
      </c>
      <c r="BR88" s="115">
        <f t="shared" si="130"/>
        <v>0.58223914771173912</v>
      </c>
      <c r="BS88" s="115">
        <f t="shared" si="131"/>
        <v>0.45634788710312596</v>
      </c>
      <c r="BT88" s="115">
        <f t="shared" si="132"/>
        <v>0.45634788710312596</v>
      </c>
      <c r="BU88" s="147">
        <f t="shared" si="133"/>
        <v>1.3389300008753084</v>
      </c>
      <c r="BV88" s="150"/>
      <c r="BW88" s="147">
        <f t="shared" si="134"/>
        <v>-86.695506005671902</v>
      </c>
      <c r="BX88" s="147">
        <f t="shared" si="135"/>
        <v>-86.695506005671902</v>
      </c>
      <c r="BY88" s="147">
        <f t="shared" si="136"/>
        <v>-642.6</v>
      </c>
      <c r="BZ88" s="147">
        <f t="shared" si="81"/>
        <v>7.4375</v>
      </c>
      <c r="CA88" s="147">
        <f t="shared" si="137"/>
        <v>-43.830860672092584</v>
      </c>
      <c r="CB88" s="115">
        <f t="shared" si="138"/>
        <v>0.72138732103095149</v>
      </c>
      <c r="CC88" s="115">
        <f t="shared" si="139"/>
        <v>0.73534449937676072</v>
      </c>
      <c r="CD88" s="115">
        <f t="shared" si="140"/>
        <v>1</v>
      </c>
      <c r="CE88" s="147">
        <f t="shared" si="141"/>
        <v>0</v>
      </c>
      <c r="CF88" s="150"/>
      <c r="CG88" s="227">
        <f t="shared" si="142"/>
        <v>1.3389300008753084</v>
      </c>
      <c r="CH88" s="236">
        <f t="shared" si="143"/>
        <v>3.7222541760403631</v>
      </c>
      <c r="CI88" s="79">
        <f t="shared" si="144"/>
        <v>0.31093558473378835</v>
      </c>
      <c r="CJ88" s="229">
        <f t="shared" si="82"/>
        <v>-10.146591453689609</v>
      </c>
      <c r="CK88" s="184">
        <f t="shared" si="73"/>
        <v>24</v>
      </c>
      <c r="CL88" s="184">
        <f t="shared" si="74"/>
        <v>10.952349290475023</v>
      </c>
    </row>
    <row r="89" spans="1:90" x14ac:dyDescent="0.25">
      <c r="A89" s="145">
        <f t="shared" si="83"/>
        <v>245</v>
      </c>
      <c r="B89" s="146">
        <f t="shared" si="84"/>
        <v>0.125</v>
      </c>
      <c r="C89" s="94"/>
      <c r="D89" s="147">
        <f t="shared" si="85"/>
        <v>-85.554000000000002</v>
      </c>
      <c r="E89" s="148">
        <f t="shared" si="86"/>
        <v>0.97</v>
      </c>
      <c r="F89" s="149"/>
      <c r="G89" s="147">
        <f t="shared" si="87"/>
        <v>-62.625523004191479</v>
      </c>
      <c r="H89" s="147">
        <f t="shared" si="88"/>
        <v>-62.625523004191479</v>
      </c>
      <c r="I89" s="147">
        <f t="shared" si="89"/>
        <v>-655.98749999999995</v>
      </c>
      <c r="J89" s="147">
        <f t="shared" si="78"/>
        <v>7.4375</v>
      </c>
      <c r="K89" s="147">
        <f t="shared" si="90"/>
        <v>-34.944010818294593</v>
      </c>
      <c r="L89" s="115">
        <f t="shared" si="46"/>
        <v>0.81971214944160986</v>
      </c>
      <c r="M89" s="115">
        <f t="shared" si="5"/>
        <v>0.89860911764547358</v>
      </c>
      <c r="N89" s="115">
        <f t="shared" si="91"/>
        <v>0.89860911764547358</v>
      </c>
      <c r="O89" s="147">
        <f t="shared" si="92"/>
        <v>0.7100399433581801</v>
      </c>
      <c r="P89" s="149"/>
      <c r="Q89" s="147">
        <f t="shared" si="93"/>
        <v>-46.808739322492073</v>
      </c>
      <c r="R89" s="147">
        <f t="shared" si="94"/>
        <v>-95.108343739968063</v>
      </c>
      <c r="S89" s="147">
        <f t="shared" si="95"/>
        <v>-655.98749999999995</v>
      </c>
      <c r="T89" s="147">
        <f t="shared" si="79"/>
        <v>7.4375</v>
      </c>
      <c r="U89" s="147">
        <f t="shared" si="96"/>
        <v>-46.808739322492073</v>
      </c>
      <c r="V89" s="115">
        <f t="shared" si="97"/>
        <v>0.68443590841633073</v>
      </c>
      <c r="W89" s="115">
        <f t="shared" si="98"/>
        <v>0.66117713893635743</v>
      </c>
      <c r="X89" s="115">
        <f t="shared" si="99"/>
        <v>1</v>
      </c>
      <c r="Y89" s="147">
        <f t="shared" si="100"/>
        <v>0</v>
      </c>
      <c r="Z89" s="149"/>
      <c r="AA89" s="147">
        <f t="shared" si="101"/>
        <v>-26.110514962414229</v>
      </c>
      <c r="AB89" s="147">
        <f t="shared" si="102"/>
        <v>153.88948503758576</v>
      </c>
      <c r="AC89" s="147">
        <f t="shared" si="103"/>
        <v>-26.110514962414229</v>
      </c>
      <c r="AD89" s="114">
        <f t="shared" si="50"/>
        <v>-1.1711266826199394</v>
      </c>
      <c r="AE89" s="114">
        <f t="shared" si="104"/>
        <v>1</v>
      </c>
      <c r="AF89" s="147">
        <f t="shared" si="105"/>
        <v>0</v>
      </c>
      <c r="AG89" s="149"/>
      <c r="AH89" s="147">
        <f t="shared" si="106"/>
        <v>-112.2285320124894</v>
      </c>
      <c r="AI89" s="147">
        <f t="shared" si="107"/>
        <v>67.771467987510604</v>
      </c>
      <c r="AJ89" s="147">
        <f t="shared" si="108"/>
        <v>67.771467987510604</v>
      </c>
      <c r="AK89" s="114">
        <f t="shared" si="145"/>
        <v>-3.9293122055019065</v>
      </c>
      <c r="AL89" s="114">
        <f t="shared" si="109"/>
        <v>1</v>
      </c>
      <c r="AM89" s="147">
        <f t="shared" si="110"/>
        <v>0</v>
      </c>
      <c r="AN89" s="149"/>
      <c r="AO89" s="147">
        <f t="shared" si="111"/>
        <v>-30.395399235793832</v>
      </c>
      <c r="AP89" s="147">
        <f t="shared" si="112"/>
        <v>149.07833322416411</v>
      </c>
      <c r="AQ89" s="114">
        <f t="shared" si="57"/>
        <v>-1.7172733817681554</v>
      </c>
      <c r="AR89" s="147">
        <f t="shared" si="113"/>
        <v>-30.395399235793832</v>
      </c>
      <c r="AS89" s="114">
        <f t="shared" si="114"/>
        <v>0.82060910419827815</v>
      </c>
      <c r="AT89" s="147">
        <f t="shared" si="115"/>
        <v>0.34461903895457863</v>
      </c>
      <c r="AU89" s="147">
        <f t="shared" si="24"/>
        <v>-21.89587894652092</v>
      </c>
      <c r="AV89" s="147">
        <f t="shared" si="25"/>
        <v>158.10412105347908</v>
      </c>
      <c r="AW89" s="114">
        <f t="shared" si="26"/>
        <v>-0.94488165609731345</v>
      </c>
      <c r="AX89" s="147">
        <f t="shared" si="116"/>
        <v>-21.89587894652092</v>
      </c>
      <c r="AY89" s="114">
        <f t="shared" si="117"/>
        <v>0.89692456199619741</v>
      </c>
      <c r="AZ89" s="147">
        <f t="shared" si="118"/>
        <v>0.24825259576554332</v>
      </c>
      <c r="BA89" s="114">
        <f t="shared" si="119"/>
        <v>0.59287163472012194</v>
      </c>
      <c r="BB89" s="149"/>
      <c r="BC89" s="223">
        <f t="shared" si="120"/>
        <v>2.3979115780783022</v>
      </c>
      <c r="BD89" s="70"/>
      <c r="BE89" s="214"/>
      <c r="BF89" s="148">
        <f t="shared" si="121"/>
        <v>-81.212105788574078</v>
      </c>
      <c r="BG89" s="148">
        <f t="shared" si="122"/>
        <v>98.787894211425922</v>
      </c>
      <c r="BH89" s="147">
        <f t="shared" si="123"/>
        <v>-81.212105788574078</v>
      </c>
      <c r="BI89" s="114">
        <f t="shared" si="59"/>
        <v>-9.0016232180738296</v>
      </c>
      <c r="BJ89" s="114">
        <f t="shared" si="124"/>
        <v>1</v>
      </c>
      <c r="BK89" s="147">
        <f t="shared" si="125"/>
        <v>0</v>
      </c>
      <c r="BL89" s="150"/>
      <c r="BM89" s="147">
        <f t="shared" si="126"/>
        <v>-117.10401223388061</v>
      </c>
      <c r="BN89" s="147">
        <f t="shared" si="127"/>
        <v>-117.10401223388061</v>
      </c>
      <c r="BO89" s="147">
        <f t="shared" si="128"/>
        <v>-655.98749999999995</v>
      </c>
      <c r="BP89" s="147">
        <f t="shared" si="80"/>
        <v>7.4375</v>
      </c>
      <c r="BQ89" s="147">
        <f t="shared" si="129"/>
        <v>-54.949164650657956</v>
      </c>
      <c r="BR89" s="115">
        <f t="shared" si="130"/>
        <v>0.57430299841393728</v>
      </c>
      <c r="BS89" s="115">
        <f t="shared" si="131"/>
        <v>0.44156667050961462</v>
      </c>
      <c r="BT89" s="115">
        <f t="shared" si="132"/>
        <v>0.44156667050961462</v>
      </c>
      <c r="BU89" s="147">
        <f t="shared" si="133"/>
        <v>1.3277098892730228</v>
      </c>
      <c r="BV89" s="150"/>
      <c r="BW89" s="147">
        <f t="shared" si="134"/>
        <v>-88.36358652709832</v>
      </c>
      <c r="BX89" s="147">
        <f t="shared" si="135"/>
        <v>-88.36358652709832</v>
      </c>
      <c r="BY89" s="147">
        <f t="shared" si="136"/>
        <v>-655.98749999999995</v>
      </c>
      <c r="BZ89" s="147">
        <f t="shared" si="81"/>
        <v>7.4375</v>
      </c>
      <c r="CA89" s="147">
        <f t="shared" si="137"/>
        <v>-44.421274434392238</v>
      </c>
      <c r="CB89" s="115">
        <f t="shared" si="138"/>
        <v>0.71421283914250711</v>
      </c>
      <c r="CC89" s="115">
        <f t="shared" si="139"/>
        <v>0.72124317687987993</v>
      </c>
      <c r="CD89" s="115">
        <f t="shared" si="140"/>
        <v>1</v>
      </c>
      <c r="CE89" s="147">
        <f t="shared" si="141"/>
        <v>0</v>
      </c>
      <c r="CF89" s="150"/>
      <c r="CG89" s="227">
        <f t="shared" si="142"/>
        <v>1.3277098892730228</v>
      </c>
      <c r="CH89" s="236">
        <f t="shared" si="143"/>
        <v>3.725621467351325</v>
      </c>
      <c r="CI89" s="79">
        <f t="shared" si="144"/>
        <v>0.29205144158293472</v>
      </c>
      <c r="CJ89" s="229">
        <f t="shared" si="82"/>
        <v>-10.69081291432251</v>
      </c>
      <c r="CK89" s="184">
        <f t="shared" si="73"/>
        <v>24.5</v>
      </c>
      <c r="CL89" s="184">
        <f t="shared" si="74"/>
        <v>10.818383427485559</v>
      </c>
    </row>
    <row r="90" spans="1:90" x14ac:dyDescent="0.25">
      <c r="A90" s="145">
        <f t="shared" si="83"/>
        <v>250</v>
      </c>
      <c r="B90" s="146">
        <f t="shared" si="84"/>
        <v>0.125</v>
      </c>
      <c r="C90" s="94"/>
      <c r="D90" s="147">
        <f t="shared" si="85"/>
        <v>-87.3</v>
      </c>
      <c r="E90" s="148">
        <f t="shared" si="86"/>
        <v>0.97</v>
      </c>
      <c r="F90" s="149"/>
      <c r="G90" s="147">
        <f t="shared" si="87"/>
        <v>-64.012262730882441</v>
      </c>
      <c r="H90" s="147">
        <f t="shared" si="88"/>
        <v>-64.012262730882441</v>
      </c>
      <c r="I90" s="147">
        <f t="shared" si="89"/>
        <v>-669.375</v>
      </c>
      <c r="J90" s="147">
        <f t="shared" si="78"/>
        <v>7.4375</v>
      </c>
      <c r="K90" s="147">
        <f t="shared" si="90"/>
        <v>-35.489343250113869</v>
      </c>
      <c r="L90" s="115">
        <f t="shared" si="46"/>
        <v>0.81422351233671986</v>
      </c>
      <c r="M90" s="115">
        <f t="shared" si="5"/>
        <v>0.89141674285522032</v>
      </c>
      <c r="N90" s="115">
        <f t="shared" si="91"/>
        <v>0.89141674285522032</v>
      </c>
      <c r="O90" s="147">
        <f t="shared" si="92"/>
        <v>0.71124736367647157</v>
      </c>
      <c r="P90" s="149"/>
      <c r="Q90" s="147">
        <f t="shared" si="93"/>
        <v>-47.385944030388806</v>
      </c>
      <c r="R90" s="147">
        <f t="shared" si="94"/>
        <v>-96.731944033005121</v>
      </c>
      <c r="S90" s="147">
        <f t="shared" si="95"/>
        <v>-669.375</v>
      </c>
      <c r="T90" s="147">
        <f t="shared" si="79"/>
        <v>7.4375</v>
      </c>
      <c r="U90" s="147">
        <f t="shared" si="96"/>
        <v>-47.385944030388806</v>
      </c>
      <c r="V90" s="115">
        <f t="shared" si="97"/>
        <v>0.67705653082088335</v>
      </c>
      <c r="W90" s="115">
        <f t="shared" si="98"/>
        <v>0.64605172797700139</v>
      </c>
      <c r="X90" s="115">
        <f t="shared" si="99"/>
        <v>1</v>
      </c>
      <c r="Y90" s="147">
        <f t="shared" si="100"/>
        <v>0</v>
      </c>
      <c r="Z90" s="149"/>
      <c r="AA90" s="147">
        <f t="shared" si="101"/>
        <v>-27.149681697783162</v>
      </c>
      <c r="AB90" s="147">
        <f t="shared" si="102"/>
        <v>152.85031830221683</v>
      </c>
      <c r="AC90" s="147">
        <f t="shared" si="103"/>
        <v>-27.149681697783162</v>
      </c>
      <c r="AD90" s="114">
        <f t="shared" si="50"/>
        <v>-1.2530457730312892</v>
      </c>
      <c r="AE90" s="114">
        <f t="shared" si="104"/>
        <v>1</v>
      </c>
      <c r="AF90" s="147">
        <f t="shared" si="105"/>
        <v>0</v>
      </c>
      <c r="AG90" s="149"/>
      <c r="AH90" s="147">
        <f t="shared" si="106"/>
        <v>-114.22774531795419</v>
      </c>
      <c r="AI90" s="147">
        <f t="shared" si="107"/>
        <v>65.772254682045812</v>
      </c>
      <c r="AJ90" s="147">
        <f t="shared" si="108"/>
        <v>65.772254682045812</v>
      </c>
      <c r="AK90" s="114">
        <f t="shared" si="145"/>
        <v>-3.5519815999516098</v>
      </c>
      <c r="AL90" s="114">
        <f t="shared" si="109"/>
        <v>1</v>
      </c>
      <c r="AM90" s="147">
        <f t="shared" si="110"/>
        <v>0</v>
      </c>
      <c r="AN90" s="149"/>
      <c r="AO90" s="147">
        <f t="shared" si="111"/>
        <v>-31.888551555363211</v>
      </c>
      <c r="AP90" s="147">
        <f t="shared" si="112"/>
        <v>147.58282388050941</v>
      </c>
      <c r="AQ90" s="114">
        <f t="shared" si="57"/>
        <v>-1.8598921411199734</v>
      </c>
      <c r="AR90" s="147">
        <f t="shared" si="113"/>
        <v>-31.888551555363211</v>
      </c>
      <c r="AS90" s="114">
        <f t="shared" si="114"/>
        <v>0.8072450543235733</v>
      </c>
      <c r="AT90" s="147">
        <f t="shared" si="115"/>
        <v>0.35431723950403565</v>
      </c>
      <c r="AU90" s="147">
        <f t="shared" si="24"/>
        <v>-22.735041644998851</v>
      </c>
      <c r="AV90" s="147">
        <f t="shared" si="25"/>
        <v>157.26495835500114</v>
      </c>
      <c r="AW90" s="114">
        <f t="shared" si="26"/>
        <v>-1.0093626902626831</v>
      </c>
      <c r="AX90" s="147">
        <f t="shared" si="116"/>
        <v>-22.735041644998851</v>
      </c>
      <c r="AY90" s="114">
        <f t="shared" si="117"/>
        <v>0.89029075891322274</v>
      </c>
      <c r="AZ90" s="147">
        <f t="shared" si="118"/>
        <v>0.25261157383332056</v>
      </c>
      <c r="BA90" s="114">
        <f t="shared" si="119"/>
        <v>0.60692881333735627</v>
      </c>
      <c r="BB90" s="149"/>
      <c r="BC90" s="223">
        <f t="shared" si="120"/>
        <v>2.4131761770138276</v>
      </c>
      <c r="BD90" s="70"/>
      <c r="BE90" s="214"/>
      <c r="BF90" s="148">
        <f t="shared" si="121"/>
        <v>-84.175972483854906</v>
      </c>
      <c r="BG90" s="148">
        <f t="shared" si="122"/>
        <v>95.824027516145094</v>
      </c>
      <c r="BH90" s="147">
        <f t="shared" si="123"/>
        <v>-84.175972483854906</v>
      </c>
      <c r="BI90" s="114">
        <f t="shared" si="59"/>
        <v>-10.766341770961976</v>
      </c>
      <c r="BJ90" s="114">
        <f t="shared" si="124"/>
        <v>1</v>
      </c>
      <c r="BK90" s="147">
        <f t="shared" si="125"/>
        <v>0</v>
      </c>
      <c r="BL90" s="150"/>
      <c r="BM90" s="147">
        <f t="shared" si="126"/>
        <v>-118.47102720038875</v>
      </c>
      <c r="BN90" s="147">
        <f t="shared" si="127"/>
        <v>-118.47102720038875</v>
      </c>
      <c r="BO90" s="147">
        <f t="shared" si="128"/>
        <v>-669.375</v>
      </c>
      <c r="BP90" s="147">
        <f t="shared" si="80"/>
        <v>7.4375</v>
      </c>
      <c r="BQ90" s="147">
        <f t="shared" si="129"/>
        <v>-55.491477012331593</v>
      </c>
      <c r="BR90" s="115">
        <f t="shared" si="130"/>
        <v>0.56652882288706508</v>
      </c>
      <c r="BS90" s="115">
        <f t="shared" si="131"/>
        <v>0.42732713316706905</v>
      </c>
      <c r="BT90" s="115">
        <f t="shared" si="132"/>
        <v>0.42732713316706905</v>
      </c>
      <c r="BU90" s="147">
        <f t="shared" si="133"/>
        <v>1.3163447466709859</v>
      </c>
      <c r="BV90" s="150"/>
      <c r="BW90" s="147">
        <f t="shared" si="134"/>
        <v>-90</v>
      </c>
      <c r="BX90" s="147">
        <f t="shared" si="135"/>
        <v>-90</v>
      </c>
      <c r="BY90" s="147">
        <f t="shared" si="136"/>
        <v>-669.375</v>
      </c>
      <c r="BZ90" s="147">
        <f t="shared" si="81"/>
        <v>7.4375</v>
      </c>
      <c r="CA90" s="147">
        <f t="shared" si="137"/>
        <v>-45</v>
      </c>
      <c r="CB90" s="115">
        <f t="shared" si="138"/>
        <v>0.70710678118654746</v>
      </c>
      <c r="CC90" s="115">
        <f t="shared" si="139"/>
        <v>0.70710678118654746</v>
      </c>
      <c r="CD90" s="115">
        <f t="shared" si="140"/>
        <v>1</v>
      </c>
      <c r="CE90" s="147">
        <f t="shared" si="141"/>
        <v>0</v>
      </c>
      <c r="CF90" s="150"/>
      <c r="CG90" s="227">
        <f t="shared" si="142"/>
        <v>1.3163447466709859</v>
      </c>
      <c r="CH90" s="236">
        <f t="shared" si="143"/>
        <v>3.7295209236848135</v>
      </c>
      <c r="CI90" s="79">
        <f t="shared" si="144"/>
        <v>0.27376537217163072</v>
      </c>
      <c r="CJ90" s="229">
        <f t="shared" si="82"/>
        <v>-11.252429708835409</v>
      </c>
      <c r="CK90" s="184">
        <f t="shared" si="73"/>
        <v>25</v>
      </c>
      <c r="CL90" s="184">
        <f t="shared" si="74"/>
        <v>10.683178329176727</v>
      </c>
    </row>
    <row r="91" spans="1:90" x14ac:dyDescent="0.25">
      <c r="A91" s="145">
        <f t="shared" si="83"/>
        <v>255</v>
      </c>
      <c r="B91" s="146">
        <f t="shared" si="84"/>
        <v>0.125</v>
      </c>
      <c r="C91" s="94"/>
      <c r="D91" s="147">
        <f t="shared" si="85"/>
        <v>-89.046000000000006</v>
      </c>
      <c r="E91" s="148">
        <f t="shared" si="86"/>
        <v>0.97</v>
      </c>
      <c r="F91" s="149"/>
      <c r="G91" s="147">
        <f t="shared" si="87"/>
        <v>-65.394911292543085</v>
      </c>
      <c r="H91" s="147">
        <f t="shared" si="88"/>
        <v>-65.394911292543085</v>
      </c>
      <c r="I91" s="147">
        <f t="shared" si="89"/>
        <v>-682.76250000000005</v>
      </c>
      <c r="J91" s="147">
        <f t="shared" si="78"/>
        <v>7.4375</v>
      </c>
      <c r="K91" s="147">
        <f t="shared" si="90"/>
        <v>-36.027373385103608</v>
      </c>
      <c r="L91" s="115">
        <f t="shared" si="46"/>
        <v>0.80873608430318855</v>
      </c>
      <c r="M91" s="115">
        <f t="shared" si="5"/>
        <v>0.88396555396864018</v>
      </c>
      <c r="N91" s="115">
        <f t="shared" si="91"/>
        <v>0.88396555396864018</v>
      </c>
      <c r="O91" s="147">
        <f t="shared" si="92"/>
        <v>0.71236286811049121</v>
      </c>
      <c r="P91" s="149"/>
      <c r="Q91" s="147">
        <f t="shared" si="93"/>
        <v>-47.950779109006355</v>
      </c>
      <c r="R91" s="147">
        <f t="shared" si="94"/>
        <v>-98.315558011177004</v>
      </c>
      <c r="S91" s="147">
        <f t="shared" si="95"/>
        <v>-682.76250000000005</v>
      </c>
      <c r="T91" s="147">
        <f t="shared" si="79"/>
        <v>7.4375</v>
      </c>
      <c r="U91" s="147">
        <f t="shared" si="96"/>
        <v>-47.950779109006355</v>
      </c>
      <c r="V91" s="115">
        <f t="shared" si="97"/>
        <v>0.66976877027760662</v>
      </c>
      <c r="W91" s="115">
        <f t="shared" si="98"/>
        <v>0.63107530060050576</v>
      </c>
      <c r="X91" s="115">
        <f t="shared" si="99"/>
        <v>1</v>
      </c>
      <c r="Y91" s="147">
        <f t="shared" si="100"/>
        <v>0</v>
      </c>
      <c r="Z91" s="149"/>
      <c r="AA91" s="147">
        <f t="shared" si="101"/>
        <v>-28.235060977944332</v>
      </c>
      <c r="AB91" s="147">
        <f t="shared" si="102"/>
        <v>151.76493902205567</v>
      </c>
      <c r="AC91" s="147">
        <f t="shared" si="103"/>
        <v>-28.235060977944332</v>
      </c>
      <c r="AD91" s="114">
        <f t="shared" si="50"/>
        <v>-1.3409206396348983</v>
      </c>
      <c r="AE91" s="114">
        <f t="shared" si="104"/>
        <v>1</v>
      </c>
      <c r="AF91" s="147">
        <f t="shared" si="105"/>
        <v>0</v>
      </c>
      <c r="AG91" s="149"/>
      <c r="AH91" s="147">
        <f t="shared" si="106"/>
        <v>-116.13655304096037</v>
      </c>
      <c r="AI91" s="147">
        <f t="shared" si="107"/>
        <v>63.863446959039635</v>
      </c>
      <c r="AJ91" s="147">
        <f t="shared" si="108"/>
        <v>63.863446959039635</v>
      </c>
      <c r="AK91" s="114">
        <f t="shared" si="145"/>
        <v>-3.2222302357968928</v>
      </c>
      <c r="AL91" s="114">
        <f t="shared" si="109"/>
        <v>1</v>
      </c>
      <c r="AM91" s="147">
        <f t="shared" si="110"/>
        <v>0</v>
      </c>
      <c r="AN91" s="149"/>
      <c r="AO91" s="147">
        <f t="shared" si="111"/>
        <v>-33.470904152187266</v>
      </c>
      <c r="AP91" s="147">
        <f t="shared" si="112"/>
        <v>145.99825200532922</v>
      </c>
      <c r="AQ91" s="114">
        <f t="shared" si="57"/>
        <v>-2.0149290817723893</v>
      </c>
      <c r="AR91" s="147">
        <f t="shared" si="113"/>
        <v>-33.470904152187266</v>
      </c>
      <c r="AS91" s="114">
        <f t="shared" si="114"/>
        <v>0.79296413658570974</v>
      </c>
      <c r="AT91" s="147">
        <f t="shared" si="115"/>
        <v>0.36460679904343429</v>
      </c>
      <c r="AU91" s="147">
        <f t="shared" si="24"/>
        <v>-23.610054622091308</v>
      </c>
      <c r="AV91" s="147">
        <f t="shared" si="25"/>
        <v>156.3899453779087</v>
      </c>
      <c r="AW91" s="114">
        <f t="shared" si="26"/>
        <v>-1.078379307784032</v>
      </c>
      <c r="AX91" s="147">
        <f t="shared" si="116"/>
        <v>-23.610054622091308</v>
      </c>
      <c r="AY91" s="114">
        <f t="shared" si="117"/>
        <v>0.88324468886417418</v>
      </c>
      <c r="AZ91" s="147">
        <f t="shared" si="118"/>
        <v>0.25719013749554803</v>
      </c>
      <c r="BA91" s="114">
        <f t="shared" si="119"/>
        <v>0.62179693653898238</v>
      </c>
      <c r="BB91" s="149"/>
      <c r="BC91" s="223">
        <f t="shared" si="120"/>
        <v>2.4291598046494736</v>
      </c>
      <c r="BD91" s="70"/>
      <c r="BE91" s="214"/>
      <c r="BF91" s="148">
        <f t="shared" si="121"/>
        <v>-87.109579334948833</v>
      </c>
      <c r="BG91" s="148">
        <f t="shared" si="122"/>
        <v>92.890420665051167</v>
      </c>
      <c r="BH91" s="147">
        <f t="shared" si="123"/>
        <v>-87.109579334948833</v>
      </c>
      <c r="BI91" s="114">
        <f t="shared" si="59"/>
        <v>-13.786440458277447</v>
      </c>
      <c r="BJ91" s="114">
        <f t="shared" si="124"/>
        <v>1</v>
      </c>
      <c r="BK91" s="147">
        <f t="shared" si="125"/>
        <v>0</v>
      </c>
      <c r="BL91" s="150"/>
      <c r="BM91" s="147">
        <f t="shared" si="126"/>
        <v>-119.78678072303323</v>
      </c>
      <c r="BN91" s="147">
        <f t="shared" si="127"/>
        <v>-119.78678072303323</v>
      </c>
      <c r="BO91" s="147">
        <f t="shared" si="128"/>
        <v>-682.76250000000005</v>
      </c>
      <c r="BP91" s="147">
        <f t="shared" si="80"/>
        <v>7.4375</v>
      </c>
      <c r="BQ91" s="147">
        <f t="shared" si="129"/>
        <v>-56.019257394189736</v>
      </c>
      <c r="BR91" s="115">
        <f t="shared" si="130"/>
        <v>0.55891422827237491</v>
      </c>
      <c r="BS91" s="115">
        <f t="shared" si="131"/>
        <v>0.41361956285003676</v>
      </c>
      <c r="BT91" s="115">
        <f t="shared" si="132"/>
        <v>0.41361956285003676</v>
      </c>
      <c r="BU91" s="147">
        <f t="shared" si="133"/>
        <v>1.3048668924077695</v>
      </c>
      <c r="BV91" s="150"/>
      <c r="BW91" s="147">
        <f t="shared" si="134"/>
        <v>-91.604019930461945</v>
      </c>
      <c r="BX91" s="147">
        <f t="shared" si="135"/>
        <v>-91.604019930461945</v>
      </c>
      <c r="BY91" s="147">
        <f t="shared" si="136"/>
        <v>-682.76250000000005</v>
      </c>
      <c r="BZ91" s="147">
        <f t="shared" si="81"/>
        <v>7.4375</v>
      </c>
      <c r="CA91" s="147">
        <f t="shared" si="137"/>
        <v>-45.567266409857936</v>
      </c>
      <c r="CB91" s="115">
        <f t="shared" si="138"/>
        <v>0.7000714109260574</v>
      </c>
      <c r="CC91" s="115">
        <f t="shared" si="139"/>
        <v>0.69297021594590136</v>
      </c>
      <c r="CD91" s="115">
        <f t="shared" si="140"/>
        <v>1</v>
      </c>
      <c r="CE91" s="147">
        <f t="shared" si="141"/>
        <v>0</v>
      </c>
      <c r="CF91" s="150"/>
      <c r="CG91" s="227">
        <f t="shared" si="142"/>
        <v>1.3048668924077695</v>
      </c>
      <c r="CH91" s="236">
        <f t="shared" si="143"/>
        <v>3.7340266970572431</v>
      </c>
      <c r="CI91" s="79">
        <f t="shared" si="144"/>
        <v>0.25607724789247099</v>
      </c>
      <c r="CJ91" s="229">
        <f t="shared" si="82"/>
        <v>-11.832580125570898</v>
      </c>
      <c r="CK91" s="184">
        <f t="shared" si="73"/>
        <v>25.5</v>
      </c>
      <c r="CL91" s="184">
        <f t="shared" si="74"/>
        <v>10.547298852675937</v>
      </c>
    </row>
    <row r="92" spans="1:90" x14ac:dyDescent="0.25">
      <c r="A92" s="145">
        <f t="shared" si="83"/>
        <v>260</v>
      </c>
      <c r="B92" s="146">
        <f t="shared" si="84"/>
        <v>0.125</v>
      </c>
      <c r="C92" s="94"/>
      <c r="D92" s="147">
        <f t="shared" si="85"/>
        <v>-90.792000000000002</v>
      </c>
      <c r="E92" s="148">
        <f t="shared" si="86"/>
        <v>0.97</v>
      </c>
      <c r="F92" s="149"/>
      <c r="G92" s="147">
        <f t="shared" si="87"/>
        <v>-66.772612493767866</v>
      </c>
      <c r="H92" s="147">
        <f t="shared" si="88"/>
        <v>-66.772612493767866</v>
      </c>
      <c r="I92" s="147">
        <f t="shared" si="89"/>
        <v>-696.15</v>
      </c>
      <c r="J92" s="147">
        <f t="shared" si="78"/>
        <v>7.4375</v>
      </c>
      <c r="K92" s="147">
        <f t="shared" si="90"/>
        <v>-36.558153926418804</v>
      </c>
      <c r="L92" s="115">
        <f t="shared" si="46"/>
        <v>0.80325271492408201</v>
      </c>
      <c r="M92" s="115">
        <f t="shared" si="5"/>
        <v>0.87626357874727712</v>
      </c>
      <c r="N92" s="115">
        <f t="shared" si="91"/>
        <v>0.87626357874727712</v>
      </c>
      <c r="O92" s="147">
        <f t="shared" si="92"/>
        <v>0.71338261211290455</v>
      </c>
      <c r="P92" s="149"/>
      <c r="Q92" s="147">
        <f t="shared" si="93"/>
        <v>-48.503531644784459</v>
      </c>
      <c r="R92" s="147">
        <f t="shared" si="94"/>
        <v>-99.859203846202902</v>
      </c>
      <c r="S92" s="147">
        <f t="shared" si="95"/>
        <v>-696.15</v>
      </c>
      <c r="T92" s="147">
        <f t="shared" si="79"/>
        <v>7.4375</v>
      </c>
      <c r="U92" s="147">
        <f t="shared" si="96"/>
        <v>-48.503531644784459</v>
      </c>
      <c r="V92" s="115">
        <f t="shared" si="97"/>
        <v>0.66257388220302904</v>
      </c>
      <c r="W92" s="115">
        <f t="shared" si="98"/>
        <v>0.61627684892208634</v>
      </c>
      <c r="X92" s="115">
        <f t="shared" si="99"/>
        <v>1</v>
      </c>
      <c r="Y92" s="147">
        <f t="shared" si="100"/>
        <v>0</v>
      </c>
      <c r="Z92" s="149"/>
      <c r="AA92" s="147">
        <f t="shared" si="101"/>
        <v>-29.369528260980022</v>
      </c>
      <c r="AB92" s="147">
        <f t="shared" si="102"/>
        <v>150.63047173901998</v>
      </c>
      <c r="AC92" s="147">
        <f t="shared" si="103"/>
        <v>-29.369528260980022</v>
      </c>
      <c r="AD92" s="114">
        <f t="shared" si="50"/>
        <v>-1.4352178473090136</v>
      </c>
      <c r="AE92" s="114">
        <f t="shared" si="104"/>
        <v>1</v>
      </c>
      <c r="AF92" s="147">
        <f t="shared" si="105"/>
        <v>0</v>
      </c>
      <c r="AG92" s="149"/>
      <c r="AH92" s="147">
        <f t="shared" si="106"/>
        <v>-117.95798712921631</v>
      </c>
      <c r="AI92" s="147">
        <f t="shared" si="107"/>
        <v>62.042012870783694</v>
      </c>
      <c r="AJ92" s="147">
        <f t="shared" si="108"/>
        <v>62.042012870783694</v>
      </c>
      <c r="AK92" s="114">
        <f t="shared" si="145"/>
        <v>-2.9319672840770572</v>
      </c>
      <c r="AL92" s="114">
        <f t="shared" si="109"/>
        <v>1</v>
      </c>
      <c r="AM92" s="147">
        <f t="shared" si="110"/>
        <v>0</v>
      </c>
      <c r="AN92" s="149"/>
      <c r="AO92" s="147">
        <f t="shared" si="111"/>
        <v>-35.148907324673139</v>
      </c>
      <c r="AP92" s="147">
        <f t="shared" si="112"/>
        <v>144.3181618028606</v>
      </c>
      <c r="AQ92" s="114">
        <f t="shared" si="57"/>
        <v>-2.1835823519551996</v>
      </c>
      <c r="AR92" s="147">
        <f t="shared" si="113"/>
        <v>-35.148907324673139</v>
      </c>
      <c r="AS92" s="114">
        <f t="shared" si="114"/>
        <v>0.7777157288572224</v>
      </c>
      <c r="AT92" s="147">
        <f t="shared" si="115"/>
        <v>0.37552251415249083</v>
      </c>
      <c r="AU92" s="147">
        <f t="shared" si="24"/>
        <v>-24.523257844585739</v>
      </c>
      <c r="AV92" s="147">
        <f t="shared" si="25"/>
        <v>155.47674215541426</v>
      </c>
      <c r="AW92" s="114">
        <f t="shared" si="26"/>
        <v>-1.1522715753259536</v>
      </c>
      <c r="AX92" s="147">
        <f t="shared" si="116"/>
        <v>-24.523257844585739</v>
      </c>
      <c r="AY92" s="114">
        <f t="shared" si="117"/>
        <v>0.87576265405120557</v>
      </c>
      <c r="AZ92" s="147">
        <f t="shared" si="118"/>
        <v>0.26200061799771085</v>
      </c>
      <c r="BA92" s="114">
        <f t="shared" si="119"/>
        <v>0.63752313215020173</v>
      </c>
      <c r="BB92" s="149"/>
      <c r="BC92" s="223">
        <f t="shared" si="120"/>
        <v>2.445905744263106</v>
      </c>
      <c r="BD92" s="70"/>
      <c r="BE92" s="214"/>
      <c r="BF92" s="148">
        <f t="shared" si="121"/>
        <v>-89.999999999999986</v>
      </c>
      <c r="BG92" s="148">
        <f t="shared" si="122"/>
        <v>90.000000000000014</v>
      </c>
      <c r="BH92" s="147">
        <f t="shared" si="123"/>
        <v>-89.999999999999986</v>
      </c>
      <c r="BI92" s="114" t="e">
        <f t="shared" si="59"/>
        <v>#NUM!</v>
      </c>
      <c r="BJ92" s="114">
        <f t="shared" si="124"/>
        <v>1</v>
      </c>
      <c r="BK92" s="147">
        <f t="shared" si="125"/>
        <v>0</v>
      </c>
      <c r="BL92" s="150"/>
      <c r="BM92" s="147">
        <f t="shared" si="126"/>
        <v>-121.05342405569729</v>
      </c>
      <c r="BN92" s="147">
        <f t="shared" si="127"/>
        <v>-121.05342405569729</v>
      </c>
      <c r="BO92" s="147">
        <f t="shared" si="128"/>
        <v>-696.15</v>
      </c>
      <c r="BP92" s="147">
        <f t="shared" si="80"/>
        <v>7.4375</v>
      </c>
      <c r="BQ92" s="147">
        <f t="shared" si="129"/>
        <v>-56.532996117097106</v>
      </c>
      <c r="BR92" s="115">
        <f t="shared" si="130"/>
        <v>0.5514566665705789</v>
      </c>
      <c r="BS92" s="115">
        <f t="shared" si="131"/>
        <v>0.40043214395304588</v>
      </c>
      <c r="BT92" s="115">
        <f t="shared" si="132"/>
        <v>0.40043214395304588</v>
      </c>
      <c r="BU92" s="147">
        <f t="shared" si="133"/>
        <v>1.2933058125608685</v>
      </c>
      <c r="BV92" s="150"/>
      <c r="BW92" s="147">
        <f t="shared" si="134"/>
        <v>-93.175075022891079</v>
      </c>
      <c r="BX92" s="147">
        <f t="shared" si="135"/>
        <v>-93.175075022891079</v>
      </c>
      <c r="BY92" s="147">
        <f t="shared" si="136"/>
        <v>-696.15</v>
      </c>
      <c r="BZ92" s="147">
        <f t="shared" si="81"/>
        <v>7.4375</v>
      </c>
      <c r="CA92" s="147">
        <f t="shared" si="137"/>
        <v>-46.123302714075429</v>
      </c>
      <c r="CB92" s="115">
        <f t="shared" si="138"/>
        <v>0.6931087162517845</v>
      </c>
      <c r="CC92" s="115">
        <f t="shared" si="139"/>
        <v>0.67886635782340299</v>
      </c>
      <c r="CD92" s="115">
        <f t="shared" si="140"/>
        <v>1</v>
      </c>
      <c r="CE92" s="147">
        <f t="shared" si="141"/>
        <v>0</v>
      </c>
      <c r="CF92" s="150"/>
      <c r="CG92" s="227">
        <f t="shared" si="142"/>
        <v>1.2933058125608685</v>
      </c>
      <c r="CH92" s="236">
        <f t="shared" si="143"/>
        <v>3.7392115568239745</v>
      </c>
      <c r="CI92" s="79">
        <f t="shared" si="144"/>
        <v>0.23898519471912699</v>
      </c>
      <c r="CJ92" s="229">
        <f t="shared" si="82"/>
        <v>-12.432580060614544</v>
      </c>
      <c r="CK92" s="184">
        <f t="shared" si="73"/>
        <v>26</v>
      </c>
      <c r="CL92" s="184">
        <f t="shared" si="74"/>
        <v>10.411235742779192</v>
      </c>
    </row>
    <row r="93" spans="1:90" x14ac:dyDescent="0.25">
      <c r="A93" s="145">
        <f t="shared" si="83"/>
        <v>265</v>
      </c>
      <c r="B93" s="146">
        <f t="shared" si="84"/>
        <v>0.125</v>
      </c>
      <c r="C93" s="94"/>
      <c r="D93" s="147">
        <f t="shared" si="85"/>
        <v>-92.537999999999997</v>
      </c>
      <c r="E93" s="148">
        <f t="shared" si="86"/>
        <v>0.97</v>
      </c>
      <c r="F93" s="149"/>
      <c r="G93" s="147">
        <f t="shared" si="87"/>
        <v>-68.144514515553894</v>
      </c>
      <c r="H93" s="147">
        <f t="shared" si="88"/>
        <v>-68.144514515553894</v>
      </c>
      <c r="I93" s="147">
        <f t="shared" si="89"/>
        <v>-709.53750000000002</v>
      </c>
      <c r="J93" s="147">
        <f t="shared" si="78"/>
        <v>7.4375</v>
      </c>
      <c r="K93" s="147">
        <f t="shared" si="90"/>
        <v>-37.081741144003018</v>
      </c>
      <c r="L93" s="115">
        <f t="shared" si="46"/>
        <v>0.79777611692789008</v>
      </c>
      <c r="M93" s="115">
        <f t="shared" si="5"/>
        <v>0.86831987479350192</v>
      </c>
      <c r="N93" s="115">
        <f t="shared" si="91"/>
        <v>0.86831987479350192</v>
      </c>
      <c r="O93" s="147">
        <f t="shared" si="92"/>
        <v>0.71430308716513513</v>
      </c>
      <c r="P93" s="149"/>
      <c r="Q93" s="147">
        <f t="shared" si="93"/>
        <v>-49.04448557418111</v>
      </c>
      <c r="R93" s="147">
        <f t="shared" si="94"/>
        <v>-101.36304874357292</v>
      </c>
      <c r="S93" s="147">
        <f t="shared" si="95"/>
        <v>-709.53750000000002</v>
      </c>
      <c r="T93" s="147">
        <f t="shared" si="79"/>
        <v>7.4375</v>
      </c>
      <c r="U93" s="147">
        <f t="shared" si="96"/>
        <v>-49.04448557418111</v>
      </c>
      <c r="V93" s="115">
        <f t="shared" si="97"/>
        <v>0.65547285988876869</v>
      </c>
      <c r="W93" s="115">
        <f t="shared" si="98"/>
        <v>0.60168201649732256</v>
      </c>
      <c r="X93" s="115">
        <f t="shared" si="99"/>
        <v>1</v>
      </c>
      <c r="Y93" s="147">
        <f t="shared" si="100"/>
        <v>0</v>
      </c>
      <c r="Z93" s="149"/>
      <c r="AA93" s="147">
        <f t="shared" si="101"/>
        <v>-30.556106826080907</v>
      </c>
      <c r="AB93" s="147">
        <f t="shared" si="102"/>
        <v>149.44389317391909</v>
      </c>
      <c r="AC93" s="147">
        <f t="shared" si="103"/>
        <v>-30.556106826080907</v>
      </c>
      <c r="AD93" s="114">
        <f t="shared" si="50"/>
        <v>-1.5364426783453227</v>
      </c>
      <c r="AE93" s="114">
        <f t="shared" si="104"/>
        <v>1</v>
      </c>
      <c r="AF93" s="147">
        <f t="shared" si="105"/>
        <v>0</v>
      </c>
      <c r="AG93" s="149"/>
      <c r="AH93" s="147">
        <f t="shared" si="106"/>
        <v>-119.69537794212648</v>
      </c>
      <c r="AI93" s="147">
        <f t="shared" si="107"/>
        <v>60.304622057873516</v>
      </c>
      <c r="AJ93" s="147">
        <f t="shared" si="108"/>
        <v>60.304622057873516</v>
      </c>
      <c r="AK93" s="114">
        <f t="shared" si="145"/>
        <v>-2.6749555099094691</v>
      </c>
      <c r="AL93" s="114">
        <f t="shared" si="109"/>
        <v>1</v>
      </c>
      <c r="AM93" s="147">
        <f t="shared" si="110"/>
        <v>0</v>
      </c>
      <c r="AN93" s="149"/>
      <c r="AO93" s="147">
        <f t="shared" si="111"/>
        <v>-36.929234681930865</v>
      </c>
      <c r="AP93" s="147">
        <f t="shared" si="112"/>
        <v>142.53587440364544</v>
      </c>
      <c r="AQ93" s="114">
        <f t="shared" si="57"/>
        <v>-2.3672082582462632</v>
      </c>
      <c r="AR93" s="147">
        <f t="shared" si="113"/>
        <v>-36.929234681930865</v>
      </c>
      <c r="AS93" s="114">
        <f t="shared" si="114"/>
        <v>0.76144683718078388</v>
      </c>
      <c r="AT93" s="147">
        <f t="shared" si="115"/>
        <v>0.38709889603701114</v>
      </c>
      <c r="AU93" s="147">
        <f t="shared" si="24"/>
        <v>-25.47714947271065</v>
      </c>
      <c r="AV93" s="147">
        <f t="shared" si="25"/>
        <v>154.52285052728934</v>
      </c>
      <c r="AW93" s="114">
        <f t="shared" si="26"/>
        <v>-1.2314044090873668</v>
      </c>
      <c r="AX93" s="147">
        <f t="shared" si="116"/>
        <v>-25.47714947271065</v>
      </c>
      <c r="AY93" s="114">
        <f t="shared" si="117"/>
        <v>0.8678202493315782</v>
      </c>
      <c r="AZ93" s="147">
        <f t="shared" si="118"/>
        <v>0.26705607413742816</v>
      </c>
      <c r="BA93" s="114">
        <f t="shared" si="119"/>
        <v>0.65415497017443935</v>
      </c>
      <c r="BB93" s="149"/>
      <c r="BC93" s="223">
        <f t="shared" si="120"/>
        <v>2.4634580573395746</v>
      </c>
      <c r="BD93" s="70"/>
      <c r="BE93" s="214"/>
      <c r="BF93" s="148">
        <f t="shared" si="121"/>
        <v>-92.835445680042028</v>
      </c>
      <c r="BG93" s="148">
        <f t="shared" si="122"/>
        <v>87.164554319957972</v>
      </c>
      <c r="BH93" s="147">
        <f t="shared" si="123"/>
        <v>87.164554319957972</v>
      </c>
      <c r="BI93" s="114">
        <f t="shared" si="59"/>
        <v>-13.823502262957717</v>
      </c>
      <c r="BJ93" s="114">
        <f t="shared" si="124"/>
        <v>1</v>
      </c>
      <c r="BK93" s="147">
        <f t="shared" si="125"/>
        <v>0</v>
      </c>
      <c r="BL93" s="150"/>
      <c r="BM93" s="147">
        <f t="shared" si="126"/>
        <v>-122.27306302359857</v>
      </c>
      <c r="BN93" s="147">
        <f t="shared" si="127"/>
        <v>-122.27306302359857</v>
      </c>
      <c r="BO93" s="147">
        <f t="shared" si="128"/>
        <v>-709.53750000000002</v>
      </c>
      <c r="BP93" s="147">
        <f t="shared" si="80"/>
        <v>7.4375</v>
      </c>
      <c r="BQ93" s="147">
        <f t="shared" si="129"/>
        <v>-57.033166797339852</v>
      </c>
      <c r="BR93" s="115">
        <f t="shared" si="130"/>
        <v>0.54415346271323806</v>
      </c>
      <c r="BS93" s="115">
        <f t="shared" si="131"/>
        <v>0.38775142834438314</v>
      </c>
      <c r="BT93" s="115">
        <f t="shared" si="132"/>
        <v>0.38775142834438314</v>
      </c>
      <c r="BU93" s="147">
        <f t="shared" si="133"/>
        <v>1.2816882916519767</v>
      </c>
      <c r="BV93" s="150"/>
      <c r="BW93" s="147">
        <f t="shared" si="134"/>
        <v>-94.712742285475159</v>
      </c>
      <c r="BX93" s="147">
        <f t="shared" si="135"/>
        <v>-94.712742285475159</v>
      </c>
      <c r="BY93" s="147">
        <f t="shared" si="136"/>
        <v>-709.53750000000002</v>
      </c>
      <c r="BZ93" s="147">
        <f t="shared" si="81"/>
        <v>7.4375</v>
      </c>
      <c r="CA93" s="147">
        <f t="shared" si="137"/>
        <v>-46.668337448293308</v>
      </c>
      <c r="CB93" s="115">
        <f t="shared" si="138"/>
        <v>0.68622042689571927</v>
      </c>
      <c r="CC93" s="115">
        <f t="shared" si="139"/>
        <v>0.66482588042553503</v>
      </c>
      <c r="CD93" s="115">
        <f t="shared" si="140"/>
        <v>1</v>
      </c>
      <c r="CE93" s="147">
        <f t="shared" si="141"/>
        <v>0</v>
      </c>
      <c r="CF93" s="150"/>
      <c r="CG93" s="227">
        <f t="shared" si="142"/>
        <v>1.2816882916519767</v>
      </c>
      <c r="CH93" s="236">
        <f t="shared" si="143"/>
        <v>3.7451463489915513</v>
      </c>
      <c r="CI93" s="79">
        <f t="shared" si="144"/>
        <v>0.22248591109925381</v>
      </c>
      <c r="CJ93" s="229">
        <f t="shared" si="82"/>
        <v>-13.053949709443478</v>
      </c>
      <c r="CK93" s="184">
        <f t="shared" si="73"/>
        <v>26.5</v>
      </c>
      <c r="CL93" s="184">
        <f t="shared" si="74"/>
        <v>10.275412851126154</v>
      </c>
    </row>
    <row r="94" spans="1:90" x14ac:dyDescent="0.25">
      <c r="A94" s="145">
        <f t="shared" si="83"/>
        <v>270</v>
      </c>
      <c r="B94" s="146">
        <f t="shared" si="84"/>
        <v>0.125</v>
      </c>
      <c r="C94" s="94"/>
      <c r="D94" s="147">
        <f t="shared" si="85"/>
        <v>-94.284000000000006</v>
      </c>
      <c r="E94" s="148">
        <f t="shared" si="86"/>
        <v>0.97</v>
      </c>
      <c r="F94" s="149"/>
      <c r="G94" s="147">
        <f t="shared" si="87"/>
        <v>-69.509774443000822</v>
      </c>
      <c r="H94" s="147">
        <f t="shared" si="88"/>
        <v>-69.509774443000822</v>
      </c>
      <c r="I94" s="147">
        <f t="shared" si="89"/>
        <v>-722.92499999999995</v>
      </c>
      <c r="J94" s="147">
        <f t="shared" si="78"/>
        <v>7.4375</v>
      </c>
      <c r="K94" s="147">
        <f t="shared" si="90"/>
        <v>-37.598194598920443</v>
      </c>
      <c r="L94" s="115">
        <f t="shared" si="46"/>
        <v>0.79230886875382689</v>
      </c>
      <c r="M94" s="115">
        <f t="shared" si="5"/>
        <v>0.86014446318167403</v>
      </c>
      <c r="N94" s="115">
        <f t="shared" si="91"/>
        <v>0.86014446318167403</v>
      </c>
      <c r="O94" s="147">
        <f t="shared" si="92"/>
        <v>0.7151211362448644</v>
      </c>
      <c r="P94" s="149"/>
      <c r="Q94" s="147">
        <f t="shared" si="93"/>
        <v>-49.573921259900871</v>
      </c>
      <c r="R94" s="147">
        <f t="shared" si="94"/>
        <v>-102.82739331861877</v>
      </c>
      <c r="S94" s="147">
        <f t="shared" si="95"/>
        <v>-722.92499999999995</v>
      </c>
      <c r="T94" s="147">
        <f t="shared" si="79"/>
        <v>7.4375</v>
      </c>
      <c r="U94" s="147">
        <f t="shared" si="96"/>
        <v>-49.573921259900871</v>
      </c>
      <c r="V94" s="115">
        <f t="shared" si="97"/>
        <v>0.6484664555997911</v>
      </c>
      <c r="W94" s="115">
        <f t="shared" si="98"/>
        <v>0.58731318653093534</v>
      </c>
      <c r="X94" s="115">
        <f t="shared" si="99"/>
        <v>1</v>
      </c>
      <c r="Y94" s="147">
        <f t="shared" si="100"/>
        <v>0</v>
      </c>
      <c r="Z94" s="149"/>
      <c r="AA94" s="147">
        <f t="shared" si="101"/>
        <v>-31.797962487928391</v>
      </c>
      <c r="AB94" s="147">
        <f t="shared" si="102"/>
        <v>148.2020375120716</v>
      </c>
      <c r="AC94" s="147">
        <f t="shared" si="103"/>
        <v>-31.797962487928391</v>
      </c>
      <c r="AD94" s="114">
        <f t="shared" si="50"/>
        <v>-1.6451439926405587</v>
      </c>
      <c r="AE94" s="114">
        <f t="shared" si="104"/>
        <v>1</v>
      </c>
      <c r="AF94" s="147">
        <f t="shared" si="105"/>
        <v>0</v>
      </c>
      <c r="AG94" s="149"/>
      <c r="AH94" s="147">
        <f t="shared" si="106"/>
        <v>-121.35224921891388</v>
      </c>
      <c r="AI94" s="147">
        <f t="shared" si="107"/>
        <v>58.647750781086117</v>
      </c>
      <c r="AJ94" s="147">
        <f t="shared" si="108"/>
        <v>58.647750781086117</v>
      </c>
      <c r="AK94" s="114">
        <f t="shared" si="145"/>
        <v>-2.4462705390069082</v>
      </c>
      <c r="AL94" s="114">
        <f t="shared" si="109"/>
        <v>1</v>
      </c>
      <c r="AM94" s="147">
        <f t="shared" si="110"/>
        <v>0</v>
      </c>
      <c r="AN94" s="149"/>
      <c r="AO94" s="147">
        <f t="shared" si="111"/>
        <v>-38.818687560841262</v>
      </c>
      <c r="AP94" s="147">
        <f t="shared" si="112"/>
        <v>140.64458343596957</v>
      </c>
      <c r="AQ94" s="114">
        <f t="shared" si="57"/>
        <v>-2.5673571694249571</v>
      </c>
      <c r="AR94" s="147">
        <f t="shared" si="113"/>
        <v>-38.818687560841262</v>
      </c>
      <c r="AS94" s="114">
        <f t="shared" si="114"/>
        <v>0.74410143406323803</v>
      </c>
      <c r="AT94" s="147">
        <f t="shared" si="115"/>
        <v>0.39936921358890187</v>
      </c>
      <c r="AU94" s="147">
        <f t="shared" si="24"/>
        <v>-26.474393373758659</v>
      </c>
      <c r="AV94" s="147">
        <f t="shared" si="25"/>
        <v>153.52560662624134</v>
      </c>
      <c r="AW94" s="114">
        <f t="shared" si="26"/>
        <v>-1.3161699795416193</v>
      </c>
      <c r="AX94" s="147">
        <f t="shared" si="116"/>
        <v>-26.474393373758659</v>
      </c>
      <c r="AY94" s="114">
        <f t="shared" si="117"/>
        <v>0.85939238480809654</v>
      </c>
      <c r="AZ94" s="147">
        <f t="shared" si="118"/>
        <v>0.27237030219916319</v>
      </c>
      <c r="BA94" s="114">
        <f t="shared" si="119"/>
        <v>0.67173951578806501</v>
      </c>
      <c r="BB94" s="149"/>
      <c r="BC94" s="223">
        <f t="shared" si="120"/>
        <v>2.4818606520329292</v>
      </c>
      <c r="BD94" s="70"/>
      <c r="BE94" s="214"/>
      <c r="BF94" s="148">
        <f t="shared" si="121"/>
        <v>-95.605521222435769</v>
      </c>
      <c r="BG94" s="148">
        <f t="shared" si="122"/>
        <v>84.394478777564231</v>
      </c>
      <c r="BH94" s="147">
        <f t="shared" si="123"/>
        <v>84.394478777564231</v>
      </c>
      <c r="BI94" s="114">
        <f t="shared" si="59"/>
        <v>-10.840122688001181</v>
      </c>
      <c r="BJ94" s="114">
        <f t="shared" si="124"/>
        <v>1</v>
      </c>
      <c r="BK94" s="147">
        <f t="shared" si="125"/>
        <v>0</v>
      </c>
      <c r="BL94" s="150"/>
      <c r="BM94" s="147">
        <f t="shared" si="126"/>
        <v>-123.4477480523403</v>
      </c>
      <c r="BN94" s="147">
        <f t="shared" si="127"/>
        <v>-123.4477480523403</v>
      </c>
      <c r="BO94" s="147">
        <f t="shared" si="128"/>
        <v>-722.92499999999995</v>
      </c>
      <c r="BP94" s="147">
        <f t="shared" si="80"/>
        <v>7.4375</v>
      </c>
      <c r="BQ94" s="147">
        <f t="shared" si="129"/>
        <v>-57.520226642941431</v>
      </c>
      <c r="BR94" s="115">
        <f t="shared" si="130"/>
        <v>0.537001839546001</v>
      </c>
      <c r="BS94" s="115">
        <f t="shared" si="131"/>
        <v>0.37556274119282546</v>
      </c>
      <c r="BT94" s="115">
        <f t="shared" si="132"/>
        <v>0.37556274119282546</v>
      </c>
      <c r="BU94" s="147">
        <f t="shared" si="133"/>
        <v>1.2700385602092625</v>
      </c>
      <c r="BV94" s="150"/>
      <c r="BW94" s="147">
        <f t="shared" si="134"/>
        <v>-96.216738894700896</v>
      </c>
      <c r="BX94" s="147">
        <f t="shared" si="135"/>
        <v>-96.216738894700896</v>
      </c>
      <c r="BY94" s="147">
        <f t="shared" si="136"/>
        <v>-722.92499999999995</v>
      </c>
      <c r="BZ94" s="147">
        <f t="shared" si="81"/>
        <v>7.4375</v>
      </c>
      <c r="CA94" s="147">
        <f t="shared" si="137"/>
        <v>-47.202598161765813</v>
      </c>
      <c r="CB94" s="115">
        <f t="shared" si="138"/>
        <v>0.67940803149830487</v>
      </c>
      <c r="CC94" s="115">
        <f t="shared" si="139"/>
        <v>0.65087713193807706</v>
      </c>
      <c r="CD94" s="115">
        <f t="shared" si="140"/>
        <v>1</v>
      </c>
      <c r="CE94" s="147">
        <f t="shared" si="141"/>
        <v>0</v>
      </c>
      <c r="CF94" s="150"/>
      <c r="CG94" s="227">
        <f t="shared" si="142"/>
        <v>1.2700385602092625</v>
      </c>
      <c r="CH94" s="236">
        <f t="shared" si="143"/>
        <v>3.7518992122421917</v>
      </c>
      <c r="CI94" s="79">
        <f t="shared" si="144"/>
        <v>0.20657489511237961</v>
      </c>
      <c r="CJ94" s="229">
        <f t="shared" si="82"/>
        <v>-13.6984491816568</v>
      </c>
      <c r="CK94" s="184">
        <f t="shared" si="73"/>
        <v>27</v>
      </c>
      <c r="CL94" s="184">
        <f t="shared" si="74"/>
        <v>10.140194012206287</v>
      </c>
    </row>
    <row r="95" spans="1:90" x14ac:dyDescent="0.25">
      <c r="A95" s="145">
        <f t="shared" si="83"/>
        <v>275</v>
      </c>
      <c r="B95" s="146">
        <f t="shared" si="84"/>
        <v>0.125</v>
      </c>
      <c r="C95" s="94"/>
      <c r="D95" s="147">
        <f t="shared" si="85"/>
        <v>-96.03</v>
      </c>
      <c r="E95" s="148">
        <f t="shared" si="86"/>
        <v>0.97</v>
      </c>
      <c r="F95" s="149"/>
      <c r="G95" s="147">
        <f t="shared" si="87"/>
        <v>-70.867562660006783</v>
      </c>
      <c r="H95" s="147">
        <f t="shared" si="88"/>
        <v>-70.867562660006783</v>
      </c>
      <c r="I95" s="147">
        <f t="shared" si="89"/>
        <v>-736.3125</v>
      </c>
      <c r="J95" s="147">
        <f t="shared" si="78"/>
        <v>7.4375</v>
      </c>
      <c r="K95" s="147">
        <f t="shared" si="90"/>
        <v>-38.107576877514859</v>
      </c>
      <c r="L95" s="115">
        <f t="shared" si="46"/>
        <v>0.78685341735590475</v>
      </c>
      <c r="M95" s="115">
        <f t="shared" si="5"/>
        <v>0.85174825287421618</v>
      </c>
      <c r="N95" s="115">
        <f t="shared" si="91"/>
        <v>0.85174825287421618</v>
      </c>
      <c r="O95" s="147">
        <f t="shared" si="92"/>
        <v>0.7158339662626948</v>
      </c>
      <c r="P95" s="149"/>
      <c r="Q95" s="147">
        <f t="shared" si="93"/>
        <v>-50.092115124498967</v>
      </c>
      <c r="R95" s="147">
        <f t="shared" si="94"/>
        <v>-104.25265616729565</v>
      </c>
      <c r="S95" s="147">
        <f t="shared" si="95"/>
        <v>-736.3125</v>
      </c>
      <c r="T95" s="147">
        <f t="shared" si="79"/>
        <v>7.4375</v>
      </c>
      <c r="U95" s="147">
        <f t="shared" si="96"/>
        <v>-50.092115124498967</v>
      </c>
      <c r="V95" s="115">
        <f t="shared" si="97"/>
        <v>0.64155520049110615</v>
      </c>
      <c r="W95" s="115">
        <f t="shared" si="98"/>
        <v>0.57318961102237209</v>
      </c>
      <c r="X95" s="115">
        <f t="shared" si="99"/>
        <v>1</v>
      </c>
      <c r="Y95" s="147">
        <f t="shared" si="100"/>
        <v>0</v>
      </c>
      <c r="Z95" s="149"/>
      <c r="AA95" s="147">
        <f t="shared" si="101"/>
        <v>-33.098393761832426</v>
      </c>
      <c r="AB95" s="147">
        <f t="shared" si="102"/>
        <v>146.90160623816757</v>
      </c>
      <c r="AC95" s="147">
        <f t="shared" si="103"/>
        <v>-33.098393761832426</v>
      </c>
      <c r="AD95" s="114">
        <f t="shared" si="50"/>
        <v>-1.7619201395311543</v>
      </c>
      <c r="AE95" s="114">
        <f t="shared" si="104"/>
        <v>1</v>
      </c>
      <c r="AF95" s="147">
        <f t="shared" si="105"/>
        <v>0</v>
      </c>
      <c r="AG95" s="149"/>
      <c r="AH95" s="147">
        <f t="shared" si="106"/>
        <v>-122.93223104134668</v>
      </c>
      <c r="AI95" s="147">
        <f t="shared" si="107"/>
        <v>57.067768958653318</v>
      </c>
      <c r="AJ95" s="147">
        <f t="shared" si="108"/>
        <v>57.067768958653318</v>
      </c>
      <c r="AK95" s="114">
        <f t="shared" si="145"/>
        <v>-2.2419471284021566</v>
      </c>
      <c r="AL95" s="114">
        <f t="shared" si="109"/>
        <v>1</v>
      </c>
      <c r="AM95" s="147">
        <f t="shared" si="110"/>
        <v>0</v>
      </c>
      <c r="AN95" s="149"/>
      <c r="AO95" s="147">
        <f t="shared" si="111"/>
        <v>-40.82405954581769</v>
      </c>
      <c r="AP95" s="147">
        <f t="shared" si="112"/>
        <v>138.63749049523358</v>
      </c>
      <c r="AQ95" s="114">
        <f t="shared" si="57"/>
        <v>-2.7858208587047133</v>
      </c>
      <c r="AR95" s="147">
        <f t="shared" si="113"/>
        <v>-40.82405954581769</v>
      </c>
      <c r="AS95" s="114">
        <f t="shared" si="114"/>
        <v>0.7256195197231623</v>
      </c>
      <c r="AT95" s="147">
        <f t="shared" si="115"/>
        <v>0.4123642378365423</v>
      </c>
      <c r="AU95" s="147">
        <f t="shared" si="24"/>
        <v>-27.517825649701894</v>
      </c>
      <c r="AV95" s="147">
        <f t="shared" si="25"/>
        <v>152.4821743502981</v>
      </c>
      <c r="AW95" s="114">
        <f t="shared" si="26"/>
        <v>-1.4069905625005474</v>
      </c>
      <c r="AX95" s="147">
        <f t="shared" si="116"/>
        <v>-27.517825649701894</v>
      </c>
      <c r="AY95" s="114">
        <f t="shared" si="117"/>
        <v>0.85045330235664507</v>
      </c>
      <c r="AZ95" s="147">
        <f t="shared" si="118"/>
        <v>0.27795783484547371</v>
      </c>
      <c r="BA95" s="114">
        <f t="shared" si="119"/>
        <v>0.69032207268201606</v>
      </c>
      <c r="BB95" s="149"/>
      <c r="BC95" s="223">
        <f t="shared" si="120"/>
        <v>2.5011560389447109</v>
      </c>
      <c r="BD95" s="70"/>
      <c r="BE95" s="214"/>
      <c r="BF95" s="148">
        <f t="shared" si="121"/>
        <v>-98.301395122694743</v>
      </c>
      <c r="BG95" s="148">
        <f t="shared" si="122"/>
        <v>81.698604877305257</v>
      </c>
      <c r="BH95" s="147">
        <f t="shared" si="123"/>
        <v>81.698604877305257</v>
      </c>
      <c r="BI95" s="114">
        <f t="shared" si="59"/>
        <v>-9.1114457943669862</v>
      </c>
      <c r="BJ95" s="114">
        <f t="shared" si="124"/>
        <v>1</v>
      </c>
      <c r="BK95" s="147">
        <f t="shared" si="125"/>
        <v>0</v>
      </c>
      <c r="BL95" s="150"/>
      <c r="BM95" s="147">
        <f t="shared" si="126"/>
        <v>-124.57946672077559</v>
      </c>
      <c r="BN95" s="147">
        <f t="shared" si="127"/>
        <v>-124.57946672077559</v>
      </c>
      <c r="BO95" s="147">
        <f t="shared" si="128"/>
        <v>-736.3125</v>
      </c>
      <c r="BP95" s="147">
        <f t="shared" si="80"/>
        <v>7.4375</v>
      </c>
      <c r="BQ95" s="147">
        <f t="shared" si="129"/>
        <v>-57.994616791916499</v>
      </c>
      <c r="BR95" s="115">
        <f t="shared" si="130"/>
        <v>0.52999894000317993</v>
      </c>
      <c r="BS95" s="115">
        <f t="shared" si="131"/>
        <v>0.36385052714047628</v>
      </c>
      <c r="BT95" s="115">
        <f t="shared" si="132"/>
        <v>0.36385052714047628</v>
      </c>
      <c r="BU95" s="147">
        <f t="shared" si="133"/>
        <v>1.2583784517250058</v>
      </c>
      <c r="BV95" s="150"/>
      <c r="BW95" s="147">
        <f t="shared" si="134"/>
        <v>-97.68691312105959</v>
      </c>
      <c r="BX95" s="147">
        <f t="shared" si="135"/>
        <v>-97.68691312105959</v>
      </c>
      <c r="BY95" s="147">
        <f t="shared" si="136"/>
        <v>-736.3125</v>
      </c>
      <c r="BZ95" s="147">
        <f t="shared" si="81"/>
        <v>7.4375</v>
      </c>
      <c r="CA95" s="147">
        <f t="shared" si="137"/>
        <v>-47.726310993906267</v>
      </c>
      <c r="CB95" s="115">
        <f t="shared" si="138"/>
        <v>0.67267279399631241</v>
      </c>
      <c r="CC95" s="115">
        <f t="shared" si="139"/>
        <v>0.63704606235711803</v>
      </c>
      <c r="CD95" s="115">
        <f t="shared" si="140"/>
        <v>1</v>
      </c>
      <c r="CE95" s="147">
        <f t="shared" si="141"/>
        <v>0</v>
      </c>
      <c r="CF95" s="150"/>
      <c r="CG95" s="227">
        <f t="shared" si="142"/>
        <v>1.2583784517250058</v>
      </c>
      <c r="CH95" s="236">
        <f t="shared" si="143"/>
        <v>3.7595344906697168</v>
      </c>
      <c r="CI95" s="79">
        <f t="shared" si="144"/>
        <v>0.19124658495540844</v>
      </c>
      <c r="CJ95" s="229">
        <f t="shared" si="82"/>
        <v>-14.368126223958894</v>
      </c>
      <c r="CK95" s="184">
        <f t="shared" si="73"/>
        <v>27.5</v>
      </c>
      <c r="CL95" s="184">
        <f t="shared" si="74"/>
        <v>10.005889496363098</v>
      </c>
    </row>
    <row r="96" spans="1:90" x14ac:dyDescent="0.25">
      <c r="A96" s="145">
        <f t="shared" si="83"/>
        <v>280</v>
      </c>
      <c r="B96" s="146">
        <f t="shared" si="84"/>
        <v>0.125</v>
      </c>
      <c r="C96" s="94"/>
      <c r="D96" s="147">
        <f t="shared" si="85"/>
        <v>-97.775999999999996</v>
      </c>
      <c r="E96" s="148">
        <f t="shared" si="86"/>
        <v>0.97</v>
      </c>
      <c r="F96" s="149"/>
      <c r="G96" s="147">
        <f t="shared" si="87"/>
        <v>-72.217067060653335</v>
      </c>
      <c r="H96" s="147">
        <f t="shared" si="88"/>
        <v>-72.217067060653335</v>
      </c>
      <c r="I96" s="147">
        <f t="shared" si="89"/>
        <v>-749.7</v>
      </c>
      <c r="J96" s="147">
        <f t="shared" si="78"/>
        <v>7.4375</v>
      </c>
      <c r="K96" s="147">
        <f t="shared" si="90"/>
        <v>-38.609953335618961</v>
      </c>
      <c r="L96" s="115">
        <f t="shared" si="46"/>
        <v>0.7814120812128964</v>
      </c>
      <c r="M96" s="115">
        <f t="shared" ref="M96:M159" si="146">10^((10*LOG10(M$30*G$29^4/($A96^4+G$29^4)))/20)</f>
        <v>0.84314295715641108</v>
      </c>
      <c r="N96" s="115">
        <f t="shared" si="91"/>
        <v>0.84314295715641108</v>
      </c>
      <c r="O96" s="147">
        <f t="shared" si="92"/>
        <v>0.71643915734775132</v>
      </c>
      <c r="P96" s="149"/>
      <c r="Q96" s="147">
        <f t="shared" si="93"/>
        <v>-50.599339336520579</v>
      </c>
      <c r="R96" s="147">
        <f t="shared" si="94"/>
        <v>-105.63935889693519</v>
      </c>
      <c r="S96" s="147">
        <f t="shared" si="95"/>
        <v>-749.7</v>
      </c>
      <c r="T96" s="147">
        <f t="shared" si="79"/>
        <v>7.4375</v>
      </c>
      <c r="U96" s="147">
        <f t="shared" si="96"/>
        <v>-50.599339336520579</v>
      </c>
      <c r="V96" s="115">
        <f t="shared" si="97"/>
        <v>0.63473942336001377</v>
      </c>
      <c r="W96" s="115">
        <f t="shared" si="98"/>
        <v>0.55932757135333122</v>
      </c>
      <c r="X96" s="115">
        <f t="shared" si="99"/>
        <v>1</v>
      </c>
      <c r="Y96" s="147">
        <f t="shared" si="100"/>
        <v>0</v>
      </c>
      <c r="Z96" s="149"/>
      <c r="AA96" s="147">
        <f t="shared" si="101"/>
        <v>-34.460816271371762</v>
      </c>
      <c r="AB96" s="147">
        <f t="shared" si="102"/>
        <v>145.53918372862825</v>
      </c>
      <c r="AC96" s="147">
        <f t="shared" si="103"/>
        <v>-34.460816271371762</v>
      </c>
      <c r="AD96" s="114">
        <f t="shared" si="50"/>
        <v>-1.8874261961177781</v>
      </c>
      <c r="AE96" s="114">
        <f t="shared" si="104"/>
        <v>1</v>
      </c>
      <c r="AF96" s="147">
        <f t="shared" si="105"/>
        <v>0</v>
      </c>
      <c r="AG96" s="149"/>
      <c r="AH96" s="147">
        <f t="shared" si="106"/>
        <v>-124.43898930880364</v>
      </c>
      <c r="AI96" s="147">
        <f t="shared" si="107"/>
        <v>55.561010691196358</v>
      </c>
      <c r="AJ96" s="147">
        <f t="shared" si="108"/>
        <v>55.561010691196358</v>
      </c>
      <c r="AK96" s="114">
        <f t="shared" si="145"/>
        <v>-2.0587395713089909</v>
      </c>
      <c r="AL96" s="114">
        <f t="shared" si="109"/>
        <v>1</v>
      </c>
      <c r="AM96" s="147">
        <f t="shared" si="110"/>
        <v>0</v>
      </c>
      <c r="AN96" s="149"/>
      <c r="AO96" s="147">
        <f t="shared" si="111"/>
        <v>-42.951952370027122</v>
      </c>
      <c r="AP96" s="147">
        <f t="shared" si="112"/>
        <v>136.50798923245176</v>
      </c>
      <c r="AQ96" s="114">
        <f t="shared" si="57"/>
        <v>-3.0246957385912987</v>
      </c>
      <c r="AR96" s="147">
        <f t="shared" si="113"/>
        <v>-42.951952370027122</v>
      </c>
      <c r="AS96" s="114">
        <f t="shared" si="114"/>
        <v>0.70593581026555208</v>
      </c>
      <c r="AT96" s="147">
        <f t="shared" si="115"/>
        <v>0.42611063859153891</v>
      </c>
      <c r="AU96" s="147">
        <f t="shared" ref="AU96:AU159" si="147">(-ATAN(2*BA$27*$A96/$AX$27+SQRT(4*BA$27^2-1))-ATAN(2*BA$27*$A96/AX$27-SQRT(4*BA$27^2-1)))*180/PI()</f>
        <v>-28.610459665965205</v>
      </c>
      <c r="AV96" s="147">
        <f t="shared" ref="AV96:AV159" si="148">(-ATAN(2*BA$27*$A96/AX$27+SQRT(4*BA$27^2-1))-ATAN(2*BA$27*$A96/AX$27-SQRT(4*BA$27^2-1)))*180/PI()+180</f>
        <v>151.38954033403479</v>
      </c>
      <c r="AW96" s="114">
        <f t="shared" ref="AW96:AW159" si="149">10*LOG10(ABS((1-($A96^6/AX$27^6))/(($A96^6/AX$27^6)+($A96^2/(BA$27*AX$27^2))+1)))</f>
        <v>-1.5043219422270213</v>
      </c>
      <c r="AX96" s="147">
        <f t="shared" si="116"/>
        <v>-28.610459665965205</v>
      </c>
      <c r="AY96" s="114">
        <f t="shared" si="117"/>
        <v>0.84097658272089115</v>
      </c>
      <c r="AZ96" s="147">
        <f t="shared" si="118"/>
        <v>0.28383392525759132</v>
      </c>
      <c r="BA96" s="114">
        <f t="shared" si="119"/>
        <v>0.70994456384913018</v>
      </c>
      <c r="BB96" s="149"/>
      <c r="BC96" s="223">
        <f t="shared" si="120"/>
        <v>2.5213837211968815</v>
      </c>
      <c r="BD96" s="70"/>
      <c r="BE96" s="214"/>
      <c r="BF96" s="148">
        <f t="shared" si="121"/>
        <v>-100.91588243169305</v>
      </c>
      <c r="BG96" s="148">
        <f t="shared" si="122"/>
        <v>79.084117568306951</v>
      </c>
      <c r="BH96" s="147">
        <f t="shared" si="123"/>
        <v>79.084117568306951</v>
      </c>
      <c r="BI96" s="114">
        <f t="shared" si="59"/>
        <v>-7.8993706995163642</v>
      </c>
      <c r="BJ96" s="114">
        <f t="shared" si="124"/>
        <v>1</v>
      </c>
      <c r="BK96" s="147">
        <f t="shared" si="125"/>
        <v>0</v>
      </c>
      <c r="BL96" s="150"/>
      <c r="BM96" s="147">
        <f t="shared" si="126"/>
        <v>-125.67013843865442</v>
      </c>
      <c r="BN96" s="147">
        <f t="shared" si="127"/>
        <v>-125.67013843865442</v>
      </c>
      <c r="BO96" s="147">
        <f t="shared" si="128"/>
        <v>-749.7</v>
      </c>
      <c r="BP96" s="147">
        <f t="shared" si="80"/>
        <v>7.4375</v>
      </c>
      <c r="BQ96" s="147">
        <f t="shared" si="129"/>
        <v>-58.456762683882253</v>
      </c>
      <c r="BR96" s="115">
        <f t="shared" si="130"/>
        <v>0.52314184673441722</v>
      </c>
      <c r="BS96" s="115">
        <f t="shared" si="131"/>
        <v>0.35259864263793433</v>
      </c>
      <c r="BT96" s="115">
        <f t="shared" si="132"/>
        <v>0.35259864263793433</v>
      </c>
      <c r="BU96" s="147">
        <f t="shared" si="133"/>
        <v>1.2467275638755397</v>
      </c>
      <c r="BV96" s="150"/>
      <c r="BW96" s="147">
        <f t="shared" si="134"/>
        <v>-99.123234599234465</v>
      </c>
      <c r="BX96" s="147">
        <f t="shared" si="135"/>
        <v>-99.123234599234465</v>
      </c>
      <c r="BY96" s="147">
        <f t="shared" si="136"/>
        <v>-749.7</v>
      </c>
      <c r="BZ96" s="147">
        <f t="shared" si="81"/>
        <v>7.4375</v>
      </c>
      <c r="CA96" s="147">
        <f t="shared" si="137"/>
        <v>-48.239700296102136</v>
      </c>
      <c r="CB96" s="115">
        <f t="shared" si="138"/>
        <v>0.66601576930885231</v>
      </c>
      <c r="CC96" s="115">
        <f t="shared" si="139"/>
        <v>0.62335619534159137</v>
      </c>
      <c r="CD96" s="115">
        <f t="shared" si="140"/>
        <v>1</v>
      </c>
      <c r="CE96" s="147">
        <f t="shared" si="141"/>
        <v>0</v>
      </c>
      <c r="CF96" s="150"/>
      <c r="CG96" s="227">
        <f t="shared" si="142"/>
        <v>1.2467275638755397</v>
      </c>
      <c r="CH96" s="236">
        <f t="shared" si="143"/>
        <v>3.768111285072421</v>
      </c>
      <c r="CI96" s="79">
        <f t="shared" si="144"/>
        <v>0.17649441566364255</v>
      </c>
      <c r="CJ96" s="229">
        <f t="shared" si="82"/>
        <v>-15.065380625334219</v>
      </c>
      <c r="CK96" s="184">
        <f t="shared" si="73"/>
        <v>28</v>
      </c>
      <c r="CL96" s="184">
        <f t="shared" si="74"/>
        <v>9.8727619938621611</v>
      </c>
    </row>
    <row r="97" spans="1:90" x14ac:dyDescent="0.25">
      <c r="A97" s="145">
        <f t="shared" si="83"/>
        <v>285</v>
      </c>
      <c r="B97" s="146">
        <f t="shared" si="84"/>
        <v>0.125</v>
      </c>
      <c r="C97" s="94"/>
      <c r="D97" s="147">
        <f t="shared" si="85"/>
        <v>-99.522000000000006</v>
      </c>
      <c r="E97" s="148">
        <f t="shared" si="86"/>
        <v>0.97</v>
      </c>
      <c r="F97" s="149"/>
      <c r="G97" s="147">
        <f t="shared" si="87"/>
        <v>-73.557497030984663</v>
      </c>
      <c r="H97" s="147">
        <f t="shared" si="88"/>
        <v>-73.557497030984663</v>
      </c>
      <c r="I97" s="147">
        <f t="shared" si="89"/>
        <v>-763.08749999999998</v>
      </c>
      <c r="J97" s="147">
        <f t="shared" si="78"/>
        <v>7.4375</v>
      </c>
      <c r="K97" s="147">
        <f t="shared" si="90"/>
        <v>-39.105391852964459</v>
      </c>
      <c r="L97" s="115">
        <f t="shared" ref="L97:L160" si="150">10^(10*LOG10(G$29^2/($A97^2+G$29^2))/20)</f>
        <v>0.77598705351328046</v>
      </c>
      <c r="M97" s="115">
        <f t="shared" si="146"/>
        <v>0.8343410034552966</v>
      </c>
      <c r="N97" s="115">
        <f t="shared" si="91"/>
        <v>0.8343410034552966</v>
      </c>
      <c r="O97" s="147">
        <f t="shared" si="92"/>
        <v>0.71693466891797919</v>
      </c>
      <c r="P97" s="149"/>
      <c r="Q97" s="147">
        <f t="shared" si="93"/>
        <v>-51.09586154459582</v>
      </c>
      <c r="R97" s="147">
        <f t="shared" si="94"/>
        <v>-106.98811182369239</v>
      </c>
      <c r="S97" s="147">
        <f t="shared" si="95"/>
        <v>-763.08749999999998</v>
      </c>
      <c r="T97" s="147">
        <f t="shared" si="79"/>
        <v>7.4375</v>
      </c>
      <c r="U97" s="147">
        <f t="shared" si="96"/>
        <v>-51.09586154459582</v>
      </c>
      <c r="V97" s="115">
        <f t="shared" si="97"/>
        <v>0.62801926825914578</v>
      </c>
      <c r="W97" s="115">
        <f t="shared" si="98"/>
        <v>0.54574056164248808</v>
      </c>
      <c r="X97" s="115">
        <f t="shared" si="99"/>
        <v>1</v>
      </c>
      <c r="Y97" s="147">
        <f t="shared" si="100"/>
        <v>0</v>
      </c>
      <c r="Z97" s="149"/>
      <c r="AA97" s="147">
        <f t="shared" si="101"/>
        <v>-35.888739985628746</v>
      </c>
      <c r="AB97" s="147">
        <f t="shared" si="102"/>
        <v>144.11126001437125</v>
      </c>
      <c r="AC97" s="147">
        <f t="shared" si="103"/>
        <v>-35.888739985628746</v>
      </c>
      <c r="AD97" s="114">
        <f t="shared" ref="AD97:AD160" si="151">10*LOG10(ABS((1-($A97^6/AC$27^6))/(($A97^6/AC$27^6)+($A97^2/(AB$30*AC$27^2))+1)))</f>
        <v>-2.022382888168778</v>
      </c>
      <c r="AE97" s="114">
        <f t="shared" si="104"/>
        <v>1</v>
      </c>
      <c r="AF97" s="147">
        <f t="shared" si="105"/>
        <v>0</v>
      </c>
      <c r="AG97" s="149"/>
      <c r="AH97" s="147">
        <f t="shared" si="106"/>
        <v>-125.87616988654216</v>
      </c>
      <c r="AI97" s="147">
        <f t="shared" si="107"/>
        <v>54.123830113457842</v>
      </c>
      <c r="AJ97" s="147">
        <f t="shared" si="108"/>
        <v>54.123830113457842</v>
      </c>
      <c r="AK97" s="114">
        <f t="shared" si="145"/>
        <v>-1.8939544434030942</v>
      </c>
      <c r="AL97" s="114">
        <f t="shared" si="109"/>
        <v>1</v>
      </c>
      <c r="AM97" s="147">
        <f t="shared" si="110"/>
        <v>0</v>
      </c>
      <c r="AN97" s="149"/>
      <c r="AO97" s="147">
        <f t="shared" si="111"/>
        <v>-45.208534651809472</v>
      </c>
      <c r="AP97" s="147">
        <f t="shared" si="112"/>
        <v>134.24990660810539</v>
      </c>
      <c r="AQ97" s="114">
        <f t="shared" ref="AQ97:AQ160" si="152">10*LOG10(ABS((1-($A97^6/AR$27^6))/(($A97^6/AR$27^6)+($A97^2/(AT$26*AR$27^2))+1)))</f>
        <v>-3.2864685846865003</v>
      </c>
      <c r="AR97" s="147">
        <f t="shared" si="113"/>
        <v>-45.208534651809472</v>
      </c>
      <c r="AS97" s="114">
        <f t="shared" si="114"/>
        <v>0.68497791741862524</v>
      </c>
      <c r="AT97" s="147">
        <f t="shared" si="115"/>
        <v>0.44062899270769468</v>
      </c>
      <c r="AU97" s="147">
        <f t="shared" si="147"/>
        <v>-29.755488925343968</v>
      </c>
      <c r="AV97" s="147">
        <f t="shared" si="148"/>
        <v>150.24451107465603</v>
      </c>
      <c r="AW97" s="114">
        <f t="shared" si="149"/>
        <v>-1.6086574994423988</v>
      </c>
      <c r="AX97" s="147">
        <f t="shared" si="116"/>
        <v>-29.755488925343968</v>
      </c>
      <c r="AY97" s="114">
        <f t="shared" si="117"/>
        <v>0.83093513901687888</v>
      </c>
      <c r="AZ97" s="147">
        <f t="shared" si="118"/>
        <v>0.29001451194292366</v>
      </c>
      <c r="BA97" s="114">
        <f t="shared" si="119"/>
        <v>0.73064350465061834</v>
      </c>
      <c r="BB97" s="149"/>
      <c r="BC97" s="223">
        <f t="shared" si="120"/>
        <v>2.5425781735685975</v>
      </c>
      <c r="BD97" s="70"/>
      <c r="BE97" s="214"/>
      <c r="BF97" s="148">
        <f t="shared" si="121"/>
        <v>-103.44344745039157</v>
      </c>
      <c r="BG97" s="148">
        <f t="shared" si="122"/>
        <v>76.556552549608426</v>
      </c>
      <c r="BH97" s="147">
        <f t="shared" si="123"/>
        <v>76.556552549608426</v>
      </c>
      <c r="BI97" s="114">
        <f t="shared" ref="BI97:BI160" si="153">10*LOG10(ABS((1-($A97^6/BH$27^6))/(($A97^6/BH$27^6)+($A97^2/(BG$30*BH$27^2))+1)))</f>
        <v>-6.972401576790622</v>
      </c>
      <c r="BJ97" s="114">
        <f t="shared" si="124"/>
        <v>1</v>
      </c>
      <c r="BK97" s="147">
        <f t="shared" si="125"/>
        <v>0</v>
      </c>
      <c r="BL97" s="150"/>
      <c r="BM97" s="147">
        <f t="shared" si="126"/>
        <v>-126.72161089333412</v>
      </c>
      <c r="BN97" s="147">
        <f t="shared" si="127"/>
        <v>-126.72161089333412</v>
      </c>
      <c r="BO97" s="147">
        <f t="shared" si="128"/>
        <v>-763.08749999999998</v>
      </c>
      <c r="BP97" s="147">
        <f t="shared" si="80"/>
        <v>7.4375</v>
      </c>
      <c r="BQ97" s="147">
        <f t="shared" si="129"/>
        <v>-58.907074457581714</v>
      </c>
      <c r="BR97" s="115">
        <f t="shared" si="130"/>
        <v>0.51642759942546779</v>
      </c>
      <c r="BS97" s="115">
        <f t="shared" si="131"/>
        <v>0.34179060034680436</v>
      </c>
      <c r="BT97" s="115">
        <f t="shared" si="132"/>
        <v>0.34179060034680436</v>
      </c>
      <c r="BU97" s="147">
        <f t="shared" si="133"/>
        <v>1.2351034200130031</v>
      </c>
      <c r="BV97" s="150"/>
      <c r="BW97" s="147">
        <f t="shared" si="134"/>
        <v>-100.52578420093644</v>
      </c>
      <c r="BX97" s="147">
        <f t="shared" si="135"/>
        <v>-100.52578420093644</v>
      </c>
      <c r="BY97" s="147">
        <f t="shared" si="136"/>
        <v>-763.08749999999998</v>
      </c>
      <c r="BZ97" s="147">
        <f t="shared" si="81"/>
        <v>7.4375</v>
      </c>
      <c r="CA97" s="147">
        <f t="shared" si="137"/>
        <v>-48.742988295687134</v>
      </c>
      <c r="CB97" s="115">
        <f t="shared" si="138"/>
        <v>0.65943781830813575</v>
      </c>
      <c r="CC97" s="115">
        <f t="shared" si="139"/>
        <v>0.60982863919642405</v>
      </c>
      <c r="CD97" s="115">
        <f t="shared" si="140"/>
        <v>1</v>
      </c>
      <c r="CE97" s="147">
        <f t="shared" si="141"/>
        <v>0</v>
      </c>
      <c r="CF97" s="150"/>
      <c r="CG97" s="227">
        <f t="shared" si="142"/>
        <v>1.2351034200130031</v>
      </c>
      <c r="CH97" s="236">
        <f t="shared" si="143"/>
        <v>3.7776815935816006</v>
      </c>
      <c r="CI97" s="79">
        <f t="shared" si="144"/>
        <v>0.16231079244966698</v>
      </c>
      <c r="CJ97" s="229">
        <f t="shared" si="82"/>
        <v>-15.793052037793958</v>
      </c>
      <c r="CK97" s="184">
        <f t="shared" ref="CK97:CK160" si="154">A97/10*$BT$10*IF(AND(A97&gt;$BT$5,A97&lt;$BT$6),$BT$11,1)*1/30</f>
        <v>28.5</v>
      </c>
      <c r="CL97" s="184">
        <f t="shared" ref="CL97:CL160" si="155">CK97*BJ97*BT97*CD97</f>
        <v>9.7410321098839248</v>
      </c>
    </row>
    <row r="98" spans="1:90" x14ac:dyDescent="0.25">
      <c r="A98" s="145">
        <f t="shared" si="83"/>
        <v>290</v>
      </c>
      <c r="B98" s="146">
        <f t="shared" si="84"/>
        <v>0.125</v>
      </c>
      <c r="C98" s="94"/>
      <c r="D98" s="147">
        <f t="shared" si="85"/>
        <v>-101.268</v>
      </c>
      <c r="E98" s="148">
        <f t="shared" si="86"/>
        <v>0.97</v>
      </c>
      <c r="F98" s="149"/>
      <c r="G98" s="147">
        <f t="shared" si="87"/>
        <v>-74.888087159824124</v>
      </c>
      <c r="H98" s="147">
        <f t="shared" si="88"/>
        <v>-74.888087159824124</v>
      </c>
      <c r="I98" s="147">
        <f t="shared" si="89"/>
        <v>-776.47500000000002</v>
      </c>
      <c r="J98" s="147">
        <f t="shared" si="78"/>
        <v>7.4375</v>
      </c>
      <c r="K98" s="147">
        <f t="shared" si="90"/>
        <v>-39.593962597877912</v>
      </c>
      <c r="L98" s="115">
        <f t="shared" si="150"/>
        <v>0.77058040548625029</v>
      </c>
      <c r="M98" s="115">
        <f t="shared" si="146"/>
        <v>0.82535543800166045</v>
      </c>
      <c r="N98" s="115">
        <f t="shared" si="91"/>
        <v>0.82535543800166045</v>
      </c>
      <c r="O98" s="147">
        <f t="shared" si="92"/>
        <v>0.71731884252705103</v>
      </c>
      <c r="P98" s="149"/>
      <c r="Q98" s="147">
        <f t="shared" si="93"/>
        <v>-51.581944655178006</v>
      </c>
      <c r="R98" s="147">
        <f t="shared" si="94"/>
        <v>-108.29960048967405</v>
      </c>
      <c r="S98" s="147">
        <f t="shared" si="95"/>
        <v>-776.47500000000002</v>
      </c>
      <c r="T98" s="147">
        <f t="shared" si="79"/>
        <v>7.4375</v>
      </c>
      <c r="U98" s="147">
        <f t="shared" si="96"/>
        <v>-51.581944655178006</v>
      </c>
      <c r="V98" s="115">
        <f t="shared" si="97"/>
        <v>0.62139471100204402</v>
      </c>
      <c r="W98" s="115">
        <f t="shared" si="98"/>
        <v>0.53243948716914835</v>
      </c>
      <c r="X98" s="115">
        <f t="shared" si="99"/>
        <v>1</v>
      </c>
      <c r="Y98" s="147">
        <f t="shared" si="100"/>
        <v>0</v>
      </c>
      <c r="Z98" s="149"/>
      <c r="AA98" s="147">
        <f t="shared" si="101"/>
        <v>-37.385737669371842</v>
      </c>
      <c r="AB98" s="147">
        <f t="shared" si="102"/>
        <v>142.61426233062815</v>
      </c>
      <c r="AC98" s="147">
        <f t="shared" si="103"/>
        <v>-37.385737669371842</v>
      </c>
      <c r="AD98" s="114">
        <f t="shared" si="151"/>
        <v>-2.1675876594139361</v>
      </c>
      <c r="AE98" s="114">
        <f t="shared" si="104"/>
        <v>1</v>
      </c>
      <c r="AF98" s="147">
        <f t="shared" si="105"/>
        <v>0</v>
      </c>
      <c r="AG98" s="149"/>
      <c r="AH98" s="147">
        <f t="shared" si="106"/>
        <v>-127.24735545948039</v>
      </c>
      <c r="AI98" s="147">
        <f t="shared" si="107"/>
        <v>52.752644540519611</v>
      </c>
      <c r="AJ98" s="147">
        <f t="shared" si="108"/>
        <v>52.752644540519611</v>
      </c>
      <c r="AK98" s="114">
        <f t="shared" si="145"/>
        <v>-1.7453307147568851</v>
      </c>
      <c r="AL98" s="114">
        <f t="shared" si="109"/>
        <v>1</v>
      </c>
      <c r="AM98" s="147">
        <f t="shared" si="110"/>
        <v>0</v>
      </c>
      <c r="AN98" s="149"/>
      <c r="AO98" s="147">
        <f t="shared" si="111"/>
        <v>-47.599236413718849</v>
      </c>
      <c r="AP98" s="147">
        <f t="shared" si="112"/>
        <v>131.85780836389324</v>
      </c>
      <c r="AQ98" s="114">
        <f t="shared" si="152"/>
        <v>-3.5741347591868884</v>
      </c>
      <c r="AR98" s="147">
        <f t="shared" si="113"/>
        <v>-47.599236413718849</v>
      </c>
      <c r="AS98" s="114">
        <f t="shared" si="114"/>
        <v>0.66266382356170039</v>
      </c>
      <c r="AT98" s="147">
        <f t="shared" si="115"/>
        <v>0.45593138327316901</v>
      </c>
      <c r="AU98" s="147">
        <f t="shared" si="147"/>
        <v>-30.956286958484814</v>
      </c>
      <c r="AV98" s="147">
        <f t="shared" si="148"/>
        <v>149.04371304151519</v>
      </c>
      <c r="AW98" s="114">
        <f t="shared" si="149"/>
        <v>-1.720533152180326</v>
      </c>
      <c r="AX98" s="147">
        <f t="shared" si="116"/>
        <v>-30.956286958484814</v>
      </c>
      <c r="AY98" s="114">
        <f t="shared" si="117"/>
        <v>0.82030119153813774</v>
      </c>
      <c r="AZ98" s="147">
        <f t="shared" si="118"/>
        <v>0.29651615860617642</v>
      </c>
      <c r="BA98" s="114">
        <f t="shared" si="119"/>
        <v>0.75244754187934548</v>
      </c>
      <c r="BB98" s="149"/>
      <c r="BC98" s="223">
        <f t="shared" si="120"/>
        <v>2.5647663844063966</v>
      </c>
      <c r="BD98" s="70"/>
      <c r="BE98" s="214"/>
      <c r="BF98" s="148">
        <f t="shared" si="121"/>
        <v>-105.88013877707526</v>
      </c>
      <c r="BG98" s="148">
        <f t="shared" si="122"/>
        <v>74.11986122292474</v>
      </c>
      <c r="BH98" s="147">
        <f t="shared" si="123"/>
        <v>74.11986122292474</v>
      </c>
      <c r="BI98" s="114">
        <f t="shared" si="153"/>
        <v>-6.2272662987302212</v>
      </c>
      <c r="BJ98" s="114">
        <f t="shared" si="124"/>
        <v>1</v>
      </c>
      <c r="BK98" s="147">
        <f t="shared" si="125"/>
        <v>0</v>
      </c>
      <c r="BL98" s="150"/>
      <c r="BM98" s="147">
        <f t="shared" si="126"/>
        <v>-127.73565795299349</v>
      </c>
      <c r="BN98" s="147">
        <f t="shared" si="127"/>
        <v>-127.73565795299349</v>
      </c>
      <c r="BO98" s="147">
        <f t="shared" si="128"/>
        <v>-776.47500000000002</v>
      </c>
      <c r="BP98" s="147">
        <f t="shared" si="80"/>
        <v>7.4375</v>
      </c>
      <c r="BQ98" s="147">
        <f t="shared" si="129"/>
        <v>-59.345947367885323</v>
      </c>
      <c r="BR98" s="115">
        <f t="shared" si="130"/>
        <v>0.50985321003673822</v>
      </c>
      <c r="BS98" s="115">
        <f t="shared" si="131"/>
        <v>0.33140977135731148</v>
      </c>
      <c r="BT98" s="115">
        <f t="shared" si="132"/>
        <v>0.33140977135731148</v>
      </c>
      <c r="BU98" s="147">
        <f t="shared" si="133"/>
        <v>1.2235216279022365</v>
      </c>
      <c r="BV98" s="150"/>
      <c r="BW98" s="147">
        <f t="shared" si="134"/>
        <v>-101.89474373932165</v>
      </c>
      <c r="BX98" s="147">
        <f t="shared" si="135"/>
        <v>-101.89474373932165</v>
      </c>
      <c r="BY98" s="147">
        <f t="shared" si="136"/>
        <v>-776.47500000000002</v>
      </c>
      <c r="BZ98" s="147">
        <f t="shared" si="81"/>
        <v>7.4375</v>
      </c>
      <c r="CA98" s="147">
        <f t="shared" si="137"/>
        <v>-49.236394799058843</v>
      </c>
      <c r="CB98" s="115">
        <f t="shared" si="138"/>
        <v>0.65293962206946266</v>
      </c>
      <c r="CC98" s="115">
        <f t="shared" si="139"/>
        <v>0.59648213126748195</v>
      </c>
      <c r="CD98" s="115">
        <f t="shared" si="140"/>
        <v>1</v>
      </c>
      <c r="CE98" s="147">
        <f t="shared" si="141"/>
        <v>0</v>
      </c>
      <c r="CF98" s="150"/>
      <c r="CG98" s="227">
        <f t="shared" si="142"/>
        <v>1.2235216279022365</v>
      </c>
      <c r="CH98" s="236">
        <f t="shared" si="143"/>
        <v>3.7882880123086329</v>
      </c>
      <c r="CI98" s="79">
        <f t="shared" si="144"/>
        <v>0.14868697659687732</v>
      </c>
      <c r="CJ98" s="229">
        <f t="shared" si="82"/>
        <v>-16.554541388109271</v>
      </c>
      <c r="CK98" s="184">
        <f t="shared" si="154"/>
        <v>29</v>
      </c>
      <c r="CL98" s="184">
        <f t="shared" si="155"/>
        <v>9.6108833693620337</v>
      </c>
    </row>
    <row r="99" spans="1:90" x14ac:dyDescent="0.25">
      <c r="A99" s="145">
        <f t="shared" si="83"/>
        <v>295</v>
      </c>
      <c r="B99" s="146">
        <f t="shared" si="84"/>
        <v>0.125</v>
      </c>
      <c r="C99" s="94"/>
      <c r="D99" s="147">
        <f t="shared" si="85"/>
        <v>-103.014</v>
      </c>
      <c r="E99" s="148">
        <f t="shared" si="86"/>
        <v>0.97</v>
      </c>
      <c r="F99" s="149"/>
      <c r="G99" s="147">
        <f t="shared" si="87"/>
        <v>-76.208100642969171</v>
      </c>
      <c r="H99" s="147">
        <f t="shared" si="88"/>
        <v>-76.208100642969171</v>
      </c>
      <c r="I99" s="147">
        <f t="shared" si="89"/>
        <v>-789.86249999999995</v>
      </c>
      <c r="J99" s="147">
        <f t="shared" si="78"/>
        <v>7.4375</v>
      </c>
      <c r="K99" s="147">
        <f t="shared" si="90"/>
        <v>-40.075737802287165</v>
      </c>
      <c r="L99" s="115">
        <f t="shared" si="150"/>
        <v>0.76519408985186965</v>
      </c>
      <c r="M99" s="115">
        <f t="shared" si="146"/>
        <v>0.81619982684802395</v>
      </c>
      <c r="N99" s="115">
        <f t="shared" si="91"/>
        <v>0.81619982684802395</v>
      </c>
      <c r="O99" s="147">
        <f t="shared" si="92"/>
        <v>0.71759040153454967</v>
      </c>
      <c r="P99" s="149"/>
      <c r="Q99" s="147">
        <f t="shared" si="93"/>
        <v>-52.057846649881078</v>
      </c>
      <c r="R99" s="147">
        <f t="shared" si="94"/>
        <v>-109.57457310496252</v>
      </c>
      <c r="S99" s="147">
        <f t="shared" si="95"/>
        <v>-789.86249999999995</v>
      </c>
      <c r="T99" s="147">
        <f t="shared" si="79"/>
        <v>7.4375</v>
      </c>
      <c r="U99" s="147">
        <f t="shared" si="96"/>
        <v>-52.057846649881078</v>
      </c>
      <c r="V99" s="115">
        <f t="shared" si="97"/>
        <v>0.61486557459805757</v>
      </c>
      <c r="W99" s="115">
        <f t="shared" si="98"/>
        <v>0.51943287121869297</v>
      </c>
      <c r="X99" s="115">
        <f t="shared" si="99"/>
        <v>1</v>
      </c>
      <c r="Y99" s="147">
        <f t="shared" si="100"/>
        <v>0</v>
      </c>
      <c r="Z99" s="149"/>
      <c r="AA99" s="147">
        <f t="shared" si="101"/>
        <v>-38.95540274654477</v>
      </c>
      <c r="AB99" s="147">
        <f t="shared" si="102"/>
        <v>141.04459725345524</v>
      </c>
      <c r="AC99" s="147">
        <f t="shared" si="103"/>
        <v>-38.95540274654477</v>
      </c>
      <c r="AD99" s="114">
        <f t="shared" si="151"/>
        <v>-2.323928505161831</v>
      </c>
      <c r="AE99" s="114">
        <f t="shared" si="104"/>
        <v>1</v>
      </c>
      <c r="AF99" s="147">
        <f t="shared" si="105"/>
        <v>0</v>
      </c>
      <c r="AG99" s="149"/>
      <c r="AH99" s="147">
        <f t="shared" si="106"/>
        <v>-128.55603315110417</v>
      </c>
      <c r="AI99" s="147">
        <f t="shared" si="107"/>
        <v>51.443966848895826</v>
      </c>
      <c r="AJ99" s="147">
        <f t="shared" si="108"/>
        <v>51.443966848895826</v>
      </c>
      <c r="AK99" s="114">
        <f t="shared" si="145"/>
        <v>-1.6109517677543872</v>
      </c>
      <c r="AL99" s="114">
        <f t="shared" si="109"/>
        <v>1</v>
      </c>
      <c r="AM99" s="147">
        <f t="shared" si="110"/>
        <v>0</v>
      </c>
      <c r="AN99" s="149"/>
      <c r="AO99" s="147">
        <f t="shared" si="111"/>
        <v>-50.128375816031138</v>
      </c>
      <c r="AP99" s="147">
        <f t="shared" si="112"/>
        <v>129.32737228050422</v>
      </c>
      <c r="AQ99" s="114">
        <f t="shared" si="152"/>
        <v>-3.8913645520166189</v>
      </c>
      <c r="AR99" s="147">
        <f t="shared" si="113"/>
        <v>-50.128375816031138</v>
      </c>
      <c r="AS99" s="114">
        <f t="shared" si="114"/>
        <v>0.63889835862321731</v>
      </c>
      <c r="AT99" s="147">
        <f t="shared" si="115"/>
        <v>0.47201860467072637</v>
      </c>
      <c r="AU99" s="147">
        <f t="shared" si="147"/>
        <v>-32.216403197886265</v>
      </c>
      <c r="AV99" s="147">
        <f t="shared" si="148"/>
        <v>147.78359680211372</v>
      </c>
      <c r="AW99" s="114">
        <f t="shared" si="149"/>
        <v>-1.8405333633180101</v>
      </c>
      <c r="AX99" s="147">
        <f t="shared" si="116"/>
        <v>-32.216403197886265</v>
      </c>
      <c r="AY99" s="114">
        <f t="shared" si="117"/>
        <v>0.8090462175865073</v>
      </c>
      <c r="AZ99" s="147">
        <f t="shared" si="118"/>
        <v>0.3033559623153132</v>
      </c>
      <c r="BA99" s="114">
        <f t="shared" si="119"/>
        <v>0.77537456698603957</v>
      </c>
      <c r="BB99" s="149"/>
      <c r="BC99" s="223">
        <f t="shared" si="120"/>
        <v>2.587964968520589</v>
      </c>
      <c r="BD99" s="70"/>
      <c r="BE99" s="214"/>
      <c r="BF99" s="148">
        <f t="shared" si="121"/>
        <v>-108.22347242473592</v>
      </c>
      <c r="BG99" s="148">
        <f t="shared" si="122"/>
        <v>71.776527575264083</v>
      </c>
      <c r="BH99" s="147">
        <f t="shared" si="123"/>
        <v>71.776527575264083</v>
      </c>
      <c r="BI99" s="114">
        <f t="shared" si="153"/>
        <v>-5.6087386950892091</v>
      </c>
      <c r="BJ99" s="114">
        <f t="shared" si="124"/>
        <v>1</v>
      </c>
      <c r="BK99" s="147">
        <f t="shared" si="125"/>
        <v>0</v>
      </c>
      <c r="BL99" s="150"/>
      <c r="BM99" s="147">
        <f t="shared" si="126"/>
        <v>-128.71397875507694</v>
      </c>
      <c r="BN99" s="147">
        <f t="shared" si="127"/>
        <v>-128.71397875507694</v>
      </c>
      <c r="BO99" s="147">
        <f t="shared" si="128"/>
        <v>-789.86249999999995</v>
      </c>
      <c r="BP99" s="147">
        <f t="shared" si="80"/>
        <v>7.4375</v>
      </c>
      <c r="BQ99" s="147">
        <f t="shared" si="129"/>
        <v>-59.773762216735477</v>
      </c>
      <c r="BR99" s="115">
        <f t="shared" si="130"/>
        <v>0.50341567616542449</v>
      </c>
      <c r="BS99" s="115">
        <f t="shared" si="131"/>
        <v>0.32143955065039959</v>
      </c>
      <c r="BT99" s="115">
        <f t="shared" si="132"/>
        <v>0.32143955065039959</v>
      </c>
      <c r="BU99" s="147">
        <f t="shared" si="133"/>
        <v>1.2119960334753008</v>
      </c>
      <c r="BV99" s="150"/>
      <c r="BW99" s="147">
        <f t="shared" si="134"/>
        <v>-103.23038570253398</v>
      </c>
      <c r="BX99" s="147">
        <f t="shared" si="135"/>
        <v>-103.23038570253398</v>
      </c>
      <c r="BY99" s="147">
        <f t="shared" si="136"/>
        <v>-789.86249999999995</v>
      </c>
      <c r="BZ99" s="147">
        <f t="shared" si="81"/>
        <v>7.4375</v>
      </c>
      <c r="CA99" s="147">
        <f t="shared" si="137"/>
        <v>-49.720136931043555</v>
      </c>
      <c r="CB99" s="115">
        <f t="shared" si="138"/>
        <v>0.6465216954016153</v>
      </c>
      <c r="CC99" s="115">
        <f t="shared" si="139"/>
        <v>0.58333311004642441</v>
      </c>
      <c r="CD99" s="115">
        <f t="shared" si="140"/>
        <v>1</v>
      </c>
      <c r="CE99" s="147">
        <f t="shared" si="141"/>
        <v>0</v>
      </c>
      <c r="CF99" s="150"/>
      <c r="CG99" s="227">
        <f t="shared" si="142"/>
        <v>1.2119960334753008</v>
      </c>
      <c r="CH99" s="236">
        <f t="shared" si="143"/>
        <v>3.7999610019958898</v>
      </c>
      <c r="CI99" s="79">
        <f t="shared" si="144"/>
        <v>0.13561287240804293</v>
      </c>
      <c r="CJ99" s="229">
        <f t="shared" si="82"/>
        <v>-17.353981703412792</v>
      </c>
      <c r="CK99" s="184">
        <f t="shared" si="154"/>
        <v>29.5</v>
      </c>
      <c r="CL99" s="184">
        <f t="shared" si="155"/>
        <v>9.4824667441867874</v>
      </c>
    </row>
    <row r="100" spans="1:90" x14ac:dyDescent="0.25">
      <c r="A100" s="145">
        <f t="shared" si="83"/>
        <v>300</v>
      </c>
      <c r="B100" s="146">
        <f t="shared" si="84"/>
        <v>0.125</v>
      </c>
      <c r="C100" s="94"/>
      <c r="D100" s="147">
        <f t="shared" si="85"/>
        <v>-104.76</v>
      </c>
      <c r="E100" s="148">
        <f t="shared" si="86"/>
        <v>0.97</v>
      </c>
      <c r="F100" s="149"/>
      <c r="G100" s="147">
        <f t="shared" si="87"/>
        <v>-77.516832351370738</v>
      </c>
      <c r="H100" s="147">
        <f t="shared" si="88"/>
        <v>-77.516832351370738</v>
      </c>
      <c r="I100" s="147">
        <f t="shared" si="89"/>
        <v>-803.25</v>
      </c>
      <c r="J100" s="147">
        <f t="shared" si="78"/>
        <v>7.4375</v>
      </c>
      <c r="K100" s="147">
        <f t="shared" si="90"/>
        <v>-40.550791547010192</v>
      </c>
      <c r="L100" s="115">
        <f t="shared" si="150"/>
        <v>0.75982994436543017</v>
      </c>
      <c r="M100" s="115">
        <f t="shared" si="146"/>
        <v>0.80688815476953157</v>
      </c>
      <c r="N100" s="115">
        <f t="shared" si="91"/>
        <v>0.80688815476953157</v>
      </c>
      <c r="O100" s="147">
        <f t="shared" si="92"/>
        <v>0.71774844769787716</v>
      </c>
      <c r="P100" s="149"/>
      <c r="Q100" s="147">
        <f t="shared" si="93"/>
        <v>-52.52382043863863</v>
      </c>
      <c r="R100" s="147">
        <f t="shared" si="94"/>
        <v>-110.81382897851496</v>
      </c>
      <c r="S100" s="147">
        <f t="shared" si="95"/>
        <v>-803.25</v>
      </c>
      <c r="T100" s="147">
        <f t="shared" si="79"/>
        <v>7.4375</v>
      </c>
      <c r="U100" s="147">
        <f t="shared" si="96"/>
        <v>-52.52382043863863</v>
      </c>
      <c r="V100" s="115">
        <f t="shared" si="97"/>
        <v>0.60843154365713559</v>
      </c>
      <c r="W100" s="115">
        <f t="shared" si="98"/>
        <v>0.50672706476350982</v>
      </c>
      <c r="X100" s="115">
        <f t="shared" si="99"/>
        <v>1</v>
      </c>
      <c r="Y100" s="147">
        <f t="shared" si="100"/>
        <v>0</v>
      </c>
      <c r="Z100" s="149"/>
      <c r="AA100" s="147">
        <f t="shared" si="101"/>
        <v>-40.601294645004472</v>
      </c>
      <c r="AB100" s="147">
        <f t="shared" si="102"/>
        <v>139.39870535499551</v>
      </c>
      <c r="AC100" s="147">
        <f t="shared" si="103"/>
        <v>-40.601294645004472</v>
      </c>
      <c r="AD100" s="114">
        <f t="shared" si="151"/>
        <v>-2.4924013944559298</v>
      </c>
      <c r="AE100" s="114">
        <f t="shared" si="104"/>
        <v>1</v>
      </c>
      <c r="AF100" s="147">
        <f t="shared" si="105"/>
        <v>0</v>
      </c>
      <c r="AG100" s="149"/>
      <c r="AH100" s="147">
        <f t="shared" si="106"/>
        <v>-129.80557109226521</v>
      </c>
      <c r="AI100" s="147">
        <f t="shared" si="107"/>
        <v>50.194428907734789</v>
      </c>
      <c r="AJ100" s="147">
        <f t="shared" si="108"/>
        <v>50.194428907734789</v>
      </c>
      <c r="AK100" s="114">
        <f t="shared" si="145"/>
        <v>-1.4891794558467366</v>
      </c>
      <c r="AL100" s="114">
        <f t="shared" si="109"/>
        <v>1</v>
      </c>
      <c r="AM100" s="147">
        <f t="shared" si="110"/>
        <v>0</v>
      </c>
      <c r="AN100" s="149"/>
      <c r="AO100" s="147">
        <f t="shared" si="111"/>
        <v>-52.798720732521275</v>
      </c>
      <c r="AP100" s="147">
        <f t="shared" si="112"/>
        <v>126.65582659358039</v>
      </c>
      <c r="AQ100" s="114">
        <f t="shared" si="152"/>
        <v>-4.2427427823421473</v>
      </c>
      <c r="AR100" s="147">
        <f t="shared" si="113"/>
        <v>-52.798720732521275</v>
      </c>
      <c r="AS100" s="114">
        <f t="shared" si="114"/>
        <v>0.61356822537961264</v>
      </c>
      <c r="AT100" s="147">
        <f t="shared" si="115"/>
        <v>0.48887704381964148</v>
      </c>
      <c r="AU100" s="147">
        <f t="shared" si="147"/>
        <v>-33.539553565258004</v>
      </c>
      <c r="AV100" s="147">
        <f t="shared" si="148"/>
        <v>146.46044643474198</v>
      </c>
      <c r="AW100" s="114">
        <f t="shared" si="149"/>
        <v>-1.9692984892067766</v>
      </c>
      <c r="AX100" s="147">
        <f t="shared" si="116"/>
        <v>-33.539553565258004</v>
      </c>
      <c r="AY100" s="114">
        <f t="shared" si="117"/>
        <v>0.79714086860626387</v>
      </c>
      <c r="AZ100" s="147">
        <f t="shared" si="118"/>
        <v>0.31055142190053708</v>
      </c>
      <c r="BA100" s="114">
        <f t="shared" si="119"/>
        <v>0.79942846572017856</v>
      </c>
      <c r="BB100" s="149"/>
      <c r="BC100" s="223">
        <f t="shared" si="120"/>
        <v>2.6121769134180557</v>
      </c>
      <c r="BD100" s="70"/>
      <c r="BE100" s="214"/>
      <c r="BF100" s="148">
        <f t="shared" si="121"/>
        <v>-110.47227951974192</v>
      </c>
      <c r="BG100" s="148">
        <f t="shared" si="122"/>
        <v>69.527720480258083</v>
      </c>
      <c r="BH100" s="147">
        <f t="shared" si="123"/>
        <v>69.527720480258083</v>
      </c>
      <c r="BI100" s="114">
        <f t="shared" si="153"/>
        <v>-5.0837330356394439</v>
      </c>
      <c r="BJ100" s="114">
        <f t="shared" si="124"/>
        <v>1</v>
      </c>
      <c r="BK100" s="147">
        <f t="shared" si="125"/>
        <v>0</v>
      </c>
      <c r="BL100" s="150"/>
      <c r="BM100" s="147">
        <f t="shared" si="126"/>
        <v>-129.65819774704582</v>
      </c>
      <c r="BN100" s="147">
        <f t="shared" si="127"/>
        <v>-129.65819774704582</v>
      </c>
      <c r="BO100" s="147">
        <f t="shared" si="128"/>
        <v>-803.25</v>
      </c>
      <c r="BP100" s="147">
        <f t="shared" si="80"/>
        <v>7.4375</v>
      </c>
      <c r="BQ100" s="147">
        <f t="shared" si="129"/>
        <v>-60.190885793293475</v>
      </c>
      <c r="BR100" s="115">
        <f t="shared" si="130"/>
        <v>0.49711199272005341</v>
      </c>
      <c r="BS100" s="115">
        <f t="shared" si="131"/>
        <v>0.31186349081871811</v>
      </c>
      <c r="BT100" s="115">
        <f t="shared" si="132"/>
        <v>0.31186349081871811</v>
      </c>
      <c r="BU100" s="147">
        <f t="shared" si="133"/>
        <v>1.2005388680282019</v>
      </c>
      <c r="BV100" s="150"/>
      <c r="BW100" s="147">
        <f t="shared" si="134"/>
        <v>-104.53306318201454</v>
      </c>
      <c r="BX100" s="147">
        <f t="shared" si="135"/>
        <v>-104.53306318201454</v>
      </c>
      <c r="BY100" s="147">
        <f t="shared" si="136"/>
        <v>-803.25</v>
      </c>
      <c r="BZ100" s="147">
        <f t="shared" si="81"/>
        <v>7.4375</v>
      </c>
      <c r="CA100" s="147">
        <f t="shared" si="137"/>
        <v>-50.19442890773481</v>
      </c>
      <c r="CB100" s="115">
        <f t="shared" si="138"/>
        <v>0.64018439966447993</v>
      </c>
      <c r="CC100" s="115">
        <f t="shared" si="139"/>
        <v>0.5703958094953443</v>
      </c>
      <c r="CD100" s="115">
        <f t="shared" si="140"/>
        <v>1</v>
      </c>
      <c r="CE100" s="147">
        <f t="shared" si="141"/>
        <v>0</v>
      </c>
      <c r="CF100" s="150"/>
      <c r="CG100" s="227">
        <f t="shared" si="142"/>
        <v>1.2005388680282019</v>
      </c>
      <c r="CH100" s="236">
        <f t="shared" si="143"/>
        <v>3.8127157814462578</v>
      </c>
      <c r="CI100" s="79">
        <f t="shared" si="144"/>
        <v>0.12307669123298708</v>
      </c>
      <c r="CJ100" s="229">
        <f t="shared" si="82"/>
        <v>-18.196483754921736</v>
      </c>
      <c r="CK100" s="184">
        <f t="shared" si="154"/>
        <v>30</v>
      </c>
      <c r="CL100" s="184">
        <f t="shared" si="155"/>
        <v>9.3559047245615439</v>
      </c>
    </row>
    <row r="101" spans="1:90" x14ac:dyDescent="0.25">
      <c r="A101" s="145">
        <f t="shared" si="83"/>
        <v>305</v>
      </c>
      <c r="B101" s="146">
        <f t="shared" si="84"/>
        <v>0.125</v>
      </c>
      <c r="C101" s="94"/>
      <c r="D101" s="147">
        <f t="shared" si="85"/>
        <v>-106.506</v>
      </c>
      <c r="E101" s="148">
        <f t="shared" si="86"/>
        <v>0.97</v>
      </c>
      <c r="F101" s="149"/>
      <c r="G101" s="147">
        <f t="shared" si="87"/>
        <v>-78.813611540539327</v>
      </c>
      <c r="H101" s="147">
        <f t="shared" si="88"/>
        <v>-78.813611540539327</v>
      </c>
      <c r="I101" s="147">
        <f t="shared" si="89"/>
        <v>-816.63750000000005</v>
      </c>
      <c r="J101" s="147">
        <f t="shared" si="78"/>
        <v>7.4375</v>
      </c>
      <c r="K101" s="147">
        <f t="shared" si="90"/>
        <v>-41.019199557250083</v>
      </c>
      <c r="L101" s="115">
        <f t="shared" si="150"/>
        <v>0.75448969543300737</v>
      </c>
      <c r="M101" s="115">
        <f t="shared" si="146"/>
        <v>0.7974347235502004</v>
      </c>
      <c r="N101" s="115">
        <f t="shared" si="91"/>
        <v>0.7974347235502004</v>
      </c>
      <c r="O101" s="147">
        <f t="shared" si="92"/>
        <v>0.71779245483187004</v>
      </c>
      <c r="P101" s="149"/>
      <c r="Q101" s="147">
        <f t="shared" si="93"/>
        <v>-52.980113745168516</v>
      </c>
      <c r="R101" s="147">
        <f t="shared" si="94"/>
        <v>-112.01820796733232</v>
      </c>
      <c r="S101" s="147">
        <f t="shared" si="95"/>
        <v>-816.63750000000005</v>
      </c>
      <c r="T101" s="147">
        <f t="shared" si="79"/>
        <v>7.4375</v>
      </c>
      <c r="U101" s="147">
        <f t="shared" si="96"/>
        <v>-52.980113745168516</v>
      </c>
      <c r="V101" s="115">
        <f t="shared" si="97"/>
        <v>0.60209217780780988</v>
      </c>
      <c r="W101" s="115">
        <f t="shared" si="98"/>
        <v>0.49432645441500733</v>
      </c>
      <c r="X101" s="115">
        <f t="shared" si="99"/>
        <v>1</v>
      </c>
      <c r="Y101" s="147">
        <f t="shared" si="100"/>
        <v>0</v>
      </c>
      <c r="Z101" s="149"/>
      <c r="AA101" s="147">
        <f t="shared" si="101"/>
        <v>-42.326869650861028</v>
      </c>
      <c r="AB101" s="147">
        <f t="shared" si="102"/>
        <v>137.67313034913897</v>
      </c>
      <c r="AC101" s="147">
        <f t="shared" si="103"/>
        <v>-42.326869650861028</v>
      </c>
      <c r="AD101" s="114">
        <f t="shared" si="151"/>
        <v>-2.6741323983321323</v>
      </c>
      <c r="AE101" s="114">
        <f t="shared" si="104"/>
        <v>1</v>
      </c>
      <c r="AF101" s="147">
        <f t="shared" si="105"/>
        <v>0</v>
      </c>
      <c r="AG101" s="149"/>
      <c r="AH101" s="147">
        <f t="shared" si="106"/>
        <v>-130.99920230402549</v>
      </c>
      <c r="AI101" s="147">
        <f t="shared" si="107"/>
        <v>49.000797695974512</v>
      </c>
      <c r="AJ101" s="147">
        <f t="shared" si="108"/>
        <v>49.000797695974512</v>
      </c>
      <c r="AK101" s="114">
        <f t="shared" si="145"/>
        <v>-1.3786037374727118</v>
      </c>
      <c r="AL101" s="114">
        <f t="shared" si="109"/>
        <v>1</v>
      </c>
      <c r="AM101" s="147">
        <f t="shared" si="110"/>
        <v>0</v>
      </c>
      <c r="AN101" s="149"/>
      <c r="AO101" s="147">
        <f t="shared" si="111"/>
        <v>-55.610997282291457</v>
      </c>
      <c r="AP101" s="147">
        <f t="shared" si="112"/>
        <v>123.8424414540614</v>
      </c>
      <c r="AQ101" s="114">
        <f t="shared" si="152"/>
        <v>-4.6341236229438936</v>
      </c>
      <c r="AR101" s="147">
        <f t="shared" si="113"/>
        <v>-55.610997282291457</v>
      </c>
      <c r="AS101" s="114">
        <f t="shared" si="114"/>
        <v>0.58653484630480635</v>
      </c>
      <c r="AT101" s="147">
        <f t="shared" si="115"/>
        <v>0.50647538508462164</v>
      </c>
      <c r="AU101" s="147">
        <f t="shared" si="147"/>
        <v>-34.92960423465442</v>
      </c>
      <c r="AV101" s="147">
        <f t="shared" si="148"/>
        <v>145.07039576534558</v>
      </c>
      <c r="AW101" s="114">
        <f t="shared" si="149"/>
        <v>-2.1075338247455551</v>
      </c>
      <c r="AX101" s="147">
        <f t="shared" si="116"/>
        <v>-34.92960423465442</v>
      </c>
      <c r="AY101" s="114">
        <f t="shared" si="117"/>
        <v>0.78455484507022555</v>
      </c>
      <c r="AZ101" s="147">
        <f t="shared" si="118"/>
        <v>0.31812025714621511</v>
      </c>
      <c r="BA101" s="114">
        <f t="shared" si="119"/>
        <v>0.8245956422308367</v>
      </c>
      <c r="BB101" s="149"/>
      <c r="BC101" s="223">
        <f t="shared" si="120"/>
        <v>2.6373880970627068</v>
      </c>
      <c r="BD101" s="70"/>
      <c r="BE101" s="214"/>
      <c r="BF101" s="148">
        <f t="shared" si="121"/>
        <v>-112.62653403336029</v>
      </c>
      <c r="BG101" s="148">
        <f t="shared" si="122"/>
        <v>67.373465966639714</v>
      </c>
      <c r="BH101" s="147">
        <f t="shared" si="123"/>
        <v>67.373465966639714</v>
      </c>
      <c r="BI101" s="114">
        <f t="shared" si="153"/>
        <v>-4.6308026835884926</v>
      </c>
      <c r="BJ101" s="114">
        <f t="shared" si="124"/>
        <v>1</v>
      </c>
      <c r="BK101" s="147">
        <f t="shared" si="125"/>
        <v>0</v>
      </c>
      <c r="BL101" s="150"/>
      <c r="BM101" s="147">
        <f t="shared" si="126"/>
        <v>-130.56986548135592</v>
      </c>
      <c r="BN101" s="147">
        <f t="shared" si="127"/>
        <v>-130.56986548135592</v>
      </c>
      <c r="BO101" s="147">
        <f t="shared" si="128"/>
        <v>-816.63750000000005</v>
      </c>
      <c r="BP101" s="147">
        <f t="shared" si="80"/>
        <v>7.4375</v>
      </c>
      <c r="BQ101" s="147">
        <f t="shared" si="129"/>
        <v>-60.597671319250146</v>
      </c>
      <c r="BR101" s="115">
        <f t="shared" si="130"/>
        <v>0.49093916208007277</v>
      </c>
      <c r="BS101" s="115">
        <f t="shared" si="131"/>
        <v>0.3026654085969756</v>
      </c>
      <c r="BT101" s="115">
        <f t="shared" si="132"/>
        <v>0.3026654085969756</v>
      </c>
      <c r="BU101" s="147">
        <f t="shared" si="133"/>
        <v>1.1891608878083417</v>
      </c>
      <c r="BV101" s="150"/>
      <c r="BW101" s="147">
        <f t="shared" si="134"/>
        <v>-105.80320013012999</v>
      </c>
      <c r="BX101" s="147">
        <f t="shared" si="135"/>
        <v>-105.80320013012999</v>
      </c>
      <c r="BY101" s="147">
        <f t="shared" si="136"/>
        <v>-816.63750000000005</v>
      </c>
      <c r="BZ101" s="147">
        <f t="shared" si="81"/>
        <v>7.4375</v>
      </c>
      <c r="CA101" s="147">
        <f t="shared" si="137"/>
        <v>-50.659481840162478</v>
      </c>
      <c r="CB101" s="115">
        <f t="shared" si="138"/>
        <v>0.6339279548854202</v>
      </c>
      <c r="CC101" s="115">
        <f t="shared" si="139"/>
        <v>0.55768237045848257</v>
      </c>
      <c r="CD101" s="115">
        <f t="shared" si="140"/>
        <v>1</v>
      </c>
      <c r="CE101" s="147">
        <f t="shared" si="141"/>
        <v>0</v>
      </c>
      <c r="CF101" s="150"/>
      <c r="CG101" s="227">
        <f t="shared" si="142"/>
        <v>1.1891608878083417</v>
      </c>
      <c r="CH101" s="236">
        <f t="shared" si="143"/>
        <v>3.8265489848710486</v>
      </c>
      <c r="CI101" s="79">
        <f t="shared" si="144"/>
        <v>0.11106444708871738</v>
      </c>
      <c r="CJ101" s="229">
        <f t="shared" si="82"/>
        <v>-19.088498821946907</v>
      </c>
      <c r="CK101" s="184">
        <f t="shared" si="154"/>
        <v>30.5</v>
      </c>
      <c r="CL101" s="184">
        <f t="shared" si="155"/>
        <v>9.2312949622077554</v>
      </c>
    </row>
    <row r="102" spans="1:90" x14ac:dyDescent="0.25">
      <c r="A102" s="145">
        <f t="shared" si="83"/>
        <v>310</v>
      </c>
      <c r="B102" s="146">
        <f t="shared" si="84"/>
        <v>0.125</v>
      </c>
      <c r="C102" s="94"/>
      <c r="D102" s="147">
        <f t="shared" si="85"/>
        <v>-108.252</v>
      </c>
      <c r="E102" s="148">
        <f t="shared" si="86"/>
        <v>0.97</v>
      </c>
      <c r="F102" s="149"/>
      <c r="G102" s="147">
        <f t="shared" si="87"/>
        <v>-80.097804185221975</v>
      </c>
      <c r="H102" s="147">
        <f t="shared" si="88"/>
        <v>-80.097804185221975</v>
      </c>
      <c r="I102" s="147">
        <f t="shared" si="89"/>
        <v>-830.02499999999998</v>
      </c>
      <c r="J102" s="147">
        <f t="shared" si="78"/>
        <v>7.4375</v>
      </c>
      <c r="K102" s="147">
        <f t="shared" si="90"/>
        <v>-41.481039008177902</v>
      </c>
      <c r="L102" s="115">
        <f t="shared" si="150"/>
        <v>0.74917496177710663</v>
      </c>
      <c r="M102" s="115">
        <f t="shared" si="146"/>
        <v>0.78785405109686635</v>
      </c>
      <c r="N102" s="115">
        <f t="shared" si="91"/>
        <v>0.78785405109686635</v>
      </c>
      <c r="O102" s="147">
        <f t="shared" si="92"/>
        <v>0.71772225972421133</v>
      </c>
      <c r="P102" s="149"/>
      <c r="Q102" s="147">
        <f t="shared" si="93"/>
        <v>-53.426969021480673</v>
      </c>
      <c r="R102" s="147">
        <f t="shared" si="94"/>
        <v>-113.18858094512724</v>
      </c>
      <c r="S102" s="147">
        <f t="shared" si="95"/>
        <v>-830.02499999999998</v>
      </c>
      <c r="T102" s="147">
        <f t="shared" si="79"/>
        <v>7.4375</v>
      </c>
      <c r="U102" s="147">
        <f t="shared" si="96"/>
        <v>-53.426969021480673</v>
      </c>
      <c r="V102" s="115">
        <f t="shared" si="97"/>
        <v>0.59584692417346574</v>
      </c>
      <c r="W102" s="115">
        <f t="shared" si="98"/>
        <v>0.48223366503140663</v>
      </c>
      <c r="X102" s="115">
        <f t="shared" si="99"/>
        <v>1</v>
      </c>
      <c r="Y102" s="147">
        <f t="shared" si="100"/>
        <v>0</v>
      </c>
      <c r="Z102" s="149"/>
      <c r="AA102" s="147">
        <f t="shared" si="101"/>
        <v>-44.135395410519628</v>
      </c>
      <c r="AB102" s="147">
        <f t="shared" si="102"/>
        <v>135.86460458948036</v>
      </c>
      <c r="AC102" s="147">
        <f t="shared" si="103"/>
        <v>-44.135395410519628</v>
      </c>
      <c r="AD102" s="114">
        <f t="shared" si="151"/>
        <v>-2.8704060616581244</v>
      </c>
      <c r="AE102" s="114">
        <f t="shared" si="104"/>
        <v>1</v>
      </c>
      <c r="AF102" s="147">
        <f t="shared" si="105"/>
        <v>0</v>
      </c>
      <c r="AG102" s="149"/>
      <c r="AH102" s="147">
        <f t="shared" si="106"/>
        <v>-132.14001446135308</v>
      </c>
      <c r="AI102" s="147">
        <f t="shared" si="107"/>
        <v>47.859985538646924</v>
      </c>
      <c r="AJ102" s="147">
        <f t="shared" si="108"/>
        <v>47.859985538646924</v>
      </c>
      <c r="AK102" s="114">
        <f t="shared" si="145"/>
        <v>-1.2780035455237906</v>
      </c>
      <c r="AL102" s="114">
        <f t="shared" si="109"/>
        <v>1</v>
      </c>
      <c r="AM102" s="147">
        <f t="shared" si="110"/>
        <v>0</v>
      </c>
      <c r="AN102" s="149"/>
      <c r="AO102" s="147">
        <f t="shared" si="111"/>
        <v>-58.563370315856091</v>
      </c>
      <c r="AP102" s="147">
        <f t="shared" si="112"/>
        <v>120.88904843468022</v>
      </c>
      <c r="AQ102" s="114">
        <f t="shared" si="152"/>
        <v>-5.0731736817785791</v>
      </c>
      <c r="AR102" s="147">
        <f t="shared" si="113"/>
        <v>-58.563370315856091</v>
      </c>
      <c r="AS102" s="114">
        <f t="shared" si="114"/>
        <v>0.55762381830580265</v>
      </c>
      <c r="AT102" s="147">
        <f t="shared" si="115"/>
        <v>0.5247613827585671</v>
      </c>
      <c r="AU102" s="147">
        <f t="shared" si="147"/>
        <v>-36.390546743452596</v>
      </c>
      <c r="AV102" s="147">
        <f t="shared" si="148"/>
        <v>143.6094532565474</v>
      </c>
      <c r="AW102" s="114">
        <f t="shared" si="149"/>
        <v>-2.2560208096243457</v>
      </c>
      <c r="AX102" s="147">
        <f t="shared" si="116"/>
        <v>-36.390546743452596</v>
      </c>
      <c r="AY102" s="114">
        <f t="shared" si="117"/>
        <v>0.77125671721282552</v>
      </c>
      <c r="AZ102" s="147">
        <f t="shared" si="118"/>
        <v>0.32608016795208417</v>
      </c>
      <c r="BA102" s="114">
        <f t="shared" si="119"/>
        <v>0.85084155071065126</v>
      </c>
      <c r="BB102" s="149"/>
      <c r="BC102" s="223">
        <f t="shared" si="120"/>
        <v>2.6635638104348627</v>
      </c>
      <c r="BD102" s="70"/>
      <c r="BE102" s="214"/>
      <c r="BF102" s="148">
        <f t="shared" si="121"/>
        <v>-114.68717372979263</v>
      </c>
      <c r="BG102" s="148">
        <f t="shared" si="122"/>
        <v>65.312826270207367</v>
      </c>
      <c r="BH102" s="147">
        <f t="shared" si="123"/>
        <v>65.312826270207367</v>
      </c>
      <c r="BI102" s="114">
        <f t="shared" si="153"/>
        <v>-4.2352116993025311</v>
      </c>
      <c r="BJ102" s="114">
        <f t="shared" si="124"/>
        <v>1</v>
      </c>
      <c r="BK102" s="147">
        <f t="shared" si="125"/>
        <v>0</v>
      </c>
      <c r="BL102" s="150"/>
      <c r="BM102" s="147">
        <f t="shared" si="126"/>
        <v>-131.45045999768624</v>
      </c>
      <c r="BN102" s="147">
        <f t="shared" si="127"/>
        <v>-131.45045999768624</v>
      </c>
      <c r="BO102" s="147">
        <f t="shared" si="128"/>
        <v>-830.02499999999998</v>
      </c>
      <c r="BP102" s="147">
        <f t="shared" si="80"/>
        <v>7.4375</v>
      </c>
      <c r="BQ102" s="147">
        <f t="shared" si="129"/>
        <v>-60.994458895878061</v>
      </c>
      <c r="BR102" s="115">
        <f t="shared" si="130"/>
        <v>0.48489420289792795</v>
      </c>
      <c r="BS102" s="115">
        <f t="shared" si="131"/>
        <v>0.29382946827321837</v>
      </c>
      <c r="BT102" s="115">
        <f t="shared" si="132"/>
        <v>0.29382946827321837</v>
      </c>
      <c r="BU102" s="147">
        <f t="shared" si="133"/>
        <v>1.1778715053556112</v>
      </c>
      <c r="BV102" s="150"/>
      <c r="BW102" s="147">
        <f t="shared" si="134"/>
        <v>-107.04128205238347</v>
      </c>
      <c r="BX102" s="147">
        <f t="shared" si="135"/>
        <v>-107.04128205238347</v>
      </c>
      <c r="BY102" s="147">
        <f t="shared" si="136"/>
        <v>-830.02499999999998</v>
      </c>
      <c r="BZ102" s="147">
        <f t="shared" si="81"/>
        <v>7.4375</v>
      </c>
      <c r="CA102" s="147">
        <f t="shared" si="137"/>
        <v>-51.115503566285405</v>
      </c>
      <c r="CB102" s="115">
        <f t="shared" si="138"/>
        <v>0.62775245118978173</v>
      </c>
      <c r="CC102" s="115">
        <f t="shared" si="139"/>
        <v>0.54520296448587258</v>
      </c>
      <c r="CD102" s="115">
        <f t="shared" si="140"/>
        <v>1</v>
      </c>
      <c r="CE102" s="147">
        <f t="shared" si="141"/>
        <v>0</v>
      </c>
      <c r="CF102" s="150"/>
      <c r="CG102" s="227">
        <f t="shared" si="142"/>
        <v>1.1778715053556112</v>
      </c>
      <c r="CH102" s="236">
        <f t="shared" si="143"/>
        <v>3.8414353157904739</v>
      </c>
      <c r="CI102" s="79">
        <f t="shared" si="144"/>
        <v>9.9559199746259264E-2</v>
      </c>
      <c r="CJ102" s="229">
        <f t="shared" si="82"/>
        <v>-20.038372057898158</v>
      </c>
      <c r="CK102" s="184">
        <f t="shared" si="154"/>
        <v>31</v>
      </c>
      <c r="CL102" s="184">
        <f t="shared" si="155"/>
        <v>9.1087135164697699</v>
      </c>
    </row>
    <row r="103" spans="1:90" x14ac:dyDescent="0.25">
      <c r="A103" s="145">
        <f t="shared" si="83"/>
        <v>315</v>
      </c>
      <c r="B103" s="146">
        <f t="shared" si="84"/>
        <v>0.125</v>
      </c>
      <c r="C103" s="94"/>
      <c r="D103" s="147">
        <f t="shared" si="85"/>
        <v>-109.998</v>
      </c>
      <c r="E103" s="148">
        <f t="shared" si="86"/>
        <v>0.97</v>
      </c>
      <c r="F103" s="149"/>
      <c r="G103" s="147">
        <f t="shared" si="87"/>
        <v>-81.368814930166323</v>
      </c>
      <c r="H103" s="147">
        <f t="shared" si="88"/>
        <v>-81.368814930166323</v>
      </c>
      <c r="I103" s="147">
        <f t="shared" si="89"/>
        <v>-843.41250000000002</v>
      </c>
      <c r="J103" s="147">
        <f t="shared" si="78"/>
        <v>7.4375</v>
      </c>
      <c r="K103" s="147">
        <f t="shared" si="90"/>
        <v>-41.936388340448318</v>
      </c>
      <c r="L103" s="115">
        <f t="shared" si="150"/>
        <v>0.74388725813312029</v>
      </c>
      <c r="M103" s="115">
        <f t="shared" si="146"/>
        <v>0.77816077273134399</v>
      </c>
      <c r="N103" s="115">
        <f t="shared" si="91"/>
        <v>0.77816077273134399</v>
      </c>
      <c r="O103" s="147">
        <f t="shared" si="92"/>
        <v>0.71753805053056718</v>
      </c>
      <c r="P103" s="149"/>
      <c r="Q103" s="147">
        <f t="shared" si="93"/>
        <v>-53.864623388410799</v>
      </c>
      <c r="R103" s="147">
        <f t="shared" si="94"/>
        <v>-114.32584126950424</v>
      </c>
      <c r="S103" s="147">
        <f t="shared" si="95"/>
        <v>-843.41250000000002</v>
      </c>
      <c r="T103" s="147">
        <f t="shared" si="79"/>
        <v>7.4375</v>
      </c>
      <c r="U103" s="147">
        <f t="shared" si="96"/>
        <v>-53.864623388410799</v>
      </c>
      <c r="V103" s="115">
        <f t="shared" si="97"/>
        <v>0.58969512895302811</v>
      </c>
      <c r="W103" s="115">
        <f t="shared" si="98"/>
        <v>0.47044975422112006</v>
      </c>
      <c r="X103" s="115">
        <f t="shared" si="99"/>
        <v>1</v>
      </c>
      <c r="Y103" s="147">
        <f t="shared" si="100"/>
        <v>0</v>
      </c>
      <c r="Z103" s="149"/>
      <c r="AA103" s="147">
        <f t="shared" si="101"/>
        <v>-46.029847548688771</v>
      </c>
      <c r="AB103" s="147">
        <f t="shared" si="102"/>
        <v>133.97015245131124</v>
      </c>
      <c r="AC103" s="147">
        <f t="shared" si="103"/>
        <v>-46.029847548688771</v>
      </c>
      <c r="AD103" s="114">
        <f t="shared" si="151"/>
        <v>-3.0827021678257491</v>
      </c>
      <c r="AE103" s="114">
        <f t="shared" si="104"/>
        <v>1</v>
      </c>
      <c r="AF103" s="147">
        <f t="shared" si="105"/>
        <v>0</v>
      </c>
      <c r="AG103" s="149"/>
      <c r="AH103" s="147">
        <f t="shared" si="106"/>
        <v>-133.23094430965261</v>
      </c>
      <c r="AI103" s="147">
        <f t="shared" si="107"/>
        <v>46.769055690347386</v>
      </c>
      <c r="AJ103" s="147">
        <f t="shared" si="108"/>
        <v>46.769055690347386</v>
      </c>
      <c r="AK103" s="114">
        <f t="shared" si="145"/>
        <v>-1.1863159165995802</v>
      </c>
      <c r="AL103" s="114">
        <f t="shared" si="109"/>
        <v>1</v>
      </c>
      <c r="AM103" s="147">
        <f t="shared" si="110"/>
        <v>0</v>
      </c>
      <c r="AN103" s="149"/>
      <c r="AO103" s="147">
        <f t="shared" si="111"/>
        <v>-61.650936325633232</v>
      </c>
      <c r="AP103" s="147">
        <f t="shared" si="112"/>
        <v>117.80054761243571</v>
      </c>
      <c r="AQ103" s="114">
        <f t="shared" si="152"/>
        <v>-5.570236910448342</v>
      </c>
      <c r="AR103" s="147">
        <f t="shared" si="113"/>
        <v>-61.650936325633232</v>
      </c>
      <c r="AS103" s="114">
        <f t="shared" si="114"/>
        <v>0.52660885127132184</v>
      </c>
      <c r="AT103" s="147">
        <f t="shared" si="115"/>
        <v>0.54365905049059282</v>
      </c>
      <c r="AU103" s="147">
        <f t="shared" si="147"/>
        <v>-37.926462325038621</v>
      </c>
      <c r="AV103" s="147">
        <f t="shared" si="148"/>
        <v>142.07353767496139</v>
      </c>
      <c r="AW103" s="114">
        <f t="shared" si="149"/>
        <v>-2.415631010238608</v>
      </c>
      <c r="AX103" s="147">
        <f t="shared" si="116"/>
        <v>-37.926462325038621</v>
      </c>
      <c r="AY103" s="114">
        <f t="shared" si="117"/>
        <v>0.75721367661652328</v>
      </c>
      <c r="AZ103" s="147">
        <f t="shared" si="118"/>
        <v>0.33444852138482029</v>
      </c>
      <c r="BA103" s="114">
        <f t="shared" si="119"/>
        <v>0.87810757187541311</v>
      </c>
      <c r="BB103" s="149"/>
      <c r="BC103" s="223">
        <f t="shared" si="120"/>
        <v>2.69064562240598</v>
      </c>
      <c r="BD103" s="70"/>
      <c r="BE103" s="214"/>
      <c r="BF103" s="148">
        <f t="shared" si="121"/>
        <v>-116.65592466077354</v>
      </c>
      <c r="BG103" s="148">
        <f t="shared" si="122"/>
        <v>63.344075339226464</v>
      </c>
      <c r="BH103" s="147">
        <f t="shared" si="123"/>
        <v>63.344075339226464</v>
      </c>
      <c r="BI103" s="114">
        <f t="shared" si="153"/>
        <v>-3.8863691633538289</v>
      </c>
      <c r="BJ103" s="114">
        <f t="shared" si="124"/>
        <v>1</v>
      </c>
      <c r="BK103" s="147">
        <f t="shared" si="125"/>
        <v>0</v>
      </c>
      <c r="BL103" s="150"/>
      <c r="BM103" s="147">
        <f t="shared" si="126"/>
        <v>-132.30138865282589</v>
      </c>
      <c r="BN103" s="147">
        <f t="shared" si="127"/>
        <v>-132.30138865282589</v>
      </c>
      <c r="BO103" s="147">
        <f t="shared" si="128"/>
        <v>-843.41250000000002</v>
      </c>
      <c r="BP103" s="147">
        <f t="shared" si="80"/>
        <v>7.4375</v>
      </c>
      <c r="BQ103" s="147">
        <f t="shared" si="129"/>
        <v>-61.381575949944704</v>
      </c>
      <c r="BR103" s="115">
        <f t="shared" si="130"/>
        <v>0.47897415768683943</v>
      </c>
      <c r="BS103" s="115">
        <f t="shared" si="131"/>
        <v>0.28534024558200471</v>
      </c>
      <c r="BT103" s="115">
        <f t="shared" si="132"/>
        <v>0.28534024558200471</v>
      </c>
      <c r="BU103" s="147">
        <f t="shared" si="133"/>
        <v>1.1666789122824153</v>
      </c>
      <c r="BV103" s="150"/>
      <c r="BW103" s="147">
        <f t="shared" si="134"/>
        <v>-108.24784721268051</v>
      </c>
      <c r="BX103" s="147">
        <f t="shared" si="135"/>
        <v>-108.24784721268051</v>
      </c>
      <c r="BY103" s="147">
        <f t="shared" si="136"/>
        <v>-843.41250000000002</v>
      </c>
      <c r="BZ103" s="147">
        <f t="shared" si="81"/>
        <v>7.4375</v>
      </c>
      <c r="CA103" s="147">
        <f t="shared" si="137"/>
        <v>-51.562698508937466</v>
      </c>
      <c r="CB103" s="115">
        <f t="shared" si="138"/>
        <v>0.62165785956400965</v>
      </c>
      <c r="CC103" s="115">
        <f t="shared" si="139"/>
        <v>0.53296592591151903</v>
      </c>
      <c r="CD103" s="115">
        <f t="shared" si="140"/>
        <v>1</v>
      </c>
      <c r="CE103" s="147">
        <f t="shared" si="141"/>
        <v>0</v>
      </c>
      <c r="CF103" s="150"/>
      <c r="CG103" s="227">
        <f t="shared" si="142"/>
        <v>1.1666789122824153</v>
      </c>
      <c r="CH103" s="236">
        <f t="shared" si="143"/>
        <v>3.8573245346883951</v>
      </c>
      <c r="CI103" s="79">
        <f t="shared" si="144"/>
        <v>8.8539888104052417E-2</v>
      </c>
      <c r="CJ103" s="229">
        <f t="shared" si="82"/>
        <v>-21.057220624288956</v>
      </c>
      <c r="CK103" s="184">
        <f t="shared" si="154"/>
        <v>31.5</v>
      </c>
      <c r="CL103" s="184">
        <f t="shared" si="155"/>
        <v>8.9882177358331479</v>
      </c>
    </row>
    <row r="104" spans="1:90" x14ac:dyDescent="0.25">
      <c r="A104" s="145">
        <f t="shared" si="83"/>
        <v>320</v>
      </c>
      <c r="B104" s="146">
        <f t="shared" si="84"/>
        <v>0.125</v>
      </c>
      <c r="C104" s="94"/>
      <c r="D104" s="147">
        <f t="shared" si="85"/>
        <v>-111.744</v>
      </c>
      <c r="E104" s="148">
        <f t="shared" si="86"/>
        <v>0.97</v>
      </c>
      <c r="F104" s="149"/>
      <c r="G104" s="147">
        <f t="shared" si="87"/>
        <v>-82.626088654350525</v>
      </c>
      <c r="H104" s="147">
        <f t="shared" si="88"/>
        <v>-82.626088654350525</v>
      </c>
      <c r="I104" s="147">
        <f t="shared" si="89"/>
        <v>-856.8</v>
      </c>
      <c r="J104" s="147">
        <f t="shared" si="78"/>
        <v>7.4375</v>
      </c>
      <c r="K104" s="147">
        <f t="shared" si="90"/>
        <v>-42.385327085460496</v>
      </c>
      <c r="L104" s="115">
        <f t="shared" si="150"/>
        <v>0.7386279989590826</v>
      </c>
      <c r="M104" s="115">
        <f t="shared" si="146"/>
        <v>0.7683695458927241</v>
      </c>
      <c r="N104" s="115">
        <f t="shared" si="91"/>
        <v>0.7683695458927241</v>
      </c>
      <c r="O104" s="147">
        <f t="shared" si="92"/>
        <v>0.71724035290234833</v>
      </c>
      <c r="P104" s="149"/>
      <c r="Q104" s="147">
        <f t="shared" si="93"/>
        <v>-54.293308599397115</v>
      </c>
      <c r="R104" s="147">
        <f t="shared" si="94"/>
        <v>-115.43089720978963</v>
      </c>
      <c r="S104" s="147">
        <f t="shared" si="95"/>
        <v>-856.8</v>
      </c>
      <c r="T104" s="147">
        <f t="shared" si="79"/>
        <v>7.4375</v>
      </c>
      <c r="U104" s="147">
        <f t="shared" si="96"/>
        <v>-54.293308599397115</v>
      </c>
      <c r="V104" s="115">
        <f t="shared" si="97"/>
        <v>0.5836360481525753</v>
      </c>
      <c r="W104" s="115">
        <f t="shared" si="98"/>
        <v>0.45897439673175622</v>
      </c>
      <c r="X104" s="115">
        <f t="shared" si="99"/>
        <v>1</v>
      </c>
      <c r="Y104" s="147">
        <f t="shared" si="100"/>
        <v>0</v>
      </c>
      <c r="Z104" s="149"/>
      <c r="AA104" s="147">
        <f t="shared" si="101"/>
        <v>-48.012787504183351</v>
      </c>
      <c r="AB104" s="147">
        <f t="shared" si="102"/>
        <v>131.98721249581666</v>
      </c>
      <c r="AC104" s="147">
        <f t="shared" si="103"/>
        <v>-48.012787504183351</v>
      </c>
      <c r="AD104" s="114">
        <f t="shared" si="151"/>
        <v>-3.3127439542442829</v>
      </c>
      <c r="AE104" s="114">
        <f t="shared" si="104"/>
        <v>1</v>
      </c>
      <c r="AF104" s="147">
        <f t="shared" si="105"/>
        <v>0</v>
      </c>
      <c r="AG104" s="149"/>
      <c r="AH104" s="147">
        <f t="shared" si="106"/>
        <v>-134.27477570094078</v>
      </c>
      <c r="AI104" s="147">
        <f t="shared" si="107"/>
        <v>45.725224299059221</v>
      </c>
      <c r="AJ104" s="147">
        <f t="shared" si="108"/>
        <v>45.725224299059221</v>
      </c>
      <c r="AK104" s="114">
        <f t="shared" si="145"/>
        <v>-1.1026112992359236</v>
      </c>
      <c r="AL104" s="114">
        <f t="shared" si="109"/>
        <v>1</v>
      </c>
      <c r="AM104" s="147">
        <f t="shared" si="110"/>
        <v>0</v>
      </c>
      <c r="AN104" s="149"/>
      <c r="AO104" s="147">
        <f t="shared" si="111"/>
        <v>-64.86528511765907</v>
      </c>
      <c r="AP104" s="147">
        <f t="shared" si="112"/>
        <v>114.58534589020503</v>
      </c>
      <c r="AQ104" s="114">
        <f t="shared" si="152"/>
        <v>-6.1397806137668169</v>
      </c>
      <c r="AR104" s="147">
        <f t="shared" si="113"/>
        <v>-64.86528511765907</v>
      </c>
      <c r="AS104" s="114">
        <f t="shared" si="114"/>
        <v>0.49318626058448839</v>
      </c>
      <c r="AT104" s="147">
        <f t="shared" si="115"/>
        <v>0.56306671109079054</v>
      </c>
      <c r="AU104" s="147">
        <f t="shared" si="147"/>
        <v>-39.541473057090059</v>
      </c>
      <c r="AV104" s="147">
        <f t="shared" si="148"/>
        <v>140.45852694290994</v>
      </c>
      <c r="AW104" s="114">
        <f t="shared" si="149"/>
        <v>-2.5873436997122399</v>
      </c>
      <c r="AX104" s="147">
        <f t="shared" si="116"/>
        <v>-39.541473057090059</v>
      </c>
      <c r="AY104" s="114">
        <f t="shared" si="117"/>
        <v>0.74239119952353438</v>
      </c>
      <c r="AZ104" s="147">
        <f t="shared" si="118"/>
        <v>0.34324195362057347</v>
      </c>
      <c r="BA104" s="114">
        <f t="shared" si="119"/>
        <v>0.90630866471136406</v>
      </c>
      <c r="BB104" s="149"/>
      <c r="BC104" s="223">
        <f t="shared" si="120"/>
        <v>2.7185490176137126</v>
      </c>
      <c r="BD104" s="70"/>
      <c r="BE104" s="214"/>
      <c r="BF104" s="148">
        <f t="shared" si="121"/>
        <v>-118.53513659869228</v>
      </c>
      <c r="BG104" s="148">
        <f t="shared" si="122"/>
        <v>61.464863401307724</v>
      </c>
      <c r="BH104" s="147">
        <f t="shared" si="123"/>
        <v>61.464863401307724</v>
      </c>
      <c r="BI104" s="114">
        <f t="shared" si="153"/>
        <v>-3.5763854826306511</v>
      </c>
      <c r="BJ104" s="114">
        <f t="shared" si="124"/>
        <v>1</v>
      </c>
      <c r="BK104" s="147">
        <f t="shared" si="125"/>
        <v>0</v>
      </c>
      <c r="BL104" s="150"/>
      <c r="BM104" s="147">
        <f t="shared" si="126"/>
        <v>-133.12399028244641</v>
      </c>
      <c r="BN104" s="147">
        <f t="shared" si="127"/>
        <v>-133.12399028244641</v>
      </c>
      <c r="BO104" s="147">
        <f t="shared" si="128"/>
        <v>-856.8</v>
      </c>
      <c r="BP104" s="147">
        <f t="shared" si="80"/>
        <v>7.4375</v>
      </c>
      <c r="BQ104" s="147">
        <f t="shared" si="129"/>
        <v>-61.759337676078992</v>
      </c>
      <c r="BR104" s="115">
        <f t="shared" si="130"/>
        <v>0.47317609932426757</v>
      </c>
      <c r="BS104" s="115">
        <f t="shared" si="131"/>
        <v>0.27718277523330437</v>
      </c>
      <c r="BT104" s="115">
        <f t="shared" si="132"/>
        <v>0.27718277523330437</v>
      </c>
      <c r="BU104" s="147">
        <f t="shared" si="133"/>
        <v>1.155590193424014</v>
      </c>
      <c r="BV104" s="150"/>
      <c r="BW104" s="147">
        <f t="shared" si="134"/>
        <v>-109.42347840624723</v>
      </c>
      <c r="BX104" s="147">
        <f t="shared" si="135"/>
        <v>-109.42347840624723</v>
      </c>
      <c r="BY104" s="147">
        <f t="shared" si="136"/>
        <v>-856.8</v>
      </c>
      <c r="BZ104" s="147">
        <f t="shared" si="81"/>
        <v>7.4375</v>
      </c>
      <c r="CA104" s="147">
        <f t="shared" si="137"/>
        <v>-52.001267557495346</v>
      </c>
      <c r="CB104" s="115">
        <f t="shared" si="138"/>
        <v>0.61564404197231504</v>
      </c>
      <c r="CC104" s="115">
        <f t="shared" si="139"/>
        <v>0.52097788857319483</v>
      </c>
      <c r="CD104" s="115">
        <f t="shared" si="140"/>
        <v>1</v>
      </c>
      <c r="CE104" s="147">
        <f t="shared" si="141"/>
        <v>0</v>
      </c>
      <c r="CF104" s="150"/>
      <c r="CG104" s="227">
        <f t="shared" si="142"/>
        <v>1.155590193424014</v>
      </c>
      <c r="CH104" s="236">
        <f t="shared" si="143"/>
        <v>3.8741392110377264</v>
      </c>
      <c r="CI104" s="79">
        <f t="shared" si="144"/>
        <v>7.7979449771949177E-2</v>
      </c>
      <c r="CJ104" s="229">
        <f t="shared" si="82"/>
        <v>-22.160396670944586</v>
      </c>
      <c r="CK104" s="184">
        <f t="shared" si="154"/>
        <v>32</v>
      </c>
      <c r="CL104" s="184">
        <f t="shared" si="155"/>
        <v>8.8698488074657398</v>
      </c>
    </row>
    <row r="105" spans="1:90" x14ac:dyDescent="0.25">
      <c r="A105" s="145">
        <f t="shared" si="83"/>
        <v>325</v>
      </c>
      <c r="B105" s="146">
        <f t="shared" si="84"/>
        <v>0.125</v>
      </c>
      <c r="C105" s="94"/>
      <c r="D105" s="147">
        <f t="shared" si="85"/>
        <v>-113.49</v>
      </c>
      <c r="E105" s="148">
        <f t="shared" si="86"/>
        <v>0.97</v>
      </c>
      <c r="F105" s="149"/>
      <c r="G105" s="147">
        <f t="shared" si="87"/>
        <v>-83.869111652247085</v>
      </c>
      <c r="H105" s="147">
        <f t="shared" si="88"/>
        <v>-83.869111652247085</v>
      </c>
      <c r="I105" s="147">
        <f t="shared" si="89"/>
        <v>-870.1875</v>
      </c>
      <c r="J105" s="147">
        <f t="shared" si="78"/>
        <v>7.4375</v>
      </c>
      <c r="K105" s="147">
        <f t="shared" si="90"/>
        <v>-42.827935700149716</v>
      </c>
      <c r="L105" s="115">
        <f t="shared" si="150"/>
        <v>0.73339850214289504</v>
      </c>
      <c r="M105" s="115">
        <f t="shared" si="146"/>
        <v>0.75849495934187039</v>
      </c>
      <c r="N105" s="115">
        <f t="shared" si="91"/>
        <v>0.75849495934187039</v>
      </c>
      <c r="O105" s="147">
        <f t="shared" si="92"/>
        <v>0.71683001412176994</v>
      </c>
      <c r="P105" s="149"/>
      <c r="Q105" s="147">
        <f t="shared" si="93"/>
        <v>-54.713251024940291</v>
      </c>
      <c r="R105" s="147">
        <f t="shared" si="94"/>
        <v>-116.50466528542573</v>
      </c>
      <c r="S105" s="147">
        <f t="shared" si="95"/>
        <v>-870.1875</v>
      </c>
      <c r="T105" s="147">
        <f t="shared" si="79"/>
        <v>7.4375</v>
      </c>
      <c r="U105" s="147">
        <f t="shared" si="96"/>
        <v>-54.713251024940291</v>
      </c>
      <c r="V105" s="115">
        <f t="shared" si="97"/>
        <v>0.57766885751423991</v>
      </c>
      <c r="W105" s="115">
        <f t="shared" si="98"/>
        <v>0.44780605735715173</v>
      </c>
      <c r="X105" s="115">
        <f t="shared" si="99"/>
        <v>1</v>
      </c>
      <c r="Y105" s="147">
        <f t="shared" si="100"/>
        <v>0</v>
      </c>
      <c r="Z105" s="149"/>
      <c r="AA105" s="147">
        <f t="shared" si="101"/>
        <v>-50.086221709634628</v>
      </c>
      <c r="AB105" s="147">
        <f t="shared" si="102"/>
        <v>129.91377829036537</v>
      </c>
      <c r="AC105" s="147">
        <f t="shared" si="103"/>
        <v>-50.086221709634628</v>
      </c>
      <c r="AD105" s="114">
        <f t="shared" si="151"/>
        <v>-3.5625622151348084</v>
      </c>
      <c r="AE105" s="114">
        <f t="shared" si="104"/>
        <v>1</v>
      </c>
      <c r="AF105" s="147">
        <f t="shared" si="105"/>
        <v>0</v>
      </c>
      <c r="AG105" s="149"/>
      <c r="AH105" s="147">
        <f t="shared" si="106"/>
        <v>-135.27414039373321</v>
      </c>
      <c r="AI105" s="147">
        <f t="shared" si="107"/>
        <v>44.725859606266795</v>
      </c>
      <c r="AJ105" s="147">
        <f t="shared" si="108"/>
        <v>44.725859606266795</v>
      </c>
      <c r="AK105" s="114">
        <f t="shared" si="145"/>
        <v>-1.0260735595979886</v>
      </c>
      <c r="AL105" s="114">
        <f t="shared" si="109"/>
        <v>1</v>
      </c>
      <c r="AM105" s="147">
        <f t="shared" si="110"/>
        <v>0</v>
      </c>
      <c r="AN105" s="149"/>
      <c r="AO105" s="147">
        <f t="shared" si="111"/>
        <v>-68.194199033775689</v>
      </c>
      <c r="AP105" s="147">
        <f t="shared" si="112"/>
        <v>111.25565776822295</v>
      </c>
      <c r="AQ105" s="114">
        <f t="shared" si="152"/>
        <v>-6.8029640775244014</v>
      </c>
      <c r="AR105" s="147">
        <f t="shared" si="113"/>
        <v>-68.194199033775689</v>
      </c>
      <c r="AS105" s="114">
        <f t="shared" si="114"/>
        <v>0.45693223395109522</v>
      </c>
      <c r="AT105" s="147">
        <f t="shared" si="115"/>
        <v>0.58285640199808275</v>
      </c>
      <c r="AU105" s="147">
        <f t="shared" si="147"/>
        <v>-41.239677198739635</v>
      </c>
      <c r="AV105" s="147">
        <f t="shared" si="148"/>
        <v>138.76032280126037</v>
      </c>
      <c r="AW105" s="114">
        <f t="shared" si="149"/>
        <v>-2.772268151485215</v>
      </c>
      <c r="AX105" s="147">
        <f t="shared" si="116"/>
        <v>-41.239677198739635</v>
      </c>
      <c r="AY105" s="114">
        <f t="shared" si="117"/>
        <v>0.72675259709921869</v>
      </c>
      <c r="AZ105" s="147">
        <f t="shared" si="118"/>
        <v>0.35247587349350118</v>
      </c>
      <c r="BA105" s="114">
        <f t="shared" si="119"/>
        <v>0.93533227549158393</v>
      </c>
      <c r="BB105" s="149"/>
      <c r="BC105" s="223">
        <f t="shared" si="120"/>
        <v>2.7471622896133536</v>
      </c>
      <c r="BD105" s="70"/>
      <c r="BE105" s="214"/>
      <c r="BF105" s="148">
        <f t="shared" si="121"/>
        <v>-120.32763411913386</v>
      </c>
      <c r="BG105" s="148">
        <f t="shared" si="122"/>
        <v>59.672365880866138</v>
      </c>
      <c r="BH105" s="147">
        <f t="shared" si="123"/>
        <v>59.672365880866138</v>
      </c>
      <c r="BI105" s="114">
        <f t="shared" si="153"/>
        <v>-3.2992091652962263</v>
      </c>
      <c r="BJ105" s="114">
        <f t="shared" si="124"/>
        <v>1</v>
      </c>
      <c r="BK105" s="147">
        <f t="shared" si="125"/>
        <v>0</v>
      </c>
      <c r="BL105" s="150"/>
      <c r="BM105" s="147">
        <f t="shared" si="126"/>
        <v>-133.91953759950795</v>
      </c>
      <c r="BN105" s="147">
        <f t="shared" si="127"/>
        <v>-133.91953759950795</v>
      </c>
      <c r="BO105" s="147">
        <f t="shared" si="128"/>
        <v>-870.1875</v>
      </c>
      <c r="BP105" s="147">
        <f t="shared" si="80"/>
        <v>7.4375</v>
      </c>
      <c r="BQ105" s="147">
        <f t="shared" si="129"/>
        <v>-62.128047473596666</v>
      </c>
      <c r="BR105" s="115">
        <f t="shared" si="130"/>
        <v>0.46749713658880759</v>
      </c>
      <c r="BS105" s="115">
        <f t="shared" si="131"/>
        <v>0.26934258481638085</v>
      </c>
      <c r="BT105" s="115">
        <f t="shared" si="132"/>
        <v>0.26934258481638085</v>
      </c>
      <c r="BU105" s="147">
        <f t="shared" si="133"/>
        <v>1.144611432474427</v>
      </c>
      <c r="BV105" s="150"/>
      <c r="BW105" s="147">
        <f t="shared" si="134"/>
        <v>-110.56879533404538</v>
      </c>
      <c r="BX105" s="147">
        <f t="shared" si="135"/>
        <v>-110.56879533404538</v>
      </c>
      <c r="BY105" s="147">
        <f t="shared" si="136"/>
        <v>-870.1875</v>
      </c>
      <c r="BZ105" s="147">
        <f t="shared" si="81"/>
        <v>7.4375</v>
      </c>
      <c r="CA105" s="147">
        <f t="shared" si="137"/>
        <v>-52.431407971172511</v>
      </c>
      <c r="CB105" s="115">
        <f t="shared" si="138"/>
        <v>0.60971076084969245</v>
      </c>
      <c r="CC105" s="115">
        <f t="shared" si="139"/>
        <v>0.50924392410535435</v>
      </c>
      <c r="CD105" s="115">
        <f t="shared" si="140"/>
        <v>1</v>
      </c>
      <c r="CE105" s="147">
        <f t="shared" si="141"/>
        <v>0</v>
      </c>
      <c r="CF105" s="150"/>
      <c r="CG105" s="227">
        <f t="shared" si="142"/>
        <v>1.144611432474427</v>
      </c>
      <c r="CH105" s="236">
        <f t="shared" si="143"/>
        <v>3.8917737220877804</v>
      </c>
      <c r="CI105" s="79">
        <f t="shared" si="144"/>
        <v>6.7841604566904787E-2</v>
      </c>
      <c r="CJ105" s="229">
        <f t="shared" si="82"/>
        <v>-23.370077776845353</v>
      </c>
      <c r="CK105" s="184">
        <f t="shared" si="154"/>
        <v>32.5</v>
      </c>
      <c r="CL105" s="184">
        <f t="shared" si="155"/>
        <v>8.7536340065323781</v>
      </c>
    </row>
    <row r="106" spans="1:90" x14ac:dyDescent="0.25">
      <c r="A106" s="145">
        <f t="shared" si="83"/>
        <v>330</v>
      </c>
      <c r="B106" s="146">
        <f t="shared" si="84"/>
        <v>0.125</v>
      </c>
      <c r="C106" s="94"/>
      <c r="D106" s="147">
        <f t="shared" si="85"/>
        <v>-115.236</v>
      </c>
      <c r="E106" s="148">
        <f t="shared" si="86"/>
        <v>0.97</v>
      </c>
      <c r="F106" s="149"/>
      <c r="G106" s="147">
        <f t="shared" si="87"/>
        <v>-85.097412441369769</v>
      </c>
      <c r="H106" s="147">
        <f t="shared" si="88"/>
        <v>-85.097412441369769</v>
      </c>
      <c r="I106" s="147">
        <f t="shared" si="89"/>
        <v>-883.57500000000005</v>
      </c>
      <c r="J106" s="147">
        <f t="shared" si="78"/>
        <v>7.4375</v>
      </c>
      <c r="K106" s="147">
        <f t="shared" si="90"/>
        <v>-43.264295411071615</v>
      </c>
      <c r="L106" s="115">
        <f t="shared" si="150"/>
        <v>0.72819999269280278</v>
      </c>
      <c r="M106" s="115">
        <f t="shared" si="146"/>
        <v>0.74855144780489291</v>
      </c>
      <c r="N106" s="115">
        <f t="shared" si="91"/>
        <v>0.74855144780489291</v>
      </c>
      <c r="O106" s="147">
        <f t="shared" si="92"/>
        <v>0.71630818553341558</v>
      </c>
      <c r="P106" s="149"/>
      <c r="Q106" s="147">
        <f t="shared" si="93"/>
        <v>-55.124671655397819</v>
      </c>
      <c r="R106" s="147">
        <f t="shared" si="94"/>
        <v>-117.54806445657289</v>
      </c>
      <c r="S106" s="147">
        <f t="shared" si="95"/>
        <v>-883.57500000000005</v>
      </c>
      <c r="T106" s="147">
        <f t="shared" si="79"/>
        <v>7.4375</v>
      </c>
      <c r="U106" s="147">
        <f t="shared" si="96"/>
        <v>-55.124671655397819</v>
      </c>
      <c r="V106" s="115">
        <f t="shared" si="97"/>
        <v>0.57179266168817255</v>
      </c>
      <c r="W106" s="115">
        <f t="shared" si="98"/>
        <v>0.43694215153216004</v>
      </c>
      <c r="X106" s="115">
        <f t="shared" si="99"/>
        <v>1</v>
      </c>
      <c r="Y106" s="147">
        <f t="shared" si="100"/>
        <v>0</v>
      </c>
      <c r="Z106" s="149"/>
      <c r="AA106" s="147">
        <f t="shared" si="101"/>
        <v>-52.251443733263919</v>
      </c>
      <c r="AB106" s="147">
        <f t="shared" si="102"/>
        <v>127.74855626673607</v>
      </c>
      <c r="AC106" s="147">
        <f t="shared" si="103"/>
        <v>-52.251443733263919</v>
      </c>
      <c r="AD106" s="114">
        <f t="shared" si="151"/>
        <v>-3.834581869269416</v>
      </c>
      <c r="AE106" s="114">
        <f t="shared" si="104"/>
        <v>1</v>
      </c>
      <c r="AF106" s="147">
        <f t="shared" si="105"/>
        <v>0</v>
      </c>
      <c r="AG106" s="149"/>
      <c r="AH106" s="147">
        <f t="shared" si="106"/>
        <v>-136.23152091712396</v>
      </c>
      <c r="AI106" s="147">
        <f t="shared" si="107"/>
        <v>43.768479082876041</v>
      </c>
      <c r="AJ106" s="147">
        <f t="shared" si="108"/>
        <v>43.768479082876041</v>
      </c>
      <c r="AK106" s="114">
        <f t="shared" si="145"/>
        <v>-0.9559836119691052</v>
      </c>
      <c r="AL106" s="114">
        <f t="shared" si="109"/>
        <v>1</v>
      </c>
      <c r="AM106" s="147">
        <f t="shared" si="110"/>
        <v>0</v>
      </c>
      <c r="AN106" s="149"/>
      <c r="AO106" s="147">
        <f t="shared" si="111"/>
        <v>-71.621562471590224</v>
      </c>
      <c r="AP106" s="147">
        <f t="shared" si="112"/>
        <v>107.82759581811244</v>
      </c>
      <c r="AQ106" s="114">
        <f t="shared" si="152"/>
        <v>-7.5925705335497407</v>
      </c>
      <c r="AR106" s="147">
        <f t="shared" si="113"/>
        <v>-71.621562471590224</v>
      </c>
      <c r="AS106" s="114">
        <f t="shared" si="114"/>
        <v>0.41722610479231648</v>
      </c>
      <c r="AT106" s="147">
        <f t="shared" si="115"/>
        <v>0.60287510497971564</v>
      </c>
      <c r="AU106" s="147">
        <f t="shared" si="147"/>
        <v>-43.02506598911804</v>
      </c>
      <c r="AV106" s="147">
        <f t="shared" si="148"/>
        <v>136.97493401088195</v>
      </c>
      <c r="AW106" s="114">
        <f t="shared" si="149"/>
        <v>-2.9716721815406362</v>
      </c>
      <c r="AX106" s="147">
        <f t="shared" si="116"/>
        <v>-43.02506598911804</v>
      </c>
      <c r="AY106" s="114">
        <f t="shared" si="117"/>
        <v>0.71025842000954631</v>
      </c>
      <c r="AZ106" s="147">
        <f t="shared" si="118"/>
        <v>0.36216385512725624</v>
      </c>
      <c r="BA106" s="114">
        <f t="shared" si="119"/>
        <v>0.96503896010697188</v>
      </c>
      <c r="BB106" s="149"/>
      <c r="BC106" s="223">
        <f t="shared" si="120"/>
        <v>2.7763471456403872</v>
      </c>
      <c r="BD106" s="70"/>
      <c r="BE106" s="214"/>
      <c r="BF106" s="148">
        <f t="shared" si="121"/>
        <v>-122.03658580786507</v>
      </c>
      <c r="BG106" s="148">
        <f t="shared" si="122"/>
        <v>57.963414192134934</v>
      </c>
      <c r="BH106" s="147">
        <f t="shared" si="123"/>
        <v>57.963414192134934</v>
      </c>
      <c r="BI106" s="114">
        <f t="shared" si="153"/>
        <v>-3.0500848106690897</v>
      </c>
      <c r="BJ106" s="114">
        <f t="shared" si="124"/>
        <v>1</v>
      </c>
      <c r="BK106" s="147">
        <f t="shared" si="125"/>
        <v>0</v>
      </c>
      <c r="BL106" s="150"/>
      <c r="BM106" s="147">
        <f t="shared" si="126"/>
        <v>-134.68923975157097</v>
      </c>
      <c r="BN106" s="147">
        <f t="shared" si="127"/>
        <v>-134.68923975157097</v>
      </c>
      <c r="BO106" s="147">
        <f t="shared" si="128"/>
        <v>-883.57500000000005</v>
      </c>
      <c r="BP106" s="147">
        <f t="shared" si="80"/>
        <v>7.4375</v>
      </c>
      <c r="BQ106" s="147">
        <f t="shared" si="129"/>
        <v>-62.487997376148556</v>
      </c>
      <c r="BR106" s="115">
        <f t="shared" si="130"/>
        <v>0.4619344188369684</v>
      </c>
      <c r="BS106" s="115">
        <f t="shared" si="131"/>
        <v>0.26180571744058517</v>
      </c>
      <c r="BT106" s="115">
        <f t="shared" si="132"/>
        <v>0.26180571744058517</v>
      </c>
      <c r="BU106" s="147">
        <f t="shared" si="133"/>
        <v>1.133747809356658</v>
      </c>
      <c r="BV106" s="150"/>
      <c r="BW106" s="147">
        <f t="shared" si="134"/>
        <v>-111.68444759492077</v>
      </c>
      <c r="BX106" s="147">
        <f t="shared" si="135"/>
        <v>-111.68444759492077</v>
      </c>
      <c r="BY106" s="147">
        <f t="shared" si="136"/>
        <v>-883.57500000000005</v>
      </c>
      <c r="BZ106" s="147">
        <f t="shared" si="81"/>
        <v>7.4375</v>
      </c>
      <c r="CA106" s="147">
        <f t="shared" si="137"/>
        <v>-52.853313301978218</v>
      </c>
      <c r="CB106" s="115">
        <f t="shared" si="138"/>
        <v>0.60385768799546236</v>
      </c>
      <c r="CC106" s="115">
        <f t="shared" si="139"/>
        <v>0.49776767926078336</v>
      </c>
      <c r="CD106" s="115">
        <f t="shared" si="140"/>
        <v>1</v>
      </c>
      <c r="CE106" s="147">
        <f t="shared" si="141"/>
        <v>0</v>
      </c>
      <c r="CF106" s="150"/>
      <c r="CG106" s="227">
        <f t="shared" si="142"/>
        <v>1.133747809356658</v>
      </c>
      <c r="CH106" s="236">
        <f t="shared" si="143"/>
        <v>3.910094954997045</v>
      </c>
      <c r="CI106" s="79">
        <f t="shared" si="144"/>
        <v>5.8074923391862814E-2</v>
      </c>
      <c r="CJ106" s="229">
        <f t="shared" si="82"/>
        <v>-24.720227088329207</v>
      </c>
      <c r="CK106" s="184">
        <f t="shared" si="154"/>
        <v>33</v>
      </c>
      <c r="CL106" s="184">
        <f t="shared" si="155"/>
        <v>8.6395886755393114</v>
      </c>
    </row>
    <row r="107" spans="1:90" x14ac:dyDescent="0.25">
      <c r="A107" s="145">
        <f t="shared" si="83"/>
        <v>335</v>
      </c>
      <c r="B107" s="146">
        <f t="shared" si="84"/>
        <v>0.125</v>
      </c>
      <c r="C107" s="94"/>
      <c r="D107" s="147">
        <f t="shared" si="85"/>
        <v>-116.982</v>
      </c>
      <c r="E107" s="148">
        <f t="shared" si="86"/>
        <v>0.97</v>
      </c>
      <c r="F107" s="149"/>
      <c r="G107" s="147">
        <f t="shared" si="87"/>
        <v>-86.310562210418922</v>
      </c>
      <c r="H107" s="147">
        <f t="shared" si="88"/>
        <v>-86.310562210418922</v>
      </c>
      <c r="I107" s="147">
        <f t="shared" si="89"/>
        <v>-896.96249999999998</v>
      </c>
      <c r="J107" s="147">
        <f t="shared" si="78"/>
        <v>7.4375</v>
      </c>
      <c r="K107" s="147">
        <f t="shared" si="90"/>
        <v>-43.694488067521796</v>
      </c>
      <c r="L107" s="115">
        <f t="shared" si="150"/>
        <v>0.7230336063984224</v>
      </c>
      <c r="M107" s="115">
        <f t="shared" si="146"/>
        <v>0.73855321282756092</v>
      </c>
      <c r="N107" s="115">
        <f t="shared" si="91"/>
        <v>0.73855321282756092</v>
      </c>
      <c r="O107" s="147">
        <f t="shared" si="92"/>
        <v>0.71567630356897949</v>
      </c>
      <c r="P107" s="149"/>
      <c r="Q107" s="147">
        <f t="shared" si="93"/>
        <v>-55.527786119963551</v>
      </c>
      <c r="R107" s="147">
        <f t="shared" si="94"/>
        <v>-118.56201110356781</v>
      </c>
      <c r="S107" s="147">
        <f t="shared" si="95"/>
        <v>-896.96249999999998</v>
      </c>
      <c r="T107" s="147">
        <f t="shared" si="79"/>
        <v>7.4375</v>
      </c>
      <c r="U107" s="147">
        <f t="shared" si="96"/>
        <v>-55.527786119963551</v>
      </c>
      <c r="V107" s="115">
        <f t="shared" si="97"/>
        <v>0.56600650269240127</v>
      </c>
      <c r="W107" s="115">
        <f t="shared" si="98"/>
        <v>0.42637919322397799</v>
      </c>
      <c r="X107" s="115">
        <f t="shared" si="99"/>
        <v>1</v>
      </c>
      <c r="Y107" s="147">
        <f t="shared" si="100"/>
        <v>0</v>
      </c>
      <c r="Z107" s="149"/>
      <c r="AA107" s="147">
        <f t="shared" si="101"/>
        <v>-54.508863004033579</v>
      </c>
      <c r="AB107" s="147">
        <f t="shared" si="102"/>
        <v>125.49113699596643</v>
      </c>
      <c r="AC107" s="147">
        <f t="shared" si="103"/>
        <v>-54.508863004033579</v>
      </c>
      <c r="AD107" s="114">
        <f t="shared" si="151"/>
        <v>-4.1317409844146722</v>
      </c>
      <c r="AE107" s="114">
        <f t="shared" si="104"/>
        <v>1</v>
      </c>
      <c r="AF107" s="147">
        <f t="shared" si="105"/>
        <v>0</v>
      </c>
      <c r="AG107" s="149"/>
      <c r="AH107" s="147">
        <f t="shared" si="106"/>
        <v>-137.14925493438835</v>
      </c>
      <c r="AI107" s="147">
        <f t="shared" si="107"/>
        <v>42.850745065611648</v>
      </c>
      <c r="AJ107" s="147">
        <f t="shared" si="108"/>
        <v>42.850745065611648</v>
      </c>
      <c r="AK107" s="114">
        <f t="shared" si="145"/>
        <v>-0.89170588505969128</v>
      </c>
      <c r="AL107" s="114">
        <f t="shared" si="109"/>
        <v>1</v>
      </c>
      <c r="AM107" s="147">
        <f t="shared" si="110"/>
        <v>0</v>
      </c>
      <c r="AN107" s="149"/>
      <c r="AO107" s="147">
        <f t="shared" si="111"/>
        <v>-75.127544796316442</v>
      </c>
      <c r="AP107" s="147">
        <f t="shared" si="112"/>
        <v>104.32098776533606</v>
      </c>
      <c r="AQ107" s="114">
        <f t="shared" si="152"/>
        <v>-8.5635126536314186</v>
      </c>
      <c r="AR107" s="147">
        <f t="shared" si="113"/>
        <v>-75.127544796316442</v>
      </c>
      <c r="AS107" s="114">
        <f t="shared" si="114"/>
        <v>0.3730992425179061</v>
      </c>
      <c r="AT107" s="147">
        <f t="shared" si="115"/>
        <v>0.62294813263943982</v>
      </c>
      <c r="AU107" s="147">
        <f t="shared" si="147"/>
        <v>-44.901419282179155</v>
      </c>
      <c r="AV107" s="147">
        <f t="shared" si="148"/>
        <v>135.09858071782085</v>
      </c>
      <c r="AW107" s="114">
        <f t="shared" si="149"/>
        <v>-3.1870190858826719</v>
      </c>
      <c r="AX107" s="147">
        <f t="shared" si="116"/>
        <v>-44.901419282179155</v>
      </c>
      <c r="AY107" s="114">
        <f t="shared" si="117"/>
        <v>0.69286567350112804</v>
      </c>
      <c r="AZ107" s="147">
        <f t="shared" si="118"/>
        <v>0.37231690947080559</v>
      </c>
      <c r="BA107" s="114">
        <f t="shared" si="119"/>
        <v>0.99526504211024536</v>
      </c>
      <c r="BB107" s="149"/>
      <c r="BC107" s="223">
        <f t="shared" si="120"/>
        <v>2.805941345679225</v>
      </c>
      <c r="BD107" s="70"/>
      <c r="BE107" s="214"/>
      <c r="BF107" s="148">
        <f t="shared" si="121"/>
        <v>-123.66539234252981</v>
      </c>
      <c r="BG107" s="148">
        <f t="shared" si="122"/>
        <v>56.334607657470187</v>
      </c>
      <c r="BH107" s="147">
        <f t="shared" si="123"/>
        <v>56.334607657470187</v>
      </c>
      <c r="BI107" s="114">
        <f t="shared" si="153"/>
        <v>-2.8251987789959228</v>
      </c>
      <c r="BJ107" s="114">
        <f t="shared" si="124"/>
        <v>1</v>
      </c>
      <c r="BK107" s="147">
        <f t="shared" si="125"/>
        <v>0</v>
      </c>
      <c r="BL107" s="150"/>
      <c r="BM107" s="147">
        <f t="shared" si="126"/>
        <v>-135.4342449741379</v>
      </c>
      <c r="BN107" s="147">
        <f t="shared" si="127"/>
        <v>-135.4342449741379</v>
      </c>
      <c r="BO107" s="147">
        <f t="shared" si="128"/>
        <v>-896.96249999999998</v>
      </c>
      <c r="BP107" s="147">
        <f t="shared" si="80"/>
        <v>7.4375</v>
      </c>
      <c r="BQ107" s="147">
        <f t="shared" si="129"/>
        <v>-62.839468472867445</v>
      </c>
      <c r="BR107" s="115">
        <f t="shared" si="130"/>
        <v>0.45648513991592432</v>
      </c>
      <c r="BS107" s="115">
        <f t="shared" si="131"/>
        <v>0.25455874513654991</v>
      </c>
      <c r="BT107" s="115">
        <f t="shared" si="132"/>
        <v>0.25455874513654991</v>
      </c>
      <c r="BU107" s="147">
        <f t="shared" si="133"/>
        <v>1.1230036896694684</v>
      </c>
      <c r="BV107" s="150"/>
      <c r="BW107" s="147">
        <f t="shared" si="134"/>
        <v>-112.7711082971513</v>
      </c>
      <c r="BX107" s="147">
        <f t="shared" si="135"/>
        <v>-112.7711082971513</v>
      </c>
      <c r="BY107" s="147">
        <f t="shared" si="136"/>
        <v>-896.96249999999998</v>
      </c>
      <c r="BZ107" s="147">
        <f t="shared" si="81"/>
        <v>7.4375</v>
      </c>
      <c r="CA107" s="147">
        <f t="shared" si="137"/>
        <v>-53.267173335510641</v>
      </c>
      <c r="CB107" s="115">
        <f t="shared" si="138"/>
        <v>0.59808441289245562</v>
      </c>
      <c r="CC107" s="115">
        <f t="shared" si="139"/>
        <v>0.48655151020600684</v>
      </c>
      <c r="CD107" s="115">
        <f t="shared" si="140"/>
        <v>1</v>
      </c>
      <c r="CE107" s="147">
        <f t="shared" si="141"/>
        <v>0</v>
      </c>
      <c r="CF107" s="150"/>
      <c r="CG107" s="227">
        <f t="shared" si="142"/>
        <v>1.1230036896694684</v>
      </c>
      <c r="CH107" s="236">
        <f t="shared" si="143"/>
        <v>3.9289450353486934</v>
      </c>
      <c r="CI107" s="79">
        <f t="shared" si="144"/>
        <v>4.8600778524864253E-2</v>
      </c>
      <c r="CJ107" s="229">
        <f t="shared" si="82"/>
        <v>-26.267135476340755</v>
      </c>
      <c r="CK107" s="184">
        <f t="shared" si="154"/>
        <v>33.5</v>
      </c>
      <c r="CL107" s="184">
        <f t="shared" si="155"/>
        <v>8.5277179620744228</v>
      </c>
    </row>
    <row r="108" spans="1:90" x14ac:dyDescent="0.25">
      <c r="A108" s="145">
        <f t="shared" si="83"/>
        <v>340</v>
      </c>
      <c r="B108" s="146">
        <f t="shared" si="84"/>
        <v>0.125</v>
      </c>
      <c r="C108" s="94"/>
      <c r="D108" s="147">
        <f t="shared" si="85"/>
        <v>-118.72799999999999</v>
      </c>
      <c r="E108" s="148">
        <f t="shared" si="86"/>
        <v>0.97</v>
      </c>
      <c r="F108" s="149"/>
      <c r="G108" s="147">
        <f t="shared" si="87"/>
        <v>-87.508174926712599</v>
      </c>
      <c r="H108" s="147">
        <f t="shared" si="88"/>
        <v>-87.508174926712599</v>
      </c>
      <c r="I108" s="147">
        <f t="shared" si="89"/>
        <v>-910.35</v>
      </c>
      <c r="J108" s="147">
        <f t="shared" si="78"/>
        <v>7.4375</v>
      </c>
      <c r="K108" s="147">
        <f t="shared" si="90"/>
        <v>-44.118596003417871</v>
      </c>
      <c r="L108" s="115">
        <f t="shared" si="150"/>
        <v>0.71790039345105483</v>
      </c>
      <c r="M108" s="115">
        <f t="shared" si="146"/>
        <v>0.72851415044390355</v>
      </c>
      <c r="N108" s="115">
        <f t="shared" si="91"/>
        <v>0.72851415044390355</v>
      </c>
      <c r="O108" s="147">
        <f t="shared" si="92"/>
        <v>0.71493606966268464</v>
      </c>
      <c r="P108" s="149"/>
      <c r="Q108" s="147">
        <f t="shared" si="93"/>
        <v>-55.922804719869262</v>
      </c>
      <c r="R108" s="147">
        <f t="shared" si="94"/>
        <v>-119.54741472953248</v>
      </c>
      <c r="S108" s="147">
        <f t="shared" si="95"/>
        <v>-910.35</v>
      </c>
      <c r="T108" s="147">
        <f t="shared" si="79"/>
        <v>7.4375</v>
      </c>
      <c r="U108" s="147">
        <f t="shared" si="96"/>
        <v>-55.922804719869262</v>
      </c>
      <c r="V108" s="115">
        <f t="shared" si="97"/>
        <v>0.56030936770421025</v>
      </c>
      <c r="W108" s="115">
        <f t="shared" si="98"/>
        <v>0.41611293007874378</v>
      </c>
      <c r="X108" s="115">
        <f t="shared" si="99"/>
        <v>1</v>
      </c>
      <c r="Y108" s="147">
        <f t="shared" si="100"/>
        <v>0</v>
      </c>
      <c r="Z108" s="149"/>
      <c r="AA108" s="147">
        <f t="shared" si="101"/>
        <v>-56.857826233000488</v>
      </c>
      <c r="AB108" s="147">
        <f t="shared" si="102"/>
        <v>123.14217376699952</v>
      </c>
      <c r="AC108" s="147">
        <f t="shared" si="103"/>
        <v>-56.857826233000488</v>
      </c>
      <c r="AD108" s="114">
        <f t="shared" si="151"/>
        <v>-4.4576578577944552</v>
      </c>
      <c r="AE108" s="114">
        <f t="shared" si="104"/>
        <v>1</v>
      </c>
      <c r="AF108" s="147">
        <f t="shared" si="105"/>
        <v>0</v>
      </c>
      <c r="AG108" s="149"/>
      <c r="AH108" s="147">
        <f t="shared" si="106"/>
        <v>-138.0295406556103</v>
      </c>
      <c r="AI108" s="147">
        <f t="shared" si="107"/>
        <v>41.970459344389695</v>
      </c>
      <c r="AJ108" s="147">
        <f t="shared" si="108"/>
        <v>41.970459344389695</v>
      </c>
      <c r="AK108" s="114">
        <f t="shared" si="145"/>
        <v>-0.8326770351584013</v>
      </c>
      <c r="AL108" s="114">
        <f t="shared" si="109"/>
        <v>1</v>
      </c>
      <c r="AM108" s="147">
        <f t="shared" si="110"/>
        <v>0</v>
      </c>
      <c r="AN108" s="149"/>
      <c r="AO108" s="147">
        <f t="shared" si="111"/>
        <v>-78.689093426290384</v>
      </c>
      <c r="AP108" s="147">
        <f t="shared" si="112"/>
        <v>100.75888339826</v>
      </c>
      <c r="AQ108" s="114">
        <f t="shared" si="152"/>
        <v>-9.8187427294640894</v>
      </c>
      <c r="AR108" s="147">
        <f t="shared" si="113"/>
        <v>-78.689093426290384</v>
      </c>
      <c r="AS108" s="114">
        <f t="shared" si="114"/>
        <v>0.32289614756040375</v>
      </c>
      <c r="AT108" s="147">
        <f t="shared" si="115"/>
        <v>0.64288475021479075</v>
      </c>
      <c r="AU108" s="147">
        <f t="shared" si="147"/>
        <v>-46.872177806040092</v>
      </c>
      <c r="AV108" s="147">
        <f t="shared" si="148"/>
        <v>133.1278221939599</v>
      </c>
      <c r="AW108" s="114">
        <f t="shared" si="149"/>
        <v>-3.4200160283578351</v>
      </c>
      <c r="AX108" s="147">
        <f t="shared" si="116"/>
        <v>-46.872177806040092</v>
      </c>
      <c r="AY108" s="114">
        <f t="shared" si="117"/>
        <v>0.6745267829703151</v>
      </c>
      <c r="AZ108" s="147">
        <f t="shared" si="118"/>
        <v>0.38294262913431448</v>
      </c>
      <c r="BA108" s="114">
        <f t="shared" si="119"/>
        <v>1.0258273793491053</v>
      </c>
      <c r="BB108" s="149"/>
      <c r="BC108" s="223">
        <f t="shared" si="120"/>
        <v>2.83576344901179</v>
      </c>
      <c r="BD108" s="70"/>
      <c r="BE108" s="214"/>
      <c r="BF108" s="148">
        <f t="shared" si="121"/>
        <v>-125.21759296819269</v>
      </c>
      <c r="BG108" s="148">
        <f t="shared" si="122"/>
        <v>54.78240703180731</v>
      </c>
      <c r="BH108" s="147">
        <f t="shared" si="123"/>
        <v>54.78240703180731</v>
      </c>
      <c r="BI108" s="114">
        <f t="shared" si="153"/>
        <v>-2.6214395528576873</v>
      </c>
      <c r="BJ108" s="114">
        <f t="shared" si="124"/>
        <v>1</v>
      </c>
      <c r="BK108" s="147">
        <f t="shared" si="125"/>
        <v>0</v>
      </c>
      <c r="BL108" s="150"/>
      <c r="BM108" s="147">
        <f t="shared" si="126"/>
        <v>-136.15564328965232</v>
      </c>
      <c r="BN108" s="147">
        <f t="shared" si="127"/>
        <v>-136.15564328965232</v>
      </c>
      <c r="BO108" s="147">
        <f t="shared" si="128"/>
        <v>-910.35</v>
      </c>
      <c r="BP108" s="147">
        <f t="shared" si="80"/>
        <v>7.4375</v>
      </c>
      <c r="BQ108" s="147">
        <f t="shared" si="129"/>
        <v>-63.182731319958194</v>
      </c>
      <c r="BR108" s="115">
        <f t="shared" si="130"/>
        <v>0.45114654139882499</v>
      </c>
      <c r="BS108" s="115">
        <f t="shared" si="131"/>
        <v>0.24758877474124016</v>
      </c>
      <c r="BT108" s="115">
        <f t="shared" si="132"/>
        <v>0.24758877474124016</v>
      </c>
      <c r="BU108" s="147">
        <f t="shared" si="133"/>
        <v>1.1123827066148064</v>
      </c>
      <c r="BV108" s="150"/>
      <c r="BW108" s="147">
        <f t="shared" si="134"/>
        <v>-113.82946827932402</v>
      </c>
      <c r="BX108" s="147">
        <f t="shared" si="135"/>
        <v>-113.82946827932402</v>
      </c>
      <c r="BY108" s="147">
        <f t="shared" si="136"/>
        <v>-910.35</v>
      </c>
      <c r="BZ108" s="147">
        <f t="shared" si="81"/>
        <v>7.4375</v>
      </c>
      <c r="CA108" s="147">
        <f t="shared" si="137"/>
        <v>-53.673174047879769</v>
      </c>
      <c r="CB108" s="115">
        <f t="shared" si="138"/>
        <v>0.59239045047751804</v>
      </c>
      <c r="CC108" s="115">
        <f t="shared" si="139"/>
        <v>0.47559661218081756</v>
      </c>
      <c r="CD108" s="115">
        <f t="shared" si="140"/>
        <v>1</v>
      </c>
      <c r="CE108" s="147">
        <f t="shared" si="141"/>
        <v>0</v>
      </c>
      <c r="CF108" s="150"/>
      <c r="CG108" s="227">
        <f t="shared" si="142"/>
        <v>1.1123827066148064</v>
      </c>
      <c r="CH108" s="236">
        <f t="shared" si="143"/>
        <v>3.9481461556265964</v>
      </c>
      <c r="CI108" s="79">
        <f t="shared" si="144"/>
        <v>3.928538417630556E-2</v>
      </c>
      <c r="CJ108" s="229">
        <f t="shared" si="82"/>
        <v>-28.115379909649249</v>
      </c>
      <c r="CK108" s="184">
        <f t="shared" si="154"/>
        <v>34</v>
      </c>
      <c r="CL108" s="184">
        <f t="shared" si="155"/>
        <v>8.4180183412021652</v>
      </c>
    </row>
    <row r="109" spans="1:90" x14ac:dyDescent="0.25">
      <c r="A109" s="145">
        <f t="shared" si="83"/>
        <v>345</v>
      </c>
      <c r="B109" s="146">
        <f t="shared" si="84"/>
        <v>0.125</v>
      </c>
      <c r="C109" s="94"/>
      <c r="D109" s="147">
        <f t="shared" si="85"/>
        <v>-120.474</v>
      </c>
      <c r="E109" s="148">
        <f t="shared" si="86"/>
        <v>0.97</v>
      </c>
      <c r="F109" s="149"/>
      <c r="G109" s="147">
        <f t="shared" si="87"/>
        <v>-88.689907125222163</v>
      </c>
      <c r="H109" s="147">
        <f t="shared" si="88"/>
        <v>-88.689907125222163</v>
      </c>
      <c r="I109" s="147">
        <f t="shared" si="89"/>
        <v>-923.73749999999995</v>
      </c>
      <c r="J109" s="147">
        <f t="shared" si="78"/>
        <v>7.4375</v>
      </c>
      <c r="K109" s="147">
        <f t="shared" si="90"/>
        <v>-44.536701907658205</v>
      </c>
      <c r="L109" s="115">
        <f t="shared" si="150"/>
        <v>0.71280132201336643</v>
      </c>
      <c r="M109" s="115">
        <f t="shared" si="146"/>
        <v>0.71844778609486482</v>
      </c>
      <c r="N109" s="115">
        <f t="shared" si="91"/>
        <v>0.71844778609486482</v>
      </c>
      <c r="O109" s="147">
        <f t="shared" si="92"/>
        <v>0.71408942934961483</v>
      </c>
      <c r="P109" s="149"/>
      <c r="Q109" s="147">
        <f t="shared" si="93"/>
        <v>-56.309932474020215</v>
      </c>
      <c r="R109" s="147">
        <f t="shared" si="94"/>
        <v>-120.50517432015701</v>
      </c>
      <c r="S109" s="147">
        <f t="shared" si="95"/>
        <v>-923.73749999999995</v>
      </c>
      <c r="T109" s="147">
        <f t="shared" si="79"/>
        <v>7.4375</v>
      </c>
      <c r="U109" s="147">
        <f t="shared" si="96"/>
        <v>-56.309932474020215</v>
      </c>
      <c r="V109" s="115">
        <f t="shared" si="97"/>
        <v>0.55470019622522904</v>
      </c>
      <c r="W109" s="115">
        <f t="shared" si="98"/>
        <v>0.40613846605344756</v>
      </c>
      <c r="X109" s="115">
        <f t="shared" si="99"/>
        <v>1</v>
      </c>
      <c r="Y109" s="147">
        <f t="shared" si="100"/>
        <v>0</v>
      </c>
      <c r="Z109" s="149"/>
      <c r="AA109" s="147">
        <f t="shared" si="101"/>
        <v>-59.29644049624347</v>
      </c>
      <c r="AB109" s="147">
        <f t="shared" si="102"/>
        <v>120.70355950375654</v>
      </c>
      <c r="AC109" s="147">
        <f t="shared" si="103"/>
        <v>-59.29644049624347</v>
      </c>
      <c r="AD109" s="114">
        <f t="shared" si="151"/>
        <v>-4.8168712777733624</v>
      </c>
      <c r="AE109" s="114">
        <f t="shared" si="104"/>
        <v>1</v>
      </c>
      <c r="AF109" s="147">
        <f t="shared" si="105"/>
        <v>0</v>
      </c>
      <c r="AG109" s="149"/>
      <c r="AH109" s="147">
        <f t="shared" si="106"/>
        <v>-138.87444294406066</v>
      </c>
      <c r="AI109" s="147">
        <f t="shared" si="107"/>
        <v>41.125557055939339</v>
      </c>
      <c r="AJ109" s="147">
        <f t="shared" si="108"/>
        <v>41.125557055939339</v>
      </c>
      <c r="AK109" s="114">
        <f t="shared" si="145"/>
        <v>-0.77839646025431408</v>
      </c>
      <c r="AL109" s="114">
        <f t="shared" si="109"/>
        <v>1</v>
      </c>
      <c r="AM109" s="147">
        <f t="shared" si="110"/>
        <v>0</v>
      </c>
      <c r="AN109" s="149"/>
      <c r="AO109" s="147">
        <f t="shared" si="111"/>
        <v>-82.280732263312487</v>
      </c>
      <c r="AP109" s="147">
        <f t="shared" si="112"/>
        <v>97.166756132662385</v>
      </c>
      <c r="AQ109" s="114">
        <f t="shared" si="152"/>
        <v>-11.589435505413766</v>
      </c>
      <c r="AR109" s="147">
        <f t="shared" si="113"/>
        <v>-82.280732263312487</v>
      </c>
      <c r="AS109" s="114">
        <f t="shared" si="114"/>
        <v>0.26334690868513161</v>
      </c>
      <c r="AT109" s="147">
        <f t="shared" si="115"/>
        <v>0.66248576701539841</v>
      </c>
      <c r="AU109" s="147">
        <f t="shared" si="147"/>
        <v>-48.940290688092553</v>
      </c>
      <c r="AV109" s="147">
        <f t="shared" si="148"/>
        <v>131.05970931190745</v>
      </c>
      <c r="AW109" s="114">
        <f t="shared" si="149"/>
        <v>-3.6726783123403188</v>
      </c>
      <c r="AX109" s="147">
        <f t="shared" si="116"/>
        <v>-48.940290688092553</v>
      </c>
      <c r="AY109" s="114">
        <f t="shared" si="117"/>
        <v>0.65518822601463955</v>
      </c>
      <c r="AZ109" s="147">
        <f t="shared" si="118"/>
        <v>0.39404420843874843</v>
      </c>
      <c r="BA109" s="114">
        <f t="shared" si="119"/>
        <v>1.0565299754541468</v>
      </c>
      <c r="BB109" s="149"/>
      <c r="BC109" s="223">
        <f t="shared" si="120"/>
        <v>2.8656194048037618</v>
      </c>
      <c r="BD109" s="70"/>
      <c r="BE109" s="214"/>
      <c r="BF109" s="148">
        <f t="shared" si="121"/>
        <v>-126.69678908335059</v>
      </c>
      <c r="BG109" s="148">
        <f t="shared" si="122"/>
        <v>53.303210916649405</v>
      </c>
      <c r="BH109" s="147">
        <f t="shared" si="123"/>
        <v>53.303210916649405</v>
      </c>
      <c r="BI109" s="114">
        <f t="shared" si="153"/>
        <v>-2.4362308822165675</v>
      </c>
      <c r="BJ109" s="114">
        <f t="shared" si="124"/>
        <v>1</v>
      </c>
      <c r="BK109" s="147">
        <f t="shared" si="125"/>
        <v>0</v>
      </c>
      <c r="BL109" s="150"/>
      <c r="BM109" s="147">
        <f t="shared" si="126"/>
        <v>-136.85446921223874</v>
      </c>
      <c r="BN109" s="147">
        <f t="shared" si="127"/>
        <v>-136.85446921223874</v>
      </c>
      <c r="BO109" s="147">
        <f t="shared" si="128"/>
        <v>-923.73749999999995</v>
      </c>
      <c r="BP109" s="147">
        <f t="shared" si="80"/>
        <v>7.4375</v>
      </c>
      <c r="BQ109" s="147">
        <f t="shared" si="129"/>
        <v>-63.51804634190718</v>
      </c>
      <c r="BR109" s="115">
        <f t="shared" si="130"/>
        <v>0.4459159152205891</v>
      </c>
      <c r="BS109" s="115">
        <f t="shared" si="131"/>
        <v>0.24088344772689699</v>
      </c>
      <c r="BT109" s="115">
        <f t="shared" si="132"/>
        <v>0.24088344772689699</v>
      </c>
      <c r="BU109" s="147">
        <f t="shared" si="133"/>
        <v>1.101887835847333</v>
      </c>
      <c r="BV109" s="150"/>
      <c r="BW109" s="147">
        <f t="shared" si="134"/>
        <v>-114.86023092130722</v>
      </c>
      <c r="BX109" s="147">
        <f t="shared" si="135"/>
        <v>-114.86023092130722</v>
      </c>
      <c r="BY109" s="147">
        <f t="shared" si="136"/>
        <v>-923.73749999999995</v>
      </c>
      <c r="BZ109" s="147">
        <f t="shared" si="81"/>
        <v>7.4375</v>
      </c>
      <c r="CA109" s="147">
        <f t="shared" si="137"/>
        <v>-54.071497577177169</v>
      </c>
      <c r="CB109" s="115">
        <f t="shared" si="138"/>
        <v>0.58677524838927653</v>
      </c>
      <c r="CC109" s="115">
        <f t="shared" si="139"/>
        <v>0.46490314330843252</v>
      </c>
      <c r="CD109" s="115">
        <f t="shared" si="140"/>
        <v>1</v>
      </c>
      <c r="CE109" s="147">
        <f t="shared" si="141"/>
        <v>0</v>
      </c>
      <c r="CF109" s="150"/>
      <c r="CG109" s="227">
        <f t="shared" si="142"/>
        <v>1.101887835847333</v>
      </c>
      <c r="CH109" s="236">
        <f t="shared" si="143"/>
        <v>3.9675072406510949</v>
      </c>
      <c r="CI109" s="79">
        <f t="shared" si="144"/>
        <v>2.9860458951037703E-2</v>
      </c>
      <c r="CJ109" s="229">
        <f t="shared" si="82"/>
        <v>-30.498070430296647</v>
      </c>
      <c r="CK109" s="184">
        <f t="shared" si="154"/>
        <v>34.5</v>
      </c>
      <c r="CL109" s="184">
        <f t="shared" si="155"/>
        <v>8.3104789465779465</v>
      </c>
    </row>
    <row r="110" spans="1:90" x14ac:dyDescent="0.25">
      <c r="A110" s="145">
        <f t="shared" si="83"/>
        <v>350</v>
      </c>
      <c r="B110" s="146">
        <f t="shared" si="84"/>
        <v>0.125</v>
      </c>
      <c r="C110" s="94"/>
      <c r="D110" s="147">
        <f t="shared" si="85"/>
        <v>-122.22</v>
      </c>
      <c r="E110" s="148">
        <f t="shared" si="86"/>
        <v>0.97</v>
      </c>
      <c r="F110" s="149"/>
      <c r="G110" s="147">
        <f t="shared" si="87"/>
        <v>-89.855457404401534</v>
      </c>
      <c r="H110" s="147">
        <f t="shared" si="88"/>
        <v>-89.855457404401534</v>
      </c>
      <c r="I110" s="147">
        <f t="shared" si="89"/>
        <v>-937.125</v>
      </c>
      <c r="J110" s="147">
        <f t="shared" si="78"/>
        <v>7.4375</v>
      </c>
      <c r="K110" s="147">
        <f t="shared" si="90"/>
        <v>-44.948888702662835</v>
      </c>
      <c r="L110" s="115">
        <f t="shared" si="150"/>
        <v>0.70773728172977313</v>
      </c>
      <c r="M110" s="115">
        <f t="shared" si="146"/>
        <v>0.70836721707142236</v>
      </c>
      <c r="N110" s="115">
        <f t="shared" si="91"/>
        <v>0.70836721707142236</v>
      </c>
      <c r="O110" s="147">
        <f t="shared" si="92"/>
        <v>0.71313855082858357</v>
      </c>
      <c r="P110" s="149"/>
      <c r="Q110" s="147">
        <f t="shared" si="93"/>
        <v>-56.689369175439197</v>
      </c>
      <c r="R110" s="147">
        <f t="shared" si="94"/>
        <v>-121.43617529599173</v>
      </c>
      <c r="S110" s="147">
        <f t="shared" si="95"/>
        <v>-937.125</v>
      </c>
      <c r="T110" s="147">
        <f t="shared" si="79"/>
        <v>7.4375</v>
      </c>
      <c r="U110" s="147">
        <f t="shared" si="96"/>
        <v>-56.689369175439197</v>
      </c>
      <c r="V110" s="115">
        <f t="shared" si="97"/>
        <v>0.54917788666083722</v>
      </c>
      <c r="W110" s="115">
        <f t="shared" si="98"/>
        <v>0.39645037196661809</v>
      </c>
      <c r="X110" s="115">
        <f t="shared" si="99"/>
        <v>1</v>
      </c>
      <c r="Y110" s="147">
        <f t="shared" si="100"/>
        <v>0</v>
      </c>
      <c r="Z110" s="149"/>
      <c r="AA110" s="147">
        <f t="shared" si="101"/>
        <v>-61.821409890040826</v>
      </c>
      <c r="AB110" s="147">
        <f t="shared" si="102"/>
        <v>118.17859010995917</v>
      </c>
      <c r="AC110" s="147">
        <f t="shared" si="103"/>
        <v>-61.821409890040826</v>
      </c>
      <c r="AD110" s="114">
        <f t="shared" si="151"/>
        <v>-5.2151959134684418</v>
      </c>
      <c r="AE110" s="114">
        <f t="shared" si="104"/>
        <v>1</v>
      </c>
      <c r="AF110" s="147">
        <f t="shared" si="105"/>
        <v>0</v>
      </c>
      <c r="AG110" s="149"/>
      <c r="AH110" s="147">
        <f t="shared" si="106"/>
        <v>-139.6858998395027</v>
      </c>
      <c r="AI110" s="147">
        <f t="shared" si="107"/>
        <v>40.314100160497304</v>
      </c>
      <c r="AJ110" s="147">
        <f t="shared" si="108"/>
        <v>40.314100160497304</v>
      </c>
      <c r="AK110" s="114">
        <f t="shared" si="145"/>
        <v>-0.72841827310967544</v>
      </c>
      <c r="AL110" s="114">
        <f t="shared" si="109"/>
        <v>1</v>
      </c>
      <c r="AM110" s="147">
        <f t="shared" si="110"/>
        <v>0</v>
      </c>
      <c r="AN110" s="149"/>
      <c r="AO110" s="147">
        <f t="shared" si="111"/>
        <v>-85.875610824597828</v>
      </c>
      <c r="AP110" s="147">
        <f t="shared" si="112"/>
        <v>93.571453874889002</v>
      </c>
      <c r="AQ110" s="114">
        <f t="shared" si="152"/>
        <v>-14.613374943081556</v>
      </c>
      <c r="AR110" s="147">
        <f t="shared" si="113"/>
        <v>-85.875610824597828</v>
      </c>
      <c r="AS110" s="114">
        <f t="shared" si="114"/>
        <v>0.18592220134394119</v>
      </c>
      <c r="AT110" s="147">
        <f t="shared" si="115"/>
        <v>0.68155246686188753</v>
      </c>
      <c r="AU110" s="147">
        <f t="shared" si="147"/>
        <v>-51.108038318182658</v>
      </c>
      <c r="AV110" s="147">
        <f t="shared" si="148"/>
        <v>128.89196168181735</v>
      </c>
      <c r="AW110" s="114">
        <f t="shared" si="149"/>
        <v>-3.9474161109028039</v>
      </c>
      <c r="AX110" s="147">
        <f t="shared" si="116"/>
        <v>-51.108038318182658</v>
      </c>
      <c r="AY110" s="114">
        <f t="shared" si="117"/>
        <v>0.63478871062002884</v>
      </c>
      <c r="AZ110" s="147">
        <f t="shared" si="118"/>
        <v>0.4056193517316084</v>
      </c>
      <c r="BA110" s="114">
        <f t="shared" si="119"/>
        <v>1.087171818593496</v>
      </c>
      <c r="BB110" s="149"/>
      <c r="BC110" s="223">
        <f t="shared" si="120"/>
        <v>2.8953103694220794</v>
      </c>
      <c r="BD110" s="70"/>
      <c r="BE110" s="214"/>
      <c r="BF110" s="148">
        <f t="shared" si="121"/>
        <v>-128.10658319420742</v>
      </c>
      <c r="BG110" s="148">
        <f t="shared" si="122"/>
        <v>51.893416805792583</v>
      </c>
      <c r="BH110" s="147">
        <f t="shared" si="123"/>
        <v>51.893416805792583</v>
      </c>
      <c r="BI110" s="114">
        <f t="shared" si="153"/>
        <v>-2.2674126304358388</v>
      </c>
      <c r="BJ110" s="114">
        <f t="shared" si="124"/>
        <v>1</v>
      </c>
      <c r="BK110" s="147">
        <f t="shared" si="125"/>
        <v>0</v>
      </c>
      <c r="BL110" s="150"/>
      <c r="BM110" s="147">
        <f t="shared" si="126"/>
        <v>-137.53170442696367</v>
      </c>
      <c r="BN110" s="147">
        <f t="shared" si="127"/>
        <v>-137.53170442696367</v>
      </c>
      <c r="BO110" s="147">
        <f t="shared" si="128"/>
        <v>-937.125</v>
      </c>
      <c r="BP110" s="147">
        <f t="shared" si="80"/>
        <v>7.4375</v>
      </c>
      <c r="BQ110" s="147">
        <f t="shared" si="129"/>
        <v>-63.84566422168708</v>
      </c>
      <c r="BR110" s="115">
        <f t="shared" si="130"/>
        <v>0.44079060578419882</v>
      </c>
      <c r="BS110" s="115">
        <f t="shared" si="131"/>
        <v>0.23443093520449074</v>
      </c>
      <c r="BT110" s="115">
        <f t="shared" si="132"/>
        <v>0.23443093520449074</v>
      </c>
      <c r="BU110" s="147">
        <f t="shared" si="133"/>
        <v>1.0915214637060608</v>
      </c>
      <c r="BV110" s="150"/>
      <c r="BW110" s="147">
        <f t="shared" si="134"/>
        <v>-115.86410751919624</v>
      </c>
      <c r="BX110" s="147">
        <f t="shared" si="135"/>
        <v>-115.86410751919624</v>
      </c>
      <c r="BY110" s="147">
        <f t="shared" si="136"/>
        <v>-937.125</v>
      </c>
      <c r="BZ110" s="147">
        <f t="shared" si="81"/>
        <v>7.4375</v>
      </c>
      <c r="CA110" s="147">
        <f t="shared" si="137"/>
        <v>-54.462322208025618</v>
      </c>
      <c r="CB110" s="115">
        <f t="shared" si="138"/>
        <v>0.58123819371909635</v>
      </c>
      <c r="CC110" s="115">
        <f t="shared" si="139"/>
        <v>0.45447034168787392</v>
      </c>
      <c r="CD110" s="115">
        <f t="shared" si="140"/>
        <v>1</v>
      </c>
      <c r="CE110" s="147">
        <f t="shared" si="141"/>
        <v>0</v>
      </c>
      <c r="CF110" s="150"/>
      <c r="CG110" s="227">
        <f t="shared" si="142"/>
        <v>1.0915214637060608</v>
      </c>
      <c r="CH110" s="236">
        <f t="shared" si="143"/>
        <v>3.9868318331281403</v>
      </c>
      <c r="CI110" s="79">
        <f t="shared" si="144"/>
        <v>1.9598995869943396E-2</v>
      </c>
      <c r="CJ110" s="229">
        <f t="shared" si="82"/>
        <v>-34.15532357217019</v>
      </c>
      <c r="CK110" s="184">
        <f t="shared" si="154"/>
        <v>35</v>
      </c>
      <c r="CL110" s="184">
        <f t="shared" si="155"/>
        <v>8.2050827321571767</v>
      </c>
    </row>
    <row r="111" spans="1:90" x14ac:dyDescent="0.25">
      <c r="A111" s="145">
        <f t="shared" si="83"/>
        <v>355</v>
      </c>
      <c r="B111" s="146">
        <f t="shared" si="84"/>
        <v>0.125</v>
      </c>
      <c r="C111" s="94"/>
      <c r="D111" s="147">
        <f t="shared" si="85"/>
        <v>-123.96599999999999</v>
      </c>
      <c r="E111" s="148">
        <f t="shared" si="86"/>
        <v>0.97</v>
      </c>
      <c r="F111" s="149"/>
      <c r="G111" s="147">
        <f t="shared" si="87"/>
        <v>-91.004565656115844</v>
      </c>
      <c r="H111" s="147">
        <f t="shared" si="88"/>
        <v>-91.004565656115844</v>
      </c>
      <c r="I111" s="147">
        <f t="shared" si="89"/>
        <v>-950.51250000000005</v>
      </c>
      <c r="J111" s="147">
        <f t="shared" si="78"/>
        <v>7.4375</v>
      </c>
      <c r="K111" s="147">
        <f t="shared" si="90"/>
        <v>-45.355239430794505</v>
      </c>
      <c r="L111" s="115">
        <f t="shared" si="150"/>
        <v>0.70270908717003833</v>
      </c>
      <c r="M111" s="115">
        <f t="shared" si="146"/>
        <v>0.69828506260490919</v>
      </c>
      <c r="N111" s="115">
        <f t="shared" si="91"/>
        <v>0.69828506260490919</v>
      </c>
      <c r="O111" s="147">
        <f t="shared" si="92"/>
        <v>0.71208580325599258</v>
      </c>
      <c r="P111" s="149"/>
      <c r="Q111" s="147">
        <f t="shared" si="93"/>
        <v>-57.061309457044501</v>
      </c>
      <c r="R111" s="147">
        <f t="shared" si="94"/>
        <v>-122.34128699506456</v>
      </c>
      <c r="S111" s="147">
        <f t="shared" si="95"/>
        <v>-950.51250000000005</v>
      </c>
      <c r="T111" s="147">
        <f t="shared" si="79"/>
        <v>7.4375</v>
      </c>
      <c r="U111" s="147">
        <f t="shared" si="96"/>
        <v>-57.061309457044501</v>
      </c>
      <c r="V111" s="115">
        <f t="shared" si="97"/>
        <v>0.54374130235279072</v>
      </c>
      <c r="W111" s="115">
        <f t="shared" si="98"/>
        <v>0.38704278454733954</v>
      </c>
      <c r="X111" s="115">
        <f t="shared" si="99"/>
        <v>1</v>
      </c>
      <c r="Y111" s="147">
        <f t="shared" si="100"/>
        <v>0</v>
      </c>
      <c r="Z111" s="149"/>
      <c r="AA111" s="147">
        <f t="shared" si="101"/>
        <v>-64.427900277637875</v>
      </c>
      <c r="AB111" s="147">
        <f t="shared" si="102"/>
        <v>115.57209972236213</v>
      </c>
      <c r="AC111" s="147">
        <f t="shared" si="103"/>
        <v>-64.427900277637875</v>
      </c>
      <c r="AD111" s="114">
        <f t="shared" si="151"/>
        <v>-5.6602658532862016</v>
      </c>
      <c r="AE111" s="114">
        <f t="shared" si="104"/>
        <v>1</v>
      </c>
      <c r="AF111" s="147">
        <f t="shared" si="105"/>
        <v>0</v>
      </c>
      <c r="AG111" s="149"/>
      <c r="AH111" s="147">
        <f t="shared" si="106"/>
        <v>-140.46572928553675</v>
      </c>
      <c r="AI111" s="147">
        <f t="shared" si="107"/>
        <v>39.534270714463247</v>
      </c>
      <c r="AJ111" s="147">
        <f t="shared" si="108"/>
        <v>39.534270714463247</v>
      </c>
      <c r="AK111" s="114">
        <f t="shared" si="145"/>
        <v>-0.68234446764365175</v>
      </c>
      <c r="AL111" s="114">
        <f t="shared" si="109"/>
        <v>1</v>
      </c>
      <c r="AM111" s="147">
        <f t="shared" si="110"/>
        <v>0</v>
      </c>
      <c r="AN111" s="149"/>
      <c r="AO111" s="147">
        <f t="shared" si="111"/>
        <v>-89.446703259976971</v>
      </c>
      <c r="AP111" s="147">
        <f t="shared" si="112"/>
        <v>89.999999999999986</v>
      </c>
      <c r="AQ111" s="114" t="e">
        <f t="shared" si="152"/>
        <v>#NUM!</v>
      </c>
      <c r="AR111" s="147">
        <f t="shared" si="113"/>
        <v>-89.446703259976971</v>
      </c>
      <c r="AS111" s="114">
        <f t="shared" si="114"/>
        <v>1E-3</v>
      </c>
      <c r="AT111" s="147">
        <f t="shared" si="115"/>
        <v>0.69989595665083704</v>
      </c>
      <c r="AU111" s="147">
        <f t="shared" si="147"/>
        <v>-53.376832755344836</v>
      </c>
      <c r="AV111" s="147">
        <f t="shared" si="148"/>
        <v>126.62316724465516</v>
      </c>
      <c r="AW111" s="114">
        <f t="shared" si="149"/>
        <v>-4.2471536442559694</v>
      </c>
      <c r="AX111" s="147">
        <f t="shared" si="116"/>
        <v>-53.376832755344836</v>
      </c>
      <c r="AY111" s="114">
        <f t="shared" si="117"/>
        <v>0.61325672272716547</v>
      </c>
      <c r="AZ111" s="147">
        <f t="shared" si="118"/>
        <v>0.41765909824213487</v>
      </c>
      <c r="BA111" s="114">
        <f t="shared" si="119"/>
        <v>1.1175550548929718</v>
      </c>
      <c r="BB111" s="149"/>
      <c r="BC111" s="223">
        <f t="shared" si="120"/>
        <v>2.9246408581489645</v>
      </c>
      <c r="BD111" s="70"/>
      <c r="BE111" s="214"/>
      <c r="BF111" s="148">
        <f t="shared" si="121"/>
        <v>-129.45053129358712</v>
      </c>
      <c r="BG111" s="148">
        <f t="shared" si="122"/>
        <v>50.549468706412881</v>
      </c>
      <c r="BH111" s="147">
        <f t="shared" si="123"/>
        <v>50.549468706412881</v>
      </c>
      <c r="BI111" s="114">
        <f t="shared" si="153"/>
        <v>-2.1131537664493321</v>
      </c>
      <c r="BJ111" s="114">
        <f t="shared" si="124"/>
        <v>1</v>
      </c>
      <c r="BK111" s="147">
        <f t="shared" si="125"/>
        <v>0</v>
      </c>
      <c r="BL111" s="150"/>
      <c r="BM111" s="147">
        <f t="shared" si="126"/>
        <v>-138.18828041958349</v>
      </c>
      <c r="BN111" s="147">
        <f t="shared" si="127"/>
        <v>-138.18828041958349</v>
      </c>
      <c r="BO111" s="147">
        <f t="shared" si="128"/>
        <v>-950.51250000000005</v>
      </c>
      <c r="BP111" s="147">
        <f t="shared" si="80"/>
        <v>7.4375</v>
      </c>
      <c r="BQ111" s="147">
        <f t="shared" si="129"/>
        <v>-64.165826279502753</v>
      </c>
      <c r="BR111" s="115">
        <f t="shared" si="130"/>
        <v>0.43576801160033718</v>
      </c>
      <c r="BS111" s="115">
        <f t="shared" si="131"/>
        <v>0.22821992913385306</v>
      </c>
      <c r="BT111" s="115">
        <f t="shared" si="132"/>
        <v>0.22821992913385306</v>
      </c>
      <c r="BU111" s="147">
        <f t="shared" si="133"/>
        <v>1.0812854492925155</v>
      </c>
      <c r="BV111" s="150"/>
      <c r="BW111" s="147">
        <f t="shared" si="134"/>
        <v>-116.84181319319704</v>
      </c>
      <c r="BX111" s="147">
        <f t="shared" si="135"/>
        <v>-116.84181319319704</v>
      </c>
      <c r="BY111" s="147">
        <f t="shared" si="136"/>
        <v>-950.51250000000005</v>
      </c>
      <c r="BZ111" s="147">
        <f t="shared" si="81"/>
        <v>7.4375</v>
      </c>
      <c r="CA111" s="147">
        <f t="shared" si="137"/>
        <v>-54.84582236785257</v>
      </c>
      <c r="CB111" s="115">
        <f t="shared" si="138"/>
        <v>0.57577861929092911</v>
      </c>
      <c r="CC111" s="115">
        <f t="shared" si="139"/>
        <v>0.44429663519488488</v>
      </c>
      <c r="CD111" s="115">
        <f t="shared" si="140"/>
        <v>1</v>
      </c>
      <c r="CE111" s="147">
        <f t="shared" si="141"/>
        <v>0</v>
      </c>
      <c r="CF111" s="150"/>
      <c r="CG111" s="227">
        <f t="shared" si="142"/>
        <v>1.0812854492925155</v>
      </c>
      <c r="CH111" s="236">
        <f t="shared" si="143"/>
        <v>4.0059263074414799</v>
      </c>
      <c r="CI111" s="79">
        <f t="shared" si="144"/>
        <v>9.7730165872227725E-5</v>
      </c>
      <c r="CJ111" s="229">
        <f t="shared" si="82"/>
        <v>-80.19942728248175</v>
      </c>
      <c r="CK111" s="184">
        <f t="shared" si="154"/>
        <v>35.5</v>
      </c>
      <c r="CL111" s="184">
        <f t="shared" si="155"/>
        <v>8.1018074842517827</v>
      </c>
    </row>
    <row r="112" spans="1:90" x14ac:dyDescent="0.25">
      <c r="A112" s="145">
        <f t="shared" si="83"/>
        <v>360</v>
      </c>
      <c r="B112" s="146">
        <f t="shared" si="84"/>
        <v>0.125</v>
      </c>
      <c r="C112" s="94"/>
      <c r="D112" s="147">
        <f t="shared" si="85"/>
        <v>-125.712</v>
      </c>
      <c r="E112" s="148">
        <f t="shared" si="86"/>
        <v>0.97</v>
      </c>
      <c r="F112" s="149"/>
      <c r="G112" s="147">
        <f t="shared" si="87"/>
        <v>-92.137012058365016</v>
      </c>
      <c r="H112" s="147">
        <f t="shared" si="88"/>
        <v>-92.137012058365016</v>
      </c>
      <c r="I112" s="147">
        <f t="shared" si="89"/>
        <v>-963.9</v>
      </c>
      <c r="J112" s="147">
        <f t="shared" si="78"/>
        <v>7.4375</v>
      </c>
      <c r="K112" s="147">
        <f t="shared" si="90"/>
        <v>-45.755837148353841</v>
      </c>
      <c r="L112" s="115">
        <f t="shared" si="150"/>
        <v>0.69771748119967403</v>
      </c>
      <c r="M112" s="115">
        <f t="shared" si="146"/>
        <v>0.6882134215884862</v>
      </c>
      <c r="N112" s="115">
        <f t="shared" si="91"/>
        <v>0.6882134215884862</v>
      </c>
      <c r="O112" s="147">
        <f t="shared" si="92"/>
        <v>0.71093373501824864</v>
      </c>
      <c r="P112" s="149"/>
      <c r="Q112" s="147">
        <f t="shared" si="93"/>
        <v>-57.425942865427487</v>
      </c>
      <c r="R112" s="147">
        <f t="shared" si="94"/>
        <v>-123.22136062693494</v>
      </c>
      <c r="S112" s="147">
        <f t="shared" si="95"/>
        <v>-963.9</v>
      </c>
      <c r="T112" s="147">
        <f t="shared" si="79"/>
        <v>7.4375</v>
      </c>
      <c r="U112" s="147">
        <f t="shared" si="96"/>
        <v>-57.425942865427487</v>
      </c>
      <c r="V112" s="115">
        <f t="shared" si="97"/>
        <v>0.53838927710220053</v>
      </c>
      <c r="W112" s="115">
        <f t="shared" si="98"/>
        <v>0.37790949466073975</v>
      </c>
      <c r="X112" s="115">
        <f t="shared" si="99"/>
        <v>1</v>
      </c>
      <c r="Y112" s="147">
        <f t="shared" si="100"/>
        <v>0</v>
      </c>
      <c r="Z112" s="149"/>
      <c r="AA112" s="147">
        <f t="shared" si="101"/>
        <v>-67.10944834375168</v>
      </c>
      <c r="AB112" s="147">
        <f t="shared" si="102"/>
        <v>112.89055165624832</v>
      </c>
      <c r="AC112" s="147">
        <f t="shared" si="103"/>
        <v>-67.10944834375168</v>
      </c>
      <c r="AD112" s="114">
        <f t="shared" si="151"/>
        <v>-6.1623998517543699</v>
      </c>
      <c r="AE112" s="114">
        <f t="shared" si="104"/>
        <v>1</v>
      </c>
      <c r="AF112" s="147">
        <f t="shared" si="105"/>
        <v>0</v>
      </c>
      <c r="AG112" s="149"/>
      <c r="AH112" s="147">
        <f t="shared" si="106"/>
        <v>-141.21563589970268</v>
      </c>
      <c r="AI112" s="147">
        <f t="shared" si="107"/>
        <v>38.784364100297324</v>
      </c>
      <c r="AJ112" s="147">
        <f t="shared" si="108"/>
        <v>38.784364100297324</v>
      </c>
      <c r="AK112" s="114">
        <f t="shared" si="145"/>
        <v>-0.63981906989054027</v>
      </c>
      <c r="AL112" s="114">
        <f t="shared" si="109"/>
        <v>1</v>
      </c>
      <c r="AM112" s="147">
        <f t="shared" si="110"/>
        <v>0</v>
      </c>
      <c r="AN112" s="149"/>
      <c r="AO112" s="147">
        <f t="shared" si="111"/>
        <v>-92.968026857822238</v>
      </c>
      <c r="AP112" s="147">
        <f t="shared" si="112"/>
        <v>86.478374841419281</v>
      </c>
      <c r="AQ112" s="114">
        <f t="shared" si="152"/>
        <v>-14.65185151807222</v>
      </c>
      <c r="AR112" s="147">
        <f t="shared" si="113"/>
        <v>86.478374841419281</v>
      </c>
      <c r="AS112" s="114">
        <f t="shared" si="114"/>
        <v>0.18510042848643529</v>
      </c>
      <c r="AT112" s="147">
        <f t="shared" si="115"/>
        <v>0.66727141081342034</v>
      </c>
      <c r="AU112" s="147">
        <f t="shared" si="147"/>
        <v>-55.747000789434672</v>
      </c>
      <c r="AV112" s="147">
        <f t="shared" si="148"/>
        <v>124.25299921056532</v>
      </c>
      <c r="AW112" s="114">
        <f t="shared" si="149"/>
        <v>-4.5754964009338073</v>
      </c>
      <c r="AX112" s="147">
        <f t="shared" si="116"/>
        <v>-55.747000789434672</v>
      </c>
      <c r="AY112" s="114">
        <f t="shared" si="117"/>
        <v>0.59050717642129513</v>
      </c>
      <c r="AZ112" s="147">
        <f t="shared" si="118"/>
        <v>0.43014661102958851</v>
      </c>
      <c r="BA112" s="114">
        <f t="shared" si="119"/>
        <v>1.097418021843009</v>
      </c>
      <c r="BB112" s="149"/>
      <c r="BC112" s="223">
        <f t="shared" si="120"/>
        <v>2.9033517568612579</v>
      </c>
      <c r="BD112" s="70"/>
      <c r="BE112" s="214"/>
      <c r="BF112" s="148">
        <f t="shared" si="121"/>
        <v>-130.73210669970919</v>
      </c>
      <c r="BG112" s="148">
        <f t="shared" si="122"/>
        <v>49.267893300290808</v>
      </c>
      <c r="BH112" s="147">
        <f t="shared" si="123"/>
        <v>49.267893300290808</v>
      </c>
      <c r="BI112" s="114">
        <f t="shared" si="153"/>
        <v>-1.9718875562223748</v>
      </c>
      <c r="BJ112" s="114">
        <f t="shared" si="124"/>
        <v>1</v>
      </c>
      <c r="BK112" s="147">
        <f t="shared" si="125"/>
        <v>0</v>
      </c>
      <c r="BL112" s="150"/>
      <c r="BM112" s="147">
        <f t="shared" si="126"/>
        <v>-138.82508103865322</v>
      </c>
      <c r="BN112" s="147">
        <f t="shared" si="127"/>
        <v>-138.82508103865322</v>
      </c>
      <c r="BO112" s="147">
        <f t="shared" si="128"/>
        <v>-963.9</v>
      </c>
      <c r="BP112" s="147">
        <f t="shared" si="80"/>
        <v>7.4375</v>
      </c>
      <c r="BQ112" s="147">
        <f t="shared" si="129"/>
        <v>-64.478764839769013</v>
      </c>
      <c r="BR112" s="115">
        <f t="shared" si="130"/>
        <v>0.43084558651669452</v>
      </c>
      <c r="BS112" s="115">
        <f t="shared" si="131"/>
        <v>0.2222396306020335</v>
      </c>
      <c r="BT112" s="115">
        <f t="shared" si="132"/>
        <v>0.2222396306020335</v>
      </c>
      <c r="BU112" s="147">
        <f t="shared" si="133"/>
        <v>1.0711811808538056</v>
      </c>
      <c r="BV112" s="150"/>
      <c r="BW112" s="147">
        <f t="shared" si="134"/>
        <v>-117.79406329416587</v>
      </c>
      <c r="BX112" s="147">
        <f t="shared" si="135"/>
        <v>-117.79406329416587</v>
      </c>
      <c r="BY112" s="147">
        <f t="shared" si="136"/>
        <v>-963.9</v>
      </c>
      <c r="BZ112" s="147">
        <f t="shared" si="81"/>
        <v>7.4375</v>
      </c>
      <c r="CA112" s="147">
        <f t="shared" si="137"/>
        <v>-55.222168633636123</v>
      </c>
      <c r="CB112" s="115">
        <f t="shared" si="138"/>
        <v>0.5703958094953443</v>
      </c>
      <c r="CC112" s="115">
        <f t="shared" si="139"/>
        <v>0.43437974366446264</v>
      </c>
      <c r="CD112" s="115">
        <f t="shared" si="140"/>
        <v>1</v>
      </c>
      <c r="CE112" s="147">
        <f t="shared" si="141"/>
        <v>0</v>
      </c>
      <c r="CF112" s="150"/>
      <c r="CG112" s="227">
        <f t="shared" si="142"/>
        <v>1.0711811808538056</v>
      </c>
      <c r="CH112" s="236">
        <f t="shared" si="143"/>
        <v>3.9745329377150638</v>
      </c>
      <c r="CI112" s="79">
        <f t="shared" si="144"/>
        <v>1.6717727756419293E-2</v>
      </c>
      <c r="CJ112" s="229">
        <f t="shared" si="82"/>
        <v>-35.536455028262054</v>
      </c>
      <c r="CK112" s="184">
        <f t="shared" si="154"/>
        <v>36</v>
      </c>
      <c r="CL112" s="184">
        <f t="shared" si="155"/>
        <v>8.0006267016732053</v>
      </c>
    </row>
    <row r="113" spans="1:90" x14ac:dyDescent="0.25">
      <c r="A113" s="145">
        <f t="shared" si="83"/>
        <v>365</v>
      </c>
      <c r="B113" s="146">
        <f t="shared" si="84"/>
        <v>0.125</v>
      </c>
      <c r="C113" s="94"/>
      <c r="D113" s="147">
        <f t="shared" si="85"/>
        <v>-127.458</v>
      </c>
      <c r="E113" s="148">
        <f t="shared" si="86"/>
        <v>0.97</v>
      </c>
      <c r="F113" s="149"/>
      <c r="G113" s="147">
        <f t="shared" si="87"/>
        <v>-93.252615860209772</v>
      </c>
      <c r="H113" s="147">
        <f t="shared" si="88"/>
        <v>-93.252615860209772</v>
      </c>
      <c r="I113" s="147">
        <f t="shared" si="89"/>
        <v>-977.28750000000002</v>
      </c>
      <c r="J113" s="147">
        <f t="shared" si="78"/>
        <v>7.4375</v>
      </c>
      <c r="K113" s="147">
        <f t="shared" si="90"/>
        <v>-46.150764826840579</v>
      </c>
      <c r="L113" s="115">
        <f t="shared" si="150"/>
        <v>0.69276313827174185</v>
      </c>
      <c r="M113" s="115">
        <f t="shared" si="146"/>
        <v>0.67816383779004985</v>
      </c>
      <c r="N113" s="115">
        <f t="shared" si="91"/>
        <v>0.67816383779004985</v>
      </c>
      <c r="O113" s="147">
        <f t="shared" si="92"/>
        <v>0.7096850522085979</v>
      </c>
      <c r="P113" s="149"/>
      <c r="Q113" s="147">
        <f t="shared" si="93"/>
        <v>-57.783453941424362</v>
      </c>
      <c r="R113" s="147">
        <f t="shared" si="94"/>
        <v>-124.07722764312082</v>
      </c>
      <c r="S113" s="147">
        <f t="shared" si="95"/>
        <v>-977.28750000000002</v>
      </c>
      <c r="T113" s="147">
        <f t="shared" si="79"/>
        <v>7.4375</v>
      </c>
      <c r="U113" s="147">
        <f t="shared" si="96"/>
        <v>-57.783453941424362</v>
      </c>
      <c r="V113" s="115">
        <f t="shared" si="97"/>
        <v>0.53312062021817652</v>
      </c>
      <c r="W113" s="115">
        <f t="shared" si="98"/>
        <v>0.36904402544812021</v>
      </c>
      <c r="X113" s="115">
        <f t="shared" si="99"/>
        <v>1</v>
      </c>
      <c r="Y113" s="147">
        <f t="shared" si="100"/>
        <v>0</v>
      </c>
      <c r="Z113" s="149"/>
      <c r="AA113" s="147">
        <f t="shared" si="101"/>
        <v>-69.857931306830025</v>
      </c>
      <c r="AB113" s="147">
        <f t="shared" si="102"/>
        <v>110.14206869316997</v>
      </c>
      <c r="AC113" s="147">
        <f t="shared" si="103"/>
        <v>-69.857931306830025</v>
      </c>
      <c r="AD113" s="114">
        <f t="shared" si="151"/>
        <v>-6.7360475519142042</v>
      </c>
      <c r="AE113" s="114">
        <f t="shared" si="104"/>
        <v>1</v>
      </c>
      <c r="AF113" s="147">
        <f t="shared" si="105"/>
        <v>0</v>
      </c>
      <c r="AG113" s="149"/>
      <c r="AH113" s="147">
        <f t="shared" si="106"/>
        <v>-141.93721766635122</v>
      </c>
      <c r="AI113" s="147">
        <f t="shared" si="107"/>
        <v>38.062782333648784</v>
      </c>
      <c r="AJ113" s="147">
        <f t="shared" si="108"/>
        <v>38.062782333648784</v>
      </c>
      <c r="AK113" s="114">
        <f t="shared" si="145"/>
        <v>-0.60052310771275585</v>
      </c>
      <c r="AL113" s="114">
        <f t="shared" si="109"/>
        <v>1</v>
      </c>
      <c r="AM113" s="147">
        <f t="shared" si="110"/>
        <v>0</v>
      </c>
      <c r="AN113" s="149"/>
      <c r="AO113" s="147">
        <f t="shared" si="111"/>
        <v>-96.415745695920194</v>
      </c>
      <c r="AP113" s="147">
        <f t="shared" si="112"/>
        <v>83.030412035853942</v>
      </c>
      <c r="AQ113" s="114">
        <f t="shared" si="152"/>
        <v>-11.666168655200623</v>
      </c>
      <c r="AR113" s="147">
        <f t="shared" si="113"/>
        <v>83.030412035853942</v>
      </c>
      <c r="AS113" s="114">
        <f t="shared" si="114"/>
        <v>0.26103068751349878</v>
      </c>
      <c r="AT113" s="147">
        <f t="shared" si="115"/>
        <v>0.63189050255596613</v>
      </c>
      <c r="AU113" s="147">
        <f t="shared" si="147"/>
        <v>-58.217558408676787</v>
      </c>
      <c r="AV113" s="147">
        <f t="shared" si="148"/>
        <v>121.78244159132322</v>
      </c>
      <c r="AW113" s="114">
        <f t="shared" si="149"/>
        <v>-4.9369715253173148</v>
      </c>
      <c r="AX113" s="147">
        <f t="shared" si="116"/>
        <v>-58.217558408676787</v>
      </c>
      <c r="AY113" s="114">
        <f t="shared" si="117"/>
        <v>0.56643675186714881</v>
      </c>
      <c r="AZ113" s="147">
        <f t="shared" si="118"/>
        <v>0.44305600006603341</v>
      </c>
      <c r="BA113" s="114">
        <f t="shared" si="119"/>
        <v>1.0749465026219995</v>
      </c>
      <c r="BB113" s="149"/>
      <c r="BC113" s="223">
        <f t="shared" si="120"/>
        <v>2.8796315548305973</v>
      </c>
      <c r="BD113" s="70"/>
      <c r="BE113" s="214"/>
      <c r="BF113" s="148">
        <f t="shared" si="121"/>
        <v>-131.95467348586683</v>
      </c>
      <c r="BG113" s="148">
        <f t="shared" si="122"/>
        <v>48.045326514133166</v>
      </c>
      <c r="BH113" s="147">
        <f t="shared" si="123"/>
        <v>48.045326514133166</v>
      </c>
      <c r="BI113" s="114">
        <f t="shared" si="153"/>
        <v>-1.8422624199244577</v>
      </c>
      <c r="BJ113" s="114">
        <f t="shared" si="124"/>
        <v>1</v>
      </c>
      <c r="BK113" s="147">
        <f t="shared" si="125"/>
        <v>0</v>
      </c>
      <c r="BL113" s="150"/>
      <c r="BM113" s="147">
        <f t="shared" si="126"/>
        <v>-139.44294497669554</v>
      </c>
      <c r="BN113" s="147">
        <f t="shared" si="127"/>
        <v>-139.44294497669554</v>
      </c>
      <c r="BO113" s="147">
        <f t="shared" si="128"/>
        <v>-977.28750000000002</v>
      </c>
      <c r="BP113" s="147">
        <f t="shared" si="80"/>
        <v>7.4375</v>
      </c>
      <c r="BQ113" s="147">
        <f t="shared" si="129"/>
        <v>-64.784703586134967</v>
      </c>
      <c r="BR113" s="115">
        <f t="shared" si="130"/>
        <v>0.42602084058737361</v>
      </c>
      <c r="BS113" s="115">
        <f t="shared" si="131"/>
        <v>0.21647973588545721</v>
      </c>
      <c r="BT113" s="115">
        <f t="shared" si="132"/>
        <v>0.21647973588545721</v>
      </c>
      <c r="BU113" s="147">
        <f t="shared" si="133"/>
        <v>1.0612096269154911</v>
      </c>
      <c r="BV113" s="150"/>
      <c r="BW113" s="147">
        <f t="shared" si="134"/>
        <v>-118.7215702726652</v>
      </c>
      <c r="BX113" s="147">
        <f t="shared" si="135"/>
        <v>-118.7215702726652</v>
      </c>
      <c r="BY113" s="147">
        <f t="shared" si="136"/>
        <v>-977.28750000000002</v>
      </c>
      <c r="BZ113" s="147">
        <f t="shared" si="81"/>
        <v>7.4375</v>
      </c>
      <c r="CA113" s="147">
        <f t="shared" si="137"/>
        <v>-55.591527747971384</v>
      </c>
      <c r="CB113" s="115">
        <f t="shared" si="138"/>
        <v>0.56508900570248166</v>
      </c>
      <c r="CC113" s="115">
        <f t="shared" si="139"/>
        <v>0.42471677333057301</v>
      </c>
      <c r="CD113" s="115">
        <f t="shared" si="140"/>
        <v>1</v>
      </c>
      <c r="CE113" s="147">
        <f t="shared" si="141"/>
        <v>0</v>
      </c>
      <c r="CF113" s="150"/>
      <c r="CG113" s="227">
        <f t="shared" si="142"/>
        <v>1.0612096269154911</v>
      </c>
      <c r="CH113" s="236">
        <f t="shared" si="143"/>
        <v>3.9408411817460882</v>
      </c>
      <c r="CI113" s="79">
        <f t="shared" si="144"/>
        <v>2.170675318853816E-2</v>
      </c>
      <c r="CJ113" s="229">
        <f t="shared" si="82"/>
        <v>-33.268102635244126</v>
      </c>
      <c r="CK113" s="184">
        <f t="shared" si="154"/>
        <v>36.5</v>
      </c>
      <c r="CL113" s="184">
        <f t="shared" si="155"/>
        <v>7.9015103598191887</v>
      </c>
    </row>
    <row r="114" spans="1:90" x14ac:dyDescent="0.25">
      <c r="A114" s="145">
        <f t="shared" si="83"/>
        <v>370</v>
      </c>
      <c r="B114" s="146">
        <f t="shared" si="84"/>
        <v>0.125</v>
      </c>
      <c r="C114" s="94"/>
      <c r="D114" s="147">
        <f t="shared" si="85"/>
        <v>-129.20400000000001</v>
      </c>
      <c r="E114" s="148">
        <f t="shared" si="86"/>
        <v>0.97</v>
      </c>
      <c r="F114" s="149"/>
      <c r="G114" s="147">
        <f t="shared" si="87"/>
        <v>-94.351233988402441</v>
      </c>
      <c r="H114" s="147">
        <f t="shared" si="88"/>
        <v>-94.351233988402441</v>
      </c>
      <c r="I114" s="147">
        <f t="shared" si="89"/>
        <v>-990.67499999999995</v>
      </c>
      <c r="J114" s="147">
        <f t="shared" si="78"/>
        <v>7.4375</v>
      </c>
      <c r="K114" s="147">
        <f t="shared" si="90"/>
        <v>-46.540105261171938</v>
      </c>
      <c r="L114" s="115">
        <f t="shared" si="150"/>
        <v>0.68784666763556335</v>
      </c>
      <c r="M114" s="115">
        <f t="shared" si="146"/>
        <v>0.66814727230979265</v>
      </c>
      <c r="N114" s="115">
        <f t="shared" si="91"/>
        <v>0.66814727230979265</v>
      </c>
      <c r="O114" s="147">
        <f t="shared" si="92"/>
        <v>0.70834259751052886</v>
      </c>
      <c r="P114" s="149"/>
      <c r="Q114" s="147">
        <f t="shared" si="93"/>
        <v>-58.134022306396332</v>
      </c>
      <c r="R114" s="147">
        <f t="shared" si="94"/>
        <v>-124.90969847296422</v>
      </c>
      <c r="S114" s="147">
        <f t="shared" si="95"/>
        <v>-990.67499999999995</v>
      </c>
      <c r="T114" s="147">
        <f t="shared" si="79"/>
        <v>7.4375</v>
      </c>
      <c r="U114" s="147">
        <f t="shared" si="96"/>
        <v>-58.134022306396332</v>
      </c>
      <c r="V114" s="115">
        <f t="shared" si="97"/>
        <v>0.52793412112562188</v>
      </c>
      <c r="W114" s="115">
        <f t="shared" si="98"/>
        <v>0.36043970114923712</v>
      </c>
      <c r="X114" s="115">
        <f t="shared" si="99"/>
        <v>1</v>
      </c>
      <c r="Y114" s="147">
        <f t="shared" si="100"/>
        <v>0</v>
      </c>
      <c r="Z114" s="149"/>
      <c r="AA114" s="147">
        <f t="shared" si="101"/>
        <v>-72.663611616975643</v>
      </c>
      <c r="AB114" s="147">
        <f t="shared" si="102"/>
        <v>107.33638838302436</v>
      </c>
      <c r="AC114" s="147">
        <f t="shared" si="103"/>
        <v>-72.663611616975643</v>
      </c>
      <c r="AD114" s="114">
        <f t="shared" si="151"/>
        <v>-7.4023581971492893</v>
      </c>
      <c r="AE114" s="114">
        <f t="shared" si="104"/>
        <v>1</v>
      </c>
      <c r="AF114" s="147">
        <f t="shared" si="105"/>
        <v>0</v>
      </c>
      <c r="AG114" s="149"/>
      <c r="AH114" s="147">
        <f t="shared" si="106"/>
        <v>-142.63197246505052</v>
      </c>
      <c r="AI114" s="147">
        <f t="shared" si="107"/>
        <v>37.368027534949476</v>
      </c>
      <c r="AJ114" s="147">
        <f t="shared" si="108"/>
        <v>37.368027534949476</v>
      </c>
      <c r="AK114" s="114">
        <f t="shared" si="145"/>
        <v>-0.56417026620124544</v>
      </c>
      <c r="AL114" s="114">
        <f t="shared" si="109"/>
        <v>1</v>
      </c>
      <c r="AM114" s="147">
        <f t="shared" si="110"/>
        <v>0</v>
      </c>
      <c r="AN114" s="149"/>
      <c r="AO114" s="147">
        <f t="shared" si="111"/>
        <v>-99.769048023411273</v>
      </c>
      <c r="AP114" s="147">
        <f t="shared" si="112"/>
        <v>79.676921137350291</v>
      </c>
      <c r="AQ114" s="114">
        <f t="shared" si="152"/>
        <v>-9.9332952210520595</v>
      </c>
      <c r="AR114" s="147">
        <f t="shared" si="113"/>
        <v>79.676921137350291</v>
      </c>
      <c r="AS114" s="114">
        <f t="shared" si="114"/>
        <v>0.31866564042898254</v>
      </c>
      <c r="AT114" s="147">
        <f t="shared" si="115"/>
        <v>0.59817508361374083</v>
      </c>
      <c r="AU114" s="147">
        <f t="shared" si="147"/>
        <v>-60.78598958289583</v>
      </c>
      <c r="AV114" s="147">
        <f t="shared" si="148"/>
        <v>119.21401041710416</v>
      </c>
      <c r="AW114" s="114">
        <f t="shared" si="149"/>
        <v>-5.3373833159111363</v>
      </c>
      <c r="AX114" s="147">
        <f t="shared" si="116"/>
        <v>-60.78598958289583</v>
      </c>
      <c r="AY114" s="114">
        <f t="shared" si="117"/>
        <v>0.54091725345125541</v>
      </c>
      <c r="AZ114" s="147">
        <f t="shared" si="118"/>
        <v>0.45635127314486357</v>
      </c>
      <c r="BA114" s="114">
        <f t="shared" si="119"/>
        <v>1.0545263567586045</v>
      </c>
      <c r="BB114" s="149"/>
      <c r="BC114" s="223">
        <f t="shared" si="120"/>
        <v>2.8578689542691338</v>
      </c>
      <c r="BD114" s="70"/>
      <c r="BE114" s="214"/>
      <c r="BF114" s="148">
        <f t="shared" si="121"/>
        <v>-133.12146779618647</v>
      </c>
      <c r="BG114" s="148">
        <f t="shared" si="122"/>
        <v>46.878532203813535</v>
      </c>
      <c r="BH114" s="147">
        <f t="shared" si="123"/>
        <v>46.878532203813535</v>
      </c>
      <c r="BI114" s="114">
        <f t="shared" si="153"/>
        <v>-1.723104060572086</v>
      </c>
      <c r="BJ114" s="114">
        <f t="shared" si="124"/>
        <v>1</v>
      </c>
      <c r="BK114" s="147">
        <f t="shared" si="125"/>
        <v>0</v>
      </c>
      <c r="BL114" s="150"/>
      <c r="BM114" s="147">
        <f t="shared" si="126"/>
        <v>-140.04266816104644</v>
      </c>
      <c r="BN114" s="147">
        <f t="shared" si="127"/>
        <v>-140.04266816104644</v>
      </c>
      <c r="BO114" s="147">
        <f t="shared" si="128"/>
        <v>-990.67499999999995</v>
      </c>
      <c r="BP114" s="147">
        <f t="shared" si="80"/>
        <v>7.4375</v>
      </c>
      <c r="BQ114" s="147">
        <f t="shared" si="129"/>
        <v>-65.083857904472836</v>
      </c>
      <c r="BR114" s="115">
        <f t="shared" si="130"/>
        <v>0.42129134062748508</v>
      </c>
      <c r="BS114" s="115">
        <f t="shared" si="131"/>
        <v>0.21093042088718836</v>
      </c>
      <c r="BT114" s="115">
        <f t="shared" si="132"/>
        <v>0.21093042088718836</v>
      </c>
      <c r="BU114" s="147">
        <f t="shared" si="133"/>
        <v>1.0513713825904387</v>
      </c>
      <c r="BV114" s="150"/>
      <c r="BW114" s="147">
        <f t="shared" si="134"/>
        <v>-119.62504097366249</v>
      </c>
      <c r="BX114" s="147">
        <f t="shared" si="135"/>
        <v>-119.62504097366249</v>
      </c>
      <c r="BY114" s="147">
        <f t="shared" si="136"/>
        <v>-990.67499999999995</v>
      </c>
      <c r="BZ114" s="147">
        <f t="shared" si="81"/>
        <v>7.4375</v>
      </c>
      <c r="CA114" s="147">
        <f t="shared" si="137"/>
        <v>-55.954062643398331</v>
      </c>
      <c r="CB114" s="115">
        <f t="shared" si="138"/>
        <v>0.55985741127798661</v>
      </c>
      <c r="CC114" s="115">
        <f t="shared" si="139"/>
        <v>0.4153043035611193</v>
      </c>
      <c r="CD114" s="115">
        <f t="shared" si="140"/>
        <v>1</v>
      </c>
      <c r="CE114" s="147">
        <f t="shared" si="141"/>
        <v>0</v>
      </c>
      <c r="CF114" s="150"/>
      <c r="CG114" s="227">
        <f t="shared" si="142"/>
        <v>1.0513713825904387</v>
      </c>
      <c r="CH114" s="236">
        <f t="shared" si="143"/>
        <v>3.9092403368595727</v>
      </c>
      <c r="CI114" s="79">
        <f t="shared" si="144"/>
        <v>2.4292795383113852E-2</v>
      </c>
      <c r="CJ114" s="229">
        <f t="shared" si="82"/>
        <v>-32.290450157080109</v>
      </c>
      <c r="CK114" s="184">
        <f t="shared" si="154"/>
        <v>37</v>
      </c>
      <c r="CL114" s="184">
        <f t="shared" si="155"/>
        <v>7.804425572825969</v>
      </c>
    </row>
    <row r="115" spans="1:90" x14ac:dyDescent="0.25">
      <c r="A115" s="145">
        <f t="shared" si="83"/>
        <v>375</v>
      </c>
      <c r="B115" s="146">
        <f t="shared" si="84"/>
        <v>0.125</v>
      </c>
      <c r="C115" s="94"/>
      <c r="D115" s="147">
        <f t="shared" si="85"/>
        <v>-130.94999999999999</v>
      </c>
      <c r="E115" s="148">
        <f t="shared" si="86"/>
        <v>0.97</v>
      </c>
      <c r="F115" s="149"/>
      <c r="G115" s="147">
        <f t="shared" si="87"/>
        <v>-95.43275950477171</v>
      </c>
      <c r="H115" s="147">
        <f t="shared" si="88"/>
        <v>-95.43275950477171</v>
      </c>
      <c r="I115" s="147">
        <f t="shared" si="89"/>
        <v>-1004.0625</v>
      </c>
      <c r="J115" s="147">
        <f t="shared" si="78"/>
        <v>7.4375</v>
      </c>
      <c r="K115" s="147">
        <f t="shared" si="90"/>
        <v>-46.923940984551237</v>
      </c>
      <c r="L115" s="115">
        <f t="shared" si="150"/>
        <v>0.68296861645869789</v>
      </c>
      <c r="M115" s="115">
        <f t="shared" si="146"/>
        <v>0.65817408294592261</v>
      </c>
      <c r="N115" s="115">
        <f t="shared" si="91"/>
        <v>0.65817408294592261</v>
      </c>
      <c r="O115" s="147">
        <f t="shared" si="92"/>
        <v>0.70690932966497555</v>
      </c>
      <c r="P115" s="149"/>
      <c r="Q115" s="147">
        <f t="shared" si="93"/>
        <v>-58.47782275324132</v>
      </c>
      <c r="R115" s="147">
        <f t="shared" si="94"/>
        <v>-125.71956157825315</v>
      </c>
      <c r="S115" s="147">
        <f t="shared" si="95"/>
        <v>-1004.0625</v>
      </c>
      <c r="T115" s="147">
        <f t="shared" si="79"/>
        <v>7.4375</v>
      </c>
      <c r="U115" s="147">
        <f t="shared" si="96"/>
        <v>-58.47782275324132</v>
      </c>
      <c r="V115" s="115">
        <f t="shared" si="97"/>
        <v>0.52282855356383406</v>
      </c>
      <c r="W115" s="115">
        <f t="shared" si="98"/>
        <v>0.352089707379732</v>
      </c>
      <c r="X115" s="115">
        <f t="shared" si="99"/>
        <v>1</v>
      </c>
      <c r="Y115" s="147">
        <f t="shared" si="100"/>
        <v>0</v>
      </c>
      <c r="Z115" s="149"/>
      <c r="AA115" s="147">
        <f t="shared" si="101"/>
        <v>-75.515266439677021</v>
      </c>
      <c r="AB115" s="147">
        <f t="shared" si="102"/>
        <v>104.48473356032298</v>
      </c>
      <c r="AC115" s="147">
        <f t="shared" si="103"/>
        <v>-75.515266439677021</v>
      </c>
      <c r="AD115" s="114">
        <f t="shared" si="151"/>
        <v>-8.1941125521219469</v>
      </c>
      <c r="AE115" s="114">
        <f t="shared" si="104"/>
        <v>1</v>
      </c>
      <c r="AF115" s="147">
        <f t="shared" si="105"/>
        <v>0</v>
      </c>
      <c r="AG115" s="149"/>
      <c r="AH115" s="147">
        <f t="shared" si="106"/>
        <v>-143.30130437306101</v>
      </c>
      <c r="AI115" s="147">
        <f t="shared" si="107"/>
        <v>36.698695626938985</v>
      </c>
      <c r="AJ115" s="147">
        <f t="shared" si="108"/>
        <v>36.698695626938985</v>
      </c>
      <c r="AK115" s="114">
        <f t="shared" si="145"/>
        <v>-0.53050312097459962</v>
      </c>
      <c r="AL115" s="114">
        <f t="shared" si="109"/>
        <v>1</v>
      </c>
      <c r="AM115" s="147">
        <f t="shared" si="110"/>
        <v>0</v>
      </c>
      <c r="AN115" s="149"/>
      <c r="AO115" s="147">
        <f t="shared" si="111"/>
        <v>-103.01072866165593</v>
      </c>
      <c r="AP115" s="147">
        <f t="shared" si="112"/>
        <v>76.435105212616733</v>
      </c>
      <c r="AQ115" s="114">
        <f t="shared" si="152"/>
        <v>-8.71523550029268</v>
      </c>
      <c r="AR115" s="147">
        <f t="shared" si="113"/>
        <v>76.435105212616733</v>
      </c>
      <c r="AS115" s="114">
        <f t="shared" si="114"/>
        <v>0.36663863299848803</v>
      </c>
      <c r="AT115" s="147">
        <f t="shared" si="115"/>
        <v>0.56618596453790182</v>
      </c>
      <c r="AU115" s="147">
        <f t="shared" si="147"/>
        <v>-63.448046497745473</v>
      </c>
      <c r="AV115" s="147">
        <f t="shared" si="148"/>
        <v>116.55195350225452</v>
      </c>
      <c r="AW115" s="114">
        <f t="shared" si="149"/>
        <v>-5.7843568534684886</v>
      </c>
      <c r="AX115" s="147">
        <f t="shared" si="116"/>
        <v>-63.448046497745473</v>
      </c>
      <c r="AY115" s="114">
        <f t="shared" si="117"/>
        <v>0.51378587127929065</v>
      </c>
      <c r="AZ115" s="147">
        <f t="shared" si="118"/>
        <v>0.46998552961292944</v>
      </c>
      <c r="BA115" s="114">
        <f t="shared" si="119"/>
        <v>1.0361714941508313</v>
      </c>
      <c r="BB115" s="149"/>
      <c r="BC115" s="223">
        <f t="shared" si="120"/>
        <v>2.8380808238158073</v>
      </c>
      <c r="BD115" s="70"/>
      <c r="BE115" s="214"/>
      <c r="BF115" s="148">
        <f t="shared" si="121"/>
        <v>-134.2355855398489</v>
      </c>
      <c r="BG115" s="148">
        <f t="shared" si="122"/>
        <v>45.764414460151102</v>
      </c>
      <c r="BH115" s="147">
        <f t="shared" si="123"/>
        <v>45.764414460151102</v>
      </c>
      <c r="BI115" s="114">
        <f t="shared" si="153"/>
        <v>-1.6133858459289985</v>
      </c>
      <c r="BJ115" s="114">
        <f t="shared" si="124"/>
        <v>1</v>
      </c>
      <c r="BK115" s="147">
        <f t="shared" si="125"/>
        <v>0</v>
      </c>
      <c r="BL115" s="150"/>
      <c r="BM115" s="147">
        <f t="shared" si="126"/>
        <v>-140.62500604815355</v>
      </c>
      <c r="BN115" s="147">
        <f t="shared" si="127"/>
        <v>-140.62500604815355</v>
      </c>
      <c r="BO115" s="147">
        <f t="shared" si="128"/>
        <v>-1004.0625</v>
      </c>
      <c r="BP115" s="147">
        <f t="shared" si="80"/>
        <v>7.4375</v>
      </c>
      <c r="BQ115" s="147">
        <f t="shared" si="129"/>
        <v>-65.376435213836388</v>
      </c>
      <c r="BR115" s="115">
        <f t="shared" si="130"/>
        <v>0.41665471049321362</v>
      </c>
      <c r="BS115" s="115">
        <f t="shared" si="131"/>
        <v>0.20558232443522573</v>
      </c>
      <c r="BT115" s="115">
        <f t="shared" si="132"/>
        <v>0.20558232443522573</v>
      </c>
      <c r="BU115" s="147">
        <f t="shared" si="133"/>
        <v>1.041666711467804</v>
      </c>
      <c r="BV115" s="150"/>
      <c r="BW115" s="147">
        <f t="shared" si="134"/>
        <v>-120.50517432015701</v>
      </c>
      <c r="BX115" s="147">
        <f t="shared" si="135"/>
        <v>-120.50517432015701</v>
      </c>
      <c r="BY115" s="147">
        <f t="shared" si="136"/>
        <v>-1004.0625</v>
      </c>
      <c r="BZ115" s="147">
        <f t="shared" si="81"/>
        <v>7.4375</v>
      </c>
      <c r="CA115" s="147">
        <f t="shared" si="137"/>
        <v>-56.309932474020215</v>
      </c>
      <c r="CB115" s="115">
        <f t="shared" si="138"/>
        <v>0.55470019622522904</v>
      </c>
      <c r="CC115" s="115">
        <f t="shared" si="139"/>
        <v>0.40613846605344756</v>
      </c>
      <c r="CD115" s="115">
        <f t="shared" si="140"/>
        <v>1</v>
      </c>
      <c r="CE115" s="147">
        <f t="shared" si="141"/>
        <v>0</v>
      </c>
      <c r="CF115" s="150"/>
      <c r="CG115" s="227">
        <f t="shared" si="142"/>
        <v>1.041666711467804</v>
      </c>
      <c r="CH115" s="236">
        <f t="shared" si="143"/>
        <v>3.8797475352836113</v>
      </c>
      <c r="CI115" s="79">
        <f t="shared" si="144"/>
        <v>2.5488655732062188E-2</v>
      </c>
      <c r="CJ115" s="229">
        <f t="shared" si="82"/>
        <v>-31.873061371071532</v>
      </c>
      <c r="CK115" s="184">
        <f t="shared" si="154"/>
        <v>37.5</v>
      </c>
      <c r="CL115" s="184">
        <f t="shared" si="155"/>
        <v>7.7093371663209647</v>
      </c>
    </row>
    <row r="116" spans="1:90" x14ac:dyDescent="0.25">
      <c r="A116" s="145">
        <f t="shared" si="83"/>
        <v>380</v>
      </c>
      <c r="B116" s="146">
        <f t="shared" si="84"/>
        <v>0.125</v>
      </c>
      <c r="C116" s="94"/>
      <c r="D116" s="147">
        <f t="shared" si="85"/>
        <v>-132.696</v>
      </c>
      <c r="E116" s="148">
        <f t="shared" si="86"/>
        <v>0.97</v>
      </c>
      <c r="F116" s="149"/>
      <c r="G116" s="147">
        <f t="shared" si="87"/>
        <v>-96.497119942491949</v>
      </c>
      <c r="H116" s="147">
        <f t="shared" si="88"/>
        <v>-96.497119942491949</v>
      </c>
      <c r="I116" s="147">
        <f t="shared" si="89"/>
        <v>-1017.45</v>
      </c>
      <c r="J116" s="147">
        <f t="shared" si="78"/>
        <v>7.4375</v>
      </c>
      <c r="K116" s="147">
        <f t="shared" si="90"/>
        <v>-47.302354189682255</v>
      </c>
      <c r="L116" s="115">
        <f t="shared" si="150"/>
        <v>0.67812947285931036</v>
      </c>
      <c r="M116" s="115">
        <f t="shared" si="146"/>
        <v>0.64825401005973249</v>
      </c>
      <c r="N116" s="115">
        <f t="shared" si="91"/>
        <v>0.64825401005973249</v>
      </c>
      <c r="O116" s="147">
        <f t="shared" si="92"/>
        <v>0.70538830367318683</v>
      </c>
      <c r="P116" s="149"/>
      <c r="Q116" s="147">
        <f t="shared" si="93"/>
        <v>-58.81502534126161</v>
      </c>
      <c r="R116" s="147">
        <f t="shared" si="94"/>
        <v>-126.50758278415934</v>
      </c>
      <c r="S116" s="147">
        <f t="shared" si="95"/>
        <v>-1017.45</v>
      </c>
      <c r="T116" s="147">
        <f t="shared" si="79"/>
        <v>7.4375</v>
      </c>
      <c r="U116" s="147">
        <f t="shared" si="96"/>
        <v>-58.81502534126161</v>
      </c>
      <c r="V116" s="115">
        <f t="shared" si="97"/>
        <v>0.51780267940577251</v>
      </c>
      <c r="W116" s="115">
        <f t="shared" si="98"/>
        <v>0.3439871436241102</v>
      </c>
      <c r="X116" s="115">
        <f t="shared" si="99"/>
        <v>1</v>
      </c>
      <c r="Y116" s="147">
        <f t="shared" si="100"/>
        <v>0</v>
      </c>
      <c r="Z116" s="149"/>
      <c r="AA116" s="147">
        <f t="shared" si="101"/>
        <v>-78.40040477888364</v>
      </c>
      <c r="AB116" s="147">
        <f t="shared" si="102"/>
        <v>101.59959522111636</v>
      </c>
      <c r="AC116" s="147">
        <f t="shared" si="103"/>
        <v>-78.40040477888364</v>
      </c>
      <c r="AD116" s="114">
        <f t="shared" si="151"/>
        <v>-9.1662282286782553</v>
      </c>
      <c r="AE116" s="114">
        <f t="shared" si="104"/>
        <v>1</v>
      </c>
      <c r="AF116" s="147">
        <f t="shared" si="105"/>
        <v>0</v>
      </c>
      <c r="AG116" s="149"/>
      <c r="AH116" s="147">
        <f t="shared" si="106"/>
        <v>-143.94652970050291</v>
      </c>
      <c r="AI116" s="147">
        <f t="shared" si="107"/>
        <v>36.053470299497093</v>
      </c>
      <c r="AJ116" s="147">
        <f t="shared" si="108"/>
        <v>36.053470299497093</v>
      </c>
      <c r="AK116" s="114">
        <f t="shared" si="145"/>
        <v>-0.49928986130942038</v>
      </c>
      <c r="AL116" s="114">
        <f t="shared" si="109"/>
        <v>1</v>
      </c>
      <c r="AM116" s="147">
        <f t="shared" si="110"/>
        <v>0</v>
      </c>
      <c r="AN116" s="149"/>
      <c r="AO116" s="147">
        <f t="shared" si="111"/>
        <v>-106.12745783242067</v>
      </c>
      <c r="AP116" s="147">
        <f t="shared" si="112"/>
        <v>73.318292009209699</v>
      </c>
      <c r="AQ116" s="114">
        <f t="shared" si="152"/>
        <v>-7.7806110757214997</v>
      </c>
      <c r="AR116" s="147">
        <f t="shared" si="113"/>
        <v>73.318292009209699</v>
      </c>
      <c r="AS116" s="114">
        <f t="shared" si="114"/>
        <v>0.40829066097498951</v>
      </c>
      <c r="AT116" s="147">
        <f t="shared" si="115"/>
        <v>0.53595242696790713</v>
      </c>
      <c r="AU116" s="147">
        <f t="shared" si="147"/>
        <v>-66.197591948618722</v>
      </c>
      <c r="AV116" s="147">
        <f t="shared" si="148"/>
        <v>113.80240805138128</v>
      </c>
      <c r="AW116" s="114">
        <f t="shared" si="149"/>
        <v>-6.2882033168864124</v>
      </c>
      <c r="AX116" s="147">
        <f t="shared" si="116"/>
        <v>-66.197591948618722</v>
      </c>
      <c r="AY116" s="114">
        <f t="shared" si="117"/>
        <v>0.4848303898008377</v>
      </c>
      <c r="AZ116" s="147">
        <f t="shared" si="118"/>
        <v>0.48390052594019539</v>
      </c>
      <c r="BA116" s="114">
        <f t="shared" si="119"/>
        <v>1.0198529529081024</v>
      </c>
      <c r="BB116" s="149"/>
      <c r="BC116" s="223">
        <f t="shared" si="120"/>
        <v>2.8202412565812893</v>
      </c>
      <c r="BD116" s="70"/>
      <c r="BE116" s="214"/>
      <c r="BF116" s="148">
        <f t="shared" si="121"/>
        <v>-135.29997516230392</v>
      </c>
      <c r="BG116" s="148">
        <f t="shared" si="122"/>
        <v>44.700024837696077</v>
      </c>
      <c r="BH116" s="147">
        <f t="shared" si="123"/>
        <v>44.700024837696077</v>
      </c>
      <c r="BI116" s="114">
        <f t="shared" si="153"/>
        <v>-1.5122053311013635</v>
      </c>
      <c r="BJ116" s="114">
        <f t="shared" si="124"/>
        <v>1</v>
      </c>
      <c r="BK116" s="147">
        <f t="shared" si="125"/>
        <v>0</v>
      </c>
      <c r="BL116" s="150"/>
      <c r="BM116" s="147">
        <f t="shared" si="126"/>
        <v>-141.19067581763011</v>
      </c>
      <c r="BN116" s="147">
        <f t="shared" si="127"/>
        <v>-141.19067581763011</v>
      </c>
      <c r="BO116" s="147">
        <f t="shared" si="128"/>
        <v>-1017.45</v>
      </c>
      <c r="BP116" s="147">
        <f t="shared" si="80"/>
        <v>7.4375</v>
      </c>
      <c r="BQ116" s="147">
        <f t="shared" si="129"/>
        <v>-65.662635285467516</v>
      </c>
      <c r="BR116" s="115">
        <f t="shared" si="130"/>
        <v>0.41210863112328894</v>
      </c>
      <c r="BS116" s="115">
        <f t="shared" si="131"/>
        <v>0.20042653083875736</v>
      </c>
      <c r="BT116" s="115">
        <f t="shared" si="132"/>
        <v>0.20042653083875736</v>
      </c>
      <c r="BU116" s="147">
        <f t="shared" si="133"/>
        <v>1.0320955834622085</v>
      </c>
      <c r="BV116" s="150"/>
      <c r="BW116" s="147">
        <f t="shared" si="134"/>
        <v>-121.36265934986645</v>
      </c>
      <c r="BX116" s="147">
        <f t="shared" si="135"/>
        <v>-121.36265934986645</v>
      </c>
      <c r="BY116" s="147">
        <f t="shared" si="136"/>
        <v>-1017.45</v>
      </c>
      <c r="BZ116" s="147">
        <f t="shared" si="81"/>
        <v>7.4375</v>
      </c>
      <c r="CA116" s="147">
        <f t="shared" si="137"/>
        <v>-56.659292653523003</v>
      </c>
      <c r="CB116" s="115">
        <f t="shared" si="138"/>
        <v>0.54961650147627639</v>
      </c>
      <c r="CC116" s="115">
        <f t="shared" si="139"/>
        <v>0.3972150167522483</v>
      </c>
      <c r="CD116" s="115">
        <f t="shared" si="140"/>
        <v>1</v>
      </c>
      <c r="CE116" s="147">
        <f t="shared" si="141"/>
        <v>0</v>
      </c>
      <c r="CF116" s="150"/>
      <c r="CG116" s="227">
        <f t="shared" si="142"/>
        <v>1.0320955834622085</v>
      </c>
      <c r="CH116" s="236">
        <f t="shared" si="143"/>
        <v>3.8523368400434981</v>
      </c>
      <c r="CI116" s="79">
        <f t="shared" si="144"/>
        <v>2.5719333013491177E-2</v>
      </c>
      <c r="CJ116" s="229">
        <f t="shared" si="82"/>
        <v>-31.794805965591056</v>
      </c>
      <c r="CK116" s="184">
        <f t="shared" si="154"/>
        <v>38</v>
      </c>
      <c r="CL116" s="184">
        <f t="shared" si="155"/>
        <v>7.6162081718727794</v>
      </c>
    </row>
    <row r="117" spans="1:90" x14ac:dyDescent="0.25">
      <c r="A117" s="145">
        <f t="shared" si="83"/>
        <v>385</v>
      </c>
      <c r="B117" s="146">
        <f t="shared" si="84"/>
        <v>0.125</v>
      </c>
      <c r="C117" s="94"/>
      <c r="D117" s="147">
        <f t="shared" si="85"/>
        <v>-134.44200000000001</v>
      </c>
      <c r="E117" s="148">
        <f t="shared" si="86"/>
        <v>0.97</v>
      </c>
      <c r="F117" s="149"/>
      <c r="G117" s="147">
        <f t="shared" si="87"/>
        <v>-97.544275548058337</v>
      </c>
      <c r="H117" s="147">
        <f t="shared" si="88"/>
        <v>-97.544275548058337</v>
      </c>
      <c r="I117" s="147">
        <f t="shared" si="89"/>
        <v>-1030.8375000000001</v>
      </c>
      <c r="J117" s="147">
        <f t="shared" si="78"/>
        <v>7.4375</v>
      </c>
      <c r="K117" s="147">
        <f t="shared" si="90"/>
        <v>-47.675426656029153</v>
      </c>
      <c r="L117" s="115">
        <f t="shared" si="150"/>
        <v>0.67332966884675194</v>
      </c>
      <c r="M117" s="115">
        <f t="shared" si="146"/>
        <v>0.63839616847586222</v>
      </c>
      <c r="N117" s="115">
        <f t="shared" si="91"/>
        <v>0.63839616847586222</v>
      </c>
      <c r="O117" s="147">
        <f t="shared" si="92"/>
        <v>0.70378265186189271</v>
      </c>
      <c r="P117" s="149"/>
      <c r="Q117" s="147">
        <f t="shared" si="93"/>
        <v>-59.145795494102998</v>
      </c>
      <c r="R117" s="147">
        <f t="shared" si="94"/>
        <v>-127.27450484818314</v>
      </c>
      <c r="S117" s="147">
        <f t="shared" si="95"/>
        <v>-1030.8375000000001</v>
      </c>
      <c r="T117" s="147">
        <f t="shared" si="79"/>
        <v>7.4375</v>
      </c>
      <c r="U117" s="147">
        <f t="shared" si="96"/>
        <v>-59.145795494102998</v>
      </c>
      <c r="V117" s="115">
        <f t="shared" si="97"/>
        <v>0.5128552521260874</v>
      </c>
      <c r="W117" s="115">
        <f t="shared" si="98"/>
        <v>0.33612506867880249</v>
      </c>
      <c r="X117" s="115">
        <f t="shared" si="99"/>
        <v>1</v>
      </c>
      <c r="Y117" s="147">
        <f t="shared" si="100"/>
        <v>0</v>
      </c>
      <c r="Z117" s="149"/>
      <c r="AA117" s="147">
        <f t="shared" si="101"/>
        <v>-81.305566380897702</v>
      </c>
      <c r="AB117" s="147">
        <f t="shared" si="102"/>
        <v>98.694433619102298</v>
      </c>
      <c r="AC117" s="147">
        <f t="shared" si="103"/>
        <v>-81.305566380897702</v>
      </c>
      <c r="AD117" s="114">
        <f t="shared" si="151"/>
        <v>-10.421669581655751</v>
      </c>
      <c r="AE117" s="114">
        <f t="shared" si="104"/>
        <v>1</v>
      </c>
      <c r="AF117" s="147">
        <f t="shared" si="105"/>
        <v>0</v>
      </c>
      <c r="AG117" s="149"/>
      <c r="AH117" s="147">
        <f t="shared" si="106"/>
        <v>-144.56888273235398</v>
      </c>
      <c r="AI117" s="147">
        <f t="shared" si="107"/>
        <v>35.431117267646016</v>
      </c>
      <c r="AJ117" s="147">
        <f t="shared" si="108"/>
        <v>35.431117267646016</v>
      </c>
      <c r="AK117" s="114">
        <f t="shared" si="145"/>
        <v>-0.47032143057777775</v>
      </c>
      <c r="AL117" s="114">
        <f t="shared" si="109"/>
        <v>1</v>
      </c>
      <c r="AM117" s="147">
        <f t="shared" si="110"/>
        <v>0</v>
      </c>
      <c r="AN117" s="149"/>
      <c r="AO117" s="147">
        <f t="shared" si="111"/>
        <v>-109.10976273294312</v>
      </c>
      <c r="AP117" s="147">
        <f t="shared" si="112"/>
        <v>70.335952377013299</v>
      </c>
      <c r="AQ117" s="114">
        <f t="shared" si="152"/>
        <v>-7.0262765047022357</v>
      </c>
      <c r="AR117" s="147">
        <f t="shared" si="113"/>
        <v>70.335952377013299</v>
      </c>
      <c r="AS117" s="114">
        <f t="shared" si="114"/>
        <v>0.44533432936901651</v>
      </c>
      <c r="AT117" s="147">
        <f t="shared" si="115"/>
        <v>0.50747440387455489</v>
      </c>
      <c r="AU117" s="147">
        <f t="shared" si="147"/>
        <v>-69.026506578679232</v>
      </c>
      <c r="AV117" s="147">
        <f t="shared" si="148"/>
        <v>110.97349342132077</v>
      </c>
      <c r="AW117" s="114">
        <f t="shared" si="149"/>
        <v>-6.8633662531895814</v>
      </c>
      <c r="AX117" s="147">
        <f t="shared" si="116"/>
        <v>-69.026506578679232</v>
      </c>
      <c r="AY117" s="114">
        <f t="shared" si="117"/>
        <v>0.45376572374694873</v>
      </c>
      <c r="AZ117" s="147">
        <f t="shared" si="118"/>
        <v>0.49802674299191368</v>
      </c>
      <c r="BA117" s="114">
        <f t="shared" si="119"/>
        <v>1.0055011468664685</v>
      </c>
      <c r="BB117" s="149"/>
      <c r="BC117" s="223">
        <f t="shared" si="120"/>
        <v>2.8042837987283615</v>
      </c>
      <c r="BD117" s="70"/>
      <c r="BE117" s="214"/>
      <c r="BF117" s="148">
        <f t="shared" si="121"/>
        <v>-136.31743439166775</v>
      </c>
      <c r="BG117" s="148">
        <f t="shared" si="122"/>
        <v>43.682565608332254</v>
      </c>
      <c r="BH117" s="147">
        <f t="shared" si="123"/>
        <v>43.682565608332254</v>
      </c>
      <c r="BI117" s="114">
        <f t="shared" si="153"/>
        <v>-1.4187654177100459</v>
      </c>
      <c r="BJ117" s="114">
        <f t="shared" si="124"/>
        <v>1</v>
      </c>
      <c r="BK117" s="147">
        <f t="shared" si="125"/>
        <v>0</v>
      </c>
      <c r="BL117" s="150"/>
      <c r="BM117" s="147">
        <f t="shared" si="126"/>
        <v>-141.74035846437118</v>
      </c>
      <c r="BN117" s="147">
        <f t="shared" si="127"/>
        <v>-141.74035846437118</v>
      </c>
      <c r="BO117" s="147">
        <f t="shared" si="128"/>
        <v>-1030.8375000000001</v>
      </c>
      <c r="BP117" s="147">
        <f t="shared" si="80"/>
        <v>7.4375</v>
      </c>
      <c r="BQ117" s="147">
        <f t="shared" si="129"/>
        <v>-65.942650549988272</v>
      </c>
      <c r="BR117" s="115">
        <f t="shared" si="130"/>
        <v>0.40765084037388893</v>
      </c>
      <c r="BS117" s="115">
        <f t="shared" si="131"/>
        <v>0.19545455202440301</v>
      </c>
      <c r="BT117" s="115">
        <f t="shared" si="132"/>
        <v>0.19545455202440301</v>
      </c>
      <c r="BU117" s="147">
        <f t="shared" si="133"/>
        <v>1.022657708978147</v>
      </c>
      <c r="BV117" s="150"/>
      <c r="BW117" s="147">
        <f t="shared" si="134"/>
        <v>-122.1981735704646</v>
      </c>
      <c r="BX117" s="147">
        <f t="shared" si="135"/>
        <v>-122.1981735704646</v>
      </c>
      <c r="BY117" s="147">
        <f t="shared" si="136"/>
        <v>-1030.8375000000001</v>
      </c>
      <c r="BZ117" s="147">
        <f t="shared" si="81"/>
        <v>7.4375</v>
      </c>
      <c r="CA117" s="147">
        <f t="shared" si="137"/>
        <v>-57.002294898783703</v>
      </c>
      <c r="CB117" s="115">
        <f t="shared" si="138"/>
        <v>0.54460544285320567</v>
      </c>
      <c r="CC117" s="115">
        <f t="shared" si="139"/>
        <v>0.38852940082220966</v>
      </c>
      <c r="CD117" s="115">
        <f t="shared" si="140"/>
        <v>1</v>
      </c>
      <c r="CE117" s="147">
        <f t="shared" si="141"/>
        <v>0</v>
      </c>
      <c r="CF117" s="150"/>
      <c r="CG117" s="227">
        <f t="shared" si="142"/>
        <v>1.022657708978147</v>
      </c>
      <c r="CH117" s="236">
        <f t="shared" si="143"/>
        <v>3.8269415077065085</v>
      </c>
      <c r="CI117" s="79">
        <f t="shared" si="144"/>
        <v>2.5214706844946467E-2</v>
      </c>
      <c r="CJ117" s="229">
        <f t="shared" si="82"/>
        <v>-31.966921534718963</v>
      </c>
      <c r="CK117" s="184">
        <f t="shared" si="154"/>
        <v>38.5</v>
      </c>
      <c r="CL117" s="184">
        <f t="shared" si="155"/>
        <v>7.5250002529395159</v>
      </c>
    </row>
    <row r="118" spans="1:90" x14ac:dyDescent="0.25">
      <c r="A118" s="145">
        <f t="shared" si="83"/>
        <v>390</v>
      </c>
      <c r="B118" s="146">
        <f t="shared" si="84"/>
        <v>0.125</v>
      </c>
      <c r="C118" s="94"/>
      <c r="D118" s="147">
        <f t="shared" si="85"/>
        <v>-136.18799999999999</v>
      </c>
      <c r="E118" s="148">
        <f t="shared" si="86"/>
        <v>0.97</v>
      </c>
      <c r="F118" s="149"/>
      <c r="G118" s="147">
        <f t="shared" si="87"/>
        <v>-98.574217454172398</v>
      </c>
      <c r="H118" s="147">
        <f t="shared" si="88"/>
        <v>-98.574217454172398</v>
      </c>
      <c r="I118" s="147">
        <f t="shared" si="89"/>
        <v>-1044.2249999999999</v>
      </c>
      <c r="J118" s="147">
        <f t="shared" si="78"/>
        <v>7.4375</v>
      </c>
      <c r="K118" s="147">
        <f t="shared" si="90"/>
        <v>-48.043239682827014</v>
      </c>
      <c r="L118" s="115">
        <f t="shared" si="150"/>
        <v>0.66856958316880288</v>
      </c>
      <c r="M118" s="115">
        <f t="shared" si="146"/>
        <v>0.62860904491425662</v>
      </c>
      <c r="N118" s="115">
        <f t="shared" si="91"/>
        <v>0.62860904491425662</v>
      </c>
      <c r="O118" s="147">
        <f t="shared" si="92"/>
        <v>0.70209556591290878</v>
      </c>
      <c r="P118" s="149"/>
      <c r="Q118" s="147">
        <f t="shared" si="93"/>
        <v>-59.470294100065892</v>
      </c>
      <c r="R118" s="147">
        <f t="shared" si="94"/>
        <v>-128.02104723274684</v>
      </c>
      <c r="S118" s="147">
        <f t="shared" si="95"/>
        <v>-1044.2249999999999</v>
      </c>
      <c r="T118" s="147">
        <f t="shared" si="79"/>
        <v>7.4375</v>
      </c>
      <c r="U118" s="147">
        <f t="shared" si="96"/>
        <v>-59.470294100065892</v>
      </c>
      <c r="V118" s="115">
        <f t="shared" si="97"/>
        <v>0.50798501994429412</v>
      </c>
      <c r="W118" s="115">
        <f t="shared" si="98"/>
        <v>0.32849653974466142</v>
      </c>
      <c r="X118" s="115">
        <f t="shared" si="99"/>
        <v>1</v>
      </c>
      <c r="Y118" s="147">
        <f t="shared" si="100"/>
        <v>0</v>
      </c>
      <c r="Z118" s="149"/>
      <c r="AA118" s="147">
        <f t="shared" si="101"/>
        <v>-84.216687293077896</v>
      </c>
      <c r="AB118" s="147">
        <f t="shared" si="102"/>
        <v>95.783312706922104</v>
      </c>
      <c r="AC118" s="147">
        <f t="shared" si="103"/>
        <v>-84.216687293077896</v>
      </c>
      <c r="AD118" s="114">
        <f t="shared" si="151"/>
        <v>-12.191630152226711</v>
      </c>
      <c r="AE118" s="114">
        <f t="shared" si="104"/>
        <v>1</v>
      </c>
      <c r="AF118" s="147">
        <f t="shared" si="105"/>
        <v>0</v>
      </c>
      <c r="AG118" s="149"/>
      <c r="AH118" s="147">
        <f t="shared" si="106"/>
        <v>-145.16952116326854</v>
      </c>
      <c r="AI118" s="147">
        <f t="shared" si="107"/>
        <v>34.830478836731459</v>
      </c>
      <c r="AJ118" s="147">
        <f t="shared" si="108"/>
        <v>34.830478836731459</v>
      </c>
      <c r="AK118" s="114">
        <f t="shared" si="145"/>
        <v>-0.44340902383658903</v>
      </c>
      <c r="AL118" s="114">
        <f t="shared" si="109"/>
        <v>1</v>
      </c>
      <c r="AM118" s="147">
        <f t="shared" si="110"/>
        <v>0</v>
      </c>
      <c r="AN118" s="149"/>
      <c r="AO118" s="147">
        <f t="shared" si="111"/>
        <v>-111.95177921348717</v>
      </c>
      <c r="AP118" s="147">
        <f t="shared" si="112"/>
        <v>67.49394858739322</v>
      </c>
      <c r="AQ118" s="114">
        <f t="shared" si="152"/>
        <v>-6.3971387201314993</v>
      </c>
      <c r="AR118" s="147">
        <f t="shared" si="113"/>
        <v>67.49394858739322</v>
      </c>
      <c r="AS118" s="114">
        <f t="shared" si="114"/>
        <v>0.47878778719292675</v>
      </c>
      <c r="AT118" s="147">
        <f t="shared" si="115"/>
        <v>0.48072612953983773</v>
      </c>
      <c r="AU118" s="147">
        <f t="shared" si="147"/>
        <v>-71.924682995490969</v>
      </c>
      <c r="AV118" s="147">
        <f t="shared" si="148"/>
        <v>108.07531700450903</v>
      </c>
      <c r="AW118" s="114">
        <f t="shared" si="149"/>
        <v>-7.5309903150571502</v>
      </c>
      <c r="AX118" s="147">
        <f t="shared" si="116"/>
        <v>-71.924682995490969</v>
      </c>
      <c r="AY118" s="114">
        <f t="shared" si="117"/>
        <v>0.42019461677857156</v>
      </c>
      <c r="AZ118" s="147">
        <f t="shared" si="118"/>
        <v>0.51228406691945128</v>
      </c>
      <c r="BA118" s="114">
        <f t="shared" si="119"/>
        <v>0.99301019645928901</v>
      </c>
      <c r="BB118" s="149"/>
      <c r="BC118" s="223">
        <f t="shared" si="120"/>
        <v>2.7901057623721979</v>
      </c>
      <c r="BD118" s="70"/>
      <c r="BE118" s="214"/>
      <c r="BF118" s="148">
        <f t="shared" si="121"/>
        <v>-137.29061004263855</v>
      </c>
      <c r="BG118" s="148">
        <f t="shared" si="122"/>
        <v>42.709389957361452</v>
      </c>
      <c r="BH118" s="147">
        <f t="shared" si="123"/>
        <v>42.709389957361452</v>
      </c>
      <c r="BI118" s="114">
        <f t="shared" si="153"/>
        <v>-1.3323590619240364</v>
      </c>
      <c r="BJ118" s="114">
        <f t="shared" si="124"/>
        <v>1</v>
      </c>
      <c r="BK118" s="147">
        <f t="shared" si="125"/>
        <v>0</v>
      </c>
      <c r="BL118" s="150"/>
      <c r="BM118" s="147">
        <f t="shared" si="126"/>
        <v>-142.27470078861231</v>
      </c>
      <c r="BN118" s="147">
        <f t="shared" si="127"/>
        <v>-142.27470078861231</v>
      </c>
      <c r="BO118" s="147">
        <f t="shared" si="128"/>
        <v>-1044.2249999999999</v>
      </c>
      <c r="BP118" s="147">
        <f t="shared" si="80"/>
        <v>7.4375</v>
      </c>
      <c r="BQ118" s="147">
        <f t="shared" si="129"/>
        <v>-66.216666392966061</v>
      </c>
      <c r="BR118" s="115">
        <f t="shared" si="130"/>
        <v>0.40327913267547866</v>
      </c>
      <c r="BS118" s="115">
        <f t="shared" si="131"/>
        <v>0.19065830951166249</v>
      </c>
      <c r="BT118" s="115">
        <f t="shared" si="132"/>
        <v>0.19065830951166249</v>
      </c>
      <c r="BU118" s="147">
        <f t="shared" si="133"/>
        <v>1.013352569719461</v>
      </c>
      <c r="BV118" s="150"/>
      <c r="BW118" s="147">
        <f t="shared" si="134"/>
        <v>-123.01238160058715</v>
      </c>
      <c r="BX118" s="147">
        <f t="shared" si="135"/>
        <v>-123.01238160058715</v>
      </c>
      <c r="BY118" s="147">
        <f t="shared" si="136"/>
        <v>-1044.2249999999999</v>
      </c>
      <c r="BZ118" s="147">
        <f t="shared" si="81"/>
        <v>7.4375</v>
      </c>
      <c r="CA118" s="147">
        <f t="shared" si="137"/>
        <v>-57.33908727832619</v>
      </c>
      <c r="CB118" s="115">
        <f t="shared" si="138"/>
        <v>0.53966611472043191</v>
      </c>
      <c r="CC118" s="115">
        <f t="shared" si="139"/>
        <v>0.38007681105639529</v>
      </c>
      <c r="CD118" s="115">
        <f t="shared" si="140"/>
        <v>1</v>
      </c>
      <c r="CE118" s="147">
        <f t="shared" si="141"/>
        <v>0</v>
      </c>
      <c r="CF118" s="150"/>
      <c r="CG118" s="227">
        <f t="shared" si="142"/>
        <v>1.013352569719461</v>
      </c>
      <c r="CH118" s="236">
        <f t="shared" si="143"/>
        <v>3.8034583320916591</v>
      </c>
      <c r="CI118" s="79">
        <f t="shared" si="144"/>
        <v>2.4111815505527462E-2</v>
      </c>
      <c r="CJ118" s="229">
        <f t="shared" si="82"/>
        <v>-32.355401761469679</v>
      </c>
      <c r="CK118" s="184">
        <f t="shared" si="154"/>
        <v>39</v>
      </c>
      <c r="CL118" s="184">
        <f t="shared" si="155"/>
        <v>7.4356740709548372</v>
      </c>
    </row>
    <row r="119" spans="1:90" x14ac:dyDescent="0.25">
      <c r="A119" s="145">
        <f t="shared" si="83"/>
        <v>395</v>
      </c>
      <c r="B119" s="146">
        <f t="shared" si="84"/>
        <v>0.125</v>
      </c>
      <c r="C119" s="94"/>
      <c r="D119" s="147">
        <f t="shared" si="85"/>
        <v>-137.934</v>
      </c>
      <c r="E119" s="148">
        <f t="shared" si="86"/>
        <v>0.97</v>
      </c>
      <c r="F119" s="149"/>
      <c r="G119" s="147">
        <f t="shared" si="87"/>
        <v>-99.586965806892493</v>
      </c>
      <c r="H119" s="147">
        <f t="shared" si="88"/>
        <v>-99.586965806892493</v>
      </c>
      <c r="I119" s="147">
        <f t="shared" si="89"/>
        <v>-1057.6125</v>
      </c>
      <c r="J119" s="147">
        <f t="shared" si="78"/>
        <v>7.4375</v>
      </c>
      <c r="K119" s="147">
        <f t="shared" si="90"/>
        <v>-48.405874027554191</v>
      </c>
      <c r="L119" s="115">
        <f t="shared" si="150"/>
        <v>0.66384954406460162</v>
      </c>
      <c r="M119" s="115">
        <f t="shared" si="146"/>
        <v>0.6189005004257333</v>
      </c>
      <c r="N119" s="115">
        <f t="shared" si="91"/>
        <v>0.6189005004257333</v>
      </c>
      <c r="O119" s="147">
        <f t="shared" si="92"/>
        <v>0.70033027993595287</v>
      </c>
      <c r="P119" s="149"/>
      <c r="Q119" s="147">
        <f t="shared" si="93"/>
        <v>-59.788677614165174</v>
      </c>
      <c r="R119" s="147">
        <f t="shared" si="94"/>
        <v>-128.74790605080108</v>
      </c>
      <c r="S119" s="147">
        <f t="shared" si="95"/>
        <v>-1057.6125</v>
      </c>
      <c r="T119" s="147">
        <f t="shared" si="79"/>
        <v>7.4375</v>
      </c>
      <c r="U119" s="147">
        <f t="shared" si="96"/>
        <v>-59.788677614165174</v>
      </c>
      <c r="V119" s="115">
        <f t="shared" si="97"/>
        <v>0.50319072866782333</v>
      </c>
      <c r="W119" s="115">
        <f t="shared" si="98"/>
        <v>0.32109464582691277</v>
      </c>
      <c r="X119" s="115">
        <f t="shared" si="99"/>
        <v>1</v>
      </c>
      <c r="Y119" s="147">
        <f t="shared" si="100"/>
        <v>0</v>
      </c>
      <c r="Z119" s="149"/>
      <c r="AA119" s="147">
        <f t="shared" si="101"/>
        <v>-87.119508700051853</v>
      </c>
      <c r="AB119" s="147">
        <f t="shared" si="102"/>
        <v>92.880491299948147</v>
      </c>
      <c r="AC119" s="147">
        <f t="shared" si="103"/>
        <v>-87.119508700051853</v>
      </c>
      <c r="AD119" s="114">
        <f t="shared" si="151"/>
        <v>-15.213918951132941</v>
      </c>
      <c r="AE119" s="114">
        <f t="shared" si="104"/>
        <v>1</v>
      </c>
      <c r="AF119" s="147">
        <f t="shared" si="105"/>
        <v>0</v>
      </c>
      <c r="AG119" s="149"/>
      <c r="AH119" s="147">
        <f t="shared" si="106"/>
        <v>-145.74953122014711</v>
      </c>
      <c r="AI119" s="147">
        <f t="shared" si="107"/>
        <v>34.250468779852895</v>
      </c>
      <c r="AJ119" s="147">
        <f t="shared" si="108"/>
        <v>34.250468779852895</v>
      </c>
      <c r="AK119" s="114">
        <f t="shared" si="145"/>
        <v>-0.41838189234597356</v>
      </c>
      <c r="AL119" s="114">
        <f t="shared" si="109"/>
        <v>1</v>
      </c>
      <c r="AM119" s="147">
        <f t="shared" si="110"/>
        <v>0</v>
      </c>
      <c r="AN119" s="149"/>
      <c r="AO119" s="147">
        <f t="shared" si="111"/>
        <v>-114.65084513906599</v>
      </c>
      <c r="AP119" s="147">
        <f t="shared" si="112"/>
        <v>64.794940968337684</v>
      </c>
      <c r="AQ119" s="114">
        <f t="shared" si="152"/>
        <v>-5.8602488363637431</v>
      </c>
      <c r="AR119" s="147">
        <f t="shared" si="113"/>
        <v>64.794940968337684</v>
      </c>
      <c r="AS119" s="114">
        <f t="shared" si="114"/>
        <v>0.50931627977964666</v>
      </c>
      <c r="AT119" s="147">
        <f t="shared" si="115"/>
        <v>0.45566062565638316</v>
      </c>
      <c r="AU119" s="147">
        <f t="shared" si="147"/>
        <v>-74.880124672046634</v>
      </c>
      <c r="AV119" s="147">
        <f t="shared" si="148"/>
        <v>105.11987532795337</v>
      </c>
      <c r="AW119" s="114">
        <f t="shared" si="149"/>
        <v>-8.3238531856743627</v>
      </c>
      <c r="AX119" s="147">
        <f t="shared" si="116"/>
        <v>-74.880124672046634</v>
      </c>
      <c r="AY119" s="114">
        <f t="shared" si="117"/>
        <v>0.38353706518482933</v>
      </c>
      <c r="AZ119" s="147">
        <f t="shared" si="118"/>
        <v>0.52658315521833077</v>
      </c>
      <c r="BA119" s="114">
        <f t="shared" si="119"/>
        <v>0.98224378087471398</v>
      </c>
      <c r="BB119" s="149"/>
      <c r="BC119" s="223">
        <f t="shared" si="120"/>
        <v>2.7775740608106667</v>
      </c>
      <c r="BD119" s="70"/>
      <c r="BE119" s="214"/>
      <c r="BF119" s="148">
        <f t="shared" si="121"/>
        <v>-138.22200012437858</v>
      </c>
      <c r="BG119" s="148">
        <f t="shared" si="122"/>
        <v>41.777999875621418</v>
      </c>
      <c r="BH119" s="147">
        <f t="shared" si="123"/>
        <v>41.777999875621418</v>
      </c>
      <c r="BI119" s="114">
        <f t="shared" si="153"/>
        <v>-1.2523567334234667</v>
      </c>
      <c r="BJ119" s="114">
        <f t="shared" si="124"/>
        <v>1</v>
      </c>
      <c r="BK119" s="147">
        <f t="shared" si="125"/>
        <v>0</v>
      </c>
      <c r="BL119" s="150"/>
      <c r="BM119" s="147">
        <f t="shared" si="126"/>
        <v>-142.79431728502891</v>
      </c>
      <c r="BN119" s="147">
        <f t="shared" si="127"/>
        <v>-142.79431728502891</v>
      </c>
      <c r="BO119" s="147">
        <f t="shared" si="128"/>
        <v>-1057.6125</v>
      </c>
      <c r="BP119" s="147">
        <f t="shared" si="80"/>
        <v>7.4375</v>
      </c>
      <c r="BQ119" s="147">
        <f t="shared" si="129"/>
        <v>-66.484861439078813</v>
      </c>
      <c r="BR119" s="115">
        <f t="shared" si="130"/>
        <v>0.39899135853693246</v>
      </c>
      <c r="BS119" s="115">
        <f t="shared" si="131"/>
        <v>0.18603011643430159</v>
      </c>
      <c r="BT119" s="115">
        <f t="shared" si="132"/>
        <v>0.18603011643430159</v>
      </c>
      <c r="BU119" s="147">
        <f t="shared" si="133"/>
        <v>1.0041794464488671</v>
      </c>
      <c r="BV119" s="150"/>
      <c r="BW119" s="147">
        <f t="shared" si="134"/>
        <v>-123.80593406579217</v>
      </c>
      <c r="BX119" s="147">
        <f t="shared" si="135"/>
        <v>-123.80593406579217</v>
      </c>
      <c r="BY119" s="147">
        <f t="shared" si="136"/>
        <v>-1057.6125</v>
      </c>
      <c r="BZ119" s="147">
        <f t="shared" si="81"/>
        <v>7.4375</v>
      </c>
      <c r="CA119" s="147">
        <f t="shared" si="137"/>
        <v>-57.669814264949643</v>
      </c>
      <c r="CB119" s="115">
        <f t="shared" si="138"/>
        <v>0.53479759334779098</v>
      </c>
      <c r="CC119" s="115">
        <f t="shared" si="139"/>
        <v>0.37185224013191659</v>
      </c>
      <c r="CD119" s="115">
        <f t="shared" si="140"/>
        <v>1</v>
      </c>
      <c r="CE119" s="147">
        <f t="shared" si="141"/>
        <v>0</v>
      </c>
      <c r="CF119" s="150"/>
      <c r="CG119" s="227">
        <f t="shared" si="142"/>
        <v>1.0041794464488671</v>
      </c>
      <c r="CH119" s="236">
        <f t="shared" si="143"/>
        <v>3.7817535072595341</v>
      </c>
      <c r="CI119" s="79">
        <f t="shared" si="144"/>
        <v>2.2490493787123512E-2</v>
      </c>
      <c r="CJ119" s="229">
        <f t="shared" si="82"/>
        <v>-32.960020187268853</v>
      </c>
      <c r="CK119" s="184">
        <f t="shared" si="154"/>
        <v>39.5</v>
      </c>
      <c r="CL119" s="184">
        <f t="shared" si="155"/>
        <v>7.3481895991549129</v>
      </c>
    </row>
    <row r="120" spans="1:90" x14ac:dyDescent="0.25">
      <c r="A120" s="145">
        <f t="shared" si="83"/>
        <v>400</v>
      </c>
      <c r="B120" s="146">
        <f t="shared" si="84"/>
        <v>0.125</v>
      </c>
      <c r="C120" s="94"/>
      <c r="D120" s="147">
        <f t="shared" si="85"/>
        <v>-139.68</v>
      </c>
      <c r="E120" s="148">
        <f t="shared" si="86"/>
        <v>0.97</v>
      </c>
      <c r="F120" s="149"/>
      <c r="G120" s="147">
        <f t="shared" si="87"/>
        <v>-100.58256786839472</v>
      </c>
      <c r="H120" s="147">
        <f t="shared" si="88"/>
        <v>-100.58256786839472</v>
      </c>
      <c r="I120" s="147">
        <f t="shared" si="89"/>
        <v>-1071</v>
      </c>
      <c r="J120" s="147">
        <f t="shared" si="78"/>
        <v>7.4375</v>
      </c>
      <c r="K120" s="147">
        <f t="shared" si="90"/>
        <v>-48.763409849584512</v>
      </c>
      <c r="L120" s="115">
        <f t="shared" si="150"/>
        <v>0.65916983192278678</v>
      </c>
      <c r="M120" s="115">
        <f t="shared" si="146"/>
        <v>0.60927777729172483</v>
      </c>
      <c r="N120" s="115">
        <f t="shared" si="91"/>
        <v>0.60927777729172483</v>
      </c>
      <c r="O120" s="147">
        <f t="shared" si="92"/>
        <v>0.69849005464162994</v>
      </c>
      <c r="P120" s="149"/>
      <c r="Q120" s="147">
        <f t="shared" si="93"/>
        <v>-60.10109816138543</v>
      </c>
      <c r="R120" s="147">
        <f t="shared" si="94"/>
        <v>-129.45575415727225</v>
      </c>
      <c r="S120" s="147">
        <f t="shared" si="95"/>
        <v>-1071</v>
      </c>
      <c r="T120" s="147">
        <f t="shared" si="79"/>
        <v>7.4375</v>
      </c>
      <c r="U120" s="147">
        <f t="shared" si="96"/>
        <v>-60.10109816138543</v>
      </c>
      <c r="V120" s="115">
        <f t="shared" si="97"/>
        <v>0.49847112425808271</v>
      </c>
      <c r="W120" s="115">
        <f t="shared" si="98"/>
        <v>0.3139125360556273</v>
      </c>
      <c r="X120" s="115">
        <f t="shared" si="99"/>
        <v>1</v>
      </c>
      <c r="Y120" s="147">
        <f t="shared" si="100"/>
        <v>0</v>
      </c>
      <c r="Z120" s="149"/>
      <c r="AA120" s="147">
        <f t="shared" si="101"/>
        <v>-90</v>
      </c>
      <c r="AB120" s="147">
        <f t="shared" si="102"/>
        <v>90</v>
      </c>
      <c r="AC120" s="147">
        <f t="shared" si="103"/>
        <v>-90</v>
      </c>
      <c r="AD120" s="114" t="e">
        <f t="shared" si="151"/>
        <v>#NUM!</v>
      </c>
      <c r="AE120" s="114">
        <f t="shared" si="104"/>
        <v>1</v>
      </c>
      <c r="AF120" s="147">
        <f t="shared" si="105"/>
        <v>0</v>
      </c>
      <c r="AG120" s="149"/>
      <c r="AH120" s="147">
        <f t="shared" si="106"/>
        <v>-146.30993247402023</v>
      </c>
      <c r="AI120" s="147">
        <f t="shared" si="107"/>
        <v>33.690067525979771</v>
      </c>
      <c r="AJ120" s="147">
        <f t="shared" si="108"/>
        <v>33.690067525979771</v>
      </c>
      <c r="AK120" s="114">
        <f t="shared" si="145"/>
        <v>-0.39508541283673637</v>
      </c>
      <c r="AL120" s="114">
        <f t="shared" si="109"/>
        <v>1</v>
      </c>
      <c r="AM120" s="147">
        <f t="shared" si="110"/>
        <v>0</v>
      </c>
      <c r="AN120" s="149"/>
      <c r="AO120" s="147">
        <f t="shared" si="111"/>
        <v>-117.20700644956676</v>
      </c>
      <c r="AP120" s="147">
        <f t="shared" si="112"/>
        <v>62.23888184134411</v>
      </c>
      <c r="AQ120" s="114">
        <f t="shared" si="152"/>
        <v>-5.3942983595823213</v>
      </c>
      <c r="AR120" s="147">
        <f t="shared" si="113"/>
        <v>62.23888184134411</v>
      </c>
      <c r="AS120" s="114">
        <f t="shared" si="114"/>
        <v>0.53738443352298337</v>
      </c>
      <c r="AT120" s="147">
        <f t="shared" si="115"/>
        <v>0.43221445723155633</v>
      </c>
      <c r="AU120" s="147">
        <f t="shared" si="147"/>
        <v>-77.879159586150195</v>
      </c>
      <c r="AV120" s="147">
        <f t="shared" si="148"/>
        <v>102.12084041384981</v>
      </c>
      <c r="AW120" s="114">
        <f t="shared" si="149"/>
        <v>-9.2968708873977395</v>
      </c>
      <c r="AX120" s="147">
        <f t="shared" si="116"/>
        <v>-77.879159586150195</v>
      </c>
      <c r="AY120" s="114">
        <f t="shared" si="117"/>
        <v>0.34289129170992955</v>
      </c>
      <c r="AZ120" s="147">
        <f t="shared" si="118"/>
        <v>0.54082749712604306</v>
      </c>
      <c r="BA120" s="114">
        <f t="shared" si="119"/>
        <v>0.97304195435759944</v>
      </c>
      <c r="BB120" s="149"/>
      <c r="BC120" s="223">
        <f t="shared" si="120"/>
        <v>2.7665320089992291</v>
      </c>
      <c r="BD120" s="70"/>
      <c r="BE120" s="214"/>
      <c r="BF120" s="148">
        <f t="shared" si="121"/>
        <v>-139.11395764139627</v>
      </c>
      <c r="BG120" s="148">
        <f t="shared" si="122"/>
        <v>40.886042358603731</v>
      </c>
      <c r="BH120" s="147">
        <f t="shared" si="123"/>
        <v>40.886042358603731</v>
      </c>
      <c r="BI120" s="114">
        <f t="shared" si="153"/>
        <v>-1.1781960321281237</v>
      </c>
      <c r="BJ120" s="114">
        <f t="shared" si="124"/>
        <v>1</v>
      </c>
      <c r="BK120" s="147">
        <f t="shared" si="125"/>
        <v>0</v>
      </c>
      <c r="BL120" s="150"/>
      <c r="BM120" s="147">
        <f t="shared" si="126"/>
        <v>-143.29979193290407</v>
      </c>
      <c r="BN120" s="147">
        <f t="shared" si="127"/>
        <v>-143.29979193290407</v>
      </c>
      <c r="BO120" s="147">
        <f t="shared" si="128"/>
        <v>-1071</v>
      </c>
      <c r="BP120" s="147">
        <f t="shared" si="80"/>
        <v>7.4375</v>
      </c>
      <c r="BQ120" s="147">
        <f t="shared" si="129"/>
        <v>-66.747407825138396</v>
      </c>
      <c r="BR120" s="115">
        <f t="shared" si="130"/>
        <v>0.39478542391944377</v>
      </c>
      <c r="BS120" s="115">
        <f t="shared" si="131"/>
        <v>0.1815626597706913</v>
      </c>
      <c r="BT120" s="115">
        <f t="shared" si="132"/>
        <v>0.1815626597706913</v>
      </c>
      <c r="BU120" s="147">
        <f t="shared" si="133"/>
        <v>0.99513744397850057</v>
      </c>
      <c r="BV120" s="150"/>
      <c r="BW120" s="147">
        <f t="shared" si="134"/>
        <v>-124.57946672077559</v>
      </c>
      <c r="BX120" s="147">
        <f t="shared" si="135"/>
        <v>-124.57946672077559</v>
      </c>
      <c r="BY120" s="147">
        <f t="shared" si="136"/>
        <v>-1071</v>
      </c>
      <c r="BZ120" s="147">
        <f t="shared" si="81"/>
        <v>7.4375</v>
      </c>
      <c r="CA120" s="147">
        <f t="shared" si="137"/>
        <v>-57.994616791916499</v>
      </c>
      <c r="CB120" s="115">
        <f t="shared" si="138"/>
        <v>0.52999894000317993</v>
      </c>
      <c r="CC120" s="115">
        <f t="shared" si="139"/>
        <v>0.36385052714047628</v>
      </c>
      <c r="CD120" s="115">
        <f t="shared" si="140"/>
        <v>1</v>
      </c>
      <c r="CE120" s="147">
        <f t="shared" si="141"/>
        <v>0</v>
      </c>
      <c r="CF120" s="150"/>
      <c r="CG120" s="227">
        <f t="shared" si="142"/>
        <v>0.99513744397850057</v>
      </c>
      <c r="CH120" s="236">
        <f t="shared" si="143"/>
        <v>3.7616694529777295</v>
      </c>
      <c r="CI120" s="79">
        <f t="shared" si="144"/>
        <v>2.0383718445479499E-2</v>
      </c>
      <c r="CJ120" s="229">
        <f t="shared" si="82"/>
        <v>-33.81433176179587</v>
      </c>
      <c r="CK120" s="184">
        <f t="shared" si="154"/>
        <v>40</v>
      </c>
      <c r="CL120" s="184">
        <f t="shared" si="155"/>
        <v>7.2625063908276521</v>
      </c>
    </row>
    <row r="121" spans="1:90" x14ac:dyDescent="0.25">
      <c r="A121" s="145">
        <f t="shared" si="83"/>
        <v>405</v>
      </c>
      <c r="B121" s="146">
        <f t="shared" si="84"/>
        <v>0.125</v>
      </c>
      <c r="C121" s="94"/>
      <c r="D121" s="147">
        <f t="shared" si="85"/>
        <v>-141.42599999999999</v>
      </c>
      <c r="E121" s="148">
        <f t="shared" si="86"/>
        <v>0.97</v>
      </c>
      <c r="F121" s="149"/>
      <c r="G121" s="147">
        <f t="shared" si="87"/>
        <v>-101.56109611458172</v>
      </c>
      <c r="H121" s="147">
        <f t="shared" si="88"/>
        <v>-101.56109611458172</v>
      </c>
      <c r="I121" s="147">
        <f t="shared" si="89"/>
        <v>-1084.3875</v>
      </c>
      <c r="J121" s="147">
        <f t="shared" si="78"/>
        <v>7.4375</v>
      </c>
      <c r="K121" s="147">
        <f t="shared" si="90"/>
        <v>-49.115926658744961</v>
      </c>
      <c r="L121" s="115">
        <f t="shared" si="150"/>
        <v>0.65453068184483409</v>
      </c>
      <c r="M121" s="115">
        <f t="shared" si="146"/>
        <v>0.59974750984898884</v>
      </c>
      <c r="N121" s="115">
        <f t="shared" si="91"/>
        <v>0.59974750984898884</v>
      </c>
      <c r="O121" s="147">
        <f t="shared" si="92"/>
        <v>0.69657816265145212</v>
      </c>
      <c r="P121" s="149"/>
      <c r="Q121" s="147">
        <f t="shared" si="93"/>
        <v>-60.407703640642026</v>
      </c>
      <c r="R121" s="147">
        <f t="shared" si="94"/>
        <v>-130.14524136237588</v>
      </c>
      <c r="S121" s="147">
        <f t="shared" si="95"/>
        <v>-1084.3875</v>
      </c>
      <c r="T121" s="147">
        <f t="shared" si="79"/>
        <v>7.4375</v>
      </c>
      <c r="U121" s="147">
        <f t="shared" si="96"/>
        <v>-60.407703640642026</v>
      </c>
      <c r="V121" s="115">
        <f t="shared" si="97"/>
        <v>0.49382495514114794</v>
      </c>
      <c r="W121" s="115">
        <f t="shared" si="98"/>
        <v>0.30694344349314145</v>
      </c>
      <c r="X121" s="115">
        <f t="shared" si="99"/>
        <v>1</v>
      </c>
      <c r="Y121" s="147">
        <f t="shared" si="100"/>
        <v>0</v>
      </c>
      <c r="Z121" s="149"/>
      <c r="AA121" s="147">
        <f t="shared" si="101"/>
        <v>-92.844765172016892</v>
      </c>
      <c r="AB121" s="147">
        <f t="shared" si="102"/>
        <v>87.155234827983108</v>
      </c>
      <c r="AC121" s="147">
        <f t="shared" si="103"/>
        <v>87.155234827983108</v>
      </c>
      <c r="AD121" s="114">
        <f t="shared" si="151"/>
        <v>-15.246466998975263</v>
      </c>
      <c r="AE121" s="114">
        <f t="shared" si="104"/>
        <v>1</v>
      </c>
      <c r="AF121" s="147">
        <f t="shared" si="105"/>
        <v>0</v>
      </c>
      <c r="AG121" s="149"/>
      <c r="AH121" s="147">
        <f t="shared" si="106"/>
        <v>-146.8516823476389</v>
      </c>
      <c r="AI121" s="147">
        <f t="shared" si="107"/>
        <v>33.148317652361101</v>
      </c>
      <c r="AJ121" s="147">
        <f t="shared" si="108"/>
        <v>33.148317652361101</v>
      </c>
      <c r="AK121" s="114">
        <f t="shared" si="145"/>
        <v>-0.37337938591150982</v>
      </c>
      <c r="AL121" s="114">
        <f t="shared" si="109"/>
        <v>1</v>
      </c>
      <c r="AM121" s="147">
        <f t="shared" si="110"/>
        <v>0</v>
      </c>
      <c r="AN121" s="149"/>
      <c r="AO121" s="147">
        <f t="shared" si="111"/>
        <v>-119.62249634307013</v>
      </c>
      <c r="AP121" s="147">
        <f t="shared" si="112"/>
        <v>59.823536335250438</v>
      </c>
      <c r="AQ121" s="114">
        <f t="shared" si="152"/>
        <v>-4.984688619430206</v>
      </c>
      <c r="AR121" s="147">
        <f t="shared" si="113"/>
        <v>59.823536335250438</v>
      </c>
      <c r="AS121" s="114">
        <f t="shared" si="114"/>
        <v>0.56333348786541915</v>
      </c>
      <c r="AT121" s="147">
        <f t="shared" si="115"/>
        <v>0.41031232054355582</v>
      </c>
      <c r="AU121" s="147">
        <f t="shared" si="147"/>
        <v>-80.906767250687096</v>
      </c>
      <c r="AV121" s="147">
        <f t="shared" si="148"/>
        <v>99.093232749312904</v>
      </c>
      <c r="AW121" s="114">
        <f t="shared" si="149"/>
        <v>-10.553007640278789</v>
      </c>
      <c r="AX121" s="147">
        <f t="shared" si="116"/>
        <v>-80.906767250687096</v>
      </c>
      <c r="AY121" s="114">
        <f t="shared" si="117"/>
        <v>0.29672191143571364</v>
      </c>
      <c r="AZ121" s="147">
        <f t="shared" si="118"/>
        <v>0.55491609911308015</v>
      </c>
      <c r="BA121" s="114">
        <f t="shared" si="119"/>
        <v>0.96522841965663597</v>
      </c>
      <c r="BB121" s="149"/>
      <c r="BC121" s="223">
        <f t="shared" si="120"/>
        <v>2.7568065823080881</v>
      </c>
      <c r="BD121" s="70"/>
      <c r="BE121" s="214"/>
      <c r="BF121" s="148">
        <f t="shared" si="121"/>
        <v>-139.96869559790923</v>
      </c>
      <c r="BG121" s="148">
        <f t="shared" si="122"/>
        <v>40.031304402090768</v>
      </c>
      <c r="BH121" s="147">
        <f t="shared" si="123"/>
        <v>40.031304402090768</v>
      </c>
      <c r="BI121" s="114">
        <f t="shared" si="153"/>
        <v>-1.1093730162579878</v>
      </c>
      <c r="BJ121" s="114">
        <f t="shared" si="124"/>
        <v>1</v>
      </c>
      <c r="BK121" s="147">
        <f t="shared" si="125"/>
        <v>0</v>
      </c>
      <c r="BL121" s="150"/>
      <c r="BM121" s="147">
        <f t="shared" si="126"/>
        <v>-143.79167989008434</v>
      </c>
      <c r="BN121" s="147">
        <f t="shared" si="127"/>
        <v>-143.79167989008434</v>
      </c>
      <c r="BO121" s="147">
        <f t="shared" si="128"/>
        <v>-1084.3875</v>
      </c>
      <c r="BP121" s="147">
        <f t="shared" si="80"/>
        <v>7.4375</v>
      </c>
      <c r="BQ121" s="147">
        <f t="shared" si="129"/>
        <v>-67.004471462256006</v>
      </c>
      <c r="BR121" s="115">
        <f t="shared" si="130"/>
        <v>0.3906592895001828</v>
      </c>
      <c r="BS121" s="115">
        <f t="shared" si="131"/>
        <v>0.17724898290984442</v>
      </c>
      <c r="BT121" s="115">
        <f t="shared" si="132"/>
        <v>0.17724898290984442</v>
      </c>
      <c r="BU121" s="147">
        <f t="shared" si="133"/>
        <v>0.98622551364941258</v>
      </c>
      <c r="BV121" s="150"/>
      <c r="BW121" s="147">
        <f t="shared" si="134"/>
        <v>-125.33359977132446</v>
      </c>
      <c r="BX121" s="147">
        <f t="shared" si="135"/>
        <v>-125.33359977132446</v>
      </c>
      <c r="BY121" s="147">
        <f t="shared" si="136"/>
        <v>-1084.3875</v>
      </c>
      <c r="BZ121" s="147">
        <f t="shared" si="81"/>
        <v>7.4375</v>
      </c>
      <c r="CA121" s="147">
        <f t="shared" si="137"/>
        <v>-58.313632312143405</v>
      </c>
      <c r="CB121" s="115">
        <f t="shared" si="138"/>
        <v>0.52526920379261732</v>
      </c>
      <c r="CC121" s="115">
        <f t="shared" si="139"/>
        <v>0.35606639882576013</v>
      </c>
      <c r="CD121" s="115">
        <f t="shared" si="140"/>
        <v>1</v>
      </c>
      <c r="CE121" s="147">
        <f t="shared" si="141"/>
        <v>0</v>
      </c>
      <c r="CF121" s="150"/>
      <c r="CG121" s="227">
        <f t="shared" si="142"/>
        <v>0.98622551364941258</v>
      </c>
      <c r="CH121" s="236">
        <f t="shared" si="143"/>
        <v>3.7430320959575005</v>
      </c>
      <c r="CI121" s="79">
        <f t="shared" si="144"/>
        <v>1.7769180225824108E-2</v>
      </c>
      <c r="CJ121" s="229">
        <f t="shared" si="82"/>
        <v>-35.006652154770023</v>
      </c>
      <c r="CK121" s="184">
        <f t="shared" si="154"/>
        <v>40.5</v>
      </c>
      <c r="CL121" s="184">
        <f t="shared" si="155"/>
        <v>7.1785838078486988</v>
      </c>
    </row>
    <row r="122" spans="1:90" x14ac:dyDescent="0.25">
      <c r="A122" s="145">
        <f t="shared" si="83"/>
        <v>410</v>
      </c>
      <c r="B122" s="146">
        <f t="shared" si="84"/>
        <v>0.125</v>
      </c>
      <c r="C122" s="94"/>
      <c r="D122" s="147">
        <f t="shared" si="85"/>
        <v>-143.172</v>
      </c>
      <c r="E122" s="148">
        <f t="shared" si="86"/>
        <v>0.97</v>
      </c>
      <c r="F122" s="149"/>
      <c r="G122" s="147">
        <f t="shared" si="87"/>
        <v>-102.52264634463329</v>
      </c>
      <c r="H122" s="147">
        <f t="shared" si="88"/>
        <v>-102.52264634463329</v>
      </c>
      <c r="I122" s="147">
        <f t="shared" si="89"/>
        <v>-1097.7750000000001</v>
      </c>
      <c r="J122" s="147">
        <f t="shared" si="78"/>
        <v>7.4375</v>
      </c>
      <c r="K122" s="147">
        <f t="shared" si="90"/>
        <v>-49.463503268512831</v>
      </c>
      <c r="L122" s="115">
        <f t="shared" si="150"/>
        <v>0.64993228611397591</v>
      </c>
      <c r="M122" s="115">
        <f t="shared" si="146"/>
        <v>0.59031573871016263</v>
      </c>
      <c r="N122" s="115">
        <f t="shared" si="91"/>
        <v>0.59031573871016263</v>
      </c>
      <c r="O122" s="147">
        <f t="shared" si="92"/>
        <v>0.69459787496364023</v>
      </c>
      <c r="P122" s="149"/>
      <c r="Q122" s="147">
        <f t="shared" si="93"/>
        <v>-60.708637829015743</v>
      </c>
      <c r="R122" s="147">
        <f t="shared" si="94"/>
        <v>-130.81699474573622</v>
      </c>
      <c r="S122" s="147">
        <f t="shared" si="95"/>
        <v>-1097.7750000000001</v>
      </c>
      <c r="T122" s="147">
        <f t="shared" si="79"/>
        <v>7.4375</v>
      </c>
      <c r="U122" s="147">
        <f t="shared" si="96"/>
        <v>-60.708637829015743</v>
      </c>
      <c r="V122" s="115">
        <f t="shared" si="97"/>
        <v>0.48925097428324454</v>
      </c>
      <c r="W122" s="115">
        <f t="shared" si="98"/>
        <v>0.30018070494803051</v>
      </c>
      <c r="X122" s="115">
        <f t="shared" si="99"/>
        <v>1</v>
      </c>
      <c r="Y122" s="147">
        <f t="shared" si="100"/>
        <v>0</v>
      </c>
      <c r="Z122" s="149"/>
      <c r="AA122" s="147">
        <f t="shared" si="101"/>
        <v>-95.641403726000505</v>
      </c>
      <c r="AB122" s="147">
        <f t="shared" si="102"/>
        <v>84.358596273999495</v>
      </c>
      <c r="AC122" s="147">
        <f t="shared" si="103"/>
        <v>84.358596273999495</v>
      </c>
      <c r="AD122" s="114">
        <f t="shared" si="151"/>
        <v>-12.256582302979975</v>
      </c>
      <c r="AE122" s="114">
        <f t="shared" si="104"/>
        <v>1</v>
      </c>
      <c r="AF122" s="147">
        <f t="shared" si="105"/>
        <v>0</v>
      </c>
      <c r="AG122" s="149"/>
      <c r="AH122" s="147">
        <f t="shared" si="106"/>
        <v>-147.37568032857564</v>
      </c>
      <c r="AI122" s="147">
        <f t="shared" si="107"/>
        <v>32.62431967142436</v>
      </c>
      <c r="AJ122" s="147">
        <f t="shared" si="108"/>
        <v>32.62431967142436</v>
      </c>
      <c r="AK122" s="114">
        <f t="shared" si="145"/>
        <v>-0.35313653336060785</v>
      </c>
      <c r="AL122" s="114">
        <f t="shared" si="109"/>
        <v>1</v>
      </c>
      <c r="AM122" s="147">
        <f t="shared" si="110"/>
        <v>0</v>
      </c>
      <c r="AN122" s="149"/>
      <c r="AO122" s="147">
        <f t="shared" si="111"/>
        <v>-121.90123265446886</v>
      </c>
      <c r="AP122" s="147">
        <f t="shared" si="112"/>
        <v>57.544985004899615</v>
      </c>
      <c r="AQ122" s="114">
        <f t="shared" si="152"/>
        <v>-4.6209632125409454</v>
      </c>
      <c r="AR122" s="147">
        <f t="shared" si="113"/>
        <v>57.544985004899615</v>
      </c>
      <c r="AS122" s="114">
        <f t="shared" si="114"/>
        <v>0.58742420713182719</v>
      </c>
      <c r="AT122" s="147">
        <f t="shared" si="115"/>
        <v>0.38987117211991612</v>
      </c>
      <c r="AU122" s="147">
        <f t="shared" si="147"/>
        <v>-83.947004570094023</v>
      </c>
      <c r="AV122" s="147">
        <f t="shared" si="148"/>
        <v>96.052995429905977</v>
      </c>
      <c r="AW122" s="114">
        <f t="shared" si="149"/>
        <v>-12.323458249621485</v>
      </c>
      <c r="AX122" s="147">
        <f t="shared" si="116"/>
        <v>-83.947004570094023</v>
      </c>
      <c r="AY122" s="114">
        <f t="shared" si="117"/>
        <v>0.24200653162937608</v>
      </c>
      <c r="AZ122" s="147">
        <f t="shared" si="118"/>
        <v>0.56874664342882131</v>
      </c>
      <c r="BA122" s="114">
        <f t="shared" si="119"/>
        <v>0.95861781554873748</v>
      </c>
      <c r="BB122" s="149"/>
      <c r="BC122" s="223">
        <f t="shared" si="120"/>
        <v>2.7482156905123776</v>
      </c>
      <c r="BD122" s="70"/>
      <c r="BE122" s="214"/>
      <c r="BF122" s="148">
        <f t="shared" si="121"/>
        <v>-140.78829281798491</v>
      </c>
      <c r="BG122" s="148">
        <f t="shared" si="122"/>
        <v>39.21170718201509</v>
      </c>
      <c r="BH122" s="147">
        <f t="shared" si="123"/>
        <v>39.21170718201509</v>
      </c>
      <c r="BI122" s="114">
        <f t="shared" si="153"/>
        <v>-1.0454349018019136</v>
      </c>
      <c r="BJ122" s="114">
        <f t="shared" si="124"/>
        <v>1</v>
      </c>
      <c r="BK122" s="147">
        <f t="shared" si="125"/>
        <v>0</v>
      </c>
      <c r="BL122" s="150"/>
      <c r="BM122" s="147">
        <f t="shared" si="126"/>
        <v>-144.27050909394691</v>
      </c>
      <c r="BN122" s="147">
        <f t="shared" si="127"/>
        <v>-144.27050909394691</v>
      </c>
      <c r="BO122" s="147">
        <f t="shared" si="128"/>
        <v>-1097.7750000000001</v>
      </c>
      <c r="BP122" s="147">
        <f t="shared" si="80"/>
        <v>7.4375</v>
      </c>
      <c r="BQ122" s="147">
        <f t="shared" si="129"/>
        <v>-67.256212287451049</v>
      </c>
      <c r="BR122" s="115">
        <f t="shared" si="130"/>
        <v>0.38661096984337806</v>
      </c>
      <c r="BS122" s="115">
        <f t="shared" si="131"/>
        <v>0.17308246864990648</v>
      </c>
      <c r="BT122" s="115">
        <f t="shared" si="132"/>
        <v>0.17308246864990648</v>
      </c>
      <c r="BU122" s="147">
        <f t="shared" si="133"/>
        <v>0.97744247353622571</v>
      </c>
      <c r="BV122" s="150"/>
      <c r="BW122" s="147">
        <f t="shared" si="134"/>
        <v>-126.0689373716764</v>
      </c>
      <c r="BX122" s="147">
        <f t="shared" si="135"/>
        <v>-126.0689373716764</v>
      </c>
      <c r="BY122" s="147">
        <f t="shared" si="136"/>
        <v>-1097.7750000000001</v>
      </c>
      <c r="BZ122" s="147">
        <f t="shared" si="81"/>
        <v>7.4375</v>
      </c>
      <c r="CA122" s="147">
        <f t="shared" si="137"/>
        <v>-58.626994859891546</v>
      </c>
      <c r="CB122" s="115">
        <f t="shared" si="138"/>
        <v>0.52060742426465612</v>
      </c>
      <c r="CC122" s="115">
        <f t="shared" si="139"/>
        <v>0.34849450595504528</v>
      </c>
      <c r="CD122" s="115">
        <f t="shared" si="140"/>
        <v>1</v>
      </c>
      <c r="CE122" s="147">
        <f t="shared" si="141"/>
        <v>0</v>
      </c>
      <c r="CF122" s="150"/>
      <c r="CG122" s="227">
        <f t="shared" si="142"/>
        <v>0.97744247353622571</v>
      </c>
      <c r="CH122" s="236">
        <f t="shared" si="143"/>
        <v>3.7256581640486033</v>
      </c>
      <c r="CI122" s="79">
        <f t="shared" si="144"/>
        <v>1.4525007658987586E-2</v>
      </c>
      <c r="CJ122" s="229">
        <f t="shared" si="82"/>
        <v>-36.757672598711089</v>
      </c>
      <c r="CK122" s="184">
        <f t="shared" si="154"/>
        <v>41</v>
      </c>
      <c r="CL122" s="184">
        <f t="shared" si="155"/>
        <v>7.0963812146461658</v>
      </c>
    </row>
    <row r="123" spans="1:90" x14ac:dyDescent="0.25">
      <c r="A123" s="145">
        <f t="shared" si="83"/>
        <v>415</v>
      </c>
      <c r="B123" s="146">
        <f t="shared" si="84"/>
        <v>0.125</v>
      </c>
      <c r="C123" s="94"/>
      <c r="D123" s="147">
        <f t="shared" si="85"/>
        <v>-144.91800000000001</v>
      </c>
      <c r="E123" s="148">
        <f t="shared" si="86"/>
        <v>0.97</v>
      </c>
      <c r="F123" s="149"/>
      <c r="G123" s="147">
        <f t="shared" si="87"/>
        <v>-103.46733581745585</v>
      </c>
      <c r="H123" s="147">
        <f t="shared" si="88"/>
        <v>-103.46733581745585</v>
      </c>
      <c r="I123" s="147">
        <f t="shared" si="89"/>
        <v>-1111.1624999999999</v>
      </c>
      <c r="J123" s="147">
        <f t="shared" si="78"/>
        <v>7.4375</v>
      </c>
      <c r="K123" s="147">
        <f t="shared" si="90"/>
        <v>-49.806217753594389</v>
      </c>
      <c r="L123" s="115">
        <f t="shared" si="150"/>
        <v>0.64537479657043983</v>
      </c>
      <c r="M123" s="115">
        <f t="shared" si="146"/>
        <v>0.58098792786926379</v>
      </c>
      <c r="N123" s="115">
        <f t="shared" si="91"/>
        <v>0.58098792786926379</v>
      </c>
      <c r="O123" s="147">
        <f t="shared" si="92"/>
        <v>0.69255244857734832</v>
      </c>
      <c r="P123" s="149"/>
      <c r="Q123" s="147">
        <f t="shared" si="93"/>
        <v>-61.004040485881617</v>
      </c>
      <c r="R123" s="147">
        <f t="shared" si="94"/>
        <v>-131.47161905290238</v>
      </c>
      <c r="S123" s="147">
        <f t="shared" si="95"/>
        <v>-1111.1624999999999</v>
      </c>
      <c r="T123" s="147">
        <f t="shared" si="79"/>
        <v>7.4375</v>
      </c>
      <c r="U123" s="147">
        <f t="shared" si="96"/>
        <v>-61.004040485881617</v>
      </c>
      <c r="V123" s="115">
        <f t="shared" si="97"/>
        <v>0.48474794104980651</v>
      </c>
      <c r="W123" s="115">
        <f t="shared" si="98"/>
        <v>0.29361777726932925</v>
      </c>
      <c r="X123" s="115">
        <f t="shared" si="99"/>
        <v>1</v>
      </c>
      <c r="Y123" s="147">
        <f t="shared" si="100"/>
        <v>0</v>
      </c>
      <c r="Z123" s="149"/>
      <c r="AA123" s="147">
        <f t="shared" si="101"/>
        <v>-98.378803446747568</v>
      </c>
      <c r="AB123" s="147">
        <f t="shared" si="102"/>
        <v>81.621196553252432</v>
      </c>
      <c r="AC123" s="147">
        <f t="shared" si="103"/>
        <v>81.621196553252432</v>
      </c>
      <c r="AD123" s="114">
        <f t="shared" si="151"/>
        <v>-10.518739365004258</v>
      </c>
      <c r="AE123" s="114">
        <f t="shared" si="104"/>
        <v>1</v>
      </c>
      <c r="AF123" s="147">
        <f t="shared" si="105"/>
        <v>0</v>
      </c>
      <c r="AG123" s="149"/>
      <c r="AH123" s="147">
        <f t="shared" si="106"/>
        <v>-147.88277189996313</v>
      </c>
      <c r="AI123" s="147">
        <f t="shared" si="107"/>
        <v>32.117228100036868</v>
      </c>
      <c r="AJ123" s="147">
        <f t="shared" si="108"/>
        <v>32.117228100036868</v>
      </c>
      <c r="AK123" s="114">
        <f t="shared" si="145"/>
        <v>-0.33424116863951087</v>
      </c>
      <c r="AL123" s="114">
        <f t="shared" si="109"/>
        <v>1</v>
      </c>
      <c r="AM123" s="147">
        <f t="shared" si="110"/>
        <v>0</v>
      </c>
      <c r="AN123" s="149"/>
      <c r="AO123" s="147">
        <f t="shared" si="111"/>
        <v>-124.04836262504747</v>
      </c>
      <c r="AP123" s="147">
        <f t="shared" si="112"/>
        <v>55.398079058968293</v>
      </c>
      <c r="AQ123" s="114">
        <f t="shared" si="152"/>
        <v>-4.2953627295429584</v>
      </c>
      <c r="AR123" s="147">
        <f t="shared" si="113"/>
        <v>55.398079058968293</v>
      </c>
      <c r="AS123" s="114">
        <f t="shared" si="114"/>
        <v>0.60986240703078043</v>
      </c>
      <c r="AT123" s="147">
        <f t="shared" si="115"/>
        <v>0.37080374202790023</v>
      </c>
      <c r="AU123" s="147">
        <f t="shared" si="147"/>
        <v>-86.983503065174517</v>
      </c>
      <c r="AV123" s="147">
        <f t="shared" si="148"/>
        <v>93.016496934825483</v>
      </c>
      <c r="AW123" s="114">
        <f t="shared" si="149"/>
        <v>-15.346034316837718</v>
      </c>
      <c r="AX123" s="147">
        <f t="shared" si="116"/>
        <v>-86.983503065174517</v>
      </c>
      <c r="AY123" s="114">
        <f t="shared" si="117"/>
        <v>0.17088277348761804</v>
      </c>
      <c r="AZ123" s="147">
        <f t="shared" si="118"/>
        <v>0.58221889601857113</v>
      </c>
      <c r="BA123" s="114">
        <f t="shared" si="119"/>
        <v>0.95302263804647136</v>
      </c>
      <c r="BB123" s="149"/>
      <c r="BC123" s="223">
        <f t="shared" si="120"/>
        <v>2.7405750866238194</v>
      </c>
      <c r="BD123" s="70"/>
      <c r="BE123" s="214"/>
      <c r="BF123" s="148">
        <f t="shared" si="121"/>
        <v>-141.57470027798649</v>
      </c>
      <c r="BG123" s="148">
        <f t="shared" si="122"/>
        <v>38.425299722013506</v>
      </c>
      <c r="BH123" s="147">
        <f t="shared" si="123"/>
        <v>38.425299722013506</v>
      </c>
      <c r="BI123" s="114">
        <f t="shared" si="153"/>
        <v>-0.98597387171784245</v>
      </c>
      <c r="BJ123" s="114">
        <f t="shared" si="124"/>
        <v>1</v>
      </c>
      <c r="BK123" s="147">
        <f t="shared" si="125"/>
        <v>0</v>
      </c>
      <c r="BL123" s="150"/>
      <c r="BM123" s="147">
        <f t="shared" si="126"/>
        <v>-144.73678177294835</v>
      </c>
      <c r="BN123" s="147">
        <f t="shared" si="127"/>
        <v>-144.73678177294835</v>
      </c>
      <c r="BO123" s="147">
        <f t="shared" si="128"/>
        <v>-1111.1624999999999</v>
      </c>
      <c r="BP123" s="147">
        <f t="shared" si="80"/>
        <v>7.4375</v>
      </c>
      <c r="BQ123" s="147">
        <f t="shared" si="129"/>
        <v>-67.50278450501979</v>
      </c>
      <c r="BR123" s="115">
        <f t="shared" si="130"/>
        <v>0.38263853249445617</v>
      </c>
      <c r="BS123" s="115">
        <f t="shared" si="131"/>
        <v>0.16905682270117045</v>
      </c>
      <c r="BT123" s="115">
        <f t="shared" si="132"/>
        <v>0.16905682270117045</v>
      </c>
      <c r="BU123" s="147">
        <f t="shared" si="133"/>
        <v>0.96878702659269311</v>
      </c>
      <c r="BV123" s="150"/>
      <c r="BW123" s="147">
        <f t="shared" si="134"/>
        <v>-126.7860672750989</v>
      </c>
      <c r="BX123" s="147">
        <f t="shared" si="135"/>
        <v>-126.7860672750989</v>
      </c>
      <c r="BY123" s="147">
        <f t="shared" si="136"/>
        <v>-1111.1624999999999</v>
      </c>
      <c r="BZ123" s="147">
        <f t="shared" si="81"/>
        <v>7.4375</v>
      </c>
      <c r="CA123" s="147">
        <f t="shared" si="137"/>
        <v>-58.934835114501347</v>
      </c>
      <c r="CB123" s="115">
        <f t="shared" si="138"/>
        <v>0.51601263379517548</v>
      </c>
      <c r="CC123" s="115">
        <f t="shared" si="139"/>
        <v>0.34112945524094279</v>
      </c>
      <c r="CD123" s="115">
        <f t="shared" si="140"/>
        <v>1</v>
      </c>
      <c r="CE123" s="147">
        <f t="shared" si="141"/>
        <v>0</v>
      </c>
      <c r="CF123" s="150"/>
      <c r="CG123" s="227">
        <f t="shared" si="142"/>
        <v>0.96878702659269311</v>
      </c>
      <c r="CH123" s="236">
        <f t="shared" si="143"/>
        <v>3.7093621132165127</v>
      </c>
      <c r="CI123" s="79">
        <f t="shared" si="144"/>
        <v>1.0235992490314589E-2</v>
      </c>
      <c r="CJ123" s="229">
        <f t="shared" si="82"/>
        <v>-39.797400828139658</v>
      </c>
      <c r="CK123" s="184">
        <f t="shared" si="154"/>
        <v>41.5</v>
      </c>
      <c r="CL123" s="184">
        <f t="shared" si="155"/>
        <v>7.0158581420985735</v>
      </c>
    </row>
    <row r="124" spans="1:90" x14ac:dyDescent="0.25">
      <c r="A124" s="145">
        <f t="shared" si="83"/>
        <v>420</v>
      </c>
      <c r="B124" s="146">
        <f t="shared" si="84"/>
        <v>0.125</v>
      </c>
      <c r="C124" s="94"/>
      <c r="D124" s="147">
        <f t="shared" si="85"/>
        <v>-146.66399999999999</v>
      </c>
      <c r="E124" s="148">
        <f t="shared" si="86"/>
        <v>0.97</v>
      </c>
      <c r="F124" s="149"/>
      <c r="G124" s="147">
        <f t="shared" si="87"/>
        <v>-104.39530142790542</v>
      </c>
      <c r="H124" s="147">
        <f t="shared" si="88"/>
        <v>-104.39530142790542</v>
      </c>
      <c r="I124" s="147">
        <f t="shared" si="89"/>
        <v>-1124.55</v>
      </c>
      <c r="J124" s="147">
        <f t="shared" si="78"/>
        <v>7.4375</v>
      </c>
      <c r="K124" s="147">
        <f t="shared" si="90"/>
        <v>-50.144147411636133</v>
      </c>
      <c r="L124" s="115">
        <f t="shared" si="150"/>
        <v>0.64085832689405764</v>
      </c>
      <c r="M124" s="115">
        <f t="shared" si="146"/>
        <v>0.57176898420594169</v>
      </c>
      <c r="N124" s="115">
        <f t="shared" si="91"/>
        <v>0.57176898420594169</v>
      </c>
      <c r="O124" s="147">
        <f t="shared" si="92"/>
        <v>0.69044511526392471</v>
      </c>
      <c r="P124" s="149"/>
      <c r="Q124" s="147">
        <f t="shared" si="93"/>
        <v>-61.294047456598918</v>
      </c>
      <c r="R124" s="147">
        <f t="shared" si="94"/>
        <v>-132.10969715823643</v>
      </c>
      <c r="S124" s="147">
        <f t="shared" si="95"/>
        <v>-1124.55</v>
      </c>
      <c r="T124" s="147">
        <f t="shared" si="79"/>
        <v>7.4375</v>
      </c>
      <c r="U124" s="147">
        <f t="shared" si="96"/>
        <v>-61.294047456598918</v>
      </c>
      <c r="V124" s="115">
        <f t="shared" si="97"/>
        <v>0.48031462286558435</v>
      </c>
      <c r="W124" s="115">
        <f t="shared" si="98"/>
        <v>0.2872482505504762</v>
      </c>
      <c r="X124" s="115">
        <f t="shared" si="99"/>
        <v>1</v>
      </c>
      <c r="Y124" s="147">
        <f t="shared" si="100"/>
        <v>0</v>
      </c>
      <c r="Z124" s="149"/>
      <c r="AA124" s="147">
        <f t="shared" si="101"/>
        <v>-101.04735053826445</v>
      </c>
      <c r="AB124" s="147">
        <f t="shared" si="102"/>
        <v>78.952649461735547</v>
      </c>
      <c r="AC124" s="147">
        <f t="shared" si="103"/>
        <v>78.952649461735547</v>
      </c>
      <c r="AD124" s="114">
        <f t="shared" si="151"/>
        <v>-9.2949894656877845</v>
      </c>
      <c r="AE124" s="114">
        <f t="shared" si="104"/>
        <v>1</v>
      </c>
      <c r="AF124" s="147">
        <f t="shared" si="105"/>
        <v>0</v>
      </c>
      <c r="AG124" s="149"/>
      <c r="AH124" s="147">
        <f t="shared" si="106"/>
        <v>-148.37375220247716</v>
      </c>
      <c r="AI124" s="147">
        <f t="shared" si="107"/>
        <v>31.626247797522836</v>
      </c>
      <c r="AJ124" s="147">
        <f t="shared" si="108"/>
        <v>31.626247797522836</v>
      </c>
      <c r="AK124" s="114">
        <f t="shared" si="145"/>
        <v>-0.31658801847339801</v>
      </c>
      <c r="AL124" s="114">
        <f t="shared" si="109"/>
        <v>1</v>
      </c>
      <c r="AM124" s="147">
        <f t="shared" si="110"/>
        <v>0</v>
      </c>
      <c r="AN124" s="149"/>
      <c r="AO124" s="147">
        <f t="shared" si="111"/>
        <v>-126.06987050463219</v>
      </c>
      <c r="AP124" s="147">
        <f t="shared" si="112"/>
        <v>53.376832755344779</v>
      </c>
      <c r="AQ124" s="114">
        <f t="shared" si="152"/>
        <v>-4.0019602475110254</v>
      </c>
      <c r="AR124" s="147">
        <f t="shared" si="113"/>
        <v>53.376832755344779</v>
      </c>
      <c r="AS124" s="114">
        <f t="shared" si="114"/>
        <v>0.6308149649358068</v>
      </c>
      <c r="AT124" s="147">
        <f t="shared" si="115"/>
        <v>0.35302138065704219</v>
      </c>
      <c r="AU124" s="147">
        <f t="shared" si="147"/>
        <v>-90.000000000000014</v>
      </c>
      <c r="AV124" s="147">
        <f t="shared" si="148"/>
        <v>89.999999999999986</v>
      </c>
      <c r="AW124" s="114" t="e">
        <f t="shared" si="149"/>
        <v>#NUM!</v>
      </c>
      <c r="AX124" s="147">
        <f t="shared" si="116"/>
        <v>-90.000000000000014</v>
      </c>
      <c r="AY124" s="114">
        <f t="shared" si="117"/>
        <v>1E-3</v>
      </c>
      <c r="AZ124" s="147">
        <f t="shared" si="118"/>
        <v>0.59523809523809534</v>
      </c>
      <c r="BA124" s="114">
        <f t="shared" si="119"/>
        <v>0.94825947589513748</v>
      </c>
      <c r="BB124" s="149"/>
      <c r="BC124" s="223">
        <f t="shared" si="120"/>
        <v>2.7337045911590621</v>
      </c>
      <c r="BD124" s="70"/>
      <c r="BE124" s="214"/>
      <c r="BF124" s="148">
        <f t="shared" si="121"/>
        <v>-142.32974771675876</v>
      </c>
      <c r="BG124" s="148">
        <f t="shared" si="122"/>
        <v>37.67025228324124</v>
      </c>
      <c r="BH124" s="147">
        <f t="shared" si="123"/>
        <v>37.67025228324124</v>
      </c>
      <c r="BI124" s="114">
        <f t="shared" si="153"/>
        <v>-0.9306217913216428</v>
      </c>
      <c r="BJ124" s="114">
        <f t="shared" si="124"/>
        <v>1</v>
      </c>
      <c r="BK124" s="147">
        <f t="shared" si="125"/>
        <v>0</v>
      </c>
      <c r="BL124" s="150"/>
      <c r="BM124" s="147">
        <f t="shared" si="126"/>
        <v>-145.1909758725522</v>
      </c>
      <c r="BN124" s="147">
        <f t="shared" si="127"/>
        <v>-145.1909758725522</v>
      </c>
      <c r="BO124" s="147">
        <f t="shared" si="128"/>
        <v>-1124.55</v>
      </c>
      <c r="BP124" s="147">
        <f t="shared" si="80"/>
        <v>7.4375</v>
      </c>
      <c r="BQ124" s="147">
        <f t="shared" si="129"/>
        <v>-67.744336817988213</v>
      </c>
      <c r="BR124" s="115">
        <f t="shared" si="130"/>
        <v>0.37874009701104322</v>
      </c>
      <c r="BS124" s="115">
        <f t="shared" si="131"/>
        <v>0.16516605774545018</v>
      </c>
      <c r="BT124" s="115">
        <f t="shared" si="132"/>
        <v>0.16516605774545018</v>
      </c>
      <c r="BU124" s="147">
        <f t="shared" si="133"/>
        <v>0.96025777693486902</v>
      </c>
      <c r="BV124" s="150"/>
      <c r="BW124" s="147">
        <f t="shared" si="134"/>
        <v>-127.48556061757186</v>
      </c>
      <c r="BX124" s="147">
        <f t="shared" si="135"/>
        <v>-127.48556061757186</v>
      </c>
      <c r="BY124" s="147">
        <f t="shared" si="136"/>
        <v>-1124.55</v>
      </c>
      <c r="BZ124" s="147">
        <f t="shared" si="81"/>
        <v>7.4375</v>
      </c>
      <c r="CA124" s="147">
        <f t="shared" si="137"/>
        <v>-59.237280465761089</v>
      </c>
      <c r="CB124" s="115">
        <f t="shared" si="138"/>
        <v>0.51148385976768251</v>
      </c>
      <c r="CC124" s="115">
        <f t="shared" si="139"/>
        <v>0.33396583721274464</v>
      </c>
      <c r="CD124" s="115">
        <f t="shared" si="140"/>
        <v>1</v>
      </c>
      <c r="CE124" s="147">
        <f t="shared" si="141"/>
        <v>0</v>
      </c>
      <c r="CF124" s="150"/>
      <c r="CG124" s="227">
        <f t="shared" si="142"/>
        <v>0.96025777693486902</v>
      </c>
      <c r="CH124" s="236">
        <f t="shared" si="143"/>
        <v>3.6939623680939313</v>
      </c>
      <c r="CI124" s="79">
        <f t="shared" si="144"/>
        <v>5.9572165013656708E-5</v>
      </c>
      <c r="CJ124" s="229">
        <f t="shared" si="82"/>
        <v>-84.499132323556609</v>
      </c>
      <c r="CK124" s="184">
        <f t="shared" si="154"/>
        <v>42</v>
      </c>
      <c r="CL124" s="184">
        <f t="shared" si="155"/>
        <v>6.9369744253089074</v>
      </c>
    </row>
    <row r="125" spans="1:90" x14ac:dyDescent="0.25">
      <c r="A125" s="145">
        <f t="shared" si="83"/>
        <v>425</v>
      </c>
      <c r="B125" s="146">
        <f t="shared" si="84"/>
        <v>0.125</v>
      </c>
      <c r="C125" s="94"/>
      <c r="D125" s="147">
        <f t="shared" si="85"/>
        <v>-148.41</v>
      </c>
      <c r="E125" s="148">
        <f t="shared" si="86"/>
        <v>0.97</v>
      </c>
      <c r="F125" s="149"/>
      <c r="G125" s="147">
        <f t="shared" si="87"/>
        <v>-105.3066979336586</v>
      </c>
      <c r="H125" s="147">
        <f t="shared" si="88"/>
        <v>-105.3066979336586</v>
      </c>
      <c r="I125" s="147">
        <f t="shared" si="89"/>
        <v>-1137.9375</v>
      </c>
      <c r="J125" s="147">
        <f t="shared" ref="J125:J188" si="156">($J$30-1)/(2*$B$30)*1000</f>
        <v>7.4375</v>
      </c>
      <c r="K125" s="147">
        <f t="shared" si="90"/>
        <v>-50.477368728828878</v>
      </c>
      <c r="L125" s="115">
        <f t="shared" si="150"/>
        <v>0.63638295479556373</v>
      </c>
      <c r="M125" s="115">
        <f t="shared" si="146"/>
        <v>0.56266327893192736</v>
      </c>
      <c r="N125" s="115">
        <f t="shared" si="91"/>
        <v>0.56266327893192736</v>
      </c>
      <c r="O125" s="147">
        <f t="shared" si="92"/>
        <v>0.68827907146182088</v>
      </c>
      <c r="P125" s="149"/>
      <c r="Q125" s="147">
        <f t="shared" si="93"/>
        <v>-61.578790775473145</v>
      </c>
      <c r="R125" s="147">
        <f t="shared" si="94"/>
        <v>-132.73179058028856</v>
      </c>
      <c r="S125" s="147">
        <f t="shared" si="95"/>
        <v>-1137.9375</v>
      </c>
      <c r="T125" s="147">
        <f t="shared" ref="T125:T188" si="157">($J$30-1)/(2*$B$30)*1000</f>
        <v>7.4375</v>
      </c>
      <c r="U125" s="147">
        <f t="shared" si="96"/>
        <v>-61.578790775473145</v>
      </c>
      <c r="V125" s="115">
        <f t="shared" si="97"/>
        <v>0.4759497966920484</v>
      </c>
      <c r="W125" s="115">
        <f t="shared" si="98"/>
        <v>0.28106585863048611</v>
      </c>
      <c r="X125" s="115">
        <f t="shared" si="99"/>
        <v>1</v>
      </c>
      <c r="Y125" s="147">
        <f t="shared" si="100"/>
        <v>0</v>
      </c>
      <c r="Z125" s="149"/>
      <c r="AA125" s="147">
        <f t="shared" si="101"/>
        <v>-103.63905205237204</v>
      </c>
      <c r="AB125" s="147">
        <f t="shared" si="102"/>
        <v>76.360947947627963</v>
      </c>
      <c r="AC125" s="147">
        <f t="shared" si="103"/>
        <v>76.360947947627963</v>
      </c>
      <c r="AD125" s="114">
        <f t="shared" si="151"/>
        <v>-8.3540035250678386</v>
      </c>
      <c r="AE125" s="114">
        <f t="shared" si="104"/>
        <v>1</v>
      </c>
      <c r="AF125" s="147">
        <f t="shared" si="105"/>
        <v>0</v>
      </c>
      <c r="AG125" s="149"/>
      <c r="AH125" s="147">
        <f t="shared" si="106"/>
        <v>-148.84936944201144</v>
      </c>
      <c r="AI125" s="147">
        <f t="shared" si="107"/>
        <v>31.150630557988563</v>
      </c>
      <c r="AJ125" s="147">
        <f t="shared" si="108"/>
        <v>31.150630557988563</v>
      </c>
      <c r="AK125" s="114">
        <f t="shared" ref="AK125:AK188" si="158">10*LOG10(ABS((1-($A125^6/AJ$27^6))/(($A125^6/AJ$27^6)+($A125^2/(AI$30*AJ$27^2))+1)))</f>
        <v>-0.30008117666744683</v>
      </c>
      <c r="AL125" s="114">
        <f t="shared" si="109"/>
        <v>1</v>
      </c>
      <c r="AM125" s="147">
        <f t="shared" si="110"/>
        <v>0</v>
      </c>
      <c r="AN125" s="149"/>
      <c r="AO125" s="147">
        <f t="shared" si="111"/>
        <v>-127.97225295685651</v>
      </c>
      <c r="AP125" s="147">
        <f t="shared" si="112"/>
        <v>51.474747993503797</v>
      </c>
      <c r="AQ125" s="114">
        <f t="shared" si="152"/>
        <v>-3.7361183208077406</v>
      </c>
      <c r="AR125" s="147">
        <f t="shared" si="113"/>
        <v>51.474747993503797</v>
      </c>
      <c r="AS125" s="114">
        <f t="shared" si="114"/>
        <v>0.65042029487195552</v>
      </c>
      <c r="AT125" s="147">
        <f t="shared" si="115"/>
        <v>0.33643626139544969</v>
      </c>
      <c r="AU125" s="147">
        <f t="shared" si="147"/>
        <v>-92.980861001427428</v>
      </c>
      <c r="AV125" s="147">
        <f t="shared" si="148"/>
        <v>87.019138998572572</v>
      </c>
      <c r="AW125" s="114">
        <f t="shared" si="149"/>
        <v>-15.378565052647282</v>
      </c>
      <c r="AX125" s="147">
        <f t="shared" si="116"/>
        <v>87.019138998572572</v>
      </c>
      <c r="AY125" s="114">
        <f t="shared" si="117"/>
        <v>0.17024397357320417</v>
      </c>
      <c r="AZ125" s="147">
        <f t="shared" si="118"/>
        <v>0.56875254247433049</v>
      </c>
      <c r="BA125" s="114">
        <f t="shared" si="119"/>
        <v>0.90518880386978018</v>
      </c>
      <c r="BB125" s="149"/>
      <c r="BC125" s="223">
        <f t="shared" si="120"/>
        <v>2.6884678753316011</v>
      </c>
      <c r="BD125" s="70"/>
      <c r="BE125" s="214"/>
      <c r="BF125" s="148">
        <f t="shared" si="121"/>
        <v>-143.05515034479697</v>
      </c>
      <c r="BG125" s="148">
        <f t="shared" si="122"/>
        <v>36.944849655203029</v>
      </c>
      <c r="BH125" s="147">
        <f t="shared" si="123"/>
        <v>36.944849655203029</v>
      </c>
      <c r="BI125" s="114">
        <f t="shared" si="153"/>
        <v>-0.8790456699714535</v>
      </c>
      <c r="BJ125" s="114">
        <f t="shared" si="124"/>
        <v>1</v>
      </c>
      <c r="BK125" s="147">
        <f t="shared" si="125"/>
        <v>0</v>
      </c>
      <c r="BL125" s="150"/>
      <c r="BM125" s="147">
        <f t="shared" si="126"/>
        <v>-145.63354639945902</v>
      </c>
      <c r="BN125" s="147">
        <f t="shared" si="127"/>
        <v>-145.63354639945902</v>
      </c>
      <c r="BO125" s="147">
        <f t="shared" si="128"/>
        <v>-1137.9375</v>
      </c>
      <c r="BP125" s="147">
        <f t="shared" ref="BP125:BP188" si="159">(120-1)/(2*$BE$29)*1000</f>
        <v>7.4375</v>
      </c>
      <c r="BQ125" s="147">
        <f t="shared" si="129"/>
        <v>-67.981012649980627</v>
      </c>
      <c r="BR125" s="115">
        <f t="shared" si="130"/>
        <v>0.37491383394299593</v>
      </c>
      <c r="BS125" s="115">
        <f t="shared" si="131"/>
        <v>0.16140447808714883</v>
      </c>
      <c r="BT125" s="115">
        <f t="shared" si="132"/>
        <v>0.16140447808714883</v>
      </c>
      <c r="BU125" s="147">
        <f t="shared" si="133"/>
        <v>0.95185324444090857</v>
      </c>
      <c r="BV125" s="150"/>
      <c r="BW125" s="147">
        <f t="shared" si="134"/>
        <v>-128.16797181642679</v>
      </c>
      <c r="BX125" s="147">
        <f t="shared" si="135"/>
        <v>-128.16797181642679</v>
      </c>
      <c r="BY125" s="147">
        <f t="shared" si="136"/>
        <v>-1137.9375</v>
      </c>
      <c r="BZ125" s="147">
        <f t="shared" ref="BZ125:BZ188" si="160">(120-1)/(2*$BE$29)*1000</f>
        <v>7.4375</v>
      </c>
      <c r="CA125" s="147">
        <f t="shared" si="137"/>
        <v>-59.534455080540127</v>
      </c>
      <c r="CB125" s="115">
        <f t="shared" si="138"/>
        <v>0.50702012656339379</v>
      </c>
      <c r="CC125" s="115">
        <f t="shared" si="139"/>
        <v>0.32699825041689157</v>
      </c>
      <c r="CD125" s="115">
        <f t="shared" si="140"/>
        <v>1</v>
      </c>
      <c r="CE125" s="147">
        <f t="shared" si="141"/>
        <v>0</v>
      </c>
      <c r="CF125" s="150"/>
      <c r="CG125" s="227">
        <f t="shared" si="142"/>
        <v>0.95185324444090857</v>
      </c>
      <c r="CH125" s="236">
        <f t="shared" si="143"/>
        <v>3.6403211197725098</v>
      </c>
      <c r="CI125" s="79">
        <f t="shared" si="144"/>
        <v>1.0056109273288717E-2</v>
      </c>
      <c r="CJ125" s="229">
        <f t="shared" ref="CJ125:CJ188" si="161">20*LOG10(CI125)</f>
        <v>-39.951400321938259</v>
      </c>
      <c r="CK125" s="184">
        <f t="shared" si="154"/>
        <v>42.5</v>
      </c>
      <c r="CL125" s="184">
        <f t="shared" si="155"/>
        <v>6.8596903187038256</v>
      </c>
    </row>
    <row r="126" spans="1:90" x14ac:dyDescent="0.25">
      <c r="A126" s="145">
        <f t="shared" ref="A126:A189" si="162">A125+5</f>
        <v>430</v>
      </c>
      <c r="B126" s="146">
        <f t="shared" ref="B126:B189" si="163">B125</f>
        <v>0.125</v>
      </c>
      <c r="C126" s="94"/>
      <c r="D126" s="147">
        <f t="shared" ref="D126:D189" si="164">-(E126*360*$A126)/1000</f>
        <v>-150.15600000000001</v>
      </c>
      <c r="E126" s="148">
        <f t="shared" ref="E126:E189" si="165">E125</f>
        <v>0.97</v>
      </c>
      <c r="F126" s="149"/>
      <c r="G126" s="147">
        <f t="shared" ref="G126:G189" si="166">IF(G$27="PT1",K126,IF(G$27="BiQUAD",H126,IF(G$27="FIR",I126,"N/A")))</f>
        <v>-106.20169624171724</v>
      </c>
      <c r="H126" s="147">
        <f t="shared" ref="H126:H189" si="167">(-ATAN(1/H$30*(2*$A126/G$29+SQRT(4-H$30^2)))-ATAN(1/H$30*(2*$A126/G$29-SQRT(4-H$30^2))))*180/PI()</f>
        <v>-106.20169624171724</v>
      </c>
      <c r="I126" s="147">
        <f t="shared" ref="I126:I189" si="168">-360*$A126*J126/1000</f>
        <v>-1151.325</v>
      </c>
      <c r="J126" s="147">
        <f t="shared" si="156"/>
        <v>7.4375</v>
      </c>
      <c r="K126" s="147">
        <f t="shared" ref="K126:K189" si="169">-ATAN($A126/G$29)*180/PI()</f>
        <v>-50.805957349173745</v>
      </c>
      <c r="L126" s="115">
        <f t="shared" si="150"/>
        <v>0.63194872411813396</v>
      </c>
      <c r="M126" s="115">
        <f t="shared" si="146"/>
        <v>0.55367467055628128</v>
      </c>
      <c r="N126" s="115">
        <f t="shared" ref="N126:N189" si="170">IF(O$29="On",IF(G$27="PT1",L126,M126),1)</f>
        <v>0.55367467055628128</v>
      </c>
      <c r="O126" s="147">
        <f t="shared" ref="O126:O189" si="171">IF(O$29="On",ABS((G126/(360*$A126))*1000),0)</f>
        <v>0.68605746926173927</v>
      </c>
      <c r="P126" s="149"/>
      <c r="Q126" s="147">
        <f t="shared" ref="Q126:Q189" si="172">IF(Q$27="PT1",U126,IF(Q$27="BiQUAD",R126,IF(Q$27="FIR",S126,"N/A")))</f>
        <v>-61.858398767738279</v>
      </c>
      <c r="R126" s="147">
        <f t="shared" ref="R126:R189" si="173">(-ATAN(1/R$30*(2*$A126/Q$29+SQRT(4-R$30^2)))-ATAN(1/R$30*(2*$A126/Q$29-SQRT(4-R$30^2))))*180/PI()</f>
        <v>-133.33844003768013</v>
      </c>
      <c r="S126" s="147">
        <f t="shared" ref="S126:S189" si="174">-360*$A126*T126/1000</f>
        <v>-1151.325</v>
      </c>
      <c r="T126" s="147">
        <f t="shared" si="157"/>
        <v>7.4375</v>
      </c>
      <c r="U126" s="147">
        <f t="shared" ref="U126:U189" si="175">-ATAN($A126/Q$29)*180/PI()</f>
        <v>-61.858398767738279</v>
      </c>
      <c r="V126" s="115">
        <f t="shared" ref="V126:V189" si="176">10^((10*LOG10(Q$29^2/($A126^2+Q$29^2)))/20)</f>
        <v>0.47165225033716057</v>
      </c>
      <c r="W126" s="115">
        <f t="shared" ref="W126:W189" si="177">10^((10*LOG10(W$30*Q$29^4/($A126^4+Q$29^4)))/20)</f>
        <v>0.2750644872404579</v>
      </c>
      <c r="X126" s="115">
        <f t="shared" ref="X126:X189" si="178">IF(Y$29="On",IF(Q$27="PT1",V126,W126),1)</f>
        <v>1</v>
      </c>
      <c r="Y126" s="147">
        <f t="shared" ref="Y126:Y189" si="179">IF(Y$29="On",ABS((Q126/(360*$A126))*1000),0)</f>
        <v>0</v>
      </c>
      <c r="Z126" s="149"/>
      <c r="AA126" s="147">
        <f t="shared" ref="AA126:AA189" si="180">(-ATAN(2*AB$30*$A126/$AC$27+SQRT(4*AB$30^2-1))-ATAN(2*AB$30*$A126/AC$27-SQRT(4*AB$30^2-1)))*180/PI()</f>
        <v>-106.14757409350248</v>
      </c>
      <c r="AB126" s="147">
        <f t="shared" ref="AB126:AB189" si="181">(-ATAN(2*AB$30*$A126/AC$27+SQRT(4*AB$30^2-1))-ATAN(2*AB$30*$A126/AC$27-SQRT(4*AB$30^2-1)))*180/PI()+180</f>
        <v>73.852425906497515</v>
      </c>
      <c r="AC126" s="147">
        <f t="shared" ref="AC126:AC189" si="182">IF($A126&lt;=AC$27,AA126,AB126)</f>
        <v>73.852425906497515</v>
      </c>
      <c r="AD126" s="114">
        <f t="shared" si="151"/>
        <v>-7.5926871074086382</v>
      </c>
      <c r="AE126" s="114">
        <f t="shared" ref="AE126:AE189" si="183">IF(AF$29="On",10^((IF(ISERROR(AD126),-60,AD126))/20),1)</f>
        <v>1</v>
      </c>
      <c r="AF126" s="147">
        <f t="shared" ref="AF126:AF189" si="184">IF(AF$29="On",ABS((AC126/(360*$A126))*1000),0)</f>
        <v>0</v>
      </c>
      <c r="AG126" s="149"/>
      <c r="AH126" s="147">
        <f t="shared" ref="AH126:AH189" si="185">(-ATAN(2*AI$30*$A126/AJ$27+SQRT(4*AI$30^2-1))-ATAN(2*AI$30*$A126/AJ$27-SQRT(4*AI$30^2-1)))*180/PI()</f>
        <v>-149.31032805785082</v>
      </c>
      <c r="AI126" s="147">
        <f t="shared" ref="AI126:AI189" si="186">(-ATAN(2*AI$30*$A126/AJ$27+SQRT(4*AI$30^2-1))-ATAN(2*AI$30*$A126/AJ$27-SQRT(4*AI$30^2-1)))*180/PI()+180</f>
        <v>30.689671942149175</v>
      </c>
      <c r="AJ126" s="147">
        <f t="shared" ref="AJ126:AJ189" si="187">IF($A126&lt;=AJ$27,AH126,AI126)</f>
        <v>30.689671942149175</v>
      </c>
      <c r="AK126" s="114">
        <f t="shared" si="158"/>
        <v>-0.28463317382163655</v>
      </c>
      <c r="AL126" s="114">
        <f t="shared" ref="AL126:AL189" si="188">IF(AM$29="On",10^((IF(ISERROR(AK126),-60,AK126))/20),1)</f>
        <v>1</v>
      </c>
      <c r="AM126" s="147">
        <f t="shared" ref="AM126:AM189" si="189">IF(AM$29="On",ABS((AJ126/(360*$A126))*1000),0)</f>
        <v>0</v>
      </c>
      <c r="AN126" s="149"/>
      <c r="AO126" s="147">
        <f t="shared" ref="AO126:AO189" si="190">(-ATAN(2*AT$26*$A126/$AX$27+SQRT(4*AT$26^2-1))-ATAN(2*AT$26*$A126/AR$27-SQRT(4*AT$26^2-1)))*180/PI()</f>
        <v>-129.76226015338625</v>
      </c>
      <c r="AP126" s="147">
        <f t="shared" ref="AP126:AP189" si="191">(-ATAN(2*AT$26*$A126/AR$27+SQRT(4*AT$26^2-1))-ATAN(2*AT$26*$A126/AR$27-SQRT(4*AT$26^2-1)))*180/PI()+180</f>
        <v>49.685073218029288</v>
      </c>
      <c r="AQ126" s="114">
        <f t="shared" si="152"/>
        <v>-3.4941339151740296</v>
      </c>
      <c r="AR126" s="147">
        <f t="shared" ref="AR126:AR189" si="192">IF($A126&lt;=AR$27,AO126,AP126)</f>
        <v>49.685073218029288</v>
      </c>
      <c r="AS126" s="114">
        <f t="shared" ref="AS126:AS189" si="193">IF(AR$30="On",10^((IF(ISERROR(AQ126),-60,AQ126))/20),1)</f>
        <v>0.66879544141548897</v>
      </c>
      <c r="AT126" s="147">
        <f t="shared" ref="AT126:AT189" si="194">IF(AR$30="On",ABS((AR126/(360*$A126))*1000),0)</f>
        <v>0.32096300528442695</v>
      </c>
      <c r="AU126" s="147">
        <f t="shared" si="147"/>
        <v>-95.911553013207836</v>
      </c>
      <c r="AV126" s="147">
        <f t="shared" si="148"/>
        <v>84.088446986792164</v>
      </c>
      <c r="AW126" s="114">
        <f t="shared" si="149"/>
        <v>-12.388386751942413</v>
      </c>
      <c r="AX126" s="147">
        <f t="shared" ref="AX126:AX189" si="195">IF($A126&lt;=AX$27,AU126,AV126)</f>
        <v>84.088446986792164</v>
      </c>
      <c r="AY126" s="114">
        <f t="shared" ref="AY126:AY189" si="196">IF(AX$30="On",10^((IF(ISERROR(AW126),-60,AW126))/20),1)</f>
        <v>0.24020423627010107</v>
      </c>
      <c r="AZ126" s="147">
        <f t="shared" ref="AZ126:AZ189" si="197">IF(AX$30="On",ABS((AX126/(360*$A126))*1000),0)</f>
        <v>0.54320702187850234</v>
      </c>
      <c r="BA126" s="114">
        <f t="shared" ref="BA126:BA189" si="198">AZ126+AT126</f>
        <v>0.86417002716292934</v>
      </c>
      <c r="BB126" s="149"/>
      <c r="BC126" s="223">
        <f t="shared" ref="BC126:BC189" si="199">SUM(B126,E126,Y126,BA126,AF126,AM126,O126)</f>
        <v>2.6452274964246687</v>
      </c>
      <c r="BD126" s="70"/>
      <c r="BE126" s="214"/>
      <c r="BF126" s="148">
        <f t="shared" ref="BF126:BF189" si="200">(-ATAN(2*BG$30*$A126/BH$27+SQRT(4*BG$30^2-1))-ATAN(2*BG$30*$A126/BH$27-SQRT(4*BG$30^2-1)))*180/PI()</f>
        <v>-143.75251551843527</v>
      </c>
      <c r="BG126" s="148">
        <f t="shared" ref="BG126:BG189" si="201">(-ATAN(2*BG$30*$A126/BH$27+SQRT(4*BG$30^2-1))-ATAN(2*BG$30*$A126/BH$27-SQRT(4*BG$30^2-1)))*180/PI()+180</f>
        <v>36.247484481564726</v>
      </c>
      <c r="BH126" s="147">
        <f t="shared" ref="BH126:BH189" si="202">IF($A126&lt;=BH$27,BF126,BG126)</f>
        <v>36.247484481564726</v>
      </c>
      <c r="BI126" s="114">
        <f t="shared" si="153"/>
        <v>-0.83094374225911871</v>
      </c>
      <c r="BJ126" s="114">
        <f t="shared" ref="BJ126:BJ189" si="203">IF(BK$29="On",10^((IF(ISERROR(BI126),-60,BI126))/20),1)</f>
        <v>1</v>
      </c>
      <c r="BK126" s="147">
        <f t="shared" ref="BK126:BK189" si="204">IF(BK$29="On",ABS((BH126/(360*$A126))*1000),0)</f>
        <v>0</v>
      </c>
      <c r="BL126" s="150"/>
      <c r="BM126" s="147">
        <f t="shared" ref="BM126:BM189" si="205">IF(BM$27="PT1",BQ126,IF(BM$27="BiQUAD",BN126,IF(BM$27="FIR",BO126,"N/A")))</f>
        <v>-146.06492668811433</v>
      </c>
      <c r="BN126" s="147">
        <f t="shared" ref="BN126:BN189" si="206">(-ATAN(1/BN$30*(2*$A126/BM$29+SQRT(4-BN$30^2)))-ATAN(1/BN$30*(2*$A126/BM$29-SQRT(4-BN$30^2))))*180/PI()</f>
        <v>-146.06492668811433</v>
      </c>
      <c r="BO126" s="147">
        <f t="shared" ref="BO126:BO189" si="207">-360*$A126*BP126/1000</f>
        <v>-1151.325</v>
      </c>
      <c r="BP126" s="147">
        <f t="shared" si="159"/>
        <v>7.4375</v>
      </c>
      <c r="BQ126" s="147">
        <f t="shared" ref="BQ126:BQ189" si="208">-ATAN($A126/BM$29)*180/PI()</f>
        <v>-68.212950357837016</v>
      </c>
      <c r="BR126" s="115">
        <f t="shared" ref="BR126:BR189" si="209">10^((10*LOG10(BM$29^2/($A126^2+BM$29^2)))/20)</f>
        <v>0.37115796377217197</v>
      </c>
      <c r="BS126" s="115">
        <f t="shared" ref="BS126:BS189" si="210">10^((10*LOG10(BS$30*BM$29^4/($A126^4+BM$29^4)))/20)</f>
        <v>0.15776666491798069</v>
      </c>
      <c r="BT126" s="115">
        <f t="shared" ref="BT126:BT189" si="211">IF(BU$29="On",IF(BM$27="PT1",BR126,BS126),1)</f>
        <v>0.15776666491798069</v>
      </c>
      <c r="BU126" s="147">
        <f t="shared" ref="BU126:BU189" si="212">IF(BU$29="On",ABS((BM126/(360*$A126))*1000),0)</f>
        <v>0.94357187783019592</v>
      </c>
      <c r="BV126" s="150"/>
      <c r="BW126" s="147">
        <f t="shared" ref="BW126:BW189" si="213">IF(BW$27="PT1",CA126,IF(BW$27="BiQUAD",BX126,IF(BW$27="FIR",BY126,"N/A")))</f>
        <v>-128.83383856764965</v>
      </c>
      <c r="BX126" s="147">
        <f t="shared" ref="BX126:BX189" si="214">(-ATAN(1/BX$30*(2*$A126/BW$29+SQRT(4-BX$30^2)))-ATAN(1/BX$30*(2*$A126/BW$29-SQRT(4-BX$30^2))))*180/PI()</f>
        <v>-128.83383856764965</v>
      </c>
      <c r="BY126" s="147">
        <f t="shared" ref="BY126:BY189" si="215">-360*$A126*BZ126/1000</f>
        <v>-1151.325</v>
      </c>
      <c r="BZ126" s="147">
        <f t="shared" si="160"/>
        <v>7.4375</v>
      </c>
      <c r="CA126" s="147">
        <f t="shared" ref="CA126:CA189" si="216">-ATAN($A126/BW$29)*180/PI()</f>
        <v>-59.826479970355678</v>
      </c>
      <c r="CB126" s="115">
        <f t="shared" ref="CB126:CB189" si="217">10^((10*LOG10(BW$29^2/($A126^2+BW$29^2)))/20)</f>
        <v>0.50262045737453065</v>
      </c>
      <c r="CC126" s="115">
        <f t="shared" ref="CC126:CC189" si="218">10^((10*LOG10(CC$30*BW$29^4/($A126^4+BW$29^4)))/20)</f>
        <v>0.32022132230384925</v>
      </c>
      <c r="CD126" s="115">
        <f t="shared" ref="CD126:CD189" si="219">IF(CE$29="On",IF(BW$27="PT1",CB126,CC126),1)</f>
        <v>1</v>
      </c>
      <c r="CE126" s="147">
        <f t="shared" ref="CE126:CE189" si="220">IF(CE$29="On",ABS((BW126/(360*$A126))*1000),0)</f>
        <v>0</v>
      </c>
      <c r="CF126" s="150"/>
      <c r="CG126" s="227">
        <f t="shared" ref="CG126:CG189" si="221">SUM(BK126,BU126,CE126)</f>
        <v>0.94357187783019592</v>
      </c>
      <c r="CH126" s="236">
        <f t="shared" ref="CH126:CH189" si="222">SUM(BC126,CG126)</f>
        <v>3.5887993742548647</v>
      </c>
      <c r="CI126" s="79">
        <f t="shared" ref="CI126:CI189" si="223">N126*X126*AE126*AL126*AS126*AY126*BJ126*BT126*CD126</f>
        <v>1.4032784876295921E-2</v>
      </c>
      <c r="CJ126" s="229">
        <f t="shared" si="161"/>
        <v>-37.057122650154362</v>
      </c>
      <c r="CK126" s="184">
        <f t="shared" si="154"/>
        <v>43</v>
      </c>
      <c r="CL126" s="184">
        <f t="shared" si="155"/>
        <v>6.7839665914731695</v>
      </c>
    </row>
    <row r="127" spans="1:90" x14ac:dyDescent="0.25">
      <c r="A127" s="145">
        <f t="shared" si="162"/>
        <v>435</v>
      </c>
      <c r="B127" s="146">
        <f t="shared" si="163"/>
        <v>0.125</v>
      </c>
      <c r="C127" s="94"/>
      <c r="D127" s="147">
        <f t="shared" si="164"/>
        <v>-151.90199999999999</v>
      </c>
      <c r="E127" s="148">
        <f t="shared" si="165"/>
        <v>0.97</v>
      </c>
      <c r="F127" s="149"/>
      <c r="G127" s="147">
        <f t="shared" si="166"/>
        <v>-107.08048176177209</v>
      </c>
      <c r="H127" s="147">
        <f t="shared" si="167"/>
        <v>-107.08048176177209</v>
      </c>
      <c r="I127" s="147">
        <f t="shared" si="168"/>
        <v>-1164.7125000000001</v>
      </c>
      <c r="J127" s="147">
        <f t="shared" si="156"/>
        <v>7.4375</v>
      </c>
      <c r="K127" s="147">
        <f t="shared" si="169"/>
        <v>-51.129988047188547</v>
      </c>
      <c r="L127" s="115">
        <f t="shared" si="150"/>
        <v>0.62755564685091769</v>
      </c>
      <c r="M127" s="115">
        <f t="shared" si="146"/>
        <v>0.5448065289814541</v>
      </c>
      <c r="N127" s="115">
        <f t="shared" si="170"/>
        <v>0.5448065289814541</v>
      </c>
      <c r="O127" s="147">
        <f t="shared" si="171"/>
        <v>0.68378340844043473</v>
      </c>
      <c r="P127" s="149"/>
      <c r="Q127" s="147">
        <f t="shared" si="172"/>
        <v>-62.132996150343132</v>
      </c>
      <c r="R127" s="147">
        <f t="shared" si="173"/>
        <v>-133.93016603520982</v>
      </c>
      <c r="S127" s="147">
        <f t="shared" si="174"/>
        <v>-1164.7125000000001</v>
      </c>
      <c r="T127" s="147">
        <f t="shared" si="157"/>
        <v>7.4375</v>
      </c>
      <c r="U127" s="147">
        <f t="shared" si="175"/>
        <v>-62.132996150343132</v>
      </c>
      <c r="V127" s="115">
        <f t="shared" si="176"/>
        <v>0.46742078361149886</v>
      </c>
      <c r="W127" s="115">
        <f t="shared" si="177"/>
        <v>0.26923818010690564</v>
      </c>
      <c r="X127" s="115">
        <f t="shared" si="178"/>
        <v>1</v>
      </c>
      <c r="Y127" s="147">
        <f t="shared" si="179"/>
        <v>0</v>
      </c>
      <c r="Z127" s="149"/>
      <c r="AA127" s="147">
        <f t="shared" si="180"/>
        <v>-108.56820605933444</v>
      </c>
      <c r="AB127" s="147">
        <f t="shared" si="181"/>
        <v>71.431793940665557</v>
      </c>
      <c r="AC127" s="147">
        <f t="shared" si="182"/>
        <v>71.431793940665557</v>
      </c>
      <c r="AD127" s="114">
        <f t="shared" si="151"/>
        <v>-6.9559991815272042</v>
      </c>
      <c r="AE127" s="114">
        <f t="shared" si="183"/>
        <v>1</v>
      </c>
      <c r="AF127" s="147">
        <f t="shared" si="184"/>
        <v>0</v>
      </c>
      <c r="AG127" s="149"/>
      <c r="AH127" s="147">
        <f t="shared" si="185"/>
        <v>-149.75729166615341</v>
      </c>
      <c r="AI127" s="147">
        <f t="shared" si="186"/>
        <v>30.242708333846593</v>
      </c>
      <c r="AJ127" s="147">
        <f t="shared" si="187"/>
        <v>30.242708333846593</v>
      </c>
      <c r="AK127" s="114">
        <f t="shared" si="158"/>
        <v>-0.27016414886387313</v>
      </c>
      <c r="AL127" s="114">
        <f t="shared" si="188"/>
        <v>1</v>
      </c>
      <c r="AM127" s="147">
        <f t="shared" si="189"/>
        <v>0</v>
      </c>
      <c r="AN127" s="149"/>
      <c r="AO127" s="147">
        <f t="shared" si="190"/>
        <v>-131.44669626014149</v>
      </c>
      <c r="AP127" s="147">
        <f t="shared" si="191"/>
        <v>48.001002930242237</v>
      </c>
      <c r="AQ127" s="114">
        <f t="shared" si="152"/>
        <v>-3.2729982719075927</v>
      </c>
      <c r="AR127" s="147">
        <f t="shared" si="192"/>
        <v>48.001002930242237</v>
      </c>
      <c r="AS127" s="114">
        <f t="shared" si="193"/>
        <v>0.68604102384944776</v>
      </c>
      <c r="AT127" s="147">
        <f t="shared" si="194"/>
        <v>0.30651981436936293</v>
      </c>
      <c r="AU127" s="147">
        <f t="shared" si="147"/>
        <v>-98.779033583760992</v>
      </c>
      <c r="AV127" s="147">
        <f t="shared" si="148"/>
        <v>81.220966416239008</v>
      </c>
      <c r="AW127" s="114">
        <f t="shared" si="149"/>
        <v>-10.650069166709365</v>
      </c>
      <c r="AX127" s="147">
        <f t="shared" si="195"/>
        <v>81.220966416239008</v>
      </c>
      <c r="AY127" s="114">
        <f t="shared" si="196"/>
        <v>0.29342461381331952</v>
      </c>
      <c r="AZ127" s="147">
        <f t="shared" si="197"/>
        <v>0.51865240367968724</v>
      </c>
      <c r="BA127" s="114">
        <f t="shared" si="198"/>
        <v>0.82517221804905017</v>
      </c>
      <c r="BB127" s="149"/>
      <c r="BC127" s="223">
        <f t="shared" si="199"/>
        <v>2.6039556264894848</v>
      </c>
      <c r="BD127" s="70"/>
      <c r="BE127" s="214"/>
      <c r="BF127" s="148">
        <f t="shared" si="200"/>
        <v>-144.42334928073615</v>
      </c>
      <c r="BG127" s="148">
        <f t="shared" si="201"/>
        <v>35.576650719263853</v>
      </c>
      <c r="BH127" s="147">
        <f t="shared" si="202"/>
        <v>35.576650719263853</v>
      </c>
      <c r="BI127" s="114">
        <f t="shared" si="153"/>
        <v>-0.78604206726841208</v>
      </c>
      <c r="BJ127" s="114">
        <f t="shared" si="203"/>
        <v>1</v>
      </c>
      <c r="BK127" s="147">
        <f t="shared" si="204"/>
        <v>0</v>
      </c>
      <c r="BL127" s="150"/>
      <c r="BM127" s="147">
        <f t="shared" si="205"/>
        <v>-146.48552959346102</v>
      </c>
      <c r="BN127" s="147">
        <f t="shared" si="206"/>
        <v>-146.48552959346102</v>
      </c>
      <c r="BO127" s="147">
        <f t="shared" si="207"/>
        <v>-1164.7125000000001</v>
      </c>
      <c r="BP127" s="147">
        <f t="shared" si="159"/>
        <v>7.4375</v>
      </c>
      <c r="BQ127" s="147">
        <f t="shared" si="208"/>
        <v>-68.440283435313049</v>
      </c>
      <c r="BR127" s="115">
        <f t="shared" si="209"/>
        <v>0.36747075582134098</v>
      </c>
      <c r="BS127" s="115">
        <f t="shared" si="210"/>
        <v>0.15424746220653374</v>
      </c>
      <c r="BT127" s="115">
        <f t="shared" si="211"/>
        <v>0.15424746220653374</v>
      </c>
      <c r="BU127" s="147">
        <f t="shared" si="212"/>
        <v>0.93541206636948293</v>
      </c>
      <c r="BV127" s="150"/>
      <c r="BW127" s="147">
        <f t="shared" si="213"/>
        <v>-129.48368192728464</v>
      </c>
      <c r="BX127" s="147">
        <f t="shared" si="214"/>
        <v>-129.48368192728464</v>
      </c>
      <c r="BY127" s="147">
        <f t="shared" si="215"/>
        <v>-1164.7125000000001</v>
      </c>
      <c r="BZ127" s="147">
        <f t="shared" si="160"/>
        <v>7.4375</v>
      </c>
      <c r="CA127" s="147">
        <f t="shared" si="216"/>
        <v>-60.113473059575966</v>
      </c>
      <c r="CB127" s="115">
        <f t="shared" si="217"/>
        <v>0.4982838758534584</v>
      </c>
      <c r="CC127" s="115">
        <f t="shared" si="218"/>
        <v>0.31362972713514747</v>
      </c>
      <c r="CD127" s="115">
        <f t="shared" si="219"/>
        <v>1</v>
      </c>
      <c r="CE127" s="147">
        <f t="shared" si="220"/>
        <v>0</v>
      </c>
      <c r="CF127" s="150"/>
      <c r="CG127" s="227">
        <f t="shared" si="221"/>
        <v>0.93541206636948293</v>
      </c>
      <c r="CH127" s="236">
        <f t="shared" si="222"/>
        <v>3.5393676928589679</v>
      </c>
      <c r="CI127" s="79">
        <f t="shared" si="223"/>
        <v>1.6916361564524807E-2</v>
      </c>
      <c r="CJ127" s="229">
        <f t="shared" si="161"/>
        <v>-35.43386081928513</v>
      </c>
      <c r="CK127" s="184">
        <f t="shared" si="154"/>
        <v>43.5</v>
      </c>
      <c r="CL127" s="184">
        <f t="shared" si="155"/>
        <v>6.7097646059842173</v>
      </c>
    </row>
    <row r="128" spans="1:90" x14ac:dyDescent="0.25">
      <c r="A128" s="145">
        <f t="shared" si="162"/>
        <v>440</v>
      </c>
      <c r="B128" s="146">
        <f t="shared" si="163"/>
        <v>0.125</v>
      </c>
      <c r="C128" s="94"/>
      <c r="D128" s="147">
        <f t="shared" si="164"/>
        <v>-153.648</v>
      </c>
      <c r="E128" s="148">
        <f t="shared" si="165"/>
        <v>0.97</v>
      </c>
      <c r="F128" s="149"/>
      <c r="G128" s="147">
        <f t="shared" si="166"/>
        <v>-107.94325283203148</v>
      </c>
      <c r="H128" s="147">
        <f t="shared" si="167"/>
        <v>-107.94325283203148</v>
      </c>
      <c r="I128" s="147">
        <f t="shared" si="168"/>
        <v>-1178.0999999999999</v>
      </c>
      <c r="J128" s="147">
        <f t="shared" si="156"/>
        <v>7.4375</v>
      </c>
      <c r="K128" s="147">
        <f t="shared" si="169"/>
        <v>-51.449534703842282</v>
      </c>
      <c r="L128" s="115">
        <f t="shared" si="150"/>
        <v>0.62320370505647471</v>
      </c>
      <c r="M128" s="115">
        <f t="shared" si="146"/>
        <v>0.5360617603787492</v>
      </c>
      <c r="N128" s="115">
        <f t="shared" si="170"/>
        <v>0.5360617603787492</v>
      </c>
      <c r="O128" s="147">
        <f t="shared" si="171"/>
        <v>0.68145992949514822</v>
      </c>
      <c r="P128" s="149"/>
      <c r="Q128" s="147">
        <f t="shared" si="172"/>
        <v>-62.402704131356288</v>
      </c>
      <c r="R128" s="147">
        <f t="shared" si="173"/>
        <v>-134.50746947139316</v>
      </c>
      <c r="S128" s="147">
        <f t="shared" si="174"/>
        <v>-1178.0999999999999</v>
      </c>
      <c r="T128" s="147">
        <f t="shared" si="157"/>
        <v>7.4375</v>
      </c>
      <c r="U128" s="147">
        <f t="shared" si="175"/>
        <v>-62.402704131356288</v>
      </c>
      <c r="V128" s="115">
        <f t="shared" si="176"/>
        <v>0.46325420934368744</v>
      </c>
      <c r="W128" s="115">
        <f t="shared" si="177"/>
        <v>0.26358114328962484</v>
      </c>
      <c r="X128" s="115">
        <f t="shared" si="178"/>
        <v>1</v>
      </c>
      <c r="Y128" s="147">
        <f t="shared" si="179"/>
        <v>0</v>
      </c>
      <c r="Z128" s="149"/>
      <c r="AA128" s="147">
        <f t="shared" si="180"/>
        <v>-110.89776549883888</v>
      </c>
      <c r="AB128" s="147">
        <f t="shared" si="181"/>
        <v>69.102234501161121</v>
      </c>
      <c r="AC128" s="147">
        <f t="shared" si="182"/>
        <v>69.102234501161121</v>
      </c>
      <c r="AD128" s="114">
        <f t="shared" si="151"/>
        <v>-6.4110433267256575</v>
      </c>
      <c r="AE128" s="114">
        <f t="shared" si="183"/>
        <v>1</v>
      </c>
      <c r="AF128" s="147">
        <f t="shared" si="184"/>
        <v>0</v>
      </c>
      <c r="AG128" s="149"/>
      <c r="AH128" s="147">
        <f t="shared" si="185"/>
        <v>-150.19088579329349</v>
      </c>
      <c r="AI128" s="147">
        <f t="shared" si="186"/>
        <v>29.809114206706511</v>
      </c>
      <c r="AJ128" s="147">
        <f t="shared" si="187"/>
        <v>29.809114206706511</v>
      </c>
      <c r="AK128" s="114">
        <f t="shared" si="158"/>
        <v>-0.25660111019587917</v>
      </c>
      <c r="AL128" s="114">
        <f t="shared" si="188"/>
        <v>1</v>
      </c>
      <c r="AM128" s="147">
        <f t="shared" si="189"/>
        <v>0</v>
      </c>
      <c r="AN128" s="149"/>
      <c r="AO128" s="147">
        <f t="shared" si="190"/>
        <v>-133.03227103223213</v>
      </c>
      <c r="AP128" s="147">
        <f t="shared" si="191"/>
        <v>46.415826091211471</v>
      </c>
      <c r="AQ128" s="114">
        <f t="shared" si="152"/>
        <v>-3.0702297663965163</v>
      </c>
      <c r="AR128" s="147">
        <f t="shared" si="192"/>
        <v>46.415826091211471</v>
      </c>
      <c r="AS128" s="114">
        <f t="shared" si="193"/>
        <v>0.70224476712582884</v>
      </c>
      <c r="AT128" s="147">
        <f t="shared" si="194"/>
        <v>0.29302920512128455</v>
      </c>
      <c r="AU128" s="147">
        <f t="shared" si="147"/>
        <v>-101.57203393718835</v>
      </c>
      <c r="AV128" s="147">
        <f t="shared" si="148"/>
        <v>78.427966062811649</v>
      </c>
      <c r="AW128" s="114">
        <f t="shared" si="149"/>
        <v>-9.4256712975894139</v>
      </c>
      <c r="AX128" s="147">
        <f t="shared" si="195"/>
        <v>78.427966062811649</v>
      </c>
      <c r="AY128" s="114">
        <f t="shared" si="196"/>
        <v>0.33784417481328588</v>
      </c>
      <c r="AZ128" s="147">
        <f t="shared" si="197"/>
        <v>0.49512604837633617</v>
      </c>
      <c r="BA128" s="114">
        <f t="shared" si="198"/>
        <v>0.78815525349762072</v>
      </c>
      <c r="BB128" s="149"/>
      <c r="BC128" s="223">
        <f t="shared" si="199"/>
        <v>2.5646151829927688</v>
      </c>
      <c r="BD128" s="70"/>
      <c r="BE128" s="214"/>
      <c r="BF128" s="148">
        <f t="shared" si="200"/>
        <v>-145.06906269888941</v>
      </c>
      <c r="BG128" s="148">
        <f t="shared" si="201"/>
        <v>34.930937301110589</v>
      </c>
      <c r="BH128" s="147">
        <f t="shared" si="202"/>
        <v>34.930937301110589</v>
      </c>
      <c r="BI128" s="114">
        <f t="shared" si="153"/>
        <v>-0.74409156404679355</v>
      </c>
      <c r="BJ128" s="114">
        <f t="shared" si="203"/>
        <v>1</v>
      </c>
      <c r="BK128" s="147">
        <f t="shared" si="204"/>
        <v>0</v>
      </c>
      <c r="BL128" s="150"/>
      <c r="BM128" s="147">
        <f t="shared" si="205"/>
        <v>-146.89574861384781</v>
      </c>
      <c r="BN128" s="147">
        <f t="shared" si="206"/>
        <v>-146.89574861384781</v>
      </c>
      <c r="BO128" s="147">
        <f t="shared" si="207"/>
        <v>-1178.0999999999999</v>
      </c>
      <c r="BP128" s="147">
        <f t="shared" si="159"/>
        <v>7.4375</v>
      </c>
      <c r="BQ128" s="147">
        <f t="shared" si="208"/>
        <v>-68.663140708194348</v>
      </c>
      <c r="BR128" s="115">
        <f t="shared" si="209"/>
        <v>0.36385052714047628</v>
      </c>
      <c r="BS128" s="115">
        <f t="shared" si="210"/>
        <v>0.15084196321525822</v>
      </c>
      <c r="BT128" s="115">
        <f t="shared" si="211"/>
        <v>0.15084196321525822</v>
      </c>
      <c r="BU128" s="147">
        <f t="shared" si="212"/>
        <v>0.92737215033994835</v>
      </c>
      <c r="BV128" s="150"/>
      <c r="BW128" s="147">
        <f t="shared" si="213"/>
        <v>-130.1180064639745</v>
      </c>
      <c r="BX128" s="147">
        <f t="shared" si="214"/>
        <v>-130.1180064639745</v>
      </c>
      <c r="BY128" s="147">
        <f t="shared" si="215"/>
        <v>-1178.0999999999999</v>
      </c>
      <c r="BZ128" s="147">
        <f t="shared" si="160"/>
        <v>7.4375</v>
      </c>
      <c r="CA128" s="147">
        <f t="shared" si="216"/>
        <v>-60.395549253995092</v>
      </c>
      <c r="CB128" s="115">
        <f t="shared" si="217"/>
        <v>0.49400940760952738</v>
      </c>
      <c r="CC128" s="115">
        <f t="shared" si="218"/>
        <v>0.30721820122027282</v>
      </c>
      <c r="CD128" s="115">
        <f t="shared" si="219"/>
        <v>1</v>
      </c>
      <c r="CE128" s="147">
        <f t="shared" si="220"/>
        <v>0</v>
      </c>
      <c r="CF128" s="150"/>
      <c r="CG128" s="227">
        <f t="shared" si="221"/>
        <v>0.92737215033994835</v>
      </c>
      <c r="CH128" s="236">
        <f t="shared" si="222"/>
        <v>3.4919873333327169</v>
      </c>
      <c r="CI128" s="79">
        <f t="shared" si="223"/>
        <v>1.918412303893012E-2</v>
      </c>
      <c r="CJ128" s="229">
        <f t="shared" si="161"/>
        <v>-34.34116097706773</v>
      </c>
      <c r="CK128" s="184">
        <f t="shared" si="154"/>
        <v>44</v>
      </c>
      <c r="CL128" s="184">
        <f t="shared" si="155"/>
        <v>6.6370463814713618</v>
      </c>
    </row>
    <row r="129" spans="1:90" x14ac:dyDescent="0.25">
      <c r="A129" s="145">
        <f t="shared" si="162"/>
        <v>445</v>
      </c>
      <c r="B129" s="146">
        <f t="shared" si="163"/>
        <v>0.125</v>
      </c>
      <c r="C129" s="94"/>
      <c r="D129" s="147">
        <f t="shared" si="164"/>
        <v>-155.39400000000001</v>
      </c>
      <c r="E129" s="148">
        <f t="shared" si="165"/>
        <v>0.97</v>
      </c>
      <c r="F129" s="149"/>
      <c r="G129" s="147">
        <f t="shared" si="166"/>
        <v>-108.79021922165167</v>
      </c>
      <c r="H129" s="147">
        <f t="shared" si="167"/>
        <v>-108.79021922165167</v>
      </c>
      <c r="I129" s="147">
        <f t="shared" si="168"/>
        <v>-1191.4875</v>
      </c>
      <c r="J129" s="147">
        <f t="shared" si="156"/>
        <v>7.4375</v>
      </c>
      <c r="K129" s="147">
        <f t="shared" si="169"/>
        <v>-51.764670285514569</v>
      </c>
      <c r="L129" s="115">
        <f t="shared" si="150"/>
        <v>0.61889285271418015</v>
      </c>
      <c r="M129" s="115">
        <f t="shared" si="146"/>
        <v>0.52744283252857349</v>
      </c>
      <c r="N129" s="115">
        <f t="shared" si="170"/>
        <v>0.52744283252857349</v>
      </c>
      <c r="O129" s="147">
        <f t="shared" si="171"/>
        <v>0.67909000762579064</v>
      </c>
      <c r="P129" s="149"/>
      <c r="Q129" s="147">
        <f t="shared" si="172"/>
        <v>-62.667640507832324</v>
      </c>
      <c r="R129" s="147">
        <f t="shared" si="173"/>
        <v>-135.0708322599634</v>
      </c>
      <c r="S129" s="147">
        <f t="shared" si="174"/>
        <v>-1191.4875</v>
      </c>
      <c r="T129" s="147">
        <f t="shared" si="157"/>
        <v>7.4375</v>
      </c>
      <c r="U129" s="147">
        <f t="shared" si="175"/>
        <v>-62.667640507832324</v>
      </c>
      <c r="V129" s="115">
        <f t="shared" si="176"/>
        <v>0.45915135426712639</v>
      </c>
      <c r="W129" s="115">
        <f t="shared" si="177"/>
        <v>0.25808774800086431</v>
      </c>
      <c r="X129" s="115">
        <f t="shared" si="178"/>
        <v>1</v>
      </c>
      <c r="Y129" s="147">
        <f t="shared" si="179"/>
        <v>0</v>
      </c>
      <c r="Z129" s="149"/>
      <c r="AA129" s="147">
        <f t="shared" si="180"/>
        <v>-113.13445999998454</v>
      </c>
      <c r="AB129" s="147">
        <f t="shared" si="181"/>
        <v>66.865540000015457</v>
      </c>
      <c r="AC129" s="147">
        <f t="shared" si="182"/>
        <v>66.865540000015457</v>
      </c>
      <c r="AD129" s="114">
        <f t="shared" si="151"/>
        <v>-5.9365633913906244</v>
      </c>
      <c r="AE129" s="114">
        <f t="shared" si="183"/>
        <v>1</v>
      </c>
      <c r="AF129" s="147">
        <f t="shared" si="184"/>
        <v>0</v>
      </c>
      <c r="AG129" s="149"/>
      <c r="AH129" s="147">
        <f t="shared" si="185"/>
        <v>-150.61170041317666</v>
      </c>
      <c r="AI129" s="147">
        <f t="shared" si="186"/>
        <v>29.388299586823337</v>
      </c>
      <c r="AJ129" s="147">
        <f t="shared" si="187"/>
        <v>29.388299586823337</v>
      </c>
      <c r="AK129" s="114">
        <f t="shared" si="158"/>
        <v>-0.2438772758491364</v>
      </c>
      <c r="AL129" s="114">
        <f t="shared" si="188"/>
        <v>1</v>
      </c>
      <c r="AM129" s="147">
        <f t="shared" si="189"/>
        <v>0</v>
      </c>
      <c r="AN129" s="149"/>
      <c r="AO129" s="147">
        <f t="shared" si="190"/>
        <v>-134.52549374614202</v>
      </c>
      <c r="AP129" s="147">
        <f t="shared" si="191"/>
        <v>44.923032187607816</v>
      </c>
      <c r="AQ129" s="114">
        <f t="shared" si="152"/>
        <v>-2.883754649415224</v>
      </c>
      <c r="AR129" s="147">
        <f t="shared" si="192"/>
        <v>44.923032187607816</v>
      </c>
      <c r="AS129" s="114">
        <f t="shared" si="193"/>
        <v>0.71748407739412901</v>
      </c>
      <c r="AT129" s="147">
        <f t="shared" si="194"/>
        <v>0.28041842813737711</v>
      </c>
      <c r="AU129" s="147">
        <f t="shared" si="147"/>
        <v>-104.28122660143559</v>
      </c>
      <c r="AV129" s="147">
        <f t="shared" si="148"/>
        <v>75.718773398564409</v>
      </c>
      <c r="AW129" s="114">
        <f t="shared" si="149"/>
        <v>-8.483872461338656</v>
      </c>
      <c r="AX129" s="147">
        <f t="shared" si="195"/>
        <v>75.718773398564409</v>
      </c>
      <c r="AY129" s="114">
        <f t="shared" si="196"/>
        <v>0.37653588921044268</v>
      </c>
      <c r="AZ129" s="147">
        <f t="shared" si="197"/>
        <v>0.47265151934185023</v>
      </c>
      <c r="BA129" s="114">
        <f t="shared" si="198"/>
        <v>0.75306994747922729</v>
      </c>
      <c r="BB129" s="149"/>
      <c r="BC129" s="223">
        <f t="shared" si="199"/>
        <v>2.5271599551050179</v>
      </c>
      <c r="BD129" s="70"/>
      <c r="BE129" s="214"/>
      <c r="BF129" s="148">
        <f t="shared" si="200"/>
        <v>-145.69097794993257</v>
      </c>
      <c r="BG129" s="148">
        <f t="shared" si="201"/>
        <v>34.309022050067426</v>
      </c>
      <c r="BH129" s="147">
        <f t="shared" si="202"/>
        <v>34.309022050067426</v>
      </c>
      <c r="BI129" s="114">
        <f t="shared" si="153"/>
        <v>-0.70486541670621139</v>
      </c>
      <c r="BJ129" s="114">
        <f t="shared" si="203"/>
        <v>1</v>
      </c>
      <c r="BK129" s="147">
        <f t="shared" si="204"/>
        <v>0</v>
      </c>
      <c r="BL129" s="150"/>
      <c r="BM129" s="147">
        <f t="shared" si="205"/>
        <v>-147.29595894791481</v>
      </c>
      <c r="BN129" s="147">
        <f t="shared" si="206"/>
        <v>-147.29595894791481</v>
      </c>
      <c r="BO129" s="147">
        <f t="shared" si="207"/>
        <v>-1191.4875</v>
      </c>
      <c r="BP129" s="147">
        <f t="shared" si="159"/>
        <v>7.4375</v>
      </c>
      <c r="BQ129" s="147">
        <f t="shared" si="208"/>
        <v>-68.881646521152732</v>
      </c>
      <c r="BR129" s="115">
        <f t="shared" si="209"/>
        <v>0.36029564137762971</v>
      </c>
      <c r="BS129" s="115">
        <f t="shared" si="210"/>
        <v>0.14754549764066074</v>
      </c>
      <c r="BT129" s="115">
        <f t="shared" si="211"/>
        <v>0.14754549764066074</v>
      </c>
      <c r="BU129" s="147">
        <f t="shared" si="212"/>
        <v>0.91945043038648455</v>
      </c>
      <c r="BV129" s="150"/>
      <c r="BW129" s="147">
        <f t="shared" si="213"/>
        <v>-130.7373004711435</v>
      </c>
      <c r="BX129" s="147">
        <f t="shared" si="214"/>
        <v>-130.7373004711435</v>
      </c>
      <c r="BY129" s="147">
        <f t="shared" si="215"/>
        <v>-1191.4875</v>
      </c>
      <c r="BZ129" s="147">
        <f t="shared" si="160"/>
        <v>7.4375</v>
      </c>
      <c r="CA129" s="147">
        <f t="shared" si="216"/>
        <v>-60.6728205095432</v>
      </c>
      <c r="CB129" s="115">
        <f t="shared" si="217"/>
        <v>0.48979608156473575</v>
      </c>
      <c r="CC129" s="115">
        <f t="shared" si="218"/>
        <v>0.30098155576910446</v>
      </c>
      <c r="CD129" s="115">
        <f t="shared" si="219"/>
        <v>1</v>
      </c>
      <c r="CE129" s="147">
        <f t="shared" si="220"/>
        <v>0</v>
      </c>
      <c r="CF129" s="150"/>
      <c r="CG129" s="227">
        <f t="shared" si="221"/>
        <v>0.91945043038648455</v>
      </c>
      <c r="CH129" s="236">
        <f t="shared" si="222"/>
        <v>3.4466103854915024</v>
      </c>
      <c r="CI129" s="79">
        <f t="shared" si="223"/>
        <v>2.1024225257383438E-2</v>
      </c>
      <c r="CJ129" s="229">
        <f t="shared" si="161"/>
        <v>-33.545599979702153</v>
      </c>
      <c r="CK129" s="184">
        <f t="shared" si="154"/>
        <v>44.5</v>
      </c>
      <c r="CL129" s="184">
        <f t="shared" si="155"/>
        <v>6.5657746450094034</v>
      </c>
    </row>
    <row r="130" spans="1:90" x14ac:dyDescent="0.25">
      <c r="A130" s="145">
        <f t="shared" si="162"/>
        <v>450</v>
      </c>
      <c r="B130" s="146">
        <f t="shared" si="163"/>
        <v>0.125</v>
      </c>
      <c r="C130" s="94"/>
      <c r="D130" s="147">
        <f t="shared" si="164"/>
        <v>-157.13999999999999</v>
      </c>
      <c r="E130" s="148">
        <f t="shared" si="165"/>
        <v>0.97</v>
      </c>
      <c r="F130" s="149"/>
      <c r="G130" s="147">
        <f t="shared" si="166"/>
        <v>-109.62160071258617</v>
      </c>
      <c r="H130" s="147">
        <f t="shared" si="167"/>
        <v>-109.62160071258617</v>
      </c>
      <c r="I130" s="147">
        <f t="shared" si="168"/>
        <v>-1204.875</v>
      </c>
      <c r="J130" s="147">
        <f t="shared" si="156"/>
        <v>7.4375</v>
      </c>
      <c r="K130" s="147">
        <f t="shared" si="169"/>
        <v>-52.075466825786009</v>
      </c>
      <c r="L130" s="115">
        <f t="shared" si="150"/>
        <v>0.6146230174817584</v>
      </c>
      <c r="M130" s="115">
        <f t="shared" si="146"/>
        <v>0.51895180034713062</v>
      </c>
      <c r="N130" s="115">
        <f t="shared" si="170"/>
        <v>0.51895180034713062</v>
      </c>
      <c r="O130" s="147">
        <f t="shared" si="171"/>
        <v>0.67667654760855667</v>
      </c>
      <c r="P130" s="149"/>
      <c r="Q130" s="147">
        <f t="shared" si="172"/>
        <v>-62.927919762007235</v>
      </c>
      <c r="R130" s="147">
        <f t="shared" si="173"/>
        <v>-135.6207179590179</v>
      </c>
      <c r="S130" s="147">
        <f t="shared" si="174"/>
        <v>-1204.875</v>
      </c>
      <c r="T130" s="147">
        <f t="shared" si="157"/>
        <v>7.4375</v>
      </c>
      <c r="U130" s="147">
        <f t="shared" si="175"/>
        <v>-62.927919762007235</v>
      </c>
      <c r="V130" s="115">
        <f t="shared" si="176"/>
        <v>0.45511105978910782</v>
      </c>
      <c r="W130" s="115">
        <f t="shared" si="177"/>
        <v>0.25275253212440058</v>
      </c>
      <c r="X130" s="115">
        <f t="shared" si="178"/>
        <v>1</v>
      </c>
      <c r="Y130" s="147">
        <f t="shared" si="179"/>
        <v>0</v>
      </c>
      <c r="Z130" s="149"/>
      <c r="AA130" s="147">
        <f t="shared" si="180"/>
        <v>-115.27772223555294</v>
      </c>
      <c r="AB130" s="147">
        <f t="shared" si="181"/>
        <v>64.722277764447057</v>
      </c>
      <c r="AC130" s="147">
        <f t="shared" si="182"/>
        <v>64.722277764447057</v>
      </c>
      <c r="AD130" s="114">
        <f t="shared" si="151"/>
        <v>-5.5180124265492756</v>
      </c>
      <c r="AE130" s="114">
        <f t="shared" si="183"/>
        <v>1</v>
      </c>
      <c r="AF130" s="147">
        <f t="shared" si="184"/>
        <v>0</v>
      </c>
      <c r="AG130" s="149"/>
      <c r="AH130" s="147">
        <f t="shared" si="185"/>
        <v>-151.02029230207123</v>
      </c>
      <c r="AI130" s="147">
        <f t="shared" si="186"/>
        <v>28.979707697928774</v>
      </c>
      <c r="AJ130" s="147">
        <f t="shared" si="187"/>
        <v>28.979707697928774</v>
      </c>
      <c r="AK130" s="114">
        <f t="shared" si="158"/>
        <v>-0.23193148341906578</v>
      </c>
      <c r="AL130" s="114">
        <f t="shared" si="188"/>
        <v>1</v>
      </c>
      <c r="AM130" s="147">
        <f t="shared" si="189"/>
        <v>0</v>
      </c>
      <c r="AN130" s="149"/>
      <c r="AO130" s="147">
        <f t="shared" si="190"/>
        <v>-135.93260112684825</v>
      </c>
      <c r="AP130" s="147">
        <f t="shared" si="191"/>
        <v>43.516383302710523</v>
      </c>
      <c r="AQ130" s="114">
        <f t="shared" si="152"/>
        <v>-2.7118200875840626</v>
      </c>
      <c r="AR130" s="147">
        <f t="shared" si="192"/>
        <v>43.516383302710523</v>
      </c>
      <c r="AS130" s="114">
        <f t="shared" si="193"/>
        <v>0.73182795600336725</v>
      </c>
      <c r="AT130" s="147">
        <f t="shared" si="194"/>
        <v>0.2686196500167316</v>
      </c>
      <c r="AU130" s="147">
        <f t="shared" si="147"/>
        <v>-106.89928105590734</v>
      </c>
      <c r="AV130" s="147">
        <f t="shared" si="148"/>
        <v>73.100718944092662</v>
      </c>
      <c r="AW130" s="114">
        <f t="shared" si="149"/>
        <v>-7.7215871745284295</v>
      </c>
      <c r="AX130" s="147">
        <f t="shared" si="195"/>
        <v>73.100718944092662</v>
      </c>
      <c r="AY130" s="114">
        <f t="shared" si="196"/>
        <v>0.41107459848913896</v>
      </c>
      <c r="AZ130" s="147">
        <f t="shared" si="197"/>
        <v>0.45123900582773246</v>
      </c>
      <c r="BA130" s="114">
        <f t="shared" si="198"/>
        <v>0.71985865584446407</v>
      </c>
      <c r="BB130" s="149"/>
      <c r="BC130" s="223">
        <f t="shared" si="199"/>
        <v>2.4915352034530209</v>
      </c>
      <c r="BD130" s="70"/>
      <c r="BE130" s="214"/>
      <c r="BF130" s="148">
        <f t="shared" si="200"/>
        <v>-146.29033412365987</v>
      </c>
      <c r="BG130" s="148">
        <f t="shared" si="201"/>
        <v>33.709665876340125</v>
      </c>
      <c r="BH130" s="147">
        <f t="shared" si="202"/>
        <v>33.709665876340125</v>
      </c>
      <c r="BI130" s="114">
        <f t="shared" si="153"/>
        <v>-0.66815679457180543</v>
      </c>
      <c r="BJ130" s="114">
        <f t="shared" si="203"/>
        <v>1</v>
      </c>
      <c r="BK130" s="147">
        <f t="shared" si="204"/>
        <v>0</v>
      </c>
      <c r="BL130" s="150"/>
      <c r="BM130" s="147">
        <f t="shared" si="205"/>
        <v>-147.68651848916417</v>
      </c>
      <c r="BN130" s="147">
        <f t="shared" si="206"/>
        <v>-147.68651848916417</v>
      </c>
      <c r="BO130" s="147">
        <f t="shared" si="207"/>
        <v>-1204.875</v>
      </c>
      <c r="BP130" s="147">
        <f t="shared" si="159"/>
        <v>7.4375</v>
      </c>
      <c r="BQ130" s="147">
        <f t="shared" si="208"/>
        <v>-69.095920916667353</v>
      </c>
      <c r="BR130" s="115">
        <f t="shared" si="209"/>
        <v>0.35680450764066729</v>
      </c>
      <c r="BS130" s="115">
        <f t="shared" si="210"/>
        <v>0.14435361936717034</v>
      </c>
      <c r="BT130" s="115">
        <f t="shared" si="211"/>
        <v>0.14435361936717034</v>
      </c>
      <c r="BU130" s="147">
        <f t="shared" si="212"/>
        <v>0.91164517585903815</v>
      </c>
      <c r="BV130" s="150"/>
      <c r="BW130" s="147">
        <f t="shared" si="213"/>
        <v>-131.34203622867139</v>
      </c>
      <c r="BX130" s="147">
        <f t="shared" si="214"/>
        <v>-131.34203622867139</v>
      </c>
      <c r="BY130" s="147">
        <f t="shared" si="215"/>
        <v>-1204.875</v>
      </c>
      <c r="BZ130" s="147">
        <f t="shared" si="160"/>
        <v>7.4375</v>
      </c>
      <c r="CA130" s="147">
        <f t="shared" si="216"/>
        <v>-60.945395900922861</v>
      </c>
      <c r="CB130" s="115">
        <f t="shared" si="217"/>
        <v>0.48564293117863211</v>
      </c>
      <c r="CC130" s="115">
        <f t="shared" si="218"/>
        <v>0.29491468762208095</v>
      </c>
      <c r="CD130" s="115">
        <f t="shared" si="219"/>
        <v>1</v>
      </c>
      <c r="CE130" s="147">
        <f t="shared" si="220"/>
        <v>0</v>
      </c>
      <c r="CF130" s="150"/>
      <c r="CG130" s="227">
        <f t="shared" si="221"/>
        <v>0.91164517585903815</v>
      </c>
      <c r="CH130" s="236">
        <f t="shared" si="222"/>
        <v>3.403180379312059</v>
      </c>
      <c r="CI130" s="79">
        <f t="shared" si="223"/>
        <v>2.2536389354739273E-2</v>
      </c>
      <c r="CJ130" s="229">
        <f t="shared" si="161"/>
        <v>-32.9423132555237</v>
      </c>
      <c r="CK130" s="184">
        <f t="shared" si="154"/>
        <v>45</v>
      </c>
      <c r="CL130" s="184">
        <f t="shared" si="155"/>
        <v>6.4959128715226653</v>
      </c>
    </row>
    <row r="131" spans="1:90" x14ac:dyDescent="0.25">
      <c r="A131" s="145">
        <f t="shared" si="162"/>
        <v>455</v>
      </c>
      <c r="B131" s="146">
        <f t="shared" si="163"/>
        <v>0.125</v>
      </c>
      <c r="C131" s="94"/>
      <c r="D131" s="147">
        <f t="shared" si="164"/>
        <v>-158.886</v>
      </c>
      <c r="E131" s="148">
        <f t="shared" si="165"/>
        <v>0.97</v>
      </c>
      <c r="F131" s="149"/>
      <c r="G131" s="147">
        <f t="shared" si="166"/>
        <v>-110.43762576250313</v>
      </c>
      <c r="H131" s="147">
        <f t="shared" si="167"/>
        <v>-110.43762576250313</v>
      </c>
      <c r="I131" s="147">
        <f t="shared" si="168"/>
        <v>-1218.2625</v>
      </c>
      <c r="J131" s="147">
        <f t="shared" si="156"/>
        <v>7.4375</v>
      </c>
      <c r="K131" s="147">
        <f t="shared" si="169"/>
        <v>-52.381995409874278</v>
      </c>
      <c r="L131" s="115">
        <f t="shared" si="150"/>
        <v>0.61039410237721048</v>
      </c>
      <c r="M131" s="115">
        <f t="shared" si="146"/>
        <v>0.51059033135630794</v>
      </c>
      <c r="N131" s="115">
        <f t="shared" si="170"/>
        <v>0.51059033135630794</v>
      </c>
      <c r="O131" s="147">
        <f t="shared" si="171"/>
        <v>0.67422237950246111</v>
      </c>
      <c r="P131" s="149"/>
      <c r="Q131" s="147">
        <f t="shared" si="172"/>
        <v>-63.183653155713067</v>
      </c>
      <c r="R131" s="147">
        <f t="shared" si="173"/>
        <v>-136.15757240250366</v>
      </c>
      <c r="S131" s="147">
        <f t="shared" si="174"/>
        <v>-1218.2625</v>
      </c>
      <c r="T131" s="147">
        <f t="shared" si="157"/>
        <v>7.4375</v>
      </c>
      <c r="U131" s="147">
        <f t="shared" si="175"/>
        <v>-63.183653155713067</v>
      </c>
      <c r="V131" s="115">
        <f t="shared" si="176"/>
        <v>0.45113218265257088</v>
      </c>
      <c r="W131" s="115">
        <f t="shared" si="177"/>
        <v>0.24757020062757604</v>
      </c>
      <c r="X131" s="115">
        <f t="shared" si="178"/>
        <v>1</v>
      </c>
      <c r="Y131" s="147">
        <f t="shared" si="179"/>
        <v>0</v>
      </c>
      <c r="Z131" s="149"/>
      <c r="AA131" s="147">
        <f t="shared" si="180"/>
        <v>-117.32803250132871</v>
      </c>
      <c r="AB131" s="147">
        <f t="shared" si="181"/>
        <v>62.671967498671293</v>
      </c>
      <c r="AC131" s="147">
        <f t="shared" si="182"/>
        <v>62.671967498671293</v>
      </c>
      <c r="AD131" s="114">
        <f t="shared" si="151"/>
        <v>-5.1449846885050992</v>
      </c>
      <c r="AE131" s="114">
        <f t="shared" si="183"/>
        <v>1</v>
      </c>
      <c r="AF131" s="147">
        <f t="shared" si="184"/>
        <v>0</v>
      </c>
      <c r="AG131" s="149"/>
      <c r="AH131" s="147">
        <f t="shared" si="185"/>
        <v>-151.41718722385079</v>
      </c>
      <c r="AI131" s="147">
        <f t="shared" si="186"/>
        <v>28.582812776149211</v>
      </c>
      <c r="AJ131" s="147">
        <f t="shared" si="187"/>
        <v>28.582812776149211</v>
      </c>
      <c r="AK131" s="114">
        <f t="shared" si="158"/>
        <v>-0.22070766172189016</v>
      </c>
      <c r="AL131" s="114">
        <f t="shared" si="188"/>
        <v>1</v>
      </c>
      <c r="AM131" s="147">
        <f t="shared" si="189"/>
        <v>0</v>
      </c>
      <c r="AN131" s="149"/>
      <c r="AO131" s="147">
        <f t="shared" si="190"/>
        <v>-137.25951184281189</v>
      </c>
      <c r="AP131" s="147">
        <f t="shared" si="191"/>
        <v>42.189959619625284</v>
      </c>
      <c r="AQ131" s="114">
        <f t="shared" si="152"/>
        <v>-2.5529295285281735</v>
      </c>
      <c r="AR131" s="147">
        <f t="shared" si="192"/>
        <v>42.189959619625284</v>
      </c>
      <c r="AS131" s="114">
        <f t="shared" si="193"/>
        <v>0.74533844602642763</v>
      </c>
      <c r="AT131" s="147">
        <f t="shared" si="194"/>
        <v>0.25756996104777341</v>
      </c>
      <c r="AU131" s="147">
        <f t="shared" si="147"/>
        <v>-109.42082095246687</v>
      </c>
      <c r="AV131" s="147">
        <f t="shared" si="148"/>
        <v>70.579179047533131</v>
      </c>
      <c r="AW131" s="114">
        <f t="shared" si="149"/>
        <v>-7.0837837950911346</v>
      </c>
      <c r="AX131" s="147">
        <f t="shared" si="195"/>
        <v>70.579179047533131</v>
      </c>
      <c r="AY131" s="114">
        <f t="shared" si="196"/>
        <v>0.44239561156662849</v>
      </c>
      <c r="AZ131" s="147">
        <f t="shared" si="197"/>
        <v>0.4308863189715087</v>
      </c>
      <c r="BA131" s="114">
        <f t="shared" si="198"/>
        <v>0.68845628001928216</v>
      </c>
      <c r="BB131" s="149"/>
      <c r="BC131" s="223">
        <f t="shared" si="199"/>
        <v>2.4576786595217435</v>
      </c>
      <c r="BD131" s="70"/>
      <c r="BE131" s="214"/>
      <c r="BF131" s="148">
        <f t="shared" si="200"/>
        <v>-146.86829272467094</v>
      </c>
      <c r="BG131" s="148">
        <f t="shared" si="201"/>
        <v>33.131707275329063</v>
      </c>
      <c r="BH131" s="147">
        <f t="shared" si="202"/>
        <v>33.131707275329063</v>
      </c>
      <c r="BI131" s="114">
        <f t="shared" si="153"/>
        <v>-0.63377684231081477</v>
      </c>
      <c r="BJ131" s="114">
        <f t="shared" si="203"/>
        <v>1</v>
      </c>
      <c r="BK131" s="147">
        <f t="shared" si="204"/>
        <v>0</v>
      </c>
      <c r="BL131" s="150"/>
      <c r="BM131" s="147">
        <f t="shared" si="205"/>
        <v>-148.06776876178813</v>
      </c>
      <c r="BN131" s="147">
        <f t="shared" si="206"/>
        <v>-148.06776876178813</v>
      </c>
      <c r="BO131" s="147">
        <f t="shared" si="207"/>
        <v>-1218.2625</v>
      </c>
      <c r="BP131" s="147">
        <f t="shared" si="159"/>
        <v>7.4375</v>
      </c>
      <c r="BQ131" s="147">
        <f t="shared" si="208"/>
        <v>-69.306079806326707</v>
      </c>
      <c r="BR131" s="115">
        <f t="shared" si="209"/>
        <v>0.3533755793553201</v>
      </c>
      <c r="BS131" s="115">
        <f t="shared" si="210"/>
        <v>0.14126209482105487</v>
      </c>
      <c r="BT131" s="115">
        <f t="shared" si="211"/>
        <v>0.14126209482105487</v>
      </c>
      <c r="BU131" s="147">
        <f t="shared" si="212"/>
        <v>0.90395463224534878</v>
      </c>
      <c r="BV131" s="150"/>
      <c r="BW131" s="147">
        <f t="shared" si="213"/>
        <v>-131.93267030512487</v>
      </c>
      <c r="BX131" s="147">
        <f t="shared" si="214"/>
        <v>-131.93267030512487</v>
      </c>
      <c r="BY131" s="147">
        <f t="shared" si="215"/>
        <v>-1218.2625</v>
      </c>
      <c r="BZ131" s="147">
        <f t="shared" si="160"/>
        <v>7.4375</v>
      </c>
      <c r="CA131" s="147">
        <f t="shared" si="216"/>
        <v>-61.213381689985958</v>
      </c>
      <c r="CB131" s="115">
        <f t="shared" si="217"/>
        <v>0.48154899555220348</v>
      </c>
      <c r="CC131" s="115">
        <f t="shared" si="218"/>
        <v>0.28901258809762526</v>
      </c>
      <c r="CD131" s="115">
        <f t="shared" si="219"/>
        <v>1</v>
      </c>
      <c r="CE131" s="147">
        <f t="shared" si="220"/>
        <v>0</v>
      </c>
      <c r="CF131" s="150"/>
      <c r="CG131" s="227">
        <f t="shared" si="221"/>
        <v>0.90395463224534878</v>
      </c>
      <c r="CH131" s="236">
        <f t="shared" si="222"/>
        <v>3.3616332917670921</v>
      </c>
      <c r="CI131" s="79">
        <f t="shared" si="223"/>
        <v>2.3782776946242225E-2</v>
      </c>
      <c r="CJ131" s="229">
        <f t="shared" si="161"/>
        <v>-32.474748745382676</v>
      </c>
      <c r="CK131" s="184">
        <f t="shared" si="154"/>
        <v>45.5</v>
      </c>
      <c r="CL131" s="184">
        <f t="shared" si="155"/>
        <v>6.4274253143579969</v>
      </c>
    </row>
    <row r="132" spans="1:90" x14ac:dyDescent="0.25">
      <c r="A132" s="145">
        <f t="shared" si="162"/>
        <v>460</v>
      </c>
      <c r="B132" s="146">
        <f t="shared" si="163"/>
        <v>0.125</v>
      </c>
      <c r="C132" s="94"/>
      <c r="D132" s="147">
        <f t="shared" si="164"/>
        <v>-160.63200000000001</v>
      </c>
      <c r="E132" s="148">
        <f t="shared" si="165"/>
        <v>0.97</v>
      </c>
      <c r="F132" s="149"/>
      <c r="G132" s="147">
        <f t="shared" si="166"/>
        <v>-111.23853024939902</v>
      </c>
      <c r="H132" s="147">
        <f t="shared" si="167"/>
        <v>-111.23853024939902</v>
      </c>
      <c r="I132" s="147">
        <f t="shared" si="168"/>
        <v>-1231.6500000000001</v>
      </c>
      <c r="J132" s="147">
        <f t="shared" si="156"/>
        <v>7.4375</v>
      </c>
      <c r="K132" s="147">
        <f t="shared" si="169"/>
        <v>-52.6843261615399</v>
      </c>
      <c r="L132" s="115">
        <f t="shared" si="150"/>
        <v>0.60620598738345921</v>
      </c>
      <c r="M132" s="115">
        <f t="shared" si="146"/>
        <v>0.50235973088698249</v>
      </c>
      <c r="N132" s="115">
        <f t="shared" si="170"/>
        <v>0.50235973088698249</v>
      </c>
      <c r="O132" s="147">
        <f t="shared" si="171"/>
        <v>0.67173025512922113</v>
      </c>
      <c r="P132" s="149"/>
      <c r="Q132" s="147">
        <f t="shared" si="172"/>
        <v>-63.43494882292201</v>
      </c>
      <c r="R132" s="147">
        <f t="shared" si="173"/>
        <v>-136.68182432961763</v>
      </c>
      <c r="S132" s="147">
        <f t="shared" si="174"/>
        <v>-1231.6500000000001</v>
      </c>
      <c r="T132" s="147">
        <f t="shared" si="157"/>
        <v>7.4375</v>
      </c>
      <c r="U132" s="147">
        <f t="shared" si="175"/>
        <v>-63.43494882292201</v>
      </c>
      <c r="V132" s="115">
        <f t="shared" si="176"/>
        <v>0.44721359549995793</v>
      </c>
      <c r="W132" s="115">
        <f t="shared" si="177"/>
        <v>0.24253562503633297</v>
      </c>
      <c r="X132" s="115">
        <f t="shared" si="178"/>
        <v>1</v>
      </c>
      <c r="Y132" s="147">
        <f t="shared" si="179"/>
        <v>0</v>
      </c>
      <c r="Z132" s="149"/>
      <c r="AA132" s="147">
        <f t="shared" si="180"/>
        <v>-119.28674042544992</v>
      </c>
      <c r="AB132" s="147">
        <f t="shared" si="181"/>
        <v>60.713259574550079</v>
      </c>
      <c r="AC132" s="147">
        <f t="shared" si="182"/>
        <v>60.713259574550079</v>
      </c>
      <c r="AD132" s="114">
        <f t="shared" si="151"/>
        <v>-4.8097699837798364</v>
      </c>
      <c r="AE132" s="114">
        <f t="shared" si="183"/>
        <v>1</v>
      </c>
      <c r="AF132" s="147">
        <f t="shared" si="184"/>
        <v>0</v>
      </c>
      <c r="AG132" s="149"/>
      <c r="AH132" s="147">
        <f t="shared" si="185"/>
        <v>-151.80288195784709</v>
      </c>
      <c r="AI132" s="147">
        <f t="shared" si="186"/>
        <v>28.197118042152908</v>
      </c>
      <c r="AJ132" s="147">
        <f t="shared" si="187"/>
        <v>28.197118042152908</v>
      </c>
      <c r="AK132" s="114">
        <f t="shared" si="158"/>
        <v>-0.21015435713087963</v>
      </c>
      <c r="AL132" s="114">
        <f t="shared" si="188"/>
        <v>1</v>
      </c>
      <c r="AM132" s="147">
        <f t="shared" si="189"/>
        <v>0</v>
      </c>
      <c r="AN132" s="149"/>
      <c r="AO132" s="147">
        <f t="shared" si="190"/>
        <v>-138.51180125104563</v>
      </c>
      <c r="AP132" s="147">
        <f t="shared" si="191"/>
        <v>40.938184674504242</v>
      </c>
      <c r="AQ132" s="114">
        <f t="shared" si="152"/>
        <v>-2.4057938314483982</v>
      </c>
      <c r="AR132" s="147">
        <f t="shared" si="192"/>
        <v>40.938184674504242</v>
      </c>
      <c r="AS132" s="114">
        <f t="shared" si="193"/>
        <v>0.75807174254956911</v>
      </c>
      <c r="AT132" s="147">
        <f t="shared" si="194"/>
        <v>0.24721126011174058</v>
      </c>
      <c r="AU132" s="147">
        <f t="shared" si="147"/>
        <v>-111.84230290565395</v>
      </c>
      <c r="AV132" s="147">
        <f t="shared" si="148"/>
        <v>68.157697094346048</v>
      </c>
      <c r="AW132" s="114">
        <f t="shared" si="149"/>
        <v>-6.537575613613007</v>
      </c>
      <c r="AX132" s="147">
        <f t="shared" si="195"/>
        <v>68.157697094346048</v>
      </c>
      <c r="AY132" s="114">
        <f t="shared" si="196"/>
        <v>0.47110880289893386</v>
      </c>
      <c r="AZ132" s="147">
        <f t="shared" si="197"/>
        <v>0.4115802964634423</v>
      </c>
      <c r="BA132" s="114">
        <f t="shared" si="198"/>
        <v>0.65879155657518285</v>
      </c>
      <c r="BB132" s="149"/>
      <c r="BC132" s="223">
        <f t="shared" si="199"/>
        <v>2.425521811704404</v>
      </c>
      <c r="BD132" s="70"/>
      <c r="BE132" s="214"/>
      <c r="BF132" s="148">
        <f t="shared" si="200"/>
        <v>-147.42594286542749</v>
      </c>
      <c r="BG132" s="148">
        <f t="shared" si="201"/>
        <v>32.574057134572513</v>
      </c>
      <c r="BH132" s="147">
        <f t="shared" si="202"/>
        <v>32.574057134572513</v>
      </c>
      <c r="BI132" s="114">
        <f t="shared" si="153"/>
        <v>-0.60155290257332239</v>
      </c>
      <c r="BJ132" s="114">
        <f t="shared" si="203"/>
        <v>1</v>
      </c>
      <c r="BK132" s="147">
        <f t="shared" si="204"/>
        <v>0</v>
      </c>
      <c r="BL132" s="150"/>
      <c r="BM132" s="147">
        <f t="shared" si="205"/>
        <v>-148.44003580118263</v>
      </c>
      <c r="BN132" s="147">
        <f t="shared" si="206"/>
        <v>-148.44003580118263</v>
      </c>
      <c r="BO132" s="147">
        <f t="shared" si="207"/>
        <v>-1231.6500000000001</v>
      </c>
      <c r="BP132" s="147">
        <f t="shared" si="159"/>
        <v>7.4375</v>
      </c>
      <c r="BQ132" s="147">
        <f t="shared" si="208"/>
        <v>-69.512235134820784</v>
      </c>
      <c r="BR132" s="115">
        <f t="shared" si="209"/>
        <v>0.35000735312427733</v>
      </c>
      <c r="BS132" s="115">
        <f t="shared" si="210"/>
        <v>0.13826689190769112</v>
      </c>
      <c r="BT132" s="115">
        <f t="shared" si="211"/>
        <v>0.13826689190769112</v>
      </c>
      <c r="BU132" s="147">
        <f t="shared" si="212"/>
        <v>0.89637702778491934</v>
      </c>
      <c r="BV132" s="150"/>
      <c r="BW132" s="147">
        <f t="shared" si="213"/>
        <v>-132.50964389271672</v>
      </c>
      <c r="BX132" s="147">
        <f t="shared" si="214"/>
        <v>-132.50964389271672</v>
      </c>
      <c r="BY132" s="147">
        <f t="shared" si="215"/>
        <v>-1231.6500000000001</v>
      </c>
      <c r="BZ132" s="147">
        <f t="shared" si="160"/>
        <v>7.4375</v>
      </c>
      <c r="CA132" s="147">
        <f t="shared" si="216"/>
        <v>-61.476881393687975</v>
      </c>
      <c r="CB132" s="115">
        <f t="shared" si="217"/>
        <v>0.47751332041986216</v>
      </c>
      <c r="CC132" s="115">
        <f t="shared" si="218"/>
        <v>0.28327035017475388</v>
      </c>
      <c r="CD132" s="115">
        <f t="shared" si="219"/>
        <v>1</v>
      </c>
      <c r="CE132" s="147">
        <f t="shared" si="220"/>
        <v>0</v>
      </c>
      <c r="CF132" s="150"/>
      <c r="CG132" s="227">
        <f t="shared" si="221"/>
        <v>0.89637702778491934</v>
      </c>
      <c r="CH132" s="236">
        <f t="shared" si="222"/>
        <v>3.3218988394893234</v>
      </c>
      <c r="CI132" s="79">
        <f t="shared" si="223"/>
        <v>2.4806445979411926E-2</v>
      </c>
      <c r="CJ132" s="229">
        <f t="shared" si="161"/>
        <v>-32.108709053203732</v>
      </c>
      <c r="CK132" s="184">
        <f t="shared" si="154"/>
        <v>46</v>
      </c>
      <c r="CL132" s="184">
        <f t="shared" si="155"/>
        <v>6.3602770277537912</v>
      </c>
    </row>
    <row r="133" spans="1:90" x14ac:dyDescent="0.25">
      <c r="A133" s="145">
        <f t="shared" si="162"/>
        <v>465</v>
      </c>
      <c r="B133" s="146">
        <f t="shared" si="163"/>
        <v>0.125</v>
      </c>
      <c r="C133" s="94"/>
      <c r="D133" s="147">
        <f t="shared" si="164"/>
        <v>-162.37799999999999</v>
      </c>
      <c r="E133" s="148">
        <f t="shared" si="165"/>
        <v>0.97</v>
      </c>
      <c r="F133" s="149"/>
      <c r="G133" s="147">
        <f t="shared" si="166"/>
        <v>-112.02455629765319</v>
      </c>
      <c r="H133" s="147">
        <f t="shared" si="167"/>
        <v>-112.02455629765319</v>
      </c>
      <c r="I133" s="147">
        <f t="shared" si="168"/>
        <v>-1245.0374999999999</v>
      </c>
      <c r="J133" s="147">
        <f t="shared" si="156"/>
        <v>7.4375</v>
      </c>
      <c r="K133" s="147">
        <f t="shared" si="169"/>
        <v>-52.982528232293646</v>
      </c>
      <c r="L133" s="115">
        <f t="shared" si="150"/>
        <v>0.60205853097809159</v>
      </c>
      <c r="M133" s="115">
        <f t="shared" si="146"/>
        <v>0.4942609668374493</v>
      </c>
      <c r="N133" s="115">
        <f t="shared" si="170"/>
        <v>0.4942609668374493</v>
      </c>
      <c r="O133" s="147">
        <f t="shared" si="171"/>
        <v>0.66920284526674556</v>
      </c>
      <c r="P133" s="149"/>
      <c r="Q133" s="147">
        <f t="shared" si="172"/>
        <v>-63.681911860348265</v>
      </c>
      <c r="R133" s="147">
        <f t="shared" si="173"/>
        <v>-137.19388600845974</v>
      </c>
      <c r="S133" s="147">
        <f t="shared" si="174"/>
        <v>-1245.0374999999999</v>
      </c>
      <c r="T133" s="147">
        <f t="shared" si="157"/>
        <v>7.4375</v>
      </c>
      <c r="U133" s="147">
        <f t="shared" si="175"/>
        <v>-63.681911860348265</v>
      </c>
      <c r="V133" s="115">
        <f t="shared" si="176"/>
        <v>0.44335418734790633</v>
      </c>
      <c r="W133" s="115">
        <f t="shared" si="177"/>
        <v>0.23764384212257503</v>
      </c>
      <c r="X133" s="115">
        <f t="shared" si="178"/>
        <v>1</v>
      </c>
      <c r="Y133" s="147">
        <f t="shared" si="179"/>
        <v>0</v>
      </c>
      <c r="Z133" s="149"/>
      <c r="AA133" s="147">
        <f t="shared" si="180"/>
        <v>-121.15589457613241</v>
      </c>
      <c r="AB133" s="147">
        <f t="shared" si="181"/>
        <v>58.844105423867589</v>
      </c>
      <c r="AC133" s="147">
        <f t="shared" si="182"/>
        <v>58.844105423867589</v>
      </c>
      <c r="AD133" s="114">
        <f t="shared" si="151"/>
        <v>-4.5064888383681021</v>
      </c>
      <c r="AE133" s="114">
        <f t="shared" si="183"/>
        <v>1</v>
      </c>
      <c r="AF133" s="147">
        <f t="shared" si="184"/>
        <v>0</v>
      </c>
      <c r="AG133" s="149"/>
      <c r="AH133" s="147">
        <f t="shared" si="185"/>
        <v>-152.17784618079466</v>
      </c>
      <c r="AI133" s="147">
        <f t="shared" si="186"/>
        <v>27.82215381920534</v>
      </c>
      <c r="AJ133" s="147">
        <f t="shared" si="187"/>
        <v>27.82215381920534</v>
      </c>
      <c r="AK133" s="114">
        <f t="shared" si="158"/>
        <v>-0.20022430842212763</v>
      </c>
      <c r="AL133" s="114">
        <f t="shared" si="188"/>
        <v>1</v>
      </c>
      <c r="AM133" s="147">
        <f t="shared" si="189"/>
        <v>0</v>
      </c>
      <c r="AN133" s="149"/>
      <c r="AO133" s="147">
        <f t="shared" si="190"/>
        <v>-139.6946911969255</v>
      </c>
      <c r="AP133" s="147">
        <f t="shared" si="191"/>
        <v>39.755835555097207</v>
      </c>
      <c r="AQ133" s="114">
        <f t="shared" si="152"/>
        <v>-2.2692937455290361</v>
      </c>
      <c r="AR133" s="147">
        <f t="shared" si="192"/>
        <v>39.755835555097207</v>
      </c>
      <c r="AS133" s="114">
        <f t="shared" si="193"/>
        <v>0.77007905736362925</v>
      </c>
      <c r="AT133" s="147">
        <f t="shared" si="194"/>
        <v>0.23749005707943374</v>
      </c>
      <c r="AU133" s="147">
        <f t="shared" si="147"/>
        <v>-114.16183952048688</v>
      </c>
      <c r="AV133" s="147">
        <f t="shared" si="148"/>
        <v>65.838160479513121</v>
      </c>
      <c r="AW133" s="114">
        <f t="shared" si="149"/>
        <v>-6.0617164029554838</v>
      </c>
      <c r="AX133" s="147">
        <f t="shared" si="195"/>
        <v>65.838160479513121</v>
      </c>
      <c r="AY133" s="114">
        <f t="shared" si="196"/>
        <v>0.49763873777043943</v>
      </c>
      <c r="AZ133" s="147">
        <f t="shared" si="197"/>
        <v>0.39329844969840572</v>
      </c>
      <c r="BA133" s="114">
        <f t="shared" si="198"/>
        <v>0.63078850677783949</v>
      </c>
      <c r="BB133" s="149"/>
      <c r="BC133" s="223">
        <f t="shared" si="199"/>
        <v>2.3949913520445847</v>
      </c>
      <c r="BD133" s="70"/>
      <c r="BE133" s="214"/>
      <c r="BF133" s="148">
        <f t="shared" si="200"/>
        <v>-147.96430614959664</v>
      </c>
      <c r="BG133" s="148">
        <f t="shared" si="201"/>
        <v>32.035693850403362</v>
      </c>
      <c r="BH133" s="147">
        <f t="shared" si="202"/>
        <v>32.035693850403362</v>
      </c>
      <c r="BI133" s="114">
        <f t="shared" si="153"/>
        <v>-0.57132693979283877</v>
      </c>
      <c r="BJ133" s="114">
        <f t="shared" si="203"/>
        <v>1</v>
      </c>
      <c r="BK133" s="147">
        <f t="shared" si="204"/>
        <v>0</v>
      </c>
      <c r="BL133" s="150"/>
      <c r="BM133" s="147">
        <f t="shared" si="205"/>
        <v>-148.80363098242</v>
      </c>
      <c r="BN133" s="147">
        <f t="shared" si="206"/>
        <v>-148.80363098242</v>
      </c>
      <c r="BO133" s="147">
        <f t="shared" si="207"/>
        <v>-1245.0374999999999</v>
      </c>
      <c r="BP133" s="147">
        <f t="shared" si="159"/>
        <v>7.4375</v>
      </c>
      <c r="BQ133" s="147">
        <f t="shared" si="208"/>
        <v>-69.714495036924035</v>
      </c>
      <c r="BR133" s="115">
        <f t="shared" si="209"/>
        <v>0.34669836759139272</v>
      </c>
      <c r="BS133" s="115">
        <f t="shared" si="210"/>
        <v>0.13536416951323868</v>
      </c>
      <c r="BT133" s="115">
        <f t="shared" si="211"/>
        <v>0.13536416951323868</v>
      </c>
      <c r="BU133" s="147">
        <f t="shared" si="212"/>
        <v>0.88891057934540019</v>
      </c>
      <c r="BV133" s="150"/>
      <c r="BW133" s="147">
        <f t="shared" si="213"/>
        <v>-133.07338316815301</v>
      </c>
      <c r="BX133" s="147">
        <f t="shared" si="214"/>
        <v>-133.07338316815301</v>
      </c>
      <c r="BY133" s="147">
        <f t="shared" si="215"/>
        <v>-1245.0374999999999</v>
      </c>
      <c r="BZ133" s="147">
        <f t="shared" si="160"/>
        <v>7.4375</v>
      </c>
      <c r="CA133" s="147">
        <f t="shared" si="216"/>
        <v>-61.735995851476069</v>
      </c>
      <c r="CB133" s="115">
        <f t="shared" si="217"/>
        <v>0.4735349590380416</v>
      </c>
      <c r="CC133" s="115">
        <f t="shared" si="218"/>
        <v>0.27768317420840505</v>
      </c>
      <c r="CD133" s="115">
        <f t="shared" si="219"/>
        <v>1</v>
      </c>
      <c r="CE133" s="147">
        <f t="shared" si="220"/>
        <v>0</v>
      </c>
      <c r="CF133" s="150"/>
      <c r="CG133" s="227">
        <f t="shared" si="221"/>
        <v>0.88891057934540019</v>
      </c>
      <c r="CH133" s="236">
        <f t="shared" si="222"/>
        <v>3.2839019313899849</v>
      </c>
      <c r="CI133" s="79">
        <f t="shared" si="223"/>
        <v>2.5639498724118928E-2</v>
      </c>
      <c r="CJ133" s="229">
        <f t="shared" si="161"/>
        <v>-31.821809398569222</v>
      </c>
      <c r="CK133" s="184">
        <f t="shared" si="154"/>
        <v>46.5</v>
      </c>
      <c r="CL133" s="184">
        <f t="shared" si="155"/>
        <v>6.294433882365599</v>
      </c>
    </row>
    <row r="134" spans="1:90" x14ac:dyDescent="0.25">
      <c r="A134" s="145">
        <f t="shared" si="162"/>
        <v>470</v>
      </c>
      <c r="B134" s="146">
        <f t="shared" si="163"/>
        <v>0.125</v>
      </c>
      <c r="C134" s="94"/>
      <c r="D134" s="147">
        <f t="shared" si="164"/>
        <v>-164.124</v>
      </c>
      <c r="E134" s="148">
        <f t="shared" si="165"/>
        <v>0.97</v>
      </c>
      <c r="F134" s="149"/>
      <c r="G134" s="147">
        <f t="shared" si="166"/>
        <v>-112.79595118451897</v>
      </c>
      <c r="H134" s="147">
        <f t="shared" si="167"/>
        <v>-112.79595118451897</v>
      </c>
      <c r="I134" s="147">
        <f t="shared" si="168"/>
        <v>-1258.425</v>
      </c>
      <c r="J134" s="147">
        <f t="shared" si="156"/>
        <v>7.4375</v>
      </c>
      <c r="K134" s="147">
        <f t="shared" si="169"/>
        <v>-53.276669792746659</v>
      </c>
      <c r="L134" s="115">
        <f t="shared" si="150"/>
        <v>0.59795157159060852</v>
      </c>
      <c r="M134" s="115">
        <f t="shared" si="146"/>
        <v>0.48629469383792834</v>
      </c>
      <c r="N134" s="115">
        <f t="shared" si="170"/>
        <v>0.48629469383792834</v>
      </c>
      <c r="O134" s="147">
        <f t="shared" si="171"/>
        <v>0.66664273749715708</v>
      </c>
      <c r="P134" s="149"/>
      <c r="Q134" s="147">
        <f t="shared" si="172"/>
        <v>-63.924644416051244</v>
      </c>
      <c r="R134" s="147">
        <f t="shared" si="173"/>
        <v>-137.69415385094132</v>
      </c>
      <c r="S134" s="147">
        <f t="shared" si="174"/>
        <v>-1258.425</v>
      </c>
      <c r="T134" s="147">
        <f t="shared" si="157"/>
        <v>7.4375</v>
      </c>
      <c r="U134" s="147">
        <f t="shared" si="175"/>
        <v>-63.924644416051244</v>
      </c>
      <c r="V134" s="115">
        <f t="shared" si="176"/>
        <v>0.43955286398082682</v>
      </c>
      <c r="W134" s="115">
        <f t="shared" si="177"/>
        <v>0.2328900519346612</v>
      </c>
      <c r="X134" s="115">
        <f t="shared" si="178"/>
        <v>1</v>
      </c>
      <c r="Y134" s="147">
        <f t="shared" si="179"/>
        <v>0</v>
      </c>
      <c r="Z134" s="149"/>
      <c r="AA134" s="147">
        <f t="shared" si="180"/>
        <v>-122.9380858636859</v>
      </c>
      <c r="AB134" s="147">
        <f t="shared" si="181"/>
        <v>57.061914136314101</v>
      </c>
      <c r="AC134" s="147">
        <f t="shared" si="182"/>
        <v>57.061914136314101</v>
      </c>
      <c r="AD134" s="114">
        <f t="shared" si="151"/>
        <v>-4.2305492228955357</v>
      </c>
      <c r="AE134" s="114">
        <f t="shared" si="183"/>
        <v>1</v>
      </c>
      <c r="AF134" s="147">
        <f t="shared" si="184"/>
        <v>0</v>
      </c>
      <c r="AG134" s="149"/>
      <c r="AH134" s="147">
        <f t="shared" si="185"/>
        <v>-152.54252421362693</v>
      </c>
      <c r="AI134" s="147">
        <f t="shared" si="186"/>
        <v>27.457475786373067</v>
      </c>
      <c r="AJ134" s="147">
        <f t="shared" si="187"/>
        <v>27.457475786373067</v>
      </c>
      <c r="AK134" s="114">
        <f t="shared" si="158"/>
        <v>-0.19087406471559021</v>
      </c>
      <c r="AL134" s="114">
        <f t="shared" si="188"/>
        <v>1</v>
      </c>
      <c r="AM134" s="147">
        <f t="shared" si="189"/>
        <v>0</v>
      </c>
      <c r="AN134" s="149"/>
      <c r="AO134" s="147">
        <f t="shared" si="190"/>
        <v>-140.81305070881371</v>
      </c>
      <c r="AP134" s="147">
        <f t="shared" si="191"/>
        <v>38.638042204563078</v>
      </c>
      <c r="AQ134" s="114">
        <f t="shared" si="152"/>
        <v>-2.1424506972721189</v>
      </c>
      <c r="AR134" s="147">
        <f t="shared" si="192"/>
        <v>38.638042204563078</v>
      </c>
      <c r="AS134" s="114">
        <f t="shared" si="193"/>
        <v>0.78140730179554463</v>
      </c>
      <c r="AT134" s="147">
        <f t="shared" si="194"/>
        <v>0.22835722343122389</v>
      </c>
      <c r="AU134" s="147">
        <f t="shared" si="147"/>
        <v>-116.37898881667503</v>
      </c>
      <c r="AV134" s="147">
        <f t="shared" si="148"/>
        <v>63.621011183324967</v>
      </c>
      <c r="AW134" s="114">
        <f t="shared" si="149"/>
        <v>-5.6416692497340835</v>
      </c>
      <c r="AX134" s="147">
        <f t="shared" si="195"/>
        <v>63.621011183324967</v>
      </c>
      <c r="AY134" s="114">
        <f t="shared" si="196"/>
        <v>0.52229580481855931</v>
      </c>
      <c r="AZ134" s="147">
        <f t="shared" si="197"/>
        <v>0.37601070439317352</v>
      </c>
      <c r="BA134" s="114">
        <f t="shared" si="198"/>
        <v>0.60436792782439741</v>
      </c>
      <c r="BB134" s="149"/>
      <c r="BC134" s="223">
        <f t="shared" si="199"/>
        <v>2.3660106653215545</v>
      </c>
      <c r="BD134" s="70"/>
      <c r="BE134" s="214"/>
      <c r="BF134" s="148">
        <f t="shared" si="200"/>
        <v>-148.48434125039256</v>
      </c>
      <c r="BG134" s="148">
        <f t="shared" si="201"/>
        <v>31.515658749607439</v>
      </c>
      <c r="BH134" s="147">
        <f t="shared" si="202"/>
        <v>31.515658749607439</v>
      </c>
      <c r="BI134" s="114">
        <f t="shared" si="153"/>
        <v>-0.5429541387534822</v>
      </c>
      <c r="BJ134" s="114">
        <f t="shared" si="203"/>
        <v>1</v>
      </c>
      <c r="BK134" s="147">
        <f t="shared" si="204"/>
        <v>0</v>
      </c>
      <c r="BL134" s="150"/>
      <c r="BM134" s="147">
        <f t="shared" si="205"/>
        <v>-149.15885179979821</v>
      </c>
      <c r="BN134" s="147">
        <f t="shared" si="206"/>
        <v>-149.15885179979821</v>
      </c>
      <c r="BO134" s="147">
        <f t="shared" si="207"/>
        <v>-1258.425</v>
      </c>
      <c r="BP134" s="147">
        <f t="shared" si="159"/>
        <v>7.4375</v>
      </c>
      <c r="BQ134" s="147">
        <f t="shared" si="208"/>
        <v>-69.91296398776197</v>
      </c>
      <c r="BR134" s="115">
        <f t="shared" si="209"/>
        <v>0.34344720231450332</v>
      </c>
      <c r="BS134" s="115">
        <f t="shared" si="210"/>
        <v>0.13255026755019758</v>
      </c>
      <c r="BT134" s="115">
        <f t="shared" si="211"/>
        <v>0.13255026755019758</v>
      </c>
      <c r="BU134" s="147">
        <f t="shared" si="212"/>
        <v>0.88155349763474122</v>
      </c>
      <c r="BV134" s="150"/>
      <c r="BW134" s="147">
        <f t="shared" si="213"/>
        <v>-133.62429967342038</v>
      </c>
      <c r="BX134" s="147">
        <f t="shared" si="214"/>
        <v>-133.62429967342038</v>
      </c>
      <c r="BY134" s="147">
        <f t="shared" si="215"/>
        <v>-1258.425</v>
      </c>
      <c r="BZ134" s="147">
        <f t="shared" si="160"/>
        <v>7.4375</v>
      </c>
      <c r="CA134" s="147">
        <f t="shared" si="216"/>
        <v>-61.990823291986167</v>
      </c>
      <c r="CB134" s="115">
        <f t="shared" si="217"/>
        <v>0.46961297297834032</v>
      </c>
      <c r="CC134" s="115">
        <f t="shared" si="218"/>
        <v>0.27224637235593674</v>
      </c>
      <c r="CD134" s="115">
        <f t="shared" si="219"/>
        <v>1</v>
      </c>
      <c r="CE134" s="147">
        <f t="shared" si="220"/>
        <v>0</v>
      </c>
      <c r="CF134" s="150"/>
      <c r="CG134" s="227">
        <f t="shared" si="221"/>
        <v>0.88155349763474122</v>
      </c>
      <c r="CH134" s="236">
        <f t="shared" si="222"/>
        <v>3.2475641629562957</v>
      </c>
      <c r="CI134" s="79">
        <f t="shared" si="223"/>
        <v>2.6307170659969355E-2</v>
      </c>
      <c r="CJ134" s="229">
        <f t="shared" si="161"/>
        <v>-31.598517156748418</v>
      </c>
      <c r="CK134" s="184">
        <f t="shared" si="154"/>
        <v>47</v>
      </c>
      <c r="CL134" s="184">
        <f t="shared" si="155"/>
        <v>6.2298625748592862</v>
      </c>
    </row>
    <row r="135" spans="1:90" x14ac:dyDescent="0.25">
      <c r="A135" s="145">
        <f t="shared" si="162"/>
        <v>475</v>
      </c>
      <c r="B135" s="146">
        <f t="shared" si="163"/>
        <v>0.125</v>
      </c>
      <c r="C135" s="94"/>
      <c r="D135" s="147">
        <f t="shared" si="164"/>
        <v>-165.87</v>
      </c>
      <c r="E135" s="148">
        <f t="shared" si="165"/>
        <v>0.97</v>
      </c>
      <c r="F135" s="149"/>
      <c r="G135" s="147">
        <f t="shared" si="166"/>
        <v>-113.55296632541854</v>
      </c>
      <c r="H135" s="147">
        <f t="shared" si="167"/>
        <v>-113.55296632541854</v>
      </c>
      <c r="I135" s="147">
        <f t="shared" si="168"/>
        <v>-1271.8125</v>
      </c>
      <c r="J135" s="147">
        <f t="shared" si="156"/>
        <v>7.4375</v>
      </c>
      <c r="K135" s="147">
        <f t="shared" si="169"/>
        <v>-53.566818025951832</v>
      </c>
      <c r="L135" s="115">
        <f t="shared" si="150"/>
        <v>0.59388492898961232</v>
      </c>
      <c r="M135" s="115">
        <f t="shared" si="146"/>
        <v>0.47846127669898203</v>
      </c>
      <c r="N135" s="115">
        <f t="shared" si="170"/>
        <v>0.47846127669898203</v>
      </c>
      <c r="O135" s="147">
        <f t="shared" si="171"/>
        <v>0.66405243465157038</v>
      </c>
      <c r="P135" s="149"/>
      <c r="Q135" s="147">
        <f t="shared" si="172"/>
        <v>-64.163245775998433</v>
      </c>
      <c r="R135" s="147">
        <f t="shared" si="173"/>
        <v>-138.18300901652083</v>
      </c>
      <c r="S135" s="147">
        <f t="shared" si="174"/>
        <v>-1271.8125</v>
      </c>
      <c r="T135" s="147">
        <f t="shared" si="157"/>
        <v>7.4375</v>
      </c>
      <c r="U135" s="147">
        <f t="shared" si="175"/>
        <v>-64.163245775998433</v>
      </c>
      <c r="V135" s="115">
        <f t="shared" si="176"/>
        <v>0.43580854827079002</v>
      </c>
      <c r="W135" s="115">
        <f t="shared" si="177"/>
        <v>0.22826961528528975</v>
      </c>
      <c r="X135" s="115">
        <f t="shared" si="178"/>
        <v>1</v>
      </c>
      <c r="Y135" s="147">
        <f t="shared" si="179"/>
        <v>0</v>
      </c>
      <c r="Z135" s="149"/>
      <c r="AA135" s="147">
        <f t="shared" si="180"/>
        <v>-124.63630817755289</v>
      </c>
      <c r="AB135" s="147">
        <f t="shared" si="181"/>
        <v>55.363691822447109</v>
      </c>
      <c r="AC135" s="147">
        <f t="shared" si="182"/>
        <v>55.363691822447109</v>
      </c>
      <c r="AD135" s="114">
        <f t="shared" si="151"/>
        <v>-3.9782912760513578</v>
      </c>
      <c r="AE135" s="114">
        <f t="shared" si="183"/>
        <v>1</v>
      </c>
      <c r="AF135" s="147">
        <f t="shared" si="184"/>
        <v>0</v>
      </c>
      <c r="AG135" s="149"/>
      <c r="AH135" s="147">
        <f t="shared" si="185"/>
        <v>-152.89733664317416</v>
      </c>
      <c r="AI135" s="147">
        <f t="shared" si="186"/>
        <v>27.102663356825843</v>
      </c>
      <c r="AJ135" s="147">
        <f t="shared" si="187"/>
        <v>27.102663356825843</v>
      </c>
      <c r="AK135" s="114">
        <f t="shared" si="158"/>
        <v>-0.18206364175222267</v>
      </c>
      <c r="AL135" s="114">
        <f t="shared" si="188"/>
        <v>1</v>
      </c>
      <c r="AM135" s="147">
        <f t="shared" si="189"/>
        <v>0</v>
      </c>
      <c r="AN135" s="149"/>
      <c r="AO135" s="147">
        <f t="shared" si="190"/>
        <v>-141.87140432947757</v>
      </c>
      <c r="AP135" s="147">
        <f t="shared" si="191"/>
        <v>37.580279088553169</v>
      </c>
      <c r="AQ135" s="114">
        <f t="shared" si="152"/>
        <v>-2.0244037562263144</v>
      </c>
      <c r="AR135" s="147">
        <f t="shared" si="192"/>
        <v>37.580279088553169</v>
      </c>
      <c r="AS135" s="114">
        <f t="shared" si="193"/>
        <v>0.79209963321620758</v>
      </c>
      <c r="AT135" s="147">
        <f t="shared" si="194"/>
        <v>0.21976771396814718</v>
      </c>
      <c r="AU135" s="147">
        <f t="shared" si="147"/>
        <v>-118.49452947610411</v>
      </c>
      <c r="AV135" s="147">
        <f t="shared" si="148"/>
        <v>61.505470523895895</v>
      </c>
      <c r="AW135" s="114">
        <f t="shared" si="149"/>
        <v>-5.2670384627361519</v>
      </c>
      <c r="AX135" s="147">
        <f t="shared" si="195"/>
        <v>61.505470523895895</v>
      </c>
      <c r="AY135" s="114">
        <f t="shared" si="196"/>
        <v>0.54531579463820579</v>
      </c>
      <c r="AZ135" s="147">
        <f t="shared" si="197"/>
        <v>0.35968111417482979</v>
      </c>
      <c r="BA135" s="114">
        <f t="shared" si="198"/>
        <v>0.57944882814297693</v>
      </c>
      <c r="BB135" s="149"/>
      <c r="BC135" s="223">
        <f t="shared" si="199"/>
        <v>2.338501262794547</v>
      </c>
      <c r="BD135" s="70"/>
      <c r="BE135" s="214"/>
      <c r="BF135" s="148">
        <f t="shared" si="200"/>
        <v>-148.98694819251889</v>
      </c>
      <c r="BG135" s="148">
        <f t="shared" si="201"/>
        <v>31.013051807481105</v>
      </c>
      <c r="BH135" s="147">
        <f t="shared" si="202"/>
        <v>31.013051807481105</v>
      </c>
      <c r="BI135" s="114">
        <f t="shared" si="153"/>
        <v>-0.51630165557880048</v>
      </c>
      <c r="BJ135" s="114">
        <f t="shared" si="203"/>
        <v>1</v>
      </c>
      <c r="BK135" s="147">
        <f t="shared" si="204"/>
        <v>0</v>
      </c>
      <c r="BL135" s="150"/>
      <c r="BM135" s="147">
        <f t="shared" si="205"/>
        <v>-149.50598260042381</v>
      </c>
      <c r="BN135" s="147">
        <f t="shared" si="206"/>
        <v>-149.50598260042381</v>
      </c>
      <c r="BO135" s="147">
        <f t="shared" si="207"/>
        <v>-1271.8125</v>
      </c>
      <c r="BP135" s="147">
        <f t="shared" si="159"/>
        <v>7.4375</v>
      </c>
      <c r="BQ135" s="147">
        <f t="shared" si="208"/>
        <v>-70.107742946644564</v>
      </c>
      <c r="BR135" s="115">
        <f t="shared" si="209"/>
        <v>0.34025247664984803</v>
      </c>
      <c r="BS135" s="115">
        <f t="shared" si="210"/>
        <v>0.12982169752529282</v>
      </c>
      <c r="BT135" s="115">
        <f t="shared" si="211"/>
        <v>0.12982169752529282</v>
      </c>
      <c r="BU135" s="147">
        <f t="shared" si="212"/>
        <v>0.87430399181534391</v>
      </c>
      <c r="BV135" s="150"/>
      <c r="BW135" s="147">
        <f t="shared" si="213"/>
        <v>-134.16279071135847</v>
      </c>
      <c r="BX135" s="147">
        <f t="shared" si="214"/>
        <v>-134.16279071135847</v>
      </c>
      <c r="BY135" s="147">
        <f t="shared" si="215"/>
        <v>-1271.8125</v>
      </c>
      <c r="BZ135" s="147">
        <f t="shared" si="160"/>
        <v>7.4375</v>
      </c>
      <c r="CA135" s="147">
        <f t="shared" si="216"/>
        <v>-62.24145939893998</v>
      </c>
      <c r="CB135" s="115">
        <f t="shared" si="217"/>
        <v>0.46574643283262224</v>
      </c>
      <c r="CC135" s="115">
        <f t="shared" si="218"/>
        <v>0.26695537187549861</v>
      </c>
      <c r="CD135" s="115">
        <f t="shared" si="219"/>
        <v>1</v>
      </c>
      <c r="CE135" s="147">
        <f t="shared" si="220"/>
        <v>0</v>
      </c>
      <c r="CF135" s="150"/>
      <c r="CG135" s="227">
        <f t="shared" si="221"/>
        <v>0.87430399181534391</v>
      </c>
      <c r="CH135" s="236">
        <f t="shared" si="222"/>
        <v>3.2128052546098909</v>
      </c>
      <c r="CI135" s="79">
        <f t="shared" si="223"/>
        <v>2.6830079987891397E-2</v>
      </c>
      <c r="CJ135" s="229">
        <f t="shared" si="161"/>
        <v>-31.427560651482523</v>
      </c>
      <c r="CK135" s="184">
        <f t="shared" si="154"/>
        <v>47.5</v>
      </c>
      <c r="CL135" s="184">
        <f t="shared" si="155"/>
        <v>6.1665306324514093</v>
      </c>
    </row>
    <row r="136" spans="1:90" x14ac:dyDescent="0.25">
      <c r="A136" s="145">
        <f t="shared" si="162"/>
        <v>480</v>
      </c>
      <c r="B136" s="146">
        <f t="shared" si="163"/>
        <v>0.125</v>
      </c>
      <c r="C136" s="94"/>
      <c r="D136" s="147">
        <f t="shared" si="164"/>
        <v>-167.61600000000001</v>
      </c>
      <c r="E136" s="148">
        <f t="shared" si="165"/>
        <v>0.97</v>
      </c>
      <c r="F136" s="149"/>
      <c r="G136" s="147">
        <f t="shared" si="166"/>
        <v>-114.29585633589346</v>
      </c>
      <c r="H136" s="147">
        <f t="shared" si="167"/>
        <v>-114.29585633589346</v>
      </c>
      <c r="I136" s="147">
        <f t="shared" si="168"/>
        <v>-1285.2</v>
      </c>
      <c r="J136" s="147">
        <f t="shared" si="156"/>
        <v>7.4375</v>
      </c>
      <c r="K136" s="147">
        <f t="shared" si="169"/>
        <v>-53.853039122593501</v>
      </c>
      <c r="L136" s="115">
        <f t="shared" si="150"/>
        <v>0.58985840560236835</v>
      </c>
      <c r="M136" s="115">
        <f t="shared" si="146"/>
        <v>0.47076081304610484</v>
      </c>
      <c r="N136" s="115">
        <f t="shared" si="170"/>
        <v>0.47076081304610484</v>
      </c>
      <c r="O136" s="147">
        <f t="shared" si="171"/>
        <v>0.66143435379567972</v>
      </c>
      <c r="P136" s="149"/>
      <c r="Q136" s="147">
        <f t="shared" si="172"/>
        <v>-64.397812448558227</v>
      </c>
      <c r="R136" s="147">
        <f t="shared" si="173"/>
        <v>-138.66081800283095</v>
      </c>
      <c r="S136" s="147">
        <f t="shared" si="174"/>
        <v>-1285.2</v>
      </c>
      <c r="T136" s="147">
        <f t="shared" si="157"/>
        <v>7.4375</v>
      </c>
      <c r="U136" s="147">
        <f t="shared" si="175"/>
        <v>-64.397812448558227</v>
      </c>
      <c r="V136" s="115">
        <f t="shared" si="176"/>
        <v>0.43212018043055284</v>
      </c>
      <c r="W136" s="115">
        <f t="shared" si="177"/>
        <v>0.22377805079631183</v>
      </c>
      <c r="X136" s="115">
        <f t="shared" si="178"/>
        <v>1</v>
      </c>
      <c r="Y136" s="147">
        <f t="shared" si="179"/>
        <v>0</v>
      </c>
      <c r="Z136" s="149"/>
      <c r="AA136" s="147">
        <f t="shared" si="180"/>
        <v>-126.2538377374448</v>
      </c>
      <c r="AB136" s="147">
        <f t="shared" si="181"/>
        <v>53.746162262555202</v>
      </c>
      <c r="AC136" s="147">
        <f t="shared" si="182"/>
        <v>53.746162262555202</v>
      </c>
      <c r="AD136" s="114">
        <f t="shared" si="151"/>
        <v>-3.7467470097568949</v>
      </c>
      <c r="AE136" s="114">
        <f t="shared" si="183"/>
        <v>1</v>
      </c>
      <c r="AF136" s="147">
        <f t="shared" si="184"/>
        <v>0</v>
      </c>
      <c r="AG136" s="149"/>
      <c r="AH136" s="147">
        <f t="shared" si="185"/>
        <v>-153.24268182812344</v>
      </c>
      <c r="AI136" s="147">
        <f t="shared" si="186"/>
        <v>26.757318171876562</v>
      </c>
      <c r="AJ136" s="147">
        <f t="shared" si="187"/>
        <v>26.757318171876562</v>
      </c>
      <c r="AK136" s="114">
        <f t="shared" si="158"/>
        <v>-0.17375621231728614</v>
      </c>
      <c r="AL136" s="114">
        <f t="shared" si="188"/>
        <v>1</v>
      </c>
      <c r="AM136" s="147">
        <f t="shared" si="189"/>
        <v>0</v>
      </c>
      <c r="AN136" s="149"/>
      <c r="AO136" s="147">
        <f t="shared" si="190"/>
        <v>-142.87394558165187</v>
      </c>
      <c r="AP136" s="147">
        <f t="shared" si="191"/>
        <v>36.578351728215893</v>
      </c>
      <c r="AQ136" s="114">
        <f t="shared" si="152"/>
        <v>-1.9143912597131332</v>
      </c>
      <c r="AR136" s="147">
        <f t="shared" si="192"/>
        <v>36.578351728215893</v>
      </c>
      <c r="AS136" s="114">
        <f t="shared" si="193"/>
        <v>0.80219589820746862</v>
      </c>
      <c r="AT136" s="147">
        <f t="shared" si="194"/>
        <v>0.21168027620495308</v>
      </c>
      <c r="AU136" s="147">
        <f t="shared" si="147"/>
        <v>-120.51023740611554</v>
      </c>
      <c r="AV136" s="147">
        <f t="shared" si="148"/>
        <v>59.489762593884464</v>
      </c>
      <c r="AW136" s="114">
        <f t="shared" si="149"/>
        <v>-4.930123832190092</v>
      </c>
      <c r="AX136" s="147">
        <f t="shared" si="195"/>
        <v>59.489762593884464</v>
      </c>
      <c r="AY136" s="114">
        <f t="shared" si="196"/>
        <v>0.56688348957334145</v>
      </c>
      <c r="AZ136" s="147">
        <f t="shared" si="197"/>
        <v>0.34426945945534992</v>
      </c>
      <c r="BA136" s="114">
        <f t="shared" si="198"/>
        <v>0.55594973566030303</v>
      </c>
      <c r="BB136" s="149"/>
      <c r="BC136" s="223">
        <f t="shared" si="199"/>
        <v>2.3123840894559828</v>
      </c>
      <c r="BD136" s="70"/>
      <c r="BE136" s="214"/>
      <c r="BF136" s="148">
        <f t="shared" si="200"/>
        <v>-149.47297234900111</v>
      </c>
      <c r="BG136" s="148">
        <f t="shared" si="201"/>
        <v>30.527027650998889</v>
      </c>
      <c r="BH136" s="147">
        <f t="shared" si="202"/>
        <v>30.527027650998889</v>
      </c>
      <c r="BI136" s="114">
        <f t="shared" si="153"/>
        <v>-0.49124750212447527</v>
      </c>
      <c r="BJ136" s="114">
        <f t="shared" si="203"/>
        <v>1</v>
      </c>
      <c r="BK136" s="147">
        <f t="shared" si="204"/>
        <v>0</v>
      </c>
      <c r="BL136" s="150"/>
      <c r="BM136" s="147">
        <f t="shared" si="205"/>
        <v>-149.84529527462945</v>
      </c>
      <c r="BN136" s="147">
        <f t="shared" si="206"/>
        <v>-149.84529527462945</v>
      </c>
      <c r="BO136" s="147">
        <f t="shared" si="207"/>
        <v>-1285.2</v>
      </c>
      <c r="BP136" s="147">
        <f t="shared" si="159"/>
        <v>7.4375</v>
      </c>
      <c r="BQ136" s="147">
        <f t="shared" si="208"/>
        <v>-70.298929494740861</v>
      </c>
      <c r="BR136" s="115">
        <f t="shared" si="209"/>
        <v>0.33711284865061553</v>
      </c>
      <c r="BS136" s="115">
        <f t="shared" si="210"/>
        <v>0.12717513360754817</v>
      </c>
      <c r="BT136" s="115">
        <f t="shared" si="211"/>
        <v>0.12717513360754817</v>
      </c>
      <c r="BU136" s="147">
        <f t="shared" si="212"/>
        <v>0.86716027358003156</v>
      </c>
      <c r="BV136" s="150"/>
      <c r="BW136" s="147">
        <f t="shared" si="213"/>
        <v>-134.68923975157097</v>
      </c>
      <c r="BX136" s="147">
        <f t="shared" si="214"/>
        <v>-134.68923975157097</v>
      </c>
      <c r="BY136" s="147">
        <f t="shared" si="215"/>
        <v>-1285.2</v>
      </c>
      <c r="BZ136" s="147">
        <f t="shared" si="160"/>
        <v>7.4375</v>
      </c>
      <c r="CA136" s="147">
        <f t="shared" si="216"/>
        <v>-62.487997376148556</v>
      </c>
      <c r="CB136" s="115">
        <f t="shared" si="217"/>
        <v>0.4619344188369684</v>
      </c>
      <c r="CC136" s="115">
        <f t="shared" si="218"/>
        <v>0.26180571744058517</v>
      </c>
      <c r="CD136" s="115">
        <f t="shared" si="219"/>
        <v>1</v>
      </c>
      <c r="CE136" s="147">
        <f t="shared" si="220"/>
        <v>0</v>
      </c>
      <c r="CF136" s="150"/>
      <c r="CG136" s="227">
        <f t="shared" si="221"/>
        <v>0.86716027358003156</v>
      </c>
      <c r="CH136" s="236">
        <f t="shared" si="222"/>
        <v>3.1795443630360145</v>
      </c>
      <c r="CI136" s="79">
        <f t="shared" si="223"/>
        <v>2.7225555657534053E-2</v>
      </c>
      <c r="CJ136" s="229">
        <f t="shared" si="161"/>
        <v>-31.300464955749892</v>
      </c>
      <c r="CK136" s="184">
        <f t="shared" si="154"/>
        <v>48</v>
      </c>
      <c r="CL136" s="184">
        <f t="shared" si="155"/>
        <v>6.1044064131623124</v>
      </c>
    </row>
    <row r="137" spans="1:90" x14ac:dyDescent="0.25">
      <c r="A137" s="145">
        <f t="shared" si="162"/>
        <v>485</v>
      </c>
      <c r="B137" s="146">
        <f t="shared" si="163"/>
        <v>0.125</v>
      </c>
      <c r="C137" s="94"/>
      <c r="D137" s="147">
        <f t="shared" si="164"/>
        <v>-169.36199999999999</v>
      </c>
      <c r="E137" s="148">
        <f t="shared" si="165"/>
        <v>0.97</v>
      </c>
      <c r="F137" s="149"/>
      <c r="G137" s="147">
        <f t="shared" si="166"/>
        <v>-115.02487816764906</v>
      </c>
      <c r="H137" s="147">
        <f t="shared" si="167"/>
        <v>-115.02487816764906</v>
      </c>
      <c r="I137" s="147">
        <f t="shared" si="168"/>
        <v>-1298.5875000000001</v>
      </c>
      <c r="J137" s="147">
        <f t="shared" si="156"/>
        <v>7.4375</v>
      </c>
      <c r="K137" s="147">
        <f t="shared" si="169"/>
        <v>-54.135398277889529</v>
      </c>
      <c r="L137" s="115">
        <f t="shared" si="150"/>
        <v>0.58587178776917104</v>
      </c>
      <c r="M137" s="115">
        <f t="shared" si="146"/>
        <v>0.46319315506472897</v>
      </c>
      <c r="N137" s="115">
        <f t="shared" si="170"/>
        <v>0.46319315506472897</v>
      </c>
      <c r="O137" s="147">
        <f t="shared" si="171"/>
        <v>0.65879082570245739</v>
      </c>
      <c r="P137" s="149"/>
      <c r="Q137" s="147">
        <f t="shared" si="172"/>
        <v>-64.628438246904054</v>
      </c>
      <c r="R137" s="147">
        <f t="shared" si="173"/>
        <v>-139.1279332216823</v>
      </c>
      <c r="S137" s="147">
        <f t="shared" si="174"/>
        <v>-1298.5875000000001</v>
      </c>
      <c r="T137" s="147">
        <f t="shared" si="157"/>
        <v>7.4375</v>
      </c>
      <c r="U137" s="147">
        <f t="shared" si="175"/>
        <v>-64.628438246904054</v>
      </c>
      <c r="V137" s="115">
        <f t="shared" si="176"/>
        <v>0.42848671820601253</v>
      </c>
      <c r="W137" s="115">
        <f t="shared" si="177"/>
        <v>0.21941103158694314</v>
      </c>
      <c r="X137" s="115">
        <f t="shared" si="178"/>
        <v>1</v>
      </c>
      <c r="Y137" s="147">
        <f t="shared" si="179"/>
        <v>0</v>
      </c>
      <c r="Z137" s="149"/>
      <c r="AA137" s="147">
        <f t="shared" si="180"/>
        <v>-127.79413118558098</v>
      </c>
      <c r="AB137" s="147">
        <f t="shared" si="181"/>
        <v>52.20586881441902</v>
      </c>
      <c r="AC137" s="147">
        <f t="shared" si="182"/>
        <v>52.20586881441902</v>
      </c>
      <c r="AD137" s="114">
        <f t="shared" si="151"/>
        <v>-3.5334730563071357</v>
      </c>
      <c r="AE137" s="114">
        <f t="shared" si="183"/>
        <v>1</v>
      </c>
      <c r="AF137" s="147">
        <f t="shared" si="184"/>
        <v>0</v>
      </c>
      <c r="AG137" s="149"/>
      <c r="AH137" s="147">
        <f t="shared" si="185"/>
        <v>-153.57893729793813</v>
      </c>
      <c r="AI137" s="147">
        <f t="shared" si="186"/>
        <v>26.421062702061874</v>
      </c>
      <c r="AJ137" s="147">
        <f t="shared" si="187"/>
        <v>26.421062702061874</v>
      </c>
      <c r="AK137" s="114">
        <f t="shared" si="158"/>
        <v>-0.16591782711548184</v>
      </c>
      <c r="AL137" s="114">
        <f t="shared" si="188"/>
        <v>1</v>
      </c>
      <c r="AM137" s="147">
        <f t="shared" si="189"/>
        <v>0</v>
      </c>
      <c r="AN137" s="149"/>
      <c r="AO137" s="147">
        <f t="shared" si="190"/>
        <v>-143.82455367969865</v>
      </c>
      <c r="AP137" s="147">
        <f t="shared" si="191"/>
        <v>35.628379987165914</v>
      </c>
      <c r="AQ137" s="114">
        <f t="shared" si="152"/>
        <v>-1.8117359961132835</v>
      </c>
      <c r="AR137" s="147">
        <f t="shared" si="192"/>
        <v>35.628379987165914</v>
      </c>
      <c r="AS137" s="114">
        <f t="shared" si="193"/>
        <v>0.81173299656823295</v>
      </c>
      <c r="AT137" s="147">
        <f t="shared" si="194"/>
        <v>0.20405715914757111</v>
      </c>
      <c r="AU137" s="147">
        <f t="shared" si="147"/>
        <v>-122.42867484089658</v>
      </c>
      <c r="AV137" s="147">
        <f t="shared" si="148"/>
        <v>57.571325159103424</v>
      </c>
      <c r="AW137" s="114">
        <f t="shared" si="149"/>
        <v>-4.6250557223237232</v>
      </c>
      <c r="AX137" s="147">
        <f t="shared" si="195"/>
        <v>57.571325159103424</v>
      </c>
      <c r="AY137" s="114">
        <f t="shared" si="196"/>
        <v>0.58714749707094704</v>
      </c>
      <c r="AZ137" s="147">
        <f t="shared" si="197"/>
        <v>0.32973267559623953</v>
      </c>
      <c r="BA137" s="114">
        <f t="shared" si="198"/>
        <v>0.53378983474381059</v>
      </c>
      <c r="BB137" s="149"/>
      <c r="BC137" s="223">
        <f t="shared" si="199"/>
        <v>2.2875806604462681</v>
      </c>
      <c r="BD137" s="70"/>
      <c r="BE137" s="214"/>
      <c r="BF137" s="148">
        <f t="shared" si="200"/>
        <v>-149.94320816596439</v>
      </c>
      <c r="BG137" s="148">
        <f t="shared" si="201"/>
        <v>30.056791834035607</v>
      </c>
      <c r="BH137" s="147">
        <f t="shared" si="202"/>
        <v>30.056791834035607</v>
      </c>
      <c r="BI137" s="114">
        <f t="shared" si="153"/>
        <v>-0.46767954750920387</v>
      </c>
      <c r="BJ137" s="114">
        <f t="shared" si="203"/>
        <v>1</v>
      </c>
      <c r="BK137" s="147">
        <f t="shared" si="204"/>
        <v>0</v>
      </c>
      <c r="BL137" s="150"/>
      <c r="BM137" s="147">
        <f t="shared" si="205"/>
        <v>-150.17704990587222</v>
      </c>
      <c r="BN137" s="147">
        <f t="shared" si="206"/>
        <v>-150.17704990587222</v>
      </c>
      <c r="BO137" s="147">
        <f t="shared" si="207"/>
        <v>-1298.5875000000001</v>
      </c>
      <c r="BP137" s="147">
        <f t="shared" si="159"/>
        <v>7.4375</v>
      </c>
      <c r="BQ137" s="147">
        <f t="shared" si="208"/>
        <v>-70.486617966859683</v>
      </c>
      <c r="BR137" s="115">
        <f t="shared" si="209"/>
        <v>0.33402701398175727</v>
      </c>
      <c r="BS137" s="115">
        <f t="shared" si="210"/>
        <v>0.12460740417417067</v>
      </c>
      <c r="BT137" s="115">
        <f t="shared" si="211"/>
        <v>0.12460740417417067</v>
      </c>
      <c r="BU137" s="147">
        <f t="shared" si="212"/>
        <v>0.86012056074382714</v>
      </c>
      <c r="BV137" s="150"/>
      <c r="BW137" s="147">
        <f t="shared" si="213"/>
        <v>-135.20401684285716</v>
      </c>
      <c r="BX137" s="147">
        <f t="shared" si="214"/>
        <v>-135.20401684285716</v>
      </c>
      <c r="BY137" s="147">
        <f t="shared" si="215"/>
        <v>-1298.5875000000001</v>
      </c>
      <c r="BZ137" s="147">
        <f t="shared" si="160"/>
        <v>7.4375</v>
      </c>
      <c r="CA137" s="147">
        <f t="shared" si="216"/>
        <v>-62.730528011541935</v>
      </c>
      <c r="CB137" s="115">
        <f t="shared" si="217"/>
        <v>0.45817602142090386</v>
      </c>
      <c r="CC137" s="115">
        <f t="shared" si="218"/>
        <v>0.25679307260000178</v>
      </c>
      <c r="CD137" s="115">
        <f t="shared" si="219"/>
        <v>1</v>
      </c>
      <c r="CE137" s="147">
        <f t="shared" si="220"/>
        <v>0</v>
      </c>
      <c r="CF137" s="150"/>
      <c r="CG137" s="227">
        <f t="shared" si="221"/>
        <v>0.86012056074382714</v>
      </c>
      <c r="CH137" s="236">
        <f t="shared" si="222"/>
        <v>3.1477012211900952</v>
      </c>
      <c r="CI137" s="79">
        <f t="shared" si="223"/>
        <v>2.7508467460435358E-2</v>
      </c>
      <c r="CJ137" s="229">
        <f t="shared" si="161"/>
        <v>-31.210672083166667</v>
      </c>
      <c r="CK137" s="184">
        <f t="shared" si="154"/>
        <v>48.5</v>
      </c>
      <c r="CL137" s="184">
        <f t="shared" si="155"/>
        <v>6.0434591024472777</v>
      </c>
    </row>
    <row r="138" spans="1:90" x14ac:dyDescent="0.25">
      <c r="A138" s="145">
        <f t="shared" si="162"/>
        <v>490</v>
      </c>
      <c r="B138" s="146">
        <f t="shared" si="163"/>
        <v>0.125</v>
      </c>
      <c r="C138" s="94"/>
      <c r="D138" s="147">
        <f t="shared" si="164"/>
        <v>-171.108</v>
      </c>
      <c r="E138" s="148">
        <f t="shared" si="165"/>
        <v>0.97</v>
      </c>
      <c r="F138" s="149"/>
      <c r="G138" s="147">
        <f t="shared" si="166"/>
        <v>-115.74029031580858</v>
      </c>
      <c r="H138" s="147">
        <f t="shared" si="167"/>
        <v>-115.74029031580858</v>
      </c>
      <c r="I138" s="147">
        <f t="shared" si="168"/>
        <v>-1311.9749999999999</v>
      </c>
      <c r="J138" s="147">
        <f t="shared" si="156"/>
        <v>7.4375</v>
      </c>
      <c r="K138" s="147">
        <f t="shared" si="169"/>
        <v>-54.413959690077945</v>
      </c>
      <c r="L138" s="115">
        <f t="shared" si="150"/>
        <v>0.58192484693492574</v>
      </c>
      <c r="M138" s="115">
        <f t="shared" si="146"/>
        <v>0.45575793029947081</v>
      </c>
      <c r="N138" s="115">
        <f t="shared" si="170"/>
        <v>0.45575793029947081</v>
      </c>
      <c r="O138" s="147">
        <f t="shared" si="171"/>
        <v>0.65612409476081968</v>
      </c>
      <c r="P138" s="149"/>
      <c r="Q138" s="147">
        <f t="shared" si="172"/>
        <v>-64.855214369321061</v>
      </c>
      <c r="R138" s="147">
        <f t="shared" si="173"/>
        <v>-139.5846935592883</v>
      </c>
      <c r="S138" s="147">
        <f t="shared" si="174"/>
        <v>-1311.9749999999999</v>
      </c>
      <c r="T138" s="147">
        <f t="shared" si="157"/>
        <v>7.4375</v>
      </c>
      <c r="U138" s="147">
        <f t="shared" si="175"/>
        <v>-64.855214369321061</v>
      </c>
      <c r="V138" s="115">
        <f t="shared" si="176"/>
        <v>0.42490713701387051</v>
      </c>
      <c r="W138" s="115">
        <f t="shared" si="177"/>
        <v>0.21516438168026944</v>
      </c>
      <c r="X138" s="115">
        <f t="shared" si="178"/>
        <v>1</v>
      </c>
      <c r="Y138" s="147">
        <f t="shared" si="179"/>
        <v>0</v>
      </c>
      <c r="Z138" s="149"/>
      <c r="AA138" s="147">
        <f t="shared" si="180"/>
        <v>-129.26074145738653</v>
      </c>
      <c r="AB138" s="147">
        <f t="shared" si="181"/>
        <v>50.73925854261347</v>
      </c>
      <c r="AC138" s="147">
        <f t="shared" si="182"/>
        <v>50.73925854261347</v>
      </c>
      <c r="AD138" s="114">
        <f t="shared" si="151"/>
        <v>-3.3364313414263078</v>
      </c>
      <c r="AE138" s="114">
        <f t="shared" si="183"/>
        <v>1</v>
      </c>
      <c r="AF138" s="147">
        <f t="shared" si="184"/>
        <v>0</v>
      </c>
      <c r="AG138" s="149"/>
      <c r="AH138" s="147">
        <f t="shared" si="185"/>
        <v>-153.90646105280481</v>
      </c>
      <c r="AI138" s="147">
        <f t="shared" si="186"/>
        <v>26.093538947195185</v>
      </c>
      <c r="AJ138" s="147">
        <f t="shared" si="187"/>
        <v>26.093538947195185</v>
      </c>
      <c r="AK138" s="114">
        <f t="shared" si="158"/>
        <v>-0.15851716283584491</v>
      </c>
      <c r="AL138" s="114">
        <f t="shared" si="188"/>
        <v>1</v>
      </c>
      <c r="AM138" s="147">
        <f t="shared" si="189"/>
        <v>0</v>
      </c>
      <c r="AN138" s="149"/>
      <c r="AO138" s="147">
        <f t="shared" si="190"/>
        <v>-144.72681208833995</v>
      </c>
      <c r="AP138" s="147">
        <f t="shared" si="191"/>
        <v>34.726779511438338</v>
      </c>
      <c r="AQ138" s="114">
        <f t="shared" si="152"/>
        <v>-1.7158331384239931</v>
      </c>
      <c r="AR138" s="147">
        <f t="shared" si="192"/>
        <v>34.726779511438338</v>
      </c>
      <c r="AS138" s="114">
        <f t="shared" si="193"/>
        <v>0.82074518407507757</v>
      </c>
      <c r="AT138" s="147">
        <f t="shared" si="194"/>
        <v>0.19686382942992256</v>
      </c>
      <c r="AU138" s="147">
        <f t="shared" si="147"/>
        <v>-124.25299921056538</v>
      </c>
      <c r="AV138" s="147">
        <f t="shared" si="148"/>
        <v>55.747000789434622</v>
      </c>
      <c r="AW138" s="114">
        <f t="shared" si="149"/>
        <v>-4.3472517290009147</v>
      </c>
      <c r="AX138" s="147">
        <f t="shared" si="195"/>
        <v>55.747000789434622</v>
      </c>
      <c r="AY138" s="114">
        <f t="shared" si="196"/>
        <v>0.60622998522667992</v>
      </c>
      <c r="AZ138" s="147">
        <f t="shared" si="197"/>
        <v>0.31602608157275863</v>
      </c>
      <c r="BA138" s="114">
        <f t="shared" si="198"/>
        <v>0.51288991100268122</v>
      </c>
      <c r="BB138" s="149"/>
      <c r="BC138" s="223">
        <f t="shared" si="199"/>
        <v>2.2640140057635008</v>
      </c>
      <c r="BD138" s="70"/>
      <c r="BE138" s="214"/>
      <c r="BF138" s="148">
        <f t="shared" si="200"/>
        <v>-150.39840262946649</v>
      </c>
      <c r="BG138" s="148">
        <f t="shared" si="201"/>
        <v>29.601597370533511</v>
      </c>
      <c r="BH138" s="147">
        <f t="shared" si="202"/>
        <v>29.601597370533511</v>
      </c>
      <c r="BI138" s="114">
        <f t="shared" si="153"/>
        <v>-0.4454946228081732</v>
      </c>
      <c r="BJ138" s="114">
        <f t="shared" si="203"/>
        <v>1</v>
      </c>
      <c r="BK138" s="147">
        <f t="shared" si="204"/>
        <v>0</v>
      </c>
      <c r="BL138" s="150"/>
      <c r="BM138" s="147">
        <f t="shared" si="205"/>
        <v>-150.501495382608</v>
      </c>
      <c r="BN138" s="147">
        <f t="shared" si="206"/>
        <v>-150.501495382608</v>
      </c>
      <c r="BO138" s="147">
        <f t="shared" si="207"/>
        <v>-1311.9749999999999</v>
      </c>
      <c r="BP138" s="147">
        <f t="shared" si="159"/>
        <v>7.4375</v>
      </c>
      <c r="BQ138" s="147">
        <f t="shared" si="208"/>
        <v>-70.670899577591967</v>
      </c>
      <c r="BR138" s="115">
        <f t="shared" si="209"/>
        <v>0.33099370485284124</v>
      </c>
      <c r="BS138" s="115">
        <f t="shared" si="210"/>
        <v>0.12211548381191308</v>
      </c>
      <c r="BT138" s="115">
        <f t="shared" si="211"/>
        <v>0.12211548381191308</v>
      </c>
      <c r="BU138" s="147">
        <f t="shared" si="212"/>
        <v>0.85318308040027213</v>
      </c>
      <c r="BV138" s="150"/>
      <c r="BW138" s="147">
        <f t="shared" si="213"/>
        <v>-135.70747902890108</v>
      </c>
      <c r="BX138" s="147">
        <f t="shared" si="214"/>
        <v>-135.70747902890108</v>
      </c>
      <c r="BY138" s="147">
        <f t="shared" si="215"/>
        <v>-1311.9749999999999</v>
      </c>
      <c r="BZ138" s="147">
        <f t="shared" si="160"/>
        <v>7.4375</v>
      </c>
      <c r="CA138" s="147">
        <f t="shared" si="216"/>
        <v>-62.969139740157011</v>
      </c>
      <c r="CB138" s="115">
        <f t="shared" si="217"/>
        <v>0.45447034168787392</v>
      </c>
      <c r="CC138" s="115">
        <f t="shared" si="218"/>
        <v>0.25191322049867548</v>
      </c>
      <c r="CD138" s="115">
        <f t="shared" si="219"/>
        <v>1</v>
      </c>
      <c r="CE138" s="147">
        <f t="shared" si="220"/>
        <v>0</v>
      </c>
      <c r="CF138" s="150"/>
      <c r="CG138" s="227">
        <f t="shared" si="221"/>
        <v>0.85318308040027213</v>
      </c>
      <c r="CH138" s="236">
        <f t="shared" si="222"/>
        <v>3.117197086163773</v>
      </c>
      <c r="CI138" s="79">
        <f t="shared" si="223"/>
        <v>2.7691770603616248E-2</v>
      </c>
      <c r="CJ138" s="229">
        <f t="shared" si="161"/>
        <v>-31.152985494119925</v>
      </c>
      <c r="CK138" s="184">
        <f t="shared" si="154"/>
        <v>49</v>
      </c>
      <c r="CL138" s="184">
        <f t="shared" si="155"/>
        <v>5.983658706783741</v>
      </c>
    </row>
    <row r="139" spans="1:90" x14ac:dyDescent="0.25">
      <c r="A139" s="145">
        <f t="shared" si="162"/>
        <v>495</v>
      </c>
      <c r="B139" s="146">
        <f t="shared" si="163"/>
        <v>0.125</v>
      </c>
      <c r="C139" s="94"/>
      <c r="D139" s="147">
        <f t="shared" si="164"/>
        <v>-172.85400000000001</v>
      </c>
      <c r="E139" s="148">
        <f t="shared" si="165"/>
        <v>0.97</v>
      </c>
      <c r="F139" s="149"/>
      <c r="G139" s="147">
        <f t="shared" si="166"/>
        <v>-116.4423520942521</v>
      </c>
      <c r="H139" s="147">
        <f t="shared" si="167"/>
        <v>-116.4423520942521</v>
      </c>
      <c r="I139" s="147">
        <f t="shared" si="168"/>
        <v>-1325.3625</v>
      </c>
      <c r="J139" s="147">
        <f t="shared" si="156"/>
        <v>7.4375</v>
      </c>
      <c r="K139" s="147">
        <f t="shared" si="169"/>
        <v>-54.6887865603668</v>
      </c>
      <c r="L139" s="115">
        <f t="shared" si="150"/>
        <v>0.57801734078033895</v>
      </c>
      <c r="M139" s="115">
        <f t="shared" si="146"/>
        <v>0.44845456146871499</v>
      </c>
      <c r="N139" s="115">
        <f t="shared" si="170"/>
        <v>0.44845456146871499</v>
      </c>
      <c r="O139" s="147">
        <f t="shared" si="171"/>
        <v>0.65343631927189727</v>
      </c>
      <c r="P139" s="149"/>
      <c r="Q139" s="147">
        <f t="shared" si="172"/>
        <v>-65.07822947741478</v>
      </c>
      <c r="R139" s="147">
        <f t="shared" si="173"/>
        <v>-140.03142491986179</v>
      </c>
      <c r="S139" s="147">
        <f t="shared" si="174"/>
        <v>-1325.3625</v>
      </c>
      <c r="T139" s="147">
        <f t="shared" si="157"/>
        <v>7.4375</v>
      </c>
      <c r="U139" s="147">
        <f t="shared" si="175"/>
        <v>-65.07822947741478</v>
      </c>
      <c r="V139" s="115">
        <f t="shared" si="176"/>
        <v>0.42138043002982134</v>
      </c>
      <c r="W139" s="115">
        <f t="shared" si="177"/>
        <v>0.21103407219271653</v>
      </c>
      <c r="X139" s="115">
        <f t="shared" si="178"/>
        <v>1</v>
      </c>
      <c r="Y139" s="147">
        <f t="shared" si="179"/>
        <v>0</v>
      </c>
      <c r="Z139" s="149"/>
      <c r="AA139" s="147">
        <f t="shared" si="180"/>
        <v>-130.65724986216347</v>
      </c>
      <c r="AB139" s="147">
        <f t="shared" si="181"/>
        <v>49.342750137836532</v>
      </c>
      <c r="AC139" s="147">
        <f t="shared" si="182"/>
        <v>49.342750137836532</v>
      </c>
      <c r="AD139" s="114">
        <f t="shared" si="151"/>
        <v>-3.1539020949294088</v>
      </c>
      <c r="AE139" s="114">
        <f t="shared" si="183"/>
        <v>1</v>
      </c>
      <c r="AF139" s="147">
        <f t="shared" si="184"/>
        <v>0</v>
      </c>
      <c r="AG139" s="149"/>
      <c r="AH139" s="147">
        <f t="shared" si="185"/>
        <v>-154.22559277207742</v>
      </c>
      <c r="AI139" s="147">
        <f t="shared" si="186"/>
        <v>25.77440722792258</v>
      </c>
      <c r="AJ139" s="147">
        <f t="shared" si="187"/>
        <v>25.77440722792258</v>
      </c>
      <c r="AK139" s="114">
        <f t="shared" si="158"/>
        <v>-0.15152529452211155</v>
      </c>
      <c r="AL139" s="114">
        <f t="shared" si="188"/>
        <v>1</v>
      </c>
      <c r="AM139" s="147">
        <f t="shared" si="189"/>
        <v>0</v>
      </c>
      <c r="AN139" s="149"/>
      <c r="AO139" s="147">
        <f t="shared" si="190"/>
        <v>-145.58402791154248</v>
      </c>
      <c r="AP139" s="147">
        <f t="shared" si="191"/>
        <v>33.87024233934801</v>
      </c>
      <c r="AQ139" s="114">
        <f t="shared" si="152"/>
        <v>-1.6261403266970791</v>
      </c>
      <c r="AR139" s="147">
        <f t="shared" si="192"/>
        <v>33.87024233934801</v>
      </c>
      <c r="AS139" s="114">
        <f t="shared" si="193"/>
        <v>0.82926432739653899</v>
      </c>
      <c r="AT139" s="147">
        <f t="shared" si="194"/>
        <v>0.19006869999634124</v>
      </c>
      <c r="AU139" s="147">
        <f t="shared" si="147"/>
        <v>-125.98679564435727</v>
      </c>
      <c r="AV139" s="147">
        <f t="shared" si="148"/>
        <v>54.013204355642728</v>
      </c>
      <c r="AW139" s="114">
        <f t="shared" si="149"/>
        <v>-4.0930613447995263</v>
      </c>
      <c r="AX139" s="147">
        <f t="shared" si="195"/>
        <v>54.013204355642728</v>
      </c>
      <c r="AY139" s="114">
        <f t="shared" si="196"/>
        <v>0.62423330026239254</v>
      </c>
      <c r="AZ139" s="147">
        <f t="shared" si="197"/>
        <v>0.30310440154681662</v>
      </c>
      <c r="BA139" s="114">
        <f t="shared" si="198"/>
        <v>0.49317310154315785</v>
      </c>
      <c r="BB139" s="149"/>
      <c r="BC139" s="223">
        <f t="shared" si="199"/>
        <v>2.2416094208150552</v>
      </c>
      <c r="BD139" s="70"/>
      <c r="BE139" s="214"/>
      <c r="BF139" s="148">
        <f t="shared" si="200"/>
        <v>-150.83925848902012</v>
      </c>
      <c r="BG139" s="148">
        <f t="shared" si="201"/>
        <v>29.160741510979875</v>
      </c>
      <c r="BH139" s="147">
        <f t="shared" si="202"/>
        <v>29.160741510979875</v>
      </c>
      <c r="BI139" s="114">
        <f t="shared" si="153"/>
        <v>-0.42459771685030906</v>
      </c>
      <c r="BJ139" s="114">
        <f t="shared" si="203"/>
        <v>1</v>
      </c>
      <c r="BK139" s="147">
        <f t="shared" si="204"/>
        <v>0</v>
      </c>
      <c r="BL139" s="150"/>
      <c r="BM139" s="147">
        <f t="shared" si="205"/>
        <v>-150.81886997449089</v>
      </c>
      <c r="BN139" s="147">
        <f t="shared" si="206"/>
        <v>-150.81886997449089</v>
      </c>
      <c r="BO139" s="147">
        <f t="shared" si="207"/>
        <v>-1325.3625</v>
      </c>
      <c r="BP139" s="147">
        <f t="shared" si="159"/>
        <v>7.4375</v>
      </c>
      <c r="BQ139" s="147">
        <f t="shared" si="208"/>
        <v>-70.851862542060402</v>
      </c>
      <c r="BR139" s="115">
        <f t="shared" si="209"/>
        <v>0.32801168897041194</v>
      </c>
      <c r="BS139" s="115">
        <f t="shared" si="210"/>
        <v>0.11969648575184443</v>
      </c>
      <c r="BT139" s="115">
        <f t="shared" si="211"/>
        <v>0.11969648575184443</v>
      </c>
      <c r="BU139" s="147">
        <f t="shared" si="212"/>
        <v>0.84634607168625642</v>
      </c>
      <c r="BV139" s="150"/>
      <c r="BW139" s="147">
        <f t="shared" si="213"/>
        <v>-136.19997076444659</v>
      </c>
      <c r="BX139" s="147">
        <f t="shared" si="214"/>
        <v>-136.19997076444659</v>
      </c>
      <c r="BY139" s="147">
        <f t="shared" si="215"/>
        <v>-1325.3625</v>
      </c>
      <c r="BZ139" s="147">
        <f t="shared" si="160"/>
        <v>7.4375</v>
      </c>
      <c r="CA139" s="147">
        <f t="shared" si="216"/>
        <v>-63.203918706026535</v>
      </c>
      <c r="CB139" s="115">
        <f t="shared" si="217"/>
        <v>0.45081649183252631</v>
      </c>
      <c r="CC139" s="115">
        <f t="shared" si="218"/>
        <v>0.24716206396216928</v>
      </c>
      <c r="CD139" s="115">
        <f t="shared" si="219"/>
        <v>1</v>
      </c>
      <c r="CE139" s="147">
        <f t="shared" si="220"/>
        <v>0</v>
      </c>
      <c r="CF139" s="150"/>
      <c r="CG139" s="227">
        <f t="shared" si="221"/>
        <v>0.84634607168625642</v>
      </c>
      <c r="CH139" s="236">
        <f t="shared" si="222"/>
        <v>3.0879554925013117</v>
      </c>
      <c r="CI139" s="79">
        <f t="shared" si="223"/>
        <v>2.7786878499957923E-2</v>
      </c>
      <c r="CJ139" s="229">
        <f t="shared" si="161"/>
        <v>-31.123204758145011</v>
      </c>
      <c r="CK139" s="184">
        <f t="shared" si="154"/>
        <v>49.5</v>
      </c>
      <c r="CL139" s="184">
        <f t="shared" si="155"/>
        <v>5.9249760447162991</v>
      </c>
    </row>
    <row r="140" spans="1:90" x14ac:dyDescent="0.25">
      <c r="A140" s="145">
        <f t="shared" si="162"/>
        <v>500</v>
      </c>
      <c r="B140" s="146">
        <f t="shared" si="163"/>
        <v>0.125</v>
      </c>
      <c r="C140" s="94"/>
      <c r="D140" s="147">
        <f t="shared" si="164"/>
        <v>-174.6</v>
      </c>
      <c r="E140" s="148">
        <f t="shared" si="165"/>
        <v>0.97</v>
      </c>
      <c r="F140" s="149"/>
      <c r="G140" s="147">
        <f t="shared" si="166"/>
        <v>-117.13132297574506</v>
      </c>
      <c r="H140" s="147">
        <f t="shared" si="167"/>
        <v>-117.13132297574506</v>
      </c>
      <c r="I140" s="147">
        <f t="shared" si="168"/>
        <v>-1338.75</v>
      </c>
      <c r="J140" s="147">
        <f t="shared" si="156"/>
        <v>7.4375</v>
      </c>
      <c r="K140" s="147">
        <f t="shared" si="169"/>
        <v>-54.959941094233052</v>
      </c>
      <c r="L140" s="115">
        <f t="shared" si="150"/>
        <v>0.57414901429507126</v>
      </c>
      <c r="M140" s="115">
        <f t="shared" si="146"/>
        <v>0.44128228527070856</v>
      </c>
      <c r="N140" s="115">
        <f t="shared" si="170"/>
        <v>0.44128228527070856</v>
      </c>
      <c r="O140" s="147">
        <f t="shared" si="171"/>
        <v>0.65072957208747262</v>
      </c>
      <c r="P140" s="149"/>
      <c r="Q140" s="147">
        <f t="shared" si="172"/>
        <v>-65.297569772228698</v>
      </c>
      <c r="R140" s="147">
        <f t="shared" si="173"/>
        <v>-140.4684407519936</v>
      </c>
      <c r="S140" s="147">
        <f t="shared" si="174"/>
        <v>-1338.75</v>
      </c>
      <c r="T140" s="147">
        <f t="shared" si="157"/>
        <v>7.4375</v>
      </c>
      <c r="U140" s="147">
        <f t="shared" si="175"/>
        <v>-65.297569772228698</v>
      </c>
      <c r="V140" s="115">
        <f t="shared" si="176"/>
        <v>0.41790560823214423</v>
      </c>
      <c r="W140" s="115">
        <f t="shared" si="177"/>
        <v>0.20701621736214026</v>
      </c>
      <c r="X140" s="115">
        <f t="shared" si="178"/>
        <v>1</v>
      </c>
      <c r="Y140" s="147">
        <f t="shared" si="179"/>
        <v>0</v>
      </c>
      <c r="Z140" s="149"/>
      <c r="AA140" s="147">
        <f t="shared" si="180"/>
        <v>-131.98721249581666</v>
      </c>
      <c r="AB140" s="147">
        <f t="shared" si="181"/>
        <v>48.012787504183336</v>
      </c>
      <c r="AC140" s="147">
        <f t="shared" si="182"/>
        <v>48.012787504183336</v>
      </c>
      <c r="AD140" s="114">
        <f t="shared" si="151"/>
        <v>-2.984419219738212</v>
      </c>
      <c r="AE140" s="114">
        <f t="shared" si="183"/>
        <v>1</v>
      </c>
      <c r="AF140" s="147">
        <f t="shared" si="184"/>
        <v>0</v>
      </c>
      <c r="AG140" s="149"/>
      <c r="AH140" s="147">
        <f t="shared" si="185"/>
        <v>-154.53665493812838</v>
      </c>
      <c r="AI140" s="147">
        <f t="shared" si="186"/>
        <v>25.463345061871621</v>
      </c>
      <c r="AJ140" s="147">
        <f t="shared" si="187"/>
        <v>25.463345061871621</v>
      </c>
      <c r="AK140" s="114">
        <f t="shared" si="158"/>
        <v>-0.14491548969483109</v>
      </c>
      <c r="AL140" s="114">
        <f t="shared" si="188"/>
        <v>1</v>
      </c>
      <c r="AM140" s="147">
        <f t="shared" si="189"/>
        <v>0</v>
      </c>
      <c r="AN140" s="149"/>
      <c r="AO140" s="147">
        <f t="shared" si="190"/>
        <v>-146.3992513886177</v>
      </c>
      <c r="AP140" s="147">
        <f t="shared" si="191"/>
        <v>33.055717404185458</v>
      </c>
      <c r="AQ140" s="114">
        <f t="shared" si="152"/>
        <v>-1.5421694465801215</v>
      </c>
      <c r="AR140" s="147">
        <f t="shared" si="192"/>
        <v>33.055717404185458</v>
      </c>
      <c r="AS140" s="114">
        <f t="shared" si="193"/>
        <v>0.83732012126697497</v>
      </c>
      <c r="AT140" s="147">
        <f t="shared" si="194"/>
        <v>0.18364287446769698</v>
      </c>
      <c r="AU140" s="147">
        <f t="shared" si="147"/>
        <v>-127.63393437757672</v>
      </c>
      <c r="AV140" s="147">
        <f t="shared" si="148"/>
        <v>52.366065622423278</v>
      </c>
      <c r="AW140" s="114">
        <f t="shared" si="149"/>
        <v>-3.8595256148068566</v>
      </c>
      <c r="AX140" s="147">
        <f t="shared" si="195"/>
        <v>52.366065622423278</v>
      </c>
      <c r="AY140" s="114">
        <f t="shared" si="196"/>
        <v>0.64124459759603758</v>
      </c>
      <c r="AZ140" s="147">
        <f t="shared" si="197"/>
        <v>0.29092258679124045</v>
      </c>
      <c r="BA140" s="114">
        <f t="shared" si="198"/>
        <v>0.47456546125893739</v>
      </c>
      <c r="BB140" s="149"/>
      <c r="BC140" s="223">
        <f t="shared" si="199"/>
        <v>2.2202950333464102</v>
      </c>
      <c r="BD140" s="70"/>
      <c r="BE140" s="214"/>
      <c r="BF140" s="148">
        <f t="shared" si="200"/>
        <v>-151.26643725256162</v>
      </c>
      <c r="BG140" s="148">
        <f t="shared" si="201"/>
        <v>28.733562747438384</v>
      </c>
      <c r="BH140" s="147">
        <f t="shared" si="202"/>
        <v>28.733562747438384</v>
      </c>
      <c r="BI140" s="114">
        <f t="shared" si="153"/>
        <v>-0.40490125267354093</v>
      </c>
      <c r="BJ140" s="114">
        <f t="shared" si="203"/>
        <v>1</v>
      </c>
      <c r="BK140" s="147">
        <f t="shared" si="204"/>
        <v>0</v>
      </c>
      <c r="BL140" s="150"/>
      <c r="BM140" s="147">
        <f t="shared" si="205"/>
        <v>-151.12940187510898</v>
      </c>
      <c r="BN140" s="147">
        <f t="shared" si="206"/>
        <v>-151.12940187510898</v>
      </c>
      <c r="BO140" s="147">
        <f t="shared" si="207"/>
        <v>-1338.75</v>
      </c>
      <c r="BP140" s="147">
        <f t="shared" si="159"/>
        <v>7.4375</v>
      </c>
      <c r="BQ140" s="147">
        <f t="shared" si="208"/>
        <v>-71.029592191513458</v>
      </c>
      <c r="BR140" s="115">
        <f t="shared" si="209"/>
        <v>0.32507976851104792</v>
      </c>
      <c r="BS140" s="115">
        <f t="shared" si="210"/>
        <v>0.11734765471589199</v>
      </c>
      <c r="BT140" s="115">
        <f t="shared" si="211"/>
        <v>0.11734765471589199</v>
      </c>
      <c r="BU140" s="147">
        <f t="shared" si="212"/>
        <v>0.83960778819505</v>
      </c>
      <c r="BV140" s="150"/>
      <c r="BW140" s="147">
        <f t="shared" si="213"/>
        <v>-136.68182432961763</v>
      </c>
      <c r="BX140" s="147">
        <f t="shared" si="214"/>
        <v>-136.68182432961763</v>
      </c>
      <c r="BY140" s="147">
        <f t="shared" si="215"/>
        <v>-1338.75</v>
      </c>
      <c r="BZ140" s="147">
        <f t="shared" si="160"/>
        <v>7.4375</v>
      </c>
      <c r="CA140" s="147">
        <f t="shared" si="216"/>
        <v>-63.43494882292201</v>
      </c>
      <c r="CB140" s="115">
        <f t="shared" si="217"/>
        <v>0.44721359549995793</v>
      </c>
      <c r="CC140" s="115">
        <f t="shared" si="218"/>
        <v>0.24253562503633297</v>
      </c>
      <c r="CD140" s="115">
        <f t="shared" si="219"/>
        <v>1</v>
      </c>
      <c r="CE140" s="147">
        <f t="shared" si="220"/>
        <v>0</v>
      </c>
      <c r="CF140" s="150"/>
      <c r="CG140" s="227">
        <f t="shared" si="221"/>
        <v>0.83960778819505</v>
      </c>
      <c r="CH140" s="236">
        <f t="shared" si="222"/>
        <v>3.0599028215414603</v>
      </c>
      <c r="CI140" s="79">
        <f t="shared" si="223"/>
        <v>2.7803927975490594E-2</v>
      </c>
      <c r="CJ140" s="229">
        <f t="shared" si="161"/>
        <v>-31.117876903526739</v>
      </c>
      <c r="CK140" s="184">
        <f t="shared" si="154"/>
        <v>50</v>
      </c>
      <c r="CL140" s="184">
        <f t="shared" si="155"/>
        <v>5.8673827357945996</v>
      </c>
    </row>
    <row r="141" spans="1:90" x14ac:dyDescent="0.25">
      <c r="A141" s="145">
        <f t="shared" si="162"/>
        <v>505</v>
      </c>
      <c r="B141" s="146">
        <f t="shared" si="163"/>
        <v>0.125</v>
      </c>
      <c r="C141" s="94"/>
      <c r="D141" s="147">
        <f t="shared" si="164"/>
        <v>-176.346</v>
      </c>
      <c r="E141" s="148">
        <f t="shared" si="165"/>
        <v>0.97</v>
      </c>
      <c r="F141" s="149"/>
      <c r="G141" s="147">
        <f t="shared" si="166"/>
        <v>-117.80746199345364</v>
      </c>
      <c r="H141" s="147">
        <f t="shared" si="167"/>
        <v>-117.80746199345364</v>
      </c>
      <c r="I141" s="147">
        <f t="shared" si="168"/>
        <v>-1352.1375</v>
      </c>
      <c r="J141" s="147">
        <f t="shared" si="156"/>
        <v>7.4375</v>
      </c>
      <c r="K141" s="147">
        <f t="shared" si="169"/>
        <v>-55.22748450396282</v>
      </c>
      <c r="L141" s="115">
        <f t="shared" si="150"/>
        <v>0.5703196007951713</v>
      </c>
      <c r="M141" s="115">
        <f t="shared" si="146"/>
        <v>0.43424017017036098</v>
      </c>
      <c r="N141" s="115">
        <f t="shared" si="170"/>
        <v>0.43424017017036098</v>
      </c>
      <c r="O141" s="147">
        <f t="shared" si="171"/>
        <v>0.64800584154814989</v>
      </c>
      <c r="P141" s="149"/>
      <c r="Q141" s="147">
        <f t="shared" si="172"/>
        <v>-65.513319068283977</v>
      </c>
      <c r="R141" s="147">
        <f t="shared" si="173"/>
        <v>-140.89604255744021</v>
      </c>
      <c r="S141" s="147">
        <f t="shared" si="174"/>
        <v>-1352.1375</v>
      </c>
      <c r="T141" s="147">
        <f t="shared" si="157"/>
        <v>7.4375</v>
      </c>
      <c r="U141" s="147">
        <f t="shared" si="175"/>
        <v>-65.513319068283977</v>
      </c>
      <c r="V141" s="115">
        <f t="shared" si="176"/>
        <v>0.41448170040518323</v>
      </c>
      <c r="W141" s="115">
        <f t="shared" si="177"/>
        <v>0.20310707046226209</v>
      </c>
      <c r="X141" s="115">
        <f t="shared" si="178"/>
        <v>1</v>
      </c>
      <c r="Y141" s="147">
        <f t="shared" si="179"/>
        <v>0</v>
      </c>
      <c r="Z141" s="149"/>
      <c r="AA141" s="147">
        <f t="shared" si="180"/>
        <v>-133.25411901245744</v>
      </c>
      <c r="AB141" s="147">
        <f t="shared" si="181"/>
        <v>46.745880987542563</v>
      </c>
      <c r="AC141" s="147">
        <f t="shared" si="182"/>
        <v>46.745880987542563</v>
      </c>
      <c r="AD141" s="114">
        <f t="shared" si="151"/>
        <v>-2.8267214552368563</v>
      </c>
      <c r="AE141" s="114">
        <f t="shared" si="183"/>
        <v>1</v>
      </c>
      <c r="AF141" s="147">
        <f t="shared" si="184"/>
        <v>0</v>
      </c>
      <c r="AG141" s="149"/>
      <c r="AH141" s="147">
        <f t="shared" si="185"/>
        <v>-154.83995388199062</v>
      </c>
      <c r="AI141" s="147">
        <f t="shared" si="186"/>
        <v>25.160046118009376</v>
      </c>
      <c r="AJ141" s="147">
        <f t="shared" si="187"/>
        <v>25.160046118009376</v>
      </c>
      <c r="AK141" s="114">
        <f t="shared" si="158"/>
        <v>-0.13866302196138874</v>
      </c>
      <c r="AL141" s="114">
        <f t="shared" si="188"/>
        <v>1</v>
      </c>
      <c r="AM141" s="147">
        <f t="shared" si="189"/>
        <v>0</v>
      </c>
      <c r="AN141" s="149"/>
      <c r="AO141" s="147">
        <f t="shared" si="190"/>
        <v>-147.17529499769424</v>
      </c>
      <c r="AP141" s="147">
        <f t="shared" si="191"/>
        <v>32.280391429592385</v>
      </c>
      <c r="AQ141" s="114">
        <f t="shared" si="152"/>
        <v>-1.4634797593227127</v>
      </c>
      <c r="AR141" s="147">
        <f t="shared" si="192"/>
        <v>32.280391429592385</v>
      </c>
      <c r="AS141" s="114">
        <f t="shared" si="193"/>
        <v>0.84494027560038809</v>
      </c>
      <c r="AT141" s="147">
        <f t="shared" si="194"/>
        <v>0.17755990885364348</v>
      </c>
      <c r="AU141" s="147">
        <f t="shared" si="147"/>
        <v>-129.19845248959655</v>
      </c>
      <c r="AV141" s="147">
        <f t="shared" si="148"/>
        <v>50.801547510403452</v>
      </c>
      <c r="AW141" s="114">
        <f t="shared" si="149"/>
        <v>-3.6442098430366281</v>
      </c>
      <c r="AX141" s="147">
        <f t="shared" si="195"/>
        <v>50.801547510403452</v>
      </c>
      <c r="AY141" s="114">
        <f t="shared" si="196"/>
        <v>0.65733916355861943</v>
      </c>
      <c r="AZ141" s="147">
        <f t="shared" si="197"/>
        <v>0.27943645495271424</v>
      </c>
      <c r="BA141" s="114">
        <f t="shared" si="198"/>
        <v>0.45699636380635772</v>
      </c>
      <c r="BB141" s="149"/>
      <c r="BC141" s="223">
        <f t="shared" si="199"/>
        <v>2.2000022053545076</v>
      </c>
      <c r="BD141" s="70"/>
      <c r="BE141" s="214"/>
      <c r="BF141" s="148">
        <f t="shared" si="200"/>
        <v>-151.68056196745542</v>
      </c>
      <c r="BG141" s="148">
        <f t="shared" si="201"/>
        <v>28.319438032544582</v>
      </c>
      <c r="BH141" s="147">
        <f t="shared" si="202"/>
        <v>28.319438032544582</v>
      </c>
      <c r="BI141" s="114">
        <f t="shared" si="153"/>
        <v>-0.38632443555670865</v>
      </c>
      <c r="BJ141" s="114">
        <f t="shared" si="203"/>
        <v>1</v>
      </c>
      <c r="BK141" s="147">
        <f t="shared" si="204"/>
        <v>0</v>
      </c>
      <c r="BL141" s="150"/>
      <c r="BM141" s="147">
        <f t="shared" si="205"/>
        <v>-151.43330971333143</v>
      </c>
      <c r="BN141" s="147">
        <f t="shared" si="206"/>
        <v>-151.43330971333143</v>
      </c>
      <c r="BO141" s="147">
        <f t="shared" si="207"/>
        <v>-1352.1375</v>
      </c>
      <c r="BP141" s="147">
        <f t="shared" si="159"/>
        <v>7.4375</v>
      </c>
      <c r="BQ141" s="147">
        <f t="shared" si="208"/>
        <v>-71.204171083990644</v>
      </c>
      <c r="BR141" s="115">
        <f t="shared" si="209"/>
        <v>0.32219677911606259</v>
      </c>
      <c r="BS141" s="115">
        <f t="shared" si="210"/>
        <v>0.11506636015407919</v>
      </c>
      <c r="BT141" s="115">
        <f t="shared" si="211"/>
        <v>0.11506636015407919</v>
      </c>
      <c r="BU141" s="147">
        <f t="shared" si="212"/>
        <v>0.83296650007333017</v>
      </c>
      <c r="BV141" s="150"/>
      <c r="BW141" s="147">
        <f t="shared" si="213"/>
        <v>-137.15336024042327</v>
      </c>
      <c r="BX141" s="147">
        <f t="shared" si="214"/>
        <v>-137.15336024042327</v>
      </c>
      <c r="BY141" s="147">
        <f t="shared" si="215"/>
        <v>-1352.1375</v>
      </c>
      <c r="BZ141" s="147">
        <f t="shared" si="160"/>
        <v>7.4375</v>
      </c>
      <c r="CA141" s="147">
        <f t="shared" si="216"/>
        <v>-63.662311833912575</v>
      </c>
      <c r="CB141" s="115">
        <f t="shared" si="217"/>
        <v>0.44366078809171999</v>
      </c>
      <c r="CC141" s="115">
        <f t="shared" si="218"/>
        <v>0.23803004406318048</v>
      </c>
      <c r="CD141" s="115">
        <f t="shared" si="219"/>
        <v>1</v>
      </c>
      <c r="CE141" s="147">
        <f t="shared" si="220"/>
        <v>0</v>
      </c>
      <c r="CF141" s="150"/>
      <c r="CG141" s="227">
        <f t="shared" si="221"/>
        <v>0.83296650007333017</v>
      </c>
      <c r="CH141" s="236">
        <f t="shared" si="222"/>
        <v>3.0329687054278378</v>
      </c>
      <c r="CI141" s="79">
        <f t="shared" si="223"/>
        <v>2.7751974738227977E-2</v>
      </c>
      <c r="CJ141" s="229">
        <f t="shared" si="161"/>
        <v>-31.134122169815456</v>
      </c>
      <c r="CK141" s="184">
        <f t="shared" si="154"/>
        <v>50.5</v>
      </c>
      <c r="CL141" s="184">
        <f t="shared" si="155"/>
        <v>5.8108511877809992</v>
      </c>
    </row>
    <row r="142" spans="1:90" x14ac:dyDescent="0.25">
      <c r="A142" s="145">
        <f t="shared" si="162"/>
        <v>510</v>
      </c>
      <c r="B142" s="146">
        <f t="shared" si="163"/>
        <v>0.125</v>
      </c>
      <c r="C142" s="94"/>
      <c r="D142" s="147">
        <f t="shared" si="164"/>
        <v>-178.09200000000001</v>
      </c>
      <c r="E142" s="148">
        <f t="shared" si="165"/>
        <v>0.97</v>
      </c>
      <c r="F142" s="149"/>
      <c r="G142" s="147">
        <f t="shared" si="166"/>
        <v>-118.47102720038875</v>
      </c>
      <c r="H142" s="147">
        <f t="shared" si="167"/>
        <v>-118.47102720038875</v>
      </c>
      <c r="I142" s="147">
        <f t="shared" si="168"/>
        <v>-1365.5250000000001</v>
      </c>
      <c r="J142" s="147">
        <f t="shared" si="156"/>
        <v>7.4375</v>
      </c>
      <c r="K142" s="147">
        <f t="shared" si="169"/>
        <v>-55.491477012331593</v>
      </c>
      <c r="L142" s="115">
        <f t="shared" si="150"/>
        <v>0.56652882288706508</v>
      </c>
      <c r="M142" s="115">
        <f t="shared" si="146"/>
        <v>0.42732713316706905</v>
      </c>
      <c r="N142" s="115">
        <f t="shared" si="170"/>
        <v>0.42732713316706905</v>
      </c>
      <c r="O142" s="147">
        <f t="shared" si="171"/>
        <v>0.64526703268185592</v>
      </c>
      <c r="P142" s="149"/>
      <c r="Q142" s="147">
        <f t="shared" si="172"/>
        <v>-65.725558865560544</v>
      </c>
      <c r="R142" s="147">
        <f t="shared" si="173"/>
        <v>-141.31452038213268</v>
      </c>
      <c r="S142" s="147">
        <f t="shared" si="174"/>
        <v>-1365.5250000000001</v>
      </c>
      <c r="T142" s="147">
        <f t="shared" si="157"/>
        <v>7.4375</v>
      </c>
      <c r="U142" s="147">
        <f t="shared" si="175"/>
        <v>-65.725558865560544</v>
      </c>
      <c r="V142" s="115">
        <f t="shared" si="176"/>
        <v>0.41110775310681841</v>
      </c>
      <c r="W142" s="115">
        <f t="shared" si="177"/>
        <v>0.1993030196442086</v>
      </c>
      <c r="X142" s="115">
        <f t="shared" si="178"/>
        <v>1</v>
      </c>
      <c r="Y142" s="147">
        <f t="shared" si="179"/>
        <v>0</v>
      </c>
      <c r="Z142" s="149"/>
      <c r="AA142" s="147">
        <f t="shared" si="180"/>
        <v>-134.46136183068282</v>
      </c>
      <c r="AB142" s="147">
        <f t="shared" si="181"/>
        <v>45.538638169317181</v>
      </c>
      <c r="AC142" s="147">
        <f t="shared" si="182"/>
        <v>45.538638169317181</v>
      </c>
      <c r="AD142" s="114">
        <f t="shared" si="151"/>
        <v>-2.6797149128330537</v>
      </c>
      <c r="AE142" s="114">
        <f t="shared" si="183"/>
        <v>1</v>
      </c>
      <c r="AF142" s="147">
        <f t="shared" si="184"/>
        <v>0</v>
      </c>
      <c r="AG142" s="149"/>
      <c r="AH142" s="147">
        <f t="shared" si="185"/>
        <v>-155.1357807566842</v>
      </c>
      <c r="AI142" s="147">
        <f t="shared" si="186"/>
        <v>24.864219243315802</v>
      </c>
      <c r="AJ142" s="147">
        <f t="shared" si="187"/>
        <v>24.864219243315802</v>
      </c>
      <c r="AK142" s="114">
        <f t="shared" si="158"/>
        <v>-0.1327450021045293</v>
      </c>
      <c r="AL142" s="114">
        <f t="shared" si="188"/>
        <v>1</v>
      </c>
      <c r="AM142" s="147">
        <f t="shared" si="189"/>
        <v>0</v>
      </c>
      <c r="AN142" s="149"/>
      <c r="AO142" s="147">
        <f t="shared" si="190"/>
        <v>-147.91475183380808</v>
      </c>
      <c r="AP142" s="147">
        <f t="shared" si="191"/>
        <v>31.541670550367002</v>
      </c>
      <c r="AQ142" s="114">
        <f t="shared" si="152"/>
        <v>-1.3896721182435128</v>
      </c>
      <c r="AR142" s="147">
        <f t="shared" si="192"/>
        <v>31.541670550367002</v>
      </c>
      <c r="AS142" s="114">
        <f t="shared" si="193"/>
        <v>0.85215067842248615</v>
      </c>
      <c r="AT142" s="147">
        <f t="shared" si="194"/>
        <v>0.17179559123293575</v>
      </c>
      <c r="AU142" s="147">
        <f t="shared" si="147"/>
        <v>-130.68445821459278</v>
      </c>
      <c r="AV142" s="147">
        <f t="shared" si="148"/>
        <v>49.31554178540722</v>
      </c>
      <c r="AW142" s="114">
        <f t="shared" si="149"/>
        <v>-3.4450842329571749</v>
      </c>
      <c r="AX142" s="147">
        <f t="shared" si="195"/>
        <v>49.31554178540722</v>
      </c>
      <c r="AY142" s="114">
        <f t="shared" si="196"/>
        <v>0.6725828487371921</v>
      </c>
      <c r="AZ142" s="147">
        <f t="shared" si="197"/>
        <v>0.26860316876583457</v>
      </c>
      <c r="BA142" s="114">
        <f t="shared" si="198"/>
        <v>0.44039875999877032</v>
      </c>
      <c r="BB142" s="149"/>
      <c r="BC142" s="223">
        <f t="shared" si="199"/>
        <v>2.1806657926806263</v>
      </c>
      <c r="BD142" s="70"/>
      <c r="BE142" s="214"/>
      <c r="BF142" s="148">
        <f t="shared" si="200"/>
        <v>-152.08221980174562</v>
      </c>
      <c r="BG142" s="148">
        <f t="shared" si="201"/>
        <v>27.917780198254377</v>
      </c>
      <c r="BH142" s="147">
        <f t="shared" si="202"/>
        <v>27.917780198254377</v>
      </c>
      <c r="BI142" s="114">
        <f t="shared" si="153"/>
        <v>-0.36879266470644712</v>
      </c>
      <c r="BJ142" s="114">
        <f t="shared" si="203"/>
        <v>1</v>
      </c>
      <c r="BK142" s="147">
        <f t="shared" si="204"/>
        <v>0</v>
      </c>
      <c r="BL142" s="150"/>
      <c r="BM142" s="147">
        <f t="shared" si="205"/>
        <v>-151.73080303521584</v>
      </c>
      <c r="BN142" s="147">
        <f t="shared" si="206"/>
        <v>-151.73080303521584</v>
      </c>
      <c r="BO142" s="147">
        <f t="shared" si="207"/>
        <v>-1365.5250000000001</v>
      </c>
      <c r="BP142" s="147">
        <f t="shared" si="159"/>
        <v>7.4375</v>
      </c>
      <c r="BQ142" s="147">
        <f t="shared" si="208"/>
        <v>-71.375679110277417</v>
      </c>
      <c r="BR142" s="115">
        <f t="shared" si="209"/>
        <v>0.31936158890858446</v>
      </c>
      <c r="BS142" s="115">
        <f t="shared" si="210"/>
        <v>0.11285008985204041</v>
      </c>
      <c r="BT142" s="115">
        <f t="shared" si="211"/>
        <v>0.11285008985204041</v>
      </c>
      <c r="BU142" s="147">
        <f t="shared" si="212"/>
        <v>0.82642049583450905</v>
      </c>
      <c r="BV142" s="150"/>
      <c r="BW142" s="147">
        <f t="shared" si="213"/>
        <v>-137.61488765381645</v>
      </c>
      <c r="BX142" s="147">
        <f t="shared" si="214"/>
        <v>-137.61488765381645</v>
      </c>
      <c r="BY142" s="147">
        <f t="shared" si="215"/>
        <v>-1365.5250000000001</v>
      </c>
      <c r="BZ142" s="147">
        <f t="shared" si="160"/>
        <v>7.4375</v>
      </c>
      <c r="CA142" s="147">
        <f t="shared" si="216"/>
        <v>-63.886087369709301</v>
      </c>
      <c r="CB142" s="115">
        <f t="shared" si="217"/>
        <v>0.44015721702302935</v>
      </c>
      <c r="CC142" s="115">
        <f t="shared" si="218"/>
        <v>0.23364157836475025</v>
      </c>
      <c r="CD142" s="115">
        <f t="shared" si="219"/>
        <v>1</v>
      </c>
      <c r="CE142" s="147">
        <f t="shared" si="220"/>
        <v>0</v>
      </c>
      <c r="CF142" s="150"/>
      <c r="CG142" s="227">
        <f t="shared" si="221"/>
        <v>0.82642049583450905</v>
      </c>
      <c r="CH142" s="236">
        <f t="shared" si="222"/>
        <v>3.0070862885151355</v>
      </c>
      <c r="CI142" s="79">
        <f t="shared" si="223"/>
        <v>2.7639142239092161E-2</v>
      </c>
      <c r="CJ142" s="229">
        <f t="shared" si="161"/>
        <v>-31.169508782114139</v>
      </c>
      <c r="CK142" s="184">
        <f t="shared" si="154"/>
        <v>51</v>
      </c>
      <c r="CL142" s="184">
        <f t="shared" si="155"/>
        <v>5.7553545824540606</v>
      </c>
    </row>
    <row r="143" spans="1:90" x14ac:dyDescent="0.25">
      <c r="A143" s="145">
        <f t="shared" si="162"/>
        <v>515</v>
      </c>
      <c r="B143" s="146">
        <f t="shared" si="163"/>
        <v>0.125</v>
      </c>
      <c r="C143" s="94"/>
      <c r="D143" s="147">
        <f t="shared" si="164"/>
        <v>-179.83799999999999</v>
      </c>
      <c r="E143" s="148">
        <f t="shared" si="165"/>
        <v>0.97</v>
      </c>
      <c r="F143" s="149"/>
      <c r="G143" s="147">
        <f t="shared" si="166"/>
        <v>-119.12227518331099</v>
      </c>
      <c r="H143" s="147">
        <f t="shared" si="167"/>
        <v>-119.12227518331099</v>
      </c>
      <c r="I143" s="147">
        <f t="shared" si="168"/>
        <v>-1378.9124999999999</v>
      </c>
      <c r="J143" s="147">
        <f t="shared" si="156"/>
        <v>7.4375</v>
      </c>
      <c r="K143" s="147">
        <f t="shared" si="169"/>
        <v>-55.751977857328967</v>
      </c>
      <c r="L143" s="115">
        <f t="shared" si="150"/>
        <v>0.56277639338032626</v>
      </c>
      <c r="M143" s="115">
        <f t="shared" si="146"/>
        <v>0.42054195555325957</v>
      </c>
      <c r="N143" s="115">
        <f t="shared" si="170"/>
        <v>0.42054195555325957</v>
      </c>
      <c r="O143" s="147">
        <f t="shared" si="171"/>
        <v>0.64251496862627289</v>
      </c>
      <c r="P143" s="149"/>
      <c r="Q143" s="147">
        <f t="shared" si="172"/>
        <v>-65.934368419442734</v>
      </c>
      <c r="R143" s="147">
        <f t="shared" si="173"/>
        <v>-141.72415328937015</v>
      </c>
      <c r="S143" s="147">
        <f t="shared" si="174"/>
        <v>-1378.9124999999999</v>
      </c>
      <c r="T143" s="147">
        <f t="shared" si="157"/>
        <v>7.4375</v>
      </c>
      <c r="U143" s="147">
        <f t="shared" si="175"/>
        <v>-65.934368419442734</v>
      </c>
      <c r="V143" s="115">
        <f t="shared" si="176"/>
        <v>0.40778283060370135</v>
      </c>
      <c r="W143" s="115">
        <f t="shared" si="177"/>
        <v>0.19560058373981418</v>
      </c>
      <c r="X143" s="115">
        <f t="shared" si="178"/>
        <v>1</v>
      </c>
      <c r="Y143" s="147">
        <f t="shared" si="179"/>
        <v>0</v>
      </c>
      <c r="Z143" s="149"/>
      <c r="AA143" s="147">
        <f t="shared" si="180"/>
        <v>-135.6122139882068</v>
      </c>
      <c r="AB143" s="147">
        <f t="shared" si="181"/>
        <v>44.387786011793196</v>
      </c>
      <c r="AC143" s="147">
        <f t="shared" si="182"/>
        <v>44.387786011793196</v>
      </c>
      <c r="AD143" s="114">
        <f t="shared" si="151"/>
        <v>-2.5424439405079653</v>
      </c>
      <c r="AE143" s="114">
        <f t="shared" si="183"/>
        <v>1</v>
      </c>
      <c r="AF143" s="147">
        <f t="shared" si="184"/>
        <v>0</v>
      </c>
      <c r="AG143" s="149"/>
      <c r="AH143" s="147">
        <f t="shared" si="185"/>
        <v>-155.42441244366574</v>
      </c>
      <c r="AI143" s="147">
        <f t="shared" si="186"/>
        <v>24.575587556334256</v>
      </c>
      <c r="AJ143" s="147">
        <f t="shared" si="187"/>
        <v>24.575587556334256</v>
      </c>
      <c r="AK143" s="114">
        <f t="shared" si="158"/>
        <v>-0.12714022486373278</v>
      </c>
      <c r="AL143" s="114">
        <f t="shared" si="188"/>
        <v>1</v>
      </c>
      <c r="AM143" s="147">
        <f t="shared" si="189"/>
        <v>0</v>
      </c>
      <c r="AN143" s="149"/>
      <c r="AO143" s="147">
        <f t="shared" si="190"/>
        <v>-148.62001305236382</v>
      </c>
      <c r="AP143" s="147">
        <f t="shared" si="191"/>
        <v>30.837162867944954</v>
      </c>
      <c r="AQ143" s="114">
        <f t="shared" si="152"/>
        <v>-1.3203840659462573</v>
      </c>
      <c r="AR143" s="147">
        <f t="shared" si="192"/>
        <v>30.837162867944954</v>
      </c>
      <c r="AS143" s="114">
        <f t="shared" si="193"/>
        <v>0.8589755391500109</v>
      </c>
      <c r="AT143" s="147">
        <f t="shared" si="194"/>
        <v>0.16632773930930395</v>
      </c>
      <c r="AU143" s="147">
        <f t="shared" si="147"/>
        <v>-132.09605540435211</v>
      </c>
      <c r="AV143" s="147">
        <f t="shared" si="148"/>
        <v>47.903944595647886</v>
      </c>
      <c r="AW143" s="114">
        <f t="shared" si="149"/>
        <v>-3.2604368732812281</v>
      </c>
      <c r="AX143" s="147">
        <f t="shared" si="195"/>
        <v>47.903944595647886</v>
      </c>
      <c r="AY143" s="114">
        <f t="shared" si="196"/>
        <v>0.6870338834739298</v>
      </c>
      <c r="AZ143" s="147">
        <f t="shared" si="197"/>
        <v>0.2583815781858031</v>
      </c>
      <c r="BA143" s="114">
        <f t="shared" si="198"/>
        <v>0.42470931749510704</v>
      </c>
      <c r="BB143" s="149"/>
      <c r="BC143" s="223">
        <f t="shared" si="199"/>
        <v>2.1622242861213801</v>
      </c>
      <c r="BD143" s="70"/>
      <c r="BE143" s="214"/>
      <c r="BF143" s="148">
        <f t="shared" si="200"/>
        <v>-152.47196443934322</v>
      </c>
      <c r="BG143" s="148">
        <f t="shared" si="201"/>
        <v>27.528035560656775</v>
      </c>
      <c r="BH143" s="147">
        <f t="shared" si="202"/>
        <v>27.528035560656775</v>
      </c>
      <c r="BI143" s="114">
        <f t="shared" si="153"/>
        <v>-0.35223700166752347</v>
      </c>
      <c r="BJ143" s="114">
        <f t="shared" si="203"/>
        <v>1</v>
      </c>
      <c r="BK143" s="147">
        <f t="shared" si="204"/>
        <v>0</v>
      </c>
      <c r="BL143" s="150"/>
      <c r="BM143" s="147">
        <f t="shared" si="205"/>
        <v>-152.02208275830304</v>
      </c>
      <c r="BN143" s="147">
        <f t="shared" si="206"/>
        <v>-152.02208275830304</v>
      </c>
      <c r="BO143" s="147">
        <f t="shared" si="207"/>
        <v>-1378.9124999999999</v>
      </c>
      <c r="BP143" s="147">
        <f t="shared" si="159"/>
        <v>7.4375</v>
      </c>
      <c r="BQ143" s="147">
        <f t="shared" si="208"/>
        <v>-71.544193595358976</v>
      </c>
      <c r="BR143" s="115">
        <f t="shared" si="209"/>
        <v>0.31657309753356433</v>
      </c>
      <c r="BS143" s="115">
        <f t="shared" si="210"/>
        <v>0.11069644388911973</v>
      </c>
      <c r="BT143" s="115">
        <f t="shared" si="211"/>
        <v>0.11069644388911973</v>
      </c>
      <c r="BU143" s="147">
        <f t="shared" si="212"/>
        <v>0.8199680839174921</v>
      </c>
      <c r="BV143" s="150"/>
      <c r="BW143" s="147">
        <f t="shared" si="213"/>
        <v>-138.0667047659673</v>
      </c>
      <c r="BX143" s="147">
        <f t="shared" si="214"/>
        <v>-138.0667047659673</v>
      </c>
      <c r="BY143" s="147">
        <f t="shared" si="215"/>
        <v>-1378.9124999999999</v>
      </c>
      <c r="BZ143" s="147">
        <f t="shared" si="160"/>
        <v>7.4375</v>
      </c>
      <c r="CA143" s="147">
        <f t="shared" si="216"/>
        <v>-64.106353005771993</v>
      </c>
      <c r="CB143" s="115">
        <f t="shared" si="217"/>
        <v>0.43670204193530809</v>
      </c>
      <c r="CC143" s="115">
        <f t="shared" si="218"/>
        <v>0.22936660059829267</v>
      </c>
      <c r="CD143" s="115">
        <f t="shared" si="219"/>
        <v>1</v>
      </c>
      <c r="CE143" s="147">
        <f t="shared" si="220"/>
        <v>0</v>
      </c>
      <c r="CF143" s="150"/>
      <c r="CG143" s="227">
        <f t="shared" si="221"/>
        <v>0.8199680839174921</v>
      </c>
      <c r="CH143" s="236">
        <f t="shared" si="222"/>
        <v>2.9821923700388719</v>
      </c>
      <c r="CI143" s="79">
        <f t="shared" si="223"/>
        <v>2.7472738501738952E-2</v>
      </c>
      <c r="CJ143" s="229">
        <f t="shared" si="161"/>
        <v>-31.221960952894907</v>
      </c>
      <c r="CK143" s="184">
        <f t="shared" si="154"/>
        <v>51.5</v>
      </c>
      <c r="CL143" s="184">
        <f t="shared" si="155"/>
        <v>5.7008668602896657</v>
      </c>
    </row>
    <row r="144" spans="1:90" x14ac:dyDescent="0.25">
      <c r="A144" s="145">
        <f t="shared" si="162"/>
        <v>520</v>
      </c>
      <c r="B144" s="146">
        <f t="shared" si="163"/>
        <v>0.125</v>
      </c>
      <c r="C144" s="94"/>
      <c r="D144" s="147">
        <f t="shared" si="164"/>
        <v>-181.584</v>
      </c>
      <c r="E144" s="148">
        <f t="shared" si="165"/>
        <v>0.97</v>
      </c>
      <c r="F144" s="149"/>
      <c r="G144" s="147">
        <f t="shared" si="166"/>
        <v>-119.76146062765709</v>
      </c>
      <c r="H144" s="147">
        <f t="shared" si="167"/>
        <v>-119.76146062765709</v>
      </c>
      <c r="I144" s="147">
        <f t="shared" si="168"/>
        <v>-1392.3</v>
      </c>
      <c r="J144" s="147">
        <f t="shared" si="156"/>
        <v>7.4375</v>
      </c>
      <c r="K144" s="147">
        <f t="shared" si="169"/>
        <v>-56.009045297838163</v>
      </c>
      <c r="L144" s="115">
        <f t="shared" si="150"/>
        <v>0.55906201615139428</v>
      </c>
      <c r="M144" s="115">
        <f t="shared" si="146"/>
        <v>0.4138832976811444</v>
      </c>
      <c r="N144" s="115">
        <f t="shared" si="170"/>
        <v>0.4138832976811444</v>
      </c>
      <c r="O144" s="147">
        <f t="shared" si="171"/>
        <v>0.63975139224175803</v>
      </c>
      <c r="P144" s="149"/>
      <c r="Q144" s="147">
        <f t="shared" si="172"/>
        <v>-66.13982480865765</v>
      </c>
      <c r="R144" s="147">
        <f t="shared" si="173"/>
        <v>-142.12520981528755</v>
      </c>
      <c r="S144" s="147">
        <f t="shared" si="174"/>
        <v>-1392.3</v>
      </c>
      <c r="T144" s="147">
        <f t="shared" si="157"/>
        <v>7.4375</v>
      </c>
      <c r="U144" s="147">
        <f t="shared" si="175"/>
        <v>-66.13982480865765</v>
      </c>
      <c r="V144" s="115">
        <f t="shared" si="176"/>
        <v>0.40450601477770298</v>
      </c>
      <c r="W144" s="115">
        <f t="shared" si="177"/>
        <v>0.19199640805600296</v>
      </c>
      <c r="X144" s="115">
        <f t="shared" si="178"/>
        <v>1</v>
      </c>
      <c r="Y144" s="147">
        <f t="shared" si="179"/>
        <v>0</v>
      </c>
      <c r="Z144" s="149"/>
      <c r="AA144" s="147">
        <f t="shared" si="180"/>
        <v>-136.70981404414155</v>
      </c>
      <c r="AB144" s="147">
        <f t="shared" si="181"/>
        <v>43.290185955858448</v>
      </c>
      <c r="AC144" s="147">
        <f t="shared" si="182"/>
        <v>43.290185955858448</v>
      </c>
      <c r="AD144" s="114">
        <f t="shared" si="151"/>
        <v>-2.4140681818279184</v>
      </c>
      <c r="AE144" s="114">
        <f t="shared" si="183"/>
        <v>1</v>
      </c>
      <c r="AF144" s="147">
        <f t="shared" si="184"/>
        <v>0</v>
      </c>
      <c r="AG144" s="149"/>
      <c r="AH144" s="147">
        <f t="shared" si="185"/>
        <v>-155.70611239741493</v>
      </c>
      <c r="AI144" s="147">
        <f t="shared" si="186"/>
        <v>24.293887602585073</v>
      </c>
      <c r="AJ144" s="147">
        <f t="shared" si="187"/>
        <v>24.293887602585073</v>
      </c>
      <c r="AK144" s="114">
        <f t="shared" si="158"/>
        <v>-0.12182902982073639</v>
      </c>
      <c r="AL144" s="114">
        <f t="shared" si="188"/>
        <v>1</v>
      </c>
      <c r="AM144" s="147">
        <f t="shared" si="189"/>
        <v>0</v>
      </c>
      <c r="AN144" s="149"/>
      <c r="AO144" s="147">
        <f t="shared" si="190"/>
        <v>-149.29328425872635</v>
      </c>
      <c r="AP144" s="147">
        <f t="shared" si="191"/>
        <v>30.16466205979367</v>
      </c>
      <c r="AQ144" s="114">
        <f t="shared" si="152"/>
        <v>-1.2552856511737576</v>
      </c>
      <c r="AR144" s="147">
        <f t="shared" si="192"/>
        <v>30.16466205979367</v>
      </c>
      <c r="AS144" s="114">
        <f t="shared" si="193"/>
        <v>0.8654375157294163</v>
      </c>
      <c r="AT144" s="147">
        <f t="shared" si="194"/>
        <v>0.16113601527667556</v>
      </c>
      <c r="AU144" s="147">
        <f t="shared" si="147"/>
        <v>-133.43728544678416</v>
      </c>
      <c r="AV144" s="147">
        <f t="shared" si="148"/>
        <v>46.562714553215841</v>
      </c>
      <c r="AW144" s="114">
        <f t="shared" si="149"/>
        <v>-3.0888090891602431</v>
      </c>
      <c r="AX144" s="147">
        <f t="shared" si="195"/>
        <v>46.562714553215841</v>
      </c>
      <c r="AY144" s="114">
        <f t="shared" si="196"/>
        <v>0.70074425439701138</v>
      </c>
      <c r="AZ144" s="147">
        <f t="shared" si="197"/>
        <v>0.24873244953640938</v>
      </c>
      <c r="BA144" s="114">
        <f t="shared" si="198"/>
        <v>0.40986846481308492</v>
      </c>
      <c r="BB144" s="149"/>
      <c r="BC144" s="223">
        <f t="shared" si="199"/>
        <v>2.1446198570548431</v>
      </c>
      <c r="BD144" s="70"/>
      <c r="BE144" s="214"/>
      <c r="BF144" s="148">
        <f t="shared" si="200"/>
        <v>-152.85031830221683</v>
      </c>
      <c r="BG144" s="148">
        <f t="shared" si="201"/>
        <v>27.149681697783166</v>
      </c>
      <c r="BH144" s="147">
        <f t="shared" si="202"/>
        <v>27.149681697783166</v>
      </c>
      <c r="BI144" s="114">
        <f t="shared" si="153"/>
        <v>-0.3365936893740698</v>
      </c>
      <c r="BJ144" s="114">
        <f t="shared" si="203"/>
        <v>1</v>
      </c>
      <c r="BK144" s="147">
        <f t="shared" si="204"/>
        <v>0</v>
      </c>
      <c r="BL144" s="150"/>
      <c r="BM144" s="147">
        <f t="shared" si="205"/>
        <v>-152.3073416000129</v>
      </c>
      <c r="BN144" s="147">
        <f t="shared" si="206"/>
        <v>-152.3073416000129</v>
      </c>
      <c r="BO144" s="147">
        <f t="shared" si="207"/>
        <v>-1392.3</v>
      </c>
      <c r="BP144" s="147">
        <f t="shared" si="159"/>
        <v>7.4375</v>
      </c>
      <c r="BQ144" s="147">
        <f t="shared" si="208"/>
        <v>-71.709789395573338</v>
      </c>
      <c r="BR144" s="115">
        <f t="shared" si="209"/>
        <v>0.31383023522109665</v>
      </c>
      <c r="BS144" s="115">
        <f t="shared" si="210"/>
        <v>0.10860312892813002</v>
      </c>
      <c r="BT144" s="115">
        <f t="shared" si="211"/>
        <v>0.10860312892813002</v>
      </c>
      <c r="BU144" s="147">
        <f t="shared" si="212"/>
        <v>0.81360759401716298</v>
      </c>
      <c r="BV144" s="150"/>
      <c r="BW144" s="147">
        <f t="shared" si="213"/>
        <v>-138.50909920266187</v>
      </c>
      <c r="BX144" s="147">
        <f t="shared" si="214"/>
        <v>-138.50909920266187</v>
      </c>
      <c r="BY144" s="147">
        <f t="shared" si="215"/>
        <v>-1392.3</v>
      </c>
      <c r="BZ144" s="147">
        <f t="shared" si="160"/>
        <v>7.4375</v>
      </c>
      <c r="CA144" s="147">
        <f t="shared" si="216"/>
        <v>-64.323184318161793</v>
      </c>
      <c r="CB144" s="115">
        <f t="shared" si="217"/>
        <v>0.43329443486787794</v>
      </c>
      <c r="CC144" s="115">
        <f t="shared" si="218"/>
        <v>0.22520159683858404</v>
      </c>
      <c r="CD144" s="115">
        <f t="shared" si="219"/>
        <v>1</v>
      </c>
      <c r="CE144" s="147">
        <f t="shared" si="220"/>
        <v>0</v>
      </c>
      <c r="CF144" s="150"/>
      <c r="CG144" s="227">
        <f t="shared" si="221"/>
        <v>0.81360759401716298</v>
      </c>
      <c r="CH144" s="236">
        <f t="shared" si="222"/>
        <v>2.9582274510720064</v>
      </c>
      <c r="CI144" s="79">
        <f t="shared" si="223"/>
        <v>2.7259350352129459E-2</v>
      </c>
      <c r="CJ144" s="229">
        <f t="shared" si="161"/>
        <v>-31.289689970648556</v>
      </c>
      <c r="CK144" s="184">
        <f t="shared" si="154"/>
        <v>52</v>
      </c>
      <c r="CL144" s="184">
        <f t="shared" si="155"/>
        <v>5.6473627042627612</v>
      </c>
    </row>
    <row r="145" spans="1:90" x14ac:dyDescent="0.25">
      <c r="A145" s="145">
        <f t="shared" si="162"/>
        <v>525</v>
      </c>
      <c r="B145" s="146">
        <f t="shared" si="163"/>
        <v>0.125</v>
      </c>
      <c r="C145" s="94"/>
      <c r="D145" s="147">
        <f t="shared" si="164"/>
        <v>-183.33</v>
      </c>
      <c r="E145" s="148">
        <f t="shared" si="165"/>
        <v>0.97</v>
      </c>
      <c r="F145" s="149"/>
      <c r="G145" s="147">
        <f t="shared" si="166"/>
        <v>-120.38883593010648</v>
      </c>
      <c r="H145" s="147">
        <f t="shared" si="167"/>
        <v>-120.38883593010648</v>
      </c>
      <c r="I145" s="147">
        <f t="shared" si="168"/>
        <v>-1405.6875</v>
      </c>
      <c r="J145" s="147">
        <f t="shared" si="156"/>
        <v>7.4375</v>
      </c>
      <c r="K145" s="147">
        <f t="shared" si="169"/>
        <v>-56.262736620186345</v>
      </c>
      <c r="L145" s="115">
        <f t="shared" si="150"/>
        <v>0.55538538696036455</v>
      </c>
      <c r="M145" s="115">
        <f t="shared" si="146"/>
        <v>0.40734971276155424</v>
      </c>
      <c r="N145" s="115">
        <f t="shared" si="170"/>
        <v>0.40734971276155424</v>
      </c>
      <c r="O145" s="147">
        <f t="shared" si="171"/>
        <v>0.63697796788416128</v>
      </c>
      <c r="P145" s="149"/>
      <c r="Q145" s="147">
        <f t="shared" si="172"/>
        <v>-66.342003001237302</v>
      </c>
      <c r="R145" s="147">
        <f t="shared" si="173"/>
        <v>-142.51794840679204</v>
      </c>
      <c r="S145" s="147">
        <f t="shared" si="174"/>
        <v>-1405.6875</v>
      </c>
      <c r="T145" s="147">
        <f t="shared" si="157"/>
        <v>7.4375</v>
      </c>
      <c r="U145" s="147">
        <f t="shared" si="175"/>
        <v>-66.342003001237302</v>
      </c>
      <c r="V145" s="115">
        <f t="shared" si="176"/>
        <v>0.40127640500673367</v>
      </c>
      <c r="W145" s="115">
        <f t="shared" si="177"/>
        <v>0.18848726018490908</v>
      </c>
      <c r="X145" s="115">
        <f t="shared" si="178"/>
        <v>1</v>
      </c>
      <c r="Y145" s="147">
        <f t="shared" si="179"/>
        <v>0</v>
      </c>
      <c r="Z145" s="149"/>
      <c r="AA145" s="147">
        <f t="shared" si="180"/>
        <v>-137.75715663265606</v>
      </c>
      <c r="AB145" s="147">
        <f t="shared" si="181"/>
        <v>42.242843367343937</v>
      </c>
      <c r="AC145" s="147">
        <f t="shared" si="182"/>
        <v>42.242843367343937</v>
      </c>
      <c r="AD145" s="114">
        <f t="shared" si="151"/>
        <v>-2.2938443063760836</v>
      </c>
      <c r="AE145" s="114">
        <f t="shared" si="183"/>
        <v>1</v>
      </c>
      <c r="AF145" s="147">
        <f t="shared" si="184"/>
        <v>0</v>
      </c>
      <c r="AG145" s="149"/>
      <c r="AH145" s="147">
        <f t="shared" si="185"/>
        <v>-155.98113143278184</v>
      </c>
      <c r="AI145" s="147">
        <f t="shared" si="186"/>
        <v>24.018868567218163</v>
      </c>
      <c r="AJ145" s="147">
        <f t="shared" si="187"/>
        <v>24.018868567218163</v>
      </c>
      <c r="AK145" s="114">
        <f t="shared" si="158"/>
        <v>-0.11679317497419539</v>
      </c>
      <c r="AL145" s="114">
        <f t="shared" si="188"/>
        <v>1</v>
      </c>
      <c r="AM145" s="147">
        <f t="shared" si="189"/>
        <v>0</v>
      </c>
      <c r="AN145" s="149"/>
      <c r="AO145" s="147">
        <f t="shared" si="190"/>
        <v>-149.93660078923304</v>
      </c>
      <c r="AP145" s="147">
        <f t="shared" si="191"/>
        <v>29.52213209742834</v>
      </c>
      <c r="AQ145" s="114">
        <f t="shared" si="152"/>
        <v>-1.1940758380595975</v>
      </c>
      <c r="AR145" s="147">
        <f t="shared" si="192"/>
        <v>29.52213209742834</v>
      </c>
      <c r="AS145" s="114">
        <f t="shared" si="193"/>
        <v>0.87155782837590834</v>
      </c>
      <c r="AT145" s="147">
        <f t="shared" si="194"/>
        <v>0.15620175712925047</v>
      </c>
      <c r="AU145" s="147">
        <f t="shared" si="147"/>
        <v>-134.7120839334429</v>
      </c>
      <c r="AV145" s="147">
        <f t="shared" si="148"/>
        <v>45.287916066557102</v>
      </c>
      <c r="AW145" s="114">
        <f t="shared" si="149"/>
        <v>-2.928946594122213</v>
      </c>
      <c r="AX145" s="147">
        <f t="shared" si="195"/>
        <v>45.287916066557102</v>
      </c>
      <c r="AY145" s="114">
        <f t="shared" si="196"/>
        <v>0.71376076323261817</v>
      </c>
      <c r="AZ145" s="147">
        <f t="shared" si="197"/>
        <v>0.23961860352675715</v>
      </c>
      <c r="BA145" s="114">
        <f t="shared" si="198"/>
        <v>0.39582036065600762</v>
      </c>
      <c r="BB145" s="149"/>
      <c r="BC145" s="223">
        <f t="shared" si="199"/>
        <v>2.1277983285401687</v>
      </c>
      <c r="BD145" s="70"/>
      <c r="BE145" s="214"/>
      <c r="BF145" s="148">
        <f t="shared" si="200"/>
        <v>-153.21777461197843</v>
      </c>
      <c r="BG145" s="148">
        <f t="shared" si="201"/>
        <v>26.782225388021573</v>
      </c>
      <c r="BH145" s="147">
        <f t="shared" si="202"/>
        <v>26.782225388021573</v>
      </c>
      <c r="BI145" s="114">
        <f t="shared" si="153"/>
        <v>-0.32180371648999834</v>
      </c>
      <c r="BJ145" s="114">
        <f t="shared" si="203"/>
        <v>1</v>
      </c>
      <c r="BK145" s="147">
        <f t="shared" si="204"/>
        <v>0</v>
      </c>
      <c r="BL145" s="150"/>
      <c r="BM145" s="147">
        <f t="shared" si="205"/>
        <v>-152.58676448174438</v>
      </c>
      <c r="BN145" s="147">
        <f t="shared" si="206"/>
        <v>-152.58676448174438</v>
      </c>
      <c r="BO145" s="147">
        <f t="shared" si="207"/>
        <v>-1405.6875</v>
      </c>
      <c r="BP145" s="147">
        <f t="shared" si="159"/>
        <v>7.4375</v>
      </c>
      <c r="BQ145" s="147">
        <f t="shared" si="208"/>
        <v>-71.872538991655773</v>
      </c>
      <c r="BR145" s="115">
        <f t="shared" si="209"/>
        <v>0.31113196187329634</v>
      </c>
      <c r="BS145" s="115">
        <f t="shared" si="210"/>
        <v>0.10656795281864802</v>
      </c>
      <c r="BT145" s="115">
        <f t="shared" si="211"/>
        <v>0.10656795281864802</v>
      </c>
      <c r="BU145" s="147">
        <f t="shared" si="212"/>
        <v>0.80733737821028773</v>
      </c>
      <c r="BV145" s="150"/>
      <c r="BW145" s="147">
        <f t="shared" si="213"/>
        <v>-138.94234840095675</v>
      </c>
      <c r="BX145" s="147">
        <f t="shared" si="214"/>
        <v>-138.94234840095675</v>
      </c>
      <c r="BY145" s="147">
        <f t="shared" si="215"/>
        <v>-1405.6875</v>
      </c>
      <c r="BZ145" s="147">
        <f t="shared" si="160"/>
        <v>7.4375</v>
      </c>
      <c r="CA145" s="147">
        <f t="shared" si="216"/>
        <v>-64.536654938128393</v>
      </c>
      <c r="CB145" s="115">
        <f t="shared" si="217"/>
        <v>0.42993358039234769</v>
      </c>
      <c r="CC145" s="115">
        <f t="shared" si="218"/>
        <v>0.22114316443639095</v>
      </c>
      <c r="CD145" s="115">
        <f t="shared" si="219"/>
        <v>1</v>
      </c>
      <c r="CE145" s="147">
        <f t="shared" si="220"/>
        <v>0</v>
      </c>
      <c r="CF145" s="150"/>
      <c r="CG145" s="227">
        <f t="shared" si="221"/>
        <v>0.80733737821028773</v>
      </c>
      <c r="CH145" s="236">
        <f t="shared" si="222"/>
        <v>2.9351357067504562</v>
      </c>
      <c r="CI145" s="79">
        <f t="shared" si="223"/>
        <v>2.7004921290895937E-2</v>
      </c>
      <c r="CJ145" s="229">
        <f t="shared" si="161"/>
        <v>-31.371141683693068</v>
      </c>
      <c r="CK145" s="184">
        <f t="shared" si="154"/>
        <v>52.5</v>
      </c>
      <c r="CL145" s="184">
        <f t="shared" si="155"/>
        <v>5.5948175229790209</v>
      </c>
    </row>
    <row r="146" spans="1:90" x14ac:dyDescent="0.25">
      <c r="A146" s="145">
        <f t="shared" si="162"/>
        <v>530</v>
      </c>
      <c r="B146" s="146">
        <f t="shared" si="163"/>
        <v>0.125</v>
      </c>
      <c r="C146" s="94"/>
      <c r="D146" s="147">
        <f t="shared" si="164"/>
        <v>-185.07599999999999</v>
      </c>
      <c r="E146" s="148">
        <f t="shared" si="165"/>
        <v>0.97</v>
      </c>
      <c r="F146" s="149"/>
      <c r="G146" s="147">
        <f t="shared" si="166"/>
        <v>-121.00465085549223</v>
      </c>
      <c r="H146" s="147">
        <f t="shared" si="167"/>
        <v>-121.00465085549223</v>
      </c>
      <c r="I146" s="147">
        <f t="shared" si="168"/>
        <v>-1419.075</v>
      </c>
      <c r="J146" s="147">
        <f t="shared" si="156"/>
        <v>7.4375</v>
      </c>
      <c r="K146" s="147">
        <f t="shared" si="169"/>
        <v>-56.513108145486591</v>
      </c>
      <c r="L146" s="115">
        <f t="shared" si="150"/>
        <v>0.55174619422290117</v>
      </c>
      <c r="M146" s="115">
        <f t="shared" si="146"/>
        <v>0.40093965972382772</v>
      </c>
      <c r="N146" s="115">
        <f t="shared" si="170"/>
        <v>0.40093965972382772</v>
      </c>
      <c r="O146" s="147">
        <f t="shared" si="171"/>
        <v>0.63419628330970768</v>
      </c>
      <c r="P146" s="149"/>
      <c r="Q146" s="147">
        <f t="shared" si="172"/>
        <v>-66.540975918538436</v>
      </c>
      <c r="R146" s="147">
        <f t="shared" si="173"/>
        <v>-142.90261784224506</v>
      </c>
      <c r="S146" s="147">
        <f t="shared" si="174"/>
        <v>-1419.075</v>
      </c>
      <c r="T146" s="147">
        <f t="shared" si="157"/>
        <v>7.4375</v>
      </c>
      <c r="U146" s="147">
        <f t="shared" si="175"/>
        <v>-66.540975918538436</v>
      </c>
      <c r="V146" s="115">
        <f t="shared" si="176"/>
        <v>0.39809311802282638</v>
      </c>
      <c r="W146" s="115">
        <f t="shared" si="177"/>
        <v>0.18507002585033183</v>
      </c>
      <c r="X146" s="115">
        <f t="shared" si="178"/>
        <v>1</v>
      </c>
      <c r="Y146" s="147">
        <f t="shared" si="179"/>
        <v>0</v>
      </c>
      <c r="Z146" s="149"/>
      <c r="AA146" s="147">
        <f t="shared" si="180"/>
        <v>-138.75708747584594</v>
      </c>
      <c r="AB146" s="147">
        <f t="shared" si="181"/>
        <v>41.242912524154065</v>
      </c>
      <c r="AC146" s="147">
        <f t="shared" si="182"/>
        <v>41.242912524154065</v>
      </c>
      <c r="AD146" s="114">
        <f t="shared" si="151"/>
        <v>-2.1811113078936466</v>
      </c>
      <c r="AE146" s="114">
        <f t="shared" si="183"/>
        <v>1</v>
      </c>
      <c r="AF146" s="147">
        <f t="shared" si="184"/>
        <v>0</v>
      </c>
      <c r="AG146" s="149"/>
      <c r="AH146" s="147">
        <f t="shared" si="185"/>
        <v>-156.24970845935542</v>
      </c>
      <c r="AI146" s="147">
        <f t="shared" si="186"/>
        <v>23.750291540644582</v>
      </c>
      <c r="AJ146" s="147">
        <f t="shared" si="187"/>
        <v>23.750291540644582</v>
      </c>
      <c r="AK146" s="114">
        <f t="shared" si="158"/>
        <v>-0.1120157217417149</v>
      </c>
      <c r="AL146" s="114">
        <f t="shared" si="188"/>
        <v>1</v>
      </c>
      <c r="AM146" s="147">
        <f t="shared" si="189"/>
        <v>0</v>
      </c>
      <c r="AN146" s="149"/>
      <c r="AO146" s="147">
        <f t="shared" si="190"/>
        <v>-150.55184187426673</v>
      </c>
      <c r="AP146" s="147">
        <f t="shared" si="191"/>
        <v>28.907693082406922</v>
      </c>
      <c r="AQ146" s="114">
        <f t="shared" si="152"/>
        <v>-1.1364794064892343</v>
      </c>
      <c r="AR146" s="147">
        <f t="shared" si="192"/>
        <v>28.907693082406922</v>
      </c>
      <c r="AS146" s="114">
        <f t="shared" si="193"/>
        <v>0.87735636206618728</v>
      </c>
      <c r="AT146" s="147">
        <f t="shared" si="194"/>
        <v>0.1515078253794912</v>
      </c>
      <c r="AU146" s="147">
        <f t="shared" si="147"/>
        <v>-135.92424952627064</v>
      </c>
      <c r="AV146" s="147">
        <f t="shared" si="148"/>
        <v>44.075750473729357</v>
      </c>
      <c r="AW146" s="114">
        <f t="shared" si="149"/>
        <v>-2.7797620199529534</v>
      </c>
      <c r="AX146" s="147">
        <f t="shared" si="195"/>
        <v>44.075750473729357</v>
      </c>
      <c r="AY146" s="114">
        <f t="shared" si="196"/>
        <v>0.72612585189667134</v>
      </c>
      <c r="AZ146" s="147">
        <f t="shared" si="197"/>
        <v>0.23100498151849769</v>
      </c>
      <c r="BA146" s="114">
        <f t="shared" si="198"/>
        <v>0.38251280689798889</v>
      </c>
      <c r="BB146" s="149"/>
      <c r="BC146" s="223">
        <f t="shared" si="199"/>
        <v>2.1117090902076967</v>
      </c>
      <c r="BD146" s="70"/>
      <c r="BE146" s="214"/>
      <c r="BF146" s="148">
        <f t="shared" si="200"/>
        <v>-153.57479930254422</v>
      </c>
      <c r="BG146" s="148">
        <f t="shared" si="201"/>
        <v>26.425200697455779</v>
      </c>
      <c r="BH146" s="147">
        <f t="shared" si="202"/>
        <v>26.425200697455779</v>
      </c>
      <c r="BI146" s="114">
        <f t="shared" si="153"/>
        <v>-0.30781242231827993</v>
      </c>
      <c r="BJ146" s="114">
        <f t="shared" si="203"/>
        <v>1</v>
      </c>
      <c r="BK146" s="147">
        <f t="shared" si="204"/>
        <v>0</v>
      </c>
      <c r="BL146" s="150"/>
      <c r="BM146" s="147">
        <f t="shared" si="205"/>
        <v>-152.86052891018343</v>
      </c>
      <c r="BN146" s="147">
        <f t="shared" si="206"/>
        <v>-152.86052891018343</v>
      </c>
      <c r="BO146" s="147">
        <f t="shared" si="207"/>
        <v>-1419.075</v>
      </c>
      <c r="BP146" s="147">
        <f t="shared" si="159"/>
        <v>7.4375</v>
      </c>
      <c r="BQ146" s="147">
        <f t="shared" si="208"/>
        <v>-72.032512577858242</v>
      </c>
      <c r="BR146" s="115">
        <f t="shared" si="209"/>
        <v>0.30847726617485299</v>
      </c>
      <c r="BS146" s="115">
        <f t="shared" si="210"/>
        <v>0.10458881949653213</v>
      </c>
      <c r="BT146" s="115">
        <f t="shared" si="211"/>
        <v>0.10458881949653213</v>
      </c>
      <c r="BU146" s="147">
        <f t="shared" si="212"/>
        <v>0.80115581189823604</v>
      </c>
      <c r="BV146" s="150"/>
      <c r="BW146" s="147">
        <f t="shared" si="213"/>
        <v>-139.36671998140866</v>
      </c>
      <c r="BX146" s="147">
        <f t="shared" si="214"/>
        <v>-139.36671998140866</v>
      </c>
      <c r="BY146" s="147">
        <f t="shared" si="215"/>
        <v>-1419.075</v>
      </c>
      <c r="BZ146" s="147">
        <f t="shared" si="160"/>
        <v>7.4375</v>
      </c>
      <c r="CA146" s="147">
        <f t="shared" si="216"/>
        <v>-64.746836605426125</v>
      </c>
      <c r="CB146" s="115">
        <f t="shared" si="217"/>
        <v>0.42661867571297646</v>
      </c>
      <c r="CC146" s="115">
        <f t="shared" si="218"/>
        <v>0.21718800969606183</v>
      </c>
      <c r="CD146" s="115">
        <f t="shared" si="219"/>
        <v>1</v>
      </c>
      <c r="CE146" s="147">
        <f t="shared" si="220"/>
        <v>0</v>
      </c>
      <c r="CF146" s="150"/>
      <c r="CG146" s="227">
        <f t="shared" si="221"/>
        <v>0.80115581189823604</v>
      </c>
      <c r="CH146" s="236">
        <f t="shared" si="222"/>
        <v>2.912864902105933</v>
      </c>
      <c r="CI146" s="79">
        <f t="shared" si="223"/>
        <v>2.6714817226558111E-2</v>
      </c>
      <c r="CJ146" s="229">
        <f t="shared" si="161"/>
        <v>-31.464955855239161</v>
      </c>
      <c r="CK146" s="184">
        <f t="shared" si="154"/>
        <v>53</v>
      </c>
      <c r="CL146" s="184">
        <f t="shared" si="155"/>
        <v>5.5432074333162031</v>
      </c>
    </row>
    <row r="147" spans="1:90" x14ac:dyDescent="0.25">
      <c r="A147" s="145">
        <f t="shared" si="162"/>
        <v>535</v>
      </c>
      <c r="B147" s="146">
        <f t="shared" si="163"/>
        <v>0.125</v>
      </c>
      <c r="C147" s="94"/>
      <c r="D147" s="147">
        <f t="shared" si="164"/>
        <v>-186.822</v>
      </c>
      <c r="E147" s="148">
        <f t="shared" si="165"/>
        <v>0.97</v>
      </c>
      <c r="F147" s="149"/>
      <c r="G147" s="147">
        <f t="shared" si="166"/>
        <v>-121.60915223486285</v>
      </c>
      <c r="H147" s="147">
        <f t="shared" si="167"/>
        <v>-121.60915223486285</v>
      </c>
      <c r="I147" s="147">
        <f t="shared" si="168"/>
        <v>-1432.4625000000001</v>
      </c>
      <c r="J147" s="147">
        <f t="shared" si="156"/>
        <v>7.4375</v>
      </c>
      <c r="K147" s="147">
        <f t="shared" si="169"/>
        <v>-56.760215237697473</v>
      </c>
      <c r="L147" s="115">
        <f t="shared" si="150"/>
        <v>0.54814411973927335</v>
      </c>
      <c r="M147" s="115">
        <f t="shared" si="146"/>
        <v>0.3946515151697173</v>
      </c>
      <c r="N147" s="115">
        <f t="shared" si="170"/>
        <v>0.3946515151697173</v>
      </c>
      <c r="O147" s="147">
        <f t="shared" si="171"/>
        <v>0.63140785168672298</v>
      </c>
      <c r="P147" s="149"/>
      <c r="Q147" s="147">
        <f t="shared" si="172"/>
        <v>-66.736814497357017</v>
      </c>
      <c r="R147" s="147">
        <f t="shared" si="173"/>
        <v>-143.27945763523468</v>
      </c>
      <c r="S147" s="147">
        <f t="shared" si="174"/>
        <v>-1432.4625000000001</v>
      </c>
      <c r="T147" s="147">
        <f t="shared" si="157"/>
        <v>7.4375</v>
      </c>
      <c r="U147" s="147">
        <f t="shared" si="175"/>
        <v>-66.736814497357017</v>
      </c>
      <c r="V147" s="115">
        <f t="shared" si="176"/>
        <v>0.39495528775012495</v>
      </c>
      <c r="W147" s="115">
        <f t="shared" si="177"/>
        <v>0.181741704807592</v>
      </c>
      <c r="X147" s="115">
        <f t="shared" si="178"/>
        <v>1</v>
      </c>
      <c r="Y147" s="147">
        <f t="shared" si="179"/>
        <v>0</v>
      </c>
      <c r="Z147" s="149"/>
      <c r="AA147" s="147">
        <f t="shared" si="180"/>
        <v>-139.71230185572301</v>
      </c>
      <c r="AB147" s="147">
        <f t="shared" si="181"/>
        <v>40.287698144276987</v>
      </c>
      <c r="AC147" s="147">
        <f t="shared" si="182"/>
        <v>40.287698144276987</v>
      </c>
      <c r="AD147" s="114">
        <f t="shared" si="151"/>
        <v>-2.075278558945703</v>
      </c>
      <c r="AE147" s="114">
        <f t="shared" si="183"/>
        <v>1</v>
      </c>
      <c r="AF147" s="147">
        <f t="shared" si="184"/>
        <v>0</v>
      </c>
      <c r="AG147" s="149"/>
      <c r="AH147" s="147">
        <f t="shared" si="185"/>
        <v>-156.51207116678088</v>
      </c>
      <c r="AI147" s="147">
        <f t="shared" si="186"/>
        <v>23.487928833219115</v>
      </c>
      <c r="AJ147" s="147">
        <f t="shared" si="187"/>
        <v>23.487928833219115</v>
      </c>
      <c r="AK147" s="114">
        <f t="shared" si="158"/>
        <v>-0.10748093026299534</v>
      </c>
      <c r="AL147" s="114">
        <f t="shared" si="188"/>
        <v>1</v>
      </c>
      <c r="AM147" s="147">
        <f t="shared" si="189"/>
        <v>0</v>
      </c>
      <c r="AN147" s="149"/>
      <c r="AO147" s="147">
        <f t="shared" si="190"/>
        <v>-151.14074370508058</v>
      </c>
      <c r="AP147" s="147">
        <f t="shared" si="191"/>
        <v>28.319608178611816</v>
      </c>
      <c r="AQ147" s="114">
        <f t="shared" si="152"/>
        <v>-1.0822442623336896</v>
      </c>
      <c r="AR147" s="147">
        <f t="shared" si="192"/>
        <v>28.319608178611816</v>
      </c>
      <c r="AS147" s="114">
        <f t="shared" si="193"/>
        <v>0.88285175948819794</v>
      </c>
      <c r="AT147" s="147">
        <f t="shared" si="194"/>
        <v>0.14703846406340507</v>
      </c>
      <c r="AU147" s="147">
        <f t="shared" si="147"/>
        <v>-137.07742272397655</v>
      </c>
      <c r="AV147" s="147">
        <f t="shared" si="148"/>
        <v>42.922577276023446</v>
      </c>
      <c r="AW147" s="114">
        <f t="shared" si="149"/>
        <v>-2.6403057806355585</v>
      </c>
      <c r="AX147" s="147">
        <f t="shared" si="195"/>
        <v>42.922577276023446</v>
      </c>
      <c r="AY147" s="114">
        <f t="shared" si="196"/>
        <v>0.73787825318693079</v>
      </c>
      <c r="AZ147" s="147">
        <f t="shared" si="197"/>
        <v>0.22285865667717261</v>
      </c>
      <c r="BA147" s="114">
        <f t="shared" si="198"/>
        <v>0.36989712074057768</v>
      </c>
      <c r="BB147" s="149"/>
      <c r="BC147" s="223">
        <f t="shared" si="199"/>
        <v>2.0963049724273004</v>
      </c>
      <c r="BD147" s="70"/>
      <c r="BE147" s="214"/>
      <c r="BF147" s="148">
        <f t="shared" si="200"/>
        <v>-153.92183279483507</v>
      </c>
      <c r="BG147" s="148">
        <f t="shared" si="201"/>
        <v>26.078167205164931</v>
      </c>
      <c r="BH147" s="147">
        <f t="shared" si="202"/>
        <v>26.078167205164931</v>
      </c>
      <c r="BI147" s="114">
        <f t="shared" si="153"/>
        <v>-0.29456913810619645</v>
      </c>
      <c r="BJ147" s="114">
        <f t="shared" si="203"/>
        <v>1</v>
      </c>
      <c r="BK147" s="147">
        <f t="shared" si="204"/>
        <v>0</v>
      </c>
      <c r="BL147" s="150"/>
      <c r="BM147" s="147">
        <f t="shared" si="205"/>
        <v>-153.12880533722435</v>
      </c>
      <c r="BN147" s="147">
        <f t="shared" si="206"/>
        <v>-153.12880533722435</v>
      </c>
      <c r="BO147" s="147">
        <f t="shared" si="207"/>
        <v>-1432.4625000000001</v>
      </c>
      <c r="BP147" s="147">
        <f t="shared" si="159"/>
        <v>7.4375</v>
      </c>
      <c r="BQ147" s="147">
        <f t="shared" si="208"/>
        <v>-72.189778147319842</v>
      </c>
      <c r="BR147" s="115">
        <f t="shared" si="209"/>
        <v>0.30586516472727426</v>
      </c>
      <c r="BS147" s="115">
        <f t="shared" si="210"/>
        <v>0.10266372416316694</v>
      </c>
      <c r="BT147" s="115">
        <f t="shared" si="211"/>
        <v>0.10266372416316694</v>
      </c>
      <c r="BU147" s="147">
        <f t="shared" si="212"/>
        <v>0.79506129458579622</v>
      </c>
      <c r="BV147" s="150"/>
      <c r="BW147" s="147">
        <f t="shared" si="213"/>
        <v>-139.78247211036205</v>
      </c>
      <c r="BX147" s="147">
        <f t="shared" si="214"/>
        <v>-139.78247211036205</v>
      </c>
      <c r="BY147" s="147">
        <f t="shared" si="215"/>
        <v>-1432.4625000000001</v>
      </c>
      <c r="BZ147" s="147">
        <f t="shared" si="160"/>
        <v>7.4375</v>
      </c>
      <c r="CA147" s="147">
        <f t="shared" si="216"/>
        <v>-64.953799220357212</v>
      </c>
      <c r="CB147" s="115">
        <f t="shared" si="217"/>
        <v>0.42334893073604385</v>
      </c>
      <c r="CC147" s="115">
        <f t="shared" si="218"/>
        <v>0.21333294540981659</v>
      </c>
      <c r="CD147" s="115">
        <f t="shared" si="219"/>
        <v>1</v>
      </c>
      <c r="CE147" s="147">
        <f t="shared" si="220"/>
        <v>0</v>
      </c>
      <c r="CF147" s="150"/>
      <c r="CG147" s="227">
        <f t="shared" si="221"/>
        <v>0.79506129458579622</v>
      </c>
      <c r="CH147" s="236">
        <f t="shared" si="222"/>
        <v>2.8913662670130966</v>
      </c>
      <c r="CI147" s="79">
        <f t="shared" si="223"/>
        <v>2.639388297316855E-2</v>
      </c>
      <c r="CJ147" s="229">
        <f t="shared" si="161"/>
        <v>-31.569934264739405</v>
      </c>
      <c r="CK147" s="184">
        <f t="shared" si="154"/>
        <v>53.5</v>
      </c>
      <c r="CL147" s="184">
        <f t="shared" si="155"/>
        <v>5.4925092427294313</v>
      </c>
    </row>
    <row r="148" spans="1:90" x14ac:dyDescent="0.25">
      <c r="A148" s="145">
        <f t="shared" si="162"/>
        <v>540</v>
      </c>
      <c r="B148" s="146">
        <f t="shared" si="163"/>
        <v>0.125</v>
      </c>
      <c r="C148" s="94"/>
      <c r="D148" s="147">
        <f t="shared" si="164"/>
        <v>-188.56800000000001</v>
      </c>
      <c r="E148" s="148">
        <f t="shared" si="165"/>
        <v>0.97</v>
      </c>
      <c r="F148" s="149"/>
      <c r="G148" s="147">
        <f t="shared" si="166"/>
        <v>-122.20258370162331</v>
      </c>
      <c r="H148" s="147">
        <f t="shared" si="167"/>
        <v>-122.20258370162331</v>
      </c>
      <c r="I148" s="147">
        <f t="shared" si="168"/>
        <v>-1445.85</v>
      </c>
      <c r="J148" s="147">
        <f t="shared" si="156"/>
        <v>7.4375</v>
      </c>
      <c r="K148" s="147">
        <f t="shared" si="169"/>
        <v>-57.004112312331067</v>
      </c>
      <c r="L148" s="115">
        <f t="shared" si="150"/>
        <v>0.54457883938245222</v>
      </c>
      <c r="M148" s="115">
        <f t="shared" si="146"/>
        <v>0.38848358445728182</v>
      </c>
      <c r="N148" s="115">
        <f t="shared" si="170"/>
        <v>0.38848358445728182</v>
      </c>
      <c r="O148" s="147">
        <f t="shared" si="171"/>
        <v>0.6286141136914779</v>
      </c>
      <c r="P148" s="149"/>
      <c r="Q148" s="147">
        <f t="shared" si="172"/>
        <v>-66.929587750175358</v>
      </c>
      <c r="R148" s="147">
        <f t="shared" si="173"/>
        <v>-143.64869842183754</v>
      </c>
      <c r="S148" s="147">
        <f t="shared" si="174"/>
        <v>-1445.85</v>
      </c>
      <c r="T148" s="147">
        <f t="shared" si="157"/>
        <v>7.4375</v>
      </c>
      <c r="U148" s="147">
        <f t="shared" si="175"/>
        <v>-66.929587750175358</v>
      </c>
      <c r="V148" s="115">
        <f t="shared" si="176"/>
        <v>0.39186206512519167</v>
      </c>
      <c r="W148" s="115">
        <f t="shared" si="177"/>
        <v>0.17849940681079129</v>
      </c>
      <c r="X148" s="115">
        <f t="shared" si="178"/>
        <v>1</v>
      </c>
      <c r="Y148" s="147">
        <f t="shared" si="179"/>
        <v>0</v>
      </c>
      <c r="Z148" s="149"/>
      <c r="AA148" s="147">
        <f t="shared" si="180"/>
        <v>-140.62534571889955</v>
      </c>
      <c r="AB148" s="147">
        <f t="shared" si="181"/>
        <v>39.374654281100447</v>
      </c>
      <c r="AC148" s="147">
        <f t="shared" si="182"/>
        <v>39.374654281100447</v>
      </c>
      <c r="AD148" s="114">
        <f t="shared" si="151"/>
        <v>-1.9758160181982387</v>
      </c>
      <c r="AE148" s="114">
        <f t="shared" si="183"/>
        <v>1</v>
      </c>
      <c r="AF148" s="147">
        <f t="shared" si="184"/>
        <v>0</v>
      </c>
      <c r="AG148" s="149"/>
      <c r="AH148" s="147">
        <f t="shared" si="185"/>
        <v>-156.76843666464381</v>
      </c>
      <c r="AI148" s="147">
        <f t="shared" si="186"/>
        <v>23.231563335356185</v>
      </c>
      <c r="AJ148" s="147">
        <f t="shared" si="187"/>
        <v>23.231563335356185</v>
      </c>
      <c r="AK148" s="114">
        <f t="shared" si="158"/>
        <v>-0.10317416399768006</v>
      </c>
      <c r="AL148" s="114">
        <f t="shared" si="188"/>
        <v>1</v>
      </c>
      <c r="AM148" s="147">
        <f t="shared" si="189"/>
        <v>0</v>
      </c>
      <c r="AN148" s="149"/>
      <c r="AO148" s="147">
        <f t="shared" si="190"/>
        <v>-151.70491144655281</v>
      </c>
      <c r="AP148" s="147">
        <f t="shared" si="191"/>
        <v>27.756271598638193</v>
      </c>
      <c r="AQ148" s="114">
        <f t="shared" si="152"/>
        <v>-1.031139091934028</v>
      </c>
      <c r="AR148" s="147">
        <f t="shared" si="192"/>
        <v>27.756271598638193</v>
      </c>
      <c r="AS148" s="114">
        <f t="shared" si="193"/>
        <v>0.88806150580509213</v>
      </c>
      <c r="AT148" s="147">
        <f t="shared" si="194"/>
        <v>0.14277917489011416</v>
      </c>
      <c r="AU148" s="147">
        <f t="shared" si="147"/>
        <v>-138.17507251964989</v>
      </c>
      <c r="AV148" s="147">
        <f t="shared" si="148"/>
        <v>41.824927480350112</v>
      </c>
      <c r="AW148" s="114">
        <f t="shared" si="149"/>
        <v>-2.5097431351652233</v>
      </c>
      <c r="AX148" s="147">
        <f t="shared" si="195"/>
        <v>41.824927480350112</v>
      </c>
      <c r="AY148" s="114">
        <f t="shared" si="196"/>
        <v>0.74905350968571782</v>
      </c>
      <c r="AZ148" s="147">
        <f t="shared" si="197"/>
        <v>0.21514880391126601</v>
      </c>
      <c r="BA148" s="114">
        <f t="shared" si="198"/>
        <v>0.35792797880138016</v>
      </c>
      <c r="BB148" s="149"/>
      <c r="BC148" s="223">
        <f t="shared" si="199"/>
        <v>2.081542092492858</v>
      </c>
      <c r="BD148" s="70"/>
      <c r="BE148" s="214"/>
      <c r="BF148" s="148">
        <f t="shared" si="200"/>
        <v>-154.25929164376717</v>
      </c>
      <c r="BG148" s="148">
        <f t="shared" si="201"/>
        <v>25.74070835623283</v>
      </c>
      <c r="BH148" s="147">
        <f t="shared" si="202"/>
        <v>25.74070835623283</v>
      </c>
      <c r="BI148" s="114">
        <f t="shared" si="153"/>
        <v>-0.28202686104977082</v>
      </c>
      <c r="BJ148" s="114">
        <f t="shared" si="203"/>
        <v>1</v>
      </c>
      <c r="BK148" s="147">
        <f t="shared" si="204"/>
        <v>0</v>
      </c>
      <c r="BL148" s="150"/>
      <c r="BM148" s="147">
        <f t="shared" si="205"/>
        <v>-153.39175749982053</v>
      </c>
      <c r="BN148" s="147">
        <f t="shared" si="206"/>
        <v>-153.39175749982053</v>
      </c>
      <c r="BO148" s="147">
        <f t="shared" si="207"/>
        <v>-1445.85</v>
      </c>
      <c r="BP148" s="147">
        <f t="shared" si="159"/>
        <v>7.4375</v>
      </c>
      <c r="BQ148" s="147">
        <f t="shared" si="208"/>
        <v>-72.34440157385589</v>
      </c>
      <c r="BR148" s="115">
        <f t="shared" si="209"/>
        <v>0.30329470120674029</v>
      </c>
      <c r="BS148" s="115">
        <f t="shared" si="210"/>
        <v>0.10079074872874078</v>
      </c>
      <c r="BT148" s="115">
        <f t="shared" si="211"/>
        <v>0.10079074872874078</v>
      </c>
      <c r="BU148" s="147">
        <f t="shared" si="212"/>
        <v>0.78905225051348016</v>
      </c>
      <c r="BV148" s="150"/>
      <c r="BW148" s="147">
        <f t="shared" si="213"/>
        <v>-140.18985385191587</v>
      </c>
      <c r="BX148" s="147">
        <f t="shared" si="214"/>
        <v>-140.18985385191587</v>
      </c>
      <c r="BY148" s="147">
        <f t="shared" si="215"/>
        <v>-1445.85</v>
      </c>
      <c r="BZ148" s="147">
        <f t="shared" si="160"/>
        <v>7.4375</v>
      </c>
      <c r="CA148" s="147">
        <f t="shared" si="216"/>
        <v>-65.157610894544817</v>
      </c>
      <c r="CB148" s="115">
        <f t="shared" si="217"/>
        <v>0.42012356811103746</v>
      </c>
      <c r="CC148" s="115">
        <f t="shared" si="218"/>
        <v>0.20957488828148987</v>
      </c>
      <c r="CD148" s="115">
        <f t="shared" si="219"/>
        <v>1</v>
      </c>
      <c r="CE148" s="147">
        <f t="shared" si="220"/>
        <v>0</v>
      </c>
      <c r="CF148" s="150"/>
      <c r="CG148" s="227">
        <f t="shared" si="221"/>
        <v>0.78905225051348016</v>
      </c>
      <c r="CH148" s="236">
        <f t="shared" si="222"/>
        <v>2.8705943430063381</v>
      </c>
      <c r="CI148" s="79">
        <f t="shared" si="223"/>
        <v>2.6046491546585667E-2</v>
      </c>
      <c r="CJ148" s="229">
        <f t="shared" si="161"/>
        <v>-31.685015354831798</v>
      </c>
      <c r="CK148" s="184">
        <f t="shared" si="154"/>
        <v>54</v>
      </c>
      <c r="CL148" s="184">
        <f t="shared" si="155"/>
        <v>5.4427004313520015</v>
      </c>
    </row>
    <row r="149" spans="1:90" x14ac:dyDescent="0.25">
      <c r="A149" s="145">
        <f t="shared" si="162"/>
        <v>545</v>
      </c>
      <c r="B149" s="146">
        <f t="shared" si="163"/>
        <v>0.125</v>
      </c>
      <c r="C149" s="94"/>
      <c r="D149" s="147">
        <f t="shared" si="164"/>
        <v>-190.31399999999999</v>
      </c>
      <c r="E149" s="148">
        <f t="shared" si="165"/>
        <v>0.97</v>
      </c>
      <c r="F149" s="149"/>
      <c r="G149" s="147">
        <f t="shared" si="166"/>
        <v>-122.78518546281251</v>
      </c>
      <c r="H149" s="147">
        <f t="shared" si="167"/>
        <v>-122.78518546281251</v>
      </c>
      <c r="I149" s="147">
        <f t="shared" si="168"/>
        <v>-1459.2375</v>
      </c>
      <c r="J149" s="147">
        <f t="shared" si="156"/>
        <v>7.4375</v>
      </c>
      <c r="K149" s="147">
        <f t="shared" si="169"/>
        <v>-57.244852845744518</v>
      </c>
      <c r="L149" s="115">
        <f t="shared" si="150"/>
        <v>0.54105002374713995</v>
      </c>
      <c r="M149" s="115">
        <f t="shared" si="146"/>
        <v>0.38243411195288668</v>
      </c>
      <c r="N149" s="115">
        <f t="shared" si="170"/>
        <v>0.38243411195288668</v>
      </c>
      <c r="O149" s="147">
        <f t="shared" si="171"/>
        <v>0.6258164396677498</v>
      </c>
      <c r="P149" s="149"/>
      <c r="Q149" s="147">
        <f t="shared" si="172"/>
        <v>-67.119362823582307</v>
      </c>
      <c r="R149" s="147">
        <f t="shared" si="173"/>
        <v>-144.01056233180816</v>
      </c>
      <c r="S149" s="147">
        <f t="shared" si="174"/>
        <v>-1459.2375</v>
      </c>
      <c r="T149" s="147">
        <f t="shared" si="157"/>
        <v>7.4375</v>
      </c>
      <c r="U149" s="147">
        <f t="shared" si="175"/>
        <v>-67.119362823582307</v>
      </c>
      <c r="V149" s="115">
        <f t="shared" si="176"/>
        <v>0.38881261790183702</v>
      </c>
      <c r="W149" s="115">
        <f t="shared" si="177"/>
        <v>0.17534034765882553</v>
      </c>
      <c r="X149" s="115">
        <f t="shared" si="178"/>
        <v>1</v>
      </c>
      <c r="Y149" s="147">
        <f t="shared" si="179"/>
        <v>0</v>
      </c>
      <c r="Z149" s="149"/>
      <c r="AA149" s="147">
        <f t="shared" si="180"/>
        <v>-141.49861874006854</v>
      </c>
      <c r="AB149" s="147">
        <f t="shared" si="181"/>
        <v>38.501381259931463</v>
      </c>
      <c r="AC149" s="147">
        <f t="shared" si="182"/>
        <v>38.501381259931463</v>
      </c>
      <c r="AD149" s="114">
        <f t="shared" si="151"/>
        <v>-1.8822461353632298</v>
      </c>
      <c r="AE149" s="114">
        <f t="shared" si="183"/>
        <v>1</v>
      </c>
      <c r="AF149" s="147">
        <f t="shared" si="184"/>
        <v>0</v>
      </c>
      <c r="AG149" s="149"/>
      <c r="AH149" s="147">
        <f t="shared" si="185"/>
        <v>-157.01901208025629</v>
      </c>
      <c r="AI149" s="147">
        <f t="shared" si="186"/>
        <v>22.980987919743711</v>
      </c>
      <c r="AJ149" s="147">
        <f t="shared" si="187"/>
        <v>22.980987919743711</v>
      </c>
      <c r="AK149" s="114">
        <f t="shared" si="158"/>
        <v>-9.9081802717701423E-2</v>
      </c>
      <c r="AL149" s="114">
        <f t="shared" si="188"/>
        <v>1</v>
      </c>
      <c r="AM149" s="147">
        <f t="shared" si="189"/>
        <v>0</v>
      </c>
      <c r="AN149" s="149"/>
      <c r="AO149" s="147">
        <f t="shared" si="190"/>
        <v>-152.24583025082657</v>
      </c>
      <c r="AP149" s="147">
        <f t="shared" si="191"/>
        <v>27.216197589331642</v>
      </c>
      <c r="AQ149" s="114">
        <f t="shared" si="152"/>
        <v>-0.98295130746579373</v>
      </c>
      <c r="AR149" s="147">
        <f t="shared" si="192"/>
        <v>27.216197589331642</v>
      </c>
      <c r="AS149" s="114">
        <f t="shared" si="193"/>
        <v>0.89300200632334847</v>
      </c>
      <c r="AT149" s="147">
        <f t="shared" si="194"/>
        <v>0.13871660341147626</v>
      </c>
      <c r="AU149" s="147">
        <f t="shared" si="147"/>
        <v>-139.2204892387206</v>
      </c>
      <c r="AV149" s="147">
        <f t="shared" si="148"/>
        <v>40.779510761279397</v>
      </c>
      <c r="AW149" s="114">
        <f t="shared" si="149"/>
        <v>-2.3873359255655444</v>
      </c>
      <c r="AX149" s="147">
        <f t="shared" si="195"/>
        <v>40.779510761279397</v>
      </c>
      <c r="AY149" s="114">
        <f t="shared" si="196"/>
        <v>0.75968439194465542</v>
      </c>
      <c r="AZ149" s="147">
        <f t="shared" si="197"/>
        <v>0.20784663996574618</v>
      </c>
      <c r="BA149" s="114">
        <f t="shared" si="198"/>
        <v>0.34656324337722244</v>
      </c>
      <c r="BB149" s="149"/>
      <c r="BC149" s="223">
        <f t="shared" si="199"/>
        <v>2.067379683044972</v>
      </c>
      <c r="BD149" s="70"/>
      <c r="BE149" s="214"/>
      <c r="BF149" s="148">
        <f t="shared" si="200"/>
        <v>-154.58757006708905</v>
      </c>
      <c r="BG149" s="148">
        <f t="shared" si="201"/>
        <v>25.412429932910953</v>
      </c>
      <c r="BH149" s="147">
        <f t="shared" si="202"/>
        <v>25.412429932910953</v>
      </c>
      <c r="BI149" s="114">
        <f t="shared" si="153"/>
        <v>-0.27014195771589178</v>
      </c>
      <c r="BJ149" s="114">
        <f t="shared" si="203"/>
        <v>1</v>
      </c>
      <c r="BK149" s="147">
        <f t="shared" si="204"/>
        <v>0</v>
      </c>
      <c r="BL149" s="150"/>
      <c r="BM149" s="147">
        <f t="shared" si="205"/>
        <v>-153.64954274099654</v>
      </c>
      <c r="BN149" s="147">
        <f t="shared" si="206"/>
        <v>-153.64954274099654</v>
      </c>
      <c r="BO149" s="147">
        <f t="shared" si="207"/>
        <v>-1459.2375</v>
      </c>
      <c r="BP149" s="147">
        <f t="shared" si="159"/>
        <v>7.4375</v>
      </c>
      <c r="BQ149" s="147">
        <f t="shared" si="208"/>
        <v>-72.496446690326636</v>
      </c>
      <c r="BR149" s="115">
        <f t="shared" si="209"/>
        <v>0.30076494554540878</v>
      </c>
      <c r="BS149" s="115">
        <f t="shared" si="210"/>
        <v>9.8968057504661672E-2</v>
      </c>
      <c r="BT149" s="115">
        <f t="shared" si="211"/>
        <v>9.8968057504661672E-2</v>
      </c>
      <c r="BU149" s="147">
        <f t="shared" si="212"/>
        <v>0.78312712915900384</v>
      </c>
      <c r="BV149" s="150"/>
      <c r="BW149" s="147">
        <f t="shared" si="213"/>
        <v>-140.58910550931398</v>
      </c>
      <c r="BX149" s="147">
        <f t="shared" si="214"/>
        <v>-140.58910550931398</v>
      </c>
      <c r="BY149" s="147">
        <f t="shared" si="215"/>
        <v>-1459.2375</v>
      </c>
      <c r="BZ149" s="147">
        <f t="shared" si="160"/>
        <v>7.4375</v>
      </c>
      <c r="CA149" s="147">
        <f t="shared" si="216"/>
        <v>-65.358338000441663</v>
      </c>
      <c r="CB149" s="115">
        <f t="shared" si="217"/>
        <v>0.41694182324625029</v>
      </c>
      <c r="CC149" s="115">
        <f t="shared" si="218"/>
        <v>0.20591085626820227</v>
      </c>
      <c r="CD149" s="115">
        <f t="shared" si="219"/>
        <v>1</v>
      </c>
      <c r="CE149" s="147">
        <f t="shared" si="220"/>
        <v>0</v>
      </c>
      <c r="CF149" s="150"/>
      <c r="CG149" s="227">
        <f t="shared" si="221"/>
        <v>0.78312712915900384</v>
      </c>
      <c r="CH149" s="236">
        <f t="shared" si="222"/>
        <v>2.8505068122039758</v>
      </c>
      <c r="CI149" s="79">
        <f t="shared" si="223"/>
        <v>2.5676587709152803E-2</v>
      </c>
      <c r="CJ149" s="229">
        <f t="shared" si="161"/>
        <v>-31.809253846917574</v>
      </c>
      <c r="CK149" s="184">
        <f t="shared" si="154"/>
        <v>54.5</v>
      </c>
      <c r="CL149" s="184">
        <f t="shared" si="155"/>
        <v>5.3937591340040614</v>
      </c>
    </row>
    <row r="150" spans="1:90" x14ac:dyDescent="0.25">
      <c r="A150" s="145">
        <f t="shared" si="162"/>
        <v>550</v>
      </c>
      <c r="B150" s="146">
        <f t="shared" si="163"/>
        <v>0.125</v>
      </c>
      <c r="C150" s="94"/>
      <c r="D150" s="147">
        <f t="shared" si="164"/>
        <v>-192.06</v>
      </c>
      <c r="E150" s="148">
        <f t="shared" si="165"/>
        <v>0.97</v>
      </c>
      <c r="F150" s="149"/>
      <c r="G150" s="147">
        <f t="shared" si="166"/>
        <v>-123.35719410271429</v>
      </c>
      <c r="H150" s="147">
        <f t="shared" si="167"/>
        <v>-123.35719410271429</v>
      </c>
      <c r="I150" s="147">
        <f t="shared" si="168"/>
        <v>-1472.625</v>
      </c>
      <c r="J150" s="147">
        <f t="shared" si="156"/>
        <v>7.4375</v>
      </c>
      <c r="K150" s="147">
        <f t="shared" si="169"/>
        <v>-57.482489384954484</v>
      </c>
      <c r="L150" s="115">
        <f t="shared" si="150"/>
        <v>0.53755733876154421</v>
      </c>
      <c r="M150" s="115">
        <f t="shared" si="146"/>
        <v>0.37650129049085163</v>
      </c>
      <c r="N150" s="115">
        <f t="shared" si="170"/>
        <v>0.37650129049085163</v>
      </c>
      <c r="O150" s="147">
        <f t="shared" si="171"/>
        <v>0.62301613183189031</v>
      </c>
      <c r="P150" s="149"/>
      <c r="Q150" s="147">
        <f t="shared" si="172"/>
        <v>-67.306205054907636</v>
      </c>
      <c r="R150" s="147">
        <f t="shared" si="173"/>
        <v>-144.36526334416646</v>
      </c>
      <c r="S150" s="147">
        <f t="shared" si="174"/>
        <v>-1472.625</v>
      </c>
      <c r="T150" s="147">
        <f t="shared" si="157"/>
        <v>7.4375</v>
      </c>
      <c r="U150" s="147">
        <f t="shared" si="175"/>
        <v>-67.306205054907636</v>
      </c>
      <c r="V150" s="115">
        <f t="shared" si="176"/>
        <v>0.3858061304424808</v>
      </c>
      <c r="W150" s="115">
        <f t="shared" si="177"/>
        <v>0.17226184532920916</v>
      </c>
      <c r="X150" s="115">
        <f t="shared" si="178"/>
        <v>1</v>
      </c>
      <c r="Y150" s="147">
        <f t="shared" si="179"/>
        <v>0</v>
      </c>
      <c r="Z150" s="149"/>
      <c r="AA150" s="147">
        <f t="shared" si="180"/>
        <v>-142.33437880141668</v>
      </c>
      <c r="AB150" s="147">
        <f t="shared" si="181"/>
        <v>37.665621198583324</v>
      </c>
      <c r="AC150" s="147">
        <f t="shared" si="182"/>
        <v>37.665621198583324</v>
      </c>
      <c r="AD150" s="114">
        <f t="shared" si="151"/>
        <v>-1.7941371073456969</v>
      </c>
      <c r="AE150" s="114">
        <f t="shared" si="183"/>
        <v>1</v>
      </c>
      <c r="AF150" s="147">
        <f t="shared" si="184"/>
        <v>0</v>
      </c>
      <c r="AG150" s="149"/>
      <c r="AH150" s="147">
        <f t="shared" si="185"/>
        <v>-157.26399511741855</v>
      </c>
      <c r="AI150" s="147">
        <f t="shared" si="186"/>
        <v>22.736004882581454</v>
      </c>
      <c r="AJ150" s="147">
        <f t="shared" si="187"/>
        <v>22.736004882581454</v>
      </c>
      <c r="AK150" s="114">
        <f t="shared" si="158"/>
        <v>-9.5191163088087158E-2</v>
      </c>
      <c r="AL150" s="114">
        <f t="shared" si="188"/>
        <v>1</v>
      </c>
      <c r="AM150" s="147">
        <f t="shared" si="189"/>
        <v>0</v>
      </c>
      <c r="AN150" s="149"/>
      <c r="AO150" s="147">
        <f t="shared" si="190"/>
        <v>-152.76487533400177</v>
      </c>
      <c r="AP150" s="147">
        <f t="shared" si="191"/>
        <v>26.698010354307826</v>
      </c>
      <c r="AQ150" s="114">
        <f t="shared" si="152"/>
        <v>-0.93748523949254381</v>
      </c>
      <c r="AR150" s="147">
        <f t="shared" si="192"/>
        <v>26.698010354307826</v>
      </c>
      <c r="AS150" s="114">
        <f t="shared" si="193"/>
        <v>0.89768865794780095</v>
      </c>
      <c r="AT150" s="147">
        <f t="shared" si="194"/>
        <v>0.13483843613286781</v>
      </c>
      <c r="AU150" s="147">
        <f t="shared" si="147"/>
        <v>-140.21678212894506</v>
      </c>
      <c r="AV150" s="147">
        <f t="shared" si="148"/>
        <v>39.783217871054944</v>
      </c>
      <c r="AW150" s="114">
        <f t="shared" si="149"/>
        <v>-2.272427885796978</v>
      </c>
      <c r="AX150" s="147">
        <f t="shared" si="195"/>
        <v>39.783217871054944</v>
      </c>
      <c r="AY150" s="114">
        <f t="shared" si="196"/>
        <v>0.76980123891364238</v>
      </c>
      <c r="AZ150" s="147">
        <f t="shared" si="197"/>
        <v>0.20092534278310578</v>
      </c>
      <c r="BA150" s="114">
        <f t="shared" si="198"/>
        <v>0.33576377891597359</v>
      </c>
      <c r="BB150" s="149"/>
      <c r="BC150" s="223">
        <f t="shared" si="199"/>
        <v>2.0537799107478638</v>
      </c>
      <c r="BD150" s="70"/>
      <c r="BE150" s="214"/>
      <c r="BF150" s="148">
        <f t="shared" si="200"/>
        <v>-154.90704136495194</v>
      </c>
      <c r="BG150" s="148">
        <f t="shared" si="201"/>
        <v>25.092958635048063</v>
      </c>
      <c r="BH150" s="147">
        <f t="shared" si="202"/>
        <v>25.092958635048063</v>
      </c>
      <c r="BI150" s="114">
        <f t="shared" si="153"/>
        <v>-0.25887389396393973</v>
      </c>
      <c r="BJ150" s="114">
        <f t="shared" si="203"/>
        <v>1</v>
      </c>
      <c r="BK150" s="147">
        <f t="shared" si="204"/>
        <v>0</v>
      </c>
      <c r="BL150" s="150"/>
      <c r="BM150" s="147">
        <f t="shared" si="205"/>
        <v>-153.90231231317242</v>
      </c>
      <c r="BN150" s="147">
        <f t="shared" si="206"/>
        <v>-153.90231231317242</v>
      </c>
      <c r="BO150" s="147">
        <f t="shared" si="207"/>
        <v>-1472.625</v>
      </c>
      <c r="BP150" s="147">
        <f t="shared" si="159"/>
        <v>7.4375</v>
      </c>
      <c r="BQ150" s="147">
        <f t="shared" si="208"/>
        <v>-72.645975363738671</v>
      </c>
      <c r="BR150" s="115">
        <f t="shared" si="209"/>
        <v>0.2982749931359468</v>
      </c>
      <c r="BS150" s="115">
        <f t="shared" si="210"/>
        <v>9.7193893130988154E-2</v>
      </c>
      <c r="BT150" s="115">
        <f t="shared" si="211"/>
        <v>9.7193893130988154E-2</v>
      </c>
      <c r="BU150" s="147">
        <f t="shared" si="212"/>
        <v>0.77728440562208301</v>
      </c>
      <c r="BV150" s="150"/>
      <c r="BW150" s="147">
        <f t="shared" si="213"/>
        <v>-140.98045895560165</v>
      </c>
      <c r="BX150" s="147">
        <f t="shared" si="214"/>
        <v>-140.98045895560165</v>
      </c>
      <c r="BY150" s="147">
        <f t="shared" si="215"/>
        <v>-1472.625</v>
      </c>
      <c r="BZ150" s="147">
        <f t="shared" si="160"/>
        <v>7.4375</v>
      </c>
      <c r="CA150" s="147">
        <f t="shared" si="216"/>
        <v>-65.556045219583467</v>
      </c>
      <c r="CB150" s="115">
        <f t="shared" si="217"/>
        <v>0.41380294430118386</v>
      </c>
      <c r="CC150" s="115">
        <f t="shared" si="218"/>
        <v>0.20233796586463237</v>
      </c>
      <c r="CD150" s="115">
        <f t="shared" si="219"/>
        <v>1</v>
      </c>
      <c r="CE150" s="147">
        <f t="shared" si="220"/>
        <v>0</v>
      </c>
      <c r="CF150" s="150"/>
      <c r="CG150" s="227">
        <f t="shared" si="221"/>
        <v>0.77728440562208301</v>
      </c>
      <c r="CH150" s="236">
        <f t="shared" si="222"/>
        <v>2.8310643163699467</v>
      </c>
      <c r="CI150" s="79">
        <f t="shared" si="223"/>
        <v>2.5287726814059313E-2</v>
      </c>
      <c r="CJ150" s="229">
        <f t="shared" si="161"/>
        <v>-31.941804177431088</v>
      </c>
      <c r="CK150" s="184">
        <f t="shared" si="154"/>
        <v>55</v>
      </c>
      <c r="CL150" s="184">
        <f t="shared" si="155"/>
        <v>5.3456641222043482</v>
      </c>
    </row>
    <row r="151" spans="1:90" x14ac:dyDescent="0.25">
      <c r="A151" s="145">
        <f t="shared" si="162"/>
        <v>555</v>
      </c>
      <c r="B151" s="146">
        <f t="shared" si="163"/>
        <v>0.125</v>
      </c>
      <c r="C151" s="94"/>
      <c r="D151" s="147">
        <f t="shared" si="164"/>
        <v>-193.80600000000001</v>
      </c>
      <c r="E151" s="148">
        <f t="shared" si="165"/>
        <v>0.97</v>
      </c>
      <c r="F151" s="149"/>
      <c r="G151" s="147">
        <f t="shared" si="166"/>
        <v>-123.91884241614299</v>
      </c>
      <c r="H151" s="147">
        <f t="shared" si="167"/>
        <v>-123.91884241614299</v>
      </c>
      <c r="I151" s="147">
        <f t="shared" si="168"/>
        <v>-1486.0125</v>
      </c>
      <c r="J151" s="147">
        <f t="shared" si="156"/>
        <v>7.4375</v>
      </c>
      <c r="K151" s="147">
        <f t="shared" si="169"/>
        <v>-57.717073557917978</v>
      </c>
      <c r="L151" s="115">
        <f t="shared" si="150"/>
        <v>0.53410044626364539</v>
      </c>
      <c r="M151" s="115">
        <f t="shared" si="146"/>
        <v>0.37068327008107799</v>
      </c>
      <c r="N151" s="115">
        <f t="shared" si="170"/>
        <v>0.37068327008107799</v>
      </c>
      <c r="O151" s="147">
        <f t="shared" si="171"/>
        <v>0.62021442650722225</v>
      </c>
      <c r="P151" s="149"/>
      <c r="Q151" s="147">
        <f t="shared" si="172"/>
        <v>-67.490178027112776</v>
      </c>
      <c r="R151" s="147">
        <f t="shared" si="173"/>
        <v>-144.71300762767424</v>
      </c>
      <c r="S151" s="147">
        <f t="shared" si="174"/>
        <v>-1486.0125</v>
      </c>
      <c r="T151" s="147">
        <f t="shared" si="157"/>
        <v>7.4375</v>
      </c>
      <c r="U151" s="147">
        <f t="shared" si="175"/>
        <v>-67.490178027112776</v>
      </c>
      <c r="V151" s="115">
        <f t="shared" si="176"/>
        <v>0.38284180349787644</v>
      </c>
      <c r="W151" s="115">
        <f t="shared" si="177"/>
        <v>0.16926131620679818</v>
      </c>
      <c r="X151" s="115">
        <f t="shared" si="178"/>
        <v>1</v>
      </c>
      <c r="Y151" s="147">
        <f t="shared" si="179"/>
        <v>0</v>
      </c>
      <c r="Z151" s="149"/>
      <c r="AA151" s="147">
        <f t="shared" si="180"/>
        <v>-143.13474745571696</v>
      </c>
      <c r="AB151" s="147">
        <f t="shared" si="181"/>
        <v>36.865252544283038</v>
      </c>
      <c r="AC151" s="147">
        <f t="shared" si="182"/>
        <v>36.865252544283038</v>
      </c>
      <c r="AD151" s="114">
        <f t="shared" si="151"/>
        <v>-1.7110972190723972</v>
      </c>
      <c r="AE151" s="114">
        <f t="shared" si="183"/>
        <v>1</v>
      </c>
      <c r="AF151" s="147">
        <f t="shared" si="184"/>
        <v>0</v>
      </c>
      <c r="AG151" s="149"/>
      <c r="AH151" s="147">
        <f t="shared" si="185"/>
        <v>-157.50357457898892</v>
      </c>
      <c r="AI151" s="147">
        <f t="shared" si="186"/>
        <v>22.496425421011082</v>
      </c>
      <c r="AJ151" s="147">
        <f t="shared" si="187"/>
        <v>22.496425421011082</v>
      </c>
      <c r="AK151" s="114">
        <f t="shared" si="158"/>
        <v>-9.1490426113809073E-2</v>
      </c>
      <c r="AL151" s="114">
        <f t="shared" si="188"/>
        <v>1</v>
      </c>
      <c r="AM151" s="147">
        <f t="shared" si="189"/>
        <v>0</v>
      </c>
      <c r="AN151" s="149"/>
      <c r="AO151" s="147">
        <f t="shared" si="190"/>
        <v>-153.26332118129957</v>
      </c>
      <c r="AP151" s="147">
        <f t="shared" si="191"/>
        <v>26.200434848030881</v>
      </c>
      <c r="AQ151" s="114">
        <f t="shared" si="152"/>
        <v>-0.89456054071777347</v>
      </c>
      <c r="AR151" s="147">
        <f t="shared" si="192"/>
        <v>26.200434848030881</v>
      </c>
      <c r="AS151" s="114">
        <f t="shared" si="193"/>
        <v>0.90213591514508551</v>
      </c>
      <c r="AT151" s="147">
        <f t="shared" si="194"/>
        <v>0.13113330754770211</v>
      </c>
      <c r="AU151" s="147">
        <f t="shared" si="147"/>
        <v>-141.16688053005635</v>
      </c>
      <c r="AV151" s="147">
        <f t="shared" si="148"/>
        <v>38.833119469943654</v>
      </c>
      <c r="AW151" s="114">
        <f t="shared" si="149"/>
        <v>-2.164432709813338</v>
      </c>
      <c r="AX151" s="147">
        <f t="shared" si="195"/>
        <v>38.833119469943654</v>
      </c>
      <c r="AY151" s="114">
        <f t="shared" si="196"/>
        <v>0.77943223778650284</v>
      </c>
      <c r="AZ151" s="147">
        <f t="shared" si="197"/>
        <v>0.19435995730702529</v>
      </c>
      <c r="BA151" s="114">
        <f t="shared" si="198"/>
        <v>0.3254932648547274</v>
      </c>
      <c r="BB151" s="149"/>
      <c r="BC151" s="223">
        <f t="shared" si="199"/>
        <v>2.0407076913619497</v>
      </c>
      <c r="BD151" s="70"/>
      <c r="BE151" s="214"/>
      <c r="BF151" s="148">
        <f t="shared" si="200"/>
        <v>-155.21805923845938</v>
      </c>
      <c r="BG151" s="148">
        <f t="shared" si="201"/>
        <v>24.781940761540625</v>
      </c>
      <c r="BH151" s="147">
        <f t="shared" si="202"/>
        <v>24.781940761540625</v>
      </c>
      <c r="BI151" s="114">
        <f t="shared" si="153"/>
        <v>-0.24818498876726072</v>
      </c>
      <c r="BJ151" s="114">
        <f t="shared" si="203"/>
        <v>1</v>
      </c>
      <c r="BK151" s="147">
        <f t="shared" si="204"/>
        <v>0</v>
      </c>
      <c r="BL151" s="150"/>
      <c r="BM151" s="147">
        <f t="shared" si="205"/>
        <v>-154.15021166487875</v>
      </c>
      <c r="BN151" s="147">
        <f t="shared" si="206"/>
        <v>-154.15021166487875</v>
      </c>
      <c r="BO151" s="147">
        <f t="shared" si="207"/>
        <v>-1486.0125</v>
      </c>
      <c r="BP151" s="147">
        <f t="shared" si="159"/>
        <v>7.4375</v>
      </c>
      <c r="BQ151" s="147">
        <f t="shared" si="208"/>
        <v>-72.793047567225642</v>
      </c>
      <c r="BR151" s="115">
        <f t="shared" si="209"/>
        <v>0.29582396405900224</v>
      </c>
      <c r="BS151" s="115">
        <f t="shared" si="210"/>
        <v>9.5466572725503865E-2</v>
      </c>
      <c r="BT151" s="115">
        <f t="shared" si="211"/>
        <v>9.5466572725503865E-2</v>
      </c>
      <c r="BU151" s="147">
        <f t="shared" si="212"/>
        <v>0.77152258090529913</v>
      </c>
      <c r="BV151" s="150"/>
      <c r="BW151" s="147">
        <f t="shared" si="213"/>
        <v>-141.3641379534813</v>
      </c>
      <c r="BX151" s="147">
        <f t="shared" si="214"/>
        <v>-141.3641379534813</v>
      </c>
      <c r="BY151" s="147">
        <f t="shared" si="215"/>
        <v>-1486.0125</v>
      </c>
      <c r="BZ151" s="147">
        <f t="shared" si="160"/>
        <v>7.4375</v>
      </c>
      <c r="CA151" s="147">
        <f t="shared" si="216"/>
        <v>-65.750795589598624</v>
      </c>
      <c r="CB151" s="115">
        <f t="shared" si="217"/>
        <v>0.4107061921579761</v>
      </c>
      <c r="CC151" s="115">
        <f t="shared" si="218"/>
        <v>0.19885342935118888</v>
      </c>
      <c r="CD151" s="115">
        <f t="shared" si="219"/>
        <v>1</v>
      </c>
      <c r="CE151" s="147">
        <f t="shared" si="220"/>
        <v>0</v>
      </c>
      <c r="CF151" s="150"/>
      <c r="CG151" s="227">
        <f t="shared" si="221"/>
        <v>0.77152258090529913</v>
      </c>
      <c r="CH151" s="236">
        <f t="shared" si="222"/>
        <v>2.8122302722672488</v>
      </c>
      <c r="CI151" s="79">
        <f t="shared" si="223"/>
        <v>2.4883109725474115E-2</v>
      </c>
      <c r="CJ151" s="229">
        <f t="shared" si="161"/>
        <v>-32.081906907100596</v>
      </c>
      <c r="CK151" s="184">
        <f t="shared" si="154"/>
        <v>55.5</v>
      </c>
      <c r="CL151" s="184">
        <f t="shared" si="155"/>
        <v>5.2983947862654643</v>
      </c>
    </row>
    <row r="152" spans="1:90" x14ac:dyDescent="0.25">
      <c r="A152" s="145">
        <f t="shared" si="162"/>
        <v>560</v>
      </c>
      <c r="B152" s="146">
        <f t="shared" si="163"/>
        <v>0.125</v>
      </c>
      <c r="C152" s="94"/>
      <c r="D152" s="147">
        <f t="shared" si="164"/>
        <v>-195.55199999999999</v>
      </c>
      <c r="E152" s="148">
        <f t="shared" si="165"/>
        <v>0.97</v>
      </c>
      <c r="F152" s="149"/>
      <c r="G152" s="147">
        <f t="shared" si="166"/>
        <v>-124.47035926889011</v>
      </c>
      <c r="H152" s="147">
        <f t="shared" si="167"/>
        <v>-124.47035926889011</v>
      </c>
      <c r="I152" s="147">
        <f t="shared" si="168"/>
        <v>-1499.4</v>
      </c>
      <c r="J152" s="147">
        <f t="shared" si="156"/>
        <v>7.4375</v>
      </c>
      <c r="K152" s="147">
        <f t="shared" si="169"/>
        <v>-57.948656084226769</v>
      </c>
      <c r="L152" s="115">
        <f t="shared" si="150"/>
        <v>0.53067900454364125</v>
      </c>
      <c r="M152" s="115">
        <f t="shared" si="146"/>
        <v>0.36497816590524867</v>
      </c>
      <c r="N152" s="115">
        <f t="shared" si="170"/>
        <v>0.36497816590524867</v>
      </c>
      <c r="O152" s="147">
        <f t="shared" si="171"/>
        <v>0.61741249637346285</v>
      </c>
      <c r="P152" s="149"/>
      <c r="Q152" s="147">
        <f t="shared" si="172"/>
        <v>-67.671343621980853</v>
      </c>
      <c r="R152" s="147">
        <f t="shared" si="173"/>
        <v>-145.05399386670862</v>
      </c>
      <c r="S152" s="147">
        <f t="shared" si="174"/>
        <v>-1499.4</v>
      </c>
      <c r="T152" s="147">
        <f t="shared" si="157"/>
        <v>7.4375</v>
      </c>
      <c r="U152" s="147">
        <f t="shared" si="175"/>
        <v>-67.671343621980853</v>
      </c>
      <c r="V152" s="115">
        <f t="shared" si="176"/>
        <v>0.37991885397686448</v>
      </c>
      <c r="W152" s="115">
        <f t="shared" si="177"/>
        <v>0.16633627141279961</v>
      </c>
      <c r="X152" s="115">
        <f t="shared" si="178"/>
        <v>1</v>
      </c>
      <c r="Y152" s="147">
        <f t="shared" si="179"/>
        <v>0</v>
      </c>
      <c r="Z152" s="149"/>
      <c r="AA152" s="147">
        <f t="shared" si="180"/>
        <v>-143.90171603289201</v>
      </c>
      <c r="AB152" s="147">
        <f t="shared" si="181"/>
        <v>36.098283967107989</v>
      </c>
      <c r="AC152" s="147">
        <f t="shared" si="182"/>
        <v>36.098283967107989</v>
      </c>
      <c r="AD152" s="114">
        <f t="shared" si="151"/>
        <v>-1.6327700620584531</v>
      </c>
      <c r="AE152" s="114">
        <f t="shared" si="183"/>
        <v>1</v>
      </c>
      <c r="AF152" s="147">
        <f t="shared" si="184"/>
        <v>0</v>
      </c>
      <c r="AG152" s="149"/>
      <c r="AH152" s="147">
        <f t="shared" si="185"/>
        <v>-157.73793085587437</v>
      </c>
      <c r="AI152" s="147">
        <f t="shared" si="186"/>
        <v>22.262069144125633</v>
      </c>
      <c r="AJ152" s="147">
        <f t="shared" si="187"/>
        <v>22.262069144125633</v>
      </c>
      <c r="AK152" s="114">
        <f t="shared" si="158"/>
        <v>-8.7968570804560928E-2</v>
      </c>
      <c r="AL152" s="114">
        <f t="shared" si="188"/>
        <v>1</v>
      </c>
      <c r="AM152" s="147">
        <f t="shared" si="189"/>
        <v>0</v>
      </c>
      <c r="AN152" s="149"/>
      <c r="AO152" s="147">
        <f t="shared" si="190"/>
        <v>-153.74234994662217</v>
      </c>
      <c r="AP152" s="147">
        <f t="shared" si="191"/>
        <v>25.722288375526745</v>
      </c>
      <c r="AQ152" s="114">
        <f t="shared" si="152"/>
        <v>-0.8540107711094892</v>
      </c>
      <c r="AR152" s="147">
        <f t="shared" si="192"/>
        <v>25.722288375526745</v>
      </c>
      <c r="AS152" s="114">
        <f t="shared" si="193"/>
        <v>0.90635735101099246</v>
      </c>
      <c r="AT152" s="147">
        <f t="shared" si="194"/>
        <v>0.12759071614844614</v>
      </c>
      <c r="AU152" s="147">
        <f t="shared" si="147"/>
        <v>-142.07353767496136</v>
      </c>
      <c r="AV152" s="147">
        <f t="shared" si="148"/>
        <v>37.926462325038642</v>
      </c>
      <c r="AW152" s="114">
        <f t="shared" si="149"/>
        <v>-2.062824274337403</v>
      </c>
      <c r="AX152" s="147">
        <f t="shared" si="195"/>
        <v>37.926462325038642</v>
      </c>
      <c r="AY152" s="114">
        <f t="shared" si="196"/>
        <v>0.78860365624262796</v>
      </c>
      <c r="AZ152" s="147">
        <f t="shared" si="197"/>
        <v>0.18812729327896152</v>
      </c>
      <c r="BA152" s="114">
        <f t="shared" si="198"/>
        <v>0.31571800942740769</v>
      </c>
      <c r="BB152" s="149"/>
      <c r="BC152" s="223">
        <f t="shared" si="199"/>
        <v>2.0281305058008705</v>
      </c>
      <c r="BD152" s="70"/>
      <c r="BE152" s="214"/>
      <c r="BF152" s="148">
        <f t="shared" si="200"/>
        <v>-155.52095901483688</v>
      </c>
      <c r="BG152" s="148">
        <f t="shared" si="201"/>
        <v>24.479040985163124</v>
      </c>
      <c r="BH152" s="147">
        <f t="shared" si="202"/>
        <v>24.479040985163124</v>
      </c>
      <c r="BI152" s="114">
        <f t="shared" si="153"/>
        <v>-0.23804018961496287</v>
      </c>
      <c r="BJ152" s="114">
        <f t="shared" si="203"/>
        <v>1</v>
      </c>
      <c r="BK152" s="147">
        <f t="shared" si="204"/>
        <v>0</v>
      </c>
      <c r="BL152" s="150"/>
      <c r="BM152" s="147">
        <f t="shared" si="205"/>
        <v>-154.3933807118693</v>
      </c>
      <c r="BN152" s="147">
        <f t="shared" si="206"/>
        <v>-154.3933807118693</v>
      </c>
      <c r="BO152" s="147">
        <f t="shared" si="207"/>
        <v>-1499.4</v>
      </c>
      <c r="BP152" s="147">
        <f t="shared" si="159"/>
        <v>7.4375</v>
      </c>
      <c r="BQ152" s="147">
        <f t="shared" si="208"/>
        <v>-72.937721449048084</v>
      </c>
      <c r="BR152" s="115">
        <f t="shared" si="209"/>
        <v>0.29341100233328538</v>
      </c>
      <c r="BS152" s="115">
        <f t="shared" si="210"/>
        <v>9.3784484241791061E-2</v>
      </c>
      <c r="BT152" s="115">
        <f t="shared" si="211"/>
        <v>9.3784484241791061E-2</v>
      </c>
      <c r="BU152" s="147">
        <f t="shared" si="212"/>
        <v>0.76584018210252625</v>
      </c>
      <c r="BV152" s="150"/>
      <c r="BW152" s="147">
        <f t="shared" si="213"/>
        <v>-141.74035846437118</v>
      </c>
      <c r="BX152" s="147">
        <f t="shared" si="214"/>
        <v>-141.74035846437118</v>
      </c>
      <c r="BY152" s="147">
        <f t="shared" si="215"/>
        <v>-1499.4</v>
      </c>
      <c r="BZ152" s="147">
        <f t="shared" si="160"/>
        <v>7.4375</v>
      </c>
      <c r="CA152" s="147">
        <f t="shared" si="216"/>
        <v>-65.942650549988272</v>
      </c>
      <c r="CB152" s="115">
        <f t="shared" si="217"/>
        <v>0.40765084037388893</v>
      </c>
      <c r="CC152" s="115">
        <f t="shared" si="218"/>
        <v>0.19545455202440301</v>
      </c>
      <c r="CD152" s="115">
        <f t="shared" si="219"/>
        <v>1</v>
      </c>
      <c r="CE152" s="147">
        <f t="shared" si="220"/>
        <v>0</v>
      </c>
      <c r="CF152" s="150"/>
      <c r="CG152" s="227">
        <f t="shared" si="221"/>
        <v>0.76584018210252625</v>
      </c>
      <c r="CH152" s="236">
        <f t="shared" si="222"/>
        <v>2.7939706879033968</v>
      </c>
      <c r="CI152" s="79">
        <f t="shared" si="223"/>
        <v>2.4465614398318826E-2</v>
      </c>
      <c r="CJ152" s="229">
        <f t="shared" si="161"/>
        <v>-32.228877468958345</v>
      </c>
      <c r="CK152" s="184">
        <f t="shared" si="154"/>
        <v>56</v>
      </c>
      <c r="CL152" s="184">
        <f t="shared" si="155"/>
        <v>5.2519311175402992</v>
      </c>
    </row>
    <row r="153" spans="1:90" x14ac:dyDescent="0.25">
      <c r="A153" s="145">
        <f t="shared" si="162"/>
        <v>565</v>
      </c>
      <c r="B153" s="146">
        <f t="shared" si="163"/>
        <v>0.125</v>
      </c>
      <c r="C153" s="94"/>
      <c r="D153" s="147">
        <f t="shared" si="164"/>
        <v>-197.298</v>
      </c>
      <c r="E153" s="148">
        <f t="shared" si="165"/>
        <v>0.97</v>
      </c>
      <c r="F153" s="149"/>
      <c r="G153" s="147">
        <f t="shared" si="166"/>
        <v>-125.01196948296673</v>
      </c>
      <c r="H153" s="147">
        <f t="shared" si="167"/>
        <v>-125.01196948296673</v>
      </c>
      <c r="I153" s="147">
        <f t="shared" si="168"/>
        <v>-1512.7874999999999</v>
      </c>
      <c r="J153" s="147">
        <f t="shared" si="156"/>
        <v>7.4375</v>
      </c>
      <c r="K153" s="147">
        <f t="shared" si="169"/>
        <v>-58.177286786166256</v>
      </c>
      <c r="L153" s="115">
        <f t="shared" si="150"/>
        <v>0.52729266885419468</v>
      </c>
      <c r="M153" s="115">
        <f t="shared" si="146"/>
        <v>0.35938406564201619</v>
      </c>
      <c r="N153" s="115">
        <f t="shared" si="170"/>
        <v>0.35938406564201619</v>
      </c>
      <c r="O153" s="147">
        <f t="shared" si="171"/>
        <v>0.61461145271861717</v>
      </c>
      <c r="P153" s="149"/>
      <c r="Q153" s="147">
        <f t="shared" si="172"/>
        <v>-67.849762071649224</v>
      </c>
      <c r="R153" s="147">
        <f t="shared" si="173"/>
        <v>-145.3884135730456</v>
      </c>
      <c r="S153" s="147">
        <f t="shared" si="174"/>
        <v>-1512.7874999999999</v>
      </c>
      <c r="T153" s="147">
        <f t="shared" si="157"/>
        <v>7.4375</v>
      </c>
      <c r="U153" s="147">
        <f t="shared" si="175"/>
        <v>-67.849762071649224</v>
      </c>
      <c r="V153" s="115">
        <f t="shared" si="176"/>
        <v>0.37703651470767247</v>
      </c>
      <c r="W153" s="115">
        <f t="shared" si="177"/>
        <v>0.16348431323800683</v>
      </c>
      <c r="X153" s="115">
        <f t="shared" si="178"/>
        <v>1</v>
      </c>
      <c r="Y153" s="147">
        <f t="shared" si="179"/>
        <v>0</v>
      </c>
      <c r="Z153" s="149"/>
      <c r="AA153" s="147">
        <f t="shared" si="180"/>
        <v>-144.63715212551176</v>
      </c>
      <c r="AB153" s="147">
        <f t="shared" si="181"/>
        <v>35.362847874488239</v>
      </c>
      <c r="AC153" s="147">
        <f t="shared" si="182"/>
        <v>35.362847874488239</v>
      </c>
      <c r="AD153" s="114">
        <f t="shared" si="151"/>
        <v>-1.5588304686242662</v>
      </c>
      <c r="AE153" s="114">
        <f t="shared" si="183"/>
        <v>1</v>
      </c>
      <c r="AF153" s="147">
        <f t="shared" si="184"/>
        <v>0</v>
      </c>
      <c r="AG153" s="149"/>
      <c r="AH153" s="147">
        <f t="shared" si="185"/>
        <v>-157.96723638485048</v>
      </c>
      <c r="AI153" s="147">
        <f t="shared" si="186"/>
        <v>22.03276361514952</v>
      </c>
      <c r="AJ153" s="147">
        <f t="shared" si="187"/>
        <v>22.03276361514952</v>
      </c>
      <c r="AK153" s="114">
        <f t="shared" si="158"/>
        <v>-8.4615313475479723E-2</v>
      </c>
      <c r="AL153" s="114">
        <f t="shared" si="188"/>
        <v>1</v>
      </c>
      <c r="AM153" s="147">
        <f t="shared" si="189"/>
        <v>0</v>
      </c>
      <c r="AN153" s="149"/>
      <c r="AO153" s="147">
        <f t="shared" si="190"/>
        <v>-154.20305911105544</v>
      </c>
      <c r="AP153" s="147">
        <f t="shared" si="191"/>
        <v>25.262472933183318</v>
      </c>
      <c r="AQ153" s="114">
        <f t="shared" si="152"/>
        <v>-0.81568213953808921</v>
      </c>
      <c r="AR153" s="147">
        <f t="shared" si="192"/>
        <v>25.262472933183318</v>
      </c>
      <c r="AS153" s="114">
        <f t="shared" si="193"/>
        <v>0.91036571393828991</v>
      </c>
      <c r="AT153" s="147">
        <f t="shared" si="194"/>
        <v>0.12420094854072428</v>
      </c>
      <c r="AU153" s="147">
        <f t="shared" si="147"/>
        <v>-142.93933636597305</v>
      </c>
      <c r="AV153" s="147">
        <f t="shared" si="148"/>
        <v>37.060663634026952</v>
      </c>
      <c r="AW153" s="114">
        <f t="shared" si="149"/>
        <v>-1.9671285609439177</v>
      </c>
      <c r="AX153" s="147">
        <f t="shared" si="195"/>
        <v>37.060663634026952</v>
      </c>
      <c r="AY153" s="114">
        <f t="shared" si="196"/>
        <v>0.79734003698784683</v>
      </c>
      <c r="AZ153" s="147">
        <f t="shared" si="197"/>
        <v>0.18220581924300369</v>
      </c>
      <c r="BA153" s="114">
        <f t="shared" si="198"/>
        <v>0.306406767783728</v>
      </c>
      <c r="BB153" s="149"/>
      <c r="BC153" s="223">
        <f t="shared" si="199"/>
        <v>2.0160182205023451</v>
      </c>
      <c r="BD153" s="70"/>
      <c r="BE153" s="214"/>
      <c r="BF153" s="148">
        <f t="shared" si="200"/>
        <v>-155.81605878628889</v>
      </c>
      <c r="BG153" s="148">
        <f t="shared" si="201"/>
        <v>24.183941213711108</v>
      </c>
      <c r="BH153" s="147">
        <f t="shared" si="202"/>
        <v>24.183941213711108</v>
      </c>
      <c r="BI153" s="114">
        <f t="shared" si="153"/>
        <v>-0.22840686742116506</v>
      </c>
      <c r="BJ153" s="114">
        <f t="shared" si="203"/>
        <v>1</v>
      </c>
      <c r="BK153" s="147">
        <f t="shared" si="204"/>
        <v>0</v>
      </c>
      <c r="BL153" s="150"/>
      <c r="BM153" s="147">
        <f t="shared" si="205"/>
        <v>-154.63195409357485</v>
      </c>
      <c r="BN153" s="147">
        <f t="shared" si="206"/>
        <v>-154.63195409357485</v>
      </c>
      <c r="BO153" s="147">
        <f t="shared" si="207"/>
        <v>-1512.7874999999999</v>
      </c>
      <c r="BP153" s="147">
        <f t="shared" si="159"/>
        <v>7.4375</v>
      </c>
      <c r="BQ153" s="147">
        <f t="shared" si="208"/>
        <v>-73.080053398745946</v>
      </c>
      <c r="BR153" s="115">
        <f t="shared" si="209"/>
        <v>0.29103527518788469</v>
      </c>
      <c r="BS153" s="115">
        <f t="shared" si="210"/>
        <v>9.2146083024354244E-2</v>
      </c>
      <c r="BT153" s="115">
        <f t="shared" si="211"/>
        <v>9.2146083024354244E-2</v>
      </c>
      <c r="BU153" s="147">
        <f t="shared" si="212"/>
        <v>0.76023576250528446</v>
      </c>
      <c r="BV153" s="150"/>
      <c r="BW153" s="147">
        <f t="shared" si="213"/>
        <v>-142.10932894673221</v>
      </c>
      <c r="BX153" s="147">
        <f t="shared" si="214"/>
        <v>-142.10932894673221</v>
      </c>
      <c r="BY153" s="147">
        <f t="shared" si="215"/>
        <v>-1512.7874999999999</v>
      </c>
      <c r="BZ153" s="147">
        <f t="shared" si="160"/>
        <v>7.4375</v>
      </c>
      <c r="CA153" s="147">
        <f t="shared" si="216"/>
        <v>-66.131669986692643</v>
      </c>
      <c r="CB153" s="115">
        <f t="shared" si="217"/>
        <v>0.40463617511674793</v>
      </c>
      <c r="CC153" s="115">
        <f t="shared" si="218"/>
        <v>0.1921387294252202</v>
      </c>
      <c r="CD153" s="115">
        <f t="shared" si="219"/>
        <v>1</v>
      </c>
      <c r="CE153" s="147">
        <f t="shared" si="220"/>
        <v>0</v>
      </c>
      <c r="CF153" s="150"/>
      <c r="CG153" s="227">
        <f t="shared" si="221"/>
        <v>0.76023576250528446</v>
      </c>
      <c r="CH153" s="236">
        <f t="shared" si="222"/>
        <v>2.7762539830076296</v>
      </c>
      <c r="CI153" s="79">
        <f t="shared" si="223"/>
        <v>2.4037824565825365E-2</v>
      </c>
      <c r="CJ153" s="229">
        <f t="shared" si="161"/>
        <v>-32.382096774823538</v>
      </c>
      <c r="CK153" s="184">
        <f t="shared" si="154"/>
        <v>56.5</v>
      </c>
      <c r="CL153" s="184">
        <f t="shared" si="155"/>
        <v>5.2062536908760144</v>
      </c>
    </row>
    <row r="154" spans="1:90" x14ac:dyDescent="0.25">
      <c r="A154" s="145">
        <f t="shared" si="162"/>
        <v>570</v>
      </c>
      <c r="B154" s="146">
        <f t="shared" si="163"/>
        <v>0.125</v>
      </c>
      <c r="C154" s="94"/>
      <c r="D154" s="147">
        <f t="shared" si="164"/>
        <v>-199.04400000000001</v>
      </c>
      <c r="E154" s="148">
        <f t="shared" si="165"/>
        <v>0.97</v>
      </c>
      <c r="F154" s="149"/>
      <c r="G154" s="147">
        <f t="shared" si="166"/>
        <v>-125.54389374442054</v>
      </c>
      <c r="H154" s="147">
        <f t="shared" si="167"/>
        <v>-125.54389374442054</v>
      </c>
      <c r="I154" s="147">
        <f t="shared" si="168"/>
        <v>-1526.175</v>
      </c>
      <c r="J154" s="147">
        <f t="shared" si="156"/>
        <v>7.4375</v>
      </c>
      <c r="K154" s="147">
        <f t="shared" si="169"/>
        <v>-58.40301460009281</v>
      </c>
      <c r="L154" s="115">
        <f t="shared" si="150"/>
        <v>0.52394109189004312</v>
      </c>
      <c r="M154" s="115">
        <f t="shared" si="146"/>
        <v>0.35389903616104929</v>
      </c>
      <c r="N154" s="115">
        <f t="shared" si="170"/>
        <v>0.35389903616104929</v>
      </c>
      <c r="O154" s="147">
        <f t="shared" si="171"/>
        <v>0.61181234768236126</v>
      </c>
      <c r="P154" s="149"/>
      <c r="Q154" s="147">
        <f t="shared" si="172"/>
        <v>-68.025492008528047</v>
      </c>
      <c r="R154" s="147">
        <f t="shared" si="173"/>
        <v>-145.71645138407385</v>
      </c>
      <c r="S154" s="147">
        <f t="shared" si="174"/>
        <v>-1526.175</v>
      </c>
      <c r="T154" s="147">
        <f t="shared" si="157"/>
        <v>7.4375</v>
      </c>
      <c r="U154" s="147">
        <f t="shared" si="175"/>
        <v>-68.025492008528047</v>
      </c>
      <c r="V154" s="115">
        <f t="shared" si="176"/>
        <v>0.37419403419213776</v>
      </c>
      <c r="W154" s="115">
        <f t="shared" si="177"/>
        <v>0.16070313168295941</v>
      </c>
      <c r="X154" s="115">
        <f t="shared" si="178"/>
        <v>1</v>
      </c>
      <c r="Y154" s="147">
        <f t="shared" si="179"/>
        <v>0</v>
      </c>
      <c r="Z154" s="149"/>
      <c r="AA154" s="147">
        <f t="shared" si="180"/>
        <v>-145.34280625025104</v>
      </c>
      <c r="AB154" s="147">
        <f t="shared" si="181"/>
        <v>34.657193749748956</v>
      </c>
      <c r="AC154" s="147">
        <f t="shared" si="182"/>
        <v>34.657193749748956</v>
      </c>
      <c r="AD154" s="114">
        <f t="shared" si="151"/>
        <v>-1.4889810337716758</v>
      </c>
      <c r="AE154" s="114">
        <f t="shared" si="183"/>
        <v>1</v>
      </c>
      <c r="AF154" s="147">
        <f t="shared" si="184"/>
        <v>0</v>
      </c>
      <c r="AG154" s="149"/>
      <c r="AH154" s="147">
        <f t="shared" si="185"/>
        <v>-158.19165607743238</v>
      </c>
      <c r="AI154" s="147">
        <f t="shared" si="186"/>
        <v>21.808343922567616</v>
      </c>
      <c r="AJ154" s="147">
        <f t="shared" si="187"/>
        <v>21.808343922567616</v>
      </c>
      <c r="AK154" s="114">
        <f t="shared" si="158"/>
        <v>-8.1421052160693536E-2</v>
      </c>
      <c r="AL154" s="114">
        <f t="shared" si="188"/>
        <v>1</v>
      </c>
      <c r="AM154" s="147">
        <f t="shared" si="189"/>
        <v>0</v>
      </c>
      <c r="AN154" s="149"/>
      <c r="AO154" s="147">
        <f t="shared" si="190"/>
        <v>-154.64646846226321</v>
      </c>
      <c r="AP154" s="147">
        <f t="shared" si="191"/>
        <v>24.819968228686179</v>
      </c>
      <c r="AQ154" s="114">
        <f t="shared" si="152"/>
        <v>-0.7794323810929592</v>
      </c>
      <c r="AR154" s="147">
        <f t="shared" si="192"/>
        <v>24.819968228686179</v>
      </c>
      <c r="AS154" s="114">
        <f t="shared" si="193"/>
        <v>0.91417298030356697</v>
      </c>
      <c r="AT154" s="147">
        <f t="shared" si="194"/>
        <v>0.12095501086104375</v>
      </c>
      <c r="AU154" s="147">
        <f t="shared" si="147"/>
        <v>-143.76669593011948</v>
      </c>
      <c r="AV154" s="147">
        <f t="shared" si="148"/>
        <v>36.233304069880518</v>
      </c>
      <c r="AW154" s="114">
        <f t="shared" si="149"/>
        <v>-1.8769169305625679</v>
      </c>
      <c r="AX154" s="147">
        <f t="shared" si="195"/>
        <v>36.233304069880518</v>
      </c>
      <c r="AY154" s="114">
        <f t="shared" si="196"/>
        <v>0.80566436221489923</v>
      </c>
      <c r="AZ154" s="147">
        <f t="shared" si="197"/>
        <v>0.17657555589610388</v>
      </c>
      <c r="BA154" s="114">
        <f t="shared" si="198"/>
        <v>0.29753056675714762</v>
      </c>
      <c r="BB154" s="149"/>
      <c r="BC154" s="223">
        <f t="shared" si="199"/>
        <v>2.0043429144395088</v>
      </c>
      <c r="BD154" s="70"/>
      <c r="BE154" s="214"/>
      <c r="BF154" s="148">
        <f t="shared" si="200"/>
        <v>-156.10366046907706</v>
      </c>
      <c r="BG154" s="148">
        <f t="shared" si="201"/>
        <v>23.896339530922944</v>
      </c>
      <c r="BH154" s="147">
        <f t="shared" si="202"/>
        <v>23.896339530922944</v>
      </c>
      <c r="BI154" s="114">
        <f t="shared" si="153"/>
        <v>-0.21925462908672505</v>
      </c>
      <c r="BJ154" s="114">
        <f t="shared" si="203"/>
        <v>1</v>
      </c>
      <c r="BK154" s="147">
        <f t="shared" si="204"/>
        <v>0</v>
      </c>
      <c r="BL154" s="150"/>
      <c r="BM154" s="147">
        <f t="shared" si="205"/>
        <v>-154.8660614157792</v>
      </c>
      <c r="BN154" s="147">
        <f t="shared" si="206"/>
        <v>-154.8660614157792</v>
      </c>
      <c r="BO154" s="147">
        <f t="shared" si="207"/>
        <v>-1526.175</v>
      </c>
      <c r="BP154" s="147">
        <f t="shared" si="159"/>
        <v>7.4375</v>
      </c>
      <c r="BQ154" s="147">
        <f t="shared" si="208"/>
        <v>-73.220098110570902</v>
      </c>
      <c r="BR154" s="115">
        <f t="shared" si="209"/>
        <v>0.28869597235641131</v>
      </c>
      <c r="BS154" s="115">
        <f t="shared" si="210"/>
        <v>9.054988854951479E-2</v>
      </c>
      <c r="BT154" s="115">
        <f t="shared" si="211"/>
        <v>9.054988854951479E-2</v>
      </c>
      <c r="BU154" s="147">
        <f t="shared" si="212"/>
        <v>0.75470790163635082</v>
      </c>
      <c r="BV154" s="150"/>
      <c r="BW154" s="147">
        <f t="shared" si="213"/>
        <v>-142.47125064378071</v>
      </c>
      <c r="BX154" s="147">
        <f t="shared" si="214"/>
        <v>-142.47125064378071</v>
      </c>
      <c r="BY154" s="147">
        <f t="shared" si="215"/>
        <v>-1526.175</v>
      </c>
      <c r="BZ154" s="147">
        <f t="shared" si="160"/>
        <v>7.4375</v>
      </c>
      <c r="CA154" s="147">
        <f t="shared" si="216"/>
        <v>-66.317912275461552</v>
      </c>
      <c r="CB154" s="115">
        <f t="shared" si="217"/>
        <v>0.40166149508506543</v>
      </c>
      <c r="CC154" s="115">
        <f t="shared" si="218"/>
        <v>0.18890344457855054</v>
      </c>
      <c r="CD154" s="115">
        <f t="shared" si="219"/>
        <v>1</v>
      </c>
      <c r="CE154" s="147">
        <f t="shared" si="220"/>
        <v>0</v>
      </c>
      <c r="CF154" s="150"/>
      <c r="CG154" s="227">
        <f t="shared" si="221"/>
        <v>0.75470790163635082</v>
      </c>
      <c r="CH154" s="236">
        <f t="shared" si="222"/>
        <v>2.7590508160758596</v>
      </c>
      <c r="CI154" s="79">
        <f t="shared" si="223"/>
        <v>2.360205588618507E-2</v>
      </c>
      <c r="CJ154" s="229">
        <f t="shared" si="161"/>
        <v>-32.54100331251513</v>
      </c>
      <c r="CK154" s="184">
        <f t="shared" si="154"/>
        <v>57</v>
      </c>
      <c r="CL154" s="184">
        <f t="shared" si="155"/>
        <v>5.1613436473223429</v>
      </c>
    </row>
    <row r="155" spans="1:90" x14ac:dyDescent="0.25">
      <c r="A155" s="145">
        <f t="shared" si="162"/>
        <v>575</v>
      </c>
      <c r="B155" s="146">
        <f t="shared" si="163"/>
        <v>0.125</v>
      </c>
      <c r="C155" s="94"/>
      <c r="D155" s="147">
        <f t="shared" si="164"/>
        <v>-200.79</v>
      </c>
      <c r="E155" s="148">
        <f t="shared" si="165"/>
        <v>0.97</v>
      </c>
      <c r="F155" s="149"/>
      <c r="G155" s="147">
        <f t="shared" si="166"/>
        <v>-126.06634853165089</v>
      </c>
      <c r="H155" s="147">
        <f t="shared" si="167"/>
        <v>-126.06634853165089</v>
      </c>
      <c r="I155" s="147">
        <f t="shared" si="168"/>
        <v>-1539.5625</v>
      </c>
      <c r="J155" s="147">
        <f t="shared" si="156"/>
        <v>7.4375</v>
      </c>
      <c r="K155" s="147">
        <f t="shared" si="169"/>
        <v>-58.625887588087387</v>
      </c>
      <c r="L155" s="115">
        <f t="shared" si="150"/>
        <v>0.52062392423847237</v>
      </c>
      <c r="M155" s="115">
        <f t="shared" si="146"/>
        <v>0.34852112962496945</v>
      </c>
      <c r="N155" s="115">
        <f t="shared" si="170"/>
        <v>0.34852112962496945</v>
      </c>
      <c r="O155" s="147">
        <f t="shared" si="171"/>
        <v>0.60901617648140516</v>
      </c>
      <c r="P155" s="149"/>
      <c r="Q155" s="147">
        <f t="shared" si="172"/>
        <v>-68.198590513648185</v>
      </c>
      <c r="R155" s="147">
        <f t="shared" si="173"/>
        <v>-146.03828534795528</v>
      </c>
      <c r="S155" s="147">
        <f t="shared" si="174"/>
        <v>-1539.5625</v>
      </c>
      <c r="T155" s="147">
        <f t="shared" si="157"/>
        <v>7.4375</v>
      </c>
      <c r="U155" s="147">
        <f t="shared" si="175"/>
        <v>-68.198590513648185</v>
      </c>
      <c r="V155" s="115">
        <f t="shared" si="176"/>
        <v>0.37139067635410367</v>
      </c>
      <c r="W155" s="115">
        <f t="shared" si="177"/>
        <v>0.15799050110667281</v>
      </c>
      <c r="X155" s="115">
        <f t="shared" si="178"/>
        <v>1</v>
      </c>
      <c r="Y155" s="147">
        <f t="shared" si="179"/>
        <v>0</v>
      </c>
      <c r="Z155" s="149"/>
      <c r="AA155" s="147">
        <f t="shared" si="180"/>
        <v>-146.02031853194728</v>
      </c>
      <c r="AB155" s="147">
        <f t="shared" si="181"/>
        <v>33.979681468052718</v>
      </c>
      <c r="AC155" s="147">
        <f t="shared" si="182"/>
        <v>33.979681468052718</v>
      </c>
      <c r="AD155" s="114">
        <f t="shared" si="151"/>
        <v>-1.4229491228778255</v>
      </c>
      <c r="AE155" s="114">
        <f t="shared" si="183"/>
        <v>1</v>
      </c>
      <c r="AF155" s="147">
        <f t="shared" si="184"/>
        <v>0</v>
      </c>
      <c r="AG155" s="149"/>
      <c r="AH155" s="147">
        <f t="shared" si="185"/>
        <v>-158.41134772184753</v>
      </c>
      <c r="AI155" s="147">
        <f t="shared" si="186"/>
        <v>21.588652278152466</v>
      </c>
      <c r="AJ155" s="147">
        <f t="shared" si="187"/>
        <v>21.588652278152466</v>
      </c>
      <c r="AK155" s="114">
        <f t="shared" si="158"/>
        <v>-7.8376815669091285E-2</v>
      </c>
      <c r="AL155" s="114">
        <f t="shared" si="188"/>
        <v>1</v>
      </c>
      <c r="AM155" s="147">
        <f t="shared" si="189"/>
        <v>0</v>
      </c>
      <c r="AN155" s="149"/>
      <c r="AO155" s="147">
        <f t="shared" si="190"/>
        <v>-155.07352645336906</v>
      </c>
      <c r="AP155" s="147">
        <f t="shared" si="191"/>
        <v>24.393825321493637</v>
      </c>
      <c r="AQ155" s="114">
        <f t="shared" si="152"/>
        <v>-0.74512975252356917</v>
      </c>
      <c r="AR155" s="147">
        <f t="shared" si="192"/>
        <v>24.393825321493637</v>
      </c>
      <c r="AS155" s="114">
        <f t="shared" si="193"/>
        <v>0.91779040352974361</v>
      </c>
      <c r="AT155" s="147">
        <f t="shared" si="194"/>
        <v>0.11784456677050066</v>
      </c>
      <c r="AU155" s="147">
        <f t="shared" si="147"/>
        <v>-144.55787998999929</v>
      </c>
      <c r="AV155" s="147">
        <f t="shared" si="148"/>
        <v>35.442120010000707</v>
      </c>
      <c r="AW155" s="114">
        <f t="shared" si="149"/>
        <v>-1.791800483506568</v>
      </c>
      <c r="AX155" s="147">
        <f t="shared" si="195"/>
        <v>35.442120010000707</v>
      </c>
      <c r="AY155" s="114">
        <f t="shared" si="196"/>
        <v>0.81359819389193377</v>
      </c>
      <c r="AZ155" s="147">
        <f t="shared" si="197"/>
        <v>0.17121797106280534</v>
      </c>
      <c r="BA155" s="114">
        <f t="shared" si="198"/>
        <v>0.28906253783330599</v>
      </c>
      <c r="BB155" s="149"/>
      <c r="BC155" s="223">
        <f t="shared" si="199"/>
        <v>1.9930787143147111</v>
      </c>
      <c r="BD155" s="70"/>
      <c r="BE155" s="214"/>
      <c r="BF155" s="148">
        <f t="shared" si="200"/>
        <v>-156.38405078884995</v>
      </c>
      <c r="BG155" s="148">
        <f t="shared" si="201"/>
        <v>23.615949211150053</v>
      </c>
      <c r="BH155" s="147">
        <f t="shared" si="202"/>
        <v>23.615949211150053</v>
      </c>
      <c r="BI155" s="114">
        <f t="shared" si="153"/>
        <v>-0.21055514605112752</v>
      </c>
      <c r="BJ155" s="114">
        <f t="shared" si="203"/>
        <v>1</v>
      </c>
      <c r="BK155" s="147">
        <f t="shared" si="204"/>
        <v>0</v>
      </c>
      <c r="BL155" s="150"/>
      <c r="BM155" s="147">
        <f t="shared" si="205"/>
        <v>-155.0958274803435</v>
      </c>
      <c r="BN155" s="147">
        <f t="shared" si="206"/>
        <v>-155.0958274803435</v>
      </c>
      <c r="BO155" s="147">
        <f t="shared" si="207"/>
        <v>-1539.5625</v>
      </c>
      <c r="BP155" s="147">
        <f t="shared" si="159"/>
        <v>7.4375</v>
      </c>
      <c r="BQ155" s="147">
        <f t="shared" si="208"/>
        <v>-73.357908644320233</v>
      </c>
      <c r="BR155" s="115">
        <f t="shared" si="209"/>
        <v>0.28639230539253929</v>
      </c>
      <c r="BS155" s="115">
        <f t="shared" si="210"/>
        <v>8.8994481341434881E-2</v>
      </c>
      <c r="BT155" s="115">
        <f t="shared" si="211"/>
        <v>8.8994481341434881E-2</v>
      </c>
      <c r="BU155" s="147">
        <f t="shared" si="212"/>
        <v>0.74925520521905076</v>
      </c>
      <c r="BV155" s="150"/>
      <c r="BW155" s="147">
        <f t="shared" si="213"/>
        <v>-142.82631786074467</v>
      </c>
      <c r="BX155" s="147">
        <f t="shared" si="214"/>
        <v>-142.82631786074467</v>
      </c>
      <c r="BY155" s="147">
        <f t="shared" si="215"/>
        <v>-1539.5625</v>
      </c>
      <c r="BZ155" s="147">
        <f t="shared" si="160"/>
        <v>7.4375</v>
      </c>
      <c r="CA155" s="147">
        <f t="shared" si="216"/>
        <v>-66.501434324047906</v>
      </c>
      <c r="CB155" s="115">
        <f t="shared" si="217"/>
        <v>0.39872611141445002</v>
      </c>
      <c r="CC155" s="115">
        <f t="shared" si="218"/>
        <v>0.18574626525538529</v>
      </c>
      <c r="CD155" s="115">
        <f t="shared" si="219"/>
        <v>1</v>
      </c>
      <c r="CE155" s="147">
        <f t="shared" si="220"/>
        <v>0</v>
      </c>
      <c r="CF155" s="150"/>
      <c r="CG155" s="227">
        <f t="shared" si="221"/>
        <v>0.74925520521905076</v>
      </c>
      <c r="CH155" s="236">
        <f t="shared" si="222"/>
        <v>2.7423339195337619</v>
      </c>
      <c r="CI155" s="79">
        <f t="shared" si="223"/>
        <v>2.3160379829755655E-2</v>
      </c>
      <c r="CJ155" s="229">
        <f t="shared" si="161"/>
        <v>-32.705086449311473</v>
      </c>
      <c r="CK155" s="184">
        <f t="shared" si="154"/>
        <v>57.5</v>
      </c>
      <c r="CL155" s="184">
        <f t="shared" si="155"/>
        <v>5.1171826771325053</v>
      </c>
    </row>
    <row r="156" spans="1:90" x14ac:dyDescent="0.25">
      <c r="A156" s="145">
        <f t="shared" si="162"/>
        <v>580</v>
      </c>
      <c r="B156" s="146">
        <f t="shared" si="163"/>
        <v>0.125</v>
      </c>
      <c r="C156" s="94"/>
      <c r="D156" s="147">
        <f t="shared" si="164"/>
        <v>-202.536</v>
      </c>
      <c r="E156" s="148">
        <f t="shared" si="165"/>
        <v>0.97</v>
      </c>
      <c r="F156" s="149"/>
      <c r="G156" s="147">
        <f t="shared" si="166"/>
        <v>-126.57954606228316</v>
      </c>
      <c r="H156" s="147">
        <f t="shared" si="167"/>
        <v>-126.57954606228316</v>
      </c>
      <c r="I156" s="147">
        <f t="shared" si="168"/>
        <v>-1552.95</v>
      </c>
      <c r="J156" s="147">
        <f t="shared" si="156"/>
        <v>7.4375</v>
      </c>
      <c r="K156" s="147">
        <f t="shared" si="169"/>
        <v>-58.845952949845405</v>
      </c>
      <c r="L156" s="115">
        <f t="shared" si="150"/>
        <v>0.51734081480209526</v>
      </c>
      <c r="M156" s="115">
        <f t="shared" si="146"/>
        <v>0.34324838903713528</v>
      </c>
      <c r="N156" s="115">
        <f t="shared" si="170"/>
        <v>0.34324838903713528</v>
      </c>
      <c r="O156" s="147">
        <f t="shared" si="171"/>
        <v>0.60622387960863588</v>
      </c>
      <c r="P156" s="149"/>
      <c r="Q156" s="147">
        <f t="shared" si="172"/>
        <v>-68.369113163482083</v>
      </c>
      <c r="R156" s="147">
        <f t="shared" si="173"/>
        <v>-146.35408719624641</v>
      </c>
      <c r="S156" s="147">
        <f t="shared" si="174"/>
        <v>-1552.95</v>
      </c>
      <c r="T156" s="147">
        <f t="shared" si="157"/>
        <v>7.4375</v>
      </c>
      <c r="U156" s="147">
        <f t="shared" si="175"/>
        <v>-68.369113163482083</v>
      </c>
      <c r="V156" s="115">
        <f t="shared" si="176"/>
        <v>0.36862572028312296</v>
      </c>
      <c r="W156" s="115">
        <f t="shared" si="177"/>
        <v>0.15534427698469352</v>
      </c>
      <c r="X156" s="115">
        <f t="shared" si="178"/>
        <v>1</v>
      </c>
      <c r="Y156" s="147">
        <f t="shared" si="179"/>
        <v>0</v>
      </c>
      <c r="Z156" s="149"/>
      <c r="AA156" s="147">
        <f t="shared" si="180"/>
        <v>-146.67122529653463</v>
      </c>
      <c r="AB156" s="147">
        <f t="shared" si="181"/>
        <v>33.328774703465371</v>
      </c>
      <c r="AC156" s="147">
        <f t="shared" si="182"/>
        <v>33.328774703465371</v>
      </c>
      <c r="AD156" s="114">
        <f t="shared" si="151"/>
        <v>-1.3604842835871587</v>
      </c>
      <c r="AE156" s="114">
        <f t="shared" si="183"/>
        <v>1</v>
      </c>
      <c r="AF156" s="147">
        <f t="shared" si="184"/>
        <v>0</v>
      </c>
      <c r="AG156" s="149"/>
      <c r="AH156" s="147">
        <f t="shared" si="185"/>
        <v>-158.62646236000279</v>
      </c>
      <c r="AI156" s="147">
        <f t="shared" si="186"/>
        <v>21.37353763999721</v>
      </c>
      <c r="AJ156" s="147">
        <f t="shared" si="187"/>
        <v>21.37353763999721</v>
      </c>
      <c r="AK156" s="114">
        <f t="shared" si="158"/>
        <v>-7.5474216858538792E-2</v>
      </c>
      <c r="AL156" s="114">
        <f t="shared" si="188"/>
        <v>1</v>
      </c>
      <c r="AM156" s="147">
        <f t="shared" si="189"/>
        <v>0</v>
      </c>
      <c r="AN156" s="149"/>
      <c r="AO156" s="147">
        <f t="shared" si="190"/>
        <v>-155.48511599614667</v>
      </c>
      <c r="AP156" s="147">
        <f t="shared" si="191"/>
        <v>23.983160829028407</v>
      </c>
      <c r="AQ156" s="114">
        <f t="shared" si="152"/>
        <v>-0.71265213093942936</v>
      </c>
      <c r="AR156" s="147">
        <f t="shared" si="192"/>
        <v>23.983160829028407</v>
      </c>
      <c r="AS156" s="114">
        <f t="shared" si="193"/>
        <v>0.92122855983150631</v>
      </c>
      <c r="AT156" s="147">
        <f t="shared" si="194"/>
        <v>0.11486188136507858</v>
      </c>
      <c r="AU156" s="147">
        <f t="shared" si="147"/>
        <v>-145.31500469444643</v>
      </c>
      <c r="AV156" s="147">
        <f t="shared" si="148"/>
        <v>34.684995305553571</v>
      </c>
      <c r="AW156" s="114">
        <f t="shared" si="149"/>
        <v>-1.7114252977550881</v>
      </c>
      <c r="AX156" s="147">
        <f t="shared" si="195"/>
        <v>34.684995305553571</v>
      </c>
      <c r="AY156" s="114">
        <f t="shared" si="196"/>
        <v>0.82116179449156568</v>
      </c>
      <c r="AZ156" s="147">
        <f t="shared" si="197"/>
        <v>0.1661158779001608</v>
      </c>
      <c r="BA156" s="114">
        <f t="shared" si="198"/>
        <v>0.28097775926523938</v>
      </c>
      <c r="BB156" s="149"/>
      <c r="BC156" s="223">
        <f t="shared" si="199"/>
        <v>1.9822016388738752</v>
      </c>
      <c r="BD156" s="70"/>
      <c r="BE156" s="214"/>
      <c r="BF156" s="148">
        <f t="shared" si="200"/>
        <v>-156.6575021977913</v>
      </c>
      <c r="BG156" s="148">
        <f t="shared" si="201"/>
        <v>23.342497802208698</v>
      </c>
      <c r="BH156" s="147">
        <f t="shared" si="202"/>
        <v>23.342497802208698</v>
      </c>
      <c r="BI156" s="114">
        <f t="shared" si="153"/>
        <v>-0.20228199734297897</v>
      </c>
      <c r="BJ156" s="114">
        <f t="shared" si="203"/>
        <v>1</v>
      </c>
      <c r="BK156" s="147">
        <f t="shared" si="204"/>
        <v>0</v>
      </c>
      <c r="BL156" s="150"/>
      <c r="BM156" s="147">
        <f t="shared" si="205"/>
        <v>-155.3213725027494</v>
      </c>
      <c r="BN156" s="147">
        <f t="shared" si="206"/>
        <v>-155.3213725027494</v>
      </c>
      <c r="BO156" s="147">
        <f t="shared" si="207"/>
        <v>-1552.95</v>
      </c>
      <c r="BP156" s="147">
        <f t="shared" si="159"/>
        <v>7.4375</v>
      </c>
      <c r="BQ156" s="147">
        <f t="shared" si="208"/>
        <v>-73.493536483687905</v>
      </c>
      <c r="BR156" s="115">
        <f t="shared" si="209"/>
        <v>0.28412350700648181</v>
      </c>
      <c r="BS156" s="115">
        <f t="shared" si="210"/>
        <v>8.7478500053237929E-2</v>
      </c>
      <c r="BT156" s="115">
        <f t="shared" si="211"/>
        <v>8.7478500053237929E-2</v>
      </c>
      <c r="BU156" s="147">
        <f t="shared" si="212"/>
        <v>0.74387630508979596</v>
      </c>
      <c r="BV156" s="150"/>
      <c r="BW156" s="147">
        <f t="shared" si="213"/>
        <v>-143.17471823185687</v>
      </c>
      <c r="BX156" s="147">
        <f t="shared" si="214"/>
        <v>-143.17471823185687</v>
      </c>
      <c r="BY156" s="147">
        <f t="shared" si="215"/>
        <v>-1552.95</v>
      </c>
      <c r="BZ156" s="147">
        <f t="shared" si="160"/>
        <v>7.4375</v>
      </c>
      <c r="CA156" s="147">
        <f t="shared" si="216"/>
        <v>-66.682291613244942</v>
      </c>
      <c r="CB156" s="115">
        <f t="shared" si="217"/>
        <v>0.39582934757177546</v>
      </c>
      <c r="CC156" s="115">
        <f t="shared" si="218"/>
        <v>0.1826648412669887</v>
      </c>
      <c r="CD156" s="115">
        <f t="shared" si="219"/>
        <v>1</v>
      </c>
      <c r="CE156" s="147">
        <f t="shared" si="220"/>
        <v>0</v>
      </c>
      <c r="CF156" s="150"/>
      <c r="CG156" s="227">
        <f t="shared" si="221"/>
        <v>0.74387630508979596</v>
      </c>
      <c r="CH156" s="236">
        <f t="shared" si="222"/>
        <v>2.7260779439636713</v>
      </c>
      <c r="CI156" s="79">
        <f t="shared" si="223"/>
        <v>2.2714645537338221E-2</v>
      </c>
      <c r="CJ156" s="229">
        <f t="shared" si="161"/>
        <v>-32.873880719473718</v>
      </c>
      <c r="CK156" s="184">
        <f t="shared" si="154"/>
        <v>58</v>
      </c>
      <c r="CL156" s="184">
        <f t="shared" si="155"/>
        <v>5.0737530030878002</v>
      </c>
    </row>
    <row r="157" spans="1:90" x14ac:dyDescent="0.25">
      <c r="A157" s="145">
        <f t="shared" si="162"/>
        <v>585</v>
      </c>
      <c r="B157" s="146">
        <f t="shared" si="163"/>
        <v>0.125</v>
      </c>
      <c r="C157" s="94"/>
      <c r="D157" s="147">
        <f t="shared" si="164"/>
        <v>-204.28200000000001</v>
      </c>
      <c r="E157" s="148">
        <f t="shared" si="165"/>
        <v>0.97</v>
      </c>
      <c r="F157" s="149"/>
      <c r="G157" s="147">
        <f t="shared" si="166"/>
        <v>-127.08369425679987</v>
      </c>
      <c r="H157" s="147">
        <f t="shared" si="167"/>
        <v>-127.08369425679987</v>
      </c>
      <c r="I157" s="147">
        <f t="shared" si="168"/>
        <v>-1566.3375000000001</v>
      </c>
      <c r="J157" s="147">
        <f t="shared" si="156"/>
        <v>7.4375</v>
      </c>
      <c r="K157" s="147">
        <f t="shared" si="169"/>
        <v>-59.063257034766501</v>
      </c>
      <c r="L157" s="115">
        <f t="shared" si="150"/>
        <v>0.51409141119531776</v>
      </c>
      <c r="M157" s="115">
        <f t="shared" si="146"/>
        <v>0.33807885327197235</v>
      </c>
      <c r="N157" s="115">
        <f t="shared" si="170"/>
        <v>0.33807885327197235</v>
      </c>
      <c r="O157" s="147">
        <f t="shared" si="171"/>
        <v>0.60343634499904975</v>
      </c>
      <c r="P157" s="149"/>
      <c r="Q157" s="147">
        <f t="shared" si="172"/>
        <v>-68.537114075280201</v>
      </c>
      <c r="R157" s="147">
        <f t="shared" si="173"/>
        <v>-146.66402260448641</v>
      </c>
      <c r="S157" s="147">
        <f t="shared" si="174"/>
        <v>-1566.3375000000001</v>
      </c>
      <c r="T157" s="147">
        <f t="shared" si="157"/>
        <v>7.4375</v>
      </c>
      <c r="U157" s="147">
        <f t="shared" si="175"/>
        <v>-68.537114075280201</v>
      </c>
      <c r="V157" s="115">
        <f t="shared" si="176"/>
        <v>0.36589845997449238</v>
      </c>
      <c r="W157" s="115">
        <f t="shared" si="177"/>
        <v>0.1527623927764836</v>
      </c>
      <c r="X157" s="115">
        <f t="shared" si="178"/>
        <v>1</v>
      </c>
      <c r="Y157" s="147">
        <f t="shared" si="179"/>
        <v>0</v>
      </c>
      <c r="Z157" s="149"/>
      <c r="AA157" s="147">
        <f t="shared" si="180"/>
        <v>-147.29696549052861</v>
      </c>
      <c r="AB157" s="147">
        <f t="shared" si="181"/>
        <v>32.703034509471394</v>
      </c>
      <c r="AC157" s="147">
        <f t="shared" si="182"/>
        <v>32.703034509471394</v>
      </c>
      <c r="AD157" s="114">
        <f t="shared" si="151"/>
        <v>-1.3013559960420851</v>
      </c>
      <c r="AE157" s="114">
        <f t="shared" si="183"/>
        <v>1</v>
      </c>
      <c r="AF157" s="147">
        <f t="shared" si="184"/>
        <v>0</v>
      </c>
      <c r="AG157" s="149"/>
      <c r="AH157" s="147">
        <f t="shared" si="185"/>
        <v>-158.83714464119291</v>
      </c>
      <c r="AI157" s="147">
        <f t="shared" si="186"/>
        <v>21.162855358807093</v>
      </c>
      <c r="AJ157" s="147">
        <f t="shared" si="187"/>
        <v>21.162855358807093</v>
      </c>
      <c r="AK157" s="114">
        <f t="shared" si="158"/>
        <v>-7.2705409746621055E-2</v>
      </c>
      <c r="AL157" s="114">
        <f t="shared" si="188"/>
        <v>1</v>
      </c>
      <c r="AM157" s="147">
        <f t="shared" si="189"/>
        <v>0</v>
      </c>
      <c r="AN157" s="149"/>
      <c r="AO157" s="147">
        <f t="shared" si="190"/>
        <v>-155.8820597393871</v>
      </c>
      <c r="AP157" s="147">
        <f t="shared" si="191"/>
        <v>23.587151647716979</v>
      </c>
      <c r="AQ157" s="114">
        <f t="shared" si="152"/>
        <v>-0.68188620311855241</v>
      </c>
      <c r="AR157" s="147">
        <f t="shared" si="192"/>
        <v>23.587151647716979</v>
      </c>
      <c r="AS157" s="114">
        <f t="shared" si="193"/>
        <v>0.92449739091121752</v>
      </c>
      <c r="AT157" s="147">
        <f t="shared" si="194"/>
        <v>0.11199977040701319</v>
      </c>
      <c r="AU157" s="147">
        <f t="shared" si="147"/>
        <v>-146.04004714001263</v>
      </c>
      <c r="AV157" s="147">
        <f t="shared" si="148"/>
        <v>33.959952859987368</v>
      </c>
      <c r="AW157" s="114">
        <f t="shared" si="149"/>
        <v>-1.6354683831175763</v>
      </c>
      <c r="AX157" s="147">
        <f t="shared" si="195"/>
        <v>33.959952859987368</v>
      </c>
      <c r="AY157" s="114">
        <f t="shared" si="196"/>
        <v>0.82837423178382563</v>
      </c>
      <c r="AZ157" s="147">
        <f t="shared" si="197"/>
        <v>0.16125333741684408</v>
      </c>
      <c r="BA157" s="114">
        <f t="shared" si="198"/>
        <v>0.27325310782385726</v>
      </c>
      <c r="BB157" s="149"/>
      <c r="BC157" s="223">
        <f t="shared" si="199"/>
        <v>1.9716894528229068</v>
      </c>
      <c r="BD157" s="70"/>
      <c r="BE157" s="214"/>
      <c r="BF157" s="148">
        <f t="shared" si="200"/>
        <v>-156.92427372871839</v>
      </c>
      <c r="BG157" s="148">
        <f t="shared" si="201"/>
        <v>23.07572627128161</v>
      </c>
      <c r="BH157" s="147">
        <f t="shared" si="202"/>
        <v>23.07572627128161</v>
      </c>
      <c r="BI157" s="114">
        <f t="shared" si="153"/>
        <v>-0.19441052578914664</v>
      </c>
      <c r="BJ157" s="114">
        <f t="shared" si="203"/>
        <v>1</v>
      </c>
      <c r="BK157" s="147">
        <f t="shared" si="204"/>
        <v>0</v>
      </c>
      <c r="BL157" s="150"/>
      <c r="BM157" s="147">
        <f t="shared" si="205"/>
        <v>-155.54281231818464</v>
      </c>
      <c r="BN157" s="147">
        <f t="shared" si="206"/>
        <v>-155.54281231818464</v>
      </c>
      <c r="BO157" s="147">
        <f t="shared" si="207"/>
        <v>-1566.3375000000001</v>
      </c>
      <c r="BP157" s="147">
        <f t="shared" si="159"/>
        <v>7.4375</v>
      </c>
      <c r="BQ157" s="147">
        <f t="shared" si="208"/>
        <v>-73.627031592243739</v>
      </c>
      <c r="BR157" s="115">
        <f t="shared" si="209"/>
        <v>0.28188883042193602</v>
      </c>
      <c r="BS157" s="115">
        <f t="shared" si="210"/>
        <v>8.6000638703770824E-2</v>
      </c>
      <c r="BT157" s="115">
        <f t="shared" si="211"/>
        <v>8.6000638703770824E-2</v>
      </c>
      <c r="BU157" s="147">
        <f t="shared" si="212"/>
        <v>0.73856985906070582</v>
      </c>
      <c r="BV157" s="150"/>
      <c r="BW157" s="147">
        <f t="shared" si="213"/>
        <v>-143.51663297730516</v>
      </c>
      <c r="BX157" s="147">
        <f t="shared" si="214"/>
        <v>-143.51663297730516</v>
      </c>
      <c r="BY157" s="147">
        <f t="shared" si="215"/>
        <v>-1566.3375000000001</v>
      </c>
      <c r="BZ157" s="147">
        <f t="shared" si="160"/>
        <v>7.4375</v>
      </c>
      <c r="CA157" s="147">
        <f t="shared" si="216"/>
        <v>-66.860538236788301</v>
      </c>
      <c r="CB157" s="115">
        <f t="shared" si="217"/>
        <v>0.39297053923846575</v>
      </c>
      <c r="CC157" s="115">
        <f t="shared" si="218"/>
        <v>0.17965690179909272</v>
      </c>
      <c r="CD157" s="115">
        <f t="shared" si="219"/>
        <v>1</v>
      </c>
      <c r="CE157" s="147">
        <f t="shared" si="220"/>
        <v>0</v>
      </c>
      <c r="CF157" s="150"/>
      <c r="CG157" s="227">
        <f t="shared" si="221"/>
        <v>0.73856985906070582</v>
      </c>
      <c r="CH157" s="236">
        <f t="shared" si="222"/>
        <v>2.7102593118836125</v>
      </c>
      <c r="CI157" s="79">
        <f t="shared" si="223"/>
        <v>2.2266499842379623E-2</v>
      </c>
      <c r="CJ157" s="229">
        <f t="shared" si="161"/>
        <v>-33.046960920755438</v>
      </c>
      <c r="CK157" s="184">
        <f t="shared" si="154"/>
        <v>58.5</v>
      </c>
      <c r="CL157" s="184">
        <f t="shared" si="155"/>
        <v>5.0310373641705928</v>
      </c>
    </row>
    <row r="158" spans="1:90" x14ac:dyDescent="0.25">
      <c r="A158" s="145">
        <f t="shared" si="162"/>
        <v>590</v>
      </c>
      <c r="B158" s="146">
        <f t="shared" si="163"/>
        <v>0.125</v>
      </c>
      <c r="C158" s="94"/>
      <c r="D158" s="147">
        <f t="shared" si="164"/>
        <v>-206.02799999999999</v>
      </c>
      <c r="E158" s="148">
        <f t="shared" si="165"/>
        <v>0.97</v>
      </c>
      <c r="F158" s="149"/>
      <c r="G158" s="147">
        <f t="shared" si="166"/>
        <v>-127.57899671725458</v>
      </c>
      <c r="H158" s="147">
        <f t="shared" si="167"/>
        <v>-127.57899671725458</v>
      </c>
      <c r="I158" s="147">
        <f t="shared" si="168"/>
        <v>-1579.7249999999999</v>
      </c>
      <c r="J158" s="147">
        <f t="shared" si="156"/>
        <v>7.4375</v>
      </c>
      <c r="K158" s="147">
        <f t="shared" si="169"/>
        <v>-59.277845354209944</v>
      </c>
      <c r="L158" s="115">
        <f t="shared" si="150"/>
        <v>0.51087536011581802</v>
      </c>
      <c r="M158" s="115">
        <f t="shared" si="146"/>
        <v>0.33301056162315235</v>
      </c>
      <c r="N158" s="115">
        <f t="shared" si="170"/>
        <v>0.33301056162315235</v>
      </c>
      <c r="O158" s="147">
        <f t="shared" si="171"/>
        <v>0.60065441015656584</v>
      </c>
      <c r="P158" s="149"/>
      <c r="Q158" s="147">
        <f t="shared" si="172"/>
        <v>-68.702645950966243</v>
      </c>
      <c r="R158" s="147">
        <f t="shared" si="173"/>
        <v>-146.96825144124907</v>
      </c>
      <c r="S158" s="147">
        <f t="shared" si="174"/>
        <v>-1579.7249999999999</v>
      </c>
      <c r="T158" s="147">
        <f t="shared" si="157"/>
        <v>7.4375</v>
      </c>
      <c r="U158" s="147">
        <f t="shared" si="175"/>
        <v>-68.702645950966243</v>
      </c>
      <c r="V158" s="115">
        <f t="shared" si="176"/>
        <v>0.36320820406654764</v>
      </c>
      <c r="W158" s="115">
        <f t="shared" si="177"/>
        <v>0.1502428569015114</v>
      </c>
      <c r="X158" s="115">
        <f t="shared" si="178"/>
        <v>1</v>
      </c>
      <c r="Y158" s="147">
        <f t="shared" si="179"/>
        <v>0</v>
      </c>
      <c r="Z158" s="149"/>
      <c r="AA158" s="147">
        <f t="shared" si="180"/>
        <v>-147.89888686939773</v>
      </c>
      <c r="AB158" s="147">
        <f t="shared" si="181"/>
        <v>32.101113130602272</v>
      </c>
      <c r="AC158" s="147">
        <f t="shared" si="182"/>
        <v>32.101113130602272</v>
      </c>
      <c r="AD158" s="114">
        <f t="shared" si="151"/>
        <v>-1.245351707965844</v>
      </c>
      <c r="AE158" s="114">
        <f t="shared" si="183"/>
        <v>1</v>
      </c>
      <c r="AF158" s="147">
        <f t="shared" si="184"/>
        <v>0</v>
      </c>
      <c r="AG158" s="149"/>
      <c r="AH158" s="147">
        <f t="shared" si="185"/>
        <v>-159.04353315416537</v>
      </c>
      <c r="AI158" s="147">
        <f t="shared" si="186"/>
        <v>20.956466845834626</v>
      </c>
      <c r="AJ158" s="147">
        <f t="shared" si="187"/>
        <v>20.956466845834626</v>
      </c>
      <c r="AK158" s="114">
        <f t="shared" si="158"/>
        <v>-7.0063050113395545E-2</v>
      </c>
      <c r="AL158" s="114">
        <f t="shared" si="188"/>
        <v>1</v>
      </c>
      <c r="AM158" s="147">
        <f t="shared" si="189"/>
        <v>0</v>
      </c>
      <c r="AN158" s="149"/>
      <c r="AO158" s="147">
        <f t="shared" si="190"/>
        <v>-156.2651248793392</v>
      </c>
      <c r="AP158" s="147">
        <f t="shared" si="191"/>
        <v>23.20503014197871</v>
      </c>
      <c r="AQ158" s="114">
        <f t="shared" si="152"/>
        <v>-0.652726734608996</v>
      </c>
      <c r="AR158" s="147">
        <f t="shared" si="192"/>
        <v>23.20503014197871</v>
      </c>
      <c r="AS158" s="114">
        <f t="shared" si="193"/>
        <v>0.9276062438406637</v>
      </c>
      <c r="AT158" s="147">
        <f t="shared" si="194"/>
        <v>0.10925155434076605</v>
      </c>
      <c r="AU158" s="147">
        <f t="shared" si="147"/>
        <v>-146.73485378337378</v>
      </c>
      <c r="AV158" s="147">
        <f t="shared" si="148"/>
        <v>33.265146216626221</v>
      </c>
      <c r="AW158" s="114">
        <f t="shared" si="149"/>
        <v>-1.5636342230459366</v>
      </c>
      <c r="AX158" s="147">
        <f t="shared" si="195"/>
        <v>33.265146216626221</v>
      </c>
      <c r="AY158" s="114">
        <f t="shared" si="196"/>
        <v>0.83525347055550936</v>
      </c>
      <c r="AZ158" s="147">
        <f t="shared" si="197"/>
        <v>0.15661556599164886</v>
      </c>
      <c r="BA158" s="114">
        <f t="shared" si="198"/>
        <v>0.26586712033241489</v>
      </c>
      <c r="BB158" s="149"/>
      <c r="BC158" s="223">
        <f t="shared" si="199"/>
        <v>1.9615215304889808</v>
      </c>
      <c r="BD158" s="70"/>
      <c r="BE158" s="214"/>
      <c r="BF158" s="148">
        <f t="shared" si="200"/>
        <v>-157.1846117908629</v>
      </c>
      <c r="BG158" s="148">
        <f t="shared" si="201"/>
        <v>22.815388209137097</v>
      </c>
      <c r="BH158" s="147">
        <f t="shared" si="202"/>
        <v>22.815388209137097</v>
      </c>
      <c r="BI158" s="114">
        <f t="shared" si="153"/>
        <v>-0.18691770617734327</v>
      </c>
      <c r="BJ158" s="114">
        <f t="shared" si="203"/>
        <v>1</v>
      </c>
      <c r="BK158" s="147">
        <f t="shared" si="204"/>
        <v>0</v>
      </c>
      <c r="BL158" s="150"/>
      <c r="BM158" s="147">
        <f t="shared" si="205"/>
        <v>-155.76025857684633</v>
      </c>
      <c r="BN158" s="147">
        <f t="shared" si="206"/>
        <v>-155.76025857684633</v>
      </c>
      <c r="BO158" s="147">
        <f t="shared" si="207"/>
        <v>-1579.7249999999999</v>
      </c>
      <c r="BP158" s="147">
        <f t="shared" si="159"/>
        <v>7.4375</v>
      </c>
      <c r="BQ158" s="147">
        <f t="shared" si="208"/>
        <v>-73.758442467145557</v>
      </c>
      <c r="BR158" s="115">
        <f t="shared" si="209"/>
        <v>0.27968754875300389</v>
      </c>
      <c r="BS158" s="115">
        <f t="shared" si="210"/>
        <v>8.455964406110214E-2</v>
      </c>
      <c r="BT158" s="115">
        <f t="shared" si="211"/>
        <v>8.455964406110214E-2</v>
      </c>
      <c r="BU158" s="147">
        <f t="shared" si="212"/>
        <v>0.73333455073844789</v>
      </c>
      <c r="BV158" s="150"/>
      <c r="BW158" s="147">
        <f t="shared" si="213"/>
        <v>-143.85223715038134</v>
      </c>
      <c r="BX158" s="147">
        <f t="shared" si="214"/>
        <v>-143.85223715038134</v>
      </c>
      <c r="BY158" s="147">
        <f t="shared" si="215"/>
        <v>-1579.7249999999999</v>
      </c>
      <c r="BZ158" s="147">
        <f t="shared" si="160"/>
        <v>7.4375</v>
      </c>
      <c r="CA158" s="147">
        <f t="shared" si="216"/>
        <v>-67.036226940145454</v>
      </c>
      <c r="CB158" s="115">
        <f t="shared" si="217"/>
        <v>0.39014903418414004</v>
      </c>
      <c r="CC158" s="115">
        <f t="shared" si="218"/>
        <v>0.17672025279264211</v>
      </c>
      <c r="CD158" s="115">
        <f t="shared" si="219"/>
        <v>1</v>
      </c>
      <c r="CE158" s="147">
        <f t="shared" si="220"/>
        <v>0</v>
      </c>
      <c r="CF158" s="150"/>
      <c r="CG158" s="227">
        <f t="shared" si="221"/>
        <v>0.73333455073844789</v>
      </c>
      <c r="CH158" s="236">
        <f t="shared" si="222"/>
        <v>2.6948560812274289</v>
      </c>
      <c r="CI158" s="79">
        <f t="shared" si="223"/>
        <v>2.1817405621710882E-2</v>
      </c>
      <c r="CJ158" s="229">
        <f t="shared" si="161"/>
        <v>-33.223937880786252</v>
      </c>
      <c r="CK158" s="184">
        <f t="shared" si="154"/>
        <v>59</v>
      </c>
      <c r="CL158" s="184">
        <f t="shared" si="155"/>
        <v>4.989018999605026</v>
      </c>
    </row>
    <row r="159" spans="1:90" x14ac:dyDescent="0.25">
      <c r="A159" s="145">
        <f t="shared" si="162"/>
        <v>595</v>
      </c>
      <c r="B159" s="146">
        <f t="shared" si="163"/>
        <v>0.125</v>
      </c>
      <c r="C159" s="94"/>
      <c r="D159" s="147">
        <f t="shared" si="164"/>
        <v>-207.774</v>
      </c>
      <c r="E159" s="148">
        <f t="shared" si="165"/>
        <v>0.97</v>
      </c>
      <c r="F159" s="149"/>
      <c r="G159" s="147">
        <f t="shared" si="166"/>
        <v>-128.06565271951914</v>
      </c>
      <c r="H159" s="147">
        <f t="shared" si="167"/>
        <v>-128.06565271951914</v>
      </c>
      <c r="I159" s="147">
        <f t="shared" si="168"/>
        <v>-1593.1125</v>
      </c>
      <c r="J159" s="147">
        <f t="shared" si="156"/>
        <v>7.4375</v>
      </c>
      <c r="K159" s="147">
        <f t="shared" si="169"/>
        <v>-59.48976259388445</v>
      </c>
      <c r="L159" s="115">
        <f t="shared" si="150"/>
        <v>0.50769230769230766</v>
      </c>
      <c r="M159" s="115">
        <f t="shared" si="146"/>
        <v>0.32804155790342926</v>
      </c>
      <c r="N159" s="115">
        <f t="shared" si="170"/>
        <v>0.32804155790342926</v>
      </c>
      <c r="O159" s="147">
        <f t="shared" si="171"/>
        <v>0.59787886423678405</v>
      </c>
      <c r="P159" s="149"/>
      <c r="Q159" s="147">
        <f t="shared" si="172"/>
        <v>-68.865760119632782</v>
      </c>
      <c r="R159" s="147">
        <f t="shared" si="173"/>
        <v>-147.2669280061441</v>
      </c>
      <c r="S159" s="147">
        <f t="shared" si="174"/>
        <v>-1593.1125</v>
      </c>
      <c r="T159" s="147">
        <f t="shared" si="157"/>
        <v>7.4375</v>
      </c>
      <c r="U159" s="147">
        <f t="shared" si="175"/>
        <v>-68.865760119632782</v>
      </c>
      <c r="V159" s="115">
        <f t="shared" si="176"/>
        <v>0.36055427557605485</v>
      </c>
      <c r="W159" s="115">
        <f t="shared" si="177"/>
        <v>0.14778374982290399</v>
      </c>
      <c r="X159" s="115">
        <f t="shared" si="178"/>
        <v>1</v>
      </c>
      <c r="Y159" s="147">
        <f t="shared" si="179"/>
        <v>0</v>
      </c>
      <c r="Z159" s="149"/>
      <c r="AA159" s="147">
        <f t="shared" si="180"/>
        <v>-148.47825191635789</v>
      </c>
      <c r="AB159" s="147">
        <f t="shared" si="181"/>
        <v>31.521748083642109</v>
      </c>
      <c r="AC159" s="147">
        <f t="shared" si="182"/>
        <v>31.521748083642109</v>
      </c>
      <c r="AD159" s="114">
        <f t="shared" si="151"/>
        <v>-1.1922751108919654</v>
      </c>
      <c r="AE159" s="114">
        <f t="shared" si="183"/>
        <v>1</v>
      </c>
      <c r="AF159" s="147">
        <f t="shared" si="184"/>
        <v>0</v>
      </c>
      <c r="AG159" s="149"/>
      <c r="AH159" s="147">
        <f t="shared" si="185"/>
        <v>-159.24576073903353</v>
      </c>
      <c r="AI159" s="147">
        <f t="shared" si="186"/>
        <v>20.754239260966472</v>
      </c>
      <c r="AJ159" s="147">
        <f t="shared" si="187"/>
        <v>20.754239260966472</v>
      </c>
      <c r="AK159" s="114">
        <f t="shared" si="158"/>
        <v>-6.7540259285115173E-2</v>
      </c>
      <c r="AL159" s="114">
        <f t="shared" si="188"/>
        <v>1</v>
      </c>
      <c r="AM159" s="147">
        <f t="shared" si="189"/>
        <v>0</v>
      </c>
      <c r="AN159" s="149"/>
      <c r="AO159" s="147">
        <f t="shared" si="190"/>
        <v>-156.63502754524396</v>
      </c>
      <c r="AP159" s="147">
        <f t="shared" si="191"/>
        <v>22.836079758143569</v>
      </c>
      <c r="AQ159" s="114">
        <f t="shared" si="152"/>
        <v>-0.62507590933544865</v>
      </c>
      <c r="AR159" s="147">
        <f t="shared" si="192"/>
        <v>22.836079758143569</v>
      </c>
      <c r="AS159" s="114">
        <f t="shared" si="193"/>
        <v>0.93056390833770364</v>
      </c>
      <c r="AT159" s="147">
        <f t="shared" si="194"/>
        <v>0.10661101661131452</v>
      </c>
      <c r="AU159" s="147">
        <f t="shared" si="147"/>
        <v>-147.4011486992828</v>
      </c>
      <c r="AV159" s="147">
        <f t="shared" si="148"/>
        <v>32.5988513007172</v>
      </c>
      <c r="AW159" s="114">
        <f t="shared" si="149"/>
        <v>-1.4956518020482081</v>
      </c>
      <c r="AX159" s="147">
        <f t="shared" si="195"/>
        <v>32.5988513007172</v>
      </c>
      <c r="AY159" s="114">
        <f t="shared" si="196"/>
        <v>0.84181645352933698</v>
      </c>
      <c r="AZ159" s="147">
        <f t="shared" si="197"/>
        <v>0.15218884827599066</v>
      </c>
      <c r="BA159" s="114">
        <f t="shared" si="198"/>
        <v>0.25879986488730516</v>
      </c>
      <c r="BB159" s="149"/>
      <c r="BC159" s="223">
        <f t="shared" si="199"/>
        <v>1.9516787291240891</v>
      </c>
      <c r="BD159" s="70"/>
      <c r="BE159" s="214"/>
      <c r="BF159" s="148">
        <f t="shared" si="200"/>
        <v>-157.43875091169463</v>
      </c>
      <c r="BG159" s="148">
        <f t="shared" si="201"/>
        <v>22.561249088305374</v>
      </c>
      <c r="BH159" s="147">
        <f t="shared" si="202"/>
        <v>22.561249088305374</v>
      </c>
      <c r="BI159" s="114">
        <f t="shared" si="153"/>
        <v>-0.17978202428697543</v>
      </c>
      <c r="BJ159" s="114">
        <f t="shared" si="203"/>
        <v>1</v>
      </c>
      <c r="BK159" s="147">
        <f t="shared" si="204"/>
        <v>0</v>
      </c>
      <c r="BL159" s="150"/>
      <c r="BM159" s="147">
        <f t="shared" si="205"/>
        <v>-155.97381892909476</v>
      </c>
      <c r="BN159" s="147">
        <f t="shared" si="206"/>
        <v>-155.97381892909476</v>
      </c>
      <c r="BO159" s="147">
        <f t="shared" si="207"/>
        <v>-1593.1125</v>
      </c>
      <c r="BP159" s="147">
        <f t="shared" si="159"/>
        <v>7.4375</v>
      </c>
      <c r="BQ159" s="147">
        <f t="shared" si="208"/>
        <v>-73.887816190685442</v>
      </c>
      <c r="BR159" s="115">
        <f t="shared" si="209"/>
        <v>0.27751895440060037</v>
      </c>
      <c r="BS159" s="115">
        <f t="shared" si="210"/>
        <v>8.3154313164369859E-2</v>
      </c>
      <c r="BT159" s="115">
        <f t="shared" si="211"/>
        <v>8.3154313164369859E-2</v>
      </c>
      <c r="BU159" s="147">
        <f t="shared" si="212"/>
        <v>0.72816908930483082</v>
      </c>
      <c r="BV159" s="150"/>
      <c r="BW159" s="147">
        <f t="shared" si="213"/>
        <v>-144.18169987508776</v>
      </c>
      <c r="BX159" s="147">
        <f t="shared" si="214"/>
        <v>-144.18169987508776</v>
      </c>
      <c r="BY159" s="147">
        <f t="shared" si="215"/>
        <v>-1593.1125</v>
      </c>
      <c r="BZ159" s="147">
        <f t="shared" si="160"/>
        <v>7.4375</v>
      </c>
      <c r="CA159" s="147">
        <f t="shared" si="216"/>
        <v>-67.209409158214982</v>
      </c>
      <c r="CB159" s="115">
        <f t="shared" si="217"/>
        <v>0.38736419213176837</v>
      </c>
      <c r="CC159" s="115">
        <f t="shared" si="218"/>
        <v>0.17385277437642088</v>
      </c>
      <c r="CD159" s="115">
        <f t="shared" si="219"/>
        <v>1</v>
      </c>
      <c r="CE159" s="147">
        <f t="shared" si="220"/>
        <v>0</v>
      </c>
      <c r="CF159" s="150"/>
      <c r="CG159" s="227">
        <f t="shared" si="221"/>
        <v>0.72816908930483082</v>
      </c>
      <c r="CH159" s="236">
        <f t="shared" si="222"/>
        <v>2.6798478184289198</v>
      </c>
      <c r="CI159" s="79">
        <f t="shared" si="223"/>
        <v>2.1368658617886362E-2</v>
      </c>
      <c r="CJ159" s="229">
        <f t="shared" si="161"/>
        <v>-33.404454781926056</v>
      </c>
      <c r="CK159" s="184">
        <f t="shared" si="154"/>
        <v>59.5</v>
      </c>
      <c r="CL159" s="184">
        <f t="shared" si="155"/>
        <v>4.9476816332800064</v>
      </c>
    </row>
    <row r="160" spans="1:90" x14ac:dyDescent="0.25">
      <c r="A160" s="145">
        <f t="shared" si="162"/>
        <v>600</v>
      </c>
      <c r="B160" s="146">
        <f t="shared" si="163"/>
        <v>0.125</v>
      </c>
      <c r="C160" s="94"/>
      <c r="D160" s="147">
        <f t="shared" si="164"/>
        <v>-209.52</v>
      </c>
      <c r="E160" s="148">
        <f t="shared" si="165"/>
        <v>0.97</v>
      </c>
      <c r="F160" s="149"/>
      <c r="G160" s="147">
        <f t="shared" si="166"/>
        <v>-128.54385721763288</v>
      </c>
      <c r="H160" s="147">
        <f t="shared" si="167"/>
        <v>-128.54385721763288</v>
      </c>
      <c r="I160" s="147">
        <f t="shared" si="168"/>
        <v>-1606.5</v>
      </c>
      <c r="J160" s="147">
        <f t="shared" si="156"/>
        <v>7.4375</v>
      </c>
      <c r="K160" s="147">
        <f t="shared" si="169"/>
        <v>-59.699052626342812</v>
      </c>
      <c r="L160" s="115">
        <f t="shared" si="150"/>
        <v>0.50454189980979003</v>
      </c>
      <c r="M160" s="115">
        <f t="shared" ref="M160:M223" si="224">10^((10*LOG10(M$30*G$29^4/($A160^4+G$29^4)))/20)</f>
        <v>0.32316989412837888</v>
      </c>
      <c r="N160" s="115">
        <f t="shared" si="170"/>
        <v>0.32316989412837888</v>
      </c>
      <c r="O160" s="147">
        <f t="shared" si="171"/>
        <v>0.59511045008163366</v>
      </c>
      <c r="P160" s="149"/>
      <c r="Q160" s="147">
        <f t="shared" si="172"/>
        <v>-69.026506578679189</v>
      </c>
      <c r="R160" s="147">
        <f t="shared" si="173"/>
        <v>-147.56020125724109</v>
      </c>
      <c r="S160" s="147">
        <f t="shared" si="174"/>
        <v>-1606.5</v>
      </c>
      <c r="T160" s="147">
        <f t="shared" si="157"/>
        <v>7.4375</v>
      </c>
      <c r="U160" s="147">
        <f t="shared" si="175"/>
        <v>-69.026506578679189</v>
      </c>
      <c r="V160" s="115">
        <f t="shared" si="176"/>
        <v>0.35793601163245231</v>
      </c>
      <c r="W160" s="115">
        <f t="shared" si="177"/>
        <v>0.1453832212370878</v>
      </c>
      <c r="X160" s="115">
        <f t="shared" si="178"/>
        <v>1</v>
      </c>
      <c r="Y160" s="147">
        <f t="shared" si="179"/>
        <v>0</v>
      </c>
      <c r="Z160" s="149"/>
      <c r="AA160" s="147">
        <f t="shared" si="180"/>
        <v>-149.03624346792648</v>
      </c>
      <c r="AB160" s="147">
        <f t="shared" si="181"/>
        <v>30.963756532073518</v>
      </c>
      <c r="AC160" s="147">
        <f t="shared" si="182"/>
        <v>30.963756532073518</v>
      </c>
      <c r="AD160" s="114">
        <f t="shared" si="151"/>
        <v>-1.1419446216170961</v>
      </c>
      <c r="AE160" s="114">
        <f t="shared" si="183"/>
        <v>1</v>
      </c>
      <c r="AF160" s="147">
        <f t="shared" si="184"/>
        <v>0</v>
      </c>
      <c r="AG160" s="149"/>
      <c r="AH160" s="147">
        <f t="shared" si="185"/>
        <v>-159.44395478041653</v>
      </c>
      <c r="AI160" s="147">
        <f t="shared" si="186"/>
        <v>20.556045219583467</v>
      </c>
      <c r="AJ160" s="147">
        <f t="shared" si="187"/>
        <v>20.556045219583467</v>
      </c>
      <c r="AK160" s="114">
        <f t="shared" si="158"/>
        <v>-6.5130590817885511E-2</v>
      </c>
      <c r="AL160" s="114">
        <f t="shared" si="188"/>
        <v>1</v>
      </c>
      <c r="AM160" s="147">
        <f t="shared" si="189"/>
        <v>0</v>
      </c>
      <c r="AN160" s="149"/>
      <c r="AO160" s="147">
        <f t="shared" si="190"/>
        <v>-156.99243679927267</v>
      </c>
      <c r="AP160" s="147">
        <f t="shared" si="191"/>
        <v>22.479631023987025</v>
      </c>
      <c r="AQ160" s="114">
        <f t="shared" si="152"/>
        <v>-0.59884273170059366</v>
      </c>
      <c r="AR160" s="147">
        <f t="shared" si="192"/>
        <v>22.479631023987025</v>
      </c>
      <c r="AS160" s="114">
        <f t="shared" si="193"/>
        <v>0.93337865162513212</v>
      </c>
      <c r="AT160" s="147">
        <f t="shared" si="194"/>
        <v>0.10407236585179179</v>
      </c>
      <c r="AU160" s="147">
        <f t="shared" ref="AU160:AU223" si="225">(-ATAN(2*BA$27*$A160/$AX$27+SQRT(4*BA$27^2-1))-ATAN(2*BA$27*$A160/AX$27-SQRT(4*BA$27^2-1)))*180/PI()</f>
        <v>-148.04054158130648</v>
      </c>
      <c r="AV160" s="147">
        <f t="shared" ref="AV160:AV223" si="226">(-ATAN(2*BA$27*$A160/AX$27+SQRT(4*BA$27^2-1))-ATAN(2*BA$27*$A160/AX$27-SQRT(4*BA$27^2-1)))*180/PI()+180</f>
        <v>31.959458418693515</v>
      </c>
      <c r="AW160" s="114">
        <f t="shared" ref="AW160:AW223" si="227">10*LOG10(ABS((1-($A160^6/AX$27^6))/(($A160^6/AX$27^6)+($A160^2/(BA$27*AX$27^2))+1)))</f>
        <v>-1.4312720369143919</v>
      </c>
      <c r="AX160" s="147">
        <f t="shared" si="195"/>
        <v>31.959458418693515</v>
      </c>
      <c r="AY160" s="114">
        <f t="shared" si="196"/>
        <v>0.84807917329742932</v>
      </c>
      <c r="AZ160" s="147">
        <f t="shared" si="197"/>
        <v>0.14796045564209961</v>
      </c>
      <c r="BA160" s="114">
        <f t="shared" si="198"/>
        <v>0.25203282149389139</v>
      </c>
      <c r="BB160" s="149"/>
      <c r="BC160" s="223">
        <f t="shared" si="199"/>
        <v>1.9421432715755249</v>
      </c>
      <c r="BD160" s="70"/>
      <c r="BE160" s="214"/>
      <c r="BF160" s="148">
        <f t="shared" si="200"/>
        <v>-157.68691442880697</v>
      </c>
      <c r="BG160" s="148">
        <f t="shared" si="201"/>
        <v>22.313085571193028</v>
      </c>
      <c r="BH160" s="147">
        <f t="shared" si="202"/>
        <v>22.313085571193028</v>
      </c>
      <c r="BI160" s="114">
        <f t="shared" si="153"/>
        <v>-0.17298336581010706</v>
      </c>
      <c r="BJ160" s="114">
        <f t="shared" si="203"/>
        <v>1</v>
      </c>
      <c r="BK160" s="147">
        <f t="shared" si="204"/>
        <v>0</v>
      </c>
      <c r="BL160" s="150"/>
      <c r="BM160" s="147">
        <f t="shared" si="205"/>
        <v>-156.18359720105082</v>
      </c>
      <c r="BN160" s="147">
        <f t="shared" si="206"/>
        <v>-156.18359720105082</v>
      </c>
      <c r="BO160" s="147">
        <f t="shared" si="207"/>
        <v>-1606.5</v>
      </c>
      <c r="BP160" s="147">
        <f t="shared" si="159"/>
        <v>7.4375</v>
      </c>
      <c r="BQ160" s="147">
        <f t="shared" si="208"/>
        <v>-74.015198479765417</v>
      </c>
      <c r="BR160" s="115">
        <f t="shared" si="209"/>
        <v>0.27538235846784193</v>
      </c>
      <c r="BS160" s="115">
        <f t="shared" si="210"/>
        <v>8.1783490976085546E-2</v>
      </c>
      <c r="BT160" s="115">
        <f t="shared" si="211"/>
        <v>8.1783490976085546E-2</v>
      </c>
      <c r="BU160" s="147">
        <f t="shared" si="212"/>
        <v>0.72307220926412408</v>
      </c>
      <c r="BV160" s="150"/>
      <c r="BW160" s="147">
        <f t="shared" si="213"/>
        <v>-144.50518457447305</v>
      </c>
      <c r="BX160" s="147">
        <f t="shared" si="214"/>
        <v>-144.50518457447305</v>
      </c>
      <c r="BY160" s="147">
        <f t="shared" si="215"/>
        <v>-1606.5</v>
      </c>
      <c r="BZ160" s="147">
        <f t="shared" si="160"/>
        <v>7.4375</v>
      </c>
      <c r="CA160" s="147">
        <f t="shared" si="216"/>
        <v>-67.38013505195957</v>
      </c>
      <c r="CB160" s="115">
        <f t="shared" si="217"/>
        <v>0.38461538461538453</v>
      </c>
      <c r="CC160" s="115">
        <f t="shared" si="218"/>
        <v>0.17105241835584409</v>
      </c>
      <c r="CD160" s="115">
        <f t="shared" si="219"/>
        <v>1</v>
      </c>
      <c r="CE160" s="147">
        <f t="shared" si="220"/>
        <v>0</v>
      </c>
      <c r="CF160" s="150"/>
      <c r="CG160" s="227">
        <f t="shared" si="221"/>
        <v>0.72307220926412408</v>
      </c>
      <c r="CH160" s="236">
        <f t="shared" si="222"/>
        <v>2.6652154808396489</v>
      </c>
      <c r="CI160" s="79">
        <f t="shared" si="223"/>
        <v>2.0921402859429981E-2</v>
      </c>
      <c r="CJ160" s="229">
        <f t="shared" si="161"/>
        <v>-33.588183954716236</v>
      </c>
      <c r="CK160" s="184">
        <f t="shared" si="154"/>
        <v>60</v>
      </c>
      <c r="CL160" s="184">
        <f t="shared" si="155"/>
        <v>4.9070094585651329</v>
      </c>
    </row>
    <row r="161" spans="1:90" x14ac:dyDescent="0.25">
      <c r="A161" s="145">
        <f t="shared" si="162"/>
        <v>605</v>
      </c>
      <c r="B161" s="146">
        <f t="shared" si="163"/>
        <v>0.125</v>
      </c>
      <c r="C161" s="94"/>
      <c r="D161" s="147">
        <f t="shared" si="164"/>
        <v>-211.26599999999999</v>
      </c>
      <c r="E161" s="148">
        <f t="shared" si="165"/>
        <v>0.97</v>
      </c>
      <c r="F161" s="149"/>
      <c r="G161" s="147">
        <f t="shared" si="166"/>
        <v>-129.01380085893408</v>
      </c>
      <c r="H161" s="147">
        <f t="shared" si="167"/>
        <v>-129.01380085893408</v>
      </c>
      <c r="I161" s="147">
        <f t="shared" si="168"/>
        <v>-1619.8875</v>
      </c>
      <c r="J161" s="147">
        <f t="shared" si="156"/>
        <v>7.4375</v>
      </c>
      <c r="K161" s="147">
        <f t="shared" si="169"/>
        <v>-59.905758523554994</v>
      </c>
      <c r="L161" s="115">
        <f t="shared" ref="L161:L224" si="228">10^(10*LOG10(G$29^2/($A161^2+G$29^2))/20)</f>
        <v>0.50142378241347951</v>
      </c>
      <c r="M161" s="115">
        <f t="shared" si="224"/>
        <v>0.31839363381468749</v>
      </c>
      <c r="N161" s="115">
        <f t="shared" si="170"/>
        <v>0.31839363381468749</v>
      </c>
      <c r="O161" s="147">
        <f t="shared" si="171"/>
        <v>0.59234986620263586</v>
      </c>
      <c r="P161" s="149"/>
      <c r="Q161" s="147">
        <f t="shared" si="172"/>
        <v>-69.184934033632686</v>
      </c>
      <c r="R161" s="147">
        <f t="shared" si="173"/>
        <v>-147.84821502837593</v>
      </c>
      <c r="S161" s="147">
        <f t="shared" si="174"/>
        <v>-1619.8875</v>
      </c>
      <c r="T161" s="147">
        <f t="shared" si="157"/>
        <v>7.4375</v>
      </c>
      <c r="U161" s="147">
        <f t="shared" si="175"/>
        <v>-69.184934033632686</v>
      </c>
      <c r="V161" s="115">
        <f t="shared" si="176"/>
        <v>0.3553527632116204</v>
      </c>
      <c r="W161" s="115">
        <f t="shared" si="177"/>
        <v>0.14303948736749325</v>
      </c>
      <c r="X161" s="115">
        <f t="shared" si="178"/>
        <v>1</v>
      </c>
      <c r="Y161" s="147">
        <f t="shared" si="179"/>
        <v>0</v>
      </c>
      <c r="Z161" s="149"/>
      <c r="AA161" s="147">
        <f t="shared" si="180"/>
        <v>-149.57397003385915</v>
      </c>
      <c r="AB161" s="147">
        <f t="shared" si="181"/>
        <v>30.426029966140845</v>
      </c>
      <c r="AC161" s="147">
        <f t="shared" si="182"/>
        <v>30.426029966140845</v>
      </c>
      <c r="AD161" s="114">
        <f t="shared" ref="AD161:AD224" si="229">10*LOG10(ABS((1-($A161^6/AC$27^6))/(($A161^6/AC$27^6)+($A161^2/(AB$30*AC$27^2))+1)))</f>
        <v>-1.0941920391845357</v>
      </c>
      <c r="AE161" s="114">
        <f t="shared" si="183"/>
        <v>1</v>
      </c>
      <c r="AF161" s="147">
        <f t="shared" si="184"/>
        <v>0</v>
      </c>
      <c r="AG161" s="149"/>
      <c r="AH161" s="147">
        <f t="shared" si="185"/>
        <v>-159.63823748308317</v>
      </c>
      <c r="AI161" s="147">
        <f t="shared" si="186"/>
        <v>20.361762516916826</v>
      </c>
      <c r="AJ161" s="147">
        <f t="shared" si="187"/>
        <v>20.361762516916826</v>
      </c>
      <c r="AK161" s="114">
        <f t="shared" si="158"/>
        <v>-6.2827999827083467E-2</v>
      </c>
      <c r="AL161" s="114">
        <f t="shared" si="188"/>
        <v>1</v>
      </c>
      <c r="AM161" s="147">
        <f t="shared" si="189"/>
        <v>0</v>
      </c>
      <c r="AN161" s="149"/>
      <c r="AO161" s="147">
        <f t="shared" si="190"/>
        <v>-157.33797828668048</v>
      </c>
      <c r="AP161" s="147">
        <f t="shared" si="191"/>
        <v>22.135057898070102</v>
      </c>
      <c r="AQ161" s="114">
        <f t="shared" ref="AQ161:AQ224" si="230">10*LOG10(ABS((1-($A161^6/AR$27^6))/(($A161^6/AR$27^6)+($A161^2/(AT$26*AR$27^2))+1)))</f>
        <v>-0.57394248424481931</v>
      </c>
      <c r="AR161" s="147">
        <f t="shared" si="192"/>
        <v>22.135057898070102</v>
      </c>
      <c r="AS161" s="114">
        <f t="shared" si="193"/>
        <v>0.93605825104093832</v>
      </c>
      <c r="AT161" s="147">
        <f t="shared" si="194"/>
        <v>0.10163020155220431</v>
      </c>
      <c r="AU161" s="147">
        <f t="shared" si="225"/>
        <v>-148.65453541558657</v>
      </c>
      <c r="AV161" s="147">
        <f t="shared" si="226"/>
        <v>31.345464584413435</v>
      </c>
      <c r="AW161" s="114">
        <f t="shared" si="227"/>
        <v>-1.3702655457568669</v>
      </c>
      <c r="AX161" s="147">
        <f t="shared" si="195"/>
        <v>31.345464584413435</v>
      </c>
      <c r="AY161" s="114">
        <f t="shared" si="196"/>
        <v>0.85405673672421312</v>
      </c>
      <c r="AZ161" s="147">
        <f t="shared" si="197"/>
        <v>0.14391857017637022</v>
      </c>
      <c r="BA161" s="114">
        <f t="shared" si="198"/>
        <v>0.24554877172857453</v>
      </c>
      <c r="BB161" s="149"/>
      <c r="BC161" s="223">
        <f t="shared" si="199"/>
        <v>1.9328986379312103</v>
      </c>
      <c r="BD161" s="70"/>
      <c r="BE161" s="214"/>
      <c r="BF161" s="148">
        <f t="shared" si="200"/>
        <v>-157.92931513556556</v>
      </c>
      <c r="BG161" s="148">
        <f t="shared" si="201"/>
        <v>22.07068486443444</v>
      </c>
      <c r="BH161" s="147">
        <f t="shared" si="202"/>
        <v>22.07068486443444</v>
      </c>
      <c r="BI161" s="114">
        <f t="shared" ref="BI161:BI224" si="231">10*LOG10(ABS((1-($A161^6/BH$27^6))/(($A161^6/BH$27^6)+($A161^2/(BG$30*BH$27^2))+1)))</f>
        <v>-0.16650291427992497</v>
      </c>
      <c r="BJ161" s="114">
        <f t="shared" si="203"/>
        <v>1</v>
      </c>
      <c r="BK161" s="147">
        <f t="shared" si="204"/>
        <v>0</v>
      </c>
      <c r="BL161" s="150"/>
      <c r="BM161" s="147">
        <f t="shared" si="205"/>
        <v>-156.38969356119077</v>
      </c>
      <c r="BN161" s="147">
        <f t="shared" si="206"/>
        <v>-156.38969356119077</v>
      </c>
      <c r="BO161" s="147">
        <f t="shared" si="207"/>
        <v>-1619.8875</v>
      </c>
      <c r="BP161" s="147">
        <f t="shared" si="159"/>
        <v>7.4375</v>
      </c>
      <c r="BQ161" s="147">
        <f t="shared" si="208"/>
        <v>-74.14063373339431</v>
      </c>
      <c r="BR161" s="115">
        <f t="shared" si="209"/>
        <v>0.27327709019391577</v>
      </c>
      <c r="BS161" s="115">
        <f t="shared" si="210"/>
        <v>8.0446068157465009E-2</v>
      </c>
      <c r="BT161" s="115">
        <f t="shared" si="211"/>
        <v>8.0446068157465009E-2</v>
      </c>
      <c r="BU161" s="147">
        <f t="shared" si="212"/>
        <v>0.71804267016157386</v>
      </c>
      <c r="BV161" s="150"/>
      <c r="BW161" s="147">
        <f t="shared" si="213"/>
        <v>-144.82284918997584</v>
      </c>
      <c r="BX161" s="147">
        <f t="shared" si="214"/>
        <v>-144.82284918997584</v>
      </c>
      <c r="BY161" s="147">
        <f t="shared" si="215"/>
        <v>-1619.8875</v>
      </c>
      <c r="BZ161" s="147">
        <f t="shared" si="160"/>
        <v>7.4375</v>
      </c>
      <c r="CA161" s="147">
        <f t="shared" si="216"/>
        <v>-67.548453543996132</v>
      </c>
      <c r="CB161" s="115">
        <f t="shared" si="217"/>
        <v>0.38190199483132592</v>
      </c>
      <c r="CC161" s="115">
        <f t="shared" si="218"/>
        <v>0.16831720576127251</v>
      </c>
      <c r="CD161" s="115">
        <f t="shared" si="219"/>
        <v>1</v>
      </c>
      <c r="CE161" s="147">
        <f t="shared" si="220"/>
        <v>0</v>
      </c>
      <c r="CF161" s="150"/>
      <c r="CG161" s="227">
        <f t="shared" si="221"/>
        <v>0.71804267016157386</v>
      </c>
      <c r="CH161" s="236">
        <f t="shared" si="222"/>
        <v>2.6509413080927842</v>
      </c>
      <c r="CI161" s="79">
        <f t="shared" si="223"/>
        <v>2.0476644791977257E-2</v>
      </c>
      <c r="CJ161" s="229">
        <f t="shared" si="161"/>
        <v>-33.774824066916494</v>
      </c>
      <c r="CK161" s="184">
        <f t="shared" ref="CK161:CK224" si="232">A161/10*$BT$10*IF(AND(A161&gt;$BT$5,A161&lt;$BT$6),$BT$11,1)*1/30</f>
        <v>60.5</v>
      </c>
      <c r="CL161" s="184">
        <f t="shared" ref="CL161:CL224" si="233">CK161*BJ161*BT161*CD161</f>
        <v>4.8669871235266333</v>
      </c>
    </row>
    <row r="162" spans="1:90" x14ac:dyDescent="0.25">
      <c r="A162" s="145">
        <f t="shared" si="162"/>
        <v>610</v>
      </c>
      <c r="B162" s="146">
        <f t="shared" si="163"/>
        <v>0.125</v>
      </c>
      <c r="C162" s="94"/>
      <c r="D162" s="147">
        <f t="shared" si="164"/>
        <v>-213.012</v>
      </c>
      <c r="E162" s="148">
        <f t="shared" si="165"/>
        <v>0.97</v>
      </c>
      <c r="F162" s="149"/>
      <c r="G162" s="147">
        <f t="shared" si="166"/>
        <v>-129.47567000875964</v>
      </c>
      <c r="H162" s="147">
        <f t="shared" si="167"/>
        <v>-129.47567000875964</v>
      </c>
      <c r="I162" s="147">
        <f t="shared" si="168"/>
        <v>-1633.2750000000001</v>
      </c>
      <c r="J162" s="147">
        <f t="shared" si="156"/>
        <v>7.4375</v>
      </c>
      <c r="K162" s="147">
        <f t="shared" si="169"/>
        <v>-60.109922569534383</v>
      </c>
      <c r="L162" s="115">
        <f t="shared" si="228"/>
        <v>0.49833760179249004</v>
      </c>
      <c r="M162" s="115">
        <f t="shared" si="224"/>
        <v>0.31371085492202205</v>
      </c>
      <c r="N162" s="115">
        <f t="shared" si="170"/>
        <v>0.31371085492202205</v>
      </c>
      <c r="O162" s="147">
        <f t="shared" si="171"/>
        <v>0.58959776871019864</v>
      </c>
      <c r="P162" s="149"/>
      <c r="Q162" s="147">
        <f t="shared" si="172"/>
        <v>-69.341089936692512</v>
      </c>
      <c r="R162" s="147">
        <f t="shared" si="173"/>
        <v>-148.1311082367842</v>
      </c>
      <c r="S162" s="147">
        <f t="shared" si="174"/>
        <v>-1633.2750000000001</v>
      </c>
      <c r="T162" s="147">
        <f t="shared" si="157"/>
        <v>7.4375</v>
      </c>
      <c r="U162" s="147">
        <f t="shared" si="175"/>
        <v>-69.341089936692512</v>
      </c>
      <c r="V162" s="115">
        <f t="shared" si="176"/>
        <v>0.35280389486979036</v>
      </c>
      <c r="W162" s="115">
        <f t="shared" si="177"/>
        <v>0.1407508283601191</v>
      </c>
      <c r="X162" s="115">
        <f t="shared" si="178"/>
        <v>1</v>
      </c>
      <c r="Y162" s="147">
        <f t="shared" si="179"/>
        <v>0</v>
      </c>
      <c r="Z162" s="149"/>
      <c r="AA162" s="147">
        <f t="shared" si="180"/>
        <v>-150.09247080758243</v>
      </c>
      <c r="AB162" s="147">
        <f t="shared" si="181"/>
        <v>29.90752919241757</v>
      </c>
      <c r="AC162" s="147">
        <f t="shared" si="182"/>
        <v>29.90752919241757</v>
      </c>
      <c r="AD162" s="114">
        <f t="shared" si="229"/>
        <v>-1.0488613527233652</v>
      </c>
      <c r="AE162" s="114">
        <f t="shared" si="183"/>
        <v>1</v>
      </c>
      <c r="AF162" s="147">
        <f t="shared" si="184"/>
        <v>0</v>
      </c>
      <c r="AG162" s="149"/>
      <c r="AH162" s="147">
        <f t="shared" si="185"/>
        <v>-159.82872613127876</v>
      </c>
      <c r="AI162" s="147">
        <f t="shared" si="186"/>
        <v>20.171273868721244</v>
      </c>
      <c r="AJ162" s="147">
        <f t="shared" si="187"/>
        <v>20.171273868721244</v>
      </c>
      <c r="AK162" s="114">
        <f t="shared" si="158"/>
        <v>-6.0626814732500547E-2</v>
      </c>
      <c r="AL162" s="114">
        <f t="shared" si="188"/>
        <v>1</v>
      </c>
      <c r="AM162" s="147">
        <f t="shared" si="189"/>
        <v>0</v>
      </c>
      <c r="AN162" s="149"/>
      <c r="AO162" s="147">
        <f t="shared" si="190"/>
        <v>-157.67223756871948</v>
      </c>
      <c r="AP162" s="147">
        <f t="shared" si="191"/>
        <v>21.801774436339542</v>
      </c>
      <c r="AQ162" s="114">
        <f t="shared" si="230"/>
        <v>-0.55029623483453083</v>
      </c>
      <c r="AR162" s="147">
        <f t="shared" si="192"/>
        <v>21.801774436339542</v>
      </c>
      <c r="AS162" s="114">
        <f t="shared" si="193"/>
        <v>0.93861002455381193</v>
      </c>
      <c r="AT162" s="147">
        <f t="shared" si="194"/>
        <v>9.9279482861291179E-2</v>
      </c>
      <c r="AU162" s="147">
        <f t="shared" si="225"/>
        <v>-149.24453378316565</v>
      </c>
      <c r="AV162" s="147">
        <f t="shared" si="226"/>
        <v>30.75546621683435</v>
      </c>
      <c r="AW162" s="114">
        <f t="shared" si="227"/>
        <v>-1.3124207012692342</v>
      </c>
      <c r="AX162" s="147">
        <f t="shared" si="195"/>
        <v>30.75546621683435</v>
      </c>
      <c r="AY162" s="114">
        <f t="shared" si="196"/>
        <v>0.85976342299103048</v>
      </c>
      <c r="AZ162" s="147">
        <f t="shared" si="197"/>
        <v>0.14005221410216007</v>
      </c>
      <c r="BA162" s="114">
        <f t="shared" si="198"/>
        <v>0.23933169696345125</v>
      </c>
      <c r="BB162" s="149"/>
      <c r="BC162" s="223">
        <f t="shared" si="199"/>
        <v>1.9239294656736496</v>
      </c>
      <c r="BD162" s="70"/>
      <c r="BE162" s="214"/>
      <c r="BF162" s="148">
        <f t="shared" si="200"/>
        <v>-158.1661558839325</v>
      </c>
      <c r="BG162" s="148">
        <f t="shared" si="201"/>
        <v>21.833844116067496</v>
      </c>
      <c r="BH162" s="147">
        <f t="shared" si="202"/>
        <v>21.833844116067496</v>
      </c>
      <c r="BI162" s="114">
        <f t="shared" si="231"/>
        <v>-0.16032305720957074</v>
      </c>
      <c r="BJ162" s="114">
        <f t="shared" si="203"/>
        <v>1</v>
      </c>
      <c r="BK162" s="147">
        <f t="shared" si="204"/>
        <v>0</v>
      </c>
      <c r="BL162" s="150"/>
      <c r="BM162" s="147">
        <f t="shared" si="205"/>
        <v>-156.59220467845978</v>
      </c>
      <c r="BN162" s="147">
        <f t="shared" si="206"/>
        <v>-156.59220467845978</v>
      </c>
      <c r="BO162" s="147">
        <f t="shared" si="207"/>
        <v>-1633.2750000000001</v>
      </c>
      <c r="BP162" s="147">
        <f t="shared" si="159"/>
        <v>7.4375</v>
      </c>
      <c r="BQ162" s="147">
        <f t="shared" si="208"/>
        <v>-74.264165078292621</v>
      </c>
      <c r="BR162" s="115">
        <f t="shared" si="209"/>
        <v>0.27120249640592181</v>
      </c>
      <c r="BS162" s="115">
        <f t="shared" si="210"/>
        <v>7.9140978959794703E-2</v>
      </c>
      <c r="BT162" s="115">
        <f t="shared" si="211"/>
        <v>7.9140978959794703E-2</v>
      </c>
      <c r="BU162" s="147">
        <f t="shared" si="212"/>
        <v>0.71307925627713931</v>
      </c>
      <c r="BV162" s="150"/>
      <c r="BW162" s="147">
        <f t="shared" si="213"/>
        <v>-145.134846392063</v>
      </c>
      <c r="BX162" s="147">
        <f t="shared" si="214"/>
        <v>-145.134846392063</v>
      </c>
      <c r="BY162" s="147">
        <f t="shared" si="215"/>
        <v>-1633.2750000000001</v>
      </c>
      <c r="BZ162" s="147">
        <f t="shared" si="160"/>
        <v>7.4375</v>
      </c>
      <c r="CA162" s="147">
        <f t="shared" si="216"/>
        <v>-67.714412353167248</v>
      </c>
      <c r="CB162" s="115">
        <f t="shared" si="217"/>
        <v>0.37922341748388194</v>
      </c>
      <c r="CC162" s="115">
        <f t="shared" si="218"/>
        <v>0.16564522445841734</v>
      </c>
      <c r="CD162" s="115">
        <f t="shared" si="219"/>
        <v>1</v>
      </c>
      <c r="CE162" s="147">
        <f t="shared" si="220"/>
        <v>0</v>
      </c>
      <c r="CF162" s="150"/>
      <c r="CG162" s="227">
        <f t="shared" si="221"/>
        <v>0.71307925627713931</v>
      </c>
      <c r="CH162" s="236">
        <f t="shared" si="222"/>
        <v>2.6370087219507887</v>
      </c>
      <c r="CI162" s="79">
        <f t="shared" si="223"/>
        <v>2.0035266222472696E-2</v>
      </c>
      <c r="CJ162" s="229">
        <f t="shared" si="161"/>
        <v>-33.964097648421294</v>
      </c>
      <c r="CK162" s="184">
        <f t="shared" si="232"/>
        <v>61</v>
      </c>
      <c r="CL162" s="184">
        <f t="shared" si="233"/>
        <v>4.8275997165474767</v>
      </c>
    </row>
    <row r="163" spans="1:90" x14ac:dyDescent="0.25">
      <c r="A163" s="145">
        <f t="shared" si="162"/>
        <v>615</v>
      </c>
      <c r="B163" s="146">
        <f t="shared" si="163"/>
        <v>0.125</v>
      </c>
      <c r="C163" s="94"/>
      <c r="D163" s="147">
        <f t="shared" si="164"/>
        <v>-214.75800000000001</v>
      </c>
      <c r="E163" s="148">
        <f t="shared" si="165"/>
        <v>0.97</v>
      </c>
      <c r="F163" s="149"/>
      <c r="G163" s="147">
        <f t="shared" si="166"/>
        <v>-129.92964678359877</v>
      </c>
      <c r="H163" s="147">
        <f t="shared" si="167"/>
        <v>-129.92964678359877</v>
      </c>
      <c r="I163" s="147">
        <f t="shared" si="168"/>
        <v>-1646.6624999999999</v>
      </c>
      <c r="J163" s="147">
        <f t="shared" si="156"/>
        <v>7.4375</v>
      </c>
      <c r="K163" s="147">
        <f t="shared" si="169"/>
        <v>-60.311586272994667</v>
      </c>
      <c r="L163" s="115">
        <f t="shared" si="228"/>
        <v>0.49528300484435744</v>
      </c>
      <c r="M163" s="115">
        <f t="shared" si="224"/>
        <v>0.30911965246589984</v>
      </c>
      <c r="N163" s="115">
        <f t="shared" si="170"/>
        <v>0.30911965246589984</v>
      </c>
      <c r="O163" s="147">
        <f t="shared" si="171"/>
        <v>0.58685477318698631</v>
      </c>
      <c r="P163" s="149"/>
      <c r="Q163" s="147">
        <f t="shared" si="172"/>
        <v>-69.495020524036889</v>
      </c>
      <c r="R163" s="147">
        <f t="shared" si="173"/>
        <v>-148.40901508149236</v>
      </c>
      <c r="S163" s="147">
        <f t="shared" si="174"/>
        <v>-1646.6624999999999</v>
      </c>
      <c r="T163" s="147">
        <f t="shared" si="157"/>
        <v>7.4375</v>
      </c>
      <c r="U163" s="147">
        <f t="shared" si="175"/>
        <v>-69.495020524036889</v>
      </c>
      <c r="V163" s="115">
        <f t="shared" si="176"/>
        <v>0.35028878447813372</v>
      </c>
      <c r="W163" s="115">
        <f t="shared" si="177"/>
        <v>0.13851558577853007</v>
      </c>
      <c r="X163" s="115">
        <f t="shared" si="178"/>
        <v>1</v>
      </c>
      <c r="Y163" s="147">
        <f t="shared" si="179"/>
        <v>0</v>
      </c>
      <c r="Z163" s="149"/>
      <c r="AA163" s="147">
        <f t="shared" si="180"/>
        <v>-150.59272036952092</v>
      </c>
      <c r="AB163" s="147">
        <f t="shared" si="181"/>
        <v>29.407279630479081</v>
      </c>
      <c r="AC163" s="147">
        <f t="shared" si="182"/>
        <v>29.407279630479081</v>
      </c>
      <c r="AD163" s="114">
        <f t="shared" si="229"/>
        <v>-1.0058076795315434</v>
      </c>
      <c r="AE163" s="114">
        <f t="shared" si="183"/>
        <v>1</v>
      </c>
      <c r="AF163" s="147">
        <f t="shared" si="184"/>
        <v>0</v>
      </c>
      <c r="AG163" s="149"/>
      <c r="AH163" s="147">
        <f t="shared" si="185"/>
        <v>-160.01553333282908</v>
      </c>
      <c r="AI163" s="147">
        <f t="shared" si="186"/>
        <v>19.984466667170921</v>
      </c>
      <c r="AJ163" s="147">
        <f t="shared" si="187"/>
        <v>19.984466667170921</v>
      </c>
      <c r="AK163" s="114">
        <f t="shared" si="158"/>
        <v>-5.852171121083885E-2</v>
      </c>
      <c r="AL163" s="114">
        <f t="shared" si="188"/>
        <v>1</v>
      </c>
      <c r="AM163" s="147">
        <f t="shared" si="189"/>
        <v>0</v>
      </c>
      <c r="AN163" s="149"/>
      <c r="AO163" s="147">
        <f t="shared" si="190"/>
        <v>-157.99576316783416</v>
      </c>
      <c r="AP163" s="147">
        <f t="shared" si="191"/>
        <v>21.479231746463796</v>
      </c>
      <c r="AQ163" s="114">
        <f t="shared" si="230"/>
        <v>-0.52783038811824678</v>
      </c>
      <c r="AR163" s="147">
        <f t="shared" si="192"/>
        <v>21.479231746463796</v>
      </c>
      <c r="AS163" s="114">
        <f t="shared" si="193"/>
        <v>0.94104085932465154</v>
      </c>
      <c r="AT163" s="147">
        <f t="shared" si="194"/>
        <v>9.7015500209863575E-2</v>
      </c>
      <c r="AU163" s="147">
        <f t="shared" si="225"/>
        <v>-149.81184776559928</v>
      </c>
      <c r="AV163" s="147">
        <f t="shared" si="226"/>
        <v>30.188152234400718</v>
      </c>
      <c r="AW163" s="114">
        <f t="shared" si="227"/>
        <v>-1.2575419244134278</v>
      </c>
      <c r="AX163" s="147">
        <f t="shared" si="195"/>
        <v>30.188152234400718</v>
      </c>
      <c r="AY163" s="114">
        <f t="shared" si="196"/>
        <v>0.86521273623120243</v>
      </c>
      <c r="AZ163" s="147">
        <f t="shared" si="197"/>
        <v>0.13635118443722094</v>
      </c>
      <c r="BA163" s="114">
        <f t="shared" si="198"/>
        <v>0.23336668464708452</v>
      </c>
      <c r="BB163" s="149"/>
      <c r="BC163" s="223">
        <f t="shared" si="199"/>
        <v>1.9152214578340709</v>
      </c>
      <c r="BD163" s="70"/>
      <c r="BE163" s="214"/>
      <c r="BF163" s="148">
        <f t="shared" si="200"/>
        <v>-158.3976301476086</v>
      </c>
      <c r="BG163" s="148">
        <f t="shared" si="201"/>
        <v>21.602369852391405</v>
      </c>
      <c r="BH163" s="147">
        <f t="shared" si="202"/>
        <v>21.602369852391405</v>
      </c>
      <c r="BI163" s="114">
        <f t="shared" si="231"/>
        <v>-0.15442729972067498</v>
      </c>
      <c r="BJ163" s="114">
        <f t="shared" si="203"/>
        <v>1</v>
      </c>
      <c r="BK163" s="147">
        <f t="shared" si="204"/>
        <v>0</v>
      </c>
      <c r="BL163" s="150"/>
      <c r="BM163" s="147">
        <f t="shared" si="205"/>
        <v>-156.79122387238903</v>
      </c>
      <c r="BN163" s="147">
        <f t="shared" si="206"/>
        <v>-156.79122387238903</v>
      </c>
      <c r="BO163" s="147">
        <f t="shared" si="207"/>
        <v>-1646.6624999999999</v>
      </c>
      <c r="BP163" s="147">
        <f t="shared" si="159"/>
        <v>7.4375</v>
      </c>
      <c r="BQ163" s="147">
        <f t="shared" si="208"/>
        <v>-74.385834412688823</v>
      </c>
      <c r="BR163" s="115">
        <f t="shared" si="209"/>
        <v>0.26915794098818352</v>
      </c>
      <c r="BS163" s="115">
        <f t="shared" si="210"/>
        <v>7.7867199225257921E-2</v>
      </c>
      <c r="BT163" s="115">
        <f t="shared" si="211"/>
        <v>7.7867199225257921E-2</v>
      </c>
      <c r="BU163" s="147">
        <f t="shared" si="212"/>
        <v>0.70818077629805343</v>
      </c>
      <c r="BV163" s="150"/>
      <c r="BW163" s="147">
        <f t="shared" si="213"/>
        <v>-145.44132378245055</v>
      </c>
      <c r="BX163" s="147">
        <f t="shared" si="214"/>
        <v>-145.44132378245055</v>
      </c>
      <c r="BY163" s="147">
        <f t="shared" si="215"/>
        <v>-1646.6624999999999</v>
      </c>
      <c r="BZ163" s="147">
        <f t="shared" si="160"/>
        <v>7.4375</v>
      </c>
      <c r="CA163" s="147">
        <f t="shared" si="216"/>
        <v>-67.878058028118161</v>
      </c>
      <c r="CB163" s="115">
        <f t="shared" si="217"/>
        <v>0.37657905862616453</v>
      </c>
      <c r="CC163" s="115">
        <f t="shared" si="218"/>
        <v>0.16303462682270672</v>
      </c>
      <c r="CD163" s="115">
        <f t="shared" si="219"/>
        <v>1</v>
      </c>
      <c r="CE163" s="147">
        <f t="shared" si="220"/>
        <v>0</v>
      </c>
      <c r="CF163" s="150"/>
      <c r="CG163" s="227">
        <f t="shared" si="221"/>
        <v>0.70818077629805343</v>
      </c>
      <c r="CH163" s="236">
        <f t="shared" si="222"/>
        <v>2.6234022341321244</v>
      </c>
      <c r="CI163" s="79">
        <f t="shared" si="223"/>
        <v>1.9598036169565146E-2</v>
      </c>
      <c r="CJ163" s="229">
        <f t="shared" si="161"/>
        <v>-34.155748902923008</v>
      </c>
      <c r="CK163" s="184">
        <f t="shared" si="232"/>
        <v>61.5</v>
      </c>
      <c r="CL163" s="184">
        <f t="shared" si="233"/>
        <v>4.788832752353362</v>
      </c>
    </row>
    <row r="164" spans="1:90" x14ac:dyDescent="0.25">
      <c r="A164" s="145">
        <f t="shared" si="162"/>
        <v>620</v>
      </c>
      <c r="B164" s="146">
        <f t="shared" si="163"/>
        <v>0.125</v>
      </c>
      <c r="C164" s="94"/>
      <c r="D164" s="147">
        <f t="shared" si="164"/>
        <v>-216.50399999999999</v>
      </c>
      <c r="E164" s="148">
        <f t="shared" si="165"/>
        <v>0.97</v>
      </c>
      <c r="F164" s="149"/>
      <c r="G164" s="147">
        <f t="shared" si="166"/>
        <v>-130.37590909167912</v>
      </c>
      <c r="H164" s="147">
        <f t="shared" si="167"/>
        <v>-130.37590909167912</v>
      </c>
      <c r="I164" s="147">
        <f t="shared" si="168"/>
        <v>-1660.05</v>
      </c>
      <c r="J164" s="147">
        <f t="shared" si="156"/>
        <v>7.4375</v>
      </c>
      <c r="K164" s="147">
        <f t="shared" si="169"/>
        <v>-60.510790380016218</v>
      </c>
      <c r="L164" s="115">
        <f t="shared" si="228"/>
        <v>0.49225963932140637</v>
      </c>
      <c r="M164" s="115">
        <f t="shared" si="224"/>
        <v>0.30461814082738764</v>
      </c>
      <c r="N164" s="115">
        <f t="shared" si="170"/>
        <v>0.30461814082738764</v>
      </c>
      <c r="O164" s="147">
        <f t="shared" si="171"/>
        <v>0.58412145650393865</v>
      </c>
      <c r="P164" s="149"/>
      <c r="Q164" s="147">
        <f t="shared" si="172"/>
        <v>-69.646770851931166</v>
      </c>
      <c r="R164" s="147">
        <f t="shared" si="173"/>
        <v>-148.68206523288106</v>
      </c>
      <c r="S164" s="147">
        <f t="shared" si="174"/>
        <v>-1660.05</v>
      </c>
      <c r="T164" s="147">
        <f t="shared" si="157"/>
        <v>7.4375</v>
      </c>
      <c r="U164" s="147">
        <f t="shared" si="175"/>
        <v>-69.646770851931166</v>
      </c>
      <c r="V164" s="115">
        <f t="shared" si="176"/>
        <v>0.34780682295852278</v>
      </c>
      <c r="W164" s="115">
        <f t="shared" si="177"/>
        <v>0.13633216019568967</v>
      </c>
      <c r="X164" s="115">
        <f t="shared" si="178"/>
        <v>1</v>
      </c>
      <c r="Y164" s="147">
        <f t="shared" si="179"/>
        <v>0</v>
      </c>
      <c r="Z164" s="149"/>
      <c r="AA164" s="147">
        <f t="shared" si="180"/>
        <v>-151.07563309027063</v>
      </c>
      <c r="AB164" s="147">
        <f t="shared" si="181"/>
        <v>28.924366909729372</v>
      </c>
      <c r="AC164" s="147">
        <f t="shared" si="182"/>
        <v>28.924366909729372</v>
      </c>
      <c r="AD164" s="114">
        <f t="shared" si="229"/>
        <v>-0.96489631609969728</v>
      </c>
      <c r="AE164" s="114">
        <f t="shared" si="183"/>
        <v>1</v>
      </c>
      <c r="AF164" s="147">
        <f t="shared" si="184"/>
        <v>0</v>
      </c>
      <c r="AG164" s="149"/>
      <c r="AH164" s="147">
        <f t="shared" si="185"/>
        <v>-160.19876724903335</v>
      </c>
      <c r="AI164" s="147">
        <f t="shared" si="186"/>
        <v>19.801232750966648</v>
      </c>
      <c r="AJ164" s="147">
        <f t="shared" si="187"/>
        <v>19.801232750966648</v>
      </c>
      <c r="AK164" s="114">
        <f t="shared" si="158"/>
        <v>-5.6507688166658201E-2</v>
      </c>
      <c r="AL164" s="114">
        <f t="shared" si="188"/>
        <v>1</v>
      </c>
      <c r="AM164" s="147">
        <f t="shared" si="189"/>
        <v>0</v>
      </c>
      <c r="AN164" s="149"/>
      <c r="AO164" s="147">
        <f t="shared" si="190"/>
        <v>-158.30906935188281</v>
      </c>
      <c r="AP164" s="147">
        <f t="shared" si="191"/>
        <v>21.166915203161523</v>
      </c>
      <c r="AQ164" s="114">
        <f t="shared" si="230"/>
        <v>-0.50647627664448558</v>
      </c>
      <c r="AR164" s="147">
        <f t="shared" si="192"/>
        <v>21.166915203161523</v>
      </c>
      <c r="AS164" s="114">
        <f t="shared" si="193"/>
        <v>0.94335723844352271</v>
      </c>
      <c r="AT164" s="147">
        <f t="shared" si="194"/>
        <v>9.4833849476530119E-2</v>
      </c>
      <c r="AU164" s="147">
        <f t="shared" si="225"/>
        <v>-150.35770244292917</v>
      </c>
      <c r="AV164" s="147">
        <f t="shared" si="226"/>
        <v>29.642297557070833</v>
      </c>
      <c r="AW164" s="114">
        <f t="shared" si="227"/>
        <v>-1.2054481825493837</v>
      </c>
      <c r="AX164" s="147">
        <f t="shared" si="195"/>
        <v>29.642297557070833</v>
      </c>
      <c r="AY164" s="114">
        <f t="shared" si="196"/>
        <v>0.87041745352692912</v>
      </c>
      <c r="AZ164" s="147">
        <f t="shared" si="197"/>
        <v>0.13280599263920623</v>
      </c>
      <c r="BA164" s="114">
        <f t="shared" si="198"/>
        <v>0.22763984211573635</v>
      </c>
      <c r="BB164" s="149"/>
      <c r="BC164" s="223">
        <f t="shared" si="199"/>
        <v>1.9067612986196751</v>
      </c>
      <c r="BD164" s="70"/>
      <c r="BE164" s="214"/>
      <c r="BF164" s="148">
        <f t="shared" si="200"/>
        <v>-158.62392254839082</v>
      </c>
      <c r="BG164" s="148">
        <f t="shared" si="201"/>
        <v>21.376077451609177</v>
      </c>
      <c r="BH164" s="147">
        <f t="shared" si="202"/>
        <v>21.376077451609177</v>
      </c>
      <c r="BI164" s="114">
        <f t="shared" si="231"/>
        <v>-0.14880018500946729</v>
      </c>
      <c r="BJ164" s="114">
        <f t="shared" si="203"/>
        <v>1</v>
      </c>
      <c r="BK164" s="147">
        <f t="shared" si="204"/>
        <v>0</v>
      </c>
      <c r="BL164" s="150"/>
      <c r="BM164" s="147">
        <f t="shared" si="205"/>
        <v>-156.98684125567499</v>
      </c>
      <c r="BN164" s="147">
        <f t="shared" si="206"/>
        <v>-156.98684125567499</v>
      </c>
      <c r="BO164" s="147">
        <f t="shared" si="207"/>
        <v>-1660.05</v>
      </c>
      <c r="BP164" s="147">
        <f t="shared" si="159"/>
        <v>7.4375</v>
      </c>
      <c r="BQ164" s="147">
        <f t="shared" si="208"/>
        <v>-74.505682448385855</v>
      </c>
      <c r="BR164" s="115">
        <f t="shared" si="209"/>
        <v>0.26714280436852872</v>
      </c>
      <c r="BS164" s="115">
        <f t="shared" si="210"/>
        <v>7.6623744491033166E-2</v>
      </c>
      <c r="BT164" s="115">
        <f t="shared" si="211"/>
        <v>7.6623744491033166E-2</v>
      </c>
      <c r="BU164" s="147">
        <f t="shared" si="212"/>
        <v>0.70334606297345426</v>
      </c>
      <c r="BV164" s="150"/>
      <c r="BW164" s="147">
        <f t="shared" si="213"/>
        <v>-145.74242408819674</v>
      </c>
      <c r="BX164" s="147">
        <f t="shared" si="214"/>
        <v>-145.74242408819674</v>
      </c>
      <c r="BY164" s="147">
        <f t="shared" si="215"/>
        <v>-1660.05</v>
      </c>
      <c r="BZ164" s="147">
        <f t="shared" si="160"/>
        <v>7.4375</v>
      </c>
      <c r="CA164" s="147">
        <f t="shared" si="216"/>
        <v>-68.039435979903544</v>
      </c>
      <c r="CB164" s="115">
        <f t="shared" si="217"/>
        <v>0.37396833549694036</v>
      </c>
      <c r="CC164" s="115">
        <f t="shared" si="218"/>
        <v>0.16048362747889391</v>
      </c>
      <c r="CD164" s="115">
        <f t="shared" si="219"/>
        <v>1</v>
      </c>
      <c r="CE164" s="147">
        <f t="shared" si="220"/>
        <v>0</v>
      </c>
      <c r="CF164" s="150"/>
      <c r="CG164" s="227">
        <f t="shared" si="221"/>
        <v>0.70334606297345426</v>
      </c>
      <c r="CH164" s="236">
        <f t="shared" si="222"/>
        <v>2.6101073615931294</v>
      </c>
      <c r="CI164" s="79">
        <f t="shared" si="223"/>
        <v>1.9165621705661464E-2</v>
      </c>
      <c r="CJ164" s="229">
        <f t="shared" si="161"/>
        <v>-34.349541765647494</v>
      </c>
      <c r="CK164" s="184">
        <f t="shared" si="232"/>
        <v>62</v>
      </c>
      <c r="CL164" s="184">
        <f t="shared" si="233"/>
        <v>4.7506721584440559</v>
      </c>
    </row>
    <row r="165" spans="1:90" x14ac:dyDescent="0.25">
      <c r="A165" s="145">
        <f t="shared" si="162"/>
        <v>625</v>
      </c>
      <c r="B165" s="146">
        <f t="shared" si="163"/>
        <v>0.125</v>
      </c>
      <c r="C165" s="94"/>
      <c r="D165" s="147">
        <f t="shared" si="164"/>
        <v>-218.25</v>
      </c>
      <c r="E165" s="148">
        <f t="shared" si="165"/>
        <v>0.97</v>
      </c>
      <c r="F165" s="149"/>
      <c r="G165" s="147">
        <f t="shared" si="166"/>
        <v>-130.81463068005189</v>
      </c>
      <c r="H165" s="147">
        <f t="shared" si="167"/>
        <v>-130.81463068005189</v>
      </c>
      <c r="I165" s="147">
        <f t="shared" si="168"/>
        <v>-1673.4375</v>
      </c>
      <c r="J165" s="147">
        <f t="shared" si="156"/>
        <v>7.4375</v>
      </c>
      <c r="K165" s="147">
        <f t="shared" si="169"/>
        <v>-60.707574886702581</v>
      </c>
      <c r="L165" s="115">
        <f t="shared" si="228"/>
        <v>0.48926715405993065</v>
      </c>
      <c r="M165" s="115">
        <f t="shared" si="224"/>
        <v>0.30020445578389848</v>
      </c>
      <c r="N165" s="115">
        <f t="shared" si="170"/>
        <v>0.30020445578389848</v>
      </c>
      <c r="O165" s="147">
        <f t="shared" si="171"/>
        <v>0.58139835857800848</v>
      </c>
      <c r="P165" s="149"/>
      <c r="Q165" s="147">
        <f t="shared" si="172"/>
        <v>-69.796384831674871</v>
      </c>
      <c r="R165" s="147">
        <f t="shared" si="173"/>
        <v>-148.95038401382075</v>
      </c>
      <c r="S165" s="147">
        <f t="shared" si="174"/>
        <v>-1673.4375</v>
      </c>
      <c r="T165" s="147">
        <f t="shared" si="157"/>
        <v>7.4375</v>
      </c>
      <c r="U165" s="147">
        <f t="shared" si="175"/>
        <v>-69.796384831674871</v>
      </c>
      <c r="V165" s="115">
        <f t="shared" si="176"/>
        <v>0.34535741402089293</v>
      </c>
      <c r="W165" s="115">
        <f t="shared" si="177"/>
        <v>0.13419900887990305</v>
      </c>
      <c r="X165" s="115">
        <f t="shared" si="178"/>
        <v>1</v>
      </c>
      <c r="Y165" s="147">
        <f t="shared" si="179"/>
        <v>0</v>
      </c>
      <c r="Z165" s="149"/>
      <c r="AA165" s="147">
        <f t="shared" si="180"/>
        <v>-151.54206724377477</v>
      </c>
      <c r="AB165" s="147">
        <f t="shared" si="181"/>
        <v>28.457932756225233</v>
      </c>
      <c r="AC165" s="147">
        <f t="shared" si="182"/>
        <v>28.457932756225233</v>
      </c>
      <c r="AD165" s="114">
        <f t="shared" si="229"/>
        <v>-0.92600188748002021</v>
      </c>
      <c r="AE165" s="114">
        <f t="shared" si="183"/>
        <v>1</v>
      </c>
      <c r="AF165" s="147">
        <f t="shared" si="184"/>
        <v>0</v>
      </c>
      <c r="AG165" s="149"/>
      <c r="AH165" s="147">
        <f t="shared" si="185"/>
        <v>-160.37853181128398</v>
      </c>
      <c r="AI165" s="147">
        <f t="shared" si="186"/>
        <v>19.621468188716022</v>
      </c>
      <c r="AJ165" s="147">
        <f t="shared" si="187"/>
        <v>19.621468188716022</v>
      </c>
      <c r="AK165" s="114">
        <f t="shared" si="158"/>
        <v>-5.4580045550392309E-2</v>
      </c>
      <c r="AL165" s="114">
        <f t="shared" si="188"/>
        <v>1</v>
      </c>
      <c r="AM165" s="147">
        <f t="shared" si="189"/>
        <v>0</v>
      </c>
      <c r="AN165" s="149"/>
      <c r="AO165" s="147">
        <f t="shared" si="190"/>
        <v>-158.61263868158423</v>
      </c>
      <c r="AP165" s="147">
        <f t="shared" si="191"/>
        <v>20.864341900321506</v>
      </c>
      <c r="AQ165" s="114">
        <f t="shared" si="230"/>
        <v>-0.48616978759549201</v>
      </c>
      <c r="AR165" s="147">
        <f t="shared" si="192"/>
        <v>20.864341900321506</v>
      </c>
      <c r="AS165" s="114">
        <f t="shared" si="193"/>
        <v>0.94556526596158907</v>
      </c>
      <c r="AT165" s="147">
        <f t="shared" si="194"/>
        <v>9.2730408445873352E-2</v>
      </c>
      <c r="AU165" s="147">
        <f t="shared" si="225"/>
        <v>-150.88324298366345</v>
      </c>
      <c r="AV165" s="147">
        <f t="shared" si="226"/>
        <v>29.11675701633655</v>
      </c>
      <c r="AW165" s="114">
        <f t="shared" si="227"/>
        <v>-1.1559716622712717</v>
      </c>
      <c r="AX165" s="147">
        <f t="shared" si="195"/>
        <v>29.11675701633655</v>
      </c>
      <c r="AY165" s="114">
        <f t="shared" si="196"/>
        <v>0.87538966889819192</v>
      </c>
      <c r="AZ165" s="147">
        <f t="shared" si="197"/>
        <v>0.12940780896149578</v>
      </c>
      <c r="BA165" s="114">
        <f t="shared" si="198"/>
        <v>0.22213821740736914</v>
      </c>
      <c r="BB165" s="149"/>
      <c r="BC165" s="223">
        <f t="shared" si="199"/>
        <v>1.8985365759853776</v>
      </c>
      <c r="BD165" s="70"/>
      <c r="BE165" s="214"/>
      <c r="BF165" s="148">
        <f t="shared" si="200"/>
        <v>-158.84520934841515</v>
      </c>
      <c r="BG165" s="148">
        <f t="shared" si="201"/>
        <v>21.154790651584847</v>
      </c>
      <c r="BH165" s="147">
        <f t="shared" si="202"/>
        <v>21.154790651584847</v>
      </c>
      <c r="BI165" s="114">
        <f t="shared" si="231"/>
        <v>-0.14342722105987346</v>
      </c>
      <c r="BJ165" s="114">
        <f t="shared" si="203"/>
        <v>1</v>
      </c>
      <c r="BK165" s="147">
        <f t="shared" si="204"/>
        <v>0</v>
      </c>
      <c r="BL165" s="150"/>
      <c r="BM165" s="147">
        <f t="shared" si="205"/>
        <v>-157.17914386964705</v>
      </c>
      <c r="BN165" s="147">
        <f t="shared" si="206"/>
        <v>-157.17914386964705</v>
      </c>
      <c r="BO165" s="147">
        <f t="shared" si="207"/>
        <v>-1673.4375</v>
      </c>
      <c r="BP165" s="147">
        <f t="shared" si="159"/>
        <v>7.4375</v>
      </c>
      <c r="BQ165" s="147">
        <f t="shared" si="208"/>
        <v>-74.623748751173807</v>
      </c>
      <c r="BR165" s="115">
        <f t="shared" si="209"/>
        <v>0.26515648302104233</v>
      </c>
      <c r="BS165" s="115">
        <f t="shared" si="210"/>
        <v>7.540966819084495E-2</v>
      </c>
      <c r="BT165" s="115">
        <f t="shared" si="211"/>
        <v>7.540966819084495E-2</v>
      </c>
      <c r="BU165" s="147">
        <f t="shared" si="212"/>
        <v>0.69857397275398692</v>
      </c>
      <c r="BV165" s="150"/>
      <c r="BW165" s="147">
        <f t="shared" si="213"/>
        <v>-146.03828534795528</v>
      </c>
      <c r="BX165" s="147">
        <f t="shared" si="214"/>
        <v>-146.03828534795528</v>
      </c>
      <c r="BY165" s="147">
        <f t="shared" si="215"/>
        <v>-1673.4375</v>
      </c>
      <c r="BZ165" s="147">
        <f t="shared" si="160"/>
        <v>7.4375</v>
      </c>
      <c r="CA165" s="147">
        <f t="shared" si="216"/>
        <v>-68.198590513648185</v>
      </c>
      <c r="CB165" s="115">
        <f t="shared" si="217"/>
        <v>0.37139067635410367</v>
      </c>
      <c r="CC165" s="115">
        <f t="shared" si="218"/>
        <v>0.15799050110667281</v>
      </c>
      <c r="CD165" s="115">
        <f t="shared" si="219"/>
        <v>1</v>
      </c>
      <c r="CE165" s="147">
        <f t="shared" si="220"/>
        <v>0</v>
      </c>
      <c r="CF165" s="150"/>
      <c r="CG165" s="227">
        <f t="shared" si="221"/>
        <v>0.69857397275398692</v>
      </c>
      <c r="CH165" s="236">
        <f t="shared" si="222"/>
        <v>2.5971105487393644</v>
      </c>
      <c r="CI165" s="79">
        <f t="shared" si="223"/>
        <v>1.8738597869410584E-2</v>
      </c>
      <c r="CJ165" s="229">
        <f t="shared" si="161"/>
        <v>-34.545258173297192</v>
      </c>
      <c r="CK165" s="184">
        <f t="shared" si="232"/>
        <v>62.5</v>
      </c>
      <c r="CL165" s="184">
        <f t="shared" si="233"/>
        <v>4.7131042619278096</v>
      </c>
    </row>
    <row r="166" spans="1:90" x14ac:dyDescent="0.25">
      <c r="A166" s="145">
        <f t="shared" si="162"/>
        <v>630</v>
      </c>
      <c r="B166" s="146">
        <f t="shared" si="163"/>
        <v>0.125</v>
      </c>
      <c r="C166" s="94"/>
      <c r="D166" s="147">
        <f t="shared" si="164"/>
        <v>-219.99600000000001</v>
      </c>
      <c r="E166" s="148">
        <f t="shared" si="165"/>
        <v>0.97</v>
      </c>
      <c r="F166" s="149"/>
      <c r="G166" s="147">
        <f t="shared" si="166"/>
        <v>-131.24598118732345</v>
      </c>
      <c r="H166" s="147">
        <f t="shared" si="167"/>
        <v>-131.24598118732345</v>
      </c>
      <c r="I166" s="147">
        <f t="shared" si="168"/>
        <v>-1686.825</v>
      </c>
      <c r="J166" s="147">
        <f t="shared" si="156"/>
        <v>7.4375</v>
      </c>
      <c r="K166" s="147">
        <f t="shared" si="169"/>
        <v>-60.901979051809597</v>
      </c>
      <c r="L166" s="115">
        <f t="shared" si="228"/>
        <v>0.48630519919310894</v>
      </c>
      <c r="M166" s="115">
        <f t="shared" si="224"/>
        <v>0.29587675628383703</v>
      </c>
      <c r="N166" s="115">
        <f t="shared" si="170"/>
        <v>0.29587675628383703</v>
      </c>
      <c r="O166" s="147">
        <f t="shared" si="171"/>
        <v>0.57868598407109095</v>
      </c>
      <c r="P166" s="149"/>
      <c r="Q166" s="147">
        <f t="shared" si="172"/>
        <v>-69.943905263424583</v>
      </c>
      <c r="R166" s="147">
        <f t="shared" si="173"/>
        <v>-149.21409257276309</v>
      </c>
      <c r="S166" s="147">
        <f t="shared" si="174"/>
        <v>-1686.825</v>
      </c>
      <c r="T166" s="147">
        <f t="shared" si="157"/>
        <v>7.4375</v>
      </c>
      <c r="U166" s="147">
        <f t="shared" si="175"/>
        <v>-69.943905263424583</v>
      </c>
      <c r="V166" s="115">
        <f t="shared" si="176"/>
        <v>0.34293997390259306</v>
      </c>
      <c r="W166" s="115">
        <f t="shared" si="177"/>
        <v>0.13211464357205244</v>
      </c>
      <c r="X166" s="115">
        <f t="shared" si="178"/>
        <v>1</v>
      </c>
      <c r="Y166" s="147">
        <f t="shared" si="179"/>
        <v>0</v>
      </c>
      <c r="Z166" s="149"/>
      <c r="AA166" s="147">
        <f t="shared" si="180"/>
        <v>-151.99282884281783</v>
      </c>
      <c r="AB166" s="147">
        <f t="shared" si="181"/>
        <v>28.007171157182171</v>
      </c>
      <c r="AC166" s="147">
        <f t="shared" si="182"/>
        <v>28.007171157182171</v>
      </c>
      <c r="AD166" s="114">
        <f t="shared" si="229"/>
        <v>-0.88900758263148849</v>
      </c>
      <c r="AE166" s="114">
        <f t="shared" si="183"/>
        <v>1</v>
      </c>
      <c r="AF166" s="147">
        <f t="shared" si="184"/>
        <v>0</v>
      </c>
      <c r="AG166" s="149"/>
      <c r="AH166" s="147">
        <f t="shared" si="185"/>
        <v>-160.55492692528338</v>
      </c>
      <c r="AI166" s="147">
        <f t="shared" si="186"/>
        <v>19.445073074716618</v>
      </c>
      <c r="AJ166" s="147">
        <f t="shared" si="187"/>
        <v>19.445073074716618</v>
      </c>
      <c r="AK166" s="114">
        <f t="shared" si="158"/>
        <v>-5.2734363867827337E-2</v>
      </c>
      <c r="AL166" s="114">
        <f t="shared" si="188"/>
        <v>1</v>
      </c>
      <c r="AM166" s="147">
        <f t="shared" si="189"/>
        <v>0</v>
      </c>
      <c r="AN166" s="149"/>
      <c r="AO166" s="147">
        <f t="shared" si="190"/>
        <v>-158.90692434307365</v>
      </c>
      <c r="AP166" s="147">
        <f t="shared" si="191"/>
        <v>20.571058318030111</v>
      </c>
      <c r="AQ166" s="114">
        <f t="shared" si="230"/>
        <v>-0.46685102157167208</v>
      </c>
      <c r="AR166" s="147">
        <f t="shared" si="192"/>
        <v>20.571058318030111</v>
      </c>
      <c r="AS166" s="114">
        <f t="shared" si="193"/>
        <v>0.94767069032880358</v>
      </c>
      <c r="AT166" s="147">
        <f t="shared" si="194"/>
        <v>9.0701315335229765E-2</v>
      </c>
      <c r="AU166" s="147">
        <f t="shared" si="225"/>
        <v>-151.38954033403479</v>
      </c>
      <c r="AV166" s="147">
        <f t="shared" si="226"/>
        <v>28.610459665965209</v>
      </c>
      <c r="AW166" s="114">
        <f t="shared" si="227"/>
        <v>-1.1089565922483144</v>
      </c>
      <c r="AX166" s="147">
        <f t="shared" si="195"/>
        <v>28.610459665965209</v>
      </c>
      <c r="AY166" s="114">
        <f t="shared" si="196"/>
        <v>0.88014083380101371</v>
      </c>
      <c r="AZ166" s="147">
        <f t="shared" si="197"/>
        <v>0.12614841122559617</v>
      </c>
      <c r="BA166" s="114">
        <f t="shared" si="198"/>
        <v>0.21684972656082593</v>
      </c>
      <c r="BB166" s="149"/>
      <c r="BC166" s="223">
        <f t="shared" si="199"/>
        <v>1.8905357106319169</v>
      </c>
      <c r="BD166" s="70"/>
      <c r="BE166" s="214"/>
      <c r="BF166" s="148">
        <f t="shared" si="200"/>
        <v>-159.06165891074602</v>
      </c>
      <c r="BG166" s="148">
        <f t="shared" si="201"/>
        <v>20.938341089253981</v>
      </c>
      <c r="BH166" s="147">
        <f t="shared" si="202"/>
        <v>20.938341089253981</v>
      </c>
      <c r="BI166" s="114">
        <f t="shared" si="231"/>
        <v>-0.13829481306823582</v>
      </c>
      <c r="BJ166" s="114">
        <f t="shared" si="203"/>
        <v>1</v>
      </c>
      <c r="BK166" s="147">
        <f t="shared" si="204"/>
        <v>0</v>
      </c>
      <c r="BL166" s="150"/>
      <c r="BM166" s="147">
        <f t="shared" si="205"/>
        <v>-157.36821581302553</v>
      </c>
      <c r="BN166" s="147">
        <f t="shared" si="206"/>
        <v>-157.36821581302553</v>
      </c>
      <c r="BO166" s="147">
        <f t="shared" si="207"/>
        <v>-1686.825</v>
      </c>
      <c r="BP166" s="147">
        <f t="shared" si="159"/>
        <v>7.4375</v>
      </c>
      <c r="BQ166" s="147">
        <f t="shared" si="208"/>
        <v>-74.740071779660397</v>
      </c>
      <c r="BR166" s="115">
        <f t="shared" si="209"/>
        <v>0.26319838898480163</v>
      </c>
      <c r="BS166" s="115">
        <f t="shared" si="210"/>
        <v>7.4224059948492516E-2</v>
      </c>
      <c r="BT166" s="115">
        <f t="shared" si="211"/>
        <v>7.4224059948492516E-2</v>
      </c>
      <c r="BU166" s="147">
        <f t="shared" si="212"/>
        <v>0.69386338541898385</v>
      </c>
      <c r="BV166" s="150"/>
      <c r="BW166" s="147">
        <f t="shared" si="213"/>
        <v>-146.3290410906755</v>
      </c>
      <c r="BX166" s="147">
        <f t="shared" si="214"/>
        <v>-146.3290410906755</v>
      </c>
      <c r="BY166" s="147">
        <f t="shared" si="215"/>
        <v>-1686.825</v>
      </c>
      <c r="BZ166" s="147">
        <f t="shared" si="160"/>
        <v>7.4375</v>
      </c>
      <c r="CA166" s="147">
        <f t="shared" si="216"/>
        <v>-68.355564859286005</v>
      </c>
      <c r="CB166" s="115">
        <f t="shared" si="217"/>
        <v>0.36884552030541023</v>
      </c>
      <c r="CC166" s="115">
        <f t="shared" si="218"/>
        <v>0.15555358031262986</v>
      </c>
      <c r="CD166" s="115">
        <f t="shared" si="219"/>
        <v>1</v>
      </c>
      <c r="CE166" s="147">
        <f t="shared" si="220"/>
        <v>0</v>
      </c>
      <c r="CF166" s="150"/>
      <c r="CG166" s="227">
        <f t="shared" si="221"/>
        <v>0.69386338541898385</v>
      </c>
      <c r="CH166" s="236">
        <f t="shared" si="222"/>
        <v>2.5843990960509009</v>
      </c>
      <c r="CI166" s="79">
        <f t="shared" si="223"/>
        <v>1.8317456721459333E-2</v>
      </c>
      <c r="CJ166" s="229">
        <f t="shared" si="161"/>
        <v>-34.742696517852131</v>
      </c>
      <c r="CK166" s="184">
        <f t="shared" si="232"/>
        <v>63</v>
      </c>
      <c r="CL166" s="184">
        <f t="shared" si="233"/>
        <v>4.6761157767550285</v>
      </c>
    </row>
    <row r="167" spans="1:90" x14ac:dyDescent="0.25">
      <c r="A167" s="145">
        <f t="shared" si="162"/>
        <v>635</v>
      </c>
      <c r="B167" s="146">
        <f t="shared" si="163"/>
        <v>0.125</v>
      </c>
      <c r="C167" s="94"/>
      <c r="D167" s="147">
        <f t="shared" si="164"/>
        <v>-221.74199999999999</v>
      </c>
      <c r="E167" s="148">
        <f t="shared" si="165"/>
        <v>0.97</v>
      </c>
      <c r="F167" s="149"/>
      <c r="G167" s="147">
        <f t="shared" si="166"/>
        <v>-131.67012620125649</v>
      </c>
      <c r="H167" s="147">
        <f t="shared" si="167"/>
        <v>-131.67012620125649</v>
      </c>
      <c r="I167" s="147">
        <f t="shared" si="168"/>
        <v>-1700.2125000000001</v>
      </c>
      <c r="J167" s="147">
        <f t="shared" si="156"/>
        <v>7.4375</v>
      </c>
      <c r="K167" s="147">
        <f t="shared" si="169"/>
        <v>-61.094041409330877</v>
      </c>
      <c r="L167" s="115">
        <f t="shared" si="228"/>
        <v>0.48337342634853353</v>
      </c>
      <c r="M167" s="115">
        <f t="shared" si="224"/>
        <v>0.2916332259863787</v>
      </c>
      <c r="N167" s="115">
        <f t="shared" si="170"/>
        <v>0.2916332259863787</v>
      </c>
      <c r="O167" s="147">
        <f t="shared" si="171"/>
        <v>0.57598480402999341</v>
      </c>
      <c r="P167" s="149"/>
      <c r="Q167" s="147">
        <f t="shared" si="172"/>
        <v>-70.089373868928618</v>
      </c>
      <c r="R167" s="147">
        <f t="shared" si="173"/>
        <v>-149.4733080491572</v>
      </c>
      <c r="S167" s="147">
        <f t="shared" si="174"/>
        <v>-1700.2125000000001</v>
      </c>
      <c r="T167" s="147">
        <f t="shared" si="157"/>
        <v>7.4375</v>
      </c>
      <c r="U167" s="147">
        <f t="shared" si="175"/>
        <v>-70.089373868928618</v>
      </c>
      <c r="V167" s="115">
        <f t="shared" si="176"/>
        <v>0.34055393111006516</v>
      </c>
      <c r="W167" s="115">
        <f t="shared" si="177"/>
        <v>0.13007762835125156</v>
      </c>
      <c r="X167" s="115">
        <f t="shared" si="178"/>
        <v>1</v>
      </c>
      <c r="Y167" s="147">
        <f t="shared" si="179"/>
        <v>0</v>
      </c>
      <c r="Z167" s="149"/>
      <c r="AA167" s="147">
        <f t="shared" si="180"/>
        <v>-152.42867521051431</v>
      </c>
      <c r="AB167" s="147">
        <f t="shared" si="181"/>
        <v>27.571324789485686</v>
      </c>
      <c r="AC167" s="147">
        <f t="shared" si="182"/>
        <v>27.571324789485686</v>
      </c>
      <c r="AD167" s="114">
        <f t="shared" si="229"/>
        <v>-0.85380446521290443</v>
      </c>
      <c r="AE167" s="114">
        <f t="shared" si="183"/>
        <v>1</v>
      </c>
      <c r="AF167" s="147">
        <f t="shared" si="184"/>
        <v>0</v>
      </c>
      <c r="AG167" s="149"/>
      <c r="AH167" s="147">
        <f t="shared" si="185"/>
        <v>-160.72804866366417</v>
      </c>
      <c r="AI167" s="147">
        <f t="shared" si="186"/>
        <v>19.271951336335832</v>
      </c>
      <c r="AJ167" s="147">
        <f t="shared" si="187"/>
        <v>19.271951336335832</v>
      </c>
      <c r="AK167" s="114">
        <f t="shared" si="158"/>
        <v>-5.0966485239650132E-2</v>
      </c>
      <c r="AL167" s="114">
        <f t="shared" si="188"/>
        <v>1</v>
      </c>
      <c r="AM167" s="147">
        <f t="shared" si="189"/>
        <v>0</v>
      </c>
      <c r="AN167" s="149"/>
      <c r="AO167" s="147">
        <f t="shared" si="190"/>
        <v>-159.19235228534455</v>
      </c>
      <c r="AP167" s="147">
        <f t="shared" si="191"/>
        <v>20.28663818472819</v>
      </c>
      <c r="AQ167" s="114">
        <f t="shared" si="230"/>
        <v>-0.44846398027599121</v>
      </c>
      <c r="AR167" s="147">
        <f t="shared" si="192"/>
        <v>20.28663818472819</v>
      </c>
      <c r="AS167" s="114">
        <f t="shared" si="193"/>
        <v>0.94967892634030537</v>
      </c>
      <c r="AT167" s="147">
        <f t="shared" si="194"/>
        <v>8.8742949189537138E-2</v>
      </c>
      <c r="AU167" s="147">
        <f t="shared" si="225"/>
        <v>-151.87759651915906</v>
      </c>
      <c r="AV167" s="147">
        <f t="shared" si="226"/>
        <v>28.122403480840944</v>
      </c>
      <c r="AW167" s="114">
        <f t="shared" si="227"/>
        <v>-1.0642581954456085</v>
      </c>
      <c r="AX167" s="147">
        <f t="shared" si="195"/>
        <v>28.122403480840944</v>
      </c>
      <c r="AY167" s="114">
        <f t="shared" si="196"/>
        <v>0.88468179456204166</v>
      </c>
      <c r="AZ167" s="147">
        <f t="shared" si="197"/>
        <v>0.12302013771146519</v>
      </c>
      <c r="BA167" s="114">
        <f t="shared" si="198"/>
        <v>0.21176308690100232</v>
      </c>
      <c r="BB167" s="149"/>
      <c r="BC167" s="223">
        <f t="shared" si="199"/>
        <v>1.8827478909309958</v>
      </c>
      <c r="BD167" s="70"/>
      <c r="BE167" s="214"/>
      <c r="BF167" s="148">
        <f t="shared" si="200"/>
        <v>-159.27343213058265</v>
      </c>
      <c r="BG167" s="148">
        <f t="shared" si="201"/>
        <v>20.726567869417352</v>
      </c>
      <c r="BH167" s="147">
        <f t="shared" si="202"/>
        <v>20.726567869417352</v>
      </c>
      <c r="BI167" s="114">
        <f t="shared" si="231"/>
        <v>-0.13339020109394739</v>
      </c>
      <c r="BJ167" s="114">
        <f t="shared" si="203"/>
        <v>1</v>
      </c>
      <c r="BK167" s="147">
        <f t="shared" si="204"/>
        <v>0</v>
      </c>
      <c r="BL167" s="150"/>
      <c r="BM167" s="147">
        <f t="shared" si="205"/>
        <v>-157.5541383643461</v>
      </c>
      <c r="BN167" s="147">
        <f t="shared" si="206"/>
        <v>-157.5541383643461</v>
      </c>
      <c r="BO167" s="147">
        <f t="shared" si="207"/>
        <v>-1700.2125000000001</v>
      </c>
      <c r="BP167" s="147">
        <f t="shared" si="159"/>
        <v>7.4375</v>
      </c>
      <c r="BQ167" s="147">
        <f t="shared" si="208"/>
        <v>-74.854688922587997</v>
      </c>
      <c r="BR167" s="115">
        <f t="shared" si="209"/>
        <v>0.26126794939811043</v>
      </c>
      <c r="BS167" s="115">
        <f t="shared" si="210"/>
        <v>7.3066043958207344E-2</v>
      </c>
      <c r="BT167" s="115">
        <f t="shared" si="211"/>
        <v>7.3066043958207344E-2</v>
      </c>
      <c r="BU167" s="147">
        <f t="shared" si="212"/>
        <v>0.68921320369355255</v>
      </c>
      <c r="BV167" s="150"/>
      <c r="BW167" s="147">
        <f t="shared" si="213"/>
        <v>-146.61482050702995</v>
      </c>
      <c r="BX167" s="147">
        <f t="shared" si="214"/>
        <v>-146.61482050702995</v>
      </c>
      <c r="BY167" s="147">
        <f t="shared" si="215"/>
        <v>-1700.2125000000001</v>
      </c>
      <c r="BZ167" s="147">
        <f t="shared" si="160"/>
        <v>7.4375</v>
      </c>
      <c r="CA167" s="147">
        <f t="shared" si="216"/>
        <v>-68.51040120140101</v>
      </c>
      <c r="CB167" s="115">
        <f t="shared" si="217"/>
        <v>0.36633231713703573</v>
      </c>
      <c r="CC167" s="115">
        <f t="shared" si="218"/>
        <v>0.15317125356848471</v>
      </c>
      <c r="CD167" s="115">
        <f t="shared" si="219"/>
        <v>1</v>
      </c>
      <c r="CE167" s="147">
        <f t="shared" si="220"/>
        <v>0</v>
      </c>
      <c r="CF167" s="150"/>
      <c r="CG167" s="227">
        <f t="shared" si="221"/>
        <v>0.68921320369355255</v>
      </c>
      <c r="CH167" s="236">
        <f t="shared" si="222"/>
        <v>2.5719610946245481</v>
      </c>
      <c r="CI167" s="79">
        <f t="shared" si="223"/>
        <v>1.7902615610975208E-2</v>
      </c>
      <c r="CJ167" s="229">
        <f t="shared" si="161"/>
        <v>-34.941670260371687</v>
      </c>
      <c r="CK167" s="184">
        <f t="shared" si="232"/>
        <v>63.5</v>
      </c>
      <c r="CL167" s="184">
        <f t="shared" si="233"/>
        <v>4.6396937913461667</v>
      </c>
    </row>
    <row r="168" spans="1:90" x14ac:dyDescent="0.25">
      <c r="A168" s="145">
        <f t="shared" si="162"/>
        <v>640</v>
      </c>
      <c r="B168" s="146">
        <f t="shared" si="163"/>
        <v>0.125</v>
      </c>
      <c r="C168" s="94"/>
      <c r="D168" s="147">
        <f t="shared" si="164"/>
        <v>-223.488</v>
      </c>
      <c r="E168" s="148">
        <f t="shared" si="165"/>
        <v>0.97</v>
      </c>
      <c r="F168" s="149"/>
      <c r="G168" s="147">
        <f t="shared" si="166"/>
        <v>-132.08722732053553</v>
      </c>
      <c r="H168" s="147">
        <f t="shared" si="167"/>
        <v>-132.08722732053553</v>
      </c>
      <c r="I168" s="147">
        <f t="shared" si="168"/>
        <v>-1713.6</v>
      </c>
      <c r="J168" s="147">
        <f t="shared" si="156"/>
        <v>7.4375</v>
      </c>
      <c r="K168" s="147">
        <f t="shared" si="169"/>
        <v>-61.283799781024847</v>
      </c>
      <c r="L168" s="115">
        <f t="shared" si="228"/>
        <v>0.48047148883119289</v>
      </c>
      <c r="M168" s="115">
        <f t="shared" si="224"/>
        <v>0.28747207458625484</v>
      </c>
      <c r="N168" s="115">
        <f t="shared" si="170"/>
        <v>0.28747207458625484</v>
      </c>
      <c r="O168" s="147">
        <f t="shared" si="171"/>
        <v>0.57329525746760213</v>
      </c>
      <c r="P168" s="149"/>
      <c r="Q168" s="147">
        <f t="shared" si="172"/>
        <v>-70.232831323208359</v>
      </c>
      <c r="R168" s="147">
        <f t="shared" si="173"/>
        <v>-149.72814373154378</v>
      </c>
      <c r="S168" s="147">
        <f t="shared" si="174"/>
        <v>-1713.6</v>
      </c>
      <c r="T168" s="147">
        <f t="shared" si="157"/>
        <v>7.4375</v>
      </c>
      <c r="U168" s="147">
        <f t="shared" si="175"/>
        <v>-70.232831323208359</v>
      </c>
      <c r="V168" s="115">
        <f t="shared" si="176"/>
        <v>0.3381987261631515</v>
      </c>
      <c r="W168" s="115">
        <f t="shared" si="177"/>
        <v>0.12808657758600897</v>
      </c>
      <c r="X168" s="115">
        <f t="shared" si="178"/>
        <v>1</v>
      </c>
      <c r="Y168" s="147">
        <f t="shared" si="179"/>
        <v>0</v>
      </c>
      <c r="Z168" s="149"/>
      <c r="AA168" s="147">
        <f t="shared" si="180"/>
        <v>-152.85031830221683</v>
      </c>
      <c r="AB168" s="147">
        <f t="shared" si="181"/>
        <v>27.149681697783166</v>
      </c>
      <c r="AC168" s="147">
        <f t="shared" si="182"/>
        <v>27.149681697783166</v>
      </c>
      <c r="AD168" s="114">
        <f t="shared" si="229"/>
        <v>-0.82029085082307396</v>
      </c>
      <c r="AE168" s="114">
        <f t="shared" si="183"/>
        <v>1</v>
      </c>
      <c r="AF168" s="147">
        <f t="shared" si="184"/>
        <v>0</v>
      </c>
      <c r="AG168" s="149"/>
      <c r="AH168" s="147">
        <f t="shared" si="185"/>
        <v>-160.89798944776138</v>
      </c>
      <c r="AI168" s="147">
        <f t="shared" si="186"/>
        <v>19.102010552238625</v>
      </c>
      <c r="AJ168" s="147">
        <f t="shared" si="187"/>
        <v>19.102010552238625</v>
      </c>
      <c r="AK168" s="114">
        <f t="shared" si="158"/>
        <v>-4.9272495882483267E-2</v>
      </c>
      <c r="AL168" s="114">
        <f t="shared" si="188"/>
        <v>1</v>
      </c>
      <c r="AM168" s="147">
        <f t="shared" si="189"/>
        <v>0</v>
      </c>
      <c r="AN168" s="149"/>
      <c r="AO168" s="147">
        <f t="shared" si="190"/>
        <v>-159.46932318044637</v>
      </c>
      <c r="AP168" s="147">
        <f t="shared" si="191"/>
        <v>20.010680516627446</v>
      </c>
      <c r="AQ168" s="114">
        <f t="shared" si="230"/>
        <v>-0.43095628030608341</v>
      </c>
      <c r="AR168" s="147">
        <f t="shared" si="192"/>
        <v>20.010680516627446</v>
      </c>
      <c r="AS168" s="114">
        <f t="shared" si="193"/>
        <v>0.95159507568741786</v>
      </c>
      <c r="AT168" s="147">
        <f t="shared" si="194"/>
        <v>8.685191196452885E-2</v>
      </c>
      <c r="AU168" s="147">
        <f t="shared" si="225"/>
        <v>-152.3483495723253</v>
      </c>
      <c r="AV168" s="147">
        <f t="shared" si="226"/>
        <v>27.651650427674696</v>
      </c>
      <c r="AW168" s="114">
        <f t="shared" si="227"/>
        <v>-1.0217417534205391</v>
      </c>
      <c r="AX168" s="147">
        <f t="shared" si="195"/>
        <v>27.651650427674696</v>
      </c>
      <c r="AY168" s="114">
        <f t="shared" si="196"/>
        <v>0.88902282710378833</v>
      </c>
      <c r="AZ168" s="147">
        <f t="shared" si="197"/>
        <v>0.12001584387011587</v>
      </c>
      <c r="BA168" s="114">
        <f t="shared" si="198"/>
        <v>0.20686775583464473</v>
      </c>
      <c r="BB168" s="149"/>
      <c r="BC168" s="223">
        <f t="shared" si="199"/>
        <v>1.875163013302247</v>
      </c>
      <c r="BD168" s="70"/>
      <c r="BE168" s="214"/>
      <c r="BF168" s="148">
        <f t="shared" si="200"/>
        <v>-159.48068283917627</v>
      </c>
      <c r="BG168" s="148">
        <f t="shared" si="201"/>
        <v>20.519317160823732</v>
      </c>
      <c r="BH168" s="147">
        <f t="shared" si="202"/>
        <v>20.519317160823732</v>
      </c>
      <c r="BI168" s="114">
        <f t="shared" si="231"/>
        <v>-0.12870140249503895</v>
      </c>
      <c r="BJ168" s="114">
        <f t="shared" si="203"/>
        <v>1</v>
      </c>
      <c r="BK168" s="147">
        <f t="shared" si="204"/>
        <v>0</v>
      </c>
      <c r="BL168" s="150"/>
      <c r="BM168" s="147">
        <f t="shared" si="205"/>
        <v>-157.73699009840396</v>
      </c>
      <c r="BN168" s="147">
        <f t="shared" si="206"/>
        <v>-157.73699009840396</v>
      </c>
      <c r="BO168" s="147">
        <f t="shared" si="207"/>
        <v>-1713.6</v>
      </c>
      <c r="BP168" s="147">
        <f t="shared" si="159"/>
        <v>7.4375</v>
      </c>
      <c r="BQ168" s="147">
        <f t="shared" si="208"/>
        <v>-74.967636534702933</v>
      </c>
      <c r="BR168" s="115">
        <f t="shared" si="209"/>
        <v>0.25936460604775813</v>
      </c>
      <c r="BS168" s="115">
        <f t="shared" si="210"/>
        <v>7.1934777446995182E-2</v>
      </c>
      <c r="BT168" s="115">
        <f t="shared" si="211"/>
        <v>7.1934777446995182E-2</v>
      </c>
      <c r="BU168" s="147">
        <f t="shared" si="212"/>
        <v>0.68462235285765616</v>
      </c>
      <c r="BV168" s="150"/>
      <c r="BW168" s="147">
        <f t="shared" si="213"/>
        <v>-146.89574861384781</v>
      </c>
      <c r="BX168" s="147">
        <f t="shared" si="214"/>
        <v>-146.89574861384781</v>
      </c>
      <c r="BY168" s="147">
        <f t="shared" si="215"/>
        <v>-1713.6</v>
      </c>
      <c r="BZ168" s="147">
        <f t="shared" si="160"/>
        <v>7.4375</v>
      </c>
      <c r="CA168" s="147">
        <f t="shared" si="216"/>
        <v>-68.663140708194348</v>
      </c>
      <c r="CB168" s="115">
        <f t="shared" si="217"/>
        <v>0.36385052714047628</v>
      </c>
      <c r="CC168" s="115">
        <f t="shared" si="218"/>
        <v>0.15084196321525822</v>
      </c>
      <c r="CD168" s="115">
        <f t="shared" si="219"/>
        <v>1</v>
      </c>
      <c r="CE168" s="147">
        <f t="shared" si="220"/>
        <v>0</v>
      </c>
      <c r="CF168" s="150"/>
      <c r="CG168" s="227">
        <f t="shared" si="221"/>
        <v>0.68462235285765616</v>
      </c>
      <c r="CH168" s="236">
        <f t="shared" si="222"/>
        <v>2.559785366159903</v>
      </c>
      <c r="CI168" s="79">
        <f t="shared" si="223"/>
        <v>1.7494424715553365E-2</v>
      </c>
      <c r="CJ168" s="229">
        <f t="shared" si="161"/>
        <v>-35.142006684620128</v>
      </c>
      <c r="CK168" s="184">
        <f t="shared" si="232"/>
        <v>64</v>
      </c>
      <c r="CL168" s="184">
        <f t="shared" si="233"/>
        <v>4.6038257566076917</v>
      </c>
    </row>
    <row r="169" spans="1:90" x14ac:dyDescent="0.25">
      <c r="A169" s="145">
        <f t="shared" si="162"/>
        <v>645</v>
      </c>
      <c r="B169" s="146">
        <f t="shared" si="163"/>
        <v>0.125</v>
      </c>
      <c r="C169" s="94"/>
      <c r="D169" s="147">
        <f t="shared" si="164"/>
        <v>-225.23400000000001</v>
      </c>
      <c r="E169" s="148">
        <f t="shared" si="165"/>
        <v>0.97</v>
      </c>
      <c r="F169" s="149"/>
      <c r="G169" s="147">
        <f t="shared" si="166"/>
        <v>-132.49744222005495</v>
      </c>
      <c r="H169" s="147">
        <f t="shared" si="167"/>
        <v>-132.49744222005495</v>
      </c>
      <c r="I169" s="147">
        <f t="shared" si="168"/>
        <v>-1726.9875</v>
      </c>
      <c r="J169" s="147">
        <f t="shared" si="156"/>
        <v>7.4375</v>
      </c>
      <c r="K169" s="147">
        <f t="shared" si="169"/>
        <v>-61.471291288870042</v>
      </c>
      <c r="L169" s="115">
        <f t="shared" si="228"/>
        <v>0.47759904179270207</v>
      </c>
      <c r="M169" s="115">
        <f t="shared" si="224"/>
        <v>0.28339153894206315</v>
      </c>
      <c r="N169" s="115">
        <f t="shared" si="170"/>
        <v>0.28339153894206315</v>
      </c>
      <c r="O169" s="147">
        <f t="shared" si="171"/>
        <v>0.57061775288568028</v>
      </c>
      <c r="P169" s="149"/>
      <c r="Q169" s="147">
        <f t="shared" si="172"/>
        <v>-70.37431728522067</v>
      </c>
      <c r="R169" s="147">
        <f t="shared" si="173"/>
        <v>-149.97870920866666</v>
      </c>
      <c r="S169" s="147">
        <f t="shared" si="174"/>
        <v>-1726.9875</v>
      </c>
      <c r="T169" s="147">
        <f t="shared" si="157"/>
        <v>7.4375</v>
      </c>
      <c r="U169" s="147">
        <f t="shared" si="175"/>
        <v>-70.37431728522067</v>
      </c>
      <c r="V169" s="115">
        <f t="shared" si="176"/>
        <v>0.3358738113422941</v>
      </c>
      <c r="W169" s="115">
        <f t="shared" si="177"/>
        <v>0.12614015396798356</v>
      </c>
      <c r="X169" s="115">
        <f t="shared" si="178"/>
        <v>1</v>
      </c>
      <c r="Y169" s="147">
        <f t="shared" si="179"/>
        <v>0</v>
      </c>
      <c r="Z169" s="149"/>
      <c r="AA169" s="147">
        <f t="shared" si="180"/>
        <v>-153.25842779256428</v>
      </c>
      <c r="AB169" s="147">
        <f t="shared" si="181"/>
        <v>26.741572207435723</v>
      </c>
      <c r="AC169" s="147">
        <f t="shared" si="182"/>
        <v>26.741572207435723</v>
      </c>
      <c r="AD169" s="114">
        <f t="shared" si="229"/>
        <v>-0.78837174296145673</v>
      </c>
      <c r="AE169" s="114">
        <f t="shared" si="183"/>
        <v>1</v>
      </c>
      <c r="AF169" s="147">
        <f t="shared" si="184"/>
        <v>0</v>
      </c>
      <c r="AG169" s="149"/>
      <c r="AH169" s="147">
        <f t="shared" si="185"/>
        <v>-161.06483821923206</v>
      </c>
      <c r="AI169" s="147">
        <f t="shared" si="186"/>
        <v>18.935161780767942</v>
      </c>
      <c r="AJ169" s="147">
        <f t="shared" si="187"/>
        <v>18.935161780767942</v>
      </c>
      <c r="AK169" s="114">
        <f t="shared" si="158"/>
        <v>-4.764870989441141E-2</v>
      </c>
      <c r="AL169" s="114">
        <f t="shared" si="188"/>
        <v>1</v>
      </c>
      <c r="AM169" s="147">
        <f t="shared" si="189"/>
        <v>0</v>
      </c>
      <c r="AN169" s="149"/>
      <c r="AO169" s="147">
        <f t="shared" si="190"/>
        <v>-159.73821422258146</v>
      </c>
      <c r="AP169" s="147">
        <f t="shared" si="191"/>
        <v>19.742807818241999</v>
      </c>
      <c r="AQ169" s="114">
        <f t="shared" si="230"/>
        <v>-0.41427889057296335</v>
      </c>
      <c r="AR169" s="147">
        <f t="shared" si="192"/>
        <v>19.742807818241999</v>
      </c>
      <c r="AS169" s="114">
        <f t="shared" si="193"/>
        <v>0.95342394620272475</v>
      </c>
      <c r="AT169" s="147">
        <f t="shared" si="194"/>
        <v>8.5025012137131775E-2</v>
      </c>
      <c r="AU169" s="147">
        <f t="shared" si="225"/>
        <v>-152.80267811092764</v>
      </c>
      <c r="AV169" s="147">
        <f t="shared" si="226"/>
        <v>27.197321889072356</v>
      </c>
      <c r="AW169" s="114">
        <f t="shared" si="227"/>
        <v>-0.98128176810763124</v>
      </c>
      <c r="AX169" s="147">
        <f t="shared" si="195"/>
        <v>27.197321889072356</v>
      </c>
      <c r="AY169" s="114">
        <f t="shared" si="196"/>
        <v>0.89317366925633834</v>
      </c>
      <c r="AZ169" s="147">
        <f t="shared" si="197"/>
        <v>0.11712886257137103</v>
      </c>
      <c r="BA169" s="114">
        <f t="shared" si="198"/>
        <v>0.20215387470850282</v>
      </c>
      <c r="BB169" s="149"/>
      <c r="BC169" s="223">
        <f t="shared" si="199"/>
        <v>1.8677716275941831</v>
      </c>
      <c r="BD169" s="70"/>
      <c r="BE169" s="214"/>
      <c r="BF169" s="148">
        <f t="shared" si="200"/>
        <v>-159.68355818239041</v>
      </c>
      <c r="BG169" s="148">
        <f t="shared" si="201"/>
        <v>20.316441817609586</v>
      </c>
      <c r="BH169" s="147">
        <f t="shared" si="202"/>
        <v>20.316441817609586</v>
      </c>
      <c r="BI169" s="114">
        <f t="shared" si="231"/>
        <v>-0.12421715874797622</v>
      </c>
      <c r="BJ169" s="114">
        <f t="shared" si="203"/>
        <v>1</v>
      </c>
      <c r="BK169" s="147">
        <f t="shared" si="204"/>
        <v>0</v>
      </c>
      <c r="BL169" s="150"/>
      <c r="BM169" s="147">
        <f t="shared" si="205"/>
        <v>-157.91684699704876</v>
      </c>
      <c r="BN169" s="147">
        <f t="shared" si="206"/>
        <v>-157.91684699704876</v>
      </c>
      <c r="BO169" s="147">
        <f t="shared" si="207"/>
        <v>-1726.9875</v>
      </c>
      <c r="BP169" s="147">
        <f t="shared" si="159"/>
        <v>7.4375</v>
      </c>
      <c r="BQ169" s="147">
        <f t="shared" si="208"/>
        <v>-75.078949971239012</v>
      </c>
      <c r="BR169" s="115">
        <f t="shared" si="209"/>
        <v>0.25748781493283435</v>
      </c>
      <c r="BS169" s="115">
        <f t="shared" si="210"/>
        <v>7.0829449214405898E-2</v>
      </c>
      <c r="BT169" s="115">
        <f t="shared" si="211"/>
        <v>7.0829449214405898E-2</v>
      </c>
      <c r="BU169" s="147">
        <f t="shared" si="212"/>
        <v>0.68008978034904721</v>
      </c>
      <c r="BV169" s="150"/>
      <c r="BW169" s="147">
        <f t="shared" si="213"/>
        <v>-147.17194641182439</v>
      </c>
      <c r="BX169" s="147">
        <f t="shared" si="214"/>
        <v>-147.17194641182439</v>
      </c>
      <c r="BY169" s="147">
        <f t="shared" si="215"/>
        <v>-1726.9875</v>
      </c>
      <c r="BZ169" s="147">
        <f t="shared" si="160"/>
        <v>7.4375</v>
      </c>
      <c r="CA169" s="147">
        <f t="shared" si="216"/>
        <v>-68.813823559600877</v>
      </c>
      <c r="CB169" s="115">
        <f t="shared" si="217"/>
        <v>0.36139962093825562</v>
      </c>
      <c r="CC169" s="115">
        <f t="shared" si="218"/>
        <v>0.14856420353273675</v>
      </c>
      <c r="CD169" s="115">
        <f t="shared" si="219"/>
        <v>1</v>
      </c>
      <c r="CE169" s="147">
        <f t="shared" si="220"/>
        <v>0</v>
      </c>
      <c r="CF169" s="150"/>
      <c r="CG169" s="227">
        <f t="shared" si="221"/>
        <v>0.68008978034904721</v>
      </c>
      <c r="CH169" s="236">
        <f t="shared" si="222"/>
        <v>2.5478614079432305</v>
      </c>
      <c r="CI169" s="79">
        <f t="shared" si="223"/>
        <v>1.7093173912629125E-2</v>
      </c>
      <c r="CJ169" s="229">
        <f t="shared" si="161"/>
        <v>-35.343545773368753</v>
      </c>
      <c r="CK169" s="184">
        <f t="shared" si="232"/>
        <v>64.5</v>
      </c>
      <c r="CL169" s="184">
        <f t="shared" si="233"/>
        <v>4.5684994743291805</v>
      </c>
    </row>
    <row r="170" spans="1:90" x14ac:dyDescent="0.25">
      <c r="A170" s="145">
        <f t="shared" si="162"/>
        <v>650</v>
      </c>
      <c r="B170" s="146">
        <f t="shared" si="163"/>
        <v>0.125</v>
      </c>
      <c r="C170" s="94"/>
      <c r="D170" s="147">
        <f t="shared" si="164"/>
        <v>-226.98</v>
      </c>
      <c r="E170" s="148">
        <f t="shared" si="165"/>
        <v>0.97</v>
      </c>
      <c r="F170" s="149"/>
      <c r="G170" s="147">
        <f t="shared" si="166"/>
        <v>-132.90092471914991</v>
      </c>
      <c r="H170" s="147">
        <f t="shared" si="167"/>
        <v>-132.90092471914991</v>
      </c>
      <c r="I170" s="147">
        <f t="shared" si="168"/>
        <v>-1740.375</v>
      </c>
      <c r="J170" s="147">
        <f t="shared" si="156"/>
        <v>7.4375</v>
      </c>
      <c r="K170" s="147">
        <f t="shared" si="169"/>
        <v>-61.656552367436319</v>
      </c>
      <c r="L170" s="115">
        <f t="shared" si="228"/>
        <v>0.47475574238754398</v>
      </c>
      <c r="M170" s="115">
        <f t="shared" si="224"/>
        <v>0.27938988402533649</v>
      </c>
      <c r="N170" s="115">
        <f t="shared" si="170"/>
        <v>0.27938988402533649</v>
      </c>
      <c r="O170" s="147">
        <f t="shared" si="171"/>
        <v>0.56795266973995684</v>
      </c>
      <c r="P170" s="149"/>
      <c r="Q170" s="147">
        <f t="shared" si="172"/>
        <v>-70.513870427534243</v>
      </c>
      <c r="R170" s="147">
        <f t="shared" si="173"/>
        <v>-150.22511051392479</v>
      </c>
      <c r="S170" s="147">
        <f t="shared" si="174"/>
        <v>-1740.375</v>
      </c>
      <c r="T170" s="147">
        <f t="shared" si="157"/>
        <v>7.4375</v>
      </c>
      <c r="U170" s="147">
        <f t="shared" si="175"/>
        <v>-70.513870427534243</v>
      </c>
      <c r="V170" s="115">
        <f t="shared" si="176"/>
        <v>0.33357865043885448</v>
      </c>
      <c r="W170" s="115">
        <f t="shared" si="177"/>
        <v>0.12423706662542268</v>
      </c>
      <c r="X170" s="115">
        <f t="shared" si="178"/>
        <v>1</v>
      </c>
      <c r="Y170" s="147">
        <f t="shared" si="179"/>
        <v>0</v>
      </c>
      <c r="Z170" s="149"/>
      <c r="AA170" s="147">
        <f t="shared" si="180"/>
        <v>-153.65363394234501</v>
      </c>
      <c r="AB170" s="147">
        <f t="shared" si="181"/>
        <v>26.34636605765499</v>
      </c>
      <c r="AC170" s="147">
        <f t="shared" si="182"/>
        <v>26.34636605765499</v>
      </c>
      <c r="AD170" s="114">
        <f t="shared" si="229"/>
        <v>-0.75795832104974736</v>
      </c>
      <c r="AE170" s="114">
        <f t="shared" si="183"/>
        <v>1</v>
      </c>
      <c r="AF170" s="147">
        <f t="shared" si="184"/>
        <v>0</v>
      </c>
      <c r="AG170" s="149"/>
      <c r="AH170" s="147">
        <f t="shared" si="185"/>
        <v>-161.22868060216788</v>
      </c>
      <c r="AI170" s="147">
        <f t="shared" si="186"/>
        <v>18.771319397832116</v>
      </c>
      <c r="AJ170" s="147">
        <f t="shared" si="187"/>
        <v>18.771319397832116</v>
      </c>
      <c r="AK170" s="114">
        <f t="shared" si="158"/>
        <v>-4.6091654238425296E-2</v>
      </c>
      <c r="AL170" s="114">
        <f t="shared" si="188"/>
        <v>1</v>
      </c>
      <c r="AM170" s="147">
        <f t="shared" si="189"/>
        <v>0</v>
      </c>
      <c r="AN170" s="149"/>
      <c r="AO170" s="147">
        <f t="shared" si="190"/>
        <v>-159.99938078068621</v>
      </c>
      <c r="AP170" s="147">
        <f t="shared" si="191"/>
        <v>19.482664429449727</v>
      </c>
      <c r="AQ170" s="114">
        <f t="shared" si="230"/>
        <v>-0.39838589113626333</v>
      </c>
      <c r="AR170" s="147">
        <f t="shared" si="192"/>
        <v>19.482664429449727</v>
      </c>
      <c r="AS170" s="114">
        <f t="shared" si="193"/>
        <v>0.95517006988282938</v>
      </c>
      <c r="AT170" s="147">
        <f t="shared" si="194"/>
        <v>8.325924969850311E-2</v>
      </c>
      <c r="AU170" s="147">
        <f t="shared" si="225"/>
        <v>-153.24140557883646</v>
      </c>
      <c r="AV170" s="147">
        <f t="shared" si="226"/>
        <v>26.758594421163536</v>
      </c>
      <c r="AW170" s="114">
        <f t="shared" si="227"/>
        <v>-0.94276120873947666</v>
      </c>
      <c r="AX170" s="147">
        <f t="shared" si="195"/>
        <v>26.758594421163536</v>
      </c>
      <c r="AY170" s="114">
        <f t="shared" si="196"/>
        <v>0.89714355090403564</v>
      </c>
      <c r="AZ170" s="147">
        <f t="shared" si="197"/>
        <v>0.11435296761180999</v>
      </c>
      <c r="BA170" s="114">
        <f t="shared" si="198"/>
        <v>0.19761221731031309</v>
      </c>
      <c r="BB170" s="149"/>
      <c r="BC170" s="223">
        <f t="shared" si="199"/>
        <v>1.8605648870502698</v>
      </c>
      <c r="BD170" s="70"/>
      <c r="BE170" s="214"/>
      <c r="BF170" s="148">
        <f t="shared" si="200"/>
        <v>-159.88219897568774</v>
      </c>
      <c r="BG170" s="148">
        <f t="shared" si="201"/>
        <v>20.117801024312257</v>
      </c>
      <c r="BH170" s="147">
        <f t="shared" si="202"/>
        <v>20.117801024312257</v>
      </c>
      <c r="BI170" s="114">
        <f t="shared" si="231"/>
        <v>-0.11992688628727322</v>
      </c>
      <c r="BJ170" s="114">
        <f t="shared" si="203"/>
        <v>1</v>
      </c>
      <c r="BK170" s="147">
        <f t="shared" si="204"/>
        <v>0</v>
      </c>
      <c r="BL170" s="150"/>
      <c r="BM170" s="147">
        <f t="shared" si="205"/>
        <v>-158.09378255464188</v>
      </c>
      <c r="BN170" s="147">
        <f t="shared" si="206"/>
        <v>-158.09378255464188</v>
      </c>
      <c r="BO170" s="147">
        <f t="shared" si="207"/>
        <v>-1740.375</v>
      </c>
      <c r="BP170" s="147">
        <f t="shared" si="159"/>
        <v>7.4375</v>
      </c>
      <c r="BQ170" s="147">
        <f t="shared" si="208"/>
        <v>-75.188663621075264</v>
      </c>
      <c r="BR170" s="115">
        <f t="shared" si="209"/>
        <v>0.25563704584264585</v>
      </c>
      <c r="BS170" s="115">
        <f t="shared" si="210"/>
        <v>6.9749278245443982E-2</v>
      </c>
      <c r="BT170" s="115">
        <f t="shared" si="211"/>
        <v>6.9749278245443982E-2</v>
      </c>
      <c r="BU170" s="147">
        <f t="shared" si="212"/>
        <v>0.67561445536171749</v>
      </c>
      <c r="BV170" s="150"/>
      <c r="BW170" s="147">
        <f t="shared" si="213"/>
        <v>-147.44353103677224</v>
      </c>
      <c r="BX170" s="147">
        <f t="shared" si="214"/>
        <v>-147.44353103677224</v>
      </c>
      <c r="BY170" s="147">
        <f t="shared" si="215"/>
        <v>-1740.375</v>
      </c>
      <c r="BZ170" s="147">
        <f t="shared" si="160"/>
        <v>7.4375</v>
      </c>
      <c r="CA170" s="147">
        <f t="shared" si="216"/>
        <v>-68.962488974578193</v>
      </c>
      <c r="CB170" s="115">
        <f t="shared" si="217"/>
        <v>0.35897907930886891</v>
      </c>
      <c r="CC170" s="115">
        <f t="shared" si="218"/>
        <v>0.1463365188733792</v>
      </c>
      <c r="CD170" s="115">
        <f t="shared" si="219"/>
        <v>1</v>
      </c>
      <c r="CE170" s="147">
        <f t="shared" si="220"/>
        <v>0</v>
      </c>
      <c r="CF170" s="150"/>
      <c r="CG170" s="227">
        <f t="shared" si="221"/>
        <v>0.67561445536171749</v>
      </c>
      <c r="CH170" s="236">
        <f t="shared" si="222"/>
        <v>2.5361793424119874</v>
      </c>
      <c r="CI170" s="79">
        <f t="shared" si="223"/>
        <v>1.6699099036346102E-2</v>
      </c>
      <c r="CJ170" s="229">
        <f t="shared" si="161"/>
        <v>-35.546139192735183</v>
      </c>
      <c r="CK170" s="184">
        <f t="shared" si="232"/>
        <v>65</v>
      </c>
      <c r="CL170" s="184">
        <f t="shared" si="233"/>
        <v>4.5337030859538592</v>
      </c>
    </row>
    <row r="171" spans="1:90" x14ac:dyDescent="0.25">
      <c r="A171" s="145">
        <f t="shared" si="162"/>
        <v>655</v>
      </c>
      <c r="B171" s="146">
        <f t="shared" si="163"/>
        <v>0.125</v>
      </c>
      <c r="C171" s="94"/>
      <c r="D171" s="147">
        <f t="shared" si="164"/>
        <v>-228.726</v>
      </c>
      <c r="E171" s="148">
        <f t="shared" si="165"/>
        <v>0.97</v>
      </c>
      <c r="F171" s="149"/>
      <c r="G171" s="147">
        <f t="shared" si="166"/>
        <v>-133.29782485224513</v>
      </c>
      <c r="H171" s="147">
        <f t="shared" si="167"/>
        <v>-133.29782485224513</v>
      </c>
      <c r="I171" s="147">
        <f t="shared" si="168"/>
        <v>-1753.7625</v>
      </c>
      <c r="J171" s="147">
        <f t="shared" si="156"/>
        <v>7.4375</v>
      </c>
      <c r="K171" s="147">
        <f t="shared" si="169"/>
        <v>-61.839618776160947</v>
      </c>
      <c r="L171" s="115">
        <f t="shared" si="228"/>
        <v>0.47194124991704151</v>
      </c>
      <c r="M171" s="115">
        <f t="shared" si="224"/>
        <v>0.2754654037063719</v>
      </c>
      <c r="N171" s="115">
        <f t="shared" si="170"/>
        <v>0.2754654037063719</v>
      </c>
      <c r="O171" s="147">
        <f t="shared" si="171"/>
        <v>0.56530035984836779</v>
      </c>
      <c r="P171" s="149"/>
      <c r="Q171" s="147">
        <f t="shared" si="172"/>
        <v>-70.651528465052564</v>
      </c>
      <c r="R171" s="147">
        <f t="shared" si="173"/>
        <v>-150.46745026347514</v>
      </c>
      <c r="S171" s="147">
        <f t="shared" si="174"/>
        <v>-1753.7625</v>
      </c>
      <c r="T171" s="147">
        <f t="shared" si="157"/>
        <v>7.4375</v>
      </c>
      <c r="U171" s="147">
        <f t="shared" si="175"/>
        <v>-70.651528465052564</v>
      </c>
      <c r="V171" s="115">
        <f t="shared" si="176"/>
        <v>0.3313127185087536</v>
      </c>
      <c r="W171" s="115">
        <f t="shared" si="177"/>
        <v>0.12237606931339756</v>
      </c>
      <c r="X171" s="115">
        <f t="shared" si="178"/>
        <v>1</v>
      </c>
      <c r="Y171" s="147">
        <f t="shared" si="179"/>
        <v>0</v>
      </c>
      <c r="Z171" s="149"/>
      <c r="AA171" s="147">
        <f t="shared" si="180"/>
        <v>-154.036530259561</v>
      </c>
      <c r="AB171" s="147">
        <f t="shared" si="181"/>
        <v>25.963469740438995</v>
      </c>
      <c r="AC171" s="147">
        <f t="shared" si="182"/>
        <v>25.963469740438995</v>
      </c>
      <c r="AD171" s="114">
        <f t="shared" si="229"/>
        <v>-0.72896747475228962</v>
      </c>
      <c r="AE171" s="114">
        <f t="shared" si="183"/>
        <v>1</v>
      </c>
      <c r="AF171" s="147">
        <f t="shared" si="184"/>
        <v>0</v>
      </c>
      <c r="AG171" s="149"/>
      <c r="AH171" s="147">
        <f t="shared" si="185"/>
        <v>-161.38959905630071</v>
      </c>
      <c r="AI171" s="147">
        <f t="shared" si="186"/>
        <v>18.61040094369929</v>
      </c>
      <c r="AJ171" s="147">
        <f t="shared" si="187"/>
        <v>18.61040094369929</v>
      </c>
      <c r="AK171" s="114">
        <f t="shared" si="158"/>
        <v>-4.4598054826685898E-2</v>
      </c>
      <c r="AL171" s="114">
        <f t="shared" si="188"/>
        <v>1</v>
      </c>
      <c r="AM171" s="147">
        <f t="shared" si="189"/>
        <v>0</v>
      </c>
      <c r="AN171" s="149"/>
      <c r="AO171" s="147">
        <f t="shared" si="190"/>
        <v>-160.25315791767466</v>
      </c>
      <c r="AP171" s="147">
        <f t="shared" si="191"/>
        <v>19.229915005903962</v>
      </c>
      <c r="AQ171" s="114">
        <f t="shared" si="230"/>
        <v>-0.38323425148273638</v>
      </c>
      <c r="AR171" s="147">
        <f t="shared" si="192"/>
        <v>19.229915005903962</v>
      </c>
      <c r="AS171" s="114">
        <f t="shared" si="193"/>
        <v>0.95683771976698306</v>
      </c>
      <c r="AT171" s="147">
        <f t="shared" si="194"/>
        <v>8.1551802399931983E-2</v>
      </c>
      <c r="AU171" s="147">
        <f t="shared" si="225"/>
        <v>-153.66530417554691</v>
      </c>
      <c r="AV171" s="147">
        <f t="shared" si="226"/>
        <v>26.334695824453092</v>
      </c>
      <c r="AW171" s="114">
        <f t="shared" si="227"/>
        <v>-0.90607083339792494</v>
      </c>
      <c r="AX171" s="147">
        <f t="shared" si="195"/>
        <v>26.334695824453092</v>
      </c>
      <c r="AY171" s="114">
        <f t="shared" si="196"/>
        <v>0.90094122217734462</v>
      </c>
      <c r="AZ171" s="147">
        <f t="shared" si="197"/>
        <v>0.11168234022244737</v>
      </c>
      <c r="BA171" s="114">
        <f t="shared" si="198"/>
        <v>0.19323414262237937</v>
      </c>
      <c r="BB171" s="149"/>
      <c r="BC171" s="223">
        <f t="shared" si="199"/>
        <v>1.853534502470747</v>
      </c>
      <c r="BD171" s="70"/>
      <c r="BE171" s="214"/>
      <c r="BF171" s="148">
        <f t="shared" si="200"/>
        <v>-160.07674003719103</v>
      </c>
      <c r="BG171" s="148">
        <f t="shared" si="201"/>
        <v>19.92325996280897</v>
      </c>
      <c r="BH171" s="147">
        <f t="shared" si="202"/>
        <v>19.92325996280897</v>
      </c>
      <c r="BI171" s="114">
        <f t="shared" si="231"/>
        <v>-0.11582063103328058</v>
      </c>
      <c r="BJ171" s="114">
        <f t="shared" si="203"/>
        <v>1</v>
      </c>
      <c r="BK171" s="147">
        <f t="shared" si="204"/>
        <v>0</v>
      </c>
      <c r="BL171" s="150"/>
      <c r="BM171" s="147">
        <f t="shared" si="205"/>
        <v>-158.26786787846791</v>
      </c>
      <c r="BN171" s="147">
        <f t="shared" si="206"/>
        <v>-158.26786787846791</v>
      </c>
      <c r="BO171" s="147">
        <f t="shared" si="207"/>
        <v>-1753.7625</v>
      </c>
      <c r="BP171" s="147">
        <f t="shared" si="159"/>
        <v>7.4375</v>
      </c>
      <c r="BQ171" s="147">
        <f t="shared" si="208"/>
        <v>-75.296810938624304</v>
      </c>
      <c r="BR171" s="115">
        <f t="shared" si="209"/>
        <v>0.2538117819482848</v>
      </c>
      <c r="BS171" s="115">
        <f t="shared" si="210"/>
        <v>6.8693512392586448E-2</v>
      </c>
      <c r="BT171" s="115">
        <f t="shared" si="211"/>
        <v>6.8693512392586448E-2</v>
      </c>
      <c r="BU171" s="147">
        <f t="shared" si="212"/>
        <v>0.67119536844133965</v>
      </c>
      <c r="BV171" s="150"/>
      <c r="BW171" s="147">
        <f t="shared" si="213"/>
        <v>-147.71061590467119</v>
      </c>
      <c r="BX171" s="147">
        <f t="shared" si="214"/>
        <v>-147.71061590467119</v>
      </c>
      <c r="BY171" s="147">
        <f t="shared" si="215"/>
        <v>-1753.7625</v>
      </c>
      <c r="BZ171" s="147">
        <f t="shared" si="160"/>
        <v>7.4375</v>
      </c>
      <c r="CA171" s="147">
        <f t="shared" si="216"/>
        <v>-69.109175237591529</v>
      </c>
      <c r="CB171" s="115">
        <f t="shared" si="217"/>
        <v>0.35658839301134798</v>
      </c>
      <c r="CC171" s="115">
        <f t="shared" si="218"/>
        <v>0.14415750185962845</v>
      </c>
      <c r="CD171" s="115">
        <f t="shared" si="219"/>
        <v>1</v>
      </c>
      <c r="CE171" s="147">
        <f t="shared" si="220"/>
        <v>0</v>
      </c>
      <c r="CF171" s="150"/>
      <c r="CG171" s="227">
        <f t="shared" si="221"/>
        <v>0.67119536844133965</v>
      </c>
      <c r="CH171" s="236">
        <f t="shared" si="222"/>
        <v>2.5247298709120867</v>
      </c>
      <c r="CI171" s="79">
        <f t="shared" si="223"/>
        <v>1.6312387569939073E-2</v>
      </c>
      <c r="CJ171" s="229">
        <f t="shared" si="161"/>
        <v>-35.749649372005997</v>
      </c>
      <c r="CK171" s="184">
        <f t="shared" si="232"/>
        <v>65.5</v>
      </c>
      <c r="CL171" s="184">
        <f t="shared" si="233"/>
        <v>4.4994250617144127</v>
      </c>
    </row>
    <row r="172" spans="1:90" x14ac:dyDescent="0.25">
      <c r="A172" s="145">
        <f t="shared" si="162"/>
        <v>660</v>
      </c>
      <c r="B172" s="146">
        <f t="shared" si="163"/>
        <v>0.125</v>
      </c>
      <c r="C172" s="94"/>
      <c r="D172" s="147">
        <f t="shared" si="164"/>
        <v>-230.47200000000001</v>
      </c>
      <c r="E172" s="148">
        <f t="shared" si="165"/>
        <v>0.97</v>
      </c>
      <c r="F172" s="149"/>
      <c r="G172" s="147">
        <f t="shared" si="166"/>
        <v>-133.68828894144843</v>
      </c>
      <c r="H172" s="147">
        <f t="shared" si="167"/>
        <v>-133.68828894144843</v>
      </c>
      <c r="I172" s="147">
        <f t="shared" si="168"/>
        <v>-1767.15</v>
      </c>
      <c r="J172" s="147">
        <f t="shared" si="156"/>
        <v>7.4375</v>
      </c>
      <c r="K172" s="147">
        <f t="shared" si="169"/>
        <v>-62.020525611519851</v>
      </c>
      <c r="L172" s="115">
        <f t="shared" si="228"/>
        <v>0.4691552259617493</v>
      </c>
      <c r="M172" s="115">
        <f t="shared" si="224"/>
        <v>0.27161642139166581</v>
      </c>
      <c r="N172" s="115">
        <f t="shared" si="170"/>
        <v>0.27161642139166581</v>
      </c>
      <c r="O172" s="147">
        <f t="shared" si="171"/>
        <v>0.56266114874346984</v>
      </c>
      <c r="P172" s="149"/>
      <c r="Q172" s="147">
        <f t="shared" si="172"/>
        <v>-70.787328182814363</v>
      </c>
      <c r="R172" s="147">
        <f t="shared" si="173"/>
        <v>-150.70582778828248</v>
      </c>
      <c r="S172" s="147">
        <f t="shared" si="174"/>
        <v>-1767.15</v>
      </c>
      <c r="T172" s="147">
        <f t="shared" si="157"/>
        <v>7.4375</v>
      </c>
      <c r="U172" s="147">
        <f t="shared" si="175"/>
        <v>-70.787328182814363</v>
      </c>
      <c r="V172" s="115">
        <f t="shared" si="176"/>
        <v>0.32907550162960136</v>
      </c>
      <c r="W172" s="115">
        <f t="shared" si="177"/>
        <v>0.12055595867798968</v>
      </c>
      <c r="X172" s="115">
        <f t="shared" si="178"/>
        <v>1</v>
      </c>
      <c r="Y172" s="147">
        <f t="shared" si="179"/>
        <v>0</v>
      </c>
      <c r="Z172" s="149"/>
      <c r="AA172" s="147">
        <f t="shared" si="180"/>
        <v>-154.40767596861699</v>
      </c>
      <c r="AB172" s="147">
        <f t="shared" si="181"/>
        <v>25.592324031383015</v>
      </c>
      <c r="AC172" s="147">
        <f t="shared" si="182"/>
        <v>25.592324031383015</v>
      </c>
      <c r="AD172" s="114">
        <f t="shared" si="229"/>
        <v>-0.70132137959120544</v>
      </c>
      <c r="AE172" s="114">
        <f t="shared" si="183"/>
        <v>1</v>
      </c>
      <c r="AF172" s="147">
        <f t="shared" si="184"/>
        <v>0</v>
      </c>
      <c r="AG172" s="149"/>
      <c r="AH172" s="147">
        <f t="shared" si="185"/>
        <v>-161.54767302185928</v>
      </c>
      <c r="AI172" s="147">
        <f t="shared" si="186"/>
        <v>18.452326978140718</v>
      </c>
      <c r="AJ172" s="147">
        <f t="shared" si="187"/>
        <v>18.452326978140718</v>
      </c>
      <c r="AK172" s="114">
        <f t="shared" si="158"/>
        <v>-4.3164823617034075E-2</v>
      </c>
      <c r="AL172" s="114">
        <f t="shared" si="188"/>
        <v>1</v>
      </c>
      <c r="AM172" s="147">
        <f t="shared" si="189"/>
        <v>0</v>
      </c>
      <c r="AN172" s="149"/>
      <c r="AO172" s="147">
        <f t="shared" si="190"/>
        <v>-160.49986178825574</v>
      </c>
      <c r="AP172" s="147">
        <f t="shared" si="191"/>
        <v>18.984243120884969</v>
      </c>
      <c r="AQ172" s="114">
        <f t="shared" si="230"/>
        <v>-0.36878362648231966</v>
      </c>
      <c r="AR172" s="147">
        <f t="shared" si="192"/>
        <v>18.984243120884969</v>
      </c>
      <c r="AS172" s="114">
        <f t="shared" si="193"/>
        <v>0.95843092574477085</v>
      </c>
      <c r="AT172" s="147">
        <f t="shared" si="194"/>
        <v>7.9900013135037751E-2</v>
      </c>
      <c r="AU172" s="147">
        <f t="shared" si="225"/>
        <v>-154.07509849244556</v>
      </c>
      <c r="AV172" s="147">
        <f t="shared" si="226"/>
        <v>25.924901507554438</v>
      </c>
      <c r="AW172" s="114">
        <f t="shared" si="227"/>
        <v>-0.87110857622244475</v>
      </c>
      <c r="AX172" s="147">
        <f t="shared" si="195"/>
        <v>25.924901507554438</v>
      </c>
      <c r="AY172" s="114">
        <f t="shared" si="196"/>
        <v>0.90457497986892532</v>
      </c>
      <c r="AZ172" s="147">
        <f t="shared" si="197"/>
        <v>0.10911153833145808</v>
      </c>
      <c r="BA172" s="114">
        <f t="shared" si="198"/>
        <v>0.18901155146649584</v>
      </c>
      <c r="BB172" s="149"/>
      <c r="BC172" s="223">
        <f t="shared" si="199"/>
        <v>1.8466727002099657</v>
      </c>
      <c r="BD172" s="70"/>
      <c r="BE172" s="214"/>
      <c r="BF172" s="148">
        <f t="shared" si="200"/>
        <v>-160.26731050033899</v>
      </c>
      <c r="BG172" s="148">
        <f t="shared" si="201"/>
        <v>19.732689499661006</v>
      </c>
      <c r="BH172" s="147">
        <f t="shared" si="202"/>
        <v>19.732689499661006</v>
      </c>
      <c r="BI172" s="114">
        <f t="shared" si="231"/>
        <v>-0.11188902630610924</v>
      </c>
      <c r="BJ172" s="114">
        <f t="shared" si="203"/>
        <v>1</v>
      </c>
      <c r="BK172" s="147">
        <f t="shared" si="204"/>
        <v>0</v>
      </c>
      <c r="BL172" s="150"/>
      <c r="BM172" s="147">
        <f t="shared" si="205"/>
        <v>-158.43917178437505</v>
      </c>
      <c r="BN172" s="147">
        <f t="shared" si="206"/>
        <v>-158.43917178437505</v>
      </c>
      <c r="BO172" s="147">
        <f t="shared" si="207"/>
        <v>-1767.15</v>
      </c>
      <c r="BP172" s="147">
        <f t="shared" si="159"/>
        <v>7.4375</v>
      </c>
      <c r="BQ172" s="147">
        <f t="shared" si="208"/>
        <v>-75.403424474505826</v>
      </c>
      <c r="BR172" s="115">
        <f t="shared" si="209"/>
        <v>0.25201151940741345</v>
      </c>
      <c r="BS172" s="115">
        <f t="shared" si="210"/>
        <v>6.7661427123112294E-2</v>
      </c>
      <c r="BT172" s="115">
        <f t="shared" si="211"/>
        <v>6.7661427123112294E-2</v>
      </c>
      <c r="BU172" s="147">
        <f t="shared" si="212"/>
        <v>0.66683153107901949</v>
      </c>
      <c r="BV172" s="150"/>
      <c r="BW172" s="147">
        <f t="shared" si="213"/>
        <v>-147.97331085076854</v>
      </c>
      <c r="BX172" s="147">
        <f t="shared" si="214"/>
        <v>-147.97331085076854</v>
      </c>
      <c r="BY172" s="147">
        <f t="shared" si="215"/>
        <v>-1767.15</v>
      </c>
      <c r="BZ172" s="147">
        <f t="shared" si="160"/>
        <v>7.4375</v>
      </c>
      <c r="CA172" s="147">
        <f t="shared" si="216"/>
        <v>-69.253919724316589</v>
      </c>
      <c r="CB172" s="115">
        <f t="shared" si="217"/>
        <v>0.35422706260979503</v>
      </c>
      <c r="CC172" s="115">
        <f t="shared" si="218"/>
        <v>0.14202579164343382</v>
      </c>
      <c r="CD172" s="115">
        <f t="shared" si="219"/>
        <v>1</v>
      </c>
      <c r="CE172" s="147">
        <f t="shared" si="220"/>
        <v>0</v>
      </c>
      <c r="CF172" s="150"/>
      <c r="CG172" s="227">
        <f t="shared" si="221"/>
        <v>0.66683153107901949</v>
      </c>
      <c r="CH172" s="236">
        <f t="shared" si="222"/>
        <v>2.513504231288985</v>
      </c>
      <c r="CI172" s="79">
        <f t="shared" si="223"/>
        <v>1.5933183820052332E-2</v>
      </c>
      <c r="CJ172" s="229">
        <f t="shared" si="161"/>
        <v>-35.953948668131083</v>
      </c>
      <c r="CK172" s="184">
        <f t="shared" si="232"/>
        <v>66</v>
      </c>
      <c r="CL172" s="184">
        <f t="shared" si="233"/>
        <v>4.4656541901254112</v>
      </c>
    </row>
    <row r="173" spans="1:90" x14ac:dyDescent="0.25">
      <c r="A173" s="145">
        <f t="shared" si="162"/>
        <v>665</v>
      </c>
      <c r="B173" s="146">
        <f t="shared" si="163"/>
        <v>0.125</v>
      </c>
      <c r="C173" s="94"/>
      <c r="D173" s="147">
        <f t="shared" si="164"/>
        <v>-232.21799999999999</v>
      </c>
      <c r="E173" s="148">
        <f t="shared" si="165"/>
        <v>0.97</v>
      </c>
      <c r="F173" s="149"/>
      <c r="G173" s="147">
        <f t="shared" si="166"/>
        <v>-134.07245967066339</v>
      </c>
      <c r="H173" s="147">
        <f t="shared" si="167"/>
        <v>-134.07245967066339</v>
      </c>
      <c r="I173" s="147">
        <f t="shared" si="168"/>
        <v>-1780.5374999999999</v>
      </c>
      <c r="J173" s="147">
        <f t="shared" si="156"/>
        <v>7.4375</v>
      </c>
      <c r="K173" s="147">
        <f t="shared" si="169"/>
        <v>-62.199307319084575</v>
      </c>
      <c r="L173" s="115">
        <f t="shared" si="228"/>
        <v>0.46639733450291798</v>
      </c>
      <c r="M173" s="115">
        <f t="shared" si="224"/>
        <v>0.26784129052670075</v>
      </c>
      <c r="N173" s="115">
        <f t="shared" si="170"/>
        <v>0.26784129052670075</v>
      </c>
      <c r="O173" s="147">
        <f t="shared" si="171"/>
        <v>0.56003533697018959</v>
      </c>
      <c r="P173" s="149"/>
      <c r="Q173" s="147">
        <f t="shared" si="172"/>
        <v>-70.921305462902609</v>
      </c>
      <c r="R173" s="147">
        <f t="shared" si="173"/>
        <v>-150.94033926039819</v>
      </c>
      <c r="S173" s="147">
        <f t="shared" si="174"/>
        <v>-1780.5374999999999</v>
      </c>
      <c r="T173" s="147">
        <f t="shared" si="157"/>
        <v>7.4375</v>
      </c>
      <c r="U173" s="147">
        <f t="shared" si="175"/>
        <v>-70.921305462902609</v>
      </c>
      <c r="V173" s="115">
        <f t="shared" si="176"/>
        <v>0.32686649666146173</v>
      </c>
      <c r="W173" s="115">
        <f t="shared" si="177"/>
        <v>0.11877557259162795</v>
      </c>
      <c r="X173" s="115">
        <f t="shared" si="178"/>
        <v>1</v>
      </c>
      <c r="Y173" s="147">
        <f t="shared" si="179"/>
        <v>0</v>
      </c>
      <c r="Z173" s="149"/>
      <c r="AA173" s="147">
        <f t="shared" si="180"/>
        <v>-154.76759830097868</v>
      </c>
      <c r="AB173" s="147">
        <f t="shared" si="181"/>
        <v>25.232401699021324</v>
      </c>
      <c r="AC173" s="147">
        <f t="shared" si="182"/>
        <v>25.232401699021324</v>
      </c>
      <c r="AD173" s="114">
        <f t="shared" si="229"/>
        <v>-0.67494710949472037</v>
      </c>
      <c r="AE173" s="114">
        <f t="shared" si="183"/>
        <v>1</v>
      </c>
      <c r="AF173" s="147">
        <f t="shared" si="184"/>
        <v>0</v>
      </c>
      <c r="AG173" s="149"/>
      <c r="AH173" s="147">
        <f t="shared" si="185"/>
        <v>-161.70297905659643</v>
      </c>
      <c r="AI173" s="147">
        <f t="shared" si="186"/>
        <v>18.297020943403567</v>
      </c>
      <c r="AJ173" s="147">
        <f t="shared" si="187"/>
        <v>18.297020943403567</v>
      </c>
      <c r="AK173" s="114">
        <f t="shared" si="158"/>
        <v>-4.1789046640914811E-2</v>
      </c>
      <c r="AL173" s="114">
        <f t="shared" si="188"/>
        <v>1</v>
      </c>
      <c r="AM173" s="147">
        <f t="shared" si="189"/>
        <v>0</v>
      </c>
      <c r="AN173" s="149"/>
      <c r="AO173" s="147">
        <f t="shared" si="190"/>
        <v>-160.73979092609247</v>
      </c>
      <c r="AP173" s="147">
        <f t="shared" si="191"/>
        <v>18.745349977821093</v>
      </c>
      <c r="AQ173" s="114">
        <f t="shared" si="230"/>
        <v>-0.35499616843849291</v>
      </c>
      <c r="AR173" s="147">
        <f t="shared" si="192"/>
        <v>18.745349977821093</v>
      </c>
      <c r="AS173" s="114">
        <f t="shared" si="193"/>
        <v>0.9599534893613777</v>
      </c>
      <c r="AT173" s="147">
        <f t="shared" si="194"/>
        <v>7.8301378353471562E-2</v>
      </c>
      <c r="AU173" s="147">
        <f t="shared" si="225"/>
        <v>-154.47146887614832</v>
      </c>
      <c r="AV173" s="147">
        <f t="shared" si="226"/>
        <v>25.528531123851678</v>
      </c>
      <c r="AW173" s="114">
        <f t="shared" si="227"/>
        <v>-0.83777899258033184</v>
      </c>
      <c r="AX173" s="147">
        <f t="shared" si="195"/>
        <v>25.528531123851678</v>
      </c>
      <c r="AY173" s="114">
        <f t="shared" si="196"/>
        <v>0.90805269222756824</v>
      </c>
      <c r="AZ173" s="147">
        <f t="shared" si="197"/>
        <v>0.10663546835359933</v>
      </c>
      <c r="BA173" s="114">
        <f t="shared" si="198"/>
        <v>0.18493684670707089</v>
      </c>
      <c r="BB173" s="149"/>
      <c r="BC173" s="223">
        <f t="shared" si="199"/>
        <v>1.8399721836772605</v>
      </c>
      <c r="BD173" s="70"/>
      <c r="BE173" s="214"/>
      <c r="BF173" s="148">
        <f t="shared" si="200"/>
        <v>-160.45403410754417</v>
      </c>
      <c r="BG173" s="148">
        <f t="shared" si="201"/>
        <v>19.545965892455825</v>
      </c>
      <c r="BH173" s="147">
        <f t="shared" si="202"/>
        <v>19.545965892455825</v>
      </c>
      <c r="BI173" s="114">
        <f t="shared" si="231"/>
        <v>-0.10812325385041333</v>
      </c>
      <c r="BJ173" s="114">
        <f t="shared" si="203"/>
        <v>1</v>
      </c>
      <c r="BK173" s="147">
        <f t="shared" si="204"/>
        <v>0</v>
      </c>
      <c r="BL173" s="150"/>
      <c r="BM173" s="147">
        <f t="shared" si="205"/>
        <v>-158.60776088790251</v>
      </c>
      <c r="BN173" s="147">
        <f t="shared" si="206"/>
        <v>-158.60776088790251</v>
      </c>
      <c r="BO173" s="147">
        <f t="shared" si="207"/>
        <v>-1780.5374999999999</v>
      </c>
      <c r="BP173" s="147">
        <f t="shared" si="159"/>
        <v>7.4375</v>
      </c>
      <c r="BQ173" s="147">
        <f t="shared" si="208"/>
        <v>-75.50853590505649</v>
      </c>
      <c r="BR173" s="115">
        <f t="shared" si="209"/>
        <v>0.25023576698183819</v>
      </c>
      <c r="BS173" s="115">
        <f t="shared" si="210"/>
        <v>6.6652324328171531E-2</v>
      </c>
      <c r="BT173" s="115">
        <f t="shared" si="211"/>
        <v>6.6652324328171531E-2</v>
      </c>
      <c r="BU173" s="147">
        <f t="shared" si="212"/>
        <v>0.66252197530452184</v>
      </c>
      <c r="BV173" s="150"/>
      <c r="BW173" s="147">
        <f t="shared" si="213"/>
        <v>-148.23172226297211</v>
      </c>
      <c r="BX173" s="147">
        <f t="shared" si="214"/>
        <v>-148.23172226297211</v>
      </c>
      <c r="BY173" s="147">
        <f t="shared" si="215"/>
        <v>-1780.5374999999999</v>
      </c>
      <c r="BZ173" s="147">
        <f t="shared" si="160"/>
        <v>7.4375</v>
      </c>
      <c r="CA173" s="147">
        <f t="shared" si="216"/>
        <v>-69.396758926582677</v>
      </c>
      <c r="CB173" s="115">
        <f t="shared" si="217"/>
        <v>0.35189459829820741</v>
      </c>
      <c r="CC173" s="115">
        <f t="shared" si="218"/>
        <v>0.13994007222667465</v>
      </c>
      <c r="CD173" s="115">
        <f t="shared" si="219"/>
        <v>1</v>
      </c>
      <c r="CE173" s="147">
        <f t="shared" si="220"/>
        <v>0</v>
      </c>
      <c r="CF173" s="150"/>
      <c r="CG173" s="227">
        <f t="shared" si="221"/>
        <v>0.66252197530452184</v>
      </c>
      <c r="CH173" s="236">
        <f t="shared" si="222"/>
        <v>2.5024941589817824</v>
      </c>
      <c r="CI173" s="79">
        <f t="shared" si="223"/>
        <v>1.556159361600444E-2</v>
      </c>
      <c r="CJ173" s="229">
        <f t="shared" si="161"/>
        <v>-36.158918605541089</v>
      </c>
      <c r="CK173" s="184">
        <f t="shared" si="232"/>
        <v>66.5</v>
      </c>
      <c r="CL173" s="184">
        <f t="shared" si="233"/>
        <v>4.432379567823407</v>
      </c>
    </row>
    <row r="174" spans="1:90" x14ac:dyDescent="0.25">
      <c r="A174" s="145">
        <f t="shared" si="162"/>
        <v>670</v>
      </c>
      <c r="B174" s="146">
        <f t="shared" si="163"/>
        <v>0.125</v>
      </c>
      <c r="C174" s="94"/>
      <c r="D174" s="147">
        <f t="shared" si="164"/>
        <v>-233.964</v>
      </c>
      <c r="E174" s="148">
        <f t="shared" si="165"/>
        <v>0.97</v>
      </c>
      <c r="F174" s="149"/>
      <c r="G174" s="147">
        <f t="shared" si="166"/>
        <v>-134.45047616083792</v>
      </c>
      <c r="H174" s="147">
        <f t="shared" si="167"/>
        <v>-134.45047616083792</v>
      </c>
      <c r="I174" s="147">
        <f t="shared" si="168"/>
        <v>-1793.925</v>
      </c>
      <c r="J174" s="147">
        <f t="shared" si="156"/>
        <v>7.4375</v>
      </c>
      <c r="K174" s="147">
        <f t="shared" si="169"/>
        <v>-62.375997705457216</v>
      </c>
      <c r="L174" s="115">
        <f t="shared" si="228"/>
        <v>0.46366724203365223</v>
      </c>
      <c r="M174" s="115">
        <f t="shared" si="224"/>
        <v>0.26413839497679714</v>
      </c>
      <c r="N174" s="115">
        <f t="shared" si="170"/>
        <v>0.26413839497679714</v>
      </c>
      <c r="O174" s="147">
        <f t="shared" si="171"/>
        <v>0.55742320133017376</v>
      </c>
      <c r="P174" s="149"/>
      <c r="Q174" s="147">
        <f t="shared" si="172"/>
        <v>-71.053495310490959</v>
      </c>
      <c r="R174" s="147">
        <f t="shared" si="173"/>
        <v>-151.17107781373875</v>
      </c>
      <c r="S174" s="147">
        <f t="shared" si="174"/>
        <v>-1793.925</v>
      </c>
      <c r="T174" s="147">
        <f t="shared" si="157"/>
        <v>7.4375</v>
      </c>
      <c r="U174" s="147">
        <f t="shared" si="175"/>
        <v>-71.053495310490959</v>
      </c>
      <c r="V174" s="115">
        <f t="shared" si="176"/>
        <v>0.32468521101137598</v>
      </c>
      <c r="W174" s="115">
        <f t="shared" si="177"/>
        <v>0.11703378855683554</v>
      </c>
      <c r="X174" s="115">
        <f t="shared" si="178"/>
        <v>1</v>
      </c>
      <c r="Y174" s="147">
        <f t="shared" si="179"/>
        <v>0</v>
      </c>
      <c r="Z174" s="149"/>
      <c r="AA174" s="147">
        <f t="shared" si="180"/>
        <v>-155.11679461998983</v>
      </c>
      <c r="AB174" s="147">
        <f t="shared" si="181"/>
        <v>24.883205380010168</v>
      </c>
      <c r="AC174" s="147">
        <f t="shared" si="182"/>
        <v>24.883205380010168</v>
      </c>
      <c r="AD174" s="114">
        <f t="shared" si="229"/>
        <v>-0.64977628246418828</v>
      </c>
      <c r="AE174" s="114">
        <f t="shared" si="183"/>
        <v>1</v>
      </c>
      <c r="AF174" s="147">
        <f t="shared" si="184"/>
        <v>0</v>
      </c>
      <c r="AG174" s="149"/>
      <c r="AH174" s="147">
        <f t="shared" si="185"/>
        <v>-161.85559096546976</v>
      </c>
      <c r="AI174" s="147">
        <f t="shared" si="186"/>
        <v>18.144409034530241</v>
      </c>
      <c r="AJ174" s="147">
        <f t="shared" si="187"/>
        <v>18.144409034530241</v>
      </c>
      <c r="AK174" s="114">
        <f t="shared" si="158"/>
        <v>-4.0467972888902443E-2</v>
      </c>
      <c r="AL174" s="114">
        <f t="shared" si="188"/>
        <v>1</v>
      </c>
      <c r="AM174" s="147">
        <f t="shared" si="189"/>
        <v>0</v>
      </c>
      <c r="AN174" s="149"/>
      <c r="AO174" s="147">
        <f t="shared" si="190"/>
        <v>-160.97322743004364</v>
      </c>
      <c r="AP174" s="147">
        <f t="shared" si="191"/>
        <v>18.512953223739714</v>
      </c>
      <c r="AQ174" s="114">
        <f t="shared" si="230"/>
        <v>-0.34183635381047961</v>
      </c>
      <c r="AR174" s="147">
        <f t="shared" si="192"/>
        <v>18.512953223739714</v>
      </c>
      <c r="AS174" s="114">
        <f t="shared" si="193"/>
        <v>0.96140899768462651</v>
      </c>
      <c r="AT174" s="147">
        <f t="shared" si="194"/>
        <v>7.6753537411856199E-2</v>
      </c>
      <c r="AU174" s="147">
        <f t="shared" si="225"/>
        <v>-154.85505453820358</v>
      </c>
      <c r="AV174" s="147">
        <f t="shared" si="226"/>
        <v>25.144945461796425</v>
      </c>
      <c r="AW174" s="114">
        <f t="shared" si="227"/>
        <v>-0.80599275557321093</v>
      </c>
      <c r="AX174" s="147">
        <f t="shared" si="195"/>
        <v>25.144945461796425</v>
      </c>
      <c r="AY174" s="114">
        <f t="shared" si="196"/>
        <v>0.91138182226284659</v>
      </c>
      <c r="AZ174" s="147">
        <f t="shared" si="197"/>
        <v>0.1042493592943467</v>
      </c>
      <c r="BA174" s="114">
        <f t="shared" si="198"/>
        <v>0.1810028967062029</v>
      </c>
      <c r="BB174" s="149"/>
      <c r="BC174" s="223">
        <f t="shared" si="199"/>
        <v>1.8334260980363766</v>
      </c>
      <c r="BD174" s="70"/>
      <c r="BE174" s="214"/>
      <c r="BF174" s="148">
        <f t="shared" si="200"/>
        <v>-160.63702948615202</v>
      </c>
      <c r="BG174" s="148">
        <f t="shared" si="201"/>
        <v>19.362970513847984</v>
      </c>
      <c r="BH174" s="147">
        <f t="shared" si="202"/>
        <v>19.362970513847984</v>
      </c>
      <c r="BI174" s="114">
        <f t="shared" si="231"/>
        <v>-0.10451500771995503</v>
      </c>
      <c r="BJ174" s="114">
        <f t="shared" si="203"/>
        <v>1</v>
      </c>
      <c r="BK174" s="147">
        <f t="shared" si="204"/>
        <v>0</v>
      </c>
      <c r="BL174" s="150"/>
      <c r="BM174" s="147">
        <f t="shared" si="205"/>
        <v>-158.77369969113738</v>
      </c>
      <c r="BN174" s="147">
        <f t="shared" si="206"/>
        <v>-158.77369969113738</v>
      </c>
      <c r="BO174" s="147">
        <f t="shared" si="207"/>
        <v>-1793.925</v>
      </c>
      <c r="BP174" s="147">
        <f t="shared" si="159"/>
        <v>7.4375</v>
      </c>
      <c r="BQ174" s="147">
        <f t="shared" si="208"/>
        <v>-75.612176060725844</v>
      </c>
      <c r="BR174" s="115">
        <f t="shared" si="209"/>
        <v>0.24848404566745663</v>
      </c>
      <c r="BS174" s="115">
        <f t="shared" si="210"/>
        <v>6.5665531190231996E-2</v>
      </c>
      <c r="BT174" s="115">
        <f t="shared" si="211"/>
        <v>6.5665531190231996E-2</v>
      </c>
      <c r="BU174" s="147">
        <f t="shared" si="212"/>
        <v>0.65826575328000581</v>
      </c>
      <c r="BV174" s="150"/>
      <c r="BW174" s="147">
        <f t="shared" si="213"/>
        <v>-148.48595320977114</v>
      </c>
      <c r="BX174" s="147">
        <f t="shared" si="214"/>
        <v>-148.48595320977114</v>
      </c>
      <c r="BY174" s="147">
        <f t="shared" si="215"/>
        <v>-1793.925</v>
      </c>
      <c r="BZ174" s="147">
        <f t="shared" si="160"/>
        <v>7.4375</v>
      </c>
      <c r="CA174" s="147">
        <f t="shared" si="216"/>
        <v>-69.537728476577797</v>
      </c>
      <c r="CB174" s="115">
        <f t="shared" si="217"/>
        <v>0.34959051972587257</v>
      </c>
      <c r="CC174" s="115">
        <f t="shared" si="218"/>
        <v>0.13789907084106903</v>
      </c>
      <c r="CD174" s="115">
        <f t="shared" si="219"/>
        <v>1</v>
      </c>
      <c r="CE174" s="147">
        <f t="shared" si="220"/>
        <v>0</v>
      </c>
      <c r="CF174" s="150"/>
      <c r="CG174" s="227">
        <f t="shared" si="221"/>
        <v>0.65826575328000581</v>
      </c>
      <c r="CH174" s="236">
        <f t="shared" si="222"/>
        <v>2.4916918513163822</v>
      </c>
      <c r="CI174" s="79">
        <f t="shared" si="223"/>
        <v>1.5197688573813857E-2</v>
      </c>
      <c r="CJ174" s="229">
        <f t="shared" si="161"/>
        <v>-36.364449183172184</v>
      </c>
      <c r="CK174" s="184">
        <f t="shared" si="232"/>
        <v>67</v>
      </c>
      <c r="CL174" s="184">
        <f t="shared" si="233"/>
        <v>4.3995905897455438</v>
      </c>
    </row>
    <row r="175" spans="1:90" x14ac:dyDescent="0.25">
      <c r="A175" s="145">
        <f t="shared" si="162"/>
        <v>675</v>
      </c>
      <c r="B175" s="146">
        <f t="shared" si="163"/>
        <v>0.125</v>
      </c>
      <c r="C175" s="94"/>
      <c r="D175" s="147">
        <f t="shared" si="164"/>
        <v>-235.71</v>
      </c>
      <c r="E175" s="148">
        <f t="shared" si="165"/>
        <v>0.97</v>
      </c>
      <c r="F175" s="149"/>
      <c r="G175" s="147">
        <f t="shared" si="166"/>
        <v>-134.82247404600741</v>
      </c>
      <c r="H175" s="147">
        <f t="shared" si="167"/>
        <v>-134.82247404600741</v>
      </c>
      <c r="I175" s="147">
        <f t="shared" si="168"/>
        <v>-1807.3125</v>
      </c>
      <c r="J175" s="147">
        <f t="shared" si="156"/>
        <v>7.4375</v>
      </c>
      <c r="K175" s="147">
        <f t="shared" si="169"/>
        <v>-62.550629950076228</v>
      </c>
      <c r="L175" s="115">
        <f t="shared" si="228"/>
        <v>0.46096461766035324</v>
      </c>
      <c r="M175" s="115">
        <f t="shared" si="224"/>
        <v>0.2605061492977705</v>
      </c>
      <c r="N175" s="115">
        <f t="shared" si="170"/>
        <v>0.2605061492977705</v>
      </c>
      <c r="O175" s="147">
        <f t="shared" si="171"/>
        <v>0.55482499607410463</v>
      </c>
      <c r="P175" s="149"/>
      <c r="Q175" s="147">
        <f t="shared" si="172"/>
        <v>-71.183931879056843</v>
      </c>
      <c r="R175" s="147">
        <f t="shared" si="173"/>
        <v>-151.39813365962016</v>
      </c>
      <c r="S175" s="147">
        <f t="shared" si="174"/>
        <v>-1807.3125</v>
      </c>
      <c r="T175" s="147">
        <f t="shared" si="157"/>
        <v>7.4375</v>
      </c>
      <c r="U175" s="147">
        <f t="shared" si="175"/>
        <v>-71.183931879056843</v>
      </c>
      <c r="V175" s="115">
        <f t="shared" si="176"/>
        <v>0.32253116240174412</v>
      </c>
      <c r="W175" s="115">
        <f t="shared" si="177"/>
        <v>0.11532952217570465</v>
      </c>
      <c r="X175" s="115">
        <f t="shared" si="178"/>
        <v>1</v>
      </c>
      <c r="Y175" s="147">
        <f t="shared" si="179"/>
        <v>0</v>
      </c>
      <c r="Z175" s="149"/>
      <c r="AA175" s="147">
        <f t="shared" si="180"/>
        <v>-155.4557343918411</v>
      </c>
      <c r="AB175" s="147">
        <f t="shared" si="181"/>
        <v>24.544265608158895</v>
      </c>
      <c r="AC175" s="147">
        <f t="shared" si="182"/>
        <v>24.544265608158895</v>
      </c>
      <c r="AD175" s="114">
        <f t="shared" si="229"/>
        <v>-0.62574473601261993</v>
      </c>
      <c r="AE175" s="114">
        <f t="shared" si="183"/>
        <v>1</v>
      </c>
      <c r="AF175" s="147">
        <f t="shared" si="184"/>
        <v>0</v>
      </c>
      <c r="AG175" s="149"/>
      <c r="AH175" s="147">
        <f t="shared" si="185"/>
        <v>-162.00557992342576</v>
      </c>
      <c r="AI175" s="147">
        <f t="shared" si="186"/>
        <v>17.994420076574244</v>
      </c>
      <c r="AJ175" s="147">
        <f t="shared" si="187"/>
        <v>17.994420076574244</v>
      </c>
      <c r="AK175" s="114">
        <f t="shared" si="158"/>
        <v>-3.919900398634512E-2</v>
      </c>
      <c r="AL175" s="114">
        <f t="shared" si="188"/>
        <v>1</v>
      </c>
      <c r="AM175" s="147">
        <f t="shared" si="189"/>
        <v>0</v>
      </c>
      <c r="AN175" s="149"/>
      <c r="AO175" s="147">
        <f t="shared" si="190"/>
        <v>-161.2004380583015</v>
      </c>
      <c r="AP175" s="147">
        <f t="shared" si="191"/>
        <v>18.286785854832971</v>
      </c>
      <c r="AQ175" s="114">
        <f t="shared" si="230"/>
        <v>-0.32927082332698204</v>
      </c>
      <c r="AR175" s="147">
        <f t="shared" si="192"/>
        <v>18.286785854832971</v>
      </c>
      <c r="AS175" s="114">
        <f t="shared" si="193"/>
        <v>0.96280083629392244</v>
      </c>
      <c r="AT175" s="147">
        <f t="shared" si="194"/>
        <v>7.5254262777090422E-2</v>
      </c>
      <c r="AU175" s="147">
        <f t="shared" si="225"/>
        <v>-155.22645642961643</v>
      </c>
      <c r="AV175" s="147">
        <f t="shared" si="226"/>
        <v>24.773543570383566</v>
      </c>
      <c r="AW175" s="114">
        <f t="shared" si="227"/>
        <v>-0.7756661981535482</v>
      </c>
      <c r="AX175" s="147">
        <f t="shared" si="195"/>
        <v>24.773543570383566</v>
      </c>
      <c r="AY175" s="114">
        <f t="shared" si="196"/>
        <v>0.91456944967627674</v>
      </c>
      <c r="AZ175" s="147">
        <f t="shared" si="197"/>
        <v>0.10194873897277189</v>
      </c>
      <c r="BA175" s="114">
        <f t="shared" si="198"/>
        <v>0.17720300174986231</v>
      </c>
      <c r="BB175" s="149"/>
      <c r="BC175" s="223">
        <f t="shared" si="199"/>
        <v>1.8270279978239667</v>
      </c>
      <c r="BD175" s="70"/>
      <c r="BE175" s="214"/>
      <c r="BF175" s="148">
        <f t="shared" si="200"/>
        <v>-160.81641040790458</v>
      </c>
      <c r="BG175" s="148">
        <f t="shared" si="201"/>
        <v>19.183589592095416</v>
      </c>
      <c r="BH175" s="147">
        <f t="shared" si="202"/>
        <v>19.183589592095416</v>
      </c>
      <c r="BI175" s="114">
        <f t="shared" si="231"/>
        <v>-0.10105646079280833</v>
      </c>
      <c r="BJ175" s="114">
        <f t="shared" si="203"/>
        <v>1</v>
      </c>
      <c r="BK175" s="147">
        <f t="shared" si="204"/>
        <v>0</v>
      </c>
      <c r="BL175" s="150"/>
      <c r="BM175" s="147">
        <f t="shared" si="205"/>
        <v>-158.9370506655284</v>
      </c>
      <c r="BN175" s="147">
        <f t="shared" si="206"/>
        <v>-158.9370506655284</v>
      </c>
      <c r="BO175" s="147">
        <f t="shared" si="207"/>
        <v>-1807.3125</v>
      </c>
      <c r="BP175" s="147">
        <f t="shared" si="159"/>
        <v>7.4375</v>
      </c>
      <c r="BQ175" s="147">
        <f t="shared" si="208"/>
        <v>-75.714374953405169</v>
      </c>
      <c r="BR175" s="115">
        <f t="shared" si="209"/>
        <v>0.24675588833617385</v>
      </c>
      <c r="BS175" s="115">
        <f t="shared" si="210"/>
        <v>6.4700399105737869E-2</v>
      </c>
      <c r="BT175" s="115">
        <f t="shared" si="211"/>
        <v>6.4700399105737869E-2</v>
      </c>
      <c r="BU175" s="147">
        <f t="shared" si="212"/>
        <v>0.65406193689517855</v>
      </c>
      <c r="BV175" s="150"/>
      <c r="BW175" s="147">
        <f t="shared" si="213"/>
        <v>-148.73610356291309</v>
      </c>
      <c r="BX175" s="147">
        <f t="shared" si="214"/>
        <v>-148.73610356291309</v>
      </c>
      <c r="BY175" s="147">
        <f t="shared" si="215"/>
        <v>-1807.3125</v>
      </c>
      <c r="BZ175" s="147">
        <f t="shared" si="160"/>
        <v>7.4375</v>
      </c>
      <c r="CA175" s="147">
        <f t="shared" si="216"/>
        <v>-69.676863170337057</v>
      </c>
      <c r="CB175" s="115">
        <f t="shared" si="217"/>
        <v>0.34731435582359393</v>
      </c>
      <c r="CC175" s="115">
        <f t="shared" si="218"/>
        <v>0.13590155638608423</v>
      </c>
      <c r="CD175" s="115">
        <f t="shared" si="219"/>
        <v>1</v>
      </c>
      <c r="CE175" s="147">
        <f t="shared" si="220"/>
        <v>0</v>
      </c>
      <c r="CF175" s="150"/>
      <c r="CG175" s="227">
        <f t="shared" si="221"/>
        <v>0.65406193689517855</v>
      </c>
      <c r="CH175" s="236">
        <f t="shared" si="222"/>
        <v>2.4810899347191455</v>
      </c>
      <c r="CI175" s="79">
        <f t="shared" si="223"/>
        <v>1.4841509961802687E-2</v>
      </c>
      <c r="CJ175" s="229">
        <f t="shared" si="161"/>
        <v>-36.570438241626313</v>
      </c>
      <c r="CK175" s="184">
        <f t="shared" si="232"/>
        <v>67.5</v>
      </c>
      <c r="CL175" s="184">
        <f t="shared" si="233"/>
        <v>4.3672769396373061</v>
      </c>
    </row>
    <row r="176" spans="1:90" x14ac:dyDescent="0.25">
      <c r="A176" s="145">
        <f t="shared" si="162"/>
        <v>680</v>
      </c>
      <c r="B176" s="146">
        <f t="shared" si="163"/>
        <v>0.125</v>
      </c>
      <c r="C176" s="94"/>
      <c r="D176" s="147">
        <f t="shared" si="164"/>
        <v>-237.45599999999999</v>
      </c>
      <c r="E176" s="148">
        <f t="shared" si="165"/>
        <v>0.97</v>
      </c>
      <c r="F176" s="149"/>
      <c r="G176" s="147">
        <f t="shared" si="166"/>
        <v>-135.18858554982495</v>
      </c>
      <c r="H176" s="147">
        <f t="shared" si="167"/>
        <v>-135.18858554982495</v>
      </c>
      <c r="I176" s="147">
        <f t="shared" si="168"/>
        <v>-1820.7</v>
      </c>
      <c r="J176" s="147">
        <f t="shared" si="156"/>
        <v>7.4375</v>
      </c>
      <c r="K176" s="147">
        <f t="shared" si="169"/>
        <v>-62.723236616886311</v>
      </c>
      <c r="L176" s="115">
        <f t="shared" si="228"/>
        <v>0.45828913319500458</v>
      </c>
      <c r="M176" s="115">
        <f t="shared" si="224"/>
        <v>0.25694299890722555</v>
      </c>
      <c r="N176" s="115">
        <f t="shared" si="170"/>
        <v>0.25694299890722555</v>
      </c>
      <c r="O176" s="147">
        <f t="shared" si="171"/>
        <v>0.55224095404340257</v>
      </c>
      <c r="P176" s="149"/>
      <c r="Q176" s="147">
        <f t="shared" si="172"/>
        <v>-71.312648494788846</v>
      </c>
      <c r="R176" s="147">
        <f t="shared" si="173"/>
        <v>-151.62159419729406</v>
      </c>
      <c r="S176" s="147">
        <f t="shared" si="174"/>
        <v>-1820.7</v>
      </c>
      <c r="T176" s="147">
        <f t="shared" si="157"/>
        <v>7.4375</v>
      </c>
      <c r="U176" s="147">
        <f t="shared" si="175"/>
        <v>-71.312648494788846</v>
      </c>
      <c r="V176" s="115">
        <f t="shared" si="176"/>
        <v>0.32040387864264824</v>
      </c>
      <c r="W176" s="115">
        <f t="shared" si="177"/>
        <v>0.11366172568249197</v>
      </c>
      <c r="X176" s="115">
        <f t="shared" si="178"/>
        <v>1</v>
      </c>
      <c r="Y176" s="147">
        <f t="shared" si="179"/>
        <v>0</v>
      </c>
      <c r="Z176" s="149"/>
      <c r="AA176" s="147">
        <f t="shared" si="180"/>
        <v>-155.78486101396851</v>
      </c>
      <c r="AB176" s="147">
        <f t="shared" si="181"/>
        <v>24.215138986031491</v>
      </c>
      <c r="AC176" s="147">
        <f t="shared" si="182"/>
        <v>24.215138986031491</v>
      </c>
      <c r="AD176" s="114">
        <f t="shared" si="229"/>
        <v>-0.60279222942828703</v>
      </c>
      <c r="AE176" s="114">
        <f t="shared" si="183"/>
        <v>1</v>
      </c>
      <c r="AF176" s="147">
        <f t="shared" si="184"/>
        <v>0</v>
      </c>
      <c r="AG176" s="149"/>
      <c r="AH176" s="147">
        <f t="shared" si="185"/>
        <v>-162.15301459170723</v>
      </c>
      <c r="AI176" s="147">
        <f t="shared" si="186"/>
        <v>17.846985408292767</v>
      </c>
      <c r="AJ176" s="147">
        <f t="shared" si="187"/>
        <v>17.846985408292767</v>
      </c>
      <c r="AK176" s="114">
        <f t="shared" si="158"/>
        <v>-3.7979684597446231E-2</v>
      </c>
      <c r="AL176" s="114">
        <f t="shared" si="188"/>
        <v>1</v>
      </c>
      <c r="AM176" s="147">
        <f t="shared" si="189"/>
        <v>0</v>
      </c>
      <c r="AN176" s="149"/>
      <c r="AO176" s="147">
        <f t="shared" si="190"/>
        <v>-161.42167523840644</v>
      </c>
      <c r="AP176" s="147">
        <f t="shared" si="191"/>
        <v>18.06659520615753</v>
      </c>
      <c r="AQ176" s="114">
        <f t="shared" si="230"/>
        <v>-0.31726823433704487</v>
      </c>
      <c r="AR176" s="147">
        <f t="shared" si="192"/>
        <v>18.06659520615753</v>
      </c>
      <c r="AS176" s="114">
        <f t="shared" si="193"/>
        <v>0.96413220144744105</v>
      </c>
      <c r="AT176" s="147">
        <f t="shared" si="194"/>
        <v>7.3801451005545457E-2</v>
      </c>
      <c r="AU176" s="147">
        <f t="shared" si="225"/>
        <v>-155.58623989769865</v>
      </c>
      <c r="AV176" s="147">
        <f t="shared" si="226"/>
        <v>24.413760102301353</v>
      </c>
      <c r="AW176" s="114">
        <f t="shared" si="227"/>
        <v>-0.74672089588392154</v>
      </c>
      <c r="AX176" s="147">
        <f t="shared" si="195"/>
        <v>24.413760102301353</v>
      </c>
      <c r="AY176" s="114">
        <f t="shared" si="196"/>
        <v>0.91762229152068286</v>
      </c>
      <c r="AZ176" s="147">
        <f t="shared" si="197"/>
        <v>9.9729412182603561E-2</v>
      </c>
      <c r="BA176" s="114">
        <f t="shared" si="198"/>
        <v>0.17353086318814903</v>
      </c>
      <c r="BB176" s="149"/>
      <c r="BC176" s="223">
        <f t="shared" si="199"/>
        <v>1.8207718172315517</v>
      </c>
      <c r="BD176" s="70"/>
      <c r="BE176" s="214"/>
      <c r="BF176" s="148">
        <f t="shared" si="200"/>
        <v>-160.99228603302143</v>
      </c>
      <c r="BG176" s="148">
        <f t="shared" si="201"/>
        <v>19.007713966978571</v>
      </c>
      <c r="BH176" s="147">
        <f t="shared" si="202"/>
        <v>19.007713966978571</v>
      </c>
      <c r="BI176" s="114">
        <f t="shared" si="231"/>
        <v>-9.7740233707911767E-2</v>
      </c>
      <c r="BJ176" s="114">
        <f t="shared" si="203"/>
        <v>1</v>
      </c>
      <c r="BK176" s="147">
        <f t="shared" si="204"/>
        <v>0</v>
      </c>
      <c r="BL176" s="150"/>
      <c r="BM176" s="147">
        <f t="shared" si="205"/>
        <v>-159.09787433087277</v>
      </c>
      <c r="BN176" s="147">
        <f t="shared" si="206"/>
        <v>-159.09787433087277</v>
      </c>
      <c r="BO176" s="147">
        <f t="shared" si="207"/>
        <v>-1820.7</v>
      </c>
      <c r="BP176" s="147">
        <f t="shared" si="159"/>
        <v>7.4375</v>
      </c>
      <c r="BQ176" s="147">
        <f t="shared" si="208"/>
        <v>-75.815161802733996</v>
      </c>
      <c r="BR176" s="115">
        <f t="shared" si="209"/>
        <v>0.2450508393893924</v>
      </c>
      <c r="BS176" s="115">
        <f t="shared" si="210"/>
        <v>6.3756302660001291E-2</v>
      </c>
      <c r="BT176" s="115">
        <f t="shared" si="211"/>
        <v>6.3756302660001291E-2</v>
      </c>
      <c r="BU176" s="147">
        <f t="shared" si="212"/>
        <v>0.64990961736467634</v>
      </c>
      <c r="BV176" s="150"/>
      <c r="BW176" s="147">
        <f t="shared" si="213"/>
        <v>-148.98227011505503</v>
      </c>
      <c r="BX176" s="147">
        <f t="shared" si="214"/>
        <v>-148.98227011505503</v>
      </c>
      <c r="BY176" s="147">
        <f t="shared" si="215"/>
        <v>-1820.7</v>
      </c>
      <c r="BZ176" s="147">
        <f t="shared" si="160"/>
        <v>7.4375</v>
      </c>
      <c r="CA176" s="147">
        <f t="shared" si="216"/>
        <v>-69.814196990535152</v>
      </c>
      <c r="CB176" s="115">
        <f t="shared" si="217"/>
        <v>0.34506564463097644</v>
      </c>
      <c r="CC176" s="115">
        <f t="shared" si="218"/>
        <v>0.13394633792330229</v>
      </c>
      <c r="CD176" s="115">
        <f t="shared" si="219"/>
        <v>1</v>
      </c>
      <c r="CE176" s="147">
        <f t="shared" si="220"/>
        <v>0</v>
      </c>
      <c r="CF176" s="150"/>
      <c r="CG176" s="227">
        <f t="shared" si="221"/>
        <v>0.64990961736467634</v>
      </c>
      <c r="CH176" s="236">
        <f t="shared" si="222"/>
        <v>2.4706814345962282</v>
      </c>
      <c r="CI176" s="79">
        <f t="shared" si="223"/>
        <v>1.449307220178875E-2</v>
      </c>
      <c r="CJ176" s="229">
        <f t="shared" si="161"/>
        <v>-36.776790884282718</v>
      </c>
      <c r="CK176" s="184">
        <f t="shared" si="232"/>
        <v>68</v>
      </c>
      <c r="CL176" s="184">
        <f t="shared" si="233"/>
        <v>4.3354285808800874</v>
      </c>
    </row>
    <row r="177" spans="1:90" x14ac:dyDescent="0.25">
      <c r="A177" s="145">
        <f t="shared" si="162"/>
        <v>685</v>
      </c>
      <c r="B177" s="146">
        <f t="shared" si="163"/>
        <v>0.125</v>
      </c>
      <c r="C177" s="94"/>
      <c r="D177" s="147">
        <f t="shared" si="164"/>
        <v>-239.202</v>
      </c>
      <c r="E177" s="148">
        <f t="shared" si="165"/>
        <v>0.97</v>
      </c>
      <c r="F177" s="149"/>
      <c r="G177" s="147">
        <f t="shared" si="166"/>
        <v>-135.54893956230717</v>
      </c>
      <c r="H177" s="147">
        <f t="shared" si="167"/>
        <v>-135.54893956230717</v>
      </c>
      <c r="I177" s="147">
        <f t="shared" si="168"/>
        <v>-1834.0875000000001</v>
      </c>
      <c r="J177" s="147">
        <f t="shared" si="156"/>
        <v>7.4375</v>
      </c>
      <c r="K177" s="147">
        <f t="shared" si="169"/>
        <v>-62.893849665867236</v>
      </c>
      <c r="L177" s="115">
        <f t="shared" si="228"/>
        <v>0.45564046323883595</v>
      </c>
      <c r="M177" s="115">
        <f t="shared" si="224"/>
        <v>0.25344742016646271</v>
      </c>
      <c r="N177" s="115">
        <f t="shared" si="170"/>
        <v>0.25344742016646271</v>
      </c>
      <c r="O177" s="147">
        <f t="shared" si="171"/>
        <v>0.54967128776280283</v>
      </c>
      <c r="P177" s="149"/>
      <c r="Q177" s="147">
        <f t="shared" si="172"/>
        <v>-71.439677680214871</v>
      </c>
      <c r="R177" s="147">
        <f t="shared" si="173"/>
        <v>-151.84154411971934</v>
      </c>
      <c r="S177" s="147">
        <f t="shared" si="174"/>
        <v>-1834.0875000000001</v>
      </c>
      <c r="T177" s="147">
        <f t="shared" si="157"/>
        <v>7.4375</v>
      </c>
      <c r="U177" s="147">
        <f t="shared" si="175"/>
        <v>-71.439677680214871</v>
      </c>
      <c r="V177" s="115">
        <f t="shared" si="176"/>
        <v>0.31830289740818229</v>
      </c>
      <c r="W177" s="115">
        <f t="shared" si="177"/>
        <v>0.1120293865367948</v>
      </c>
      <c r="X177" s="115">
        <f t="shared" si="178"/>
        <v>1</v>
      </c>
      <c r="Y177" s="147">
        <f t="shared" si="179"/>
        <v>0</v>
      </c>
      <c r="Z177" s="149"/>
      <c r="AA177" s="147">
        <f t="shared" si="180"/>
        <v>-156.10459351144277</v>
      </c>
      <c r="AB177" s="147">
        <f t="shared" si="181"/>
        <v>23.895406488557228</v>
      </c>
      <c r="AC177" s="147">
        <f t="shared" si="182"/>
        <v>23.895406488557228</v>
      </c>
      <c r="AD177" s="114">
        <f t="shared" si="229"/>
        <v>-0.58086217026181053</v>
      </c>
      <c r="AE177" s="114">
        <f t="shared" si="183"/>
        <v>1</v>
      </c>
      <c r="AF177" s="147">
        <f t="shared" si="184"/>
        <v>0</v>
      </c>
      <c r="AG177" s="149"/>
      <c r="AH177" s="147">
        <f t="shared" si="185"/>
        <v>-162.29796122807426</v>
      </c>
      <c r="AI177" s="147">
        <f t="shared" si="186"/>
        <v>17.702038771925743</v>
      </c>
      <c r="AJ177" s="147">
        <f t="shared" si="187"/>
        <v>17.702038771925743</v>
      </c>
      <c r="AK177" s="114">
        <f t="shared" si="158"/>
        <v>-3.6807693501304986E-2</v>
      </c>
      <c r="AL177" s="114">
        <f t="shared" si="188"/>
        <v>1</v>
      </c>
      <c r="AM177" s="147">
        <f t="shared" si="189"/>
        <v>0</v>
      </c>
      <c r="AN177" s="149"/>
      <c r="AO177" s="147">
        <f t="shared" si="190"/>
        <v>-161.63717800036764</v>
      </c>
      <c r="AP177" s="147">
        <f t="shared" si="191"/>
        <v>17.852142018239022</v>
      </c>
      <c r="AQ177" s="114">
        <f t="shared" si="230"/>
        <v>-0.30579912435548207</v>
      </c>
      <c r="AR177" s="147">
        <f t="shared" si="192"/>
        <v>17.852142018239022</v>
      </c>
      <c r="AS177" s="114">
        <f t="shared" si="193"/>
        <v>0.96540611148034328</v>
      </c>
      <c r="AT177" s="147">
        <f t="shared" si="194"/>
        <v>7.239311442919312E-2</v>
      </c>
      <c r="AU177" s="147">
        <f t="shared" si="225"/>
        <v>-155.93493714173258</v>
      </c>
      <c r="AV177" s="147">
        <f t="shared" si="226"/>
        <v>24.065062858267424</v>
      </c>
      <c r="AW177" s="114">
        <f t="shared" si="227"/>
        <v>-0.71908328601483928</v>
      </c>
      <c r="AX177" s="147">
        <f t="shared" si="195"/>
        <v>24.065062858267424</v>
      </c>
      <c r="AY177" s="114">
        <f t="shared" si="196"/>
        <v>0.92054672167779472</v>
      </c>
      <c r="AZ177" s="147">
        <f t="shared" si="197"/>
        <v>9.7587440625577559E-2</v>
      </c>
      <c r="BA177" s="114">
        <f t="shared" si="198"/>
        <v>0.16998055505477067</v>
      </c>
      <c r="BB177" s="149"/>
      <c r="BC177" s="223">
        <f t="shared" si="199"/>
        <v>1.8146518428175735</v>
      </c>
      <c r="BD177" s="70"/>
      <c r="BE177" s="214"/>
      <c r="BF177" s="148">
        <f t="shared" si="200"/>
        <v>-161.16476113992803</v>
      </c>
      <c r="BG177" s="148">
        <f t="shared" si="201"/>
        <v>18.835238860071968</v>
      </c>
      <c r="BH177" s="147">
        <f t="shared" si="202"/>
        <v>18.835238860071968</v>
      </c>
      <c r="BI177" s="114">
        <f t="shared" si="231"/>
        <v>-9.4559366031702202E-2</v>
      </c>
      <c r="BJ177" s="114">
        <f t="shared" si="203"/>
        <v>1</v>
      </c>
      <c r="BK177" s="147">
        <f t="shared" si="204"/>
        <v>0</v>
      </c>
      <c r="BL177" s="150"/>
      <c r="BM177" s="147">
        <f t="shared" si="205"/>
        <v>-159.25622933067626</v>
      </c>
      <c r="BN177" s="147">
        <f t="shared" si="206"/>
        <v>-159.25622933067626</v>
      </c>
      <c r="BO177" s="147">
        <f t="shared" si="207"/>
        <v>-1834.0875000000001</v>
      </c>
      <c r="BP177" s="147">
        <f t="shared" si="159"/>
        <v>7.4375</v>
      </c>
      <c r="BQ177" s="147">
        <f t="shared" si="208"/>
        <v>-75.91456506142724</v>
      </c>
      <c r="BR177" s="115">
        <f t="shared" si="209"/>
        <v>0.24336845442269492</v>
      </c>
      <c r="BS177" s="115">
        <f t="shared" si="210"/>
        <v>6.2832638651518988E-2</v>
      </c>
      <c r="BT177" s="115">
        <f t="shared" si="211"/>
        <v>6.2832638651518988E-2</v>
      </c>
      <c r="BU177" s="147">
        <f t="shared" si="212"/>
        <v>0.6458079048283708</v>
      </c>
      <c r="BV177" s="150"/>
      <c r="BW177" s="147">
        <f t="shared" si="213"/>
        <v>-149.22454669260131</v>
      </c>
      <c r="BX177" s="147">
        <f t="shared" si="214"/>
        <v>-149.22454669260131</v>
      </c>
      <c r="BY177" s="147">
        <f t="shared" si="215"/>
        <v>-1834.0875000000001</v>
      </c>
      <c r="BZ177" s="147">
        <f t="shared" si="160"/>
        <v>7.4375</v>
      </c>
      <c r="CA177" s="147">
        <f t="shared" si="216"/>
        <v>-69.949763128603337</v>
      </c>
      <c r="CB177" s="115">
        <f t="shared" si="217"/>
        <v>0.34284393312497968</v>
      </c>
      <c r="CC177" s="115">
        <f t="shared" si="218"/>
        <v>0.13203226322565834</v>
      </c>
      <c r="CD177" s="115">
        <f t="shared" si="219"/>
        <v>1</v>
      </c>
      <c r="CE177" s="147">
        <f t="shared" si="220"/>
        <v>0</v>
      </c>
      <c r="CF177" s="150"/>
      <c r="CG177" s="227">
        <f t="shared" si="221"/>
        <v>0.6458079048283708</v>
      </c>
      <c r="CH177" s="236">
        <f t="shared" si="222"/>
        <v>2.4604597476459444</v>
      </c>
      <c r="CI177" s="79">
        <f t="shared" si="223"/>
        <v>1.415236603724763E-2</v>
      </c>
      <c r="CJ177" s="229">
        <f t="shared" si="161"/>
        <v>-36.98341894693413</v>
      </c>
      <c r="CK177" s="184">
        <f t="shared" si="232"/>
        <v>68.5</v>
      </c>
      <c r="CL177" s="184">
        <f t="shared" si="233"/>
        <v>4.3040357476290509</v>
      </c>
    </row>
    <row r="178" spans="1:90" x14ac:dyDescent="0.25">
      <c r="A178" s="145">
        <f t="shared" si="162"/>
        <v>690</v>
      </c>
      <c r="B178" s="146">
        <f t="shared" si="163"/>
        <v>0.125</v>
      </c>
      <c r="C178" s="94"/>
      <c r="D178" s="147">
        <f t="shared" si="164"/>
        <v>-240.94800000000001</v>
      </c>
      <c r="E178" s="148">
        <f t="shared" si="165"/>
        <v>0.97</v>
      </c>
      <c r="F178" s="149"/>
      <c r="G178" s="147">
        <f t="shared" si="166"/>
        <v>-135.90366171655305</v>
      </c>
      <c r="H178" s="147">
        <f t="shared" si="167"/>
        <v>-135.90366171655305</v>
      </c>
      <c r="I178" s="147">
        <f t="shared" si="168"/>
        <v>-1847.4749999999999</v>
      </c>
      <c r="J178" s="147">
        <f t="shared" si="156"/>
        <v>7.4375</v>
      </c>
      <c r="K178" s="147">
        <f t="shared" si="169"/>
        <v>-63.062500464416196</v>
      </c>
      <c r="L178" s="115">
        <f t="shared" si="228"/>
        <v>0.45301828525786675</v>
      </c>
      <c r="M178" s="115">
        <f t="shared" si="224"/>
        <v>0.25001792038218001</v>
      </c>
      <c r="N178" s="115">
        <f t="shared" si="170"/>
        <v>0.25001792038218001</v>
      </c>
      <c r="O178" s="147">
        <f t="shared" si="171"/>
        <v>0.54711619048531823</v>
      </c>
      <c r="P178" s="149"/>
      <c r="Q178" s="147">
        <f t="shared" si="172"/>
        <v>-71.56505117707799</v>
      </c>
      <c r="R178" s="147">
        <f t="shared" si="173"/>
        <v>-152.05806551479151</v>
      </c>
      <c r="S178" s="147">
        <f t="shared" si="174"/>
        <v>-1847.4749999999999</v>
      </c>
      <c r="T178" s="147">
        <f t="shared" si="157"/>
        <v>7.4375</v>
      </c>
      <c r="U178" s="147">
        <f t="shared" si="175"/>
        <v>-71.56505117707799</v>
      </c>
      <c r="V178" s="115">
        <f t="shared" si="176"/>
        <v>0.31622776601683794</v>
      </c>
      <c r="W178" s="115">
        <f t="shared" si="177"/>
        <v>0.11043152607484653</v>
      </c>
      <c r="X178" s="115">
        <f t="shared" si="178"/>
        <v>1</v>
      </c>
      <c r="Y178" s="147">
        <f t="shared" si="179"/>
        <v>0</v>
      </c>
      <c r="Z178" s="149"/>
      <c r="AA178" s="147">
        <f t="shared" si="180"/>
        <v>-156.41532811120894</v>
      </c>
      <c r="AB178" s="147">
        <f t="shared" si="181"/>
        <v>23.584671888791064</v>
      </c>
      <c r="AC178" s="147">
        <f t="shared" si="182"/>
        <v>23.584671888791064</v>
      </c>
      <c r="AD178" s="114">
        <f t="shared" si="229"/>
        <v>-0.55990136273294733</v>
      </c>
      <c r="AE178" s="114">
        <f t="shared" si="183"/>
        <v>1</v>
      </c>
      <c r="AF178" s="147">
        <f t="shared" si="184"/>
        <v>0</v>
      </c>
      <c r="AG178" s="149"/>
      <c r="AH178" s="147">
        <f t="shared" si="185"/>
        <v>-162.44048379130362</v>
      </c>
      <c r="AI178" s="147">
        <f t="shared" si="186"/>
        <v>17.55951620869638</v>
      </c>
      <c r="AJ178" s="147">
        <f t="shared" si="187"/>
        <v>17.55951620869638</v>
      </c>
      <c r="AK178" s="114">
        <f t="shared" si="158"/>
        <v>-3.5680835288208958E-2</v>
      </c>
      <c r="AL178" s="114">
        <f t="shared" si="188"/>
        <v>1</v>
      </c>
      <c r="AM178" s="147">
        <f t="shared" si="189"/>
        <v>0</v>
      </c>
      <c r="AN178" s="149"/>
      <c r="AO178" s="147">
        <f t="shared" si="190"/>
        <v>-161.84717283944309</v>
      </c>
      <c r="AP178" s="147">
        <f t="shared" si="191"/>
        <v>17.643199574026397</v>
      </c>
      <c r="AQ178" s="114">
        <f t="shared" si="230"/>
        <v>-0.29483578485984308</v>
      </c>
      <c r="AR178" s="147">
        <f t="shared" si="192"/>
        <v>17.643199574026397</v>
      </c>
      <c r="AS178" s="114">
        <f t="shared" si="193"/>
        <v>0.96662541748345943</v>
      </c>
      <c r="AT178" s="147">
        <f t="shared" si="194"/>
        <v>7.1027373486418674E-2</v>
      </c>
      <c r="AU178" s="147">
        <f t="shared" si="225"/>
        <v>-156.27304948290231</v>
      </c>
      <c r="AV178" s="147">
        <f t="shared" si="226"/>
        <v>23.726950517097691</v>
      </c>
      <c r="AW178" s="114">
        <f t="shared" si="227"/>
        <v>-0.6926843191038512</v>
      </c>
      <c r="AX178" s="147">
        <f t="shared" si="195"/>
        <v>23.726950517097691</v>
      </c>
      <c r="AY178" s="114">
        <f t="shared" si="196"/>
        <v>0.92334878923436925</v>
      </c>
      <c r="AZ178" s="147">
        <f t="shared" si="197"/>
        <v>9.5519124464966548E-2</v>
      </c>
      <c r="BA178" s="114">
        <f t="shared" si="198"/>
        <v>0.16654649795138521</v>
      </c>
      <c r="BB178" s="149"/>
      <c r="BC178" s="223">
        <f t="shared" si="199"/>
        <v>1.8086626884367032</v>
      </c>
      <c r="BD178" s="70"/>
      <c r="BE178" s="214"/>
      <c r="BF178" s="148">
        <f t="shared" si="200"/>
        <v>-161.33393634158651</v>
      </c>
      <c r="BG178" s="148">
        <f t="shared" si="201"/>
        <v>18.666063658413492</v>
      </c>
      <c r="BH178" s="147">
        <f t="shared" si="202"/>
        <v>18.666063658413492</v>
      </c>
      <c r="BI178" s="114">
        <f t="shared" si="231"/>
        <v>-9.1507289479899348E-2</v>
      </c>
      <c r="BJ178" s="114">
        <f t="shared" si="203"/>
        <v>1</v>
      </c>
      <c r="BK178" s="147">
        <f t="shared" si="204"/>
        <v>0</v>
      </c>
      <c r="BL178" s="150"/>
      <c r="BM178" s="147">
        <f t="shared" si="205"/>
        <v>-159.4121725040776</v>
      </c>
      <c r="BN178" s="147">
        <f t="shared" si="206"/>
        <v>-159.4121725040776</v>
      </c>
      <c r="BO178" s="147">
        <f t="shared" si="207"/>
        <v>-1847.4749999999999</v>
      </c>
      <c r="BP178" s="147">
        <f t="shared" si="159"/>
        <v>7.4375</v>
      </c>
      <c r="BQ178" s="147">
        <f t="shared" si="208"/>
        <v>-76.01261243966394</v>
      </c>
      <c r="BR178" s="115">
        <f t="shared" si="209"/>
        <v>0.24170829990134615</v>
      </c>
      <c r="BS178" s="115">
        <f t="shared" si="210"/>
        <v>6.192882516307139E-2</v>
      </c>
      <c r="BT178" s="115">
        <f t="shared" si="211"/>
        <v>6.192882516307139E-2</v>
      </c>
      <c r="BU178" s="147">
        <f t="shared" si="212"/>
        <v>0.64175592795522385</v>
      </c>
      <c r="BV178" s="150"/>
      <c r="BW178" s="147">
        <f t="shared" si="213"/>
        <v>-149.4630242639316</v>
      </c>
      <c r="BX178" s="147">
        <f t="shared" si="214"/>
        <v>-149.4630242639316</v>
      </c>
      <c r="BY178" s="147">
        <f t="shared" si="215"/>
        <v>-1847.4749999999999</v>
      </c>
      <c r="BZ178" s="147">
        <f t="shared" si="160"/>
        <v>7.4375</v>
      </c>
      <c r="CA178" s="147">
        <f t="shared" si="216"/>
        <v>-70.083594006190921</v>
      </c>
      <c r="CB178" s="115">
        <f t="shared" si="217"/>
        <v>0.34064877704992147</v>
      </c>
      <c r="CC178" s="115">
        <f t="shared" si="218"/>
        <v>0.13015821737994004</v>
      </c>
      <c r="CD178" s="115">
        <f t="shared" si="219"/>
        <v>1</v>
      </c>
      <c r="CE178" s="147">
        <f t="shared" si="220"/>
        <v>0</v>
      </c>
      <c r="CF178" s="150"/>
      <c r="CG178" s="227">
        <f t="shared" si="221"/>
        <v>0.64175592795522385</v>
      </c>
      <c r="CH178" s="236">
        <f t="shared" si="222"/>
        <v>2.4504186163919268</v>
      </c>
      <c r="CI178" s="79">
        <f t="shared" si="223"/>
        <v>1.3819361397370994E-2</v>
      </c>
      <c r="CJ178" s="229">
        <f t="shared" si="161"/>
        <v>-37.190240511169669</v>
      </c>
      <c r="CK178" s="184">
        <f t="shared" si="232"/>
        <v>69</v>
      </c>
      <c r="CL178" s="184">
        <f t="shared" si="233"/>
        <v>4.2730889362519262</v>
      </c>
    </row>
    <row r="179" spans="1:90" x14ac:dyDescent="0.25">
      <c r="A179" s="145">
        <f t="shared" si="162"/>
        <v>695</v>
      </c>
      <c r="B179" s="146">
        <f t="shared" si="163"/>
        <v>0.125</v>
      </c>
      <c r="C179" s="94"/>
      <c r="D179" s="147">
        <f t="shared" si="164"/>
        <v>-242.69399999999999</v>
      </c>
      <c r="E179" s="148">
        <f t="shared" si="165"/>
        <v>0.97</v>
      </c>
      <c r="F179" s="149"/>
      <c r="G179" s="147">
        <f t="shared" si="166"/>
        <v>-136.25287446522154</v>
      </c>
      <c r="H179" s="147">
        <f t="shared" si="167"/>
        <v>-136.25287446522154</v>
      </c>
      <c r="I179" s="147">
        <f t="shared" si="168"/>
        <v>-1860.8625</v>
      </c>
      <c r="J179" s="147">
        <f t="shared" si="156"/>
        <v>7.4375</v>
      </c>
      <c r="K179" s="147">
        <f t="shared" si="169"/>
        <v>-63.229219798579791</v>
      </c>
      <c r="L179" s="115">
        <f t="shared" si="228"/>
        <v>0.45042227965081161</v>
      </c>
      <c r="M179" s="115">
        <f t="shared" si="224"/>
        <v>0.24665303773640415</v>
      </c>
      <c r="N179" s="115">
        <f t="shared" si="170"/>
        <v>0.24665303773640415</v>
      </c>
      <c r="O179" s="147">
        <f t="shared" si="171"/>
        <v>0.54457583719113323</v>
      </c>
      <c r="P179" s="149"/>
      <c r="Q179" s="147">
        <f t="shared" si="172"/>
        <v>-71.68879996848446</v>
      </c>
      <c r="R179" s="147">
        <f t="shared" si="173"/>
        <v>-152.27123796224228</v>
      </c>
      <c r="S179" s="147">
        <f t="shared" si="174"/>
        <v>-1860.8625</v>
      </c>
      <c r="T179" s="147">
        <f t="shared" si="157"/>
        <v>7.4375</v>
      </c>
      <c r="U179" s="147">
        <f t="shared" si="175"/>
        <v>-71.68879996848446</v>
      </c>
      <c r="V179" s="115">
        <f t="shared" si="176"/>
        <v>0.31417804121598142</v>
      </c>
      <c r="W179" s="115">
        <f t="shared" si="177"/>
        <v>0.10886719821654715</v>
      </c>
      <c r="X179" s="115">
        <f t="shared" si="178"/>
        <v>1</v>
      </c>
      <c r="Y179" s="147">
        <f t="shared" si="179"/>
        <v>0</v>
      </c>
      <c r="Z179" s="149"/>
      <c r="AA179" s="147">
        <f t="shared" si="180"/>
        <v>-156.71743970335297</v>
      </c>
      <c r="AB179" s="147">
        <f t="shared" si="181"/>
        <v>23.282560296647034</v>
      </c>
      <c r="AC179" s="147">
        <f t="shared" si="182"/>
        <v>23.282560296647034</v>
      </c>
      <c r="AD179" s="114">
        <f t="shared" si="229"/>
        <v>-0.53985977601133484</v>
      </c>
      <c r="AE179" s="114">
        <f t="shared" si="183"/>
        <v>1</v>
      </c>
      <c r="AF179" s="147">
        <f t="shared" si="184"/>
        <v>0</v>
      </c>
      <c r="AG179" s="149"/>
      <c r="AH179" s="147">
        <f t="shared" si="185"/>
        <v>-162.58064404030665</v>
      </c>
      <c r="AI179" s="147">
        <f t="shared" si="186"/>
        <v>17.419355959693348</v>
      </c>
      <c r="AJ179" s="147">
        <f t="shared" si="187"/>
        <v>17.419355959693348</v>
      </c>
      <c r="AK179" s="114">
        <f t="shared" si="158"/>
        <v>-3.4597032628799179E-2</v>
      </c>
      <c r="AL179" s="114">
        <f t="shared" si="188"/>
        <v>1</v>
      </c>
      <c r="AM179" s="147">
        <f t="shared" si="189"/>
        <v>0</v>
      </c>
      <c r="AN179" s="149"/>
      <c r="AO179" s="147">
        <f t="shared" si="190"/>
        <v>-162.05187451452358</v>
      </c>
      <c r="AP179" s="147">
        <f t="shared" si="191"/>
        <v>17.439552900252579</v>
      </c>
      <c r="AQ179" s="114">
        <f t="shared" si="230"/>
        <v>-0.28435214448468571</v>
      </c>
      <c r="AR179" s="147">
        <f t="shared" si="192"/>
        <v>17.439552900252579</v>
      </c>
      <c r="AS179" s="114">
        <f t="shared" si="193"/>
        <v>0.96779281330875078</v>
      </c>
      <c r="AT179" s="147">
        <f t="shared" si="194"/>
        <v>6.9702449641297279E-2</v>
      </c>
      <c r="AU179" s="147">
        <f t="shared" si="225"/>
        <v>-156.6010494629065</v>
      </c>
      <c r="AV179" s="147">
        <f t="shared" si="226"/>
        <v>23.398950537093498</v>
      </c>
      <c r="AW179" s="114">
        <f t="shared" si="227"/>
        <v>-0.66745913986555494</v>
      </c>
      <c r="AX179" s="147">
        <f t="shared" si="195"/>
        <v>23.398950537093498</v>
      </c>
      <c r="AY179" s="114">
        <f t="shared" si="196"/>
        <v>0.9260342358289646</v>
      </c>
      <c r="AZ179" s="147">
        <f t="shared" si="197"/>
        <v>9.352098536008592E-2</v>
      </c>
      <c r="BA179" s="114">
        <f t="shared" si="198"/>
        <v>0.1632234350013832</v>
      </c>
      <c r="BB179" s="149"/>
      <c r="BC179" s="223">
        <f t="shared" si="199"/>
        <v>1.8027992721925163</v>
      </c>
      <c r="BD179" s="70"/>
      <c r="BE179" s="214"/>
      <c r="BF179" s="148">
        <f t="shared" si="200"/>
        <v>-161.49990828931263</v>
      </c>
      <c r="BG179" s="148">
        <f t="shared" si="201"/>
        <v>18.500091710687371</v>
      </c>
      <c r="BH179" s="147">
        <f t="shared" si="202"/>
        <v>18.500091710687371</v>
      </c>
      <c r="BI179" s="114">
        <f t="shared" si="231"/>
        <v>-8.857780303436516E-2</v>
      </c>
      <c r="BJ179" s="114">
        <f t="shared" si="203"/>
        <v>1</v>
      </c>
      <c r="BK179" s="147">
        <f t="shared" si="204"/>
        <v>0</v>
      </c>
      <c r="BL179" s="150"/>
      <c r="BM179" s="147">
        <f t="shared" si="205"/>
        <v>-159.56575895451587</v>
      </c>
      <c r="BN179" s="147">
        <f t="shared" si="206"/>
        <v>-159.56575895451587</v>
      </c>
      <c r="BO179" s="147">
        <f t="shared" si="207"/>
        <v>-1860.8625</v>
      </c>
      <c r="BP179" s="147">
        <f t="shared" si="159"/>
        <v>7.4375</v>
      </c>
      <c r="BQ179" s="147">
        <f t="shared" si="208"/>
        <v>-76.109330928576227</v>
      </c>
      <c r="BR179" s="115">
        <f t="shared" si="209"/>
        <v>0.24006995284625315</v>
      </c>
      <c r="BS179" s="115">
        <f t="shared" si="210"/>
        <v>6.1044300677113923E-2</v>
      </c>
      <c r="BT179" s="115">
        <f t="shared" si="211"/>
        <v>6.1044300677113923E-2</v>
      </c>
      <c r="BU179" s="147">
        <f t="shared" si="212"/>
        <v>0.63775283355122248</v>
      </c>
      <c r="BV179" s="150"/>
      <c r="BW179" s="147">
        <f t="shared" si="213"/>
        <v>-149.69779104321444</v>
      </c>
      <c r="BX179" s="147">
        <f t="shared" si="214"/>
        <v>-149.69779104321444</v>
      </c>
      <c r="BY179" s="147">
        <f t="shared" si="215"/>
        <v>-1860.8625</v>
      </c>
      <c r="BZ179" s="147">
        <f t="shared" si="160"/>
        <v>7.4375</v>
      </c>
      <c r="CA179" s="147">
        <f t="shared" si="216"/>
        <v>-70.215721295990591</v>
      </c>
      <c r="CB179" s="115">
        <f t="shared" si="217"/>
        <v>0.33847974074909665</v>
      </c>
      <c r="CC179" s="115">
        <f t="shared" si="218"/>
        <v>0.12832312144092481</v>
      </c>
      <c r="CD179" s="115">
        <f t="shared" si="219"/>
        <v>1</v>
      </c>
      <c r="CE179" s="147">
        <f t="shared" si="220"/>
        <v>0</v>
      </c>
      <c r="CF179" s="150"/>
      <c r="CG179" s="227">
        <f t="shared" si="221"/>
        <v>0.63775283355122248</v>
      </c>
      <c r="CH179" s="236">
        <f t="shared" si="222"/>
        <v>2.4405521057437389</v>
      </c>
      <c r="CI179" s="79">
        <f t="shared" si="223"/>
        <v>1.3494009983654251E-2</v>
      </c>
      <c r="CJ179" s="229">
        <f t="shared" si="161"/>
        <v>-37.397179457285233</v>
      </c>
      <c r="CK179" s="184">
        <f t="shared" si="232"/>
        <v>69.5</v>
      </c>
      <c r="CL179" s="184">
        <f t="shared" si="233"/>
        <v>4.2425788970594178</v>
      </c>
    </row>
    <row r="180" spans="1:90" x14ac:dyDescent="0.25">
      <c r="A180" s="145">
        <f t="shared" si="162"/>
        <v>700</v>
      </c>
      <c r="B180" s="146">
        <f t="shared" si="163"/>
        <v>0.125</v>
      </c>
      <c r="C180" s="94"/>
      <c r="D180" s="147">
        <f t="shared" si="164"/>
        <v>-244.44</v>
      </c>
      <c r="E180" s="148">
        <f t="shared" si="165"/>
        <v>0.97</v>
      </c>
      <c r="F180" s="149"/>
      <c r="G180" s="147">
        <f t="shared" si="166"/>
        <v>-136.59669715657884</v>
      </c>
      <c r="H180" s="147">
        <f t="shared" si="167"/>
        <v>-136.59669715657884</v>
      </c>
      <c r="I180" s="147">
        <f t="shared" si="168"/>
        <v>-1874.25</v>
      </c>
      <c r="J180" s="147">
        <f t="shared" si="156"/>
        <v>7.4375</v>
      </c>
      <c r="K180" s="147">
        <f t="shared" si="169"/>
        <v>-63.394037884131677</v>
      </c>
      <c r="L180" s="115">
        <f t="shared" si="228"/>
        <v>0.44785212980980066</v>
      </c>
      <c r="M180" s="115">
        <f t="shared" si="224"/>
        <v>0.2433513411523992</v>
      </c>
      <c r="N180" s="115">
        <f t="shared" si="170"/>
        <v>0.2433513411523992</v>
      </c>
      <c r="O180" s="147">
        <f t="shared" si="171"/>
        <v>0.54205038554197948</v>
      </c>
      <c r="P180" s="149"/>
      <c r="Q180" s="147">
        <f t="shared" si="172"/>
        <v>-71.810954300348698</v>
      </c>
      <c r="R180" s="147">
        <f t="shared" si="173"/>
        <v>-152.48113862641108</v>
      </c>
      <c r="S180" s="147">
        <f t="shared" si="174"/>
        <v>-1874.25</v>
      </c>
      <c r="T180" s="147">
        <f t="shared" si="157"/>
        <v>7.4375</v>
      </c>
      <c r="U180" s="147">
        <f t="shared" si="175"/>
        <v>-71.810954300348698</v>
      </c>
      <c r="V180" s="115">
        <f t="shared" si="176"/>
        <v>0.31215328897044675</v>
      </c>
      <c r="W180" s="115">
        <f t="shared" si="177"/>
        <v>0.10733548822592331</v>
      </c>
      <c r="X180" s="115">
        <f t="shared" si="178"/>
        <v>1</v>
      </c>
      <c r="Y180" s="147">
        <f t="shared" si="179"/>
        <v>0</v>
      </c>
      <c r="Z180" s="149"/>
      <c r="AA180" s="147">
        <f t="shared" si="180"/>
        <v>-157.01128319791937</v>
      </c>
      <c r="AB180" s="147">
        <f t="shared" si="181"/>
        <v>22.988716802080631</v>
      </c>
      <c r="AC180" s="147">
        <f t="shared" si="182"/>
        <v>22.988716802080631</v>
      </c>
      <c r="AD180" s="114">
        <f t="shared" si="229"/>
        <v>-0.5206903305497268</v>
      </c>
      <c r="AE180" s="114">
        <f t="shared" si="183"/>
        <v>1</v>
      </c>
      <c r="AF180" s="147">
        <f t="shared" si="184"/>
        <v>0</v>
      </c>
      <c r="AG180" s="149"/>
      <c r="AH180" s="147">
        <f t="shared" si="185"/>
        <v>-162.71850162818339</v>
      </c>
      <c r="AI180" s="147">
        <f t="shared" si="186"/>
        <v>17.28149837181661</v>
      </c>
      <c r="AJ180" s="147">
        <f t="shared" si="187"/>
        <v>17.28149837181661</v>
      </c>
      <c r="AK180" s="114">
        <f t="shared" si="158"/>
        <v>-3.3554319072661418E-2</v>
      </c>
      <c r="AL180" s="114">
        <f t="shared" si="188"/>
        <v>1</v>
      </c>
      <c r="AM180" s="147">
        <f t="shared" si="189"/>
        <v>0</v>
      </c>
      <c r="AN180" s="149"/>
      <c r="AO180" s="147">
        <f t="shared" si="190"/>
        <v>-162.25148678751589</v>
      </c>
      <c r="AP180" s="147">
        <f t="shared" si="191"/>
        <v>17.240998027804949</v>
      </c>
      <c r="AQ180" s="114">
        <f t="shared" si="230"/>
        <v>-0.27432366083828053</v>
      </c>
      <c r="AR180" s="147">
        <f t="shared" si="192"/>
        <v>17.240998027804949</v>
      </c>
      <c r="AS180" s="114">
        <f t="shared" si="193"/>
        <v>0.96891084494491575</v>
      </c>
      <c r="AT180" s="147">
        <f t="shared" si="194"/>
        <v>6.8416658840495831E-2</v>
      </c>
      <c r="AU180" s="147">
        <f t="shared" si="225"/>
        <v>-156.91938278465625</v>
      </c>
      <c r="AV180" s="147">
        <f t="shared" si="226"/>
        <v>23.08061721534375</v>
      </c>
      <c r="AW180" s="114">
        <f t="shared" si="227"/>
        <v>-0.64334679434199182</v>
      </c>
      <c r="AX180" s="147">
        <f t="shared" si="195"/>
        <v>23.08061721534375</v>
      </c>
      <c r="AY180" s="114">
        <f t="shared" si="196"/>
        <v>0.9286085120346127</v>
      </c>
      <c r="AZ180" s="147">
        <f t="shared" si="197"/>
        <v>9.1589750854538687E-2</v>
      </c>
      <c r="BA180" s="114">
        <f t="shared" si="198"/>
        <v>0.16000640969503452</v>
      </c>
      <c r="BB180" s="149"/>
      <c r="BC180" s="223">
        <f t="shared" si="199"/>
        <v>1.797056795237014</v>
      </c>
      <c r="BD180" s="70"/>
      <c r="BE180" s="214"/>
      <c r="BF180" s="148">
        <f t="shared" si="200"/>
        <v>-161.66276986489987</v>
      </c>
      <c r="BG180" s="148">
        <f t="shared" si="201"/>
        <v>18.337230135100128</v>
      </c>
      <c r="BH180" s="147">
        <f t="shared" si="202"/>
        <v>18.337230135100128</v>
      </c>
      <c r="BI180" s="114">
        <f t="shared" si="231"/>
        <v>-8.576504980845856E-2</v>
      </c>
      <c r="BJ180" s="114">
        <f t="shared" si="203"/>
        <v>1</v>
      </c>
      <c r="BK180" s="147">
        <f t="shared" si="204"/>
        <v>0</v>
      </c>
      <c r="BL180" s="150"/>
      <c r="BM180" s="147">
        <f t="shared" si="205"/>
        <v>-159.71704211530957</v>
      </c>
      <c r="BN180" s="147">
        <f t="shared" si="206"/>
        <v>-159.71704211530957</v>
      </c>
      <c r="BO180" s="147">
        <f t="shared" si="207"/>
        <v>-1874.25</v>
      </c>
      <c r="BP180" s="147">
        <f t="shared" si="159"/>
        <v>7.4375</v>
      </c>
      <c r="BQ180" s="147">
        <f t="shared" si="208"/>
        <v>-76.20474682287626</v>
      </c>
      <c r="BR180" s="115">
        <f t="shared" si="209"/>
        <v>0.23845300053003532</v>
      </c>
      <c r="BS180" s="115">
        <f t="shared" si="210"/>
        <v>6.0178523233113533E-2</v>
      </c>
      <c r="BT180" s="115">
        <f t="shared" si="211"/>
        <v>6.0178523233113533E-2</v>
      </c>
      <c r="BU180" s="147">
        <f t="shared" si="212"/>
        <v>0.63379778617186333</v>
      </c>
      <c r="BV180" s="150"/>
      <c r="BW180" s="147">
        <f t="shared" si="213"/>
        <v>-149.92893258999501</v>
      </c>
      <c r="BX180" s="147">
        <f t="shared" si="214"/>
        <v>-149.92893258999501</v>
      </c>
      <c r="BY180" s="147">
        <f t="shared" si="215"/>
        <v>-1874.25</v>
      </c>
      <c r="BZ180" s="147">
        <f t="shared" si="160"/>
        <v>7.4375</v>
      </c>
      <c r="CA180" s="147">
        <f t="shared" si="216"/>
        <v>-70.346175941946697</v>
      </c>
      <c r="CB180" s="115">
        <f t="shared" si="217"/>
        <v>0.3363363969981561</v>
      </c>
      <c r="CC180" s="115">
        <f t="shared" si="218"/>
        <v>0.12652593113552588</v>
      </c>
      <c r="CD180" s="115">
        <f t="shared" si="219"/>
        <v>1</v>
      </c>
      <c r="CE180" s="147">
        <f t="shared" si="220"/>
        <v>0</v>
      </c>
      <c r="CF180" s="150"/>
      <c r="CG180" s="227">
        <f t="shared" si="221"/>
        <v>0.63379778617186333</v>
      </c>
      <c r="CH180" s="236">
        <f t="shared" si="222"/>
        <v>2.4308545814088776</v>
      </c>
      <c r="CI180" s="79">
        <f t="shared" si="223"/>
        <v>1.3176247603510478E-2</v>
      </c>
      <c r="CJ180" s="229">
        <f t="shared" si="161"/>
        <v>-37.604165052983504</v>
      </c>
      <c r="CK180" s="184">
        <f t="shared" si="232"/>
        <v>70</v>
      </c>
      <c r="CL180" s="184">
        <f t="shared" si="233"/>
        <v>4.2124966263179475</v>
      </c>
    </row>
    <row r="181" spans="1:90" x14ac:dyDescent="0.25">
      <c r="A181" s="145">
        <f t="shared" si="162"/>
        <v>705</v>
      </c>
      <c r="B181" s="146">
        <f t="shared" si="163"/>
        <v>0.125</v>
      </c>
      <c r="C181" s="94"/>
      <c r="D181" s="147">
        <f t="shared" si="164"/>
        <v>-246.18600000000001</v>
      </c>
      <c r="E181" s="148">
        <f t="shared" si="165"/>
        <v>0.97</v>
      </c>
      <c r="F181" s="149"/>
      <c r="G181" s="147">
        <f t="shared" si="166"/>
        <v>-136.93524610994967</v>
      </c>
      <c r="H181" s="147">
        <f t="shared" si="167"/>
        <v>-136.93524610994967</v>
      </c>
      <c r="I181" s="147">
        <f t="shared" si="168"/>
        <v>-1887.6375</v>
      </c>
      <c r="J181" s="147">
        <f t="shared" si="156"/>
        <v>7.4375</v>
      </c>
      <c r="K181" s="147">
        <f t="shared" si="169"/>
        <v>-63.556984377492789</v>
      </c>
      <c r="L181" s="115">
        <f t="shared" si="228"/>
        <v>0.44530752217434577</v>
      </c>
      <c r="M181" s="115">
        <f t="shared" si="224"/>
        <v>0.24011143010365069</v>
      </c>
      <c r="N181" s="115">
        <f t="shared" si="170"/>
        <v>0.24011143010365069</v>
      </c>
      <c r="O181" s="147">
        <f t="shared" si="171"/>
        <v>0.53953997679255195</v>
      </c>
      <c r="P181" s="149"/>
      <c r="Q181" s="147">
        <f t="shared" si="172"/>
        <v>-71.931543702158933</v>
      </c>
      <c r="R181" s="147">
        <f t="shared" si="173"/>
        <v>-152.68784234508041</v>
      </c>
      <c r="S181" s="147">
        <f t="shared" si="174"/>
        <v>-1887.6375</v>
      </c>
      <c r="T181" s="147">
        <f t="shared" si="157"/>
        <v>7.4375</v>
      </c>
      <c r="U181" s="147">
        <f t="shared" si="175"/>
        <v>-71.931543702158933</v>
      </c>
      <c r="V181" s="115">
        <f t="shared" si="176"/>
        <v>0.3101530842552534</v>
      </c>
      <c r="W181" s="115">
        <f t="shared" si="177"/>
        <v>0.10583551152279136</v>
      </c>
      <c r="X181" s="115">
        <f t="shared" si="178"/>
        <v>1</v>
      </c>
      <c r="Y181" s="147">
        <f t="shared" si="179"/>
        <v>0</v>
      </c>
      <c r="Z181" s="149"/>
      <c r="AA181" s="147">
        <f t="shared" si="180"/>
        <v>-157.29719478518157</v>
      </c>
      <c r="AB181" s="147">
        <f t="shared" si="181"/>
        <v>22.702805214818426</v>
      </c>
      <c r="AC181" s="147">
        <f t="shared" si="182"/>
        <v>22.702805214818426</v>
      </c>
      <c r="AD181" s="114">
        <f t="shared" si="229"/>
        <v>-0.50234870084387462</v>
      </c>
      <c r="AE181" s="114">
        <f t="shared" si="183"/>
        <v>1</v>
      </c>
      <c r="AF181" s="147">
        <f t="shared" si="184"/>
        <v>0</v>
      </c>
      <c r="AG181" s="149"/>
      <c r="AH181" s="147">
        <f t="shared" si="185"/>
        <v>-162.85411419150927</v>
      </c>
      <c r="AI181" s="147">
        <f t="shared" si="186"/>
        <v>17.145885808490732</v>
      </c>
      <c r="AJ181" s="147">
        <f t="shared" si="187"/>
        <v>17.145885808490732</v>
      </c>
      <c r="AK181" s="114">
        <f t="shared" si="158"/>
        <v>-3.2550832336470423E-2</v>
      </c>
      <c r="AL181" s="114">
        <f t="shared" si="188"/>
        <v>1</v>
      </c>
      <c r="AM181" s="147">
        <f t="shared" si="189"/>
        <v>0</v>
      </c>
      <c r="AN181" s="149"/>
      <c r="AO181" s="147">
        <f t="shared" si="190"/>
        <v>-162.44620310862581</v>
      </c>
      <c r="AP181" s="147">
        <f t="shared" si="191"/>
        <v>17.047341306204231</v>
      </c>
      <c r="AQ181" s="114">
        <f t="shared" si="230"/>
        <v>-0.2647272202379326</v>
      </c>
      <c r="AR181" s="147">
        <f t="shared" si="192"/>
        <v>17.047341306204231</v>
      </c>
      <c r="AS181" s="114">
        <f t="shared" si="193"/>
        <v>0.96998191930374411</v>
      </c>
      <c r="AT181" s="147">
        <f t="shared" si="194"/>
        <v>6.7168405461797601E-2</v>
      </c>
      <c r="AU181" s="147">
        <f t="shared" si="225"/>
        <v>-157.22847010748254</v>
      </c>
      <c r="AV181" s="147">
        <f t="shared" si="226"/>
        <v>22.771529892517464</v>
      </c>
      <c r="AW181" s="114">
        <f t="shared" si="227"/>
        <v>-0.62028996082677801</v>
      </c>
      <c r="AX181" s="147">
        <f t="shared" si="195"/>
        <v>22.771529892517464</v>
      </c>
      <c r="AY181" s="114">
        <f t="shared" si="196"/>
        <v>0.93107679283677669</v>
      </c>
      <c r="AZ181" s="147">
        <f t="shared" si="197"/>
        <v>8.9722340002038853E-2</v>
      </c>
      <c r="BA181" s="114">
        <f t="shared" si="198"/>
        <v>0.15689074546383647</v>
      </c>
      <c r="BB181" s="149"/>
      <c r="BC181" s="223">
        <f t="shared" si="199"/>
        <v>1.7914307222563883</v>
      </c>
      <c r="BD181" s="70"/>
      <c r="BE181" s="214"/>
      <c r="BF181" s="148">
        <f t="shared" si="200"/>
        <v>-161.82261036181046</v>
      </c>
      <c r="BG181" s="148">
        <f t="shared" si="201"/>
        <v>18.177389638189538</v>
      </c>
      <c r="BH181" s="147">
        <f t="shared" si="202"/>
        <v>18.177389638189538</v>
      </c>
      <c r="BI181" s="114">
        <f t="shared" si="231"/>
        <v>-8.3063495526561212E-2</v>
      </c>
      <c r="BJ181" s="114">
        <f t="shared" si="203"/>
        <v>1</v>
      </c>
      <c r="BK181" s="147">
        <f t="shared" si="204"/>
        <v>0</v>
      </c>
      <c r="BL181" s="150"/>
      <c r="BM181" s="147">
        <f t="shared" si="205"/>
        <v>-159.86607381230613</v>
      </c>
      <c r="BN181" s="147">
        <f t="shared" si="206"/>
        <v>-159.86607381230613</v>
      </c>
      <c r="BO181" s="147">
        <f t="shared" si="207"/>
        <v>-1887.6375</v>
      </c>
      <c r="BP181" s="147">
        <f t="shared" si="159"/>
        <v>7.4375</v>
      </c>
      <c r="BQ181" s="147">
        <f t="shared" si="208"/>
        <v>-76.298885742656196</v>
      </c>
      <c r="BR181" s="115">
        <f t="shared" si="209"/>
        <v>0.23685704018286205</v>
      </c>
      <c r="BS181" s="115">
        <f t="shared" si="210"/>
        <v>5.9330969624618639E-2</v>
      </c>
      <c r="BT181" s="115">
        <f t="shared" si="211"/>
        <v>5.9330969624618639E-2</v>
      </c>
      <c r="BU181" s="147">
        <f t="shared" si="212"/>
        <v>0.62988996773958283</v>
      </c>
      <c r="BV181" s="150"/>
      <c r="BW181" s="147">
        <f t="shared" si="213"/>
        <v>-150.15653190473802</v>
      </c>
      <c r="BX181" s="147">
        <f t="shared" si="214"/>
        <v>-150.15653190473802</v>
      </c>
      <c r="BY181" s="147">
        <f t="shared" si="215"/>
        <v>-1887.6375</v>
      </c>
      <c r="BZ181" s="147">
        <f t="shared" si="160"/>
        <v>7.4375</v>
      </c>
      <c r="CA181" s="147">
        <f t="shared" si="216"/>
        <v>-70.47498817886499</v>
      </c>
      <c r="CB181" s="115">
        <f t="shared" si="217"/>
        <v>0.3342183268403735</v>
      </c>
      <c r="CC181" s="115">
        <f t="shared" si="218"/>
        <v>0.12476563561532333</v>
      </c>
      <c r="CD181" s="115">
        <f t="shared" si="219"/>
        <v>1</v>
      </c>
      <c r="CE181" s="147">
        <f t="shared" si="220"/>
        <v>0</v>
      </c>
      <c r="CF181" s="150"/>
      <c r="CG181" s="227">
        <f t="shared" si="221"/>
        <v>0.62988996773958283</v>
      </c>
      <c r="CH181" s="236">
        <f t="shared" si="222"/>
        <v>2.4213206899959712</v>
      </c>
      <c r="CI181" s="79">
        <f t="shared" si="223"/>
        <v>1.2865996273419051E-2</v>
      </c>
      <c r="CJ181" s="229">
        <f t="shared" si="161"/>
        <v>-37.811131574543538</v>
      </c>
      <c r="CK181" s="184">
        <f t="shared" si="232"/>
        <v>70.5</v>
      </c>
      <c r="CL181" s="184">
        <f t="shared" si="233"/>
        <v>4.1828333585356141</v>
      </c>
    </row>
    <row r="182" spans="1:90" x14ac:dyDescent="0.25">
      <c r="A182" s="145">
        <f t="shared" si="162"/>
        <v>710</v>
      </c>
      <c r="B182" s="146">
        <f t="shared" si="163"/>
        <v>0.125</v>
      </c>
      <c r="C182" s="94"/>
      <c r="D182" s="147">
        <f t="shared" si="164"/>
        <v>-247.93199999999999</v>
      </c>
      <c r="E182" s="148">
        <f t="shared" si="165"/>
        <v>0.97</v>
      </c>
      <c r="F182" s="149"/>
      <c r="G182" s="147">
        <f t="shared" si="166"/>
        <v>-137.26863469042738</v>
      </c>
      <c r="H182" s="147">
        <f t="shared" si="167"/>
        <v>-137.26863469042738</v>
      </c>
      <c r="I182" s="147">
        <f t="shared" si="168"/>
        <v>-1901.0250000000001</v>
      </c>
      <c r="J182" s="147">
        <f t="shared" si="156"/>
        <v>7.4375</v>
      </c>
      <c r="K182" s="147">
        <f t="shared" si="169"/>
        <v>-63.718088386491466</v>
      </c>
      <c r="L182" s="115">
        <f t="shared" si="228"/>
        <v>0.44278814627896185</v>
      </c>
      <c r="M182" s="115">
        <f t="shared" si="224"/>
        <v>0.23693193437243185</v>
      </c>
      <c r="N182" s="115">
        <f t="shared" si="170"/>
        <v>0.23693193437243185</v>
      </c>
      <c r="O182" s="147">
        <f t="shared" si="171"/>
        <v>0.537044736660514</v>
      </c>
      <c r="P182" s="149"/>
      <c r="Q182" s="147">
        <f t="shared" si="172"/>
        <v>-72.050597007086125</v>
      </c>
      <c r="R182" s="147">
        <f t="shared" si="173"/>
        <v>-152.89142171455865</v>
      </c>
      <c r="S182" s="147">
        <f t="shared" si="174"/>
        <v>-1901.0250000000001</v>
      </c>
      <c r="T182" s="147">
        <f t="shared" si="157"/>
        <v>7.4375</v>
      </c>
      <c r="U182" s="147">
        <f t="shared" si="175"/>
        <v>-72.050597007086125</v>
      </c>
      <c r="V182" s="115">
        <f t="shared" si="176"/>
        <v>0.30817701085245358</v>
      </c>
      <c r="W182" s="115">
        <f t="shared" si="177"/>
        <v>0.10436641254347626</v>
      </c>
      <c r="X182" s="115">
        <f t="shared" si="178"/>
        <v>1</v>
      </c>
      <c r="Y182" s="147">
        <f t="shared" si="179"/>
        <v>0</v>
      </c>
      <c r="Z182" s="149"/>
      <c r="AA182" s="147">
        <f t="shared" si="180"/>
        <v>-157.57549310668105</v>
      </c>
      <c r="AB182" s="147">
        <f t="shared" si="181"/>
        <v>22.424506893318949</v>
      </c>
      <c r="AC182" s="147">
        <f t="shared" si="182"/>
        <v>22.424506893318949</v>
      </c>
      <c r="AD182" s="114">
        <f t="shared" si="229"/>
        <v>-0.48479313316427386</v>
      </c>
      <c r="AE182" s="114">
        <f t="shared" si="183"/>
        <v>1</v>
      </c>
      <c r="AF182" s="147">
        <f t="shared" si="184"/>
        <v>0</v>
      </c>
      <c r="AG182" s="149"/>
      <c r="AH182" s="147">
        <f t="shared" si="185"/>
        <v>-162.98753743513194</v>
      </c>
      <c r="AI182" s="147">
        <f t="shared" si="186"/>
        <v>17.012462564868059</v>
      </c>
      <c r="AJ182" s="147">
        <f t="shared" si="187"/>
        <v>17.012462564868059</v>
      </c>
      <c r="AK182" s="114">
        <f t="shared" si="158"/>
        <v>-3.1584808045097154E-2</v>
      </c>
      <c r="AL182" s="114">
        <f t="shared" si="188"/>
        <v>1</v>
      </c>
      <c r="AM182" s="147">
        <f t="shared" si="189"/>
        <v>0</v>
      </c>
      <c r="AN182" s="149"/>
      <c r="AO182" s="147">
        <f t="shared" si="190"/>
        <v>-162.63620725199567</v>
      </c>
      <c r="AP182" s="147">
        <f t="shared" si="191"/>
        <v>16.858398767738265</v>
      </c>
      <c r="AQ182" s="114">
        <f t="shared" si="230"/>
        <v>-0.25554104472388117</v>
      </c>
      <c r="AR182" s="147">
        <f t="shared" si="192"/>
        <v>16.858398767738265</v>
      </c>
      <c r="AS182" s="114">
        <f t="shared" si="193"/>
        <v>0.97100831245522468</v>
      </c>
      <c r="AT182" s="147">
        <f t="shared" si="194"/>
        <v>6.5956176712591019E-2</v>
      </c>
      <c r="AU182" s="147">
        <f t="shared" si="225"/>
        <v>-157.52870870834565</v>
      </c>
      <c r="AV182" s="147">
        <f t="shared" si="226"/>
        <v>22.471291291654353</v>
      </c>
      <c r="AW182" s="114">
        <f t="shared" si="227"/>
        <v>-0.59823470227280362</v>
      </c>
      <c r="AX182" s="147">
        <f t="shared" si="195"/>
        <v>22.471291291654353</v>
      </c>
      <c r="AY182" s="114">
        <f t="shared" si="196"/>
        <v>0.93344399226096686</v>
      </c>
      <c r="AZ182" s="147">
        <f t="shared" si="197"/>
        <v>8.7915850123843328E-2</v>
      </c>
      <c r="BA182" s="114">
        <f t="shared" si="198"/>
        <v>0.15387202683643436</v>
      </c>
      <c r="BB182" s="149"/>
      <c r="BC182" s="223">
        <f t="shared" si="199"/>
        <v>1.7859167634969484</v>
      </c>
      <c r="BD182" s="70"/>
      <c r="BE182" s="214"/>
      <c r="BF182" s="148">
        <f t="shared" si="200"/>
        <v>-161.97951565614002</v>
      </c>
      <c r="BG182" s="148">
        <f t="shared" si="201"/>
        <v>18.020484343859977</v>
      </c>
      <c r="BH182" s="147">
        <f t="shared" si="202"/>
        <v>18.020484343859977</v>
      </c>
      <c r="BI182" s="114">
        <f t="shared" si="231"/>
        <v>-8.0467908494638793E-2</v>
      </c>
      <c r="BJ182" s="114">
        <f t="shared" si="203"/>
        <v>1</v>
      </c>
      <c r="BK182" s="147">
        <f t="shared" si="204"/>
        <v>0</v>
      </c>
      <c r="BL182" s="150"/>
      <c r="BM182" s="147">
        <f t="shared" si="205"/>
        <v>-160.01290432375183</v>
      </c>
      <c r="BN182" s="147">
        <f t="shared" si="206"/>
        <v>-160.01290432375183</v>
      </c>
      <c r="BO182" s="147">
        <f t="shared" si="207"/>
        <v>-1901.0250000000001</v>
      </c>
      <c r="BP182" s="147">
        <f t="shared" si="159"/>
        <v>7.4375</v>
      </c>
      <c r="BQ182" s="147">
        <f t="shared" si="208"/>
        <v>-76.39177265439568</v>
      </c>
      <c r="BR182" s="115">
        <f t="shared" si="209"/>
        <v>0.23528167870773126</v>
      </c>
      <c r="BS182" s="115">
        <f t="shared" si="210"/>
        <v>5.8501134633978123E-2</v>
      </c>
      <c r="BT182" s="115">
        <f t="shared" si="211"/>
        <v>5.8501134633978123E-2</v>
      </c>
      <c r="BU182" s="147">
        <f t="shared" si="212"/>
        <v>0.6260285771664782</v>
      </c>
      <c r="BV182" s="150"/>
      <c r="BW182" s="147">
        <f t="shared" si="213"/>
        <v>-150.38066952049837</v>
      </c>
      <c r="BX182" s="147">
        <f t="shared" si="214"/>
        <v>-150.38066952049837</v>
      </c>
      <c r="BY182" s="147">
        <f t="shared" si="215"/>
        <v>-1901.0250000000001</v>
      </c>
      <c r="BZ182" s="147">
        <f t="shared" si="160"/>
        <v>7.4375</v>
      </c>
      <c r="CA182" s="147">
        <f t="shared" si="216"/>
        <v>-70.602187551441773</v>
      </c>
      <c r="CB182" s="115">
        <f t="shared" si="217"/>
        <v>0.33212511942391126</v>
      </c>
      <c r="CC182" s="115">
        <f t="shared" si="218"/>
        <v>0.12304125625587102</v>
      </c>
      <c r="CD182" s="115">
        <f t="shared" si="219"/>
        <v>1</v>
      </c>
      <c r="CE182" s="147">
        <f t="shared" si="220"/>
        <v>0</v>
      </c>
      <c r="CF182" s="150"/>
      <c r="CG182" s="227">
        <f t="shared" si="221"/>
        <v>0.6260285771664782</v>
      </c>
      <c r="CH182" s="236">
        <f t="shared" si="222"/>
        <v>2.4119453406634266</v>
      </c>
      <c r="CI182" s="79">
        <f t="shared" si="223"/>
        <v>1.2563166112270863E-2</v>
      </c>
      <c r="CJ182" s="229">
        <f t="shared" si="161"/>
        <v>-38.018017957501989</v>
      </c>
      <c r="CK182" s="184">
        <f t="shared" si="232"/>
        <v>71</v>
      </c>
      <c r="CL182" s="184">
        <f t="shared" si="233"/>
        <v>4.1535805590124468</v>
      </c>
    </row>
    <row r="183" spans="1:90" x14ac:dyDescent="0.25">
      <c r="A183" s="145">
        <f t="shared" si="162"/>
        <v>715</v>
      </c>
      <c r="B183" s="146">
        <f t="shared" si="163"/>
        <v>0.125</v>
      </c>
      <c r="C183" s="94"/>
      <c r="D183" s="147">
        <f t="shared" si="164"/>
        <v>-249.678</v>
      </c>
      <c r="E183" s="148">
        <f t="shared" si="165"/>
        <v>0.97</v>
      </c>
      <c r="F183" s="149"/>
      <c r="G183" s="147">
        <f t="shared" si="166"/>
        <v>-137.59697338271758</v>
      </c>
      <c r="H183" s="147">
        <f t="shared" si="167"/>
        <v>-137.59697338271758</v>
      </c>
      <c r="I183" s="147">
        <f t="shared" si="168"/>
        <v>-1914.4124999999999</v>
      </c>
      <c r="J183" s="147">
        <f t="shared" si="156"/>
        <v>7.4375</v>
      </c>
      <c r="K183" s="147">
        <f t="shared" si="169"/>
        <v>-63.877378480961475</v>
      </c>
      <c r="L183" s="115">
        <f t="shared" si="228"/>
        <v>0.44029369479482966</v>
      </c>
      <c r="M183" s="115">
        <f t="shared" si="224"/>
        <v>0.23381151376389947</v>
      </c>
      <c r="N183" s="115">
        <f t="shared" si="170"/>
        <v>0.23381151376389947</v>
      </c>
      <c r="O183" s="147">
        <f t="shared" si="171"/>
        <v>0.53456477615663389</v>
      </c>
      <c r="P183" s="149"/>
      <c r="Q183" s="147">
        <f t="shared" si="172"/>
        <v>-72.168142371458529</v>
      </c>
      <c r="R183" s="147">
        <f t="shared" si="173"/>
        <v>-153.09194717118359</v>
      </c>
      <c r="S183" s="147">
        <f t="shared" si="174"/>
        <v>-1914.4124999999999</v>
      </c>
      <c r="T183" s="147">
        <f t="shared" si="157"/>
        <v>7.4375</v>
      </c>
      <c r="U183" s="147">
        <f t="shared" si="175"/>
        <v>-72.168142371458529</v>
      </c>
      <c r="V183" s="115">
        <f t="shared" si="176"/>
        <v>0.30622466115209868</v>
      </c>
      <c r="W183" s="115">
        <f t="shared" si="177"/>
        <v>0.10292736364851841</v>
      </c>
      <c r="X183" s="115">
        <f t="shared" si="178"/>
        <v>1</v>
      </c>
      <c r="Y183" s="147">
        <f t="shared" si="179"/>
        <v>0</v>
      </c>
      <c r="Z183" s="149"/>
      <c r="AA183" s="147">
        <f t="shared" si="180"/>
        <v>-157.84648034379703</v>
      </c>
      <c r="AB183" s="147">
        <f t="shared" si="181"/>
        <v>22.153519656202974</v>
      </c>
      <c r="AC183" s="147">
        <f t="shared" si="182"/>
        <v>22.153519656202974</v>
      </c>
      <c r="AD183" s="114">
        <f t="shared" si="229"/>
        <v>-0.4679842769551002</v>
      </c>
      <c r="AE183" s="114">
        <f t="shared" si="183"/>
        <v>1</v>
      </c>
      <c r="AF183" s="147">
        <f t="shared" si="184"/>
        <v>0</v>
      </c>
      <c r="AG183" s="149"/>
      <c r="AH183" s="147">
        <f t="shared" si="185"/>
        <v>-163.11882521273677</v>
      </c>
      <c r="AI183" s="147">
        <f t="shared" si="186"/>
        <v>16.881174787263234</v>
      </c>
      <c r="AJ183" s="147">
        <f t="shared" si="187"/>
        <v>16.881174787263234</v>
      </c>
      <c r="AK183" s="114">
        <f t="shared" si="158"/>
        <v>-3.0654573892053255E-2</v>
      </c>
      <c r="AL183" s="114">
        <f t="shared" si="188"/>
        <v>1</v>
      </c>
      <c r="AM183" s="147">
        <f t="shared" si="189"/>
        <v>0</v>
      </c>
      <c r="AN183" s="149"/>
      <c r="AO183" s="147">
        <f t="shared" si="190"/>
        <v>-162.82167390574801</v>
      </c>
      <c r="AP183" s="147">
        <f t="shared" si="191"/>
        <v>16.673995537197328</v>
      </c>
      <c r="AQ183" s="114">
        <f t="shared" si="230"/>
        <v>-0.24674460576901061</v>
      </c>
      <c r="AR183" s="147">
        <f t="shared" si="192"/>
        <v>16.673995537197328</v>
      </c>
      <c r="AS183" s="114">
        <f t="shared" si="193"/>
        <v>0.97199217734697663</v>
      </c>
      <c r="AT183" s="147">
        <f t="shared" si="194"/>
        <v>6.4778537440549067E-2</v>
      </c>
      <c r="AU183" s="147">
        <f t="shared" si="225"/>
        <v>-157.82047401965499</v>
      </c>
      <c r="AV183" s="147">
        <f t="shared" si="226"/>
        <v>22.179525980345005</v>
      </c>
      <c r="AW183" s="114">
        <f t="shared" si="227"/>
        <v>-0.5771302381699982</v>
      </c>
      <c r="AX183" s="147">
        <f t="shared" si="195"/>
        <v>22.179525980345005</v>
      </c>
      <c r="AY183" s="114">
        <f t="shared" si="196"/>
        <v>0.93571477720006113</v>
      </c>
      <c r="AZ183" s="147">
        <f t="shared" si="197"/>
        <v>8.6167544601184934E-2</v>
      </c>
      <c r="BA183" s="114">
        <f t="shared" si="198"/>
        <v>0.15094608204173399</v>
      </c>
      <c r="BB183" s="149"/>
      <c r="BC183" s="223">
        <f t="shared" si="199"/>
        <v>1.7805108581983677</v>
      </c>
      <c r="BD183" s="70"/>
      <c r="BE183" s="214"/>
      <c r="BF183" s="148">
        <f t="shared" si="200"/>
        <v>-162.13356836801137</v>
      </c>
      <c r="BG183" s="148">
        <f t="shared" si="201"/>
        <v>17.866431631988632</v>
      </c>
      <c r="BH183" s="147">
        <f t="shared" si="202"/>
        <v>17.866431631988632</v>
      </c>
      <c r="BI183" s="114">
        <f t="shared" si="231"/>
        <v>-7.7973340948852138E-2</v>
      </c>
      <c r="BJ183" s="114">
        <f t="shared" si="203"/>
        <v>1</v>
      </c>
      <c r="BK183" s="147">
        <f t="shared" si="204"/>
        <v>0</v>
      </c>
      <c r="BL183" s="150"/>
      <c r="BM183" s="147">
        <f t="shared" si="205"/>
        <v>-160.15758243752308</v>
      </c>
      <c r="BN183" s="147">
        <f t="shared" si="206"/>
        <v>-160.15758243752308</v>
      </c>
      <c r="BO183" s="147">
        <f t="shared" si="207"/>
        <v>-1914.4124999999999</v>
      </c>
      <c r="BP183" s="147">
        <f t="shared" si="159"/>
        <v>7.4375</v>
      </c>
      <c r="BQ183" s="147">
        <f t="shared" si="208"/>
        <v>-76.483431891208681</v>
      </c>
      <c r="BR183" s="115">
        <f t="shared" si="209"/>
        <v>0.23372653240486913</v>
      </c>
      <c r="BS183" s="115">
        <f t="shared" si="210"/>
        <v>5.7688530302742937E-2</v>
      </c>
      <c r="BT183" s="115">
        <f t="shared" si="211"/>
        <v>5.7688530302742937E-2</v>
      </c>
      <c r="BU183" s="147">
        <f t="shared" si="212"/>
        <v>0.62221282998260707</v>
      </c>
      <c r="BV183" s="150"/>
      <c r="BW183" s="147">
        <f t="shared" si="213"/>
        <v>-150.60142359088709</v>
      </c>
      <c r="BX183" s="147">
        <f t="shared" si="214"/>
        <v>-150.60142359088709</v>
      </c>
      <c r="BY183" s="147">
        <f t="shared" si="215"/>
        <v>-1914.4124999999999</v>
      </c>
      <c r="BZ183" s="147">
        <f t="shared" si="160"/>
        <v>7.4375</v>
      </c>
      <c r="CA183" s="147">
        <f t="shared" si="216"/>
        <v>-70.727802932730143</v>
      </c>
      <c r="CB183" s="115">
        <f t="shared" si="217"/>
        <v>0.33005637184118564</v>
      </c>
      <c r="CC183" s="115">
        <f t="shared" si="218"/>
        <v>0.12135184550118466</v>
      </c>
      <c r="CD183" s="115">
        <f t="shared" si="219"/>
        <v>1</v>
      </c>
      <c r="CE183" s="147">
        <f t="shared" si="220"/>
        <v>0</v>
      </c>
      <c r="CF183" s="150"/>
      <c r="CG183" s="227">
        <f t="shared" si="221"/>
        <v>0.62221282998260707</v>
      </c>
      <c r="CH183" s="236">
        <f t="shared" si="222"/>
        <v>2.4027236881809748</v>
      </c>
      <c r="CI183" s="79">
        <f t="shared" si="223"/>
        <v>1.2267657043858158E-2</v>
      </c>
      <c r="CJ183" s="229">
        <f t="shared" si="161"/>
        <v>-38.22476747420491</v>
      </c>
      <c r="CK183" s="184">
        <f t="shared" si="232"/>
        <v>71.5</v>
      </c>
      <c r="CL183" s="184">
        <f t="shared" si="233"/>
        <v>4.1247299166461202</v>
      </c>
    </row>
    <row r="184" spans="1:90" x14ac:dyDescent="0.25">
      <c r="A184" s="145">
        <f t="shared" si="162"/>
        <v>720</v>
      </c>
      <c r="B184" s="146">
        <f t="shared" si="163"/>
        <v>0.125</v>
      </c>
      <c r="C184" s="94"/>
      <c r="D184" s="147">
        <f t="shared" si="164"/>
        <v>-251.42400000000001</v>
      </c>
      <c r="E184" s="148">
        <f t="shared" si="165"/>
        <v>0.97</v>
      </c>
      <c r="F184" s="149"/>
      <c r="G184" s="147">
        <f t="shared" si="166"/>
        <v>-137.92036986400541</v>
      </c>
      <c r="H184" s="147">
        <f t="shared" si="167"/>
        <v>-137.92036986400541</v>
      </c>
      <c r="I184" s="147">
        <f t="shared" si="168"/>
        <v>-1927.8</v>
      </c>
      <c r="J184" s="147">
        <f t="shared" si="156"/>
        <v>7.4375</v>
      </c>
      <c r="K184" s="147">
        <f t="shared" si="169"/>
        <v>-64.034882703175967</v>
      </c>
      <c r="L184" s="115">
        <f t="shared" si="228"/>
        <v>0.43782386356586694</v>
      </c>
      <c r="M184" s="115">
        <f t="shared" si="224"/>
        <v>0.23074885778115564</v>
      </c>
      <c r="N184" s="115">
        <f t="shared" si="170"/>
        <v>0.23074885778115564</v>
      </c>
      <c r="O184" s="147">
        <f t="shared" si="171"/>
        <v>0.53210019237656414</v>
      </c>
      <c r="P184" s="149"/>
      <c r="Q184" s="147">
        <f t="shared" si="172"/>
        <v>-72.284207293623069</v>
      </c>
      <c r="R184" s="147">
        <f t="shared" si="173"/>
        <v>-153.28948706941316</v>
      </c>
      <c r="S184" s="147">
        <f t="shared" si="174"/>
        <v>-1927.8</v>
      </c>
      <c r="T184" s="147">
        <f t="shared" si="157"/>
        <v>7.4375</v>
      </c>
      <c r="U184" s="147">
        <f t="shared" si="175"/>
        <v>-72.284207293623069</v>
      </c>
      <c r="V184" s="115">
        <f t="shared" si="176"/>
        <v>0.30429563595731057</v>
      </c>
      <c r="W184" s="115">
        <f t="shared" si="177"/>
        <v>0.10151756407537804</v>
      </c>
      <c r="X184" s="115">
        <f t="shared" si="178"/>
        <v>1</v>
      </c>
      <c r="Y184" s="147">
        <f t="shared" si="179"/>
        <v>0</v>
      </c>
      <c r="Z184" s="149"/>
      <c r="AA184" s="147">
        <f t="shared" si="180"/>
        <v>-158.11044323009531</v>
      </c>
      <c r="AB184" s="147">
        <f t="shared" si="181"/>
        <v>21.889556769904686</v>
      </c>
      <c r="AC184" s="147">
        <f t="shared" si="182"/>
        <v>21.889556769904686</v>
      </c>
      <c r="AD184" s="114">
        <f t="shared" si="229"/>
        <v>-0.45188502872769976</v>
      </c>
      <c r="AE184" s="114">
        <f t="shared" si="183"/>
        <v>1</v>
      </c>
      <c r="AF184" s="147">
        <f t="shared" si="184"/>
        <v>0</v>
      </c>
      <c r="AG184" s="149"/>
      <c r="AH184" s="147">
        <f t="shared" si="185"/>
        <v>-163.24802960342407</v>
      </c>
      <c r="AI184" s="147">
        <f t="shared" si="186"/>
        <v>16.751970396575928</v>
      </c>
      <c r="AJ184" s="147">
        <f t="shared" si="187"/>
        <v>16.751970396575928</v>
      </c>
      <c r="AK184" s="114">
        <f t="shared" si="158"/>
        <v>-2.9758544188359097E-2</v>
      </c>
      <c r="AL184" s="114">
        <f t="shared" si="188"/>
        <v>1</v>
      </c>
      <c r="AM184" s="147">
        <f t="shared" si="189"/>
        <v>0</v>
      </c>
      <c r="AN184" s="149"/>
      <c r="AO184" s="147">
        <f t="shared" si="190"/>
        <v>-163.00276922012341</v>
      </c>
      <c r="AP184" s="147">
        <f t="shared" si="191"/>
        <v>16.493965283522897</v>
      </c>
      <c r="AQ184" s="114">
        <f t="shared" si="230"/>
        <v>-0.23831854415320031</v>
      </c>
      <c r="AR184" s="147">
        <f t="shared" si="192"/>
        <v>16.493965283522897</v>
      </c>
      <c r="AS184" s="114">
        <f t="shared" si="193"/>
        <v>0.97293555104128937</v>
      </c>
      <c r="AT184" s="147">
        <f t="shared" si="194"/>
        <v>6.3634125322233392E-2</v>
      </c>
      <c r="AU184" s="147">
        <f t="shared" si="225"/>
        <v>-158.10412105347908</v>
      </c>
      <c r="AV184" s="147">
        <f t="shared" si="226"/>
        <v>21.895878946520924</v>
      </c>
      <c r="AW184" s="114">
        <f t="shared" si="227"/>
        <v>-0.55692873410243426</v>
      </c>
      <c r="AX184" s="147">
        <f t="shared" si="195"/>
        <v>21.895878946520924</v>
      </c>
      <c r="AY184" s="114">
        <f t="shared" si="196"/>
        <v>0.93789358048760074</v>
      </c>
      <c r="AZ184" s="147">
        <f t="shared" si="197"/>
        <v>8.4474841614664065E-2</v>
      </c>
      <c r="BA184" s="114">
        <f t="shared" si="198"/>
        <v>0.14810896693689746</v>
      </c>
      <c r="BB184" s="149"/>
      <c r="BC184" s="223">
        <f t="shared" si="199"/>
        <v>1.7752091593134618</v>
      </c>
      <c r="BD184" s="70"/>
      <c r="BE184" s="214"/>
      <c r="BF184" s="148">
        <f t="shared" si="200"/>
        <v>-162.28484801400586</v>
      </c>
      <c r="BG184" s="148">
        <f t="shared" si="201"/>
        <v>17.71515198599414</v>
      </c>
      <c r="BH184" s="147">
        <f t="shared" si="202"/>
        <v>17.71515198599414</v>
      </c>
      <c r="BI184" s="114">
        <f t="shared" si="231"/>
        <v>-7.557511167852099E-2</v>
      </c>
      <c r="BJ184" s="114">
        <f t="shared" si="203"/>
        <v>1</v>
      </c>
      <c r="BK184" s="147">
        <f t="shared" si="204"/>
        <v>0</v>
      </c>
      <c r="BL184" s="150"/>
      <c r="BM184" s="147">
        <f t="shared" si="205"/>
        <v>-160.3001555058525</v>
      </c>
      <c r="BN184" s="147">
        <f t="shared" si="206"/>
        <v>-160.3001555058525</v>
      </c>
      <c r="BO184" s="147">
        <f t="shared" si="207"/>
        <v>-1927.8</v>
      </c>
      <c r="BP184" s="147">
        <f t="shared" si="159"/>
        <v>7.4375</v>
      </c>
      <c r="BQ184" s="147">
        <f t="shared" si="208"/>
        <v>-76.573887172361168</v>
      </c>
      <c r="BR184" s="115">
        <f t="shared" si="209"/>
        <v>0.23219122670494238</v>
      </c>
      <c r="BS184" s="115">
        <f t="shared" si="210"/>
        <v>5.689268523589644E-2</v>
      </c>
      <c r="BT184" s="115">
        <f t="shared" si="211"/>
        <v>5.689268523589644E-2</v>
      </c>
      <c r="BU184" s="147">
        <f t="shared" si="212"/>
        <v>0.61844195797011003</v>
      </c>
      <c r="BV184" s="150"/>
      <c r="BW184" s="147">
        <f t="shared" si="213"/>
        <v>-150.81886997449089</v>
      </c>
      <c r="BX184" s="147">
        <f t="shared" si="214"/>
        <v>-150.81886997449089</v>
      </c>
      <c r="BY184" s="147">
        <f t="shared" si="215"/>
        <v>-1927.8</v>
      </c>
      <c r="BZ184" s="147">
        <f t="shared" si="160"/>
        <v>7.4375</v>
      </c>
      <c r="CA184" s="147">
        <f t="shared" si="216"/>
        <v>-70.851862542060402</v>
      </c>
      <c r="CB184" s="115">
        <f t="shared" si="217"/>
        <v>0.32801168897041194</v>
      </c>
      <c r="CC184" s="115">
        <f t="shared" si="218"/>
        <v>0.11969648575184443</v>
      </c>
      <c r="CD184" s="115">
        <f t="shared" si="219"/>
        <v>1</v>
      </c>
      <c r="CE184" s="147">
        <f t="shared" si="220"/>
        <v>0</v>
      </c>
      <c r="CF184" s="150"/>
      <c r="CG184" s="227">
        <f t="shared" si="221"/>
        <v>0.61844195797011003</v>
      </c>
      <c r="CH184" s="236">
        <f t="shared" si="222"/>
        <v>2.3936511172835719</v>
      </c>
      <c r="CI184" s="79">
        <f t="shared" si="223"/>
        <v>1.1979360325870325E-2</v>
      </c>
      <c r="CJ184" s="229">
        <f t="shared" si="161"/>
        <v>-38.43132743586532</v>
      </c>
      <c r="CK184" s="184">
        <f t="shared" si="232"/>
        <v>72</v>
      </c>
      <c r="CL184" s="184">
        <f t="shared" si="233"/>
        <v>4.0962733369845434</v>
      </c>
    </row>
    <row r="185" spans="1:90" x14ac:dyDescent="0.25">
      <c r="A185" s="145">
        <f t="shared" si="162"/>
        <v>725</v>
      </c>
      <c r="B185" s="146">
        <f t="shared" si="163"/>
        <v>0.125</v>
      </c>
      <c r="C185" s="94"/>
      <c r="D185" s="147">
        <f t="shared" si="164"/>
        <v>-253.17</v>
      </c>
      <c r="E185" s="148">
        <f t="shared" si="165"/>
        <v>0.97</v>
      </c>
      <c r="F185" s="149"/>
      <c r="G185" s="147">
        <f t="shared" si="166"/>
        <v>-138.23892907575421</v>
      </c>
      <c r="H185" s="147">
        <f t="shared" si="167"/>
        <v>-138.23892907575421</v>
      </c>
      <c r="I185" s="147">
        <f t="shared" si="168"/>
        <v>-1941.1875</v>
      </c>
      <c r="J185" s="147">
        <f t="shared" si="156"/>
        <v>7.4375</v>
      </c>
      <c r="K185" s="147">
        <f t="shared" si="169"/>
        <v>-64.190628578116005</v>
      </c>
      <c r="L185" s="115">
        <f t="shared" si="228"/>
        <v>0.43537835163955657</v>
      </c>
      <c r="M185" s="115">
        <f t="shared" si="224"/>
        <v>0.22774268526623578</v>
      </c>
      <c r="N185" s="115">
        <f t="shared" si="170"/>
        <v>0.22774268526623578</v>
      </c>
      <c r="O185" s="147">
        <f t="shared" si="171"/>
        <v>0.52965106925576322</v>
      </c>
      <c r="P185" s="149"/>
      <c r="Q185" s="147">
        <f t="shared" si="172"/>
        <v>-72.398818632214414</v>
      </c>
      <c r="R185" s="147">
        <f t="shared" si="173"/>
        <v>-153.48410775666022</v>
      </c>
      <c r="S185" s="147">
        <f t="shared" si="174"/>
        <v>-1941.1875</v>
      </c>
      <c r="T185" s="147">
        <f t="shared" si="157"/>
        <v>7.4375</v>
      </c>
      <c r="U185" s="147">
        <f t="shared" si="175"/>
        <v>-72.398818632214414</v>
      </c>
      <c r="V185" s="115">
        <f t="shared" si="176"/>
        <v>0.30238954429343373</v>
      </c>
      <c r="W185" s="115">
        <f t="shared" si="177"/>
        <v>0.10013623893422294</v>
      </c>
      <c r="X185" s="115">
        <f t="shared" si="178"/>
        <v>1</v>
      </c>
      <c r="Y185" s="147">
        <f t="shared" si="179"/>
        <v>0</v>
      </c>
      <c r="Z185" s="149"/>
      <c r="AA185" s="147">
        <f t="shared" si="180"/>
        <v>-158.36765399322027</v>
      </c>
      <c r="AB185" s="147">
        <f t="shared" si="181"/>
        <v>21.632346006779727</v>
      </c>
      <c r="AC185" s="147">
        <f t="shared" si="182"/>
        <v>21.632346006779727</v>
      </c>
      <c r="AD185" s="114">
        <f t="shared" si="229"/>
        <v>-0.4364603873924911</v>
      </c>
      <c r="AE185" s="114">
        <f t="shared" si="183"/>
        <v>1</v>
      </c>
      <c r="AF185" s="147">
        <f t="shared" si="184"/>
        <v>0</v>
      </c>
      <c r="AG185" s="149"/>
      <c r="AH185" s="147">
        <f t="shared" si="185"/>
        <v>-163.37520098452464</v>
      </c>
      <c r="AI185" s="147">
        <f t="shared" si="186"/>
        <v>16.624799015475361</v>
      </c>
      <c r="AJ185" s="147">
        <f t="shared" si="187"/>
        <v>16.624799015475361</v>
      </c>
      <c r="AK185" s="114">
        <f t="shared" si="158"/>
        <v>-2.8895214771413186E-2</v>
      </c>
      <c r="AL185" s="114">
        <f t="shared" si="188"/>
        <v>1</v>
      </c>
      <c r="AM185" s="147">
        <f t="shared" si="189"/>
        <v>0</v>
      </c>
      <c r="AN185" s="149"/>
      <c r="AO185" s="147">
        <f t="shared" si="190"/>
        <v>-163.1796513170726</v>
      </c>
      <c r="AP185" s="147">
        <f t="shared" si="191"/>
        <v>16.318149710010346</v>
      </c>
      <c r="AQ185" s="114">
        <f t="shared" si="230"/>
        <v>-0.23024459551761231</v>
      </c>
      <c r="AR185" s="147">
        <f t="shared" si="192"/>
        <v>16.318149710010346</v>
      </c>
      <c r="AS185" s="114">
        <f t="shared" si="193"/>
        <v>0.97384036150089959</v>
      </c>
      <c r="AT185" s="147">
        <f t="shared" si="194"/>
        <v>6.2521646398507075E-2</v>
      </c>
      <c r="AU185" s="147">
        <f t="shared" si="225"/>
        <v>-158.37998572114918</v>
      </c>
      <c r="AV185" s="147">
        <f t="shared" si="226"/>
        <v>21.620014278850817</v>
      </c>
      <c r="AW185" s="114">
        <f t="shared" si="227"/>
        <v>-0.53758510738806997</v>
      </c>
      <c r="AX185" s="147">
        <f t="shared" si="195"/>
        <v>21.620014278850817</v>
      </c>
      <c r="AY185" s="114">
        <f t="shared" si="196"/>
        <v>0.93998461326002891</v>
      </c>
      <c r="AZ185" s="147">
        <f t="shared" si="197"/>
        <v>8.2835303750386266E-2</v>
      </c>
      <c r="BA185" s="114">
        <f t="shared" si="198"/>
        <v>0.14535695014889333</v>
      </c>
      <c r="BB185" s="149"/>
      <c r="BC185" s="223">
        <f t="shared" si="199"/>
        <v>1.7700080194046566</v>
      </c>
      <c r="BD185" s="70"/>
      <c r="BE185" s="214"/>
      <c r="BF185" s="148">
        <f t="shared" si="200"/>
        <v>-162.4334311511991</v>
      </c>
      <c r="BG185" s="148">
        <f t="shared" si="201"/>
        <v>17.566568848800898</v>
      </c>
      <c r="BH185" s="147">
        <f t="shared" si="202"/>
        <v>17.566568848800898</v>
      </c>
      <c r="BI185" s="114">
        <f t="shared" si="231"/>
        <v>-7.3268789828170713E-2</v>
      </c>
      <c r="BJ185" s="114">
        <f t="shared" si="203"/>
        <v>1</v>
      </c>
      <c r="BK185" s="147">
        <f t="shared" si="204"/>
        <v>0</v>
      </c>
      <c r="BL185" s="150"/>
      <c r="BM185" s="147">
        <f t="shared" si="205"/>
        <v>-160.44066949767526</v>
      </c>
      <c r="BN185" s="147">
        <f t="shared" si="206"/>
        <v>-160.44066949767526</v>
      </c>
      <c r="BO185" s="147">
        <f t="shared" si="207"/>
        <v>-1941.1875</v>
      </c>
      <c r="BP185" s="147">
        <f t="shared" si="159"/>
        <v>7.4375</v>
      </c>
      <c r="BQ185" s="147">
        <f t="shared" si="208"/>
        <v>-76.663161622089049</v>
      </c>
      <c r="BR185" s="115">
        <f t="shared" si="209"/>
        <v>0.23067539591078554</v>
      </c>
      <c r="BS185" s="115">
        <f t="shared" si="210"/>
        <v>5.6113143938164509E-2</v>
      </c>
      <c r="BT185" s="115">
        <f t="shared" si="211"/>
        <v>5.6113143938164509E-2</v>
      </c>
      <c r="BU185" s="147">
        <f t="shared" si="212"/>
        <v>0.61471520880335351</v>
      </c>
      <c r="BV185" s="150"/>
      <c r="BW185" s="147">
        <f t="shared" si="213"/>
        <v>-151.03308231589872</v>
      </c>
      <c r="BX185" s="147">
        <f t="shared" si="214"/>
        <v>-151.03308231589872</v>
      </c>
      <c r="BY185" s="147">
        <f t="shared" si="215"/>
        <v>-1941.1875</v>
      </c>
      <c r="BZ185" s="147">
        <f t="shared" si="160"/>
        <v>7.4375</v>
      </c>
      <c r="CA185" s="147">
        <f t="shared" si="216"/>
        <v>-70.974393962431321</v>
      </c>
      <c r="CB185" s="115">
        <f t="shared" si="217"/>
        <v>0.32599068331940412</v>
      </c>
      <c r="CC185" s="115">
        <f t="shared" si="218"/>
        <v>0.11807428829517014</v>
      </c>
      <c r="CD185" s="115">
        <f t="shared" si="219"/>
        <v>1</v>
      </c>
      <c r="CE185" s="147">
        <f t="shared" si="220"/>
        <v>0</v>
      </c>
      <c r="CF185" s="150"/>
      <c r="CG185" s="227">
        <f t="shared" si="221"/>
        <v>0.61471520880335351</v>
      </c>
      <c r="CH185" s="236">
        <f t="shared" si="222"/>
        <v>2.38472322820801</v>
      </c>
      <c r="CI185" s="79">
        <f t="shared" si="223"/>
        <v>1.1698159921288927E-2</v>
      </c>
      <c r="CJ185" s="229">
        <f t="shared" si="161"/>
        <v>-38.637648917004647</v>
      </c>
      <c r="CK185" s="184">
        <f t="shared" si="232"/>
        <v>72.5</v>
      </c>
      <c r="CL185" s="184">
        <f t="shared" si="233"/>
        <v>4.0682029355169265</v>
      </c>
    </row>
    <row r="186" spans="1:90" x14ac:dyDescent="0.25">
      <c r="A186" s="145">
        <f t="shared" si="162"/>
        <v>730</v>
      </c>
      <c r="B186" s="146">
        <f t="shared" si="163"/>
        <v>0.125</v>
      </c>
      <c r="C186" s="94"/>
      <c r="D186" s="147">
        <f t="shared" si="164"/>
        <v>-254.916</v>
      </c>
      <c r="E186" s="148">
        <f t="shared" si="165"/>
        <v>0.97</v>
      </c>
      <c r="F186" s="149"/>
      <c r="G186" s="147">
        <f t="shared" si="166"/>
        <v>-138.55275329435642</v>
      </c>
      <c r="H186" s="147">
        <f t="shared" si="167"/>
        <v>-138.55275329435642</v>
      </c>
      <c r="I186" s="147">
        <f t="shared" si="168"/>
        <v>-1954.575</v>
      </c>
      <c r="J186" s="147">
        <f t="shared" si="156"/>
        <v>7.4375</v>
      </c>
      <c r="K186" s="147">
        <f t="shared" si="169"/>
        <v>-64.344643123573107</v>
      </c>
      <c r="L186" s="115">
        <f t="shared" si="228"/>
        <v>0.43295686129285826</v>
      </c>
      <c r="M186" s="115">
        <f t="shared" si="224"/>
        <v>0.22479174401154564</v>
      </c>
      <c r="N186" s="115">
        <f t="shared" si="170"/>
        <v>0.22479174401154564</v>
      </c>
      <c r="O186" s="147">
        <f t="shared" si="171"/>
        <v>0.52721747828902754</v>
      </c>
      <c r="P186" s="149"/>
      <c r="Q186" s="147">
        <f t="shared" si="172"/>
        <v>-72.512002623851458</v>
      </c>
      <c r="R186" s="147">
        <f t="shared" si="173"/>
        <v>-153.67587364502162</v>
      </c>
      <c r="S186" s="147">
        <f t="shared" si="174"/>
        <v>-1954.575</v>
      </c>
      <c r="T186" s="147">
        <f t="shared" si="157"/>
        <v>7.4375</v>
      </c>
      <c r="U186" s="147">
        <f t="shared" si="175"/>
        <v>-72.512002623851458</v>
      </c>
      <c r="V186" s="115">
        <f t="shared" si="176"/>
        <v>0.30050600322124033</v>
      </c>
      <c r="W186" s="115">
        <f t="shared" si="177"/>
        <v>9.8782638244961252E-2</v>
      </c>
      <c r="X186" s="115">
        <f t="shared" si="178"/>
        <v>1</v>
      </c>
      <c r="Y186" s="147">
        <f t="shared" si="179"/>
        <v>0</v>
      </c>
      <c r="Z186" s="149"/>
      <c r="AA186" s="147">
        <f t="shared" si="180"/>
        <v>-158.61837123164912</v>
      </c>
      <c r="AB186" s="147">
        <f t="shared" si="181"/>
        <v>21.381628768350879</v>
      </c>
      <c r="AC186" s="147">
        <f t="shared" si="182"/>
        <v>21.381628768350879</v>
      </c>
      <c r="AD186" s="114">
        <f t="shared" si="229"/>
        <v>-0.42167732007618647</v>
      </c>
      <c r="AE186" s="114">
        <f t="shared" si="183"/>
        <v>1</v>
      </c>
      <c r="AF186" s="147">
        <f t="shared" si="184"/>
        <v>0</v>
      </c>
      <c r="AG186" s="149"/>
      <c r="AH186" s="147">
        <f t="shared" si="185"/>
        <v>-163.50038810086542</v>
      </c>
      <c r="AI186" s="147">
        <f t="shared" si="186"/>
        <v>16.499611899134578</v>
      </c>
      <c r="AJ186" s="147">
        <f t="shared" si="187"/>
        <v>16.499611899134578</v>
      </c>
      <c r="AK186" s="114">
        <f t="shared" si="158"/>
        <v>-2.8063158247700788E-2</v>
      </c>
      <c r="AL186" s="114">
        <f t="shared" si="188"/>
        <v>1</v>
      </c>
      <c r="AM186" s="147">
        <f t="shared" si="189"/>
        <v>0</v>
      </c>
      <c r="AN186" s="149"/>
      <c r="AO186" s="147">
        <f t="shared" si="190"/>
        <v>-163.35247076436497</v>
      </c>
      <c r="AP186" s="147">
        <f t="shared" si="191"/>
        <v>16.146398080001433</v>
      </c>
      <c r="AQ186" s="114">
        <f t="shared" si="230"/>
        <v>-0.22250552115621747</v>
      </c>
      <c r="AR186" s="147">
        <f t="shared" si="192"/>
        <v>16.146398080001433</v>
      </c>
      <c r="AS186" s="114">
        <f t="shared" si="193"/>
        <v>0.9747084339526324</v>
      </c>
      <c r="AT186" s="147">
        <f t="shared" si="194"/>
        <v>6.1439870928468157E-2</v>
      </c>
      <c r="AU186" s="147">
        <f t="shared" si="225"/>
        <v>-158.64838605653614</v>
      </c>
      <c r="AV186" s="147">
        <f t="shared" si="226"/>
        <v>21.35161394346386</v>
      </c>
      <c r="AW186" s="114">
        <f t="shared" si="227"/>
        <v>-0.51905684737392976</v>
      </c>
      <c r="AX186" s="147">
        <f t="shared" si="195"/>
        <v>21.35161394346386</v>
      </c>
      <c r="AY186" s="114">
        <f t="shared" si="196"/>
        <v>0.94199187664790152</v>
      </c>
      <c r="AZ186" s="147">
        <f t="shared" si="197"/>
        <v>8.1246628399786372E-2</v>
      </c>
      <c r="BA186" s="114">
        <f t="shared" si="198"/>
        <v>0.14268649932825453</v>
      </c>
      <c r="BB186" s="149"/>
      <c r="BC186" s="223">
        <f t="shared" si="199"/>
        <v>1.7649039776172821</v>
      </c>
      <c r="BD186" s="70"/>
      <c r="BE186" s="214"/>
      <c r="BF186" s="148">
        <f t="shared" si="200"/>
        <v>-162.57939151332704</v>
      </c>
      <c r="BG186" s="148">
        <f t="shared" si="201"/>
        <v>17.420608486672961</v>
      </c>
      <c r="BH186" s="147">
        <f t="shared" si="202"/>
        <v>17.420608486672961</v>
      </c>
      <c r="BI186" s="114">
        <f t="shared" si="231"/>
        <v>-7.1050179791124171E-2</v>
      </c>
      <c r="BJ186" s="114">
        <f t="shared" si="203"/>
        <v>1</v>
      </c>
      <c r="BK186" s="147">
        <f t="shared" si="204"/>
        <v>0</v>
      </c>
      <c r="BL186" s="150"/>
      <c r="BM186" s="147">
        <f t="shared" si="205"/>
        <v>-160.57916904871473</v>
      </c>
      <c r="BN186" s="147">
        <f t="shared" si="206"/>
        <v>-160.57916904871473</v>
      </c>
      <c r="BO186" s="147">
        <f t="shared" si="207"/>
        <v>-1954.575</v>
      </c>
      <c r="BP186" s="147">
        <f t="shared" si="159"/>
        <v>7.4375</v>
      </c>
      <c r="BQ186" s="147">
        <f t="shared" si="208"/>
        <v>-76.751277787744399</v>
      </c>
      <c r="BR186" s="115">
        <f t="shared" si="209"/>
        <v>0.22917868294735347</v>
      </c>
      <c r="BS186" s="115">
        <f t="shared" si="210"/>
        <v>5.534946618075446E-2</v>
      </c>
      <c r="BT186" s="115">
        <f t="shared" si="211"/>
        <v>5.534946618075446E-2</v>
      </c>
      <c r="BU186" s="147">
        <f t="shared" si="212"/>
        <v>0.61103184569526148</v>
      </c>
      <c r="BV186" s="150"/>
      <c r="BW186" s="147">
        <f t="shared" si="213"/>
        <v>-151.24413212348153</v>
      </c>
      <c r="BX186" s="147">
        <f t="shared" si="214"/>
        <v>-151.24413212348153</v>
      </c>
      <c r="BY186" s="147">
        <f t="shared" si="215"/>
        <v>-1954.575</v>
      </c>
      <c r="BZ186" s="147">
        <f t="shared" si="160"/>
        <v>7.4375</v>
      </c>
      <c r="CA186" s="147">
        <f t="shared" si="216"/>
        <v>-71.095424157388337</v>
      </c>
      <c r="CB186" s="115">
        <f t="shared" si="217"/>
        <v>0.32399297487168999</v>
      </c>
      <c r="CC186" s="115">
        <f t="shared" si="218"/>
        <v>0.11648439227595979</v>
      </c>
      <c r="CD186" s="115">
        <f t="shared" si="219"/>
        <v>1</v>
      </c>
      <c r="CE186" s="147">
        <f t="shared" si="220"/>
        <v>0</v>
      </c>
      <c r="CF186" s="150"/>
      <c r="CG186" s="227">
        <f t="shared" si="221"/>
        <v>0.61103184569526148</v>
      </c>
      <c r="CH186" s="236">
        <f t="shared" si="222"/>
        <v>2.3759358233125436</v>
      </c>
      <c r="CI186" s="79">
        <f t="shared" si="223"/>
        <v>1.1423933726719654E-2</v>
      </c>
      <c r="CJ186" s="229">
        <f t="shared" si="161"/>
        <v>-38.843686500369635</v>
      </c>
      <c r="CK186" s="184">
        <f t="shared" si="232"/>
        <v>73</v>
      </c>
      <c r="CL186" s="184">
        <f t="shared" si="233"/>
        <v>4.0405110311950754</v>
      </c>
    </row>
    <row r="187" spans="1:90" x14ac:dyDescent="0.25">
      <c r="A187" s="145">
        <f t="shared" si="162"/>
        <v>735</v>
      </c>
      <c r="B187" s="146">
        <f t="shared" si="163"/>
        <v>0.125</v>
      </c>
      <c r="C187" s="94"/>
      <c r="D187" s="147">
        <f t="shared" si="164"/>
        <v>-256.66199999999998</v>
      </c>
      <c r="E187" s="148">
        <f t="shared" si="165"/>
        <v>0.97</v>
      </c>
      <c r="F187" s="149"/>
      <c r="G187" s="147">
        <f t="shared" si="166"/>
        <v>-138.86194220056947</v>
      </c>
      <c r="H187" s="147">
        <f t="shared" si="167"/>
        <v>-138.86194220056947</v>
      </c>
      <c r="I187" s="147">
        <f t="shared" si="168"/>
        <v>-1967.9625000000001</v>
      </c>
      <c r="J187" s="147">
        <f t="shared" si="156"/>
        <v>7.4375</v>
      </c>
      <c r="K187" s="147">
        <f t="shared" si="169"/>
        <v>-64.496952860084463</v>
      </c>
      <c r="L187" s="115">
        <f t="shared" si="228"/>
        <v>0.43055909805351722</v>
      </c>
      <c r="M187" s="115">
        <f t="shared" si="224"/>
        <v>0.22189481034586159</v>
      </c>
      <c r="N187" s="115">
        <f t="shared" si="170"/>
        <v>0.22189481034586159</v>
      </c>
      <c r="O187" s="147">
        <f t="shared" si="171"/>
        <v>0.52479947921605996</v>
      </c>
      <c r="P187" s="149"/>
      <c r="Q187" s="147">
        <f t="shared" si="172"/>
        <v>-72.623784900280768</v>
      </c>
      <c r="R187" s="147">
        <f t="shared" si="173"/>
        <v>-153.86484728004453</v>
      </c>
      <c r="S187" s="147">
        <f t="shared" si="174"/>
        <v>-1967.9625000000001</v>
      </c>
      <c r="T187" s="147">
        <f t="shared" si="157"/>
        <v>7.4375</v>
      </c>
      <c r="U187" s="147">
        <f t="shared" si="175"/>
        <v>-72.623784900280768</v>
      </c>
      <c r="V187" s="115">
        <f t="shared" si="176"/>
        <v>0.29864463765414989</v>
      </c>
      <c r="W187" s="115">
        <f t="shared" si="177"/>
        <v>9.7456036013753938E-2</v>
      </c>
      <c r="X187" s="115">
        <f t="shared" si="178"/>
        <v>1</v>
      </c>
      <c r="Y187" s="147">
        <f t="shared" si="179"/>
        <v>0</v>
      </c>
      <c r="Z187" s="149"/>
      <c r="AA187" s="147">
        <f t="shared" si="180"/>
        <v>-158.86284073121075</v>
      </c>
      <c r="AB187" s="147">
        <f t="shared" si="181"/>
        <v>21.137159268789247</v>
      </c>
      <c r="AC187" s="147">
        <f t="shared" si="182"/>
        <v>21.137159268789247</v>
      </c>
      <c r="AD187" s="114">
        <f t="shared" si="229"/>
        <v>-0.40750463756261857</v>
      </c>
      <c r="AE187" s="114">
        <f t="shared" si="183"/>
        <v>1</v>
      </c>
      <c r="AF187" s="147">
        <f t="shared" si="184"/>
        <v>0</v>
      </c>
      <c r="AG187" s="149"/>
      <c r="AH187" s="147">
        <f t="shared" si="185"/>
        <v>-163.62363813068538</v>
      </c>
      <c r="AI187" s="147">
        <f t="shared" si="186"/>
        <v>16.376361869314621</v>
      </c>
      <c r="AJ187" s="147">
        <f t="shared" si="187"/>
        <v>16.376361869314621</v>
      </c>
      <c r="AK187" s="114">
        <f t="shared" si="158"/>
        <v>-2.7261019545236659E-2</v>
      </c>
      <c r="AL187" s="114">
        <f t="shared" si="188"/>
        <v>1</v>
      </c>
      <c r="AM187" s="147">
        <f t="shared" si="189"/>
        <v>0</v>
      </c>
      <c r="AN187" s="149"/>
      <c r="AO187" s="147">
        <f t="shared" si="190"/>
        <v>-163.52137101700885</v>
      </c>
      <c r="AP187" s="147">
        <f t="shared" si="191"/>
        <v>15.978566775273293</v>
      </c>
      <c r="AQ187" s="114">
        <f t="shared" si="230"/>
        <v>-0.21508504363977513</v>
      </c>
      <c r="AR187" s="147">
        <f t="shared" si="192"/>
        <v>15.978566775273293</v>
      </c>
      <c r="AS187" s="114">
        <f t="shared" si="193"/>
        <v>0.97554149685613745</v>
      </c>
      <c r="AT187" s="147">
        <f t="shared" si="194"/>
        <v>6.0387629536180251E-2</v>
      </c>
      <c r="AU187" s="147">
        <f t="shared" si="225"/>
        <v>-158.90962335061275</v>
      </c>
      <c r="AV187" s="147">
        <f t="shared" si="226"/>
        <v>21.090376649387252</v>
      </c>
      <c r="AW187" s="114">
        <f t="shared" si="227"/>
        <v>-0.50130384910798864</v>
      </c>
      <c r="AX187" s="147">
        <f t="shared" si="195"/>
        <v>21.090376649387252</v>
      </c>
      <c r="AY187" s="114">
        <f t="shared" si="196"/>
        <v>0.94391917283349092</v>
      </c>
      <c r="AZ187" s="147">
        <f t="shared" si="197"/>
        <v>7.9706638886573131E-2</v>
      </c>
      <c r="BA187" s="114">
        <f t="shared" si="198"/>
        <v>0.14009426842275338</v>
      </c>
      <c r="BB187" s="149"/>
      <c r="BC187" s="223">
        <f t="shared" si="199"/>
        <v>1.7598937476388132</v>
      </c>
      <c r="BD187" s="70"/>
      <c r="BE187" s="214"/>
      <c r="BF187" s="148">
        <f t="shared" si="200"/>
        <v>-162.72280013957177</v>
      </c>
      <c r="BG187" s="148">
        <f t="shared" si="201"/>
        <v>17.277199860428226</v>
      </c>
      <c r="BH187" s="147">
        <f t="shared" si="202"/>
        <v>17.277199860428226</v>
      </c>
      <c r="BI187" s="114">
        <f t="shared" si="231"/>
        <v>-6.8915307114134142E-2</v>
      </c>
      <c r="BJ187" s="114">
        <f t="shared" si="203"/>
        <v>1</v>
      </c>
      <c r="BK187" s="147">
        <f t="shared" si="204"/>
        <v>0</v>
      </c>
      <c r="BL187" s="150"/>
      <c r="BM187" s="147">
        <f t="shared" si="205"/>
        <v>-160.7156975094187</v>
      </c>
      <c r="BN187" s="147">
        <f t="shared" si="206"/>
        <v>-160.7156975094187</v>
      </c>
      <c r="BO187" s="147">
        <f t="shared" si="207"/>
        <v>-1967.9625000000001</v>
      </c>
      <c r="BP187" s="147">
        <f t="shared" si="159"/>
        <v>7.4375</v>
      </c>
      <c r="BQ187" s="147">
        <f t="shared" si="208"/>
        <v>-76.838257657297575</v>
      </c>
      <c r="BR187" s="115">
        <f t="shared" si="209"/>
        <v>0.22770073911962038</v>
      </c>
      <c r="BS187" s="115">
        <f t="shared" si="210"/>
        <v>5.4601226396966039E-2</v>
      </c>
      <c r="BT187" s="115">
        <f t="shared" si="211"/>
        <v>5.4601226396966039E-2</v>
      </c>
      <c r="BU187" s="147">
        <f t="shared" si="212"/>
        <v>0.60739114704995723</v>
      </c>
      <c r="BV187" s="150"/>
      <c r="BW187" s="147">
        <f t="shared" si="213"/>
        <v>-151.45208884406483</v>
      </c>
      <c r="BX187" s="147">
        <f t="shared" si="214"/>
        <v>-151.45208884406483</v>
      </c>
      <c r="BY187" s="147">
        <f t="shared" si="215"/>
        <v>-1967.9625000000001</v>
      </c>
      <c r="BZ187" s="147">
        <f t="shared" si="160"/>
        <v>7.4375</v>
      </c>
      <c r="CA187" s="147">
        <f t="shared" si="216"/>
        <v>-71.214979487404577</v>
      </c>
      <c r="CB187" s="115">
        <f t="shared" si="217"/>
        <v>0.32201819093499057</v>
      </c>
      <c r="CC187" s="115">
        <f t="shared" si="218"/>
        <v>0.1149259637063179</v>
      </c>
      <c r="CD187" s="115">
        <f t="shared" si="219"/>
        <v>1</v>
      </c>
      <c r="CE187" s="147">
        <f t="shared" si="220"/>
        <v>0</v>
      </c>
      <c r="CF187" s="150"/>
      <c r="CG187" s="227">
        <f t="shared" si="221"/>
        <v>0.60739114704995723</v>
      </c>
      <c r="CH187" s="236">
        <f t="shared" si="222"/>
        <v>2.3672848946887703</v>
      </c>
      <c r="CI187" s="79">
        <f t="shared" si="223"/>
        <v>1.1156554670948268E-2</v>
      </c>
      <c r="CJ187" s="229">
        <f t="shared" si="161"/>
        <v>-39.049398040604835</v>
      </c>
      <c r="CK187" s="184">
        <f t="shared" si="232"/>
        <v>73.5</v>
      </c>
      <c r="CL187" s="184">
        <f t="shared" si="233"/>
        <v>4.013190140177004</v>
      </c>
    </row>
    <row r="188" spans="1:90" x14ac:dyDescent="0.25">
      <c r="A188" s="145">
        <f t="shared" si="162"/>
        <v>740</v>
      </c>
      <c r="B188" s="146">
        <f t="shared" si="163"/>
        <v>0.125</v>
      </c>
      <c r="C188" s="94"/>
      <c r="D188" s="147">
        <f t="shared" si="164"/>
        <v>-258.40800000000002</v>
      </c>
      <c r="E188" s="148">
        <f t="shared" si="165"/>
        <v>0.97</v>
      </c>
      <c r="F188" s="149"/>
      <c r="G188" s="147">
        <f t="shared" si="166"/>
        <v>-139.16659294768255</v>
      </c>
      <c r="H188" s="147">
        <f t="shared" si="167"/>
        <v>-139.16659294768255</v>
      </c>
      <c r="I188" s="147">
        <f t="shared" si="168"/>
        <v>-1981.35</v>
      </c>
      <c r="J188" s="147">
        <f t="shared" si="156"/>
        <v>7.4375</v>
      </c>
      <c r="K188" s="147">
        <f t="shared" si="169"/>
        <v>-64.647583820701357</v>
      </c>
      <c r="L188" s="115">
        <f t="shared" si="228"/>
        <v>0.42818477071706418</v>
      </c>
      <c r="M188" s="115">
        <f t="shared" si="224"/>
        <v>0.21905068869863889</v>
      </c>
      <c r="N188" s="115">
        <f t="shared" si="170"/>
        <v>0.21905068869863889</v>
      </c>
      <c r="O188" s="147">
        <f t="shared" si="171"/>
        <v>0.52239712067448407</v>
      </c>
      <c r="P188" s="149"/>
      <c r="Q188" s="147">
        <f t="shared" si="172"/>
        <v>-72.73419050498542</v>
      </c>
      <c r="R188" s="147">
        <f t="shared" si="173"/>
        <v>-154.051089406665</v>
      </c>
      <c r="S188" s="147">
        <f t="shared" si="174"/>
        <v>-1981.35</v>
      </c>
      <c r="T188" s="147">
        <f t="shared" si="157"/>
        <v>7.4375</v>
      </c>
      <c r="U188" s="147">
        <f t="shared" si="175"/>
        <v>-72.73419050498542</v>
      </c>
      <c r="V188" s="115">
        <f t="shared" si="176"/>
        <v>0.29680508017942753</v>
      </c>
      <c r="W188" s="115">
        <f t="shared" si="177"/>
        <v>9.6155729347313326E-2</v>
      </c>
      <c r="X188" s="115">
        <f t="shared" si="178"/>
        <v>1</v>
      </c>
      <c r="Y188" s="147">
        <f t="shared" si="179"/>
        <v>0</v>
      </c>
      <c r="Z188" s="149"/>
      <c r="AA188" s="147">
        <f t="shared" si="180"/>
        <v>-159.10129622588875</v>
      </c>
      <c r="AB188" s="147">
        <f t="shared" si="181"/>
        <v>20.898703774111254</v>
      </c>
      <c r="AC188" s="147">
        <f t="shared" si="182"/>
        <v>20.898703774111254</v>
      </c>
      <c r="AD188" s="114">
        <f t="shared" si="229"/>
        <v>-0.39391287857667701</v>
      </c>
      <c r="AE188" s="114">
        <f t="shared" si="183"/>
        <v>1</v>
      </c>
      <c r="AF188" s="147">
        <f t="shared" si="184"/>
        <v>0</v>
      </c>
      <c r="AG188" s="149"/>
      <c r="AH188" s="147">
        <f t="shared" si="185"/>
        <v>-163.7449967483868</v>
      </c>
      <c r="AI188" s="147">
        <f t="shared" si="186"/>
        <v>16.255003251613203</v>
      </c>
      <c r="AJ188" s="147">
        <f t="shared" si="187"/>
        <v>16.255003251613203</v>
      </c>
      <c r="AK188" s="114">
        <f t="shared" si="158"/>
        <v>-2.6487511753560889E-2</v>
      </c>
      <c r="AL188" s="114">
        <f t="shared" si="188"/>
        <v>1</v>
      </c>
      <c r="AM188" s="147">
        <f t="shared" si="189"/>
        <v>0</v>
      </c>
      <c r="AN188" s="149"/>
      <c r="AO188" s="147">
        <f t="shared" si="190"/>
        <v>-163.68648882853356</v>
      </c>
      <c r="AP188" s="147">
        <f t="shared" si="191"/>
        <v>15.814518884571356</v>
      </c>
      <c r="AQ188" s="114">
        <f t="shared" si="230"/>
        <v>-0.20796778690187323</v>
      </c>
      <c r="AR188" s="147">
        <f t="shared" si="192"/>
        <v>15.814518884571356</v>
      </c>
      <c r="AS188" s="114">
        <f t="shared" si="193"/>
        <v>0.97634118750317733</v>
      </c>
      <c r="AT188" s="147">
        <f t="shared" si="194"/>
        <v>5.9363809626769355E-2</v>
      </c>
      <c r="AU188" s="147">
        <f t="shared" si="225"/>
        <v>-159.16398320429096</v>
      </c>
      <c r="AV188" s="147">
        <f t="shared" si="226"/>
        <v>20.836016795709043</v>
      </c>
      <c r="AW188" s="114">
        <f t="shared" si="227"/>
        <v>-0.48428825923949986</v>
      </c>
      <c r="AX188" s="147">
        <f t="shared" si="195"/>
        <v>20.836016795709043</v>
      </c>
      <c r="AY188" s="114">
        <f t="shared" si="196"/>
        <v>0.94577011550983903</v>
      </c>
      <c r="AZ188" s="147">
        <f t="shared" si="197"/>
        <v>7.8213276260169079E-2</v>
      </c>
      <c r="BA188" s="114">
        <f t="shared" si="198"/>
        <v>0.13757708588693843</v>
      </c>
      <c r="BB188" s="149"/>
      <c r="BC188" s="223">
        <f t="shared" si="199"/>
        <v>1.7549742065614224</v>
      </c>
      <c r="BD188" s="70"/>
      <c r="BE188" s="214"/>
      <c r="BF188" s="148">
        <f t="shared" si="200"/>
        <v>-162.86372549642402</v>
      </c>
      <c r="BG188" s="148">
        <f t="shared" si="201"/>
        <v>17.136274503575976</v>
      </c>
      <c r="BH188" s="147">
        <f t="shared" si="202"/>
        <v>17.136274503575976</v>
      </c>
      <c r="BI188" s="114">
        <f t="shared" si="231"/>
        <v>-6.6860405338976067E-2</v>
      </c>
      <c r="BJ188" s="114">
        <f t="shared" si="203"/>
        <v>1</v>
      </c>
      <c r="BK188" s="147">
        <f t="shared" si="204"/>
        <v>0</v>
      </c>
      <c r="BL188" s="150"/>
      <c r="BM188" s="147">
        <f t="shared" si="205"/>
        <v>-160.85029699085308</v>
      </c>
      <c r="BN188" s="147">
        <f t="shared" si="206"/>
        <v>-160.85029699085308</v>
      </c>
      <c r="BO188" s="147">
        <f t="shared" si="207"/>
        <v>-1981.35</v>
      </c>
      <c r="BP188" s="147">
        <f t="shared" si="159"/>
        <v>7.4375</v>
      </c>
      <c r="BQ188" s="147">
        <f t="shared" si="208"/>
        <v>-76.924122676220264</v>
      </c>
      <c r="BR188" s="115">
        <f t="shared" si="209"/>
        <v>0.22624122387815571</v>
      </c>
      <c r="BS188" s="115">
        <f t="shared" si="210"/>
        <v>5.3868013105202978E-2</v>
      </c>
      <c r="BT188" s="115">
        <f t="shared" si="211"/>
        <v>5.3868013105202978E-2</v>
      </c>
      <c r="BU188" s="147">
        <f t="shared" si="212"/>
        <v>0.60379240612182083</v>
      </c>
      <c r="BV188" s="150"/>
      <c r="BW188" s="147">
        <f t="shared" si="213"/>
        <v>-151.65701993462827</v>
      </c>
      <c r="BX188" s="147">
        <f t="shared" si="214"/>
        <v>-151.65701993462827</v>
      </c>
      <c r="BY188" s="147">
        <f t="shared" si="215"/>
        <v>-1981.35</v>
      </c>
      <c r="BZ188" s="147">
        <f t="shared" si="160"/>
        <v>7.4375</v>
      </c>
      <c r="CA188" s="147">
        <f t="shared" si="216"/>
        <v>-71.333085725779782</v>
      </c>
      <c r="CB188" s="115">
        <f t="shared" si="217"/>
        <v>0.32006596599210796</v>
      </c>
      <c r="CC188" s="115">
        <f t="shared" si="218"/>
        <v>0.113398194513132</v>
      </c>
      <c r="CD188" s="115">
        <f t="shared" si="219"/>
        <v>1</v>
      </c>
      <c r="CE188" s="147">
        <f t="shared" si="220"/>
        <v>0</v>
      </c>
      <c r="CF188" s="150"/>
      <c r="CG188" s="227">
        <f t="shared" si="221"/>
        <v>0.60379240612182083</v>
      </c>
      <c r="CH188" s="236">
        <f t="shared" si="222"/>
        <v>2.3587666126832434</v>
      </c>
      <c r="CI188" s="79">
        <f t="shared" si="223"/>
        <v>1.0895891695855279E-2</v>
      </c>
      <c r="CJ188" s="229">
        <f t="shared" si="161"/>
        <v>-39.254744445127606</v>
      </c>
      <c r="CK188" s="184">
        <f t="shared" si="232"/>
        <v>74</v>
      </c>
      <c r="CL188" s="184">
        <f t="shared" si="233"/>
        <v>3.9862329697850205</v>
      </c>
    </row>
    <row r="189" spans="1:90" x14ac:dyDescent="0.25">
      <c r="A189" s="145">
        <f t="shared" si="162"/>
        <v>745</v>
      </c>
      <c r="B189" s="146">
        <f t="shared" si="163"/>
        <v>0.125</v>
      </c>
      <c r="C189" s="94"/>
      <c r="D189" s="147">
        <f t="shared" si="164"/>
        <v>-260.154</v>
      </c>
      <c r="E189" s="148">
        <f t="shared" si="165"/>
        <v>0.97</v>
      </c>
      <c r="F189" s="149"/>
      <c r="G189" s="147">
        <f t="shared" si="166"/>
        <v>-139.46680022836875</v>
      </c>
      <c r="H189" s="147">
        <f t="shared" si="167"/>
        <v>-139.46680022836875</v>
      </c>
      <c r="I189" s="147">
        <f t="shared" si="168"/>
        <v>-1994.7375</v>
      </c>
      <c r="J189" s="147">
        <f t="shared" ref="J189:J242" si="234">($J$30-1)/(2*$B$30)*1000</f>
        <v>7.4375</v>
      </c>
      <c r="K189" s="147">
        <f t="shared" si="169"/>
        <v>-64.796561560589808</v>
      </c>
      <c r="L189" s="115">
        <f t="shared" si="228"/>
        <v>0.42583359135978405</v>
      </c>
      <c r="M189" s="115">
        <f t="shared" si="224"/>
        <v>0.21625821114602276</v>
      </c>
      <c r="N189" s="115">
        <f t="shared" si="170"/>
        <v>0.21625821114602276</v>
      </c>
      <c r="O189" s="147">
        <f t="shared" si="171"/>
        <v>0.52001044082165826</v>
      </c>
      <c r="P189" s="149"/>
      <c r="Q189" s="147">
        <f t="shared" si="172"/>
        <v>-72.843243909277248</v>
      </c>
      <c r="R189" s="147">
        <f t="shared" si="173"/>
        <v>-154.23465903244858</v>
      </c>
      <c r="S189" s="147">
        <f t="shared" si="174"/>
        <v>-1994.7375</v>
      </c>
      <c r="T189" s="147">
        <f t="shared" ref="T189:T242" si="235">($J$30-1)/(2*$B$30)*1000</f>
        <v>7.4375</v>
      </c>
      <c r="U189" s="147">
        <f t="shared" si="175"/>
        <v>-72.843243909277248</v>
      </c>
      <c r="V189" s="115">
        <f t="shared" si="176"/>
        <v>0.29498697088331149</v>
      </c>
      <c r="W189" s="115">
        <f t="shared" si="177"/>
        <v>9.4881037603363985E-2</v>
      </c>
      <c r="X189" s="115">
        <f t="shared" si="178"/>
        <v>1</v>
      </c>
      <c r="Y189" s="147">
        <f t="shared" si="179"/>
        <v>0</v>
      </c>
      <c r="Z189" s="149"/>
      <c r="AA189" s="147">
        <f t="shared" si="180"/>
        <v>-159.3339601070715</v>
      </c>
      <c r="AB189" s="147">
        <f t="shared" si="181"/>
        <v>20.666039892928495</v>
      </c>
      <c r="AC189" s="147">
        <f t="shared" si="182"/>
        <v>20.666039892928495</v>
      </c>
      <c r="AD189" s="114">
        <f t="shared" si="229"/>
        <v>-0.3808742022032699</v>
      </c>
      <c r="AE189" s="114">
        <f t="shared" si="183"/>
        <v>1</v>
      </c>
      <c r="AF189" s="147">
        <f t="shared" si="184"/>
        <v>0</v>
      </c>
      <c r="AG189" s="149"/>
      <c r="AH189" s="147">
        <f t="shared" si="185"/>
        <v>-163.86450818429751</v>
      </c>
      <c r="AI189" s="147">
        <f t="shared" si="186"/>
        <v>16.135491815702494</v>
      </c>
      <c r="AJ189" s="147">
        <f t="shared" si="187"/>
        <v>16.135491815702494</v>
      </c>
      <c r="AK189" s="114">
        <f t="shared" ref="AK189:AK242" si="236">10*LOG10(ABS((1-($A189^6/AJ$27^6))/(($A189^6/AJ$27^6)+($A189^2/(AI$30*AJ$27^2))+1)))</f>
        <v>-2.5741412230788976E-2</v>
      </c>
      <c r="AL189" s="114">
        <f t="shared" si="188"/>
        <v>1</v>
      </c>
      <c r="AM189" s="147">
        <f t="shared" si="189"/>
        <v>0</v>
      </c>
      <c r="AN189" s="149"/>
      <c r="AO189" s="147">
        <f t="shared" si="190"/>
        <v>-163.84795463446488</v>
      </c>
      <c r="AP189" s="147">
        <f t="shared" si="191"/>
        <v>15.654123819955686</v>
      </c>
      <c r="AQ189" s="114">
        <f t="shared" si="230"/>
        <v>-0.20113922044773205</v>
      </c>
      <c r="AR189" s="147">
        <f t="shared" si="192"/>
        <v>15.654123819955686</v>
      </c>
      <c r="AS189" s="114">
        <f t="shared" si="193"/>
        <v>0.97710905727127828</v>
      </c>
      <c r="AT189" s="147">
        <f t="shared" si="194"/>
        <v>5.8367352050543199E-2</v>
      </c>
      <c r="AU189" s="147">
        <f t="shared" si="225"/>
        <v>-159.41173650595394</v>
      </c>
      <c r="AV189" s="147">
        <f t="shared" si="226"/>
        <v>20.58826349404606</v>
      </c>
      <c r="AW189" s="114">
        <f t="shared" si="227"/>
        <v>-0.46797433311440706</v>
      </c>
      <c r="AX189" s="147">
        <f t="shared" si="195"/>
        <v>20.58826349404606</v>
      </c>
      <c r="AY189" s="114">
        <f t="shared" si="196"/>
        <v>0.94754813977419106</v>
      </c>
      <c r="AZ189" s="147">
        <f t="shared" si="197"/>
        <v>7.6764591700395457E-2</v>
      </c>
      <c r="BA189" s="114">
        <f t="shared" si="198"/>
        <v>0.13513194375093865</v>
      </c>
      <c r="BB189" s="149"/>
      <c r="BC189" s="223">
        <f t="shared" si="199"/>
        <v>1.7501423845725967</v>
      </c>
      <c r="BD189" s="70"/>
      <c r="BE189" s="214"/>
      <c r="BF189" s="148">
        <f t="shared" si="200"/>
        <v>-163.00223359304553</v>
      </c>
      <c r="BG189" s="148">
        <f t="shared" si="201"/>
        <v>16.997766406954469</v>
      </c>
      <c r="BH189" s="147">
        <f t="shared" si="202"/>
        <v>16.997766406954469</v>
      </c>
      <c r="BI189" s="114">
        <f t="shared" si="231"/>
        <v>-6.4881903712815506E-2</v>
      </c>
      <c r="BJ189" s="114">
        <f t="shared" si="203"/>
        <v>1</v>
      </c>
      <c r="BK189" s="147">
        <f t="shared" si="204"/>
        <v>0</v>
      </c>
      <c r="BL189" s="150"/>
      <c r="BM189" s="147">
        <f t="shared" si="205"/>
        <v>-160.98300840865198</v>
      </c>
      <c r="BN189" s="147">
        <f t="shared" si="206"/>
        <v>-160.98300840865198</v>
      </c>
      <c r="BO189" s="147">
        <f t="shared" si="207"/>
        <v>-1994.7375</v>
      </c>
      <c r="BP189" s="147">
        <f t="shared" ref="BP189:BP242" si="237">(120-1)/(2*$BE$29)*1000</f>
        <v>7.4375</v>
      </c>
      <c r="BQ189" s="147">
        <f t="shared" si="208"/>
        <v>-77.008893763775021</v>
      </c>
      <c r="BR189" s="115">
        <f t="shared" si="209"/>
        <v>0.22479980459211535</v>
      </c>
      <c r="BS189" s="115">
        <f t="shared" si="210"/>
        <v>5.3149428357997644E-2</v>
      </c>
      <c r="BT189" s="115">
        <f t="shared" si="211"/>
        <v>5.3149428357997644E-2</v>
      </c>
      <c r="BU189" s="147">
        <f t="shared" si="212"/>
        <v>0.60023493068102907</v>
      </c>
      <c r="BV189" s="150"/>
      <c r="BW189" s="147">
        <f t="shared" si="213"/>
        <v>-151.85899093116049</v>
      </c>
      <c r="BX189" s="147">
        <f t="shared" si="214"/>
        <v>-151.85899093116049</v>
      </c>
      <c r="BY189" s="147">
        <f t="shared" si="215"/>
        <v>-1994.7375</v>
      </c>
      <c r="BZ189" s="147">
        <f t="shared" ref="BZ189:BZ242" si="238">(120-1)/(2*$BE$29)*1000</f>
        <v>7.4375</v>
      </c>
      <c r="CA189" s="147">
        <f t="shared" si="216"/>
        <v>-71.449768074072267</v>
      </c>
      <c r="CB189" s="115">
        <f t="shared" si="217"/>
        <v>0.31813594155425279</v>
      </c>
      <c r="CC189" s="115">
        <f t="shared" si="218"/>
        <v>0.11190030162180047</v>
      </c>
      <c r="CD189" s="115">
        <f t="shared" si="219"/>
        <v>1</v>
      </c>
      <c r="CE189" s="147">
        <f t="shared" si="220"/>
        <v>0</v>
      </c>
      <c r="CF189" s="150"/>
      <c r="CG189" s="227">
        <f t="shared" si="221"/>
        <v>0.60023493068102907</v>
      </c>
      <c r="CH189" s="236">
        <f t="shared" si="222"/>
        <v>2.3503773152536258</v>
      </c>
      <c r="CI189" s="79">
        <f t="shared" si="223"/>
        <v>1.0641810630764229E-2</v>
      </c>
      <c r="CJ189" s="229">
        <f t="shared" ref="CJ189:CJ242" si="239">20*LOG10(CI189)</f>
        <v>-39.459689470800392</v>
      </c>
      <c r="CK189" s="184">
        <f t="shared" si="232"/>
        <v>74.5</v>
      </c>
      <c r="CL189" s="184">
        <f t="shared" si="233"/>
        <v>3.9596324126708247</v>
      </c>
    </row>
    <row r="190" spans="1:90" x14ac:dyDescent="0.25">
      <c r="A190" s="145">
        <f t="shared" ref="A190:A242" si="240">A189+5</f>
        <v>750</v>
      </c>
      <c r="B190" s="146">
        <f t="shared" ref="B190:B242" si="241">B189</f>
        <v>0.125</v>
      </c>
      <c r="C190" s="94"/>
      <c r="D190" s="147">
        <f t="shared" ref="D190:D242" si="242">-(E190*360*$A190)/1000</f>
        <v>-261.89999999999998</v>
      </c>
      <c r="E190" s="148">
        <f t="shared" ref="E190:E242" si="243">E189</f>
        <v>0.97</v>
      </c>
      <c r="F190" s="149"/>
      <c r="G190" s="147">
        <f t="shared" ref="G190:G242" si="244">IF(G$27="PT1",K190,IF(G$27="BiQUAD",H190,IF(G$27="FIR",I190,"N/A")))</f>
        <v>-139.76265634018748</v>
      </c>
      <c r="H190" s="147">
        <f t="shared" ref="H190:H242" si="245">(-ATAN(1/H$30*(2*$A190/G$29+SQRT(4-H$30^2)))-ATAN(1/H$30*(2*$A190/G$29-SQRT(4-H$30^2))))*180/PI()</f>
        <v>-139.76265634018748</v>
      </c>
      <c r="I190" s="147">
        <f t="shared" ref="I190:I242" si="246">-360*$A190*J190/1000</f>
        <v>-2008.125</v>
      </c>
      <c r="J190" s="147">
        <f t="shared" si="234"/>
        <v>7.4375</v>
      </c>
      <c r="K190" s="147">
        <f t="shared" ref="K190:K242" si="247">-ATAN($A190/G$29)*180/PI()</f>
        <v>-64.94391116646463</v>
      </c>
      <c r="L190" s="115">
        <f t="shared" si="228"/>
        <v>0.42350527534791843</v>
      </c>
      <c r="M190" s="115">
        <f t="shared" si="224"/>
        <v>0.2135162369416447</v>
      </c>
      <c r="N190" s="115">
        <f t="shared" ref="N190:N242" si="248">IF(O$29="On",IF(G$27="PT1",L190,M190),1)</f>
        <v>0.2135162369416447</v>
      </c>
      <c r="O190" s="147">
        <f t="shared" ref="O190:O242" si="249">IF(O$29="On",ABS((G190/(360*$A190))*1000),0)</f>
        <v>0.5176394679266203</v>
      </c>
      <c r="P190" s="149"/>
      <c r="Q190" s="147">
        <f t="shared" ref="Q190:Q242" si="250">IF(Q$27="PT1",U190,IF(Q$27="BiQUAD",R190,IF(Q$27="FIR",S190,"N/A")))</f>
        <v>-72.950969027890181</v>
      </c>
      <c r="R190" s="147">
        <f t="shared" ref="R190:R242" si="251">(-ATAN(1/R$30*(2*$A190/Q$29+SQRT(4-R$30^2)))-ATAN(1/R$30*(2*$A190/Q$29-SQRT(4-R$30^2))))*180/PI()</f>
        <v>-154.41561348825519</v>
      </c>
      <c r="S190" s="147">
        <f t="shared" ref="S190:S242" si="252">-360*$A190*T190/1000</f>
        <v>-2008.125</v>
      </c>
      <c r="T190" s="147">
        <f t="shared" si="235"/>
        <v>7.4375</v>
      </c>
      <c r="U190" s="147">
        <f t="shared" ref="U190:U242" si="253">-ATAN($A190/Q$29)*180/PI()</f>
        <v>-72.950969027890181</v>
      </c>
      <c r="V190" s="115">
        <f t="shared" ref="V190:V242" si="254">10^((10*LOG10(Q$29^2/($A190^2+Q$29^2)))/20)</f>
        <v>0.29318995718002555</v>
      </c>
      <c r="W190" s="115">
        <f t="shared" ref="W190:W242" si="255">10^((10*LOG10(W$30*Q$29^4/($A190^4+Q$29^4)))/20)</f>
        <v>9.363130157570923E-2</v>
      </c>
      <c r="X190" s="115">
        <f t="shared" ref="X190:X242" si="256">IF(Y$29="On",IF(Q$27="PT1",V190,W190),1)</f>
        <v>1</v>
      </c>
      <c r="Y190" s="147">
        <f t="shared" ref="Y190:Y242" si="257">IF(Y$29="On",ABS((Q190/(360*$A190))*1000),0)</f>
        <v>0</v>
      </c>
      <c r="Z190" s="149"/>
      <c r="AA190" s="147">
        <f t="shared" ref="AA190:AA242" si="258">(-ATAN(2*AB$30*$A190/$AC$27+SQRT(4*AB$30^2-1))-ATAN(2*AB$30*$A190/AC$27-SQRT(4*AB$30^2-1)))*180/PI()</f>
        <v>-159.56104408508696</v>
      </c>
      <c r="AB190" s="147">
        <f t="shared" ref="AB190:AB242" si="259">(-ATAN(2*AB$30*$A190/AC$27+SQRT(4*AB$30^2-1))-ATAN(2*AB$30*$A190/AC$27-SQRT(4*AB$30^2-1)))*180/PI()+180</f>
        <v>20.438955914913038</v>
      </c>
      <c r="AC190" s="147">
        <f t="shared" ref="AC190:AC242" si="260">IF($A190&lt;=AC$27,AA190,AB190)</f>
        <v>20.438955914913038</v>
      </c>
      <c r="AD190" s="114">
        <f t="shared" si="229"/>
        <v>-0.36836228779783298</v>
      </c>
      <c r="AE190" s="114">
        <f t="shared" ref="AE190:AE242" si="261">IF(AF$29="On",10^((IF(ISERROR(AD190),-60,AD190))/20),1)</f>
        <v>1</v>
      </c>
      <c r="AF190" s="147">
        <f t="shared" ref="AF190:AF242" si="262">IF(AF$29="On",ABS((AC190/(360*$A190))*1000),0)</f>
        <v>0</v>
      </c>
      <c r="AG190" s="149"/>
      <c r="AH190" s="147">
        <f t="shared" ref="AH190:AH242" si="263">(-ATAN(2*AI$30*$A190/AJ$27+SQRT(4*AI$30^2-1))-ATAN(2*AI$30*$A190/AJ$27-SQRT(4*AI$30^2-1)))*180/PI()</f>
        <v>-163.98221528160758</v>
      </c>
      <c r="AI190" s="147">
        <f t="shared" ref="AI190:AI242" si="264">(-ATAN(2*AI$30*$A190/AJ$27+SQRT(4*AI$30^2-1))-ATAN(2*AI$30*$A190/AJ$27-SQRT(4*AI$30^2-1)))*180/PI()+180</f>
        <v>16.01778471839242</v>
      </c>
      <c r="AJ190" s="147">
        <f t="shared" ref="AJ190:AJ242" si="265">IF($A190&lt;=AJ$27,AH190,AI190)</f>
        <v>16.01778471839242</v>
      </c>
      <c r="AK190" s="114">
        <f t="shared" si="236"/>
        <v>-2.5021558958872966E-2</v>
      </c>
      <c r="AL190" s="114">
        <f t="shared" ref="AL190:AL242" si="266">IF(AM$29="On",10^((IF(ISERROR(AK190),-60,AK190))/20),1)</f>
        <v>1</v>
      </c>
      <c r="AM190" s="147">
        <f t="shared" ref="AM190:AM242" si="267">IF(AM$29="On",ABS((AJ190/(360*$A190))*1000),0)</f>
        <v>0</v>
      </c>
      <c r="AN190" s="149"/>
      <c r="AO190" s="147">
        <f t="shared" ref="AO190:AO242" si="268">(-ATAN(2*AT$26*$A190/$AX$27+SQRT(4*AT$26^2-1))-ATAN(2*AT$26*$A190/AR$27-SQRT(4*AT$26^2-1)))*180/PI()</f>
        <v>-164.00589291012494</v>
      </c>
      <c r="AP190" s="147">
        <f t="shared" ref="AP190:AP242" si="269">(-ATAN(2*AT$26*$A190/AR$27+SQRT(4*AT$26^2-1))-ATAN(2*AT$26*$A190/AR$27-SQRT(4*AT$26^2-1)))*180/PI()+180</f>
        <v>15.497256958828814</v>
      </c>
      <c r="AQ190" s="114">
        <f t="shared" si="230"/>
        <v>-0.19458560737477401</v>
      </c>
      <c r="AR190" s="147">
        <f t="shared" ref="AR190:AR242" si="270">IF($A190&lt;=AR$27,AO190,AP190)</f>
        <v>15.497256958828814</v>
      </c>
      <c r="AS190" s="114">
        <f t="shared" ref="AS190:AS242" si="271">IF(AR$30="On",10^((IF(ISERROR(AQ190),-60,AQ190))/20),1)</f>
        <v>0.97784657655398532</v>
      </c>
      <c r="AT190" s="147">
        <f t="shared" ref="AT190:AT242" si="272">IF(AR$30="On",ABS((AR190/(360*$A190))*1000),0)</f>
        <v>5.7397247995662273E-2</v>
      </c>
      <c r="AU190" s="147">
        <f t="shared" si="225"/>
        <v>-159.65314033957421</v>
      </c>
      <c r="AV190" s="147">
        <f t="shared" si="226"/>
        <v>20.346859660425793</v>
      </c>
      <c r="AW190" s="114">
        <f t="shared" si="227"/>
        <v>-0.4523283021340419</v>
      </c>
      <c r="AX190" s="147">
        <f t="shared" ref="AX190:AX242" si="273">IF($A190&lt;=AX$27,AU190,AV190)</f>
        <v>20.346859660425793</v>
      </c>
      <c r="AY190" s="114">
        <f t="shared" ref="AY190:AY242" si="274">IF(AX$30="On",10^((IF(ISERROR(AW190),-60,AW190))/20),1)</f>
        <v>0.94925651148678103</v>
      </c>
      <c r="AZ190" s="147">
        <f t="shared" ref="AZ190:AZ242" si="275">IF(AX$30="On",ABS((AX190/(360*$A190))*1000),0)</f>
        <v>7.535873948305849E-2</v>
      </c>
      <c r="BA190" s="114">
        <f t="shared" ref="BA190:BA242" si="276">AZ190+AT190</f>
        <v>0.13275598747872075</v>
      </c>
      <c r="BB190" s="149"/>
      <c r="BC190" s="223">
        <f t="shared" ref="BC190:BC242" si="277">SUM(B190,E190,Y190,BA190,AF190,AM190,O190)</f>
        <v>1.745395455405341</v>
      </c>
      <c r="BD190" s="70"/>
      <c r="BE190" s="214"/>
      <c r="BF190" s="148">
        <f t="shared" ref="BF190:BF242" si="278">(-ATAN(2*BG$30*$A190/BH$27+SQRT(4*BG$30^2-1))-ATAN(2*BG$30*$A190/BH$27-SQRT(4*BG$30^2-1)))*180/PI()</f>
        <v>-163.13838809052803</v>
      </c>
      <c r="BG190" s="148">
        <f t="shared" ref="BG190:BG242" si="279">(-ATAN(2*BG$30*$A190/BH$27+SQRT(4*BG$30^2-1))-ATAN(2*BG$30*$A190/BH$27-SQRT(4*BG$30^2-1)))*180/PI()+180</f>
        <v>16.861611909471975</v>
      </c>
      <c r="BH190" s="147">
        <f t="shared" ref="BH190:BH242" si="280">IF($A190&lt;=BH$27,BF190,BG190)</f>
        <v>16.861611909471975</v>
      </c>
      <c r="BI190" s="114">
        <f t="shared" si="231"/>
        <v>-6.2976415704527555E-2</v>
      </c>
      <c r="BJ190" s="114">
        <f t="shared" ref="BJ190:BJ242" si="281">IF(BK$29="On",10^((IF(ISERROR(BI190),-60,BI190))/20),1)</f>
        <v>1</v>
      </c>
      <c r="BK190" s="147">
        <f t="shared" ref="BK190:BK242" si="282">IF(BK$29="On",ABS((BH190/(360*$A190))*1000),0)</f>
        <v>0</v>
      </c>
      <c r="BL190" s="150"/>
      <c r="BM190" s="147">
        <f t="shared" ref="BM190:BM242" si="283">IF(BM$27="PT1",BQ190,IF(BM$27="BiQUAD",BN190,IF(BM$27="FIR",BO190,"N/A")))</f>
        <v>-161.11387152511932</v>
      </c>
      <c r="BN190" s="147">
        <f t="shared" ref="BN190:BN242" si="284">(-ATAN(1/BN$30*(2*$A190/BM$29+SQRT(4-BN$30^2)))-ATAN(1/BN$30*(2*$A190/BM$29-SQRT(4-BN$30^2))))*180/PI()</f>
        <v>-161.11387152511932</v>
      </c>
      <c r="BO190" s="147">
        <f t="shared" ref="BO190:BO242" si="285">-360*$A190*BP190/1000</f>
        <v>-2008.125</v>
      </c>
      <c r="BP190" s="147">
        <f t="shared" si="237"/>
        <v>7.4375</v>
      </c>
      <c r="BQ190" s="147">
        <f t="shared" ref="BQ190:BQ242" si="286">-ATAN($A190/BM$29)*180/PI()</f>
        <v>-77.092591328734159</v>
      </c>
      <c r="BR190" s="115">
        <f t="shared" ref="BR190:BR242" si="287">10^((10*LOG10(BM$29^2/($A190^2+BM$29^2)))/20)</f>
        <v>0.22337615632939614</v>
      </c>
      <c r="BS190" s="115">
        <f t="shared" ref="BS190:BS242" si="288">10^((10*LOG10(BS$30*BM$29^4/($A190^4+BM$29^4)))/20)</f>
        <v>5.2445087215735965E-2</v>
      </c>
      <c r="BT190" s="115">
        <f t="shared" ref="BT190:BT242" si="289">IF(BU$29="On",IF(BM$27="PT1",BR190,BS190),1)</f>
        <v>5.2445087215735965E-2</v>
      </c>
      <c r="BU190" s="147">
        <f t="shared" ref="BU190:BU242" si="290">IF(BU$29="On",ABS((BM190/(360*$A190))*1000),0)</f>
        <v>0.59671804268562711</v>
      </c>
      <c r="BV190" s="150"/>
      <c r="BW190" s="147">
        <f t="shared" ref="BW190:BW242" si="291">IF(BW$27="PT1",CA190,IF(BW$27="BiQUAD",BX190,IF(BW$27="FIR",BY190,"N/A")))</f>
        <v>-152.05806551479151</v>
      </c>
      <c r="BX190" s="147">
        <f t="shared" ref="BX190:BX242" si="292">(-ATAN(1/BX$30*(2*$A190/BW$29+SQRT(4-BX$30^2)))-ATAN(1/BX$30*(2*$A190/BW$29-SQRT(4-BX$30^2))))*180/PI()</f>
        <v>-152.05806551479151</v>
      </c>
      <c r="BY190" s="147">
        <f t="shared" ref="BY190:BY242" si="293">-360*$A190*BZ190/1000</f>
        <v>-2008.125</v>
      </c>
      <c r="BZ190" s="147">
        <f t="shared" si="238"/>
        <v>7.4375</v>
      </c>
      <c r="CA190" s="147">
        <f t="shared" ref="CA190:CA242" si="294">-ATAN($A190/BW$29)*180/PI()</f>
        <v>-71.56505117707799</v>
      </c>
      <c r="CB190" s="115">
        <f t="shared" ref="CB190:CB242" si="295">10^((10*LOG10(BW$29^2/($A190^2+BW$29^2)))/20)</f>
        <v>0.31622776601683794</v>
      </c>
      <c r="CC190" s="115">
        <f t="shared" ref="CC190:CC242" si="296">10^((10*LOG10(CC$30*BW$29^4/($A190^4+BW$29^4)))/20)</f>
        <v>0.11043152607484653</v>
      </c>
      <c r="CD190" s="115">
        <f t="shared" ref="CD190:CD242" si="297">IF(CE$29="On",IF(BW$27="PT1",CB190,CC190),1)</f>
        <v>1</v>
      </c>
      <c r="CE190" s="147">
        <f t="shared" ref="CE190:CE242" si="298">IF(CE$29="On",ABS((BW190/(360*$A190))*1000),0)</f>
        <v>0</v>
      </c>
      <c r="CF190" s="150"/>
      <c r="CG190" s="227">
        <f t="shared" ref="CG190:CG242" si="299">SUM(BK190,BU190,CE190)</f>
        <v>0.59671804268562711</v>
      </c>
      <c r="CH190" s="236">
        <f t="shared" ref="CH190:CH242" si="300">SUM(BC190,CG190)</f>
        <v>2.3421134980909679</v>
      </c>
      <c r="CI190" s="79">
        <f t="shared" ref="CI190:CI242" si="301">N190*X190*AE190*AL190*AS190*AY190*BJ190*BT190*CD190</f>
        <v>1.0394174970323435E-2</v>
      </c>
      <c r="CJ190" s="229">
        <f t="shared" si="239"/>
        <v>-39.664199535126791</v>
      </c>
      <c r="CK190" s="184">
        <f t="shared" si="232"/>
        <v>75</v>
      </c>
      <c r="CL190" s="184">
        <f t="shared" si="233"/>
        <v>3.9333815411801973</v>
      </c>
    </row>
    <row r="191" spans="1:90" x14ac:dyDescent="0.25">
      <c r="A191" s="145">
        <f t="shared" si="240"/>
        <v>755</v>
      </c>
      <c r="B191" s="146">
        <f t="shared" si="241"/>
        <v>0.125</v>
      </c>
      <c r="C191" s="94"/>
      <c r="D191" s="147">
        <f t="shared" si="242"/>
        <v>-263.64600000000002</v>
      </c>
      <c r="E191" s="148">
        <f t="shared" si="243"/>
        <v>0.97</v>
      </c>
      <c r="F191" s="149"/>
      <c r="G191" s="147">
        <f t="shared" si="244"/>
        <v>-140.05425124970927</v>
      </c>
      <c r="H191" s="147">
        <f t="shared" si="245"/>
        <v>-140.05425124970927</v>
      </c>
      <c r="I191" s="147">
        <f t="shared" si="246"/>
        <v>-2021.5125</v>
      </c>
      <c r="J191" s="147">
        <f t="shared" si="234"/>
        <v>7.4375</v>
      </c>
      <c r="K191" s="147">
        <f t="shared" si="247"/>
        <v>-65.089657265856488</v>
      </c>
      <c r="L191" s="115">
        <f t="shared" si="228"/>
        <v>0.42119954134335086</v>
      </c>
      <c r="M191" s="115">
        <f t="shared" si="224"/>
        <v>0.21082365203499165</v>
      </c>
      <c r="N191" s="115">
        <f t="shared" si="248"/>
        <v>0.21082365203499165</v>
      </c>
      <c r="O191" s="147">
        <f t="shared" si="249"/>
        <v>0.51528422093344095</v>
      </c>
      <c r="P191" s="149"/>
      <c r="Q191" s="147">
        <f t="shared" si="250"/>
        <v>-73.057389234090905</v>
      </c>
      <c r="R191" s="147">
        <f t="shared" si="251"/>
        <v>-154.59400848644552</v>
      </c>
      <c r="S191" s="147">
        <f t="shared" si="252"/>
        <v>-2021.5125</v>
      </c>
      <c r="T191" s="147">
        <f t="shared" si="235"/>
        <v>7.4375</v>
      </c>
      <c r="U191" s="147">
        <f t="shared" si="253"/>
        <v>-73.057389234090905</v>
      </c>
      <c r="V191" s="115">
        <f t="shared" si="254"/>
        <v>0.29141369364462055</v>
      </c>
      <c r="W191" s="115">
        <f t="shared" si="255"/>
        <v>9.2405882712412166E-2</v>
      </c>
      <c r="X191" s="115">
        <f t="shared" si="256"/>
        <v>1</v>
      </c>
      <c r="Y191" s="147">
        <f t="shared" si="257"/>
        <v>0</v>
      </c>
      <c r="Z191" s="149"/>
      <c r="AA191" s="147">
        <f t="shared" si="258"/>
        <v>-159.7827498065559</v>
      </c>
      <c r="AB191" s="147">
        <f t="shared" si="259"/>
        <v>20.217250193444102</v>
      </c>
      <c r="AC191" s="147">
        <f t="shared" si="260"/>
        <v>20.217250193444102</v>
      </c>
      <c r="AD191" s="114">
        <f t="shared" si="229"/>
        <v>-0.35635224180279951</v>
      </c>
      <c r="AE191" s="114">
        <f t="shared" si="261"/>
        <v>1</v>
      </c>
      <c r="AF191" s="147">
        <f t="shared" si="262"/>
        <v>0</v>
      </c>
      <c r="AG191" s="149"/>
      <c r="AH191" s="147">
        <f t="shared" si="263"/>
        <v>-164.09815955063468</v>
      </c>
      <c r="AI191" s="147">
        <f t="shared" si="264"/>
        <v>15.901840449365324</v>
      </c>
      <c r="AJ191" s="147">
        <f t="shared" si="265"/>
        <v>15.901840449365324</v>
      </c>
      <c r="AK191" s="114">
        <f t="shared" si="236"/>
        <v>-2.4326847129615629E-2</v>
      </c>
      <c r="AL191" s="114">
        <f t="shared" si="266"/>
        <v>1</v>
      </c>
      <c r="AM191" s="147">
        <f t="shared" si="267"/>
        <v>0</v>
      </c>
      <c r="AN191" s="149"/>
      <c r="AO191" s="147">
        <f t="shared" si="268"/>
        <v>-164.16042250470764</v>
      </c>
      <c r="AP191" s="147">
        <f t="shared" si="269"/>
        <v>15.343799309694589</v>
      </c>
      <c r="AQ191" s="114">
        <f t="shared" si="230"/>
        <v>-0.188293955919589</v>
      </c>
      <c r="AR191" s="147">
        <f t="shared" si="270"/>
        <v>15.343799309694589</v>
      </c>
      <c r="AS191" s="114">
        <f t="shared" si="271"/>
        <v>0.97855513938852201</v>
      </c>
      <c r="AT191" s="147">
        <f t="shared" si="272"/>
        <v>5.6452536091591572E-2</v>
      </c>
      <c r="AU191" s="147">
        <f t="shared" si="225"/>
        <v>-159.88843882882568</v>
      </c>
      <c r="AV191" s="147">
        <f t="shared" si="226"/>
        <v>20.111561171174316</v>
      </c>
      <c r="AW191" s="114">
        <f t="shared" si="227"/>
        <v>-0.43731825053516798</v>
      </c>
      <c r="AX191" s="147">
        <f t="shared" si="273"/>
        <v>20.111561171174316</v>
      </c>
      <c r="AY191" s="114">
        <f t="shared" si="274"/>
        <v>0.95089833612416008</v>
      </c>
      <c r="AZ191" s="147">
        <f t="shared" si="275"/>
        <v>7.3993970460538322E-2</v>
      </c>
      <c r="BA191" s="114">
        <f t="shared" si="276"/>
        <v>0.13044650655212989</v>
      </c>
      <c r="BB191" s="149"/>
      <c r="BC191" s="223">
        <f t="shared" si="277"/>
        <v>1.7407307274855708</v>
      </c>
      <c r="BD191" s="70"/>
      <c r="BE191" s="214"/>
      <c r="BF191" s="148">
        <f t="shared" si="278"/>
        <v>-163.2722504054164</v>
      </c>
      <c r="BG191" s="148">
        <f t="shared" si="279"/>
        <v>16.727749594583599</v>
      </c>
      <c r="BH191" s="147">
        <f t="shared" si="280"/>
        <v>16.727749594583599</v>
      </c>
      <c r="BI191" s="114">
        <f t="shared" si="231"/>
        <v>-6.1140728269082359E-2</v>
      </c>
      <c r="BJ191" s="114">
        <f t="shared" si="281"/>
        <v>1</v>
      </c>
      <c r="BK191" s="147">
        <f t="shared" si="282"/>
        <v>0</v>
      </c>
      <c r="BL191" s="150"/>
      <c r="BM191" s="147">
        <f t="shared" si="283"/>
        <v>-161.24292498957107</v>
      </c>
      <c r="BN191" s="147">
        <f t="shared" si="284"/>
        <v>-161.24292498957107</v>
      </c>
      <c r="BO191" s="147">
        <f t="shared" si="285"/>
        <v>-2021.5125</v>
      </c>
      <c r="BP191" s="147">
        <f t="shared" si="237"/>
        <v>7.4375</v>
      </c>
      <c r="BQ191" s="147">
        <f t="shared" si="286"/>
        <v>-77.175235284551007</v>
      </c>
      <c r="BR191" s="115">
        <f t="shared" si="287"/>
        <v>0.22196996164371111</v>
      </c>
      <c r="BS191" s="115">
        <f t="shared" si="288"/>
        <v>5.1754617243844864E-2</v>
      </c>
      <c r="BT191" s="115">
        <f t="shared" si="289"/>
        <v>5.1754617243844864E-2</v>
      </c>
      <c r="BU191" s="147">
        <f t="shared" si="290"/>
        <v>0.59324107796015835</v>
      </c>
      <c r="BV191" s="150"/>
      <c r="BW191" s="147">
        <f t="shared" si="291"/>
        <v>-152.25430557531942</v>
      </c>
      <c r="BX191" s="147">
        <f t="shared" si="292"/>
        <v>-152.25430557531942</v>
      </c>
      <c r="BY191" s="147">
        <f t="shared" si="293"/>
        <v>-2021.5125</v>
      </c>
      <c r="BZ191" s="147">
        <f t="shared" si="238"/>
        <v>7.4375</v>
      </c>
      <c r="CA191" s="147">
        <f t="shared" si="294"/>
        <v>-71.678959137371109</v>
      </c>
      <c r="CB191" s="115">
        <f t="shared" si="295"/>
        <v>0.31434109451775538</v>
      </c>
      <c r="CC191" s="115">
        <f t="shared" si="296"/>
        <v>0.10899113218409957</v>
      </c>
      <c r="CD191" s="115">
        <f t="shared" si="297"/>
        <v>1</v>
      </c>
      <c r="CE191" s="147">
        <f t="shared" si="298"/>
        <v>0</v>
      </c>
      <c r="CF191" s="150"/>
      <c r="CG191" s="227">
        <f t="shared" si="299"/>
        <v>0.59324107796015835</v>
      </c>
      <c r="CH191" s="236">
        <f t="shared" si="300"/>
        <v>2.3339718054457292</v>
      </c>
      <c r="CI191" s="79">
        <f t="shared" si="301"/>
        <v>1.0152846565126843E-2</v>
      </c>
      <c r="CJ191" s="229">
        <f t="shared" si="239"/>
        <v>-39.868243540814959</v>
      </c>
      <c r="CK191" s="184">
        <f t="shared" si="232"/>
        <v>75.5</v>
      </c>
      <c r="CL191" s="184">
        <f t="shared" si="233"/>
        <v>3.9074736019102874</v>
      </c>
    </row>
    <row r="192" spans="1:90" x14ac:dyDescent="0.25">
      <c r="A192" s="145">
        <f t="shared" si="240"/>
        <v>760</v>
      </c>
      <c r="B192" s="146">
        <f t="shared" si="241"/>
        <v>0.125</v>
      </c>
      <c r="C192" s="94"/>
      <c r="D192" s="147">
        <f t="shared" si="242"/>
        <v>-265.392</v>
      </c>
      <c r="E192" s="148">
        <f t="shared" si="243"/>
        <v>0.97</v>
      </c>
      <c r="F192" s="149"/>
      <c r="G192" s="147">
        <f t="shared" si="244"/>
        <v>-140.3416726552432</v>
      </c>
      <c r="H192" s="147">
        <f t="shared" si="245"/>
        <v>-140.3416726552432</v>
      </c>
      <c r="I192" s="147">
        <f t="shared" si="246"/>
        <v>-2034.9</v>
      </c>
      <c r="J192" s="147">
        <f t="shared" si="234"/>
        <v>7.4375</v>
      </c>
      <c r="K192" s="147">
        <f t="shared" si="247"/>
        <v>-65.233824036213278</v>
      </c>
      <c r="L192" s="115">
        <f t="shared" si="228"/>
        <v>0.41891611130600992</v>
      </c>
      <c r="M192" s="115">
        <f t="shared" si="224"/>
        <v>0.20817936857986816</v>
      </c>
      <c r="N192" s="115">
        <f t="shared" si="248"/>
        <v>0.20817936857986816</v>
      </c>
      <c r="O192" s="147">
        <f t="shared" si="249"/>
        <v>0.51294470999723396</v>
      </c>
      <c r="P192" s="149"/>
      <c r="Q192" s="147">
        <f t="shared" si="250"/>
        <v>-73.162527374323616</v>
      </c>
      <c r="R192" s="147">
        <f t="shared" si="251"/>
        <v>-154.76989817673976</v>
      </c>
      <c r="S192" s="147">
        <f t="shared" si="252"/>
        <v>-2034.9</v>
      </c>
      <c r="T192" s="147">
        <f t="shared" si="235"/>
        <v>7.4375</v>
      </c>
      <c r="U192" s="147">
        <f t="shared" si="253"/>
        <v>-73.162527374323616</v>
      </c>
      <c r="V192" s="115">
        <f t="shared" si="254"/>
        <v>0.28965784184959376</v>
      </c>
      <c r="W192" s="115">
        <f t="shared" si="255"/>
        <v>9.120416236566431E-2</v>
      </c>
      <c r="X192" s="115">
        <f t="shared" si="256"/>
        <v>1</v>
      </c>
      <c r="Y192" s="147">
        <f t="shared" si="257"/>
        <v>0</v>
      </c>
      <c r="Z192" s="149"/>
      <c r="AA192" s="147">
        <f t="shared" si="258"/>
        <v>-159.99926943082042</v>
      </c>
      <c r="AB192" s="147">
        <f t="shared" si="259"/>
        <v>20.000730569179581</v>
      </c>
      <c r="AC192" s="147">
        <f t="shared" si="260"/>
        <v>20.000730569179581</v>
      </c>
      <c r="AD192" s="114">
        <f t="shared" si="229"/>
        <v>-0.34482051093628979</v>
      </c>
      <c r="AE192" s="114">
        <f t="shared" si="261"/>
        <v>1</v>
      </c>
      <c r="AF192" s="147">
        <f t="shared" si="262"/>
        <v>0</v>
      </c>
      <c r="AG192" s="149"/>
      <c r="AH192" s="147">
        <f t="shared" si="263"/>
        <v>-164.21238122056207</v>
      </c>
      <c r="AI192" s="147">
        <f t="shared" si="264"/>
        <v>15.787618779437935</v>
      </c>
      <c r="AJ192" s="147">
        <f t="shared" si="265"/>
        <v>15.787618779437935</v>
      </c>
      <c r="AK192" s="114">
        <f t="shared" si="236"/>
        <v>-2.3656225945356615E-2</v>
      </c>
      <c r="AL192" s="114">
        <f t="shared" si="266"/>
        <v>1</v>
      </c>
      <c r="AM192" s="147">
        <f t="shared" si="267"/>
        <v>0</v>
      </c>
      <c r="AN192" s="149"/>
      <c r="AO192" s="147">
        <f t="shared" si="268"/>
        <v>-164.31165695341474</v>
      </c>
      <c r="AP192" s="147">
        <f t="shared" si="269"/>
        <v>15.193637199861342</v>
      </c>
      <c r="AQ192" s="114">
        <f t="shared" si="230"/>
        <v>-0.1822519742693002</v>
      </c>
      <c r="AR192" s="147">
        <f t="shared" si="270"/>
        <v>15.193637199861342</v>
      </c>
      <c r="AS192" s="114">
        <f t="shared" si="271"/>
        <v>0.97923606780028283</v>
      </c>
      <c r="AT192" s="147">
        <f t="shared" si="272"/>
        <v>5.5532299707095549E-2</v>
      </c>
      <c r="AU192" s="147">
        <f t="shared" si="225"/>
        <v>-160.11786392215228</v>
      </c>
      <c r="AV192" s="147">
        <f t="shared" si="226"/>
        <v>19.882136077847719</v>
      </c>
      <c r="AW192" s="114">
        <f t="shared" si="227"/>
        <v>-0.42291400082929909</v>
      </c>
      <c r="AX192" s="147">
        <f t="shared" si="273"/>
        <v>19.882136077847719</v>
      </c>
      <c r="AY192" s="114">
        <f t="shared" si="274"/>
        <v>0.95247656715459372</v>
      </c>
      <c r="AZ192" s="147">
        <f t="shared" si="275"/>
        <v>7.2668626015525276E-2</v>
      </c>
      <c r="BA192" s="114">
        <f t="shared" si="276"/>
        <v>0.12820092572262082</v>
      </c>
      <c r="BB192" s="149"/>
      <c r="BC192" s="223">
        <f t="shared" si="277"/>
        <v>1.7361456357198548</v>
      </c>
      <c r="BD192" s="70"/>
      <c r="BE192" s="214"/>
      <c r="BF192" s="148">
        <f t="shared" si="278"/>
        <v>-163.40387980784163</v>
      </c>
      <c r="BG192" s="148">
        <f t="shared" si="279"/>
        <v>16.596120192158367</v>
      </c>
      <c r="BH192" s="147">
        <f t="shared" si="280"/>
        <v>16.596120192158367</v>
      </c>
      <c r="BI192" s="114">
        <f t="shared" si="231"/>
        <v>-5.9371791806611181E-2</v>
      </c>
      <c r="BJ192" s="114">
        <f t="shared" si="281"/>
        <v>1</v>
      </c>
      <c r="BK192" s="147">
        <f t="shared" si="282"/>
        <v>0</v>
      </c>
      <c r="BL192" s="150"/>
      <c r="BM192" s="147">
        <f t="shared" si="283"/>
        <v>-161.37020637700283</v>
      </c>
      <c r="BN192" s="147">
        <f t="shared" si="284"/>
        <v>-161.37020637700283</v>
      </c>
      <c r="BO192" s="147">
        <f t="shared" si="285"/>
        <v>-2034.9</v>
      </c>
      <c r="BP192" s="147">
        <f t="shared" si="237"/>
        <v>7.4375</v>
      </c>
      <c r="BQ192" s="147">
        <f t="shared" si="286"/>
        <v>-77.256845064004935</v>
      </c>
      <c r="BR192" s="115">
        <f t="shared" si="287"/>
        <v>0.22058091036834904</v>
      </c>
      <c r="BS192" s="115">
        <f t="shared" si="288"/>
        <v>5.1077658032270448E-2</v>
      </c>
      <c r="BT192" s="115">
        <f t="shared" si="289"/>
        <v>5.1077658032270448E-2</v>
      </c>
      <c r="BU192" s="147">
        <f t="shared" si="290"/>
        <v>0.58980338588085823</v>
      </c>
      <c r="BV192" s="150"/>
      <c r="BW192" s="147">
        <f t="shared" si="291"/>
        <v>-152.44777127224467</v>
      </c>
      <c r="BX192" s="147">
        <f t="shared" si="292"/>
        <v>-152.44777127224467</v>
      </c>
      <c r="BY192" s="147">
        <f t="shared" si="293"/>
        <v>-2034.9</v>
      </c>
      <c r="BZ192" s="147">
        <f t="shared" si="238"/>
        <v>7.4375</v>
      </c>
      <c r="CA192" s="147">
        <f t="shared" si="294"/>
        <v>-71.791515529419172</v>
      </c>
      <c r="CB192" s="115">
        <f t="shared" si="295"/>
        <v>0.31247558879815046</v>
      </c>
      <c r="CC192" s="115">
        <f t="shared" si="296"/>
        <v>0.10757840671516168</v>
      </c>
      <c r="CD192" s="115">
        <f t="shared" si="297"/>
        <v>1</v>
      </c>
      <c r="CE192" s="147">
        <f t="shared" si="298"/>
        <v>0</v>
      </c>
      <c r="CF192" s="150"/>
      <c r="CG192" s="227">
        <f t="shared" si="299"/>
        <v>0.58980338588085823</v>
      </c>
      <c r="CH192" s="236">
        <f t="shared" si="300"/>
        <v>2.3259490216007128</v>
      </c>
      <c r="CI192" s="79">
        <f t="shared" si="301"/>
        <v>9.9176862334582078E-3</v>
      </c>
      <c r="CJ192" s="229">
        <f t="shared" si="239"/>
        <v>-40.071792712657057</v>
      </c>
      <c r="CK192" s="184">
        <f t="shared" si="232"/>
        <v>76</v>
      </c>
      <c r="CL192" s="184">
        <f t="shared" si="233"/>
        <v>3.8819020104525541</v>
      </c>
    </row>
    <row r="193" spans="1:90" x14ac:dyDescent="0.25">
      <c r="A193" s="145">
        <f t="shared" si="240"/>
        <v>765</v>
      </c>
      <c r="B193" s="146">
        <f t="shared" si="241"/>
        <v>0.125</v>
      </c>
      <c r="C193" s="94"/>
      <c r="D193" s="147">
        <f t="shared" si="242"/>
        <v>-267.13799999999998</v>
      </c>
      <c r="E193" s="148">
        <f t="shared" si="243"/>
        <v>0.97</v>
      </c>
      <c r="F193" s="149"/>
      <c r="G193" s="147">
        <f t="shared" si="244"/>
        <v>-140.62500604815355</v>
      </c>
      <c r="H193" s="147">
        <f t="shared" si="245"/>
        <v>-140.62500604815355</v>
      </c>
      <c r="I193" s="147">
        <f t="shared" si="246"/>
        <v>-2048.2874999999999</v>
      </c>
      <c r="J193" s="147">
        <f t="shared" si="234"/>
        <v>7.4375</v>
      </c>
      <c r="K193" s="147">
        <f t="shared" si="247"/>
        <v>-65.376435213836388</v>
      </c>
      <c r="L193" s="115">
        <f t="shared" si="228"/>
        <v>0.41665471049321362</v>
      </c>
      <c r="M193" s="115">
        <f t="shared" si="224"/>
        <v>0.20558232443522573</v>
      </c>
      <c r="N193" s="115">
        <f t="shared" si="248"/>
        <v>0.20558232443522573</v>
      </c>
      <c r="O193" s="147">
        <f t="shared" si="249"/>
        <v>0.51062093699402156</v>
      </c>
      <c r="P193" s="149"/>
      <c r="Q193" s="147">
        <f t="shared" si="250"/>
        <v>-73.266405782404121</v>
      </c>
      <c r="R193" s="147">
        <f t="shared" si="251"/>
        <v>-154.94333519983476</v>
      </c>
      <c r="S193" s="147">
        <f t="shared" si="252"/>
        <v>-2048.2874999999999</v>
      </c>
      <c r="T193" s="147">
        <f t="shared" si="235"/>
        <v>7.4375</v>
      </c>
      <c r="U193" s="147">
        <f t="shared" si="253"/>
        <v>-73.266405782404121</v>
      </c>
      <c r="V193" s="115">
        <f t="shared" si="254"/>
        <v>0.28792207020522664</v>
      </c>
      <c r="W193" s="115">
        <f t="shared" si="255"/>
        <v>9.0025541071973664E-2</v>
      </c>
      <c r="X193" s="115">
        <f t="shared" si="256"/>
        <v>1</v>
      </c>
      <c r="Y193" s="147">
        <f t="shared" si="257"/>
        <v>0</v>
      </c>
      <c r="Z193" s="149"/>
      <c r="AA193" s="147">
        <f t="shared" si="258"/>
        <v>-160.21078616844812</v>
      </c>
      <c r="AB193" s="147">
        <f t="shared" si="259"/>
        <v>19.789213831551876</v>
      </c>
      <c r="AC193" s="147">
        <f t="shared" si="260"/>
        <v>19.789213831551876</v>
      </c>
      <c r="AD193" s="114">
        <f t="shared" si="229"/>
        <v>-0.33374480126592876</v>
      </c>
      <c r="AE193" s="114">
        <f t="shared" si="261"/>
        <v>1</v>
      </c>
      <c r="AF193" s="147">
        <f t="shared" si="262"/>
        <v>0</v>
      </c>
      <c r="AG193" s="149"/>
      <c r="AH193" s="147">
        <f t="shared" si="263"/>
        <v>-164.32491928878494</v>
      </c>
      <c r="AI193" s="147">
        <f t="shared" si="264"/>
        <v>15.67508071121506</v>
      </c>
      <c r="AJ193" s="147">
        <f t="shared" si="265"/>
        <v>15.67508071121506</v>
      </c>
      <c r="AK193" s="114">
        <f t="shared" si="236"/>
        <v>-2.3008695619461908E-2</v>
      </c>
      <c r="AL193" s="114">
        <f t="shared" si="266"/>
        <v>1</v>
      </c>
      <c r="AM193" s="147">
        <f t="shared" si="267"/>
        <v>0</v>
      </c>
      <c r="AN193" s="149"/>
      <c r="AO193" s="147">
        <f t="shared" si="268"/>
        <v>-164.45970476929023</v>
      </c>
      <c r="AP193" s="147">
        <f t="shared" si="269"/>
        <v>15.04666198345285</v>
      </c>
      <c r="AQ193" s="114">
        <f t="shared" si="230"/>
        <v>-0.17644802839658305</v>
      </c>
      <c r="AR193" s="147">
        <f t="shared" si="270"/>
        <v>15.04666198345285</v>
      </c>
      <c r="AS193" s="114">
        <f t="shared" si="271"/>
        <v>0.97989061588232251</v>
      </c>
      <c r="AT193" s="147">
        <f t="shared" si="272"/>
        <v>5.463566442793337E-2</v>
      </c>
      <c r="AU193" s="147">
        <f t="shared" si="225"/>
        <v>-160.34163612334737</v>
      </c>
      <c r="AV193" s="147">
        <f t="shared" si="226"/>
        <v>19.658363876652629</v>
      </c>
      <c r="AW193" s="114">
        <f t="shared" si="227"/>
        <v>-0.40908700721021812</v>
      </c>
      <c r="AX193" s="147">
        <f t="shared" si="273"/>
        <v>19.658363876652629</v>
      </c>
      <c r="AY193" s="114">
        <f t="shared" si="274"/>
        <v>0.9539940139615255</v>
      </c>
      <c r="AZ193" s="147">
        <f t="shared" si="275"/>
        <v>7.1381132449719067E-2</v>
      </c>
      <c r="BA193" s="114">
        <f t="shared" si="276"/>
        <v>0.12601679687765244</v>
      </c>
      <c r="BB193" s="149"/>
      <c r="BC193" s="223">
        <f t="shared" si="277"/>
        <v>1.731637733871674</v>
      </c>
      <c r="BD193" s="70"/>
      <c r="BE193" s="214"/>
      <c r="BF193" s="148">
        <f t="shared" si="278"/>
        <v>-163.53333351458235</v>
      </c>
      <c r="BG193" s="148">
        <f t="shared" si="279"/>
        <v>16.466666485417647</v>
      </c>
      <c r="BH193" s="147">
        <f t="shared" si="280"/>
        <v>16.466666485417647</v>
      </c>
      <c r="BI193" s="114">
        <f t="shared" si="231"/>
        <v>-5.7666710766883733E-2</v>
      </c>
      <c r="BJ193" s="114">
        <f t="shared" si="281"/>
        <v>1</v>
      </c>
      <c r="BK193" s="147">
        <f t="shared" si="282"/>
        <v>0</v>
      </c>
      <c r="BL193" s="150"/>
      <c r="BM193" s="147">
        <f t="shared" si="283"/>
        <v>-161.49575222516239</v>
      </c>
      <c r="BN193" s="147">
        <f t="shared" si="284"/>
        <v>-161.49575222516239</v>
      </c>
      <c r="BO193" s="147">
        <f t="shared" si="285"/>
        <v>-2048.2874999999999</v>
      </c>
      <c r="BP193" s="147">
        <f t="shared" si="237"/>
        <v>7.4375</v>
      </c>
      <c r="BQ193" s="147">
        <f t="shared" si="286"/>
        <v>-77.337439633340878</v>
      </c>
      <c r="BR193" s="115">
        <f t="shared" si="287"/>
        <v>0.21920869941639165</v>
      </c>
      <c r="BS193" s="115">
        <f t="shared" si="288"/>
        <v>5.041386073614041E-2</v>
      </c>
      <c r="BT193" s="115">
        <f t="shared" si="289"/>
        <v>5.041386073614041E-2</v>
      </c>
      <c r="BU193" s="147">
        <f t="shared" si="290"/>
        <v>0.58640432906740159</v>
      </c>
      <c r="BV193" s="150"/>
      <c r="BW193" s="147">
        <f t="shared" si="291"/>
        <v>-152.63852109341695</v>
      </c>
      <c r="BX193" s="147">
        <f t="shared" si="292"/>
        <v>-152.63852109341695</v>
      </c>
      <c r="BY193" s="147">
        <f t="shared" si="293"/>
        <v>-2048.2874999999999</v>
      </c>
      <c r="BZ193" s="147">
        <f t="shared" si="238"/>
        <v>7.4375</v>
      </c>
      <c r="CA193" s="147">
        <f t="shared" si="294"/>
        <v>-71.902743413286572</v>
      </c>
      <c r="CB193" s="115">
        <f t="shared" si="295"/>
        <v>0.31063091706569701</v>
      </c>
      <c r="CC193" s="115">
        <f t="shared" si="296"/>
        <v>0.10619265810291996</v>
      </c>
      <c r="CD193" s="115">
        <f t="shared" si="297"/>
        <v>1</v>
      </c>
      <c r="CE193" s="147">
        <f t="shared" si="298"/>
        <v>0</v>
      </c>
      <c r="CF193" s="150"/>
      <c r="CG193" s="227">
        <f t="shared" si="299"/>
        <v>0.58640432906740159</v>
      </c>
      <c r="CH193" s="236">
        <f t="shared" si="300"/>
        <v>2.3180420629390754</v>
      </c>
      <c r="CI193" s="79">
        <f t="shared" si="301"/>
        <v>9.6885543017909241E-3</v>
      </c>
      <c r="CJ193" s="229">
        <f t="shared" si="239"/>
        <v>-40.274820445766963</v>
      </c>
      <c r="CK193" s="184">
        <f t="shared" si="232"/>
        <v>76.5</v>
      </c>
      <c r="CL193" s="184">
        <f t="shared" si="233"/>
        <v>3.8566603463147415</v>
      </c>
    </row>
    <row r="194" spans="1:90" x14ac:dyDescent="0.25">
      <c r="A194" s="145">
        <f t="shared" si="240"/>
        <v>770</v>
      </c>
      <c r="B194" s="146">
        <f t="shared" si="241"/>
        <v>0.125</v>
      </c>
      <c r="C194" s="94"/>
      <c r="D194" s="147">
        <f t="shared" si="242"/>
        <v>-268.88400000000001</v>
      </c>
      <c r="E194" s="148">
        <f t="shared" si="243"/>
        <v>0.97</v>
      </c>
      <c r="F194" s="149"/>
      <c r="G194" s="147">
        <f t="shared" si="244"/>
        <v>-140.90433477275744</v>
      </c>
      <c r="H194" s="147">
        <f t="shared" si="245"/>
        <v>-140.90433477275744</v>
      </c>
      <c r="I194" s="147">
        <f t="shared" si="246"/>
        <v>-2061.6750000000002</v>
      </c>
      <c r="J194" s="147">
        <f t="shared" si="234"/>
        <v>7.4375</v>
      </c>
      <c r="K194" s="147">
        <f t="shared" si="247"/>
        <v>-65.517514102652896</v>
      </c>
      <c r="L194" s="115">
        <f t="shared" si="228"/>
        <v>0.41441506745616513</v>
      </c>
      <c r="M194" s="115">
        <f t="shared" si="224"/>
        <v>0.20303148266040696</v>
      </c>
      <c r="N194" s="115">
        <f t="shared" si="248"/>
        <v>0.20303148266040696</v>
      </c>
      <c r="O194" s="147">
        <f t="shared" si="249"/>
        <v>0.50831289600561846</v>
      </c>
      <c r="P194" s="149"/>
      <c r="Q194" s="147">
        <f t="shared" si="250"/>
        <v>-73.369046293278586</v>
      </c>
      <c r="R194" s="147">
        <f t="shared" si="251"/>
        <v>-155.11437073887996</v>
      </c>
      <c r="S194" s="147">
        <f t="shared" si="252"/>
        <v>-2061.6750000000002</v>
      </c>
      <c r="T194" s="147">
        <f t="shared" si="235"/>
        <v>7.4375</v>
      </c>
      <c r="U194" s="147">
        <f t="shared" si="253"/>
        <v>-73.369046293278586</v>
      </c>
      <c r="V194" s="115">
        <f t="shared" si="254"/>
        <v>0.28620605380358133</v>
      </c>
      <c r="W194" s="115">
        <f t="shared" si="255"/>
        <v>8.8869437861366529E-2</v>
      </c>
      <c r="X194" s="115">
        <f t="shared" si="256"/>
        <v>1</v>
      </c>
      <c r="Y194" s="147">
        <f t="shared" si="257"/>
        <v>0</v>
      </c>
      <c r="Z194" s="149"/>
      <c r="AA194" s="147">
        <f t="shared" si="258"/>
        <v>-160.41747478457779</v>
      </c>
      <c r="AB194" s="147">
        <f t="shared" si="259"/>
        <v>19.582525215422208</v>
      </c>
      <c r="AC194" s="147">
        <f t="shared" si="260"/>
        <v>19.582525215422208</v>
      </c>
      <c r="AD194" s="114">
        <f t="shared" si="229"/>
        <v>-0.32310400272266121</v>
      </c>
      <c r="AE194" s="114">
        <f t="shared" si="261"/>
        <v>1</v>
      </c>
      <c r="AF194" s="147">
        <f t="shared" si="262"/>
        <v>0</v>
      </c>
      <c r="AG194" s="149"/>
      <c r="AH194" s="147">
        <f t="shared" si="263"/>
        <v>-164.43581156799323</v>
      </c>
      <c r="AI194" s="147">
        <f t="shared" si="264"/>
        <v>15.564188432006773</v>
      </c>
      <c r="AJ194" s="147">
        <f t="shared" si="265"/>
        <v>15.564188432006773</v>
      </c>
      <c r="AK194" s="114">
        <f t="shared" si="236"/>
        <v>-2.2383304562861025E-2</v>
      </c>
      <c r="AL194" s="114">
        <f t="shared" si="266"/>
        <v>1</v>
      </c>
      <c r="AM194" s="147">
        <f t="shared" si="267"/>
        <v>0</v>
      </c>
      <c r="AN194" s="149"/>
      <c r="AO194" s="147">
        <f t="shared" si="268"/>
        <v>-164.60466971625402</v>
      </c>
      <c r="AP194" s="147">
        <f t="shared" si="269"/>
        <v>14.902769768225085</v>
      </c>
      <c r="AQ194" s="114">
        <f t="shared" si="230"/>
        <v>-0.17087110269694566</v>
      </c>
      <c r="AR194" s="147">
        <f t="shared" si="270"/>
        <v>14.902769768225085</v>
      </c>
      <c r="AS194" s="114">
        <f t="shared" si="271"/>
        <v>0.98051997362680532</v>
      </c>
      <c r="AT194" s="147">
        <f t="shared" si="272"/>
        <v>5.3761795700667692E-2</v>
      </c>
      <c r="AU194" s="147">
        <f t="shared" si="225"/>
        <v>-160.55996517182382</v>
      </c>
      <c r="AV194" s="147">
        <f t="shared" si="226"/>
        <v>19.440034828176181</v>
      </c>
      <c r="AW194" s="114">
        <f t="shared" si="227"/>
        <v>-0.39581025630200795</v>
      </c>
      <c r="AX194" s="147">
        <f t="shared" si="273"/>
        <v>19.440034828176181</v>
      </c>
      <c r="AY194" s="114">
        <f t="shared" si="274"/>
        <v>0.9554533493396663</v>
      </c>
      <c r="AZ194" s="147">
        <f t="shared" si="275"/>
        <v>7.0129995772641354E-2</v>
      </c>
      <c r="BA194" s="114">
        <f t="shared" si="276"/>
        <v>0.12389179147330905</v>
      </c>
      <c r="BB194" s="149"/>
      <c r="BC194" s="223">
        <f t="shared" si="277"/>
        <v>1.7272046874789275</v>
      </c>
      <c r="BD194" s="70"/>
      <c r="BE194" s="214"/>
      <c r="BF194" s="148">
        <f t="shared" si="278"/>
        <v>-163.6606667773566</v>
      </c>
      <c r="BG194" s="148">
        <f t="shared" si="279"/>
        <v>16.339333222643404</v>
      </c>
      <c r="BH194" s="147">
        <f t="shared" si="280"/>
        <v>16.339333222643404</v>
      </c>
      <c r="BI194" s="114">
        <f t="shared" si="231"/>
        <v>-5.6022734853756473E-2</v>
      </c>
      <c r="BJ194" s="114">
        <f t="shared" si="281"/>
        <v>1</v>
      </c>
      <c r="BK194" s="147">
        <f t="shared" si="282"/>
        <v>0</v>
      </c>
      <c r="BL194" s="150"/>
      <c r="BM194" s="147">
        <f t="shared" si="283"/>
        <v>-161.61959807010308</v>
      </c>
      <c r="BN194" s="147">
        <f t="shared" si="284"/>
        <v>-161.61959807010308</v>
      </c>
      <c r="BO194" s="147">
        <f t="shared" si="285"/>
        <v>-2061.6750000000002</v>
      </c>
      <c r="BP194" s="147">
        <f t="shared" si="237"/>
        <v>7.4375</v>
      </c>
      <c r="BQ194" s="147">
        <f t="shared" si="286"/>
        <v>-77.417037505923091</v>
      </c>
      <c r="BR194" s="115">
        <f t="shared" si="287"/>
        <v>0.2178530325871699</v>
      </c>
      <c r="BS194" s="115">
        <f t="shared" si="288"/>
        <v>4.9762887636564251E-2</v>
      </c>
      <c r="BT194" s="115">
        <f t="shared" si="289"/>
        <v>4.9762887636564251E-2</v>
      </c>
      <c r="BU194" s="147">
        <f t="shared" si="290"/>
        <v>0.58304328308117992</v>
      </c>
      <c r="BV194" s="150"/>
      <c r="BW194" s="147">
        <f t="shared" si="291"/>
        <v>-152.82661191139894</v>
      </c>
      <c r="BX194" s="147">
        <f t="shared" si="292"/>
        <v>-152.82661191139894</v>
      </c>
      <c r="BY194" s="147">
        <f t="shared" si="293"/>
        <v>-2061.6750000000002</v>
      </c>
      <c r="BZ194" s="147">
        <f t="shared" si="238"/>
        <v>7.4375</v>
      </c>
      <c r="CA194" s="147">
        <f t="shared" si="294"/>
        <v>-72.012665347938551</v>
      </c>
      <c r="CB194" s="115">
        <f t="shared" si="295"/>
        <v>0.30880675386037676</v>
      </c>
      <c r="CC194" s="115">
        <f t="shared" si="296"/>
        <v>0.10483321569690389</v>
      </c>
      <c r="CD194" s="115">
        <f t="shared" si="297"/>
        <v>1</v>
      </c>
      <c r="CE194" s="147">
        <f t="shared" si="298"/>
        <v>0</v>
      </c>
      <c r="CF194" s="150"/>
      <c r="CG194" s="227">
        <f t="shared" si="299"/>
        <v>0.58304328308117992</v>
      </c>
      <c r="CH194" s="236">
        <f t="shared" si="300"/>
        <v>2.3102479705601073</v>
      </c>
      <c r="CI194" s="79">
        <f t="shared" si="301"/>
        <v>9.4653110809868064E-3</v>
      </c>
      <c r="CJ194" s="229">
        <f t="shared" si="239"/>
        <v>-40.477302164302891</v>
      </c>
      <c r="CK194" s="184">
        <f t="shared" si="232"/>
        <v>77</v>
      </c>
      <c r="CL194" s="184">
        <f t="shared" si="233"/>
        <v>3.8317423480154473</v>
      </c>
    </row>
    <row r="195" spans="1:90" x14ac:dyDescent="0.25">
      <c r="A195" s="145">
        <f t="shared" si="240"/>
        <v>775</v>
      </c>
      <c r="B195" s="146">
        <f t="shared" si="241"/>
        <v>0.125</v>
      </c>
      <c r="C195" s="94"/>
      <c r="D195" s="147">
        <f t="shared" si="242"/>
        <v>-270.63</v>
      </c>
      <c r="E195" s="148">
        <f t="shared" si="243"/>
        <v>0.97</v>
      </c>
      <c r="F195" s="149"/>
      <c r="G195" s="147">
        <f t="shared" si="244"/>
        <v>-141.17974008480172</v>
      </c>
      <c r="H195" s="147">
        <f t="shared" si="245"/>
        <v>-141.17974008480172</v>
      </c>
      <c r="I195" s="147">
        <f t="shared" si="246"/>
        <v>-2075.0625</v>
      </c>
      <c r="J195" s="147">
        <f t="shared" si="234"/>
        <v>7.4375</v>
      </c>
      <c r="K195" s="147">
        <f t="shared" si="247"/>
        <v>-65.657083582825067</v>
      </c>
      <c r="L195" s="115">
        <f t="shared" si="228"/>
        <v>0.41219691403379866</v>
      </c>
      <c r="M195" s="115">
        <f t="shared" si="224"/>
        <v>0.20052583100664575</v>
      </c>
      <c r="N195" s="115">
        <f t="shared" si="248"/>
        <v>0.20052583100664575</v>
      </c>
      <c r="O195" s="147">
        <f t="shared" si="249"/>
        <v>0.50602057378065124</v>
      </c>
      <c r="P195" s="149"/>
      <c r="Q195" s="147">
        <f t="shared" si="250"/>
        <v>-73.470470256361466</v>
      </c>
      <c r="R195" s="147">
        <f t="shared" si="251"/>
        <v>-155.28305456890766</v>
      </c>
      <c r="S195" s="147">
        <f t="shared" si="252"/>
        <v>-2075.0625</v>
      </c>
      <c r="T195" s="147">
        <f t="shared" si="235"/>
        <v>7.4375</v>
      </c>
      <c r="U195" s="147">
        <f t="shared" si="253"/>
        <v>-73.470470256361466</v>
      </c>
      <c r="V195" s="115">
        <f t="shared" si="254"/>
        <v>0.28450947426609735</v>
      </c>
      <c r="W195" s="115">
        <f t="shared" si="255"/>
        <v>8.7735289594349841E-2</v>
      </c>
      <c r="X195" s="115">
        <f t="shared" si="256"/>
        <v>1</v>
      </c>
      <c r="Y195" s="147">
        <f t="shared" si="257"/>
        <v>0</v>
      </c>
      <c r="Z195" s="149"/>
      <c r="AA195" s="147">
        <f t="shared" si="258"/>
        <v>-160.61950206965477</v>
      </c>
      <c r="AB195" s="147">
        <f t="shared" si="259"/>
        <v>19.380497930345228</v>
      </c>
      <c r="AC195" s="147">
        <f t="shared" si="260"/>
        <v>19.380497930345228</v>
      </c>
      <c r="AD195" s="114">
        <f t="shared" si="229"/>
        <v>-0.3128781186472801</v>
      </c>
      <c r="AE195" s="114">
        <f t="shared" si="261"/>
        <v>1</v>
      </c>
      <c r="AF195" s="147">
        <f t="shared" si="262"/>
        <v>0</v>
      </c>
      <c r="AG195" s="149"/>
      <c r="AH195" s="147">
        <f t="shared" si="263"/>
        <v>-164.54509473110926</v>
      </c>
      <c r="AI195" s="147">
        <f t="shared" si="264"/>
        <v>15.454905268890741</v>
      </c>
      <c r="AJ195" s="147">
        <f t="shared" si="265"/>
        <v>15.454905268890741</v>
      </c>
      <c r="AK195" s="114">
        <f t="shared" si="236"/>
        <v>-2.1779146743917923E-2</v>
      </c>
      <c r="AL195" s="114">
        <f t="shared" si="266"/>
        <v>1</v>
      </c>
      <c r="AM195" s="147">
        <f t="shared" si="267"/>
        <v>0</v>
      </c>
      <c r="AN195" s="149"/>
      <c r="AO195" s="147">
        <f t="shared" si="268"/>
        <v>-164.74665106471244</v>
      </c>
      <c r="AP195" s="147">
        <f t="shared" si="269"/>
        <v>14.76186115981119</v>
      </c>
      <c r="AQ195" s="114">
        <f t="shared" si="230"/>
        <v>-0.16551076322457298</v>
      </c>
      <c r="AR195" s="147">
        <f t="shared" si="270"/>
        <v>14.76186115981119</v>
      </c>
      <c r="AS195" s="114">
        <f t="shared" si="271"/>
        <v>0.98112527052427057</v>
      </c>
      <c r="AT195" s="147">
        <f t="shared" si="272"/>
        <v>5.2909896630147633E-2</v>
      </c>
      <c r="AU195" s="147">
        <f t="shared" si="225"/>
        <v>-160.77305067641305</v>
      </c>
      <c r="AV195" s="147">
        <f t="shared" si="226"/>
        <v>19.22694932358695</v>
      </c>
      <c r="AW195" s="114">
        <f t="shared" si="227"/>
        <v>-0.38305817467651293</v>
      </c>
      <c r="AX195" s="147">
        <f t="shared" si="273"/>
        <v>19.22694932358695</v>
      </c>
      <c r="AY195" s="114">
        <f t="shared" si="274"/>
        <v>0.95685711658693473</v>
      </c>
      <c r="AZ195" s="147">
        <f t="shared" si="275"/>
        <v>6.8913796858734597E-2</v>
      </c>
      <c r="BA195" s="114">
        <f t="shared" si="276"/>
        <v>0.12182369348888222</v>
      </c>
      <c r="BB195" s="149"/>
      <c r="BC195" s="223">
        <f t="shared" si="277"/>
        <v>1.7228442672695334</v>
      </c>
      <c r="BD195" s="70"/>
      <c r="BE195" s="214"/>
      <c r="BF195" s="148">
        <f t="shared" si="278"/>
        <v>-163.78593296662217</v>
      </c>
      <c r="BG195" s="148">
        <f t="shared" si="279"/>
        <v>16.21406703337783</v>
      </c>
      <c r="BH195" s="147">
        <f t="shared" si="280"/>
        <v>16.21406703337783</v>
      </c>
      <c r="BI195" s="114">
        <f t="shared" si="231"/>
        <v>-5.4437250787569183E-2</v>
      </c>
      <c r="BJ195" s="114">
        <f t="shared" si="281"/>
        <v>1</v>
      </c>
      <c r="BK195" s="147">
        <f t="shared" si="282"/>
        <v>0</v>
      </c>
      <c r="BL195" s="150"/>
      <c r="BM195" s="147">
        <f t="shared" si="283"/>
        <v>-161.74177848028978</v>
      </c>
      <c r="BN195" s="147">
        <f t="shared" si="284"/>
        <v>-161.74177848028978</v>
      </c>
      <c r="BO195" s="147">
        <f t="shared" si="285"/>
        <v>-2075.0625</v>
      </c>
      <c r="BP195" s="147">
        <f t="shared" si="237"/>
        <v>7.4375</v>
      </c>
      <c r="BQ195" s="147">
        <f t="shared" si="286"/>
        <v>-77.495656755421976</v>
      </c>
      <c r="BR195" s="115">
        <f t="shared" si="287"/>
        <v>0.21651362037874658</v>
      </c>
      <c r="BS195" s="115">
        <f t="shared" si="288"/>
        <v>4.9124411720581636E-2</v>
      </c>
      <c r="BT195" s="115">
        <f t="shared" si="289"/>
        <v>4.9124411720581636E-2</v>
      </c>
      <c r="BU195" s="147">
        <f t="shared" si="290"/>
        <v>0.57971963613007094</v>
      </c>
      <c r="BV195" s="150"/>
      <c r="BW195" s="147">
        <f t="shared" si="291"/>
        <v>-153.01209903764305</v>
      </c>
      <c r="BX195" s="147">
        <f t="shared" si="292"/>
        <v>-153.01209903764305</v>
      </c>
      <c r="BY195" s="147">
        <f t="shared" si="293"/>
        <v>-2075.0625</v>
      </c>
      <c r="BZ195" s="147">
        <f t="shared" si="238"/>
        <v>7.4375</v>
      </c>
      <c r="CA195" s="147">
        <f t="shared" si="294"/>
        <v>-72.121303404158652</v>
      </c>
      <c r="CB195" s="115">
        <f t="shared" si="295"/>
        <v>0.30700277992275832</v>
      </c>
      <c r="CC195" s="115">
        <f t="shared" si="296"/>
        <v>0.10349942903533092</v>
      </c>
      <c r="CD195" s="115">
        <f t="shared" si="297"/>
        <v>1</v>
      </c>
      <c r="CE195" s="147">
        <f t="shared" si="298"/>
        <v>0</v>
      </c>
      <c r="CF195" s="150"/>
      <c r="CG195" s="227">
        <f t="shared" si="299"/>
        <v>0.57971963613007094</v>
      </c>
      <c r="CH195" s="236">
        <f t="shared" si="300"/>
        <v>2.3025639033996042</v>
      </c>
      <c r="CI195" s="79">
        <f t="shared" si="301"/>
        <v>9.2478172845069876E-3</v>
      </c>
      <c r="CJ195" s="229">
        <f t="shared" si="239"/>
        <v>-40.679215189877233</v>
      </c>
      <c r="CK195" s="184">
        <f t="shared" si="232"/>
        <v>77.5</v>
      </c>
      <c r="CL195" s="184">
        <f t="shared" si="233"/>
        <v>3.8071419083450766</v>
      </c>
    </row>
    <row r="196" spans="1:90" x14ac:dyDescent="0.25">
      <c r="A196" s="145">
        <f t="shared" si="240"/>
        <v>780</v>
      </c>
      <c r="B196" s="146">
        <f t="shared" si="241"/>
        <v>0.125</v>
      </c>
      <c r="C196" s="94"/>
      <c r="D196" s="147">
        <f t="shared" si="242"/>
        <v>-272.37599999999998</v>
      </c>
      <c r="E196" s="148">
        <f t="shared" si="243"/>
        <v>0.97</v>
      </c>
      <c r="F196" s="149"/>
      <c r="G196" s="147">
        <f t="shared" si="244"/>
        <v>-141.45130120852031</v>
      </c>
      <c r="H196" s="147">
        <f t="shared" si="245"/>
        <v>-141.45130120852031</v>
      </c>
      <c r="I196" s="147">
        <f t="shared" si="246"/>
        <v>-2088.4499999999998</v>
      </c>
      <c r="J196" s="147">
        <f t="shared" si="234"/>
        <v>7.4375</v>
      </c>
      <c r="K196" s="147">
        <f t="shared" si="247"/>
        <v>-65.795166119198342</v>
      </c>
      <c r="L196" s="115">
        <f t="shared" si="228"/>
        <v>0.40999998534416265</v>
      </c>
      <c r="M196" s="115">
        <f t="shared" si="224"/>
        <v>0.19806438140647359</v>
      </c>
      <c r="N196" s="115">
        <f t="shared" si="248"/>
        <v>0.19806438140647359</v>
      </c>
      <c r="O196" s="147">
        <f t="shared" si="249"/>
        <v>0.50374395017279305</v>
      </c>
      <c r="P196" s="149"/>
      <c r="Q196" s="147">
        <f t="shared" si="250"/>
        <v>-73.570698548466609</v>
      </c>
      <c r="R196" s="147">
        <f t="shared" si="251"/>
        <v>-155.44943510430949</v>
      </c>
      <c r="S196" s="147">
        <f t="shared" si="252"/>
        <v>-2088.4499999999998</v>
      </c>
      <c r="T196" s="147">
        <f t="shared" si="235"/>
        <v>7.4375</v>
      </c>
      <c r="U196" s="147">
        <f t="shared" si="253"/>
        <v>-73.570698548466609</v>
      </c>
      <c r="V196" s="115">
        <f t="shared" si="254"/>
        <v>0.28283201959472276</v>
      </c>
      <c r="W196" s="115">
        <f t="shared" si="255"/>
        <v>8.6622550325439265E-2</v>
      </c>
      <c r="X196" s="115">
        <f t="shared" si="256"/>
        <v>1</v>
      </c>
      <c r="Y196" s="147">
        <f t="shared" si="257"/>
        <v>0</v>
      </c>
      <c r="Z196" s="149"/>
      <c r="AA196" s="147">
        <f t="shared" si="258"/>
        <v>-160.81702727990694</v>
      </c>
      <c r="AB196" s="147">
        <f t="shared" si="259"/>
        <v>19.182972720093062</v>
      </c>
      <c r="AC196" s="147">
        <f t="shared" si="260"/>
        <v>19.182972720093062</v>
      </c>
      <c r="AD196" s="114">
        <f t="shared" si="229"/>
        <v>-0.30304819999659571</v>
      </c>
      <c r="AE196" s="114">
        <f t="shared" si="261"/>
        <v>1</v>
      </c>
      <c r="AF196" s="147">
        <f t="shared" si="262"/>
        <v>0</v>
      </c>
      <c r="AG196" s="149"/>
      <c r="AH196" s="147">
        <f t="shared" si="263"/>
        <v>-164.65280435419439</v>
      </c>
      <c r="AI196" s="147">
        <f t="shared" si="264"/>
        <v>15.347195645805613</v>
      </c>
      <c r="AJ196" s="147">
        <f t="shared" si="265"/>
        <v>15.347195645805613</v>
      </c>
      <c r="AK196" s="114">
        <f t="shared" si="236"/>
        <v>-2.1195359209870139E-2</v>
      </c>
      <c r="AL196" s="114">
        <f t="shared" si="266"/>
        <v>1</v>
      </c>
      <c r="AM196" s="147">
        <f t="shared" si="267"/>
        <v>0</v>
      </c>
      <c r="AN196" s="149"/>
      <c r="AO196" s="147">
        <f t="shared" si="268"/>
        <v>-164.88574383101184</v>
      </c>
      <c r="AP196" s="147">
        <f t="shared" si="269"/>
        <v>14.623841022128488</v>
      </c>
      <c r="AQ196" s="114">
        <f t="shared" si="230"/>
        <v>-0.16035712333913121</v>
      </c>
      <c r="AR196" s="147">
        <f t="shared" si="270"/>
        <v>14.623841022128488</v>
      </c>
      <c r="AS196" s="114">
        <f t="shared" si="271"/>
        <v>0.98170757894552807</v>
      </c>
      <c r="AT196" s="147">
        <f t="shared" si="272"/>
        <v>5.2079205919260997E-2</v>
      </c>
      <c r="AU196" s="147">
        <f t="shared" si="225"/>
        <v>-160.9810827062152</v>
      </c>
      <c r="AV196" s="147">
        <f t="shared" si="226"/>
        <v>19.018917293784796</v>
      </c>
      <c r="AW196" s="114">
        <f t="shared" si="227"/>
        <v>-0.37080654261993923</v>
      </c>
      <c r="AX196" s="147">
        <f t="shared" si="273"/>
        <v>19.018917293784796</v>
      </c>
      <c r="AY196" s="114">
        <f t="shared" si="274"/>
        <v>0.95820773621420474</v>
      </c>
      <c r="AZ196" s="147">
        <f t="shared" si="275"/>
        <v>6.7731186943678051E-2</v>
      </c>
      <c r="BA196" s="114">
        <f t="shared" si="276"/>
        <v>0.11981039286293904</v>
      </c>
      <c r="BB196" s="149"/>
      <c r="BC196" s="223">
        <f t="shared" si="277"/>
        <v>1.718554343035732</v>
      </c>
      <c r="BD196" s="70"/>
      <c r="BE196" s="214"/>
      <c r="BF196" s="148">
        <f t="shared" si="278"/>
        <v>-163.90918365114783</v>
      </c>
      <c r="BG196" s="148">
        <f t="shared" si="279"/>
        <v>16.090816348852172</v>
      </c>
      <c r="BH196" s="147">
        <f t="shared" si="280"/>
        <v>16.090816348852172</v>
      </c>
      <c r="BI196" s="114">
        <f t="shared" si="231"/>
        <v>-5.2907774586704669E-2</v>
      </c>
      <c r="BJ196" s="114">
        <f t="shared" si="281"/>
        <v>1</v>
      </c>
      <c r="BK196" s="147">
        <f t="shared" si="282"/>
        <v>0</v>
      </c>
      <c r="BL196" s="150"/>
      <c r="BM196" s="147">
        <f t="shared" si="283"/>
        <v>-161.86232708932499</v>
      </c>
      <c r="BN196" s="147">
        <f t="shared" si="284"/>
        <v>-161.86232708932499</v>
      </c>
      <c r="BO196" s="147">
        <f t="shared" si="285"/>
        <v>-2088.4499999999998</v>
      </c>
      <c r="BP196" s="147">
        <f t="shared" si="237"/>
        <v>7.4375</v>
      </c>
      <c r="BQ196" s="147">
        <f t="shared" si="286"/>
        <v>-77.573315028552216</v>
      </c>
      <c r="BR196" s="115">
        <f t="shared" si="287"/>
        <v>0.21519017980622154</v>
      </c>
      <c r="BS196" s="115">
        <f t="shared" si="288"/>
        <v>4.8498116279322427E-2</v>
      </c>
      <c r="BT196" s="115">
        <f t="shared" si="289"/>
        <v>4.8498116279322427E-2</v>
      </c>
      <c r="BU196" s="147">
        <f t="shared" si="290"/>
        <v>0.57643278877964743</v>
      </c>
      <c r="BV196" s="150"/>
      <c r="BW196" s="147">
        <f t="shared" si="291"/>
        <v>-153.19503627457516</v>
      </c>
      <c r="BX196" s="147">
        <f t="shared" si="292"/>
        <v>-153.19503627457516</v>
      </c>
      <c r="BY196" s="147">
        <f t="shared" si="293"/>
        <v>-2088.4499999999998</v>
      </c>
      <c r="BZ196" s="147">
        <f t="shared" si="238"/>
        <v>7.4375</v>
      </c>
      <c r="CA196" s="147">
        <f t="shared" si="294"/>
        <v>-72.228679177091237</v>
      </c>
      <c r="CB196" s="115">
        <f t="shared" si="295"/>
        <v>0.3052186820647671</v>
      </c>
      <c r="CC196" s="115">
        <f t="shared" si="296"/>
        <v>0.10219066714671872</v>
      </c>
      <c r="CD196" s="115">
        <f t="shared" si="297"/>
        <v>1</v>
      </c>
      <c r="CE196" s="147">
        <f t="shared" si="298"/>
        <v>0</v>
      </c>
      <c r="CF196" s="150"/>
      <c r="CG196" s="227">
        <f t="shared" si="299"/>
        <v>0.57643278877964743</v>
      </c>
      <c r="CH196" s="236">
        <f t="shared" si="300"/>
        <v>2.2949871318153794</v>
      </c>
      <c r="CI196" s="79">
        <f t="shared" si="301"/>
        <v>9.035934394371713E-3</v>
      </c>
      <c r="CJ196" s="229">
        <f t="shared" si="239"/>
        <v>-40.880538618924113</v>
      </c>
      <c r="CK196" s="184">
        <f t="shared" si="232"/>
        <v>78</v>
      </c>
      <c r="CL196" s="184">
        <f t="shared" si="233"/>
        <v>3.7828530697871492</v>
      </c>
    </row>
    <row r="197" spans="1:90" x14ac:dyDescent="0.25">
      <c r="A197" s="145">
        <f t="shared" si="240"/>
        <v>785</v>
      </c>
      <c r="B197" s="146">
        <f t="shared" si="241"/>
        <v>0.125</v>
      </c>
      <c r="C197" s="94"/>
      <c r="D197" s="147">
        <f t="shared" si="242"/>
        <v>-274.12200000000001</v>
      </c>
      <c r="E197" s="148">
        <f t="shared" si="243"/>
        <v>0.97</v>
      </c>
      <c r="F197" s="149"/>
      <c r="G197" s="147">
        <f t="shared" si="244"/>
        <v>-141.71909539227852</v>
      </c>
      <c r="H197" s="147">
        <f t="shared" si="245"/>
        <v>-141.71909539227852</v>
      </c>
      <c r="I197" s="147">
        <f t="shared" si="246"/>
        <v>-2101.8375000000001</v>
      </c>
      <c r="J197" s="147">
        <f t="shared" si="234"/>
        <v>7.4375</v>
      </c>
      <c r="K197" s="147">
        <f t="shared" si="247"/>
        <v>-65.931783769589543</v>
      </c>
      <c r="L197" s="115">
        <f t="shared" si="228"/>
        <v>0.4078240197735189</v>
      </c>
      <c r="M197" s="115">
        <f t="shared" si="224"/>
        <v>0.19564616946251001</v>
      </c>
      <c r="N197" s="115">
        <f t="shared" si="248"/>
        <v>0.19564616946251001</v>
      </c>
      <c r="O197" s="147">
        <f t="shared" si="249"/>
        <v>0.50148299855724887</v>
      </c>
      <c r="P197" s="149"/>
      <c r="Q197" s="147">
        <f t="shared" si="250"/>
        <v>-73.669751586345228</v>
      </c>
      <c r="R197" s="147">
        <f t="shared" si="251"/>
        <v>-155.61355944444509</v>
      </c>
      <c r="S197" s="147">
        <f t="shared" si="252"/>
        <v>-2101.8375000000001</v>
      </c>
      <c r="T197" s="147">
        <f t="shared" si="235"/>
        <v>7.4375</v>
      </c>
      <c r="U197" s="147">
        <f t="shared" si="253"/>
        <v>-73.669751586345228</v>
      </c>
      <c r="V197" s="115">
        <f t="shared" si="254"/>
        <v>0.28117338402651898</v>
      </c>
      <c r="W197" s="115">
        <f t="shared" si="255"/>
        <v>8.5530690692107517E-2</v>
      </c>
      <c r="X197" s="115">
        <f t="shared" si="256"/>
        <v>1</v>
      </c>
      <c r="Y197" s="147">
        <f t="shared" si="257"/>
        <v>0</v>
      </c>
      <c r="Z197" s="149"/>
      <c r="AA197" s="147">
        <f t="shared" si="258"/>
        <v>-161.01020254972752</v>
      </c>
      <c r="AB197" s="147">
        <f t="shared" si="259"/>
        <v>18.989797450272476</v>
      </c>
      <c r="AC197" s="147">
        <f t="shared" si="260"/>
        <v>18.989797450272476</v>
      </c>
      <c r="AD197" s="114">
        <f t="shared" si="229"/>
        <v>-0.29359628386710296</v>
      </c>
      <c r="AE197" s="114">
        <f t="shared" si="261"/>
        <v>1</v>
      </c>
      <c r="AF197" s="147">
        <f t="shared" si="262"/>
        <v>0</v>
      </c>
      <c r="AG197" s="149"/>
      <c r="AH197" s="147">
        <f t="shared" si="263"/>
        <v>-164.75897495742981</v>
      </c>
      <c r="AI197" s="147">
        <f t="shared" si="264"/>
        <v>15.241025042570186</v>
      </c>
      <c r="AJ197" s="147">
        <f t="shared" si="265"/>
        <v>15.241025042570186</v>
      </c>
      <c r="AK197" s="114">
        <f t="shared" si="236"/>
        <v>-2.0631119758929353E-2</v>
      </c>
      <c r="AL197" s="114">
        <f t="shared" si="266"/>
        <v>1</v>
      </c>
      <c r="AM197" s="147">
        <f t="shared" si="267"/>
        <v>0</v>
      </c>
      <c r="AN197" s="149"/>
      <c r="AO197" s="147">
        <f t="shared" si="268"/>
        <v>-165.02203900189764</v>
      </c>
      <c r="AP197" s="147">
        <f t="shared" si="269"/>
        <v>14.48861825278459</v>
      </c>
      <c r="AQ197" s="114">
        <f t="shared" si="230"/>
        <v>-0.15540081159070707</v>
      </c>
      <c r="AR197" s="147">
        <f t="shared" si="270"/>
        <v>14.48861825278459</v>
      </c>
      <c r="AS197" s="114">
        <f t="shared" si="271"/>
        <v>0.98226791732002106</v>
      </c>
      <c r="AT197" s="147">
        <f t="shared" si="272"/>
        <v>5.126899594049749E-2</v>
      </c>
      <c r="AU197" s="147">
        <f t="shared" si="225"/>
        <v>-161.18424234173682</v>
      </c>
      <c r="AV197" s="147">
        <f t="shared" si="226"/>
        <v>18.81575765826318</v>
      </c>
      <c r="AW197" s="114">
        <f t="shared" si="227"/>
        <v>-0.35903241367378164</v>
      </c>
      <c r="AX197" s="147">
        <f t="shared" si="273"/>
        <v>18.81575765826318</v>
      </c>
      <c r="AY197" s="114">
        <f t="shared" si="274"/>
        <v>0.95950751229364661</v>
      </c>
      <c r="AZ197" s="147">
        <f t="shared" si="275"/>
        <v>6.658088343334459E-2</v>
      </c>
      <c r="BA197" s="114">
        <f t="shared" si="276"/>
        <v>0.11784987937384209</v>
      </c>
      <c r="BB197" s="149"/>
      <c r="BC197" s="223">
        <f t="shared" si="277"/>
        <v>1.7143328779310909</v>
      </c>
      <c r="BD197" s="70"/>
      <c r="BE197" s="214"/>
      <c r="BF197" s="148">
        <f t="shared" si="278"/>
        <v>-164.03046867359987</v>
      </c>
      <c r="BG197" s="148">
        <f t="shared" si="279"/>
        <v>15.96953132640013</v>
      </c>
      <c r="BH197" s="147">
        <f t="shared" si="280"/>
        <v>15.96953132640013</v>
      </c>
      <c r="BI197" s="114">
        <f t="shared" si="231"/>
        <v>-5.1431944332419911E-2</v>
      </c>
      <c r="BJ197" s="114">
        <f t="shared" si="281"/>
        <v>1</v>
      </c>
      <c r="BK197" s="147">
        <f t="shared" si="282"/>
        <v>0</v>
      </c>
      <c r="BL197" s="150"/>
      <c r="BM197" s="147">
        <f t="shared" si="283"/>
        <v>-161.98127662735948</v>
      </c>
      <c r="BN197" s="147">
        <f t="shared" si="284"/>
        <v>-161.98127662735948</v>
      </c>
      <c r="BO197" s="147">
        <f t="shared" si="285"/>
        <v>-2101.8375000000001</v>
      </c>
      <c r="BP197" s="147">
        <f t="shared" si="237"/>
        <v>7.4375</v>
      </c>
      <c r="BQ197" s="147">
        <f t="shared" si="286"/>
        <v>-77.650029557379298</v>
      </c>
      <c r="BR197" s="115">
        <f t="shared" si="287"/>
        <v>0.21388243422566203</v>
      </c>
      <c r="BS197" s="115">
        <f t="shared" si="288"/>
        <v>4.788369452349301E-2</v>
      </c>
      <c r="BT197" s="115">
        <f t="shared" si="289"/>
        <v>4.788369452349301E-2</v>
      </c>
      <c r="BU197" s="147">
        <f t="shared" si="290"/>
        <v>0.57318215367076952</v>
      </c>
      <c r="BV197" s="150"/>
      <c r="BW197" s="147">
        <f t="shared" si="291"/>
        <v>-153.37547596567472</v>
      </c>
      <c r="BX197" s="147">
        <f t="shared" si="292"/>
        <v>-153.37547596567472</v>
      </c>
      <c r="BY197" s="147">
        <f t="shared" si="293"/>
        <v>-2101.8375000000001</v>
      </c>
      <c r="BZ197" s="147">
        <f t="shared" si="238"/>
        <v>7.4375</v>
      </c>
      <c r="CA197" s="147">
        <f t="shared" si="294"/>
        <v>-72.334813798420768</v>
      </c>
      <c r="CB197" s="115">
        <f t="shared" si="295"/>
        <v>0.30345415304293577</v>
      </c>
      <c r="CC197" s="115">
        <f t="shared" si="296"/>
        <v>0.10090631787798711</v>
      </c>
      <c r="CD197" s="115">
        <f t="shared" si="297"/>
        <v>1</v>
      </c>
      <c r="CE197" s="147">
        <f t="shared" si="298"/>
        <v>0</v>
      </c>
      <c r="CF197" s="150"/>
      <c r="CG197" s="227">
        <f t="shared" si="299"/>
        <v>0.57318215367076952</v>
      </c>
      <c r="CH197" s="236">
        <f t="shared" si="300"/>
        <v>2.2875150316018606</v>
      </c>
      <c r="CI197" s="79">
        <f t="shared" si="301"/>
        <v>8.8295249800797084E-3</v>
      </c>
      <c r="CJ197" s="229">
        <f t="shared" si="239"/>
        <v>-41.081253208356685</v>
      </c>
      <c r="CK197" s="184">
        <f t="shared" si="232"/>
        <v>78.5</v>
      </c>
      <c r="CL197" s="184">
        <f t="shared" si="233"/>
        <v>3.7588700200942013</v>
      </c>
    </row>
    <row r="198" spans="1:90" x14ac:dyDescent="0.25">
      <c r="A198" s="145">
        <f t="shared" si="240"/>
        <v>790</v>
      </c>
      <c r="B198" s="146">
        <f t="shared" si="241"/>
        <v>0.125</v>
      </c>
      <c r="C198" s="94"/>
      <c r="D198" s="147">
        <f t="shared" si="242"/>
        <v>-275.86799999999999</v>
      </c>
      <c r="E198" s="148">
        <f t="shared" si="243"/>
        <v>0.97</v>
      </c>
      <c r="F198" s="149"/>
      <c r="G198" s="147">
        <f t="shared" si="244"/>
        <v>-141.98319796281382</v>
      </c>
      <c r="H198" s="147">
        <f t="shared" si="245"/>
        <v>-141.98319796281382</v>
      </c>
      <c r="I198" s="147">
        <f t="shared" si="246"/>
        <v>-2115.2249999999999</v>
      </c>
      <c r="J198" s="147">
        <f t="shared" si="234"/>
        <v>7.4375</v>
      </c>
      <c r="K198" s="147">
        <f t="shared" si="247"/>
        <v>-66.066958192916545</v>
      </c>
      <c r="L198" s="115">
        <f t="shared" si="228"/>
        <v>0.40566875896332255</v>
      </c>
      <c r="M198" s="115">
        <f t="shared" si="224"/>
        <v>0.19327025393695552</v>
      </c>
      <c r="N198" s="115">
        <f t="shared" si="248"/>
        <v>0.19327025393695552</v>
      </c>
      <c r="O198" s="147">
        <f t="shared" si="249"/>
        <v>0.49923768622649028</v>
      </c>
      <c r="P198" s="149"/>
      <c r="Q198" s="147">
        <f t="shared" si="250"/>
        <v>-73.767649338843796</v>
      </c>
      <c r="R198" s="147">
        <f t="shared" si="251"/>
        <v>-155.77547341746549</v>
      </c>
      <c r="S198" s="147">
        <f t="shared" si="252"/>
        <v>-2115.2249999999999</v>
      </c>
      <c r="T198" s="147">
        <f t="shared" si="235"/>
        <v>7.4375</v>
      </c>
      <c r="U198" s="147">
        <f t="shared" si="253"/>
        <v>-73.767649338843796</v>
      </c>
      <c r="V198" s="115">
        <f t="shared" si="254"/>
        <v>0.27953326789167315</v>
      </c>
      <c r="W198" s="115">
        <f t="shared" si="255"/>
        <v>8.4459197328060467E-2</v>
      </c>
      <c r="X198" s="115">
        <f t="shared" si="256"/>
        <v>1</v>
      </c>
      <c r="Y198" s="147">
        <f t="shared" si="257"/>
        <v>0</v>
      </c>
      <c r="Z198" s="149"/>
      <c r="AA198" s="147">
        <f t="shared" si="258"/>
        <v>-161.19917327796574</v>
      </c>
      <c r="AB198" s="147">
        <f t="shared" si="259"/>
        <v>18.800826722034259</v>
      </c>
      <c r="AC198" s="147">
        <f t="shared" si="260"/>
        <v>18.800826722034259</v>
      </c>
      <c r="AD198" s="114">
        <f t="shared" si="229"/>
        <v>-0.28450533602205708</v>
      </c>
      <c r="AE198" s="114">
        <f t="shared" si="261"/>
        <v>1</v>
      </c>
      <c r="AF198" s="147">
        <f t="shared" si="262"/>
        <v>0</v>
      </c>
      <c r="AG198" s="149"/>
      <c r="AH198" s="147">
        <f t="shared" si="263"/>
        <v>-164.86364004427134</v>
      </c>
      <c r="AI198" s="147">
        <f t="shared" si="264"/>
        <v>15.136359955728665</v>
      </c>
      <c r="AJ198" s="147">
        <f t="shared" si="265"/>
        <v>15.136359955728665</v>
      </c>
      <c r="AK198" s="114">
        <f t="shared" si="236"/>
        <v>-2.0085644752953498E-2</v>
      </c>
      <c r="AL198" s="114">
        <f t="shared" si="266"/>
        <v>1</v>
      </c>
      <c r="AM198" s="147">
        <f t="shared" si="267"/>
        <v>0</v>
      </c>
      <c r="AN198" s="149"/>
      <c r="AO198" s="147">
        <f t="shared" si="268"/>
        <v>-165.15562374504955</v>
      </c>
      <c r="AP198" s="147">
        <f t="shared" si="269"/>
        <v>14.356105572411963</v>
      </c>
      <c r="AQ198" s="114">
        <f t="shared" si="230"/>
        <v>-0.15063294168350008</v>
      </c>
      <c r="AR198" s="147">
        <f t="shared" si="270"/>
        <v>14.356105572411963</v>
      </c>
      <c r="AS198" s="114">
        <f t="shared" si="271"/>
        <v>0.9828072531235893</v>
      </c>
      <c r="AT198" s="147">
        <f t="shared" si="272"/>
        <v>5.0478570929718573E-2</v>
      </c>
      <c r="AU198" s="147">
        <f t="shared" si="225"/>
        <v>-161.38270218928932</v>
      </c>
      <c r="AV198" s="147">
        <f t="shared" si="226"/>
        <v>18.617297810710681</v>
      </c>
      <c r="AW198" s="114">
        <f t="shared" si="227"/>
        <v>-0.34771403951629726</v>
      </c>
      <c r="AX198" s="147">
        <f t="shared" si="273"/>
        <v>18.617297810710681</v>
      </c>
      <c r="AY198" s="114">
        <f t="shared" si="274"/>
        <v>0.96075863846531584</v>
      </c>
      <c r="AZ198" s="147">
        <f t="shared" si="275"/>
        <v>6.5461666001092406E-2</v>
      </c>
      <c r="BA198" s="114">
        <f t="shared" si="276"/>
        <v>0.11594023693081099</v>
      </c>
      <c r="BB198" s="149"/>
      <c r="BC198" s="223">
        <f t="shared" si="277"/>
        <v>1.7101779231573011</v>
      </c>
      <c r="BD198" s="70"/>
      <c r="BE198" s="214"/>
      <c r="BF198" s="148">
        <f t="shared" si="278"/>
        <v>-164.14983622237196</v>
      </c>
      <c r="BG198" s="148">
        <f t="shared" si="279"/>
        <v>15.85016377762804</v>
      </c>
      <c r="BH198" s="147">
        <f t="shared" si="280"/>
        <v>15.85016377762804</v>
      </c>
      <c r="BI198" s="114">
        <f t="shared" si="231"/>
        <v>-5.0007513383771234E-2</v>
      </c>
      <c r="BJ198" s="114">
        <f t="shared" si="281"/>
        <v>1</v>
      </c>
      <c r="BK198" s="147">
        <f t="shared" si="282"/>
        <v>0</v>
      </c>
      <c r="BL198" s="150"/>
      <c r="BM198" s="147">
        <f t="shared" si="283"/>
        <v>-162.09865895124841</v>
      </c>
      <c r="BN198" s="147">
        <f t="shared" si="284"/>
        <v>-162.09865895124841</v>
      </c>
      <c r="BO198" s="147">
        <f t="shared" si="285"/>
        <v>-2115.2249999999999</v>
      </c>
      <c r="BP198" s="147">
        <f t="shared" si="237"/>
        <v>7.4375</v>
      </c>
      <c r="BQ198" s="147">
        <f t="shared" si="286"/>
        <v>-77.725817171211276</v>
      </c>
      <c r="BR198" s="115">
        <f t="shared" si="287"/>
        <v>0.21259011316346899</v>
      </c>
      <c r="BS198" s="115">
        <f t="shared" si="288"/>
        <v>4.7280849215349946E-2</v>
      </c>
      <c r="BT198" s="115">
        <f t="shared" si="289"/>
        <v>4.7280849215349946E-2</v>
      </c>
      <c r="BU198" s="147">
        <f t="shared" si="290"/>
        <v>0.56996715524348951</v>
      </c>
      <c r="BV198" s="150"/>
      <c r="BW198" s="147">
        <f t="shared" si="291"/>
        <v>-153.55346904363572</v>
      </c>
      <c r="BX198" s="147">
        <f t="shared" si="292"/>
        <v>-153.55346904363572</v>
      </c>
      <c r="BY198" s="147">
        <f t="shared" si="293"/>
        <v>-2115.2249999999999</v>
      </c>
      <c r="BZ198" s="147">
        <f t="shared" si="238"/>
        <v>7.4375</v>
      </c>
      <c r="CA198" s="147">
        <f t="shared" si="294"/>
        <v>-72.439727948199319</v>
      </c>
      <c r="CB198" s="115">
        <f t="shared" si="295"/>
        <v>0.30170889143411878</v>
      </c>
      <c r="CC198" s="115">
        <f t="shared" si="296"/>
        <v>9.9645787248006976E-2</v>
      </c>
      <c r="CD198" s="115">
        <f t="shared" si="297"/>
        <v>1</v>
      </c>
      <c r="CE198" s="147">
        <f t="shared" si="298"/>
        <v>0</v>
      </c>
      <c r="CF198" s="150"/>
      <c r="CG198" s="227">
        <f t="shared" si="299"/>
        <v>0.56996715524348951</v>
      </c>
      <c r="CH198" s="236">
        <f t="shared" si="300"/>
        <v>2.2801450784007908</v>
      </c>
      <c r="CI198" s="79">
        <f t="shared" si="301"/>
        <v>8.6284529752169072E-3</v>
      </c>
      <c r="CJ198" s="229">
        <f t="shared" si="239"/>
        <v>-41.28134126890204</v>
      </c>
      <c r="CK198" s="184">
        <f t="shared" si="232"/>
        <v>79</v>
      </c>
      <c r="CL198" s="184">
        <f t="shared" si="233"/>
        <v>3.7351870880126459</v>
      </c>
    </row>
    <row r="199" spans="1:90" x14ac:dyDescent="0.25">
      <c r="A199" s="145">
        <f t="shared" si="240"/>
        <v>795</v>
      </c>
      <c r="B199" s="146">
        <f t="shared" si="241"/>
        <v>0.125</v>
      </c>
      <c r="C199" s="94"/>
      <c r="D199" s="147">
        <f t="shared" si="242"/>
        <v>-277.61399999999998</v>
      </c>
      <c r="E199" s="148">
        <f t="shared" si="243"/>
        <v>0.97</v>
      </c>
      <c r="F199" s="149"/>
      <c r="G199" s="147">
        <f t="shared" si="244"/>
        <v>-142.24368237808542</v>
      </c>
      <c r="H199" s="147">
        <f t="shared" si="245"/>
        <v>-142.24368237808542</v>
      </c>
      <c r="I199" s="147">
        <f t="shared" si="246"/>
        <v>-2128.6125000000002</v>
      </c>
      <c r="J199" s="147">
        <f t="shared" si="234"/>
        <v>7.4375</v>
      </c>
      <c r="K199" s="147">
        <f t="shared" si="247"/>
        <v>-66.200710657171513</v>
      </c>
      <c r="L199" s="115">
        <f t="shared" si="228"/>
        <v>0.40353394779524254</v>
      </c>
      <c r="M199" s="115">
        <f t="shared" si="224"/>
        <v>0.19093571624295941</v>
      </c>
      <c r="N199" s="115">
        <f t="shared" si="248"/>
        <v>0.19093571624295941</v>
      </c>
      <c r="O199" s="147">
        <f t="shared" si="249"/>
        <v>0.4970079747661964</v>
      </c>
      <c r="P199" s="149"/>
      <c r="Q199" s="147">
        <f t="shared" si="250"/>
        <v>-73.864411338694481</v>
      </c>
      <c r="R199" s="147">
        <f t="shared" si="251"/>
        <v>-155.93522162243062</v>
      </c>
      <c r="S199" s="147">
        <f t="shared" si="252"/>
        <v>-2128.6125000000002</v>
      </c>
      <c r="T199" s="147">
        <f t="shared" si="235"/>
        <v>7.4375</v>
      </c>
      <c r="U199" s="147">
        <f t="shared" si="253"/>
        <v>-73.864411338694481</v>
      </c>
      <c r="V199" s="115">
        <f t="shared" si="254"/>
        <v>0.27791137747485328</v>
      </c>
      <c r="W199" s="115">
        <f t="shared" si="255"/>
        <v>8.3407572299794189E-2</v>
      </c>
      <c r="X199" s="115">
        <f t="shared" si="256"/>
        <v>1</v>
      </c>
      <c r="Y199" s="147">
        <f t="shared" si="257"/>
        <v>0</v>
      </c>
      <c r="Z199" s="149"/>
      <c r="AA199" s="147">
        <f t="shared" si="258"/>
        <v>-161.3840784899684</v>
      </c>
      <c r="AB199" s="147">
        <f t="shared" si="259"/>
        <v>18.615921510031598</v>
      </c>
      <c r="AC199" s="147">
        <f t="shared" si="260"/>
        <v>18.615921510031598</v>
      </c>
      <c r="AD199" s="114">
        <f t="shared" si="229"/>
        <v>-0.27575919713331515</v>
      </c>
      <c r="AE199" s="114">
        <f t="shared" si="261"/>
        <v>1</v>
      </c>
      <c r="AF199" s="147">
        <f t="shared" si="262"/>
        <v>0</v>
      </c>
      <c r="AG199" s="149"/>
      <c r="AH199" s="147">
        <f t="shared" si="263"/>
        <v>-164.96683213887215</v>
      </c>
      <c r="AI199" s="147">
        <f t="shared" si="264"/>
        <v>15.033167861127851</v>
      </c>
      <c r="AJ199" s="147">
        <f t="shared" si="265"/>
        <v>15.033167861127851</v>
      </c>
      <c r="AK199" s="114">
        <f t="shared" si="236"/>
        <v>-1.9558187061327541E-2</v>
      </c>
      <c r="AL199" s="114">
        <f t="shared" si="266"/>
        <v>1</v>
      </c>
      <c r="AM199" s="147">
        <f t="shared" si="267"/>
        <v>0</v>
      </c>
      <c r="AN199" s="149"/>
      <c r="AO199" s="147">
        <f t="shared" si="268"/>
        <v>-165.2865816066772</v>
      </c>
      <c r="AP199" s="147">
        <f t="shared" si="269"/>
        <v>14.226219326946563</v>
      </c>
      <c r="AQ199" s="114">
        <f t="shared" si="230"/>
        <v>-0.1460450843712536</v>
      </c>
      <c r="AR199" s="147">
        <f t="shared" si="270"/>
        <v>14.226219326946563</v>
      </c>
      <c r="AS199" s="114">
        <f t="shared" si="271"/>
        <v>0.98332650568771163</v>
      </c>
      <c r="AT199" s="147">
        <f t="shared" si="272"/>
        <v>4.9707265293314332E-2</v>
      </c>
      <c r="AU199" s="147">
        <f t="shared" si="225"/>
        <v>-161.57662686137999</v>
      </c>
      <c r="AV199" s="147">
        <f t="shared" si="226"/>
        <v>18.423373138620008</v>
      </c>
      <c r="AW199" s="114">
        <f t="shared" si="227"/>
        <v>-0.33683079978759323</v>
      </c>
      <c r="AX199" s="147">
        <f t="shared" si="273"/>
        <v>18.423373138620008</v>
      </c>
      <c r="AY199" s="114">
        <f t="shared" si="274"/>
        <v>0.96196320362060306</v>
      </c>
      <c r="AZ199" s="147">
        <f t="shared" si="275"/>
        <v>6.4372372951153056E-2</v>
      </c>
      <c r="BA199" s="114">
        <f t="shared" si="276"/>
        <v>0.11407963824446739</v>
      </c>
      <c r="BB199" s="149"/>
      <c r="BC199" s="223">
        <f t="shared" si="277"/>
        <v>1.7060876130106637</v>
      </c>
      <c r="BD199" s="70"/>
      <c r="BE199" s="214"/>
      <c r="BF199" s="148">
        <f t="shared" si="278"/>
        <v>-164.26733289987331</v>
      </c>
      <c r="BG199" s="148">
        <f t="shared" si="279"/>
        <v>15.73266710012669</v>
      </c>
      <c r="BH199" s="147">
        <f t="shared" si="280"/>
        <v>15.73266710012669</v>
      </c>
      <c r="BI199" s="114">
        <f t="shared" si="231"/>
        <v>-4.8632344011911778E-2</v>
      </c>
      <c r="BJ199" s="114">
        <f t="shared" si="281"/>
        <v>1</v>
      </c>
      <c r="BK199" s="147">
        <f t="shared" si="282"/>
        <v>0</v>
      </c>
      <c r="BL199" s="150"/>
      <c r="BM199" s="147">
        <f t="shared" si="283"/>
        <v>-162.21450507351082</v>
      </c>
      <c r="BN199" s="147">
        <f t="shared" si="284"/>
        <v>-162.21450507351082</v>
      </c>
      <c r="BO199" s="147">
        <f t="shared" si="285"/>
        <v>-2128.6125000000002</v>
      </c>
      <c r="BP199" s="147">
        <f t="shared" si="237"/>
        <v>7.4375</v>
      </c>
      <c r="BQ199" s="147">
        <f t="shared" si="286"/>
        <v>-77.800694308091465</v>
      </c>
      <c r="BR199" s="115">
        <f t="shared" si="287"/>
        <v>0.21131295215099327</v>
      </c>
      <c r="BS199" s="115">
        <f t="shared" si="288"/>
        <v>4.6689292316367786E-2</v>
      </c>
      <c r="BT199" s="115">
        <f t="shared" si="289"/>
        <v>4.6689292316367786E-2</v>
      </c>
      <c r="BU199" s="147">
        <f t="shared" si="290"/>
        <v>0.56678722946719362</v>
      </c>
      <c r="BV199" s="150"/>
      <c r="BW199" s="147">
        <f t="shared" si="291"/>
        <v>-153.72906507669023</v>
      </c>
      <c r="BX199" s="147">
        <f t="shared" si="292"/>
        <v>-153.72906507669023</v>
      </c>
      <c r="BY199" s="147">
        <f t="shared" si="293"/>
        <v>-2128.6125000000002</v>
      </c>
      <c r="BZ199" s="147">
        <f t="shared" si="238"/>
        <v>7.4375</v>
      </c>
      <c r="CA199" s="147">
        <f t="shared" si="294"/>
        <v>-72.543441866333112</v>
      </c>
      <c r="CB199" s="115">
        <f t="shared" si="295"/>
        <v>0.29998260151365364</v>
      </c>
      <c r="CC199" s="115">
        <f t="shared" si="296"/>
        <v>9.8408498825594881E-2</v>
      </c>
      <c r="CD199" s="115">
        <f t="shared" si="297"/>
        <v>1</v>
      </c>
      <c r="CE199" s="147">
        <f t="shared" si="298"/>
        <v>0</v>
      </c>
      <c r="CF199" s="150"/>
      <c r="CG199" s="227">
        <f t="shared" si="299"/>
        <v>0.56678722946719362</v>
      </c>
      <c r="CH199" s="236">
        <f t="shared" si="300"/>
        <v>2.2728748424778571</v>
      </c>
      <c r="CI199" s="79">
        <f t="shared" si="301"/>
        <v>8.4325839160460641E-3</v>
      </c>
      <c r="CJ199" s="229">
        <f t="shared" si="239"/>
        <v>-41.480786565551583</v>
      </c>
      <c r="CK199" s="184">
        <f t="shared" si="232"/>
        <v>79.5</v>
      </c>
      <c r="CL199" s="184">
        <f t="shared" si="233"/>
        <v>3.7117987391512388</v>
      </c>
    </row>
    <row r="200" spans="1:90" x14ac:dyDescent="0.25">
      <c r="A200" s="145">
        <f t="shared" si="240"/>
        <v>800</v>
      </c>
      <c r="B200" s="146">
        <f t="shared" si="241"/>
        <v>0.125</v>
      </c>
      <c r="C200" s="94"/>
      <c r="D200" s="147">
        <f t="shared" si="242"/>
        <v>-279.36</v>
      </c>
      <c r="E200" s="148">
        <f t="shared" si="243"/>
        <v>0.97</v>
      </c>
      <c r="F200" s="149"/>
      <c r="G200" s="147">
        <f t="shared" si="244"/>
        <v>-142.50062027874822</v>
      </c>
      <c r="H200" s="147">
        <f t="shared" si="245"/>
        <v>-142.50062027874822</v>
      </c>
      <c r="I200" s="147">
        <f t="shared" si="246"/>
        <v>-2142</v>
      </c>
      <c r="J200" s="147">
        <f t="shared" si="234"/>
        <v>7.4375</v>
      </c>
      <c r="K200" s="147">
        <f t="shared" si="247"/>
        <v>-66.333062047239338</v>
      </c>
      <c r="L200" s="115">
        <f t="shared" si="228"/>
        <v>0.40141933437437111</v>
      </c>
      <c r="M200" s="115">
        <f t="shared" si="224"/>
        <v>0.1886416599389043</v>
      </c>
      <c r="N200" s="115">
        <f t="shared" si="248"/>
        <v>0.1886416599389043</v>
      </c>
      <c r="O200" s="147">
        <f t="shared" si="249"/>
        <v>0.49479382041232023</v>
      </c>
      <c r="P200" s="149"/>
      <c r="Q200" s="147">
        <f t="shared" si="250"/>
        <v>-73.960056693950335</v>
      </c>
      <c r="R200" s="147">
        <f t="shared" si="251"/>
        <v>-156.09284746979475</v>
      </c>
      <c r="S200" s="147">
        <f t="shared" si="252"/>
        <v>-2142</v>
      </c>
      <c r="T200" s="147">
        <f t="shared" si="235"/>
        <v>7.4375</v>
      </c>
      <c r="U200" s="147">
        <f t="shared" si="253"/>
        <v>-73.960056693950335</v>
      </c>
      <c r="V200" s="115">
        <f t="shared" si="254"/>
        <v>0.2763074248798415</v>
      </c>
      <c r="W200" s="115">
        <f t="shared" si="255"/>
        <v>8.2375332565435055E-2</v>
      </c>
      <c r="X200" s="115">
        <f t="shared" si="256"/>
        <v>1</v>
      </c>
      <c r="Y200" s="147">
        <f t="shared" si="257"/>
        <v>0</v>
      </c>
      <c r="Z200" s="149"/>
      <c r="AA200" s="147">
        <f t="shared" si="258"/>
        <v>-161.56505117707798</v>
      </c>
      <c r="AB200" s="147">
        <f t="shared" si="259"/>
        <v>18.434948822922024</v>
      </c>
      <c r="AC200" s="147">
        <f t="shared" si="260"/>
        <v>18.434948822922024</v>
      </c>
      <c r="AD200" s="114">
        <f t="shared" si="229"/>
        <v>-0.26734253247244705</v>
      </c>
      <c r="AE200" s="114">
        <f t="shared" si="261"/>
        <v>1</v>
      </c>
      <c r="AF200" s="147">
        <f t="shared" si="262"/>
        <v>0</v>
      </c>
      <c r="AG200" s="149"/>
      <c r="AH200" s="147">
        <f t="shared" si="263"/>
        <v>-165.06858282186246</v>
      </c>
      <c r="AI200" s="147">
        <f t="shared" si="264"/>
        <v>14.931417178137536</v>
      </c>
      <c r="AJ200" s="147">
        <f t="shared" si="265"/>
        <v>14.931417178137536</v>
      </c>
      <c r="AK200" s="114">
        <f t="shared" si="236"/>
        <v>-1.9048034127378374E-2</v>
      </c>
      <c r="AL200" s="114">
        <f t="shared" si="266"/>
        <v>1</v>
      </c>
      <c r="AM200" s="147">
        <f t="shared" si="267"/>
        <v>0</v>
      </c>
      <c r="AN200" s="149"/>
      <c r="AO200" s="147">
        <f t="shared" si="268"/>
        <v>-165.41499269708382</v>
      </c>
      <c r="AP200" s="147">
        <f t="shared" si="269"/>
        <v>14.098879301942503</v>
      </c>
      <c r="AQ200" s="114">
        <f t="shared" si="230"/>
        <v>-0.141629241148683</v>
      </c>
      <c r="AR200" s="147">
        <f t="shared" si="270"/>
        <v>14.098879301942503</v>
      </c>
      <c r="AS200" s="114">
        <f t="shared" si="271"/>
        <v>0.98382654884152043</v>
      </c>
      <c r="AT200" s="147">
        <f t="shared" si="272"/>
        <v>4.895444202063369E-2</v>
      </c>
      <c r="AU200" s="147">
        <f t="shared" si="225"/>
        <v>-161.76617342560738</v>
      </c>
      <c r="AV200" s="147">
        <f t="shared" si="226"/>
        <v>18.233826574392623</v>
      </c>
      <c r="AW200" s="114">
        <f t="shared" si="227"/>
        <v>-0.32636313649476695</v>
      </c>
      <c r="AX200" s="147">
        <f t="shared" si="273"/>
        <v>18.233826574392623</v>
      </c>
      <c r="AY200" s="114">
        <f t="shared" si="274"/>
        <v>0.96312319728014961</v>
      </c>
      <c r="AZ200" s="147">
        <f t="shared" si="275"/>
        <v>6.3311897827752164E-2</v>
      </c>
      <c r="BA200" s="114">
        <f t="shared" si="276"/>
        <v>0.11226633984838585</v>
      </c>
      <c r="BB200" s="149"/>
      <c r="BC200" s="223">
        <f t="shared" si="277"/>
        <v>1.7020601602607059</v>
      </c>
      <c r="BD200" s="70"/>
      <c r="BE200" s="214"/>
      <c r="BF200" s="148">
        <f t="shared" si="278"/>
        <v>-164.38300378747473</v>
      </c>
      <c r="BG200" s="148">
        <f t="shared" si="279"/>
        <v>15.616996212525265</v>
      </c>
      <c r="BH200" s="147">
        <f t="shared" si="280"/>
        <v>15.616996212525265</v>
      </c>
      <c r="BI200" s="114">
        <f t="shared" si="231"/>
        <v>-4.730440142532262E-2</v>
      </c>
      <c r="BJ200" s="114">
        <f t="shared" si="281"/>
        <v>1</v>
      </c>
      <c r="BK200" s="147">
        <f t="shared" si="282"/>
        <v>0</v>
      </c>
      <c r="BL200" s="150"/>
      <c r="BM200" s="147">
        <f t="shared" si="283"/>
        <v>-162.32884519014655</v>
      </c>
      <c r="BN200" s="147">
        <f t="shared" si="284"/>
        <v>-162.32884519014655</v>
      </c>
      <c r="BO200" s="147">
        <f t="shared" si="285"/>
        <v>-2142</v>
      </c>
      <c r="BP200" s="147">
        <f t="shared" si="237"/>
        <v>7.4375</v>
      </c>
      <c r="BQ200" s="147">
        <f t="shared" si="286"/>
        <v>-77.874677025907246</v>
      </c>
      <c r="BR200" s="115">
        <f t="shared" si="287"/>
        <v>0.21005069256422759</v>
      </c>
      <c r="BS200" s="115">
        <f t="shared" si="288"/>
        <v>4.6108744649848557E-2</v>
      </c>
      <c r="BT200" s="115">
        <f t="shared" si="289"/>
        <v>4.6108744649848557E-2</v>
      </c>
      <c r="BU200" s="147">
        <f t="shared" si="290"/>
        <v>0.56364182357689785</v>
      </c>
      <c r="BV200" s="150"/>
      <c r="BW200" s="147">
        <f t="shared" si="291"/>
        <v>-153.90231231317242</v>
      </c>
      <c r="BX200" s="147">
        <f t="shared" si="292"/>
        <v>-153.90231231317242</v>
      </c>
      <c r="BY200" s="147">
        <f t="shared" si="293"/>
        <v>-2142</v>
      </c>
      <c r="BZ200" s="147">
        <f t="shared" si="238"/>
        <v>7.4375</v>
      </c>
      <c r="CA200" s="147">
        <f t="shared" si="294"/>
        <v>-72.645975363738671</v>
      </c>
      <c r="CB200" s="115">
        <f t="shared" si="295"/>
        <v>0.2982749931359468</v>
      </c>
      <c r="CC200" s="115">
        <f t="shared" si="296"/>
        <v>9.7193893130988154E-2</v>
      </c>
      <c r="CD200" s="115">
        <f t="shared" si="297"/>
        <v>1</v>
      </c>
      <c r="CE200" s="147">
        <f t="shared" si="298"/>
        <v>0</v>
      </c>
      <c r="CF200" s="150"/>
      <c r="CG200" s="227">
        <f t="shared" si="299"/>
        <v>0.56364182357689785</v>
      </c>
      <c r="CH200" s="236">
        <f t="shared" si="300"/>
        <v>2.2657019838376038</v>
      </c>
      <c r="CI200" s="79">
        <f t="shared" si="301"/>
        <v>8.2417851459688149E-3</v>
      </c>
      <c r="CJ200" s="229">
        <f t="shared" si="239"/>
        <v>-41.679574224611017</v>
      </c>
      <c r="CK200" s="184">
        <f t="shared" si="232"/>
        <v>80</v>
      </c>
      <c r="CL200" s="184">
        <f t="shared" si="233"/>
        <v>3.6886995719878843</v>
      </c>
    </row>
    <row r="201" spans="1:90" x14ac:dyDescent="0.25">
      <c r="A201" s="145">
        <f t="shared" si="240"/>
        <v>805</v>
      </c>
      <c r="B201" s="146">
        <f t="shared" si="241"/>
        <v>0.125</v>
      </c>
      <c r="C201" s="94"/>
      <c r="D201" s="147">
        <f t="shared" si="242"/>
        <v>-281.10599999999999</v>
      </c>
      <c r="E201" s="148">
        <f t="shared" si="243"/>
        <v>0.97</v>
      </c>
      <c r="F201" s="149"/>
      <c r="G201" s="147">
        <f t="shared" si="244"/>
        <v>-142.75408153826839</v>
      </c>
      <c r="H201" s="147">
        <f t="shared" si="245"/>
        <v>-142.75408153826839</v>
      </c>
      <c r="I201" s="147">
        <f t="shared" si="246"/>
        <v>-2155.3874999999998</v>
      </c>
      <c r="J201" s="147">
        <f t="shared" si="234"/>
        <v>7.4375</v>
      </c>
      <c r="K201" s="147">
        <f t="shared" si="247"/>
        <v>-66.464032872562967</v>
      </c>
      <c r="L201" s="115">
        <f t="shared" si="228"/>
        <v>0.39932467001076061</v>
      </c>
      <c r="M201" s="115">
        <f t="shared" si="224"/>
        <v>0.18638721022652716</v>
      </c>
      <c r="N201" s="115">
        <f t="shared" si="248"/>
        <v>0.18638721022652716</v>
      </c>
      <c r="O201" s="147">
        <f t="shared" si="249"/>
        <v>0.49259517439016004</v>
      </c>
      <c r="P201" s="149"/>
      <c r="Q201" s="147">
        <f t="shared" si="250"/>
        <v>-74.054604099077153</v>
      </c>
      <c r="R201" s="147">
        <f t="shared" si="251"/>
        <v>-156.24839322033188</v>
      </c>
      <c r="S201" s="147">
        <f t="shared" si="252"/>
        <v>-2155.3874999999998</v>
      </c>
      <c r="T201" s="147">
        <f t="shared" si="235"/>
        <v>7.4375</v>
      </c>
      <c r="U201" s="147">
        <f t="shared" si="253"/>
        <v>-74.054604099077153</v>
      </c>
      <c r="V201" s="115">
        <f t="shared" si="254"/>
        <v>0.27472112789737801</v>
      </c>
      <c r="W201" s="115">
        <f t="shared" si="255"/>
        <v>8.1362009454906736E-2</v>
      </c>
      <c r="X201" s="115">
        <f t="shared" si="256"/>
        <v>1</v>
      </c>
      <c r="Y201" s="147">
        <f t="shared" si="257"/>
        <v>0</v>
      </c>
      <c r="Z201" s="149"/>
      <c r="AA201" s="147">
        <f t="shared" si="258"/>
        <v>-161.74221861515855</v>
      </c>
      <c r="AB201" s="147">
        <f t="shared" si="259"/>
        <v>18.257781384841451</v>
      </c>
      <c r="AC201" s="147">
        <f t="shared" si="260"/>
        <v>18.257781384841451</v>
      </c>
      <c r="AD201" s="114">
        <f t="shared" si="229"/>
        <v>-0.25924078480665946</v>
      </c>
      <c r="AE201" s="114">
        <f t="shared" si="261"/>
        <v>1</v>
      </c>
      <c r="AF201" s="147">
        <f t="shared" si="262"/>
        <v>0</v>
      </c>
      <c r="AG201" s="149"/>
      <c r="AH201" s="147">
        <f t="shared" si="263"/>
        <v>-165.16892276456855</v>
      </c>
      <c r="AI201" s="147">
        <f t="shared" si="264"/>
        <v>14.831077235431451</v>
      </c>
      <c r="AJ201" s="147">
        <f t="shared" si="265"/>
        <v>14.831077235431451</v>
      </c>
      <c r="AK201" s="114">
        <f t="shared" si="236"/>
        <v>-1.8554506149263864E-2</v>
      </c>
      <c r="AL201" s="114">
        <f t="shared" si="266"/>
        <v>1</v>
      </c>
      <c r="AM201" s="147">
        <f t="shared" si="267"/>
        <v>0</v>
      </c>
      <c r="AN201" s="149"/>
      <c r="AO201" s="147">
        <f t="shared" si="268"/>
        <v>-165.54093386503399</v>
      </c>
      <c r="AP201" s="147">
        <f t="shared" si="269"/>
        <v>13.974008548086744</v>
      </c>
      <c r="AQ201" s="114">
        <f t="shared" si="230"/>
        <v>-0.13737781961354212</v>
      </c>
      <c r="AR201" s="147">
        <f t="shared" si="270"/>
        <v>13.974008548086744</v>
      </c>
      <c r="AS201" s="114">
        <f t="shared" si="271"/>
        <v>0.98430821339713037</v>
      </c>
      <c r="AT201" s="147">
        <f t="shared" si="272"/>
        <v>4.8219491194226166E-2</v>
      </c>
      <c r="AU201" s="147">
        <f t="shared" si="225"/>
        <v>-161.95149182437166</v>
      </c>
      <c r="AV201" s="147">
        <f t="shared" si="226"/>
        <v>18.048508175628342</v>
      </c>
      <c r="AW201" s="114">
        <f t="shared" si="227"/>
        <v>-0.31629249266362797</v>
      </c>
      <c r="AX201" s="147">
        <f t="shared" si="273"/>
        <v>18.048508175628342</v>
      </c>
      <c r="AY201" s="114">
        <f t="shared" si="274"/>
        <v>0.96424051468289729</v>
      </c>
      <c r="AZ201" s="147">
        <f t="shared" si="275"/>
        <v>6.2279186251305532E-2</v>
      </c>
      <c r="BA201" s="114">
        <f t="shared" si="276"/>
        <v>0.1104986774455317</v>
      </c>
      <c r="BB201" s="149"/>
      <c r="BC201" s="223">
        <f t="shared" si="277"/>
        <v>1.6980938518356916</v>
      </c>
      <c r="BD201" s="70"/>
      <c r="BE201" s="214"/>
      <c r="BF201" s="148">
        <f t="shared" si="278"/>
        <v>-164.49689250730077</v>
      </c>
      <c r="BG201" s="148">
        <f t="shared" si="279"/>
        <v>15.503107492699229</v>
      </c>
      <c r="BH201" s="147">
        <f t="shared" si="280"/>
        <v>15.503107492699229</v>
      </c>
      <c r="BI201" s="114">
        <f t="shared" si="231"/>
        <v>-4.6021748159641565E-2</v>
      </c>
      <c r="BJ201" s="114">
        <f t="shared" si="281"/>
        <v>1</v>
      </c>
      <c r="BK201" s="147">
        <f t="shared" si="282"/>
        <v>0</v>
      </c>
      <c r="BL201" s="150"/>
      <c r="BM201" s="147">
        <f t="shared" si="283"/>
        <v>-162.44170870736357</v>
      </c>
      <c r="BN201" s="147">
        <f t="shared" si="284"/>
        <v>-162.44170870736357</v>
      </c>
      <c r="BO201" s="147">
        <f t="shared" si="285"/>
        <v>-2155.3874999999998</v>
      </c>
      <c r="BP201" s="147">
        <f t="shared" si="237"/>
        <v>7.4375</v>
      </c>
      <c r="BQ201" s="147">
        <f t="shared" si="286"/>
        <v>-77.947781013129642</v>
      </c>
      <c r="BR201" s="115">
        <f t="shared" si="287"/>
        <v>0.20880308146840101</v>
      </c>
      <c r="BS201" s="115">
        <f t="shared" si="288"/>
        <v>4.5538935577761869E-2</v>
      </c>
      <c r="BT201" s="115">
        <f t="shared" si="289"/>
        <v>4.5538935577761869E-2</v>
      </c>
      <c r="BU201" s="147">
        <f t="shared" si="290"/>
        <v>0.56053039581560926</v>
      </c>
      <c r="BV201" s="150"/>
      <c r="BW201" s="147">
        <f t="shared" si="291"/>
        <v>-154.07325772439643</v>
      </c>
      <c r="BX201" s="147">
        <f t="shared" si="292"/>
        <v>-154.07325772439643</v>
      </c>
      <c r="BY201" s="147">
        <f t="shared" si="293"/>
        <v>-2155.3874999999998</v>
      </c>
      <c r="BZ201" s="147">
        <f t="shared" si="238"/>
        <v>7.4375</v>
      </c>
      <c r="CA201" s="147">
        <f t="shared" si="294"/>
        <v>-72.74734783317875</v>
      </c>
      <c r="CB201" s="115">
        <f t="shared" si="295"/>
        <v>0.2965857816174613</v>
      </c>
      <c r="CC201" s="115">
        <f t="shared" si="296"/>
        <v>9.6001427059869554E-2</v>
      </c>
      <c r="CD201" s="115">
        <f t="shared" si="297"/>
        <v>1</v>
      </c>
      <c r="CE201" s="147">
        <f t="shared" si="298"/>
        <v>0</v>
      </c>
      <c r="CF201" s="150"/>
      <c r="CG201" s="227">
        <f t="shared" si="299"/>
        <v>0.56053039581560926</v>
      </c>
      <c r="CH201" s="236">
        <f t="shared" si="300"/>
        <v>2.258624247651301</v>
      </c>
      <c r="CI201" s="79">
        <f t="shared" si="301"/>
        <v>8.0559259893875391E-3</v>
      </c>
      <c r="CJ201" s="229">
        <f t="shared" si="239"/>
        <v>-41.877690646874868</v>
      </c>
      <c r="CK201" s="184">
        <f t="shared" si="232"/>
        <v>80.5</v>
      </c>
      <c r="CL201" s="184">
        <f t="shared" si="233"/>
        <v>3.6658843140098303</v>
      </c>
    </row>
    <row r="202" spans="1:90" x14ac:dyDescent="0.25">
      <c r="A202" s="145">
        <f t="shared" si="240"/>
        <v>810</v>
      </c>
      <c r="B202" s="146">
        <f t="shared" si="241"/>
        <v>0.125</v>
      </c>
      <c r="C202" s="94"/>
      <c r="D202" s="147">
        <f t="shared" si="242"/>
        <v>-282.85199999999998</v>
      </c>
      <c r="E202" s="148">
        <f t="shared" si="243"/>
        <v>0.97</v>
      </c>
      <c r="F202" s="149"/>
      <c r="G202" s="147">
        <f t="shared" si="244"/>
        <v>-143.00413431170045</v>
      </c>
      <c r="H202" s="147">
        <f t="shared" si="245"/>
        <v>-143.00413431170045</v>
      </c>
      <c r="I202" s="147">
        <f t="shared" si="246"/>
        <v>-2168.7750000000001</v>
      </c>
      <c r="J202" s="147">
        <f t="shared" si="234"/>
        <v>7.4375</v>
      </c>
      <c r="K202" s="147">
        <f t="shared" si="247"/>
        <v>-66.59364327465812</v>
      </c>
      <c r="L202" s="115">
        <f t="shared" si="228"/>
        <v>0.3972497091994231</v>
      </c>
      <c r="M202" s="115">
        <f t="shared" si="224"/>
        <v>0.18417151345368504</v>
      </c>
      <c r="N202" s="115">
        <f t="shared" si="248"/>
        <v>0.18417151345368504</v>
      </c>
      <c r="O202" s="147">
        <f t="shared" si="249"/>
        <v>0.4904119832362841</v>
      </c>
      <c r="P202" s="149"/>
      <c r="Q202" s="147">
        <f t="shared" si="250"/>
        <v>-74.148071845713048</v>
      </c>
      <c r="R202" s="147">
        <f t="shared" si="251"/>
        <v>-156.40190002256819</v>
      </c>
      <c r="S202" s="147">
        <f t="shared" si="252"/>
        <v>-2168.7750000000001</v>
      </c>
      <c r="T202" s="147">
        <f t="shared" si="235"/>
        <v>7.4375</v>
      </c>
      <c r="U202" s="147">
        <f t="shared" si="253"/>
        <v>-74.148071845713048</v>
      </c>
      <c r="V202" s="115">
        <f t="shared" si="254"/>
        <v>0.27315220987615246</v>
      </c>
      <c r="W202" s="115">
        <f t="shared" si="255"/>
        <v>8.0367148170512812E-2</v>
      </c>
      <c r="X202" s="115">
        <f t="shared" si="256"/>
        <v>1</v>
      </c>
      <c r="Y202" s="147">
        <f t="shared" si="257"/>
        <v>0</v>
      </c>
      <c r="Z202" s="149"/>
      <c r="AA202" s="147">
        <f t="shared" si="258"/>
        <v>-161.91570266360392</v>
      </c>
      <c r="AB202" s="147">
        <f t="shared" si="259"/>
        <v>18.084297336396077</v>
      </c>
      <c r="AC202" s="147">
        <f t="shared" si="260"/>
        <v>18.084297336396077</v>
      </c>
      <c r="AD202" s="114">
        <f t="shared" si="229"/>
        <v>-0.25144013027427503</v>
      </c>
      <c r="AE202" s="114">
        <f t="shared" si="261"/>
        <v>1</v>
      </c>
      <c r="AF202" s="147">
        <f t="shared" si="262"/>
        <v>0</v>
      </c>
      <c r="AG202" s="149"/>
      <c r="AH202" s="147">
        <f t="shared" si="263"/>
        <v>-165.26788176175054</v>
      </c>
      <c r="AI202" s="147">
        <f t="shared" si="264"/>
        <v>14.732118238249456</v>
      </c>
      <c r="AJ202" s="147">
        <f t="shared" si="265"/>
        <v>14.732118238249456</v>
      </c>
      <c r="AK202" s="114">
        <f t="shared" si="236"/>
        <v>-1.8076954367865862E-2</v>
      </c>
      <c r="AL202" s="114">
        <f t="shared" si="266"/>
        <v>1</v>
      </c>
      <c r="AM202" s="147">
        <f t="shared" si="267"/>
        <v>0</v>
      </c>
      <c r="AN202" s="149"/>
      <c r="AO202" s="147">
        <f t="shared" si="268"/>
        <v>-165.66447886169689</v>
      </c>
      <c r="AP202" s="147">
        <f t="shared" si="269"/>
        <v>13.851533217142446</v>
      </c>
      <c r="AQ202" s="114">
        <f t="shared" si="230"/>
        <v>-0.13328361038344516</v>
      </c>
      <c r="AR202" s="147">
        <f t="shared" si="270"/>
        <v>13.851533217142446</v>
      </c>
      <c r="AS202" s="114">
        <f t="shared" si="271"/>
        <v>0.98477228948814566</v>
      </c>
      <c r="AT202" s="147">
        <f t="shared" si="272"/>
        <v>4.7501828591023476E-2</v>
      </c>
      <c r="AU202" s="147">
        <f t="shared" si="225"/>
        <v>-162.13272526752559</v>
      </c>
      <c r="AV202" s="147">
        <f t="shared" si="226"/>
        <v>17.867274732474414</v>
      </c>
      <c r="AW202" s="114">
        <f t="shared" si="227"/>
        <v>-0.30660125493083762</v>
      </c>
      <c r="AX202" s="147">
        <f t="shared" si="273"/>
        <v>17.867274732474414</v>
      </c>
      <c r="AY202" s="114">
        <f t="shared" si="274"/>
        <v>0.96531696160204084</v>
      </c>
      <c r="AZ202" s="147">
        <f t="shared" si="275"/>
        <v>6.1273232964589898E-2</v>
      </c>
      <c r="BA202" s="114">
        <f t="shared" si="276"/>
        <v>0.10877506155561337</v>
      </c>
      <c r="BB202" s="149"/>
      <c r="BC202" s="223">
        <f t="shared" si="277"/>
        <v>1.6941870447918974</v>
      </c>
      <c r="BD202" s="70"/>
      <c r="BE202" s="214"/>
      <c r="BF202" s="148">
        <f t="shared" si="278"/>
        <v>-164.60904128104292</v>
      </c>
      <c r="BG202" s="148">
        <f t="shared" si="279"/>
        <v>15.39095871895708</v>
      </c>
      <c r="BH202" s="147">
        <f t="shared" si="280"/>
        <v>15.39095871895708</v>
      </c>
      <c r="BI202" s="114">
        <f t="shared" si="231"/>
        <v>-4.4782538807655842E-2</v>
      </c>
      <c r="BJ202" s="114">
        <f t="shared" si="281"/>
        <v>1</v>
      </c>
      <c r="BK202" s="147">
        <f t="shared" si="282"/>
        <v>0</v>
      </c>
      <c r="BL202" s="150"/>
      <c r="BM202" s="147">
        <f t="shared" si="283"/>
        <v>-162.553124267264</v>
      </c>
      <c r="BN202" s="147">
        <f t="shared" si="284"/>
        <v>-162.553124267264</v>
      </c>
      <c r="BO202" s="147">
        <f t="shared" si="285"/>
        <v>-2168.7750000000001</v>
      </c>
      <c r="BP202" s="147">
        <f t="shared" si="237"/>
        <v>7.4375</v>
      </c>
      <c r="BQ202" s="147">
        <f t="shared" si="286"/>
        <v>-78.020021599197605</v>
      </c>
      <c r="BR202" s="115">
        <f t="shared" si="287"/>
        <v>0.20756987146731212</v>
      </c>
      <c r="BS202" s="115">
        <f t="shared" si="288"/>
        <v>4.497960269114034E-2</v>
      </c>
      <c r="BT202" s="115">
        <f t="shared" si="289"/>
        <v>4.497960269114034E-2</v>
      </c>
      <c r="BU202" s="147">
        <f t="shared" si="290"/>
        <v>0.5574524151826612</v>
      </c>
      <c r="BV202" s="150"/>
      <c r="BW202" s="147">
        <f t="shared" si="291"/>
        <v>-154.24194704592017</v>
      </c>
      <c r="BX202" s="147">
        <f t="shared" si="292"/>
        <v>-154.24194704592017</v>
      </c>
      <c r="BY202" s="147">
        <f t="shared" si="293"/>
        <v>-2168.7750000000001</v>
      </c>
      <c r="BZ202" s="147">
        <f t="shared" si="238"/>
        <v>7.4375</v>
      </c>
      <c r="CA202" s="147">
        <f t="shared" si="294"/>
        <v>-72.847578259788165</v>
      </c>
      <c r="CB202" s="115">
        <f t="shared" si="295"/>
        <v>0.29491468762208095</v>
      </c>
      <c r="CC202" s="115">
        <f t="shared" si="296"/>
        <v>9.4830573329050621E-2</v>
      </c>
      <c r="CD202" s="115">
        <f t="shared" si="297"/>
        <v>1</v>
      </c>
      <c r="CE202" s="147">
        <f t="shared" si="298"/>
        <v>0</v>
      </c>
      <c r="CF202" s="150"/>
      <c r="CG202" s="227">
        <f t="shared" si="299"/>
        <v>0.5574524151826612</v>
      </c>
      <c r="CH202" s="236">
        <f t="shared" si="300"/>
        <v>2.2516394599745588</v>
      </c>
      <c r="CI202" s="79">
        <f t="shared" si="301"/>
        <v>7.8748778981622778E-3</v>
      </c>
      <c r="CJ202" s="229">
        <f t="shared" si="239"/>
        <v>-42.075123426489036</v>
      </c>
      <c r="CK202" s="184">
        <f t="shared" si="232"/>
        <v>81</v>
      </c>
      <c r="CL202" s="184">
        <f t="shared" si="233"/>
        <v>3.6433478179823675</v>
      </c>
    </row>
    <row r="203" spans="1:90" x14ac:dyDescent="0.25">
      <c r="A203" s="145">
        <f t="shared" si="240"/>
        <v>815</v>
      </c>
      <c r="B203" s="146">
        <f t="shared" si="241"/>
        <v>0.125</v>
      </c>
      <c r="C203" s="94"/>
      <c r="D203" s="147">
        <f t="shared" si="242"/>
        <v>-284.59800000000001</v>
      </c>
      <c r="E203" s="148">
        <f t="shared" si="243"/>
        <v>0.97</v>
      </c>
      <c r="F203" s="149"/>
      <c r="G203" s="147">
        <f t="shared" si="244"/>
        <v>-143.250845083147</v>
      </c>
      <c r="H203" s="147">
        <f t="shared" si="245"/>
        <v>-143.250845083147</v>
      </c>
      <c r="I203" s="147">
        <f t="shared" si="246"/>
        <v>-2182.1624999999999</v>
      </c>
      <c r="J203" s="147">
        <f t="shared" si="234"/>
        <v>7.4375</v>
      </c>
      <c r="K203" s="147">
        <f t="shared" si="247"/>
        <v>-66.721913034478774</v>
      </c>
      <c r="L203" s="115">
        <f t="shared" si="228"/>
        <v>0.39519420959891355</v>
      </c>
      <c r="M203" s="115">
        <f t="shared" si="224"/>
        <v>0.18199373662247786</v>
      </c>
      <c r="N203" s="115">
        <f t="shared" si="248"/>
        <v>0.18199373662247786</v>
      </c>
      <c r="O203" s="147">
        <f t="shared" si="249"/>
        <v>0.48824418910411382</v>
      </c>
      <c r="P203" s="149"/>
      <c r="Q203" s="147">
        <f t="shared" si="250"/>
        <v>-74.24047783310715</v>
      </c>
      <c r="R203" s="147">
        <f t="shared" si="251"/>
        <v>-156.55340794878691</v>
      </c>
      <c r="S203" s="147">
        <f t="shared" si="252"/>
        <v>-2182.1624999999999</v>
      </c>
      <c r="T203" s="147">
        <f t="shared" si="235"/>
        <v>7.4375</v>
      </c>
      <c r="U203" s="147">
        <f t="shared" si="253"/>
        <v>-74.24047783310715</v>
      </c>
      <c r="V203" s="115">
        <f t="shared" si="254"/>
        <v>0.27160039959687426</v>
      </c>
      <c r="W203" s="115">
        <f t="shared" si="255"/>
        <v>7.9390307307062535E-2</v>
      </c>
      <c r="X203" s="115">
        <f t="shared" si="256"/>
        <v>1</v>
      </c>
      <c r="Y203" s="147">
        <f t="shared" si="257"/>
        <v>0</v>
      </c>
      <c r="Z203" s="149"/>
      <c r="AA203" s="147">
        <f t="shared" si="258"/>
        <v>-162.0856200461715</v>
      </c>
      <c r="AB203" s="147">
        <f t="shared" si="259"/>
        <v>17.914379953828501</v>
      </c>
      <c r="AC203" s="147">
        <f t="shared" si="260"/>
        <v>17.914379953828501</v>
      </c>
      <c r="AD203" s="114">
        <f t="shared" si="229"/>
        <v>-0.24392743703200934</v>
      </c>
      <c r="AE203" s="114">
        <f t="shared" si="261"/>
        <v>1</v>
      </c>
      <c r="AF203" s="147">
        <f t="shared" si="262"/>
        <v>0</v>
      </c>
      <c r="AG203" s="149"/>
      <c r="AH203" s="147">
        <f t="shared" si="263"/>
        <v>-165.36548876293304</v>
      </c>
      <c r="AI203" s="147">
        <f t="shared" si="264"/>
        <v>14.63451123706696</v>
      </c>
      <c r="AJ203" s="147">
        <f t="shared" si="265"/>
        <v>14.63451123706696</v>
      </c>
      <c r="AK203" s="114">
        <f t="shared" si="236"/>
        <v>-1.7614759454745537E-2</v>
      </c>
      <c r="AL203" s="114">
        <f t="shared" si="266"/>
        <v>1</v>
      </c>
      <c r="AM203" s="147">
        <f t="shared" si="267"/>
        <v>0</v>
      </c>
      <c r="AN203" s="149"/>
      <c r="AO203" s="147">
        <f t="shared" si="268"/>
        <v>-165.78569849487718</v>
      </c>
      <c r="AP203" s="147">
        <f t="shared" si="269"/>
        <v>13.731382407608351</v>
      </c>
      <c r="AQ203" s="114">
        <f t="shared" si="230"/>
        <v>-0.12933976546031645</v>
      </c>
      <c r="AR203" s="147">
        <f t="shared" si="270"/>
        <v>13.731382407608351</v>
      </c>
      <c r="AS203" s="114">
        <f t="shared" si="271"/>
        <v>0.98521952877055119</v>
      </c>
      <c r="AT203" s="147">
        <f t="shared" si="272"/>
        <v>4.6800894368126622E-2</v>
      </c>
      <c r="AU203" s="147">
        <f t="shared" si="225"/>
        <v>-162.31001059992346</v>
      </c>
      <c r="AV203" s="147">
        <f t="shared" si="226"/>
        <v>17.689989400076541</v>
      </c>
      <c r="AW203" s="114">
        <f t="shared" si="227"/>
        <v>-0.29727269979504362</v>
      </c>
      <c r="AX203" s="147">
        <f t="shared" si="273"/>
        <v>17.689989400076541</v>
      </c>
      <c r="AY203" s="114">
        <f t="shared" si="274"/>
        <v>0.96635425890280668</v>
      </c>
      <c r="AZ203" s="147">
        <f t="shared" si="275"/>
        <v>6.0293079073198849E-2</v>
      </c>
      <c r="BA203" s="114">
        <f t="shared" si="276"/>
        <v>0.10709397344132547</v>
      </c>
      <c r="BB203" s="149"/>
      <c r="BC203" s="223">
        <f t="shared" si="277"/>
        <v>1.6903381625454392</v>
      </c>
      <c r="BD203" s="70"/>
      <c r="BE203" s="214"/>
      <c r="BF203" s="148">
        <f t="shared" si="278"/>
        <v>-164.71949098595999</v>
      </c>
      <c r="BG203" s="148">
        <f t="shared" si="279"/>
        <v>15.280509014040007</v>
      </c>
      <c r="BH203" s="147">
        <f t="shared" si="280"/>
        <v>15.280509014040007</v>
      </c>
      <c r="BI203" s="114">
        <f t="shared" si="231"/>
        <v>-4.3585015066825335E-2</v>
      </c>
      <c r="BJ203" s="114">
        <f t="shared" si="281"/>
        <v>1</v>
      </c>
      <c r="BK203" s="147">
        <f t="shared" si="282"/>
        <v>0</v>
      </c>
      <c r="BL203" s="150"/>
      <c r="BM203" s="147">
        <f t="shared" si="283"/>
        <v>-162.66311977253602</v>
      </c>
      <c r="BN203" s="147">
        <f t="shared" si="284"/>
        <v>-162.66311977253602</v>
      </c>
      <c r="BO203" s="147">
        <f t="shared" si="285"/>
        <v>-2182.1624999999999</v>
      </c>
      <c r="BP203" s="147">
        <f t="shared" si="237"/>
        <v>7.4375</v>
      </c>
      <c r="BQ203" s="147">
        <f t="shared" si="286"/>
        <v>-78.091413764560315</v>
      </c>
      <c r="BR203" s="115">
        <f t="shared" si="287"/>
        <v>0.2063508205572418</v>
      </c>
      <c r="BS203" s="115">
        <f t="shared" si="288"/>
        <v>4.4430491513391478E-2</v>
      </c>
      <c r="BT203" s="115">
        <f t="shared" si="289"/>
        <v>4.4430491513391478E-2</v>
      </c>
      <c r="BU203" s="147">
        <f t="shared" si="290"/>
        <v>0.554407361187921</v>
      </c>
      <c r="BV203" s="150"/>
      <c r="BW203" s="147">
        <f t="shared" si="291"/>
        <v>-154.40842481726136</v>
      </c>
      <c r="BX203" s="147">
        <f t="shared" si="292"/>
        <v>-154.40842481726136</v>
      </c>
      <c r="BY203" s="147">
        <f t="shared" si="293"/>
        <v>-2182.1624999999999</v>
      </c>
      <c r="BZ203" s="147">
        <f t="shared" si="238"/>
        <v>7.4375</v>
      </c>
      <c r="CA203" s="147">
        <f t="shared" si="294"/>
        <v>-72.946685231299057</v>
      </c>
      <c r="CB203" s="115">
        <f t="shared" si="295"/>
        <v>0.2932614370488219</v>
      </c>
      <c r="CC203" s="115">
        <f t="shared" si="296"/>
        <v>9.3680819942952076E-2</v>
      </c>
      <c r="CD203" s="115">
        <f t="shared" si="297"/>
        <v>1</v>
      </c>
      <c r="CE203" s="147">
        <f t="shared" si="298"/>
        <v>0</v>
      </c>
      <c r="CF203" s="150"/>
      <c r="CG203" s="227">
        <f t="shared" si="299"/>
        <v>0.554407361187921</v>
      </c>
      <c r="CH203" s="236">
        <f t="shared" si="300"/>
        <v>2.2447455237333602</v>
      </c>
      <c r="CI203" s="79">
        <f t="shared" si="301"/>
        <v>7.6985145735560933E-3</v>
      </c>
      <c r="CJ203" s="229">
        <f t="shared" si="239"/>
        <v>-42.271861275098431</v>
      </c>
      <c r="CK203" s="184">
        <f t="shared" si="232"/>
        <v>81.5</v>
      </c>
      <c r="CL203" s="184">
        <f t="shared" si="233"/>
        <v>3.6210850583414054</v>
      </c>
    </row>
    <row r="204" spans="1:90" x14ac:dyDescent="0.25">
      <c r="A204" s="145">
        <f t="shared" si="240"/>
        <v>820</v>
      </c>
      <c r="B204" s="146">
        <f t="shared" si="241"/>
        <v>0.125</v>
      </c>
      <c r="C204" s="94"/>
      <c r="D204" s="147">
        <f t="shared" si="242"/>
        <v>-286.34399999999999</v>
      </c>
      <c r="E204" s="148">
        <f t="shared" si="243"/>
        <v>0.97</v>
      </c>
      <c r="F204" s="149"/>
      <c r="G204" s="147">
        <f t="shared" si="244"/>
        <v>-143.49427871192319</v>
      </c>
      <c r="H204" s="147">
        <f t="shared" si="245"/>
        <v>-143.49427871192319</v>
      </c>
      <c r="I204" s="147">
        <f t="shared" si="246"/>
        <v>-2195.5500000000002</v>
      </c>
      <c r="J204" s="147">
        <f t="shared" si="234"/>
        <v>7.4375</v>
      </c>
      <c r="K204" s="147">
        <f t="shared" si="247"/>
        <v>-66.84886157963598</v>
      </c>
      <c r="L204" s="115">
        <f t="shared" si="228"/>
        <v>0.39315793200861776</v>
      </c>
      <c r="M204" s="115">
        <f t="shared" si="224"/>
        <v>0.17985306690334346</v>
      </c>
      <c r="N204" s="115">
        <f t="shared" si="248"/>
        <v>0.17985306690334346</v>
      </c>
      <c r="O204" s="147">
        <f t="shared" si="249"/>
        <v>0.48609173005394035</v>
      </c>
      <c r="P204" s="149"/>
      <c r="Q204" s="147">
        <f t="shared" si="250"/>
        <v>-74.331839578247511</v>
      </c>
      <c r="R204" s="147">
        <f t="shared" si="251"/>
        <v>-156.70295602966692</v>
      </c>
      <c r="S204" s="147">
        <f t="shared" si="252"/>
        <v>-2195.5500000000002</v>
      </c>
      <c r="T204" s="147">
        <f t="shared" si="235"/>
        <v>7.4375</v>
      </c>
      <c r="U204" s="147">
        <f t="shared" si="253"/>
        <v>-74.331839578247511</v>
      </c>
      <c r="V204" s="115">
        <f t="shared" si="254"/>
        <v>0.27006543114935838</v>
      </c>
      <c r="W204" s="115">
        <f t="shared" si="255"/>
        <v>7.8431058390707159E-2</v>
      </c>
      <c r="X204" s="115">
        <f t="shared" si="256"/>
        <v>1</v>
      </c>
      <c r="Y204" s="147">
        <f t="shared" si="257"/>
        <v>0</v>
      </c>
      <c r="Z204" s="149"/>
      <c r="AA204" s="147">
        <f t="shared" si="258"/>
        <v>-162.25208261488348</v>
      </c>
      <c r="AB204" s="147">
        <f t="shared" si="259"/>
        <v>17.747917385116523</v>
      </c>
      <c r="AC204" s="147">
        <f t="shared" si="260"/>
        <v>17.747917385116523</v>
      </c>
      <c r="AD204" s="114">
        <f t="shared" si="229"/>
        <v>-0.23669022648229088</v>
      </c>
      <c r="AE204" s="114">
        <f t="shared" si="261"/>
        <v>1</v>
      </c>
      <c r="AF204" s="147">
        <f t="shared" si="262"/>
        <v>0</v>
      </c>
      <c r="AG204" s="149"/>
      <c r="AH204" s="147">
        <f t="shared" si="263"/>
        <v>-165.46177190239797</v>
      </c>
      <c r="AI204" s="147">
        <f t="shared" si="264"/>
        <v>14.53822809760203</v>
      </c>
      <c r="AJ204" s="147">
        <f t="shared" si="265"/>
        <v>14.53822809760203</v>
      </c>
      <c r="AK204" s="114">
        <f t="shared" si="236"/>
        <v>-1.7167329993701162E-2</v>
      </c>
      <c r="AL204" s="114">
        <f t="shared" si="266"/>
        <v>1</v>
      </c>
      <c r="AM204" s="147">
        <f t="shared" si="267"/>
        <v>0</v>
      </c>
      <c r="AN204" s="149"/>
      <c r="AO204" s="147">
        <f t="shared" si="268"/>
        <v>-165.90466077419049</v>
      </c>
      <c r="AP204" s="147">
        <f t="shared" si="269"/>
        <v>13.613488019436772</v>
      </c>
      <c r="AQ204" s="114">
        <f t="shared" si="230"/>
        <v>-0.12553977794330737</v>
      </c>
      <c r="AR204" s="147">
        <f t="shared" si="270"/>
        <v>13.613488019436772</v>
      </c>
      <c r="AS204" s="114">
        <f t="shared" si="271"/>
        <v>0.98565064649459999</v>
      </c>
      <c r="AT204" s="147">
        <f t="shared" si="272"/>
        <v>4.6116151827360341E-2</v>
      </c>
      <c r="AU204" s="147">
        <f t="shared" si="225"/>
        <v>-162.48347864566963</v>
      </c>
      <c r="AV204" s="147">
        <f t="shared" si="226"/>
        <v>17.516521354330365</v>
      </c>
      <c r="AW204" s="114">
        <f t="shared" si="227"/>
        <v>-0.28829094326807853</v>
      </c>
      <c r="AX204" s="147">
        <f t="shared" si="273"/>
        <v>17.516521354330365</v>
      </c>
      <c r="AY204" s="114">
        <f t="shared" si="274"/>
        <v>0.96735404685617665</v>
      </c>
      <c r="AZ204" s="147">
        <f t="shared" si="275"/>
        <v>5.933780946588877E-2</v>
      </c>
      <c r="BA204" s="114">
        <f t="shared" si="276"/>
        <v>0.1054539612932491</v>
      </c>
      <c r="BB204" s="149"/>
      <c r="BC204" s="223">
        <f t="shared" si="277"/>
        <v>1.6865456913471895</v>
      </c>
      <c r="BD204" s="70"/>
      <c r="BE204" s="214"/>
      <c r="BF204" s="148">
        <f t="shared" si="278"/>
        <v>-164.82828120821929</v>
      </c>
      <c r="BG204" s="148">
        <f t="shared" si="279"/>
        <v>15.171718791780705</v>
      </c>
      <c r="BH204" s="147">
        <f t="shared" si="280"/>
        <v>15.171718791780705</v>
      </c>
      <c r="BI204" s="114">
        <f t="shared" si="231"/>
        <v>-4.2427501083337212E-2</v>
      </c>
      <c r="BJ204" s="114">
        <f t="shared" si="281"/>
        <v>1</v>
      </c>
      <c r="BK204" s="147">
        <f t="shared" si="282"/>
        <v>0</v>
      </c>
      <c r="BL204" s="150"/>
      <c r="BM204" s="147">
        <f t="shared" si="283"/>
        <v>-162.77172241019642</v>
      </c>
      <c r="BN204" s="147">
        <f t="shared" si="284"/>
        <v>-162.77172241019642</v>
      </c>
      <c r="BO204" s="147">
        <f t="shared" si="285"/>
        <v>-2195.5500000000002</v>
      </c>
      <c r="BP204" s="147">
        <f t="shared" si="237"/>
        <v>7.4375</v>
      </c>
      <c r="BQ204" s="147">
        <f t="shared" si="286"/>
        <v>-78.161972150390241</v>
      </c>
      <c r="BR204" s="115">
        <f t="shared" si="287"/>
        <v>0.20514569198529164</v>
      </c>
      <c r="BS204" s="115">
        <f t="shared" si="288"/>
        <v>4.3891355215919581E-2</v>
      </c>
      <c r="BT204" s="115">
        <f t="shared" si="289"/>
        <v>4.3891355215919581E-2</v>
      </c>
      <c r="BU204" s="147">
        <f t="shared" si="290"/>
        <v>0.55139472361177644</v>
      </c>
      <c r="BV204" s="150"/>
      <c r="BW204" s="147">
        <f t="shared" si="291"/>
        <v>-154.57273442013181</v>
      </c>
      <c r="BX204" s="147">
        <f t="shared" si="292"/>
        <v>-154.57273442013181</v>
      </c>
      <c r="BY204" s="147">
        <f t="shared" si="293"/>
        <v>-2195.5500000000002</v>
      </c>
      <c r="BZ204" s="147">
        <f t="shared" si="238"/>
        <v>7.4375</v>
      </c>
      <c r="CA204" s="147">
        <f t="shared" si="294"/>
        <v>-73.044686947974796</v>
      </c>
      <c r="CB204" s="115">
        <f t="shared" si="295"/>
        <v>0.29162576092186404</v>
      </c>
      <c r="CC204" s="115">
        <f t="shared" si="296"/>
        <v>9.2551669680056015E-2</v>
      </c>
      <c r="CD204" s="115">
        <f t="shared" si="297"/>
        <v>1</v>
      </c>
      <c r="CE204" s="147">
        <f t="shared" si="298"/>
        <v>0</v>
      </c>
      <c r="CF204" s="150"/>
      <c r="CG204" s="227">
        <f t="shared" si="299"/>
        <v>0.55139472361177644</v>
      </c>
      <c r="CH204" s="236">
        <f t="shared" si="300"/>
        <v>2.2379404149589659</v>
      </c>
      <c r="CI204" s="79">
        <f t="shared" si="301"/>
        <v>7.5267120662870389E-3</v>
      </c>
      <c r="CJ204" s="229">
        <f t="shared" si="239"/>
        <v>-42.467893950908831</v>
      </c>
      <c r="CK204" s="184">
        <f t="shared" si="232"/>
        <v>82</v>
      </c>
      <c r="CL204" s="184">
        <f t="shared" si="233"/>
        <v>3.5990911277054058</v>
      </c>
    </row>
    <row r="205" spans="1:90" x14ac:dyDescent="0.25">
      <c r="A205" s="145">
        <f t="shared" si="240"/>
        <v>825</v>
      </c>
      <c r="B205" s="146">
        <f t="shared" si="241"/>
        <v>0.125</v>
      </c>
      <c r="C205" s="94"/>
      <c r="D205" s="147">
        <f t="shared" si="242"/>
        <v>-288.08999999999997</v>
      </c>
      <c r="E205" s="148">
        <f t="shared" si="243"/>
        <v>0.97</v>
      </c>
      <c r="F205" s="149"/>
      <c r="G205" s="147">
        <f t="shared" si="244"/>
        <v>-143.73449847745079</v>
      </c>
      <c r="H205" s="147">
        <f t="shared" si="245"/>
        <v>-143.73449847745079</v>
      </c>
      <c r="I205" s="147">
        <f t="shared" si="246"/>
        <v>-2208.9375</v>
      </c>
      <c r="J205" s="147">
        <f t="shared" si="234"/>
        <v>7.4375</v>
      </c>
      <c r="K205" s="147">
        <f t="shared" si="247"/>
        <v>-66.974507991471967</v>
      </c>
      <c r="L205" s="115">
        <f t="shared" si="228"/>
        <v>0.39114064034485174</v>
      </c>
      <c r="M205" s="115">
        <f t="shared" si="224"/>
        <v>0.17774871115566285</v>
      </c>
      <c r="N205" s="115">
        <f t="shared" si="248"/>
        <v>0.17774871115566285</v>
      </c>
      <c r="O205" s="147">
        <f t="shared" si="249"/>
        <v>0.48395454032811713</v>
      </c>
      <c r="P205" s="149"/>
      <c r="Q205" s="147">
        <f t="shared" si="250"/>
        <v>-74.422174225688977</v>
      </c>
      <c r="R205" s="147">
        <f t="shared" si="251"/>
        <v>-156.85058228761309</v>
      </c>
      <c r="S205" s="147">
        <f t="shared" si="252"/>
        <v>-2208.9375</v>
      </c>
      <c r="T205" s="147">
        <f t="shared" si="235"/>
        <v>7.4375</v>
      </c>
      <c r="U205" s="147">
        <f t="shared" si="253"/>
        <v>-74.422174225688977</v>
      </c>
      <c r="V205" s="115">
        <f t="shared" si="254"/>
        <v>0.26854704381256095</v>
      </c>
      <c r="W205" s="115">
        <f t="shared" si="255"/>
        <v>7.748898543569141E-2</v>
      </c>
      <c r="X205" s="115">
        <f t="shared" si="256"/>
        <v>1</v>
      </c>
      <c r="Y205" s="147">
        <f t="shared" si="257"/>
        <v>0</v>
      </c>
      <c r="Z205" s="149"/>
      <c r="AA205" s="147">
        <f t="shared" si="258"/>
        <v>-162.41519759814503</v>
      </c>
      <c r="AB205" s="147">
        <f t="shared" si="259"/>
        <v>17.584802401854972</v>
      </c>
      <c r="AC205" s="147">
        <f t="shared" si="260"/>
        <v>17.584802401854972</v>
      </c>
      <c r="AD205" s="114">
        <f t="shared" si="229"/>
        <v>-0.22971663690347749</v>
      </c>
      <c r="AE205" s="114">
        <f t="shared" si="261"/>
        <v>1</v>
      </c>
      <c r="AF205" s="147">
        <f t="shared" si="262"/>
        <v>0</v>
      </c>
      <c r="AG205" s="149"/>
      <c r="AH205" s="147">
        <f t="shared" si="263"/>
        <v>-165.55675852790608</v>
      </c>
      <c r="AI205" s="147">
        <f t="shared" si="264"/>
        <v>14.443241472093916</v>
      </c>
      <c r="AJ205" s="147">
        <f t="shared" si="265"/>
        <v>14.443241472093916</v>
      </c>
      <c r="AK205" s="114">
        <f t="shared" si="236"/>
        <v>-1.6734101049939689E-2</v>
      </c>
      <c r="AL205" s="114">
        <f t="shared" si="266"/>
        <v>1</v>
      </c>
      <c r="AM205" s="147">
        <f t="shared" si="267"/>
        <v>0</v>
      </c>
      <c r="AN205" s="149"/>
      <c r="AO205" s="147">
        <f t="shared" si="268"/>
        <v>-166.0214310477927</v>
      </c>
      <c r="AP205" s="147">
        <f t="shared" si="269"/>
        <v>13.497784617202342</v>
      </c>
      <c r="AQ205" s="114">
        <f t="shared" si="230"/>
        <v>-0.1218774629984308</v>
      </c>
      <c r="AR205" s="147">
        <f t="shared" si="270"/>
        <v>13.497784617202342</v>
      </c>
      <c r="AS205" s="114">
        <f t="shared" si="271"/>
        <v>0.9860663234557423</v>
      </c>
      <c r="AT205" s="147">
        <f t="shared" si="272"/>
        <v>4.5447086253206537E-2</v>
      </c>
      <c r="AU205" s="147">
        <f t="shared" si="225"/>
        <v>-162.65325453072782</v>
      </c>
      <c r="AV205" s="147">
        <f t="shared" si="226"/>
        <v>17.346745469272179</v>
      </c>
      <c r="AW205" s="114">
        <f t="shared" si="227"/>
        <v>-0.27964089368774014</v>
      </c>
      <c r="AX205" s="147">
        <f t="shared" si="273"/>
        <v>17.346745469272179</v>
      </c>
      <c r="AY205" s="114">
        <f t="shared" si="274"/>
        <v>0.96831788922191164</v>
      </c>
      <c r="AZ205" s="147">
        <f t="shared" si="275"/>
        <v>5.8406550401589825E-2</v>
      </c>
      <c r="BA205" s="114">
        <f t="shared" si="276"/>
        <v>0.10385363665479636</v>
      </c>
      <c r="BB205" s="149"/>
      <c r="BC205" s="223">
        <f t="shared" si="277"/>
        <v>1.6828081769829135</v>
      </c>
      <c r="BD205" s="70"/>
      <c r="BE205" s="214"/>
      <c r="BF205" s="148">
        <f t="shared" si="278"/>
        <v>-164.93545029372419</v>
      </c>
      <c r="BG205" s="148">
        <f t="shared" si="279"/>
        <v>15.064549706275812</v>
      </c>
      <c r="BH205" s="147">
        <f t="shared" si="280"/>
        <v>15.064549706275812</v>
      </c>
      <c r="BI205" s="114">
        <f t="shared" si="231"/>
        <v>-4.1308399073178001E-2</v>
      </c>
      <c r="BJ205" s="114">
        <f t="shared" si="281"/>
        <v>1</v>
      </c>
      <c r="BK205" s="147">
        <f t="shared" si="282"/>
        <v>0</v>
      </c>
      <c r="BL205" s="150"/>
      <c r="BM205" s="147">
        <f t="shared" si="283"/>
        <v>-162.87895867442487</v>
      </c>
      <c r="BN205" s="147">
        <f t="shared" si="284"/>
        <v>-162.87895867442487</v>
      </c>
      <c r="BO205" s="147">
        <f t="shared" si="285"/>
        <v>-2208.9375</v>
      </c>
      <c r="BP205" s="147">
        <f t="shared" si="237"/>
        <v>7.4375</v>
      </c>
      <c r="BQ205" s="147">
        <f t="shared" si="286"/>
        <v>-78.231711067979361</v>
      </c>
      <c r="BR205" s="115">
        <f t="shared" si="287"/>
        <v>0.20395425411200102</v>
      </c>
      <c r="BS205" s="115">
        <f t="shared" si="288"/>
        <v>4.3361954345483456E-2</v>
      </c>
      <c r="BT205" s="115">
        <f t="shared" si="289"/>
        <v>4.3361954345483456E-2</v>
      </c>
      <c r="BU205" s="147">
        <f t="shared" si="290"/>
        <v>0.54841400227079073</v>
      </c>
      <c r="BV205" s="150"/>
      <c r="BW205" s="147">
        <f t="shared" si="291"/>
        <v>-154.73491811525048</v>
      </c>
      <c r="BX205" s="147">
        <f t="shared" si="292"/>
        <v>-154.73491811525048</v>
      </c>
      <c r="BY205" s="147">
        <f t="shared" si="293"/>
        <v>-2208.9375</v>
      </c>
      <c r="BZ205" s="147">
        <f t="shared" si="238"/>
        <v>7.4375</v>
      </c>
      <c r="CA205" s="147">
        <f t="shared" si="294"/>
        <v>-73.141601232261721</v>
      </c>
      <c r="CB205" s="115">
        <f t="shared" si="295"/>
        <v>0.29000739528287073</v>
      </c>
      <c r="CC205" s="115">
        <f t="shared" si="296"/>
        <v>9.1442639598537351E-2</v>
      </c>
      <c r="CD205" s="115">
        <f t="shared" si="297"/>
        <v>1</v>
      </c>
      <c r="CE205" s="147">
        <f t="shared" si="298"/>
        <v>0</v>
      </c>
      <c r="CF205" s="150"/>
      <c r="CG205" s="227">
        <f t="shared" si="299"/>
        <v>0.54841400227079073</v>
      </c>
      <c r="CH205" s="236">
        <f t="shared" si="300"/>
        <v>2.2312221792537041</v>
      </c>
      <c r="CI205" s="79">
        <f t="shared" si="301"/>
        <v>7.3593488570550822E-3</v>
      </c>
      <c r="CJ205" s="229">
        <f t="shared" si="239"/>
        <v>-42.663212192320231</v>
      </c>
      <c r="CK205" s="184">
        <f t="shared" si="232"/>
        <v>82.5</v>
      </c>
      <c r="CL205" s="184">
        <f t="shared" si="233"/>
        <v>3.5773612335023852</v>
      </c>
    </row>
    <row r="206" spans="1:90" x14ac:dyDescent="0.25">
      <c r="A206" s="145">
        <f t="shared" si="240"/>
        <v>830</v>
      </c>
      <c r="B206" s="146">
        <f t="shared" si="241"/>
        <v>0.125</v>
      </c>
      <c r="C206" s="94"/>
      <c r="D206" s="147">
        <f t="shared" si="242"/>
        <v>-289.83600000000001</v>
      </c>
      <c r="E206" s="148">
        <f t="shared" si="243"/>
        <v>0.97</v>
      </c>
      <c r="F206" s="149"/>
      <c r="G206" s="147">
        <f t="shared" si="244"/>
        <v>-143.97156612290536</v>
      </c>
      <c r="H206" s="147">
        <f t="shared" si="245"/>
        <v>-143.97156612290536</v>
      </c>
      <c r="I206" s="147">
        <f t="shared" si="246"/>
        <v>-2222.3249999999998</v>
      </c>
      <c r="J206" s="147">
        <f t="shared" si="234"/>
        <v>7.4375</v>
      </c>
      <c r="K206" s="147">
        <f t="shared" si="247"/>
        <v>-67.098871011991662</v>
      </c>
      <c r="L206" s="115">
        <f t="shared" si="228"/>
        <v>0.38914210161587948</v>
      </c>
      <c r="M206" s="115">
        <f t="shared" si="224"/>
        <v>0.17567989545533408</v>
      </c>
      <c r="N206" s="115">
        <f t="shared" si="248"/>
        <v>0.17567989545533408</v>
      </c>
      <c r="O206" s="147">
        <f t="shared" si="249"/>
        <v>0.48183255061213304</v>
      </c>
      <c r="P206" s="149"/>
      <c r="Q206" s="147">
        <f t="shared" si="250"/>
        <v>-74.51149855709032</v>
      </c>
      <c r="R206" s="147">
        <f t="shared" si="251"/>
        <v>-156.99632376883548</v>
      </c>
      <c r="S206" s="147">
        <f t="shared" si="252"/>
        <v>-2222.3249999999998</v>
      </c>
      <c r="T206" s="147">
        <f t="shared" si="235"/>
        <v>7.4375</v>
      </c>
      <c r="U206" s="147">
        <f t="shared" si="253"/>
        <v>-74.51149855709032</v>
      </c>
      <c r="V206" s="115">
        <f t="shared" si="254"/>
        <v>0.26704498193749948</v>
      </c>
      <c r="W206" s="115">
        <f t="shared" si="255"/>
        <v>7.6563684518259498E-2</v>
      </c>
      <c r="X206" s="115">
        <f t="shared" si="256"/>
        <v>1</v>
      </c>
      <c r="Y206" s="147">
        <f t="shared" si="257"/>
        <v>0</v>
      </c>
      <c r="Z206" s="149"/>
      <c r="AA206" s="147">
        <f t="shared" si="258"/>
        <v>-162.57506783414314</v>
      </c>
      <c r="AB206" s="147">
        <f t="shared" si="259"/>
        <v>17.424932165856859</v>
      </c>
      <c r="AC206" s="147">
        <f t="shared" si="260"/>
        <v>17.424932165856859</v>
      </c>
      <c r="AD206" s="114">
        <f t="shared" si="229"/>
        <v>-0.22299538931921153</v>
      </c>
      <c r="AE206" s="114">
        <f t="shared" si="261"/>
        <v>1</v>
      </c>
      <c r="AF206" s="147">
        <f t="shared" si="262"/>
        <v>0</v>
      </c>
      <c r="AG206" s="149"/>
      <c r="AH206" s="147">
        <f t="shared" si="263"/>
        <v>-165.65047522820998</v>
      </c>
      <c r="AI206" s="147">
        <f t="shared" si="264"/>
        <v>14.349524771790016</v>
      </c>
      <c r="AJ206" s="147">
        <f t="shared" si="265"/>
        <v>14.349524771790016</v>
      </c>
      <c r="AK206" s="114">
        <f t="shared" si="236"/>
        <v>-1.6314532821281872E-2</v>
      </c>
      <c r="AL206" s="114">
        <f t="shared" si="266"/>
        <v>1</v>
      </c>
      <c r="AM206" s="147">
        <f t="shared" si="267"/>
        <v>0</v>
      </c>
      <c r="AN206" s="149"/>
      <c r="AO206" s="147">
        <f t="shared" si="268"/>
        <v>-166.1360721312237</v>
      </c>
      <c r="AP206" s="147">
        <f t="shared" si="269"/>
        <v>13.384209301158393</v>
      </c>
      <c r="AQ206" s="114">
        <f t="shared" si="230"/>
        <v>-0.11834693999989684</v>
      </c>
      <c r="AR206" s="147">
        <f t="shared" si="270"/>
        <v>13.384209301158393</v>
      </c>
      <c r="AS206" s="114">
        <f t="shared" si="271"/>
        <v>0.98646720783212161</v>
      </c>
      <c r="AT206" s="147">
        <f t="shared" si="272"/>
        <v>4.4793203819137858E-2</v>
      </c>
      <c r="AU206" s="147">
        <f t="shared" si="225"/>
        <v>-162.81945798542267</v>
      </c>
      <c r="AV206" s="147">
        <f t="shared" si="226"/>
        <v>17.180542014577327</v>
      </c>
      <c r="AW206" s="114">
        <f t="shared" si="227"/>
        <v>-0.27130820747231488</v>
      </c>
      <c r="AX206" s="147">
        <f t="shared" si="273"/>
        <v>17.180542014577327</v>
      </c>
      <c r="AY206" s="114">
        <f t="shared" si="274"/>
        <v>0.96924727711351155</v>
      </c>
      <c r="AZ206" s="147">
        <f t="shared" si="275"/>
        <v>5.7498467250928137E-2</v>
      </c>
      <c r="BA206" s="114">
        <f t="shared" si="276"/>
        <v>0.102291671070066</v>
      </c>
      <c r="BB206" s="149"/>
      <c r="BC206" s="223">
        <f t="shared" si="277"/>
        <v>1.6791242216821991</v>
      </c>
      <c r="BD206" s="70"/>
      <c r="BE206" s="214"/>
      <c r="BF206" s="148">
        <f t="shared" si="278"/>
        <v>-165.04103539656359</v>
      </c>
      <c r="BG206" s="148">
        <f t="shared" si="279"/>
        <v>14.958964603436414</v>
      </c>
      <c r="BH206" s="147">
        <f t="shared" si="280"/>
        <v>14.958964603436414</v>
      </c>
      <c r="BI206" s="114">
        <f t="shared" si="231"/>
        <v>-4.0226185202137957E-2</v>
      </c>
      <c r="BJ206" s="114">
        <f t="shared" si="281"/>
        <v>1</v>
      </c>
      <c r="BK206" s="147">
        <f t="shared" si="282"/>
        <v>0</v>
      </c>
      <c r="BL206" s="150"/>
      <c r="BM206" s="147">
        <f t="shared" si="283"/>
        <v>-162.98485438853137</v>
      </c>
      <c r="BN206" s="147">
        <f t="shared" si="284"/>
        <v>-162.98485438853137</v>
      </c>
      <c r="BO206" s="147">
        <f t="shared" si="285"/>
        <v>-2222.3249999999998</v>
      </c>
      <c r="BP206" s="147">
        <f t="shared" si="237"/>
        <v>7.4375</v>
      </c>
      <c r="BQ206" s="147">
        <f t="shared" si="286"/>
        <v>-78.300644507830313</v>
      </c>
      <c r="BR206" s="115">
        <f t="shared" si="287"/>
        <v>0.2027762802780981</v>
      </c>
      <c r="BS206" s="115">
        <f t="shared" si="288"/>
        <v>4.2842056562744757E-2</v>
      </c>
      <c r="BT206" s="115">
        <f t="shared" si="289"/>
        <v>4.2842056562744757E-2</v>
      </c>
      <c r="BU206" s="147">
        <f t="shared" si="290"/>
        <v>0.54546470678892689</v>
      </c>
      <c r="BV206" s="150"/>
      <c r="BW206" s="147">
        <f t="shared" si="291"/>
        <v>-154.89501707779516</v>
      </c>
      <c r="BX206" s="147">
        <f t="shared" si="292"/>
        <v>-154.89501707779516</v>
      </c>
      <c r="BY206" s="147">
        <f t="shared" si="293"/>
        <v>-2222.3249999999998</v>
      </c>
      <c r="BZ206" s="147">
        <f t="shared" si="238"/>
        <v>7.4375</v>
      </c>
      <c r="CA206" s="147">
        <f t="shared" si="294"/>
        <v>-73.23744553816725</v>
      </c>
      <c r="CB206" s="115">
        <f t="shared" si="295"/>
        <v>0.2884060810855647</v>
      </c>
      <c r="CC206" s="115">
        <f t="shared" si="296"/>
        <v>9.035326056031022E-2</v>
      </c>
      <c r="CD206" s="115">
        <f t="shared" si="297"/>
        <v>1</v>
      </c>
      <c r="CE206" s="147">
        <f t="shared" si="298"/>
        <v>0</v>
      </c>
      <c r="CF206" s="150"/>
      <c r="CG206" s="227">
        <f t="shared" si="299"/>
        <v>0.54546470678892689</v>
      </c>
      <c r="CH206" s="236">
        <f t="shared" si="300"/>
        <v>2.224588928471126</v>
      </c>
      <c r="CI206" s="79">
        <f t="shared" si="301"/>
        <v>7.1963059196849333E-3</v>
      </c>
      <c r="CJ206" s="229">
        <f t="shared" si="239"/>
        <v>-42.857807655815265</v>
      </c>
      <c r="CK206" s="184">
        <f t="shared" si="232"/>
        <v>83</v>
      </c>
      <c r="CL206" s="184">
        <f t="shared" si="233"/>
        <v>3.5558906947078146</v>
      </c>
    </row>
    <row r="207" spans="1:90" x14ac:dyDescent="0.25">
      <c r="A207" s="145">
        <f t="shared" si="240"/>
        <v>835</v>
      </c>
      <c r="B207" s="146">
        <f t="shared" si="241"/>
        <v>0.125</v>
      </c>
      <c r="C207" s="94"/>
      <c r="D207" s="147">
        <f t="shared" si="242"/>
        <v>-291.58199999999999</v>
      </c>
      <c r="E207" s="148">
        <f t="shared" si="243"/>
        <v>0.97</v>
      </c>
      <c r="F207" s="149"/>
      <c r="G207" s="147">
        <f t="shared" si="244"/>
        <v>-144.2055418976432</v>
      </c>
      <c r="H207" s="147">
        <f t="shared" si="245"/>
        <v>-144.2055418976432</v>
      </c>
      <c r="I207" s="147">
        <f t="shared" si="246"/>
        <v>-2235.7125000000001</v>
      </c>
      <c r="J207" s="147">
        <f t="shared" si="234"/>
        <v>7.4375</v>
      </c>
      <c r="K207" s="147">
        <f t="shared" si="247"/>
        <v>-67.22196905065384</v>
      </c>
      <c r="L207" s="115">
        <f t="shared" si="228"/>
        <v>0.3871620858959457</v>
      </c>
      <c r="M207" s="115">
        <f t="shared" si="224"/>
        <v>0.17364586462970794</v>
      </c>
      <c r="N207" s="115">
        <f t="shared" si="248"/>
        <v>0.17364586462970794</v>
      </c>
      <c r="O207" s="147">
        <f t="shared" si="249"/>
        <v>0.47972568828224615</v>
      </c>
      <c r="P207" s="149"/>
      <c r="Q207" s="147">
        <f t="shared" si="250"/>
        <v>-74.599829000470606</v>
      </c>
      <c r="R207" s="147">
        <f t="shared" si="251"/>
        <v>-157.14021657422944</v>
      </c>
      <c r="S207" s="147">
        <f t="shared" si="252"/>
        <v>-2235.7125000000001</v>
      </c>
      <c r="T207" s="147">
        <f t="shared" si="235"/>
        <v>7.4375</v>
      </c>
      <c r="U207" s="147">
        <f t="shared" si="253"/>
        <v>-74.599829000470606</v>
      </c>
      <c r="V207" s="115">
        <f t="shared" si="254"/>
        <v>0.26555899483299478</v>
      </c>
      <c r="W207" s="115">
        <f t="shared" si="255"/>
        <v>7.565476336698998E-2</v>
      </c>
      <c r="X207" s="115">
        <f t="shared" si="256"/>
        <v>1</v>
      </c>
      <c r="Y207" s="147">
        <f t="shared" si="257"/>
        <v>0</v>
      </c>
      <c r="Z207" s="149"/>
      <c r="AA207" s="147">
        <f t="shared" si="258"/>
        <v>-162.73179199051091</v>
      </c>
      <c r="AB207" s="147">
        <f t="shared" si="259"/>
        <v>17.268208009489086</v>
      </c>
      <c r="AC207" s="147">
        <f t="shared" si="260"/>
        <v>17.268208009489086</v>
      </c>
      <c r="AD207" s="114">
        <f t="shared" si="229"/>
        <v>-0.21651575545544605</v>
      </c>
      <c r="AE207" s="114">
        <f t="shared" si="261"/>
        <v>1</v>
      </c>
      <c r="AF207" s="147">
        <f t="shared" si="262"/>
        <v>0</v>
      </c>
      <c r="AG207" s="149"/>
      <c r="AH207" s="147">
        <f t="shared" si="263"/>
        <v>-165.74294785941626</v>
      </c>
      <c r="AI207" s="147">
        <f t="shared" si="264"/>
        <v>14.257052140583738</v>
      </c>
      <c r="AJ207" s="147">
        <f t="shared" si="265"/>
        <v>14.257052140583738</v>
      </c>
      <c r="AK207" s="114">
        <f t="shared" si="236"/>
        <v>-1.5908109366208494E-2</v>
      </c>
      <c r="AL207" s="114">
        <f t="shared" si="266"/>
        <v>1</v>
      </c>
      <c r="AM207" s="147">
        <f t="shared" si="267"/>
        <v>0</v>
      </c>
      <c r="AN207" s="149"/>
      <c r="AO207" s="147">
        <f t="shared" si="268"/>
        <v>-166.24864442888739</v>
      </c>
      <c r="AP207" s="147">
        <f t="shared" si="269"/>
        <v>13.27270158566148</v>
      </c>
      <c r="AQ207" s="114">
        <f t="shared" si="230"/>
        <v>-0.11494261576438762</v>
      </c>
      <c r="AR207" s="147">
        <f t="shared" si="270"/>
        <v>13.27270158566148</v>
      </c>
      <c r="AS207" s="114">
        <f t="shared" si="271"/>
        <v>0.98685391691566693</v>
      </c>
      <c r="AT207" s="147">
        <f t="shared" si="272"/>
        <v>4.4154030557756081E-2</v>
      </c>
      <c r="AU207" s="147">
        <f t="shared" si="225"/>
        <v>-162.98220362824449</v>
      </c>
      <c r="AV207" s="147">
        <f t="shared" si="226"/>
        <v>17.017796371755509</v>
      </c>
      <c r="AW207" s="114">
        <f t="shared" si="227"/>
        <v>-0.26327924761399718</v>
      </c>
      <c r="AX207" s="147">
        <f t="shared" si="273"/>
        <v>17.017796371755509</v>
      </c>
      <c r="AY207" s="114">
        <f t="shared" si="274"/>
        <v>0.97014363265705561</v>
      </c>
      <c r="AZ207" s="147">
        <f t="shared" si="275"/>
        <v>5.6612762381089518E-2</v>
      </c>
      <c r="BA207" s="114">
        <f t="shared" si="276"/>
        <v>0.10076679293884561</v>
      </c>
      <c r="BB207" s="149"/>
      <c r="BC207" s="223">
        <f t="shared" si="277"/>
        <v>1.6754924812210916</v>
      </c>
      <c r="BD207" s="70"/>
      <c r="BE207" s="214"/>
      <c r="BF207" s="148">
        <f t="shared" si="278"/>
        <v>-165.14507252521264</v>
      </c>
      <c r="BG207" s="148">
        <f t="shared" si="279"/>
        <v>14.85492747478736</v>
      </c>
      <c r="BH207" s="147">
        <f t="shared" si="280"/>
        <v>14.85492747478736</v>
      </c>
      <c r="BI207" s="114">
        <f t="shared" si="231"/>
        <v>-3.9179405707924879E-2</v>
      </c>
      <c r="BJ207" s="114">
        <f t="shared" si="281"/>
        <v>1</v>
      </c>
      <c r="BK207" s="147">
        <f t="shared" si="282"/>
        <v>0</v>
      </c>
      <c r="BL207" s="150"/>
      <c r="BM207" s="147">
        <f t="shared" si="283"/>
        <v>-163.08943472609357</v>
      </c>
      <c r="BN207" s="147">
        <f t="shared" si="284"/>
        <v>-163.08943472609357</v>
      </c>
      <c r="BO207" s="147">
        <f t="shared" si="285"/>
        <v>-2235.7125000000001</v>
      </c>
      <c r="BP207" s="147">
        <f t="shared" si="237"/>
        <v>7.4375</v>
      </c>
      <c r="BQ207" s="147">
        <f t="shared" si="286"/>
        <v>-78.368786148453552</v>
      </c>
      <c r="BR207" s="115">
        <f t="shared" si="287"/>
        <v>0.20161154867524975</v>
      </c>
      <c r="BS207" s="115">
        <f t="shared" si="288"/>
        <v>4.233143639148973E-2</v>
      </c>
      <c r="BT207" s="115">
        <f t="shared" si="289"/>
        <v>4.233143639148973E-2</v>
      </c>
      <c r="BU207" s="147">
        <f t="shared" si="290"/>
        <v>0.5425463563742301</v>
      </c>
      <c r="BV207" s="150"/>
      <c r="BW207" s="147">
        <f t="shared" si="291"/>
        <v>-155.05307143154863</v>
      </c>
      <c r="BX207" s="147">
        <f t="shared" si="292"/>
        <v>-155.05307143154863</v>
      </c>
      <c r="BY207" s="147">
        <f t="shared" si="293"/>
        <v>-2235.7125000000001</v>
      </c>
      <c r="BZ207" s="147">
        <f t="shared" si="238"/>
        <v>7.4375</v>
      </c>
      <c r="CA207" s="147">
        <f t="shared" si="294"/>
        <v>-73.332236960373024</v>
      </c>
      <c r="CB207" s="115">
        <f t="shared" si="295"/>
        <v>0.28682156409252774</v>
      </c>
      <c r="CC207" s="115">
        <f t="shared" si="296"/>
        <v>8.9283076772758888E-2</v>
      </c>
      <c r="CD207" s="115">
        <f t="shared" si="297"/>
        <v>1</v>
      </c>
      <c r="CE207" s="147">
        <f t="shared" si="298"/>
        <v>0</v>
      </c>
      <c r="CF207" s="150"/>
      <c r="CG207" s="227">
        <f t="shared" si="299"/>
        <v>0.5425463563742301</v>
      </c>
      <c r="CH207" s="236">
        <f t="shared" si="300"/>
        <v>2.2180388375953219</v>
      </c>
      <c r="CI207" s="79">
        <f t="shared" si="301"/>
        <v>7.0374667688189929E-3</v>
      </c>
      <c r="CJ207" s="229">
        <f t="shared" si="239"/>
        <v>-43.051672857810495</v>
      </c>
      <c r="CK207" s="184">
        <f t="shared" si="232"/>
        <v>83.5</v>
      </c>
      <c r="CL207" s="184">
        <f t="shared" si="233"/>
        <v>3.5346749386893923</v>
      </c>
    </row>
    <row r="208" spans="1:90" x14ac:dyDescent="0.25">
      <c r="A208" s="145">
        <f t="shared" si="240"/>
        <v>840</v>
      </c>
      <c r="B208" s="146">
        <f t="shared" si="241"/>
        <v>0.125</v>
      </c>
      <c r="C208" s="94"/>
      <c r="D208" s="147">
        <f t="shared" si="242"/>
        <v>-293.32799999999997</v>
      </c>
      <c r="E208" s="148">
        <f t="shared" si="243"/>
        <v>0.97</v>
      </c>
      <c r="F208" s="149"/>
      <c r="G208" s="147">
        <f t="shared" si="244"/>
        <v>-144.43648459843342</v>
      </c>
      <c r="H208" s="147">
        <f t="shared" si="245"/>
        <v>-144.43648459843342</v>
      </c>
      <c r="I208" s="147">
        <f t="shared" si="246"/>
        <v>-2249.1</v>
      </c>
      <c r="J208" s="147">
        <f t="shared" si="234"/>
        <v>7.4375</v>
      </c>
      <c r="K208" s="147">
        <f t="shared" si="247"/>
        <v>-67.343820191024193</v>
      </c>
      <c r="L208" s="115">
        <f t="shared" si="228"/>
        <v>0.38520036629841503</v>
      </c>
      <c r="M208" s="115">
        <f t="shared" si="224"/>
        <v>0.17164588180021526</v>
      </c>
      <c r="N208" s="115">
        <f t="shared" si="248"/>
        <v>0.17164588180021526</v>
      </c>
      <c r="O208" s="147">
        <f t="shared" si="249"/>
        <v>0.47763387764032217</v>
      </c>
      <c r="P208" s="149"/>
      <c r="Q208" s="147">
        <f t="shared" si="250"/>
        <v>-74.687181639193696</v>
      </c>
      <c r="R208" s="147">
        <f t="shared" si="251"/>
        <v>-157.2822958891081</v>
      </c>
      <c r="S208" s="147">
        <f t="shared" si="252"/>
        <v>-2249.1</v>
      </c>
      <c r="T208" s="147">
        <f t="shared" si="235"/>
        <v>7.4375</v>
      </c>
      <c r="U208" s="147">
        <f t="shared" si="253"/>
        <v>-74.687181639193696</v>
      </c>
      <c r="V208" s="115">
        <f t="shared" si="254"/>
        <v>0.26408883665416955</v>
      </c>
      <c r="W208" s="115">
        <f t="shared" si="255"/>
        <v>7.4761840968865567E-2</v>
      </c>
      <c r="X208" s="115">
        <f t="shared" si="256"/>
        <v>1</v>
      </c>
      <c r="Y208" s="147">
        <f t="shared" si="257"/>
        <v>0</v>
      </c>
      <c r="Z208" s="149"/>
      <c r="AA208" s="147">
        <f t="shared" si="258"/>
        <v>-162.88546477116972</v>
      </c>
      <c r="AB208" s="147">
        <f t="shared" si="259"/>
        <v>17.114535228830277</v>
      </c>
      <c r="AC208" s="147">
        <f t="shared" si="260"/>
        <v>17.114535228830277</v>
      </c>
      <c r="AD208" s="114">
        <f t="shared" si="229"/>
        <v>-0.21026752764489579</v>
      </c>
      <c r="AE208" s="114">
        <f t="shared" si="261"/>
        <v>1</v>
      </c>
      <c r="AF208" s="147">
        <f t="shared" si="262"/>
        <v>0</v>
      </c>
      <c r="AG208" s="149"/>
      <c r="AH208" s="147">
        <f t="shared" si="263"/>
        <v>-165.83420157025364</v>
      </c>
      <c r="AI208" s="147">
        <f t="shared" si="264"/>
        <v>14.16579842974636</v>
      </c>
      <c r="AJ208" s="147">
        <f t="shared" si="265"/>
        <v>14.16579842974636</v>
      </c>
      <c r="AK208" s="114">
        <f t="shared" si="236"/>
        <v>-1.5514337403913886E-2</v>
      </c>
      <c r="AL208" s="114">
        <f t="shared" si="266"/>
        <v>1</v>
      </c>
      <c r="AM208" s="147">
        <f t="shared" si="267"/>
        <v>0</v>
      </c>
      <c r="AN208" s="149"/>
      <c r="AO208" s="147">
        <f t="shared" si="268"/>
        <v>-166.35920604864879</v>
      </c>
      <c r="AP208" s="147">
        <f t="shared" si="269"/>
        <v>13.163203284481369</v>
      </c>
      <c r="AQ208" s="114">
        <f t="shared" si="230"/>
        <v>-0.11165916880524306</v>
      </c>
      <c r="AR208" s="147">
        <f t="shared" si="270"/>
        <v>13.163203284481369</v>
      </c>
      <c r="AS208" s="114">
        <f t="shared" si="271"/>
        <v>0.98722703874335926</v>
      </c>
      <c r="AT208" s="147">
        <f t="shared" si="272"/>
        <v>4.3529111390480719E-2</v>
      </c>
      <c r="AU208" s="147">
        <f t="shared" si="225"/>
        <v>-163.14160123226173</v>
      </c>
      <c r="AV208" s="147">
        <f t="shared" si="226"/>
        <v>16.858398767738265</v>
      </c>
      <c r="AW208" s="114">
        <f t="shared" si="227"/>
        <v>-0.25554104472388117</v>
      </c>
      <c r="AX208" s="147">
        <f t="shared" si="273"/>
        <v>16.858398767738265</v>
      </c>
      <c r="AY208" s="114">
        <f t="shared" si="274"/>
        <v>0.97100831245522468</v>
      </c>
      <c r="AZ208" s="147">
        <f t="shared" si="275"/>
        <v>5.5748673173737648E-2</v>
      </c>
      <c r="BA208" s="114">
        <f t="shared" si="276"/>
        <v>9.9277784564218374E-2</v>
      </c>
      <c r="BB208" s="149"/>
      <c r="BC208" s="223">
        <f t="shared" si="277"/>
        <v>1.6719116622045405</v>
      </c>
      <c r="BD208" s="70"/>
      <c r="BE208" s="214"/>
      <c r="BF208" s="148">
        <f t="shared" si="278"/>
        <v>-165.24759658660309</v>
      </c>
      <c r="BG208" s="148">
        <f t="shared" si="279"/>
        <v>14.752403413396905</v>
      </c>
      <c r="BH208" s="147">
        <f t="shared" si="280"/>
        <v>14.752403413396905</v>
      </c>
      <c r="BI208" s="114">
        <f t="shared" si="231"/>
        <v>-3.81666732487424E-2</v>
      </c>
      <c r="BJ208" s="114">
        <f t="shared" si="281"/>
        <v>1</v>
      </c>
      <c r="BK208" s="147">
        <f t="shared" si="282"/>
        <v>0</v>
      </c>
      <c r="BL208" s="150"/>
      <c r="BM208" s="147">
        <f t="shared" si="283"/>
        <v>-163.1927242313013</v>
      </c>
      <c r="BN208" s="147">
        <f t="shared" si="284"/>
        <v>-163.1927242313013</v>
      </c>
      <c r="BO208" s="147">
        <f t="shared" si="285"/>
        <v>-2249.1</v>
      </c>
      <c r="BP208" s="147">
        <f t="shared" si="237"/>
        <v>7.4375</v>
      </c>
      <c r="BQ208" s="147">
        <f t="shared" si="286"/>
        <v>-78.436149364881587</v>
      </c>
      <c r="BR208" s="115">
        <f t="shared" si="287"/>
        <v>0.20045984222067476</v>
      </c>
      <c r="BS208" s="115">
        <f t="shared" si="288"/>
        <v>4.1829874978034018E-2</v>
      </c>
      <c r="BT208" s="115">
        <f t="shared" si="289"/>
        <v>4.1829874978034018E-2</v>
      </c>
      <c r="BU208" s="147">
        <f t="shared" si="290"/>
        <v>0.5396584796008641</v>
      </c>
      <c r="BV208" s="150"/>
      <c r="BW208" s="147">
        <f t="shared" si="291"/>
        <v>-155.20912028179362</v>
      </c>
      <c r="BX208" s="147">
        <f t="shared" si="292"/>
        <v>-155.20912028179362</v>
      </c>
      <c r="BY208" s="147">
        <f t="shared" si="293"/>
        <v>-2249.1</v>
      </c>
      <c r="BZ208" s="147">
        <f t="shared" si="238"/>
        <v>7.4375</v>
      </c>
      <c r="CA208" s="147">
        <f t="shared" si="294"/>
        <v>-73.425992243091017</v>
      </c>
      <c r="CB208" s="115">
        <f t="shared" si="295"/>
        <v>0.28525359477418938</v>
      </c>
      <c r="CC208" s="115">
        <f t="shared" si="296"/>
        <v>8.823164534744965E-2</v>
      </c>
      <c r="CD208" s="115">
        <f t="shared" si="297"/>
        <v>1</v>
      </c>
      <c r="CE208" s="147">
        <f t="shared" si="298"/>
        <v>0</v>
      </c>
      <c r="CF208" s="150"/>
      <c r="CG208" s="227">
        <f t="shared" si="299"/>
        <v>0.5396584796008641</v>
      </c>
      <c r="CH208" s="236">
        <f t="shared" si="300"/>
        <v>2.2115701418054048</v>
      </c>
      <c r="CI208" s="79">
        <f t="shared" si="301"/>
        <v>6.882717493907232E-3</v>
      </c>
      <c r="CJ208" s="229">
        <f t="shared" si="239"/>
        <v>-43.244801120199853</v>
      </c>
      <c r="CK208" s="184">
        <f t="shared" si="232"/>
        <v>84</v>
      </c>
      <c r="CL208" s="184">
        <f t="shared" si="233"/>
        <v>3.5137094981548573</v>
      </c>
    </row>
    <row r="209" spans="1:90" x14ac:dyDescent="0.25">
      <c r="A209" s="145">
        <f t="shared" si="240"/>
        <v>845</v>
      </c>
      <c r="B209" s="146">
        <f t="shared" si="241"/>
        <v>0.125</v>
      </c>
      <c r="C209" s="94"/>
      <c r="D209" s="147">
        <f t="shared" si="242"/>
        <v>-295.07400000000001</v>
      </c>
      <c r="E209" s="148">
        <f t="shared" si="243"/>
        <v>0.97</v>
      </c>
      <c r="F209" s="149"/>
      <c r="G209" s="147">
        <f t="shared" si="244"/>
        <v>-144.66445160952199</v>
      </c>
      <c r="H209" s="147">
        <f t="shared" si="245"/>
        <v>-144.66445160952199</v>
      </c>
      <c r="I209" s="147">
        <f t="shared" si="246"/>
        <v>-2262.4875000000002</v>
      </c>
      <c r="J209" s="147">
        <f t="shared" si="234"/>
        <v>7.4375</v>
      </c>
      <c r="K209" s="147">
        <f t="shared" si="247"/>
        <v>-67.464442197292556</v>
      </c>
      <c r="L209" s="115">
        <f t="shared" si="228"/>
        <v>0.38325671894810531</v>
      </c>
      <c r="M209" s="115">
        <f t="shared" si="224"/>
        <v>0.1696792279329602</v>
      </c>
      <c r="N209" s="115">
        <f t="shared" si="248"/>
        <v>0.1696792279329602</v>
      </c>
      <c r="O209" s="147">
        <f t="shared" si="249"/>
        <v>0.47555704013649569</v>
      </c>
      <c r="P209" s="149"/>
      <c r="Q209" s="147">
        <f t="shared" si="250"/>
        <v>-74.773572220689886</v>
      </c>
      <c r="R209" s="147">
        <f t="shared" si="251"/>
        <v>-157.42259601183559</v>
      </c>
      <c r="S209" s="147">
        <f t="shared" si="252"/>
        <v>-2262.4875000000002</v>
      </c>
      <c r="T209" s="147">
        <f t="shared" si="235"/>
        <v>7.4375</v>
      </c>
      <c r="U209" s="147">
        <f t="shared" si="253"/>
        <v>-74.773572220689886</v>
      </c>
      <c r="V209" s="115">
        <f t="shared" si="254"/>
        <v>0.26263426629364306</v>
      </c>
      <c r="W209" s="115">
        <f t="shared" si="255"/>
        <v>7.3884547190415373E-2</v>
      </c>
      <c r="X209" s="115">
        <f t="shared" si="256"/>
        <v>1</v>
      </c>
      <c r="Y209" s="147">
        <f t="shared" si="257"/>
        <v>0</v>
      </c>
      <c r="Z209" s="149"/>
      <c r="AA209" s="147">
        <f t="shared" si="258"/>
        <v>-163.03617711119483</v>
      </c>
      <c r="AB209" s="147">
        <f t="shared" si="259"/>
        <v>16.963822888805169</v>
      </c>
      <c r="AC209" s="147">
        <f t="shared" si="260"/>
        <v>16.963822888805169</v>
      </c>
      <c r="AD209" s="114">
        <f t="shared" si="229"/>
        <v>-0.20424099054901154</v>
      </c>
      <c r="AE209" s="114">
        <f t="shared" si="261"/>
        <v>1</v>
      </c>
      <c r="AF209" s="147">
        <f t="shared" si="262"/>
        <v>0</v>
      </c>
      <c r="AG209" s="149"/>
      <c r="AH209" s="147">
        <f t="shared" si="263"/>
        <v>-165.92426082629891</v>
      </c>
      <c r="AI209" s="147">
        <f t="shared" si="264"/>
        <v>14.075739173701095</v>
      </c>
      <c r="AJ209" s="147">
        <f t="shared" si="265"/>
        <v>14.075739173701095</v>
      </c>
      <c r="AK209" s="114">
        <f t="shared" si="236"/>
        <v>-1.5132745181875852E-2</v>
      </c>
      <c r="AL209" s="114">
        <f t="shared" si="266"/>
        <v>1</v>
      </c>
      <c r="AM209" s="147">
        <f t="shared" si="267"/>
        <v>0</v>
      </c>
      <c r="AN209" s="149"/>
      <c r="AO209" s="147">
        <f t="shared" si="268"/>
        <v>-166.46781290999542</v>
      </c>
      <c r="AP209" s="147">
        <f t="shared" si="269"/>
        <v>13.055658402549824</v>
      </c>
      <c r="AQ209" s="114">
        <f t="shared" si="230"/>
        <v>-0.10849153453881663</v>
      </c>
      <c r="AR209" s="147">
        <f t="shared" si="270"/>
        <v>13.055658402549824</v>
      </c>
      <c r="AS209" s="114">
        <f t="shared" si="271"/>
        <v>0.98758713363482009</v>
      </c>
      <c r="AT209" s="147">
        <f t="shared" si="272"/>
        <v>4.2918009212852812E-2</v>
      </c>
      <c r="AU209" s="147">
        <f t="shared" si="225"/>
        <v>-163.29775597534316</v>
      </c>
      <c r="AV209" s="147">
        <f t="shared" si="226"/>
        <v>16.702244024656835</v>
      </c>
      <c r="AW209" s="114">
        <f t="shared" si="227"/>
        <v>-0.24808126045540832</v>
      </c>
      <c r="AX209" s="147">
        <f t="shared" si="273"/>
        <v>16.702244024656835</v>
      </c>
      <c r="AY209" s="114">
        <f t="shared" si="274"/>
        <v>0.97184261086718071</v>
      </c>
      <c r="AZ209" s="147">
        <f t="shared" si="275"/>
        <v>5.4905470166524771E-2</v>
      </c>
      <c r="BA209" s="114">
        <f t="shared" si="276"/>
        <v>9.7823479379377576E-2</v>
      </c>
      <c r="BB209" s="149"/>
      <c r="BC209" s="223">
        <f t="shared" si="277"/>
        <v>1.6683805195158732</v>
      </c>
      <c r="BD209" s="70"/>
      <c r="BE209" s="214"/>
      <c r="BF209" s="148">
        <f t="shared" si="278"/>
        <v>-165.34864142817781</v>
      </c>
      <c r="BG209" s="148">
        <f t="shared" si="279"/>
        <v>14.651358571822186</v>
      </c>
      <c r="BH209" s="147">
        <f t="shared" si="280"/>
        <v>14.651358571822186</v>
      </c>
      <c r="BI209" s="114">
        <f t="shared" si="231"/>
        <v>-3.7186663463822933E-2</v>
      </c>
      <c r="BJ209" s="114">
        <f t="shared" si="281"/>
        <v>1</v>
      </c>
      <c r="BK209" s="147">
        <f t="shared" si="282"/>
        <v>0</v>
      </c>
      <c r="BL209" s="150"/>
      <c r="BM209" s="147">
        <f t="shared" si="283"/>
        <v>-163.29474683854161</v>
      </c>
      <c r="BN209" s="147">
        <f t="shared" si="284"/>
        <v>-163.29474683854161</v>
      </c>
      <c r="BO209" s="147">
        <f t="shared" si="285"/>
        <v>-2262.4875000000002</v>
      </c>
      <c r="BP209" s="147">
        <f t="shared" si="237"/>
        <v>7.4375</v>
      </c>
      <c r="BQ209" s="147">
        <f t="shared" si="286"/>
        <v>-78.502747236910409</v>
      </c>
      <c r="BR209" s="115">
        <f t="shared" si="287"/>
        <v>0.1993209484354945</v>
      </c>
      <c r="BS209" s="115">
        <f t="shared" si="288"/>
        <v>4.133715986034469E-2</v>
      </c>
      <c r="BT209" s="115">
        <f t="shared" si="289"/>
        <v>4.133715986034469E-2</v>
      </c>
      <c r="BU209" s="147">
        <f t="shared" si="290"/>
        <v>0.53680061419638925</v>
      </c>
      <c r="BV209" s="150"/>
      <c r="BW209" s="147">
        <f t="shared" si="291"/>
        <v>-155.36320174700725</v>
      </c>
      <c r="BX209" s="147">
        <f t="shared" si="292"/>
        <v>-155.36320174700725</v>
      </c>
      <c r="BY209" s="147">
        <f t="shared" si="293"/>
        <v>-2262.4875000000002</v>
      </c>
      <c r="BZ209" s="147">
        <f t="shared" si="238"/>
        <v>7.4375</v>
      </c>
      <c r="CA209" s="147">
        <f t="shared" si="294"/>
        <v>-73.518727788670773</v>
      </c>
      <c r="CB209" s="115">
        <f t="shared" si="295"/>
        <v>0.28370192820997131</v>
      </c>
      <c r="CC209" s="115">
        <f t="shared" si="296"/>
        <v>8.7198535875148878E-2</v>
      </c>
      <c r="CD209" s="115">
        <f t="shared" si="297"/>
        <v>1</v>
      </c>
      <c r="CE209" s="147">
        <f t="shared" si="298"/>
        <v>0</v>
      </c>
      <c r="CF209" s="150"/>
      <c r="CG209" s="227">
        <f t="shared" si="299"/>
        <v>0.53680061419638925</v>
      </c>
      <c r="CH209" s="236">
        <f t="shared" si="300"/>
        <v>2.2051811337122622</v>
      </c>
      <c r="CI209" s="79">
        <f t="shared" si="301"/>
        <v>6.7319467810701382E-3</v>
      </c>
      <c r="CJ209" s="229">
        <f t="shared" si="239"/>
        <v>-43.437186519339988</v>
      </c>
      <c r="CK209" s="184">
        <f t="shared" si="232"/>
        <v>84.5</v>
      </c>
      <c r="CL209" s="184">
        <f t="shared" si="233"/>
        <v>3.4929900081991261</v>
      </c>
    </row>
    <row r="210" spans="1:90" x14ac:dyDescent="0.25">
      <c r="A210" s="145">
        <f t="shared" si="240"/>
        <v>850</v>
      </c>
      <c r="B210" s="146">
        <f t="shared" si="241"/>
        <v>0.125</v>
      </c>
      <c r="C210" s="94"/>
      <c r="D210" s="147">
        <f t="shared" si="242"/>
        <v>-296.82</v>
      </c>
      <c r="E210" s="148">
        <f t="shared" si="243"/>
        <v>0.97</v>
      </c>
      <c r="F210" s="149"/>
      <c r="G210" s="147">
        <f t="shared" si="244"/>
        <v>-144.88949894155431</v>
      </c>
      <c r="H210" s="147">
        <f t="shared" si="245"/>
        <v>-144.88949894155431</v>
      </c>
      <c r="I210" s="147">
        <f t="shared" si="246"/>
        <v>-2275.875</v>
      </c>
      <c r="J210" s="147">
        <f t="shared" si="234"/>
        <v>7.4375</v>
      </c>
      <c r="K210" s="147">
        <f t="shared" si="247"/>
        <v>-67.583852520656365</v>
      </c>
      <c r="L210" s="115">
        <f t="shared" si="228"/>
        <v>0.381330922952895</v>
      </c>
      <c r="M210" s="115">
        <f t="shared" si="224"/>
        <v>0.16774520139750349</v>
      </c>
      <c r="N210" s="115">
        <f t="shared" si="248"/>
        <v>0.16774520139750349</v>
      </c>
      <c r="O210" s="147">
        <f t="shared" si="249"/>
        <v>0.4734950945802428</v>
      </c>
      <c r="P210" s="149"/>
      <c r="Q210" s="147">
        <f t="shared" si="250"/>
        <v>-74.859016164923091</v>
      </c>
      <c r="R210" s="147">
        <f t="shared" si="251"/>
        <v>-157.56115038140678</v>
      </c>
      <c r="S210" s="147">
        <f t="shared" si="252"/>
        <v>-2275.875</v>
      </c>
      <c r="T210" s="147">
        <f t="shared" si="235"/>
        <v>7.4375</v>
      </c>
      <c r="U210" s="147">
        <f t="shared" si="253"/>
        <v>-74.859016164923091</v>
      </c>
      <c r="V210" s="115">
        <f t="shared" si="254"/>
        <v>0.26119504727535731</v>
      </c>
      <c r="W210" s="115">
        <f t="shared" si="255"/>
        <v>7.3022522413296514E-2</v>
      </c>
      <c r="X210" s="115">
        <f t="shared" si="256"/>
        <v>1</v>
      </c>
      <c r="Y210" s="147">
        <f t="shared" si="257"/>
        <v>0</v>
      </c>
      <c r="Z210" s="149"/>
      <c r="AA210" s="147">
        <f t="shared" si="258"/>
        <v>-163.18401636048876</v>
      </c>
      <c r="AB210" s="147">
        <f t="shared" si="259"/>
        <v>16.815983639511245</v>
      </c>
      <c r="AC210" s="147">
        <f t="shared" si="260"/>
        <v>16.815983639511245</v>
      </c>
      <c r="AD210" s="114">
        <f t="shared" si="229"/>
        <v>-0.19842689457707624</v>
      </c>
      <c r="AE210" s="114">
        <f t="shared" si="261"/>
        <v>1</v>
      </c>
      <c r="AF210" s="147">
        <f t="shared" si="262"/>
        <v>0</v>
      </c>
      <c r="AG210" s="149"/>
      <c r="AH210" s="147">
        <f t="shared" si="263"/>
        <v>-166.01314943321123</v>
      </c>
      <c r="AI210" s="147">
        <f t="shared" si="264"/>
        <v>13.986850566788775</v>
      </c>
      <c r="AJ210" s="147">
        <f t="shared" si="265"/>
        <v>13.986850566788775</v>
      </c>
      <c r="AK210" s="114">
        <f t="shared" si="236"/>
        <v>-1.4762881406739196E-2</v>
      </c>
      <c r="AL210" s="114">
        <f t="shared" si="266"/>
        <v>1</v>
      </c>
      <c r="AM210" s="147">
        <f t="shared" si="267"/>
        <v>0</v>
      </c>
      <c r="AN210" s="149"/>
      <c r="AO210" s="147">
        <f t="shared" si="268"/>
        <v>-166.57451884617683</v>
      </c>
      <c r="AP210" s="147">
        <f t="shared" si="269"/>
        <v>12.950013033734166</v>
      </c>
      <c r="AQ210" s="114">
        <f t="shared" si="230"/>
        <v>-0.10543489138012976</v>
      </c>
      <c r="AR210" s="147">
        <f t="shared" si="270"/>
        <v>12.950013033734166</v>
      </c>
      <c r="AS210" s="114">
        <f t="shared" si="271"/>
        <v>0.98793473564197543</v>
      </c>
      <c r="AT210" s="147">
        <f t="shared" si="272"/>
        <v>4.2320304031811001E-2</v>
      </c>
      <c r="AU210" s="147">
        <f t="shared" si="225"/>
        <v>-163.45076867530244</v>
      </c>
      <c r="AV210" s="147">
        <f t="shared" si="226"/>
        <v>16.549231324697558</v>
      </c>
      <c r="AW210" s="114">
        <f t="shared" si="227"/>
        <v>-0.24088815314612377</v>
      </c>
      <c r="AX210" s="147">
        <f t="shared" si="273"/>
        <v>16.549231324697558</v>
      </c>
      <c r="AY210" s="114">
        <f t="shared" si="274"/>
        <v>0.97264776311441048</v>
      </c>
      <c r="AZ210" s="147">
        <f t="shared" si="275"/>
        <v>5.4082455309469146E-2</v>
      </c>
      <c r="BA210" s="114">
        <f t="shared" si="276"/>
        <v>9.6402759341280148E-2</v>
      </c>
      <c r="BB210" s="149"/>
      <c r="BC210" s="223">
        <f t="shared" si="277"/>
        <v>1.6648978539215229</v>
      </c>
      <c r="BD210" s="70"/>
      <c r="BE210" s="214"/>
      <c r="BF210" s="148">
        <f t="shared" si="278"/>
        <v>-165.4482398780344</v>
      </c>
      <c r="BG210" s="148">
        <f t="shared" si="279"/>
        <v>14.5517601219656</v>
      </c>
      <c r="BH210" s="147">
        <f t="shared" si="280"/>
        <v>14.5517601219656</v>
      </c>
      <c r="BI210" s="114">
        <f t="shared" si="231"/>
        <v>-3.6238111732380528E-2</v>
      </c>
      <c r="BJ210" s="114">
        <f t="shared" si="281"/>
        <v>1</v>
      </c>
      <c r="BK210" s="147">
        <f t="shared" si="282"/>
        <v>0</v>
      </c>
      <c r="BL210" s="150"/>
      <c r="BM210" s="147">
        <f t="shared" si="283"/>
        <v>-163.39552589125827</v>
      </c>
      <c r="BN210" s="147">
        <f t="shared" si="284"/>
        <v>-163.39552589125827</v>
      </c>
      <c r="BO210" s="147">
        <f t="shared" si="285"/>
        <v>-2275.875</v>
      </c>
      <c r="BP210" s="147">
        <f t="shared" si="237"/>
        <v>7.4375</v>
      </c>
      <c r="BQ210" s="147">
        <f t="shared" si="286"/>
        <v>-78.568592557078404</v>
      </c>
      <c r="BR210" s="115">
        <f t="shared" si="287"/>
        <v>0.19819465932669592</v>
      </c>
      <c r="BS210" s="115">
        <f t="shared" si="288"/>
        <v>4.0853084746437396E-2</v>
      </c>
      <c r="BT210" s="115">
        <f t="shared" si="289"/>
        <v>4.0853084746437396E-2</v>
      </c>
      <c r="BU210" s="147">
        <f t="shared" si="290"/>
        <v>0.5339723068341774</v>
      </c>
      <c r="BV210" s="150"/>
      <c r="BW210" s="147">
        <f t="shared" si="291"/>
        <v>-155.51535298940482</v>
      </c>
      <c r="BX210" s="147">
        <f t="shared" si="292"/>
        <v>-155.51535298940482</v>
      </c>
      <c r="BY210" s="147">
        <f t="shared" si="293"/>
        <v>-2275.875</v>
      </c>
      <c r="BZ210" s="147">
        <f t="shared" si="238"/>
        <v>7.4375</v>
      </c>
      <c r="CA210" s="147">
        <f t="shared" si="294"/>
        <v>-73.610459665965223</v>
      </c>
      <c r="CB210" s="115">
        <f t="shared" si="295"/>
        <v>0.28216632399155012</v>
      </c>
      <c r="CC210" s="115">
        <f t="shared" si="296"/>
        <v>8.6183330016500873E-2</v>
      </c>
      <c r="CD210" s="115">
        <f t="shared" si="297"/>
        <v>1</v>
      </c>
      <c r="CE210" s="147">
        <f t="shared" si="298"/>
        <v>0</v>
      </c>
      <c r="CF210" s="150"/>
      <c r="CG210" s="227">
        <f t="shared" si="299"/>
        <v>0.5339723068341774</v>
      </c>
      <c r="CH210" s="236">
        <f t="shared" si="300"/>
        <v>2.1988701607557002</v>
      </c>
      <c r="CI210" s="79">
        <f t="shared" si="301"/>
        <v>6.5850459242564347E-3</v>
      </c>
      <c r="CJ210" s="229">
        <f t="shared" si="239"/>
        <v>-43.628823838245594</v>
      </c>
      <c r="CK210" s="184">
        <f t="shared" si="232"/>
        <v>85</v>
      </c>
      <c r="CL210" s="184">
        <f t="shared" si="233"/>
        <v>3.4725122034471787</v>
      </c>
    </row>
    <row r="211" spans="1:90" x14ac:dyDescent="0.25">
      <c r="A211" s="145">
        <f t="shared" si="240"/>
        <v>855</v>
      </c>
      <c r="B211" s="146">
        <f t="shared" si="241"/>
        <v>0.125</v>
      </c>
      <c r="C211" s="94"/>
      <c r="D211" s="147">
        <f t="shared" si="242"/>
        <v>-298.56599999999997</v>
      </c>
      <c r="E211" s="148">
        <f t="shared" si="243"/>
        <v>0.97</v>
      </c>
      <c r="F211" s="149"/>
      <c r="G211" s="147">
        <f t="shared" si="244"/>
        <v>-145.11168126938432</v>
      </c>
      <c r="H211" s="147">
        <f t="shared" si="245"/>
        <v>-145.11168126938432</v>
      </c>
      <c r="I211" s="147">
        <f t="shared" si="246"/>
        <v>-2289.2624999999998</v>
      </c>
      <c r="J211" s="147">
        <f t="shared" si="234"/>
        <v>7.4375</v>
      </c>
      <c r="K211" s="147">
        <f t="shared" si="247"/>
        <v>-67.702068305572936</v>
      </c>
      <c r="L211" s="115">
        <f t="shared" si="228"/>
        <v>0.37942276037468281</v>
      </c>
      <c r="M211" s="115">
        <f t="shared" si="224"/>
        <v>0.1658431175340149</v>
      </c>
      <c r="N211" s="115">
        <f t="shared" si="248"/>
        <v>0.1658431175340149</v>
      </c>
      <c r="O211" s="147">
        <f t="shared" si="249"/>
        <v>0.47144795734042994</v>
      </c>
      <c r="P211" s="149"/>
      <c r="Q211" s="147">
        <f t="shared" si="250"/>
        <v>-74.943528572612024</v>
      </c>
      <c r="R211" s="147">
        <f t="shared" si="251"/>
        <v>-157.69799160401794</v>
      </c>
      <c r="S211" s="147">
        <f t="shared" si="252"/>
        <v>-2289.2624999999998</v>
      </c>
      <c r="T211" s="147">
        <f t="shared" si="235"/>
        <v>7.4375</v>
      </c>
      <c r="U211" s="147">
        <f t="shared" si="253"/>
        <v>-74.943528572612024</v>
      </c>
      <c r="V211" s="115">
        <f t="shared" si="254"/>
        <v>0.25977094765097636</v>
      </c>
      <c r="W211" s="115">
        <f t="shared" si="255"/>
        <v>7.2175417183710192E-2</v>
      </c>
      <c r="X211" s="115">
        <f t="shared" si="256"/>
        <v>1</v>
      </c>
      <c r="Y211" s="147">
        <f t="shared" si="257"/>
        <v>0</v>
      </c>
      <c r="Z211" s="149"/>
      <c r="AA211" s="147">
        <f t="shared" si="258"/>
        <v>-163.32906645699009</v>
      </c>
      <c r="AB211" s="147">
        <f t="shared" si="259"/>
        <v>16.670933543009909</v>
      </c>
      <c r="AC211" s="147">
        <f t="shared" si="260"/>
        <v>16.670933543009909</v>
      </c>
      <c r="AD211" s="114">
        <f t="shared" si="229"/>
        <v>-0.19281643089074194</v>
      </c>
      <c r="AE211" s="114">
        <f t="shared" si="261"/>
        <v>1</v>
      </c>
      <c r="AF211" s="147">
        <f t="shared" si="262"/>
        <v>0</v>
      </c>
      <c r="AG211" s="149"/>
      <c r="AH211" s="147">
        <f t="shared" si="263"/>
        <v>-166.1008905590206</v>
      </c>
      <c r="AI211" s="147">
        <f t="shared" si="264"/>
        <v>13.899109440979402</v>
      </c>
      <c r="AJ211" s="147">
        <f t="shared" si="265"/>
        <v>13.899109440979402</v>
      </c>
      <c r="AK211" s="114">
        <f t="shared" si="236"/>
        <v>-1.4404314234608346E-2</v>
      </c>
      <c r="AL211" s="114">
        <f t="shared" si="266"/>
        <v>1</v>
      </c>
      <c r="AM211" s="147">
        <f t="shared" si="267"/>
        <v>0</v>
      </c>
      <c r="AN211" s="149"/>
      <c r="AO211" s="147">
        <f t="shared" si="268"/>
        <v>-166.67937570070694</v>
      </c>
      <c r="AP211" s="147">
        <f t="shared" si="269"/>
        <v>12.846215264251299</v>
      </c>
      <c r="AQ211" s="114">
        <f t="shared" si="230"/>
        <v>-0.10248464766946798</v>
      </c>
      <c r="AR211" s="147">
        <f t="shared" si="270"/>
        <v>12.846215264251299</v>
      </c>
      <c r="AS211" s="114">
        <f t="shared" si="271"/>
        <v>0.98827035391617291</v>
      </c>
      <c r="AT211" s="147">
        <f t="shared" si="272"/>
        <v>4.1735592151563673E-2</v>
      </c>
      <c r="AU211" s="147">
        <f t="shared" si="225"/>
        <v>-163.60073601099148</v>
      </c>
      <c r="AV211" s="147">
        <f t="shared" si="226"/>
        <v>16.399263989008517</v>
      </c>
      <c r="AW211" s="114">
        <f t="shared" si="227"/>
        <v>-0.23395054552952949</v>
      </c>
      <c r="AX211" s="147">
        <f t="shared" si="273"/>
        <v>16.399263989008517</v>
      </c>
      <c r="AY211" s="114">
        <f t="shared" si="274"/>
        <v>0.97342494822206427</v>
      </c>
      <c r="AZ211" s="147">
        <f t="shared" si="275"/>
        <v>5.3278960328162824E-2</v>
      </c>
      <c r="BA211" s="114">
        <f t="shared" si="276"/>
        <v>9.5014552479726497E-2</v>
      </c>
      <c r="BB211" s="149"/>
      <c r="BC211" s="223">
        <f t="shared" si="277"/>
        <v>1.6614625098201565</v>
      </c>
      <c r="BD211" s="70"/>
      <c r="BE211" s="214"/>
      <c r="BF211" s="148">
        <f t="shared" si="278"/>
        <v>-165.54642378325897</v>
      </c>
      <c r="BG211" s="148">
        <f t="shared" si="279"/>
        <v>14.453576216741027</v>
      </c>
      <c r="BH211" s="147">
        <f t="shared" si="280"/>
        <v>14.453576216741027</v>
      </c>
      <c r="BI211" s="114">
        <f t="shared" si="231"/>
        <v>-3.5319810118396584E-2</v>
      </c>
      <c r="BJ211" s="114">
        <f t="shared" si="281"/>
        <v>1</v>
      </c>
      <c r="BK211" s="147">
        <f t="shared" si="282"/>
        <v>0</v>
      </c>
      <c r="BL211" s="150"/>
      <c r="BM211" s="147">
        <f t="shared" si="283"/>
        <v>-163.49508416011543</v>
      </c>
      <c r="BN211" s="147">
        <f t="shared" si="284"/>
        <v>-163.49508416011543</v>
      </c>
      <c r="BO211" s="147">
        <f t="shared" si="285"/>
        <v>-2289.2624999999998</v>
      </c>
      <c r="BP211" s="147">
        <f t="shared" si="237"/>
        <v>7.4375</v>
      </c>
      <c r="BQ211" s="147">
        <f t="shared" si="286"/>
        <v>-78.633697838391839</v>
      </c>
      <c r="BR211" s="115">
        <f t="shared" si="287"/>
        <v>0.19708077127258788</v>
      </c>
      <c r="BS211" s="115">
        <f t="shared" si="288"/>
        <v>4.0377449301628711E-2</v>
      </c>
      <c r="BT211" s="115">
        <f t="shared" si="289"/>
        <v>4.0377449301628711E-2</v>
      </c>
      <c r="BU211" s="147">
        <f t="shared" si="290"/>
        <v>0.53117311293084934</v>
      </c>
      <c r="BV211" s="150"/>
      <c r="BW211" s="147">
        <f t="shared" si="291"/>
        <v>-155.66561024437951</v>
      </c>
      <c r="BX211" s="147">
        <f t="shared" si="292"/>
        <v>-155.66561024437951</v>
      </c>
      <c r="BY211" s="147">
        <f t="shared" si="293"/>
        <v>-2289.2624999999998</v>
      </c>
      <c r="BZ211" s="147">
        <f t="shared" si="238"/>
        <v>7.4375</v>
      </c>
      <c r="CA211" s="147">
        <f t="shared" si="294"/>
        <v>-73.701203618462685</v>
      </c>
      <c r="CB211" s="115">
        <f t="shared" si="295"/>
        <v>0.28064654612820511</v>
      </c>
      <c r="CC211" s="115">
        <f t="shared" si="296"/>
        <v>8.5185621107742818E-2</v>
      </c>
      <c r="CD211" s="115">
        <f t="shared" si="297"/>
        <v>1</v>
      </c>
      <c r="CE211" s="147">
        <f t="shared" si="298"/>
        <v>0</v>
      </c>
      <c r="CF211" s="150"/>
      <c r="CG211" s="227">
        <f t="shared" si="299"/>
        <v>0.53117311293084934</v>
      </c>
      <c r="CH211" s="236">
        <f t="shared" si="300"/>
        <v>2.192635622751006</v>
      </c>
      <c r="CI211" s="79">
        <f t="shared" si="301"/>
        <v>6.4419088269767394E-3</v>
      </c>
      <c r="CJ211" s="229">
        <f t="shared" si="239"/>
        <v>-43.81970852177983</v>
      </c>
      <c r="CK211" s="184">
        <f t="shared" si="232"/>
        <v>85.5</v>
      </c>
      <c r="CL211" s="184">
        <f t="shared" si="233"/>
        <v>3.4522719152892547</v>
      </c>
    </row>
    <row r="212" spans="1:90" x14ac:dyDescent="0.25">
      <c r="A212" s="145">
        <f t="shared" si="240"/>
        <v>860</v>
      </c>
      <c r="B212" s="146">
        <f t="shared" si="241"/>
        <v>0.125</v>
      </c>
      <c r="C212" s="94"/>
      <c r="D212" s="147">
        <f t="shared" si="242"/>
        <v>-300.31200000000001</v>
      </c>
      <c r="E212" s="148">
        <f t="shared" si="243"/>
        <v>0.97</v>
      </c>
      <c r="F212" s="149"/>
      <c r="G212" s="147">
        <f t="shared" si="244"/>
        <v>-145.33105196879598</v>
      </c>
      <c r="H212" s="147">
        <f t="shared" si="245"/>
        <v>-145.33105196879598</v>
      </c>
      <c r="I212" s="147">
        <f t="shared" si="246"/>
        <v>-2302.65</v>
      </c>
      <c r="J212" s="147">
        <f t="shared" si="234"/>
        <v>7.4375</v>
      </c>
      <c r="K212" s="147">
        <f t="shared" si="247"/>
        <v>-67.819106395882585</v>
      </c>
      <c r="L212" s="115">
        <f t="shared" si="228"/>
        <v>0.37753201619976862</v>
      </c>
      <c r="M212" s="115">
        <f t="shared" si="224"/>
        <v>0.16397230822893138</v>
      </c>
      <c r="N212" s="115">
        <f t="shared" si="248"/>
        <v>0.16397230822893138</v>
      </c>
      <c r="O212" s="147">
        <f t="shared" si="249"/>
        <v>0.46941554253487072</v>
      </c>
      <c r="P212" s="149"/>
      <c r="Q212" s="147">
        <f t="shared" si="250"/>
        <v>-75.027124233213087</v>
      </c>
      <c r="R212" s="147">
        <f t="shared" si="251"/>
        <v>-157.83315147867003</v>
      </c>
      <c r="S212" s="147">
        <f t="shared" si="252"/>
        <v>-2302.65</v>
      </c>
      <c r="T212" s="147">
        <f t="shared" si="235"/>
        <v>7.4375</v>
      </c>
      <c r="U212" s="147">
        <f t="shared" si="253"/>
        <v>-75.027124233213087</v>
      </c>
      <c r="V212" s="115">
        <f t="shared" si="254"/>
        <v>0.25836173989879596</v>
      </c>
      <c r="W212" s="115">
        <f t="shared" si="255"/>
        <v>7.1342891875074407E-2</v>
      </c>
      <c r="X212" s="115">
        <f t="shared" si="256"/>
        <v>1</v>
      </c>
      <c r="Y212" s="147">
        <f t="shared" si="257"/>
        <v>0</v>
      </c>
      <c r="Z212" s="149"/>
      <c r="AA212" s="147">
        <f t="shared" si="258"/>
        <v>-163.47140809009252</v>
      </c>
      <c r="AB212" s="147">
        <f t="shared" si="259"/>
        <v>16.528591909907476</v>
      </c>
      <c r="AC212" s="147">
        <f t="shared" si="260"/>
        <v>16.528591909907476</v>
      </c>
      <c r="AD212" s="114">
        <f t="shared" si="229"/>
        <v>-0.1874012078903575</v>
      </c>
      <c r="AE212" s="114">
        <f t="shared" si="261"/>
        <v>1</v>
      </c>
      <c r="AF212" s="147">
        <f t="shared" si="262"/>
        <v>0</v>
      </c>
      <c r="AG212" s="149"/>
      <c r="AH212" s="147">
        <f t="shared" si="263"/>
        <v>-166.18750675551649</v>
      </c>
      <c r="AI212" s="147">
        <f t="shared" si="264"/>
        <v>13.812493244483505</v>
      </c>
      <c r="AJ212" s="147">
        <f t="shared" si="265"/>
        <v>13.812493244483505</v>
      </c>
      <c r="AK212" s="114">
        <f t="shared" si="236"/>
        <v>-1.4056630317101871E-2</v>
      </c>
      <c r="AL212" s="114">
        <f t="shared" si="266"/>
        <v>1</v>
      </c>
      <c r="AM212" s="147">
        <f t="shared" si="267"/>
        <v>0</v>
      </c>
      <c r="AN212" s="149"/>
      <c r="AO212" s="147">
        <f t="shared" si="268"/>
        <v>-166.78243341858541</v>
      </c>
      <c r="AP212" s="147">
        <f t="shared" si="269"/>
        <v>12.744215081365013</v>
      </c>
      <c r="AQ212" s="114">
        <f t="shared" si="230"/>
        <v>-9.9636429375680347E-2</v>
      </c>
      <c r="AR212" s="147">
        <f t="shared" si="270"/>
        <v>12.744215081365013</v>
      </c>
      <c r="AS212" s="114">
        <f t="shared" si="271"/>
        <v>0.98859447399778677</v>
      </c>
      <c r="AT212" s="147">
        <f t="shared" si="272"/>
        <v>4.1163485404925752E-2</v>
      </c>
      <c r="AU212" s="147">
        <f t="shared" si="225"/>
        <v>-163.74775073029372</v>
      </c>
      <c r="AV212" s="147">
        <f t="shared" si="226"/>
        <v>16.252249269706283</v>
      </c>
      <c r="AW212" s="114">
        <f t="shared" si="227"/>
        <v>-0.22725779437972601</v>
      </c>
      <c r="AX212" s="147">
        <f t="shared" si="273"/>
        <v>16.252249269706283</v>
      </c>
      <c r="AY212" s="114">
        <f t="shared" si="274"/>
        <v>0.9741752918048191</v>
      </c>
      <c r="AZ212" s="147">
        <f t="shared" si="275"/>
        <v>5.2494345186389804E-2</v>
      </c>
      <c r="BA212" s="114">
        <f t="shared" si="276"/>
        <v>9.365783059131555E-2</v>
      </c>
      <c r="BB212" s="149"/>
      <c r="BC212" s="223">
        <f t="shared" si="277"/>
        <v>1.6580733731261863</v>
      </c>
      <c r="BD212" s="70"/>
      <c r="BE212" s="214"/>
      <c r="BF212" s="148">
        <f t="shared" si="278"/>
        <v>-165.64322404654348</v>
      </c>
      <c r="BG212" s="148">
        <f t="shared" si="279"/>
        <v>14.35677595345652</v>
      </c>
      <c r="BH212" s="147">
        <f t="shared" si="280"/>
        <v>14.35677595345652</v>
      </c>
      <c r="BI212" s="114">
        <f t="shared" si="231"/>
        <v>-3.4430604489542466E-2</v>
      </c>
      <c r="BJ212" s="114">
        <f t="shared" si="281"/>
        <v>1</v>
      </c>
      <c r="BK212" s="147">
        <f t="shared" si="282"/>
        <v>0</v>
      </c>
      <c r="BL212" s="150"/>
      <c r="BM212" s="147">
        <f t="shared" si="283"/>
        <v>-163.59344386049617</v>
      </c>
      <c r="BN212" s="147">
        <f t="shared" si="284"/>
        <v>-163.59344386049617</v>
      </c>
      <c r="BO212" s="147">
        <f t="shared" si="285"/>
        <v>-2302.65</v>
      </c>
      <c r="BP212" s="147">
        <f t="shared" si="237"/>
        <v>7.4375</v>
      </c>
      <c r="BQ212" s="147">
        <f t="shared" si="286"/>
        <v>-78.698075321806485</v>
      </c>
      <c r="BR212" s="115">
        <f t="shared" si="287"/>
        <v>0.19597908491163685</v>
      </c>
      <c r="BS212" s="115">
        <f t="shared" si="288"/>
        <v>3.9910058944244826E-2</v>
      </c>
      <c r="BT212" s="115">
        <f t="shared" si="289"/>
        <v>3.9910058944244826E-2</v>
      </c>
      <c r="BU212" s="147">
        <f t="shared" si="290"/>
        <v>0.52840259644863097</v>
      </c>
      <c r="BV212" s="150"/>
      <c r="BW212" s="147">
        <f t="shared" si="291"/>
        <v>-155.81400884888322</v>
      </c>
      <c r="BX212" s="147">
        <f t="shared" si="292"/>
        <v>-155.81400884888322</v>
      </c>
      <c r="BY212" s="147">
        <f t="shared" si="293"/>
        <v>-2302.65</v>
      </c>
      <c r="BZ212" s="147">
        <f t="shared" si="238"/>
        <v>7.4375</v>
      </c>
      <c r="CA212" s="147">
        <f t="shared" si="294"/>
        <v>-73.79097507219204</v>
      </c>
      <c r="CB212" s="115">
        <f t="shared" si="295"/>
        <v>0.27914236295421263</v>
      </c>
      <c r="CC212" s="115">
        <f t="shared" si="296"/>
        <v>8.4205013780861857E-2</v>
      </c>
      <c r="CD212" s="115">
        <f t="shared" si="297"/>
        <v>1</v>
      </c>
      <c r="CE212" s="147">
        <f t="shared" si="298"/>
        <v>0</v>
      </c>
      <c r="CF212" s="150"/>
      <c r="CG212" s="227">
        <f t="shared" si="299"/>
        <v>0.52840259644863097</v>
      </c>
      <c r="CH212" s="236">
        <f t="shared" si="300"/>
        <v>2.1864759695748175</v>
      </c>
      <c r="CI212" s="79">
        <f t="shared" si="301"/>
        <v>6.3024319957671318E-3</v>
      </c>
      <c r="CJ212" s="229">
        <f t="shared" si="239"/>
        <v>-44.009836634640543</v>
      </c>
      <c r="CK212" s="184">
        <f t="shared" si="232"/>
        <v>86</v>
      </c>
      <c r="CL212" s="184">
        <f t="shared" si="233"/>
        <v>3.4322650692050551</v>
      </c>
    </row>
    <row r="213" spans="1:90" x14ac:dyDescent="0.25">
      <c r="A213" s="145">
        <f t="shared" si="240"/>
        <v>865</v>
      </c>
      <c r="B213" s="146">
        <f t="shared" si="241"/>
        <v>0.125</v>
      </c>
      <c r="C213" s="94"/>
      <c r="D213" s="147">
        <f t="shared" si="242"/>
        <v>-302.05799999999999</v>
      </c>
      <c r="E213" s="148">
        <f t="shared" si="243"/>
        <v>0.97</v>
      </c>
      <c r="F213" s="149"/>
      <c r="G213" s="147">
        <f t="shared" si="244"/>
        <v>-145.54766315216503</v>
      </c>
      <c r="H213" s="147">
        <f t="shared" si="245"/>
        <v>-145.54766315216503</v>
      </c>
      <c r="I213" s="147">
        <f t="shared" si="246"/>
        <v>-2316.0374999999999</v>
      </c>
      <c r="J213" s="147">
        <f t="shared" si="234"/>
        <v>7.4375</v>
      </c>
      <c r="K213" s="147">
        <f t="shared" si="247"/>
        <v>-67.934983340804891</v>
      </c>
      <c r="L213" s="115">
        <f t="shared" si="228"/>
        <v>0.37565847830872656</v>
      </c>
      <c r="M213" s="115">
        <f t="shared" si="224"/>
        <v>0.16213212149922246</v>
      </c>
      <c r="N213" s="115">
        <f t="shared" si="248"/>
        <v>0.16213212149922246</v>
      </c>
      <c r="O213" s="147">
        <f t="shared" si="249"/>
        <v>0.46739776220990698</v>
      </c>
      <c r="P213" s="149"/>
      <c r="Q213" s="147">
        <f t="shared" si="250"/>
        <v>-75.109817632672872</v>
      </c>
      <c r="R213" s="147">
        <f t="shared" si="251"/>
        <v>-157.96666102184506</v>
      </c>
      <c r="S213" s="147">
        <f t="shared" si="252"/>
        <v>-2316.0374999999999</v>
      </c>
      <c r="T213" s="147">
        <f t="shared" si="235"/>
        <v>7.4375</v>
      </c>
      <c r="U213" s="147">
        <f t="shared" si="253"/>
        <v>-75.109817632672872</v>
      </c>
      <c r="V213" s="115">
        <f t="shared" si="254"/>
        <v>0.25696720082510677</v>
      </c>
      <c r="W213" s="115">
        <f t="shared" si="255"/>
        <v>7.0524616363401599E-2</v>
      </c>
      <c r="X213" s="115">
        <f t="shared" si="256"/>
        <v>1</v>
      </c>
      <c r="Y213" s="147">
        <f t="shared" si="257"/>
        <v>0</v>
      </c>
      <c r="Z213" s="149"/>
      <c r="AA213" s="147">
        <f t="shared" si="258"/>
        <v>-163.61111885490189</v>
      </c>
      <c r="AB213" s="147">
        <f t="shared" si="259"/>
        <v>16.388881145098111</v>
      </c>
      <c r="AC213" s="147">
        <f t="shared" si="260"/>
        <v>16.388881145098111</v>
      </c>
      <c r="AD213" s="114">
        <f t="shared" si="229"/>
        <v>-0.18217322908685971</v>
      </c>
      <c r="AE213" s="114">
        <f t="shared" si="261"/>
        <v>1</v>
      </c>
      <c r="AF213" s="147">
        <f t="shared" si="262"/>
        <v>0</v>
      </c>
      <c r="AG213" s="149"/>
      <c r="AH213" s="147">
        <f t="shared" si="263"/>
        <v>-166.27301997877771</v>
      </c>
      <c r="AI213" s="147">
        <f t="shared" si="264"/>
        <v>13.726980021222289</v>
      </c>
      <c r="AJ213" s="147">
        <f t="shared" si="265"/>
        <v>13.726980021222289</v>
      </c>
      <c r="AK213" s="114">
        <f t="shared" si="236"/>
        <v>-1.3719433899775365E-2</v>
      </c>
      <c r="AL213" s="114">
        <f t="shared" si="266"/>
        <v>1</v>
      </c>
      <c r="AM213" s="147">
        <f t="shared" si="267"/>
        <v>0</v>
      </c>
      <c r="AN213" s="149"/>
      <c r="AO213" s="147">
        <f t="shared" si="268"/>
        <v>-166.88374013256953</v>
      </c>
      <c r="AP213" s="147">
        <f t="shared" si="269"/>
        <v>12.643964287035089</v>
      </c>
      <c r="AQ213" s="114">
        <f t="shared" si="230"/>
        <v>-9.6886068525813163E-2</v>
      </c>
      <c r="AR213" s="147">
        <f t="shared" si="270"/>
        <v>12.643964287035089</v>
      </c>
      <c r="AS213" s="114">
        <f t="shared" si="271"/>
        <v>0.98890755903302041</v>
      </c>
      <c r="AT213" s="147">
        <f t="shared" si="272"/>
        <v>4.0603610427216087E-2</v>
      </c>
      <c r="AU213" s="147">
        <f t="shared" si="225"/>
        <v>-163.89190184589503</v>
      </c>
      <c r="AV213" s="147">
        <f t="shared" si="226"/>
        <v>16.108098154104965</v>
      </c>
      <c r="AW213" s="114">
        <f t="shared" si="227"/>
        <v>-0.22079976196157439</v>
      </c>
      <c r="AX213" s="147">
        <f t="shared" si="273"/>
        <v>16.108098154104965</v>
      </c>
      <c r="AY213" s="114">
        <f t="shared" si="274"/>
        <v>0.9748998687057836</v>
      </c>
      <c r="AZ213" s="147">
        <f t="shared" si="275"/>
        <v>5.1727996641313306E-2</v>
      </c>
      <c r="BA213" s="114">
        <f t="shared" si="276"/>
        <v>9.2331607068529387E-2</v>
      </c>
      <c r="BB213" s="149"/>
      <c r="BC213" s="223">
        <f t="shared" si="277"/>
        <v>1.6547293692784364</v>
      </c>
      <c r="BD213" s="70"/>
      <c r="BE213" s="214"/>
      <c r="BF213" s="148">
        <f t="shared" si="278"/>
        <v>-165.73867066117521</v>
      </c>
      <c r="BG213" s="148">
        <f t="shared" si="279"/>
        <v>14.261329338824794</v>
      </c>
      <c r="BH213" s="147">
        <f t="shared" si="280"/>
        <v>14.261329338824794</v>
      </c>
      <c r="BI213" s="114">
        <f t="shared" si="231"/>
        <v>-3.3569391799307166E-2</v>
      </c>
      <c r="BJ213" s="114">
        <f t="shared" si="281"/>
        <v>1</v>
      </c>
      <c r="BK213" s="147">
        <f t="shared" si="282"/>
        <v>0</v>
      </c>
      <c r="BL213" s="150"/>
      <c r="BM213" s="147">
        <f t="shared" si="283"/>
        <v>-163.69062666936401</v>
      </c>
      <c r="BN213" s="147">
        <f t="shared" si="284"/>
        <v>-163.69062666936401</v>
      </c>
      <c r="BO213" s="147">
        <f t="shared" si="285"/>
        <v>-2316.0374999999999</v>
      </c>
      <c r="BP213" s="147">
        <f t="shared" si="237"/>
        <v>7.4375</v>
      </c>
      <c r="BQ213" s="147">
        <f t="shared" si="286"/>
        <v>-78.76173698347398</v>
      </c>
      <c r="BR213" s="115">
        <f t="shared" si="287"/>
        <v>0.19488940503456922</v>
      </c>
      <c r="BS213" s="115">
        <f t="shared" si="288"/>
        <v>3.9450724649407666E-2</v>
      </c>
      <c r="BT213" s="115">
        <f t="shared" si="289"/>
        <v>3.9450724649407666E-2</v>
      </c>
      <c r="BU213" s="147">
        <f t="shared" si="290"/>
        <v>0.52566032970251775</v>
      </c>
      <c r="BV213" s="150"/>
      <c r="BW213" s="147">
        <f t="shared" si="291"/>
        <v>-155.96058326879086</v>
      </c>
      <c r="BX213" s="147">
        <f t="shared" si="292"/>
        <v>-155.96058326879086</v>
      </c>
      <c r="BY213" s="147">
        <f t="shared" si="293"/>
        <v>-2316.0374999999999</v>
      </c>
      <c r="BZ213" s="147">
        <f t="shared" si="238"/>
        <v>7.4375</v>
      </c>
      <c r="CA213" s="147">
        <f t="shared" si="294"/>
        <v>-73.879789143408075</v>
      </c>
      <c r="CB213" s="115">
        <f t="shared" si="295"/>
        <v>0.27765354703825174</v>
      </c>
      <c r="CC213" s="115">
        <f t="shared" si="296"/>
        <v>8.3241123597622688E-2</v>
      </c>
      <c r="CD213" s="115">
        <f t="shared" si="297"/>
        <v>1</v>
      </c>
      <c r="CE213" s="147">
        <f t="shared" si="298"/>
        <v>0</v>
      </c>
      <c r="CF213" s="150"/>
      <c r="CG213" s="227">
        <f t="shared" si="299"/>
        <v>0.52566032970251775</v>
      </c>
      <c r="CH213" s="236">
        <f t="shared" si="300"/>
        <v>2.1803896989809539</v>
      </c>
      <c r="CI213" s="79">
        <f t="shared" si="301"/>
        <v>6.1665145264211902E-3</v>
      </c>
      <c r="CJ213" s="229">
        <f t="shared" si="239"/>
        <v>-44.199204821957288</v>
      </c>
      <c r="CK213" s="184">
        <f t="shared" si="232"/>
        <v>86.5</v>
      </c>
      <c r="CL213" s="184">
        <f t="shared" si="233"/>
        <v>3.4124876821737633</v>
      </c>
    </row>
    <row r="214" spans="1:90" x14ac:dyDescent="0.25">
      <c r="A214" s="145">
        <f t="shared" si="240"/>
        <v>870</v>
      </c>
      <c r="B214" s="146">
        <f t="shared" si="241"/>
        <v>0.125</v>
      </c>
      <c r="C214" s="94"/>
      <c r="D214" s="147">
        <f t="shared" si="242"/>
        <v>-303.80399999999997</v>
      </c>
      <c r="E214" s="148">
        <f t="shared" si="243"/>
        <v>0.97</v>
      </c>
      <c r="F214" s="149"/>
      <c r="G214" s="147">
        <f t="shared" si="244"/>
        <v>-145.76156570308788</v>
      </c>
      <c r="H214" s="147">
        <f t="shared" si="245"/>
        <v>-145.76156570308788</v>
      </c>
      <c r="I214" s="147">
        <f t="shared" si="246"/>
        <v>-2329.4250000000002</v>
      </c>
      <c r="J214" s="147">
        <f t="shared" si="234"/>
        <v>7.4375</v>
      </c>
      <c r="K214" s="147">
        <f t="shared" si="247"/>
        <v>-68.049715400810456</v>
      </c>
      <c r="L214" s="115">
        <f t="shared" si="228"/>
        <v>0.37380193744582896</v>
      </c>
      <c r="M214" s="115">
        <f t="shared" si="224"/>
        <v>0.1603219210853308</v>
      </c>
      <c r="N214" s="115">
        <f t="shared" si="248"/>
        <v>0.1603219210853308</v>
      </c>
      <c r="O214" s="147">
        <f t="shared" si="249"/>
        <v>0.46539452651049767</v>
      </c>
      <c r="P214" s="149"/>
      <c r="Q214" s="147">
        <f t="shared" si="250"/>
        <v>-75.191622960957602</v>
      </c>
      <c r="R214" s="147">
        <f t="shared" si="251"/>
        <v>-158.09855049129285</v>
      </c>
      <c r="S214" s="147">
        <f t="shared" si="252"/>
        <v>-2329.4250000000002</v>
      </c>
      <c r="T214" s="147">
        <f t="shared" si="235"/>
        <v>7.4375</v>
      </c>
      <c r="U214" s="147">
        <f t="shared" si="253"/>
        <v>-75.191622960957602</v>
      </c>
      <c r="V214" s="115">
        <f t="shared" si="254"/>
        <v>0.25558711146795038</v>
      </c>
      <c r="W214" s="115">
        <f t="shared" si="255"/>
        <v>6.9720269714853317E-2</v>
      </c>
      <c r="X214" s="115">
        <f t="shared" si="256"/>
        <v>1</v>
      </c>
      <c r="Y214" s="147">
        <f t="shared" si="257"/>
        <v>0</v>
      </c>
      <c r="Z214" s="149"/>
      <c r="AA214" s="147">
        <f t="shared" si="258"/>
        <v>-163.74827339791301</v>
      </c>
      <c r="AB214" s="147">
        <f t="shared" si="259"/>
        <v>16.25172660208699</v>
      </c>
      <c r="AC214" s="147">
        <f t="shared" si="260"/>
        <v>16.25172660208699</v>
      </c>
      <c r="AD214" s="114">
        <f t="shared" si="229"/>
        <v>-0.17712487226979906</v>
      </c>
      <c r="AE214" s="114">
        <f t="shared" si="261"/>
        <v>1</v>
      </c>
      <c r="AF214" s="147">
        <f t="shared" si="262"/>
        <v>0</v>
      </c>
      <c r="AG214" s="149"/>
      <c r="AH214" s="147">
        <f t="shared" si="263"/>
        <v>-166.35745160888379</v>
      </c>
      <c r="AI214" s="147">
        <f t="shared" si="264"/>
        <v>13.642548391116208</v>
      </c>
      <c r="AJ214" s="147">
        <f t="shared" si="265"/>
        <v>13.642548391116208</v>
      </c>
      <c r="AK214" s="114">
        <f t="shared" si="236"/>
        <v>-1.3392345969726875E-2</v>
      </c>
      <c r="AL214" s="114">
        <f t="shared" si="266"/>
        <v>1</v>
      </c>
      <c r="AM214" s="147">
        <f t="shared" si="267"/>
        <v>0</v>
      </c>
      <c r="AN214" s="149"/>
      <c r="AO214" s="147">
        <f t="shared" si="268"/>
        <v>-166.9833422448055</v>
      </c>
      <c r="AP214" s="147">
        <f t="shared" si="269"/>
        <v>12.545416416210315</v>
      </c>
      <c r="AQ214" s="114">
        <f t="shared" si="230"/>
        <v>-9.4229592314218638E-2</v>
      </c>
      <c r="AR214" s="147">
        <f t="shared" si="270"/>
        <v>12.545416416210315</v>
      </c>
      <c r="AS214" s="114">
        <f t="shared" si="271"/>
        <v>0.98921005092231362</v>
      </c>
      <c r="AT214" s="147">
        <f t="shared" si="272"/>
        <v>4.0055607970020161E-2</v>
      </c>
      <c r="AU214" s="147">
        <f t="shared" si="225"/>
        <v>-164.03327481964806</v>
      </c>
      <c r="AV214" s="147">
        <f t="shared" si="226"/>
        <v>15.966725180351943</v>
      </c>
      <c r="AW214" s="114">
        <f t="shared" si="227"/>
        <v>-0.21456678916831448</v>
      </c>
      <c r="AX214" s="147">
        <f t="shared" si="273"/>
        <v>15.966725180351943</v>
      </c>
      <c r="AY214" s="114">
        <f t="shared" si="274"/>
        <v>0.97559970549649577</v>
      </c>
      <c r="AZ214" s="147">
        <f t="shared" si="275"/>
        <v>5.097932688490403E-2</v>
      </c>
      <c r="BA214" s="114">
        <f t="shared" si="276"/>
        <v>9.1034934854924199E-2</v>
      </c>
      <c r="BB214" s="149"/>
      <c r="BC214" s="223">
        <f t="shared" si="277"/>
        <v>1.6514294613654219</v>
      </c>
      <c r="BD214" s="70"/>
      <c r="BE214" s="214"/>
      <c r="BF214" s="148">
        <f t="shared" si="278"/>
        <v>-165.83279274448202</v>
      </c>
      <c r="BG214" s="148">
        <f t="shared" si="279"/>
        <v>14.16720725551798</v>
      </c>
      <c r="BH214" s="147">
        <f t="shared" si="280"/>
        <v>14.16720725551798</v>
      </c>
      <c r="BI214" s="114">
        <f t="shared" si="231"/>
        <v>-3.273511752217511E-2</v>
      </c>
      <c r="BJ214" s="114">
        <f t="shared" si="281"/>
        <v>1</v>
      </c>
      <c r="BK214" s="147">
        <f t="shared" si="282"/>
        <v>0</v>
      </c>
      <c r="BL214" s="150"/>
      <c r="BM214" s="147">
        <f t="shared" si="283"/>
        <v>-163.78665374151311</v>
      </c>
      <c r="BN214" s="147">
        <f t="shared" si="284"/>
        <v>-163.78665374151311</v>
      </c>
      <c r="BO214" s="147">
        <f t="shared" si="285"/>
        <v>-2329.4250000000002</v>
      </c>
      <c r="BP214" s="147">
        <f t="shared" si="237"/>
        <v>7.4375</v>
      </c>
      <c r="BQ214" s="147">
        <f t="shared" si="286"/>
        <v>-78.824694541761289</v>
      </c>
      <c r="BR214" s="115">
        <f t="shared" si="287"/>
        <v>0.19381154047963495</v>
      </c>
      <c r="BS214" s="115">
        <f t="shared" si="288"/>
        <v>3.8999262760538542E-2</v>
      </c>
      <c r="BT214" s="115">
        <f t="shared" si="289"/>
        <v>3.8999262760538542E-2</v>
      </c>
      <c r="BU214" s="147">
        <f t="shared" si="290"/>
        <v>0.52294589317213636</v>
      </c>
      <c r="BV214" s="150"/>
      <c r="BW214" s="147">
        <f t="shared" si="291"/>
        <v>-156.10536712528952</v>
      </c>
      <c r="BX214" s="147">
        <f t="shared" si="292"/>
        <v>-156.10536712528952</v>
      </c>
      <c r="BY214" s="147">
        <f t="shared" si="293"/>
        <v>-2329.4250000000002</v>
      </c>
      <c r="BZ214" s="147">
        <f t="shared" si="238"/>
        <v>7.4375</v>
      </c>
      <c r="CA214" s="147">
        <f t="shared" si="294"/>
        <v>-73.967660646064047</v>
      </c>
      <c r="CB214" s="115">
        <f t="shared" si="295"/>
        <v>0.27617987509478531</v>
      </c>
      <c r="CC214" s="115">
        <f t="shared" si="296"/>
        <v>8.2293576696916601E-2</v>
      </c>
      <c r="CD214" s="115">
        <f t="shared" si="297"/>
        <v>1</v>
      </c>
      <c r="CE214" s="147">
        <f t="shared" si="298"/>
        <v>0</v>
      </c>
      <c r="CF214" s="150"/>
      <c r="CG214" s="227">
        <f t="shared" si="299"/>
        <v>0.52294589317213636</v>
      </c>
      <c r="CH214" s="236">
        <f t="shared" si="300"/>
        <v>2.1743753545375584</v>
      </c>
      <c r="CI214" s="79">
        <f t="shared" si="301"/>
        <v>6.0340580839244517E-3</v>
      </c>
      <c r="CJ214" s="229">
        <f t="shared" si="239"/>
        <v>-44.387810272327442</v>
      </c>
      <c r="CK214" s="184">
        <f t="shared" si="232"/>
        <v>87</v>
      </c>
      <c r="CL214" s="184">
        <f t="shared" si="233"/>
        <v>3.3929358601668533</v>
      </c>
    </row>
    <row r="215" spans="1:90" x14ac:dyDescent="0.25">
      <c r="A215" s="145">
        <f t="shared" si="240"/>
        <v>875</v>
      </c>
      <c r="B215" s="146">
        <f t="shared" si="241"/>
        <v>0.125</v>
      </c>
      <c r="C215" s="94"/>
      <c r="D215" s="147">
        <f t="shared" si="242"/>
        <v>-305.55</v>
      </c>
      <c r="E215" s="148">
        <f t="shared" si="243"/>
        <v>0.97</v>
      </c>
      <c r="F215" s="149"/>
      <c r="G215" s="147">
        <f t="shared" si="244"/>
        <v>-145.97280931000472</v>
      </c>
      <c r="H215" s="147">
        <f t="shared" si="245"/>
        <v>-145.97280931000472</v>
      </c>
      <c r="I215" s="147">
        <f t="shared" si="246"/>
        <v>-2342.8125</v>
      </c>
      <c r="J215" s="147">
        <f t="shared" si="234"/>
        <v>7.4375</v>
      </c>
      <c r="K215" s="147">
        <f t="shared" si="247"/>
        <v>-68.163318553370459</v>
      </c>
      <c r="L215" s="115">
        <f t="shared" si="228"/>
        <v>0.37196218718808449</v>
      </c>
      <c r="M215" s="115">
        <f t="shared" si="224"/>
        <v>0.15854108605282541</v>
      </c>
      <c r="N215" s="115">
        <f t="shared" si="248"/>
        <v>0.15854108605282541</v>
      </c>
      <c r="O215" s="147">
        <f t="shared" si="249"/>
        <v>0.4634057438412848</v>
      </c>
      <c r="P215" s="149"/>
      <c r="Q215" s="147">
        <f t="shared" si="250"/>
        <v>-75.272554119366646</v>
      </c>
      <c r="R215" s="147">
        <f t="shared" si="251"/>
        <v>-158.2288494089662</v>
      </c>
      <c r="S215" s="147">
        <f t="shared" si="252"/>
        <v>-2342.8125</v>
      </c>
      <c r="T215" s="147">
        <f t="shared" si="235"/>
        <v>7.4375</v>
      </c>
      <c r="U215" s="147">
        <f t="shared" si="253"/>
        <v>-75.272554119366646</v>
      </c>
      <c r="V215" s="115">
        <f t="shared" si="254"/>
        <v>0.25422125700321252</v>
      </c>
      <c r="W215" s="115">
        <f t="shared" si="255"/>
        <v>6.8929539884967986E-2</v>
      </c>
      <c r="X215" s="115">
        <f t="shared" si="256"/>
        <v>1</v>
      </c>
      <c r="Y215" s="147">
        <f t="shared" si="257"/>
        <v>0</v>
      </c>
      <c r="Z215" s="149"/>
      <c r="AA215" s="147">
        <f t="shared" si="258"/>
        <v>-163.88294355464893</v>
      </c>
      <c r="AB215" s="147">
        <f t="shared" si="259"/>
        <v>16.117056445351068</v>
      </c>
      <c r="AC215" s="147">
        <f t="shared" si="260"/>
        <v>16.117056445351068</v>
      </c>
      <c r="AD215" s="114">
        <f t="shared" si="229"/>
        <v>-0.17224886988839166</v>
      </c>
      <c r="AE215" s="114">
        <f t="shared" si="261"/>
        <v>1</v>
      </c>
      <c r="AF215" s="147">
        <f t="shared" si="262"/>
        <v>0</v>
      </c>
      <c r="AG215" s="149"/>
      <c r="AH215" s="147">
        <f t="shared" si="263"/>
        <v>-166.44082246884599</v>
      </c>
      <c r="AI215" s="147">
        <f t="shared" si="264"/>
        <v>13.559177531154006</v>
      </c>
      <c r="AJ215" s="147">
        <f t="shared" si="265"/>
        <v>13.559177531154006</v>
      </c>
      <c r="AK215" s="114">
        <f t="shared" si="236"/>
        <v>-1.3075003449431168E-2</v>
      </c>
      <c r="AL215" s="114">
        <f t="shared" si="266"/>
        <v>1</v>
      </c>
      <c r="AM215" s="147">
        <f t="shared" si="267"/>
        <v>0</v>
      </c>
      <c r="AN215" s="149"/>
      <c r="AO215" s="147">
        <f t="shared" si="268"/>
        <v>-167.08128450410484</v>
      </c>
      <c r="AP215" s="147">
        <f t="shared" si="269"/>
        <v>12.448526659478517</v>
      </c>
      <c r="AQ215" s="114">
        <f t="shared" si="230"/>
        <v>-9.1663212847565081E-2</v>
      </c>
      <c r="AR215" s="147">
        <f t="shared" si="270"/>
        <v>12.448526659478517</v>
      </c>
      <c r="AS215" s="114">
        <f t="shared" si="271"/>
        <v>0.98950237140448249</v>
      </c>
      <c r="AT215" s="147">
        <f t="shared" si="272"/>
        <v>3.9519132252312753E-2</v>
      </c>
      <c r="AU215" s="147">
        <f t="shared" si="225"/>
        <v>-164.17195173628218</v>
      </c>
      <c r="AV215" s="147">
        <f t="shared" si="226"/>
        <v>15.828048263717818</v>
      </c>
      <c r="AW215" s="114">
        <f t="shared" si="227"/>
        <v>-0.2085496702370811</v>
      </c>
      <c r="AX215" s="147">
        <f t="shared" si="273"/>
        <v>15.828048263717818</v>
      </c>
      <c r="AY215" s="114">
        <f t="shared" si="274"/>
        <v>0.97627578284562289</v>
      </c>
      <c r="AZ215" s="147">
        <f t="shared" si="275"/>
        <v>5.0247772265770853E-2</v>
      </c>
      <c r="BA215" s="114">
        <f t="shared" si="276"/>
        <v>8.9766904518083612E-2</v>
      </c>
      <c r="BB215" s="149"/>
      <c r="BC215" s="223">
        <f t="shared" si="277"/>
        <v>1.6481726483593684</v>
      </c>
      <c r="BD215" s="70"/>
      <c r="BE215" s="214"/>
      <c r="BF215" s="148">
        <f t="shared" si="278"/>
        <v>-165.92561856981209</v>
      </c>
      <c r="BG215" s="148">
        <f t="shared" si="279"/>
        <v>14.074381430187913</v>
      </c>
      <c r="BH215" s="147">
        <f t="shared" si="280"/>
        <v>14.074381430187913</v>
      </c>
      <c r="BI215" s="114">
        <f t="shared" si="231"/>
        <v>-3.1926773232373883E-2</v>
      </c>
      <c r="BJ215" s="114">
        <f t="shared" si="281"/>
        <v>1</v>
      </c>
      <c r="BK215" s="147">
        <f t="shared" si="282"/>
        <v>0</v>
      </c>
      <c r="BL215" s="150"/>
      <c r="BM215" s="147">
        <f t="shared" si="283"/>
        <v>-163.88154572523464</v>
      </c>
      <c r="BN215" s="147">
        <f t="shared" si="284"/>
        <v>-163.88154572523464</v>
      </c>
      <c r="BO215" s="147">
        <f t="shared" si="285"/>
        <v>-2342.8125</v>
      </c>
      <c r="BP215" s="147">
        <f t="shared" si="237"/>
        <v>7.4375</v>
      </c>
      <c r="BQ215" s="147">
        <f t="shared" si="286"/>
        <v>-78.886959464051685</v>
      </c>
      <c r="BR215" s="115">
        <f t="shared" si="287"/>
        <v>0.19274530403092785</v>
      </c>
      <c r="BS215" s="115">
        <f t="shared" si="288"/>
        <v>3.855549480823639E-2</v>
      </c>
      <c r="BT215" s="115">
        <f t="shared" si="289"/>
        <v>3.855549480823639E-2</v>
      </c>
      <c r="BU215" s="147">
        <f t="shared" si="290"/>
        <v>0.52025887531820514</v>
      </c>
      <c r="BV215" s="150"/>
      <c r="BW215" s="147">
        <f t="shared" si="291"/>
        <v>-156.24839322033188</v>
      </c>
      <c r="BX215" s="147">
        <f t="shared" si="292"/>
        <v>-156.24839322033188</v>
      </c>
      <c r="BY215" s="147">
        <f t="shared" si="293"/>
        <v>-2342.8125</v>
      </c>
      <c r="BZ215" s="147">
        <f t="shared" si="238"/>
        <v>7.4375</v>
      </c>
      <c r="CA215" s="147">
        <f t="shared" si="294"/>
        <v>-74.054604099077153</v>
      </c>
      <c r="CB215" s="115">
        <f t="shared" si="295"/>
        <v>0.27472112789737801</v>
      </c>
      <c r="CC215" s="115">
        <f t="shared" si="296"/>
        <v>8.1362009454906736E-2</v>
      </c>
      <c r="CD215" s="115">
        <f t="shared" si="297"/>
        <v>1</v>
      </c>
      <c r="CE215" s="147">
        <f t="shared" si="298"/>
        <v>0</v>
      </c>
      <c r="CF215" s="150"/>
      <c r="CG215" s="227">
        <f t="shared" si="299"/>
        <v>0.52025887531820514</v>
      </c>
      <c r="CH215" s="236">
        <f t="shared" si="300"/>
        <v>2.1684315236775733</v>
      </c>
      <c r="CI215" s="79">
        <f t="shared" si="301"/>
        <v>5.9049668769303515E-3</v>
      </c>
      <c r="CJ215" s="229">
        <f t="shared" si="239"/>
        <v>-44.575650683131997</v>
      </c>
      <c r="CK215" s="184">
        <f t="shared" si="232"/>
        <v>87.5</v>
      </c>
      <c r="CL215" s="184">
        <f t="shared" si="233"/>
        <v>3.373605795720684</v>
      </c>
    </row>
    <row r="216" spans="1:90" x14ac:dyDescent="0.25">
      <c r="A216" s="145">
        <f t="shared" si="240"/>
        <v>880</v>
      </c>
      <c r="B216" s="146">
        <f t="shared" si="241"/>
        <v>0.125</v>
      </c>
      <c r="C216" s="94"/>
      <c r="D216" s="147">
        <f t="shared" si="242"/>
        <v>-307.29599999999999</v>
      </c>
      <c r="E216" s="148">
        <f t="shared" si="243"/>
        <v>0.97</v>
      </c>
      <c r="F216" s="149"/>
      <c r="G216" s="147">
        <f t="shared" si="244"/>
        <v>-146.18144249884284</v>
      </c>
      <c r="H216" s="147">
        <f t="shared" si="245"/>
        <v>-146.18144249884284</v>
      </c>
      <c r="I216" s="147">
        <f t="shared" si="246"/>
        <v>-2356.1999999999998</v>
      </c>
      <c r="J216" s="147">
        <f t="shared" si="234"/>
        <v>7.4375</v>
      </c>
      <c r="K216" s="147">
        <f t="shared" si="247"/>
        <v>-68.275808498586159</v>
      </c>
      <c r="L216" s="115">
        <f t="shared" si="228"/>
        <v>0.37013902391394282</v>
      </c>
      <c r="M216" s="115">
        <f t="shared" si="224"/>
        <v>0.15678901040278026</v>
      </c>
      <c r="N216" s="115">
        <f t="shared" si="248"/>
        <v>0.15678901040278026</v>
      </c>
      <c r="O216" s="147">
        <f t="shared" si="249"/>
        <v>0.46143132101907464</v>
      </c>
      <c r="P216" s="149"/>
      <c r="Q216" s="147">
        <f t="shared" si="250"/>
        <v>-75.352624727637007</v>
      </c>
      <c r="R216" s="147">
        <f t="shared" si="251"/>
        <v>-158.35758658313745</v>
      </c>
      <c r="S216" s="147">
        <f t="shared" si="252"/>
        <v>-2356.1999999999998</v>
      </c>
      <c r="T216" s="147">
        <f t="shared" si="235"/>
        <v>7.4375</v>
      </c>
      <c r="U216" s="147">
        <f t="shared" si="253"/>
        <v>-75.352624727637007</v>
      </c>
      <c r="V216" s="115">
        <f t="shared" si="254"/>
        <v>0.25286942665299666</v>
      </c>
      <c r="W216" s="115">
        <f t="shared" si="255"/>
        <v>6.8152123429080558E-2</v>
      </c>
      <c r="X216" s="115">
        <f t="shared" si="256"/>
        <v>1</v>
      </c>
      <c r="Y216" s="147">
        <f t="shared" si="257"/>
        <v>0</v>
      </c>
      <c r="Z216" s="149"/>
      <c r="AA216" s="147">
        <f t="shared" si="258"/>
        <v>-164.01519847976542</v>
      </c>
      <c r="AB216" s="147">
        <f t="shared" si="259"/>
        <v>15.984801520234583</v>
      </c>
      <c r="AC216" s="147">
        <f t="shared" si="260"/>
        <v>15.984801520234583</v>
      </c>
      <c r="AD216" s="114">
        <f t="shared" si="229"/>
        <v>-0.16753829056827235</v>
      </c>
      <c r="AE216" s="114">
        <f t="shared" si="261"/>
        <v>1</v>
      </c>
      <c r="AF216" s="147">
        <f t="shared" si="262"/>
        <v>0</v>
      </c>
      <c r="AG216" s="149"/>
      <c r="AH216" s="147">
        <f t="shared" si="263"/>
        <v>-166.52315284279314</v>
      </c>
      <c r="AI216" s="147">
        <f t="shared" si="264"/>
        <v>13.476847157206862</v>
      </c>
      <c r="AJ216" s="147">
        <f t="shared" si="265"/>
        <v>13.476847157206862</v>
      </c>
      <c r="AK216" s="114">
        <f t="shared" si="236"/>
        <v>-1.276705843402472E-2</v>
      </c>
      <c r="AL216" s="114">
        <f t="shared" si="266"/>
        <v>1</v>
      </c>
      <c r="AM216" s="147">
        <f t="shared" si="267"/>
        <v>0</v>
      </c>
      <c r="AN216" s="149"/>
      <c r="AO216" s="147">
        <f t="shared" si="268"/>
        <v>-167.17761007913265</v>
      </c>
      <c r="AP216" s="147">
        <f t="shared" si="269"/>
        <v>12.353251789806706</v>
      </c>
      <c r="AQ216" s="114">
        <f t="shared" si="230"/>
        <v>-8.9183317485206498E-2</v>
      </c>
      <c r="AR216" s="147">
        <f t="shared" si="270"/>
        <v>12.353251789806706</v>
      </c>
      <c r="AS216" s="114">
        <f t="shared" si="271"/>
        <v>0.98978492308045096</v>
      </c>
      <c r="AT216" s="147">
        <f t="shared" si="272"/>
        <v>3.8993850346612076E-2</v>
      </c>
      <c r="AU216" s="147">
        <f t="shared" si="225"/>
        <v>-164.30801146715837</v>
      </c>
      <c r="AV216" s="147">
        <f t="shared" si="226"/>
        <v>15.691988532841634</v>
      </c>
      <c r="AW216" s="114">
        <f t="shared" si="227"/>
        <v>-0.20273962894054642</v>
      </c>
      <c r="AX216" s="147">
        <f t="shared" si="273"/>
        <v>15.691988532841634</v>
      </c>
      <c r="AY216" s="114">
        <f t="shared" si="274"/>
        <v>0.97692903776354556</v>
      </c>
      <c r="AZ216" s="147">
        <f t="shared" si="275"/>
        <v>4.9532792085990006E-2</v>
      </c>
      <c r="BA216" s="114">
        <f t="shared" si="276"/>
        <v>8.8526642432602082E-2</v>
      </c>
      <c r="BB216" s="149"/>
      <c r="BC216" s="223">
        <f t="shared" si="277"/>
        <v>1.6449579634516767</v>
      </c>
      <c r="BD216" s="70"/>
      <c r="BE216" s="214"/>
      <c r="BF216" s="148">
        <f t="shared" si="278"/>
        <v>-166.01717559712156</v>
      </c>
      <c r="BG216" s="148">
        <f t="shared" si="279"/>
        <v>13.982824402878435</v>
      </c>
      <c r="BH216" s="147">
        <f t="shared" si="280"/>
        <v>13.982824402878435</v>
      </c>
      <c r="BI216" s="114">
        <f t="shared" si="231"/>
        <v>-3.1143394317347389E-2</v>
      </c>
      <c r="BJ216" s="114">
        <f t="shared" si="281"/>
        <v>1</v>
      </c>
      <c r="BK216" s="147">
        <f t="shared" si="282"/>
        <v>0</v>
      </c>
      <c r="BL216" s="150"/>
      <c r="BM216" s="147">
        <f t="shared" si="283"/>
        <v>-163.97532277742158</v>
      </c>
      <c r="BN216" s="147">
        <f t="shared" si="284"/>
        <v>-163.97532277742158</v>
      </c>
      <c r="BO216" s="147">
        <f t="shared" si="285"/>
        <v>-2356.1999999999998</v>
      </c>
      <c r="BP216" s="147">
        <f t="shared" si="237"/>
        <v>7.4375</v>
      </c>
      <c r="BQ216" s="147">
        <f t="shared" si="286"/>
        <v>-78.948542973334568</v>
      </c>
      <c r="BR216" s="115">
        <f t="shared" si="287"/>
        <v>0.19169051231966402</v>
      </c>
      <c r="BS216" s="115">
        <f t="shared" si="288"/>
        <v>3.8119247336205621E-2</v>
      </c>
      <c r="BT216" s="115">
        <f t="shared" si="289"/>
        <v>3.8119247336205621E-2</v>
      </c>
      <c r="BU216" s="147">
        <f t="shared" si="290"/>
        <v>0.51759887240347724</v>
      </c>
      <c r="BV216" s="150"/>
      <c r="BW216" s="147">
        <f t="shared" si="291"/>
        <v>-156.38969356119077</v>
      </c>
      <c r="BX216" s="147">
        <f t="shared" si="292"/>
        <v>-156.38969356119077</v>
      </c>
      <c r="BY216" s="147">
        <f t="shared" si="293"/>
        <v>-2356.1999999999998</v>
      </c>
      <c r="BZ216" s="147">
        <f t="shared" si="238"/>
        <v>7.4375</v>
      </c>
      <c r="CA216" s="147">
        <f t="shared" si="294"/>
        <v>-74.14063373339431</v>
      </c>
      <c r="CB216" s="115">
        <f t="shared" si="295"/>
        <v>0.27327709019391577</v>
      </c>
      <c r="CC216" s="115">
        <f t="shared" si="296"/>
        <v>8.0446068157465009E-2</v>
      </c>
      <c r="CD216" s="115">
        <f t="shared" si="297"/>
        <v>1</v>
      </c>
      <c r="CE216" s="147">
        <f t="shared" si="298"/>
        <v>0</v>
      </c>
      <c r="CF216" s="150"/>
      <c r="CG216" s="227">
        <f t="shared" si="299"/>
        <v>0.51759887240347724</v>
      </c>
      <c r="CH216" s="236">
        <f t="shared" si="300"/>
        <v>2.1625568358551539</v>
      </c>
      <c r="CI216" s="79">
        <f t="shared" si="301"/>
        <v>5.7791476275310307E-3</v>
      </c>
      <c r="CJ216" s="229">
        <f t="shared" si="239"/>
        <v>-44.762724227982574</v>
      </c>
      <c r="CK216" s="184">
        <f t="shared" si="232"/>
        <v>88</v>
      </c>
      <c r="CL216" s="184">
        <f t="shared" si="233"/>
        <v>3.3544937655860947</v>
      </c>
    </row>
    <row r="217" spans="1:90" x14ac:dyDescent="0.25">
      <c r="A217" s="145">
        <f t="shared" si="240"/>
        <v>885</v>
      </c>
      <c r="B217" s="146">
        <f t="shared" si="241"/>
        <v>0.125</v>
      </c>
      <c r="C217" s="94"/>
      <c r="D217" s="147">
        <f t="shared" si="242"/>
        <v>-309.04199999999997</v>
      </c>
      <c r="E217" s="148">
        <f t="shared" si="243"/>
        <v>0.97</v>
      </c>
      <c r="F217" s="149"/>
      <c r="G217" s="147">
        <f t="shared" si="244"/>
        <v>-146.3875126647072</v>
      </c>
      <c r="H217" s="147">
        <f t="shared" si="245"/>
        <v>-146.3875126647072</v>
      </c>
      <c r="I217" s="147">
        <f t="shared" si="246"/>
        <v>-2369.5875000000001</v>
      </c>
      <c r="J217" s="147">
        <f t="shared" si="234"/>
        <v>7.4375</v>
      </c>
      <c r="K217" s="147">
        <f t="shared" si="247"/>
        <v>-68.387200664700558</v>
      </c>
      <c r="L217" s="115">
        <f t="shared" si="228"/>
        <v>0.3683322467717195</v>
      </c>
      <c r="M217" s="115">
        <f t="shared" si="224"/>
        <v>0.1550651026908661</v>
      </c>
      <c r="N217" s="115">
        <f t="shared" si="248"/>
        <v>0.1550651026908661</v>
      </c>
      <c r="O217" s="147">
        <f t="shared" si="249"/>
        <v>0.4594711634171601</v>
      </c>
      <c r="P217" s="149"/>
      <c r="Q217" s="147">
        <f t="shared" si="250"/>
        <v>-75.431848130845594</v>
      </c>
      <c r="R217" s="147">
        <f t="shared" si="251"/>
        <v>-158.48479012973124</v>
      </c>
      <c r="S217" s="147">
        <f t="shared" si="252"/>
        <v>-2369.5875000000001</v>
      </c>
      <c r="T217" s="147">
        <f t="shared" si="235"/>
        <v>7.4375</v>
      </c>
      <c r="U217" s="147">
        <f t="shared" si="253"/>
        <v>-75.431848130845594</v>
      </c>
      <c r="V217" s="115">
        <f t="shared" si="254"/>
        <v>0.25153141359622228</v>
      </c>
      <c r="W217" s="115">
        <f t="shared" si="255"/>
        <v>6.7387725223472708E-2</v>
      </c>
      <c r="X217" s="115">
        <f t="shared" si="256"/>
        <v>1</v>
      </c>
      <c r="Y217" s="147">
        <f t="shared" si="257"/>
        <v>0</v>
      </c>
      <c r="Z217" s="149"/>
      <c r="AA217" s="147">
        <f t="shared" si="258"/>
        <v>-164.14510477009</v>
      </c>
      <c r="AB217" s="147">
        <f t="shared" si="259"/>
        <v>15.854895229909999</v>
      </c>
      <c r="AC217" s="147">
        <f t="shared" si="260"/>
        <v>15.854895229909999</v>
      </c>
      <c r="AD217" s="114">
        <f t="shared" si="229"/>
        <v>-0.16298652169202091</v>
      </c>
      <c r="AE217" s="114">
        <f t="shared" si="261"/>
        <v>1</v>
      </c>
      <c r="AF217" s="147">
        <f t="shared" si="262"/>
        <v>0</v>
      </c>
      <c r="AG217" s="149"/>
      <c r="AH217" s="147">
        <f t="shared" si="263"/>
        <v>-166.60446249344719</v>
      </c>
      <c r="AI217" s="147">
        <f t="shared" si="264"/>
        <v>13.395537506552813</v>
      </c>
      <c r="AJ217" s="147">
        <f t="shared" si="265"/>
        <v>13.395537506552813</v>
      </c>
      <c r="AK217" s="114">
        <f t="shared" si="236"/>
        <v>-1.2468177469468121E-2</v>
      </c>
      <c r="AL217" s="114">
        <f t="shared" si="266"/>
        <v>1</v>
      </c>
      <c r="AM217" s="147">
        <f t="shared" si="267"/>
        <v>0</v>
      </c>
      <c r="AN217" s="149"/>
      <c r="AO217" s="147">
        <f t="shared" si="268"/>
        <v>-167.27236062775702</v>
      </c>
      <c r="AP217" s="147">
        <f t="shared" si="269"/>
        <v>12.259550093123096</v>
      </c>
      <c r="AQ217" s="114">
        <f t="shared" si="230"/>
        <v>-8.6786459737150642E-2</v>
      </c>
      <c r="AR217" s="147">
        <f t="shared" si="270"/>
        <v>12.259550093123096</v>
      </c>
      <c r="AS217" s="114">
        <f t="shared" si="271"/>
        <v>0.99005809038019654</v>
      </c>
      <c r="AT217" s="147">
        <f t="shared" si="272"/>
        <v>3.8479441598000923E-2</v>
      </c>
      <c r="AU217" s="147">
        <f t="shared" si="225"/>
        <v>-164.44152982471729</v>
      </c>
      <c r="AV217" s="147">
        <f t="shared" si="226"/>
        <v>15.558470175282707</v>
      </c>
      <c r="AW217" s="114">
        <f t="shared" si="227"/>
        <v>-0.19712829616010935</v>
      </c>
      <c r="AX217" s="147">
        <f t="shared" si="273"/>
        <v>15.558470175282707</v>
      </c>
      <c r="AY217" s="114">
        <f t="shared" si="274"/>
        <v>0.97756036572961469</v>
      </c>
      <c r="AZ217" s="147">
        <f t="shared" si="275"/>
        <v>4.8833867467930656E-2</v>
      </c>
      <c r="BA217" s="114">
        <f t="shared" si="276"/>
        <v>8.7313309065931571E-2</v>
      </c>
      <c r="BB217" s="149"/>
      <c r="BC217" s="223">
        <f t="shared" si="277"/>
        <v>1.6417844724830917</v>
      </c>
      <c r="BD217" s="70"/>
      <c r="BE217" s="214"/>
      <c r="BF217" s="148">
        <f t="shared" si="278"/>
        <v>-166.10749050224103</v>
      </c>
      <c r="BG217" s="148">
        <f t="shared" si="279"/>
        <v>13.892509497758965</v>
      </c>
      <c r="BH217" s="147">
        <f t="shared" si="280"/>
        <v>13.892509497758965</v>
      </c>
      <c r="BI217" s="114">
        <f t="shared" si="231"/>
        <v>-3.0384057817704313E-2</v>
      </c>
      <c r="BJ217" s="114">
        <f t="shared" si="281"/>
        <v>1</v>
      </c>
      <c r="BK217" s="147">
        <f t="shared" si="282"/>
        <v>0</v>
      </c>
      <c r="BL217" s="150"/>
      <c r="BM217" s="147">
        <f t="shared" si="283"/>
        <v>-164.06800457813679</v>
      </c>
      <c r="BN217" s="147">
        <f t="shared" si="284"/>
        <v>-164.06800457813679</v>
      </c>
      <c r="BO217" s="147">
        <f t="shared" si="285"/>
        <v>-2369.5875000000001</v>
      </c>
      <c r="BP217" s="147">
        <f t="shared" si="237"/>
        <v>7.4375</v>
      </c>
      <c r="BQ217" s="147">
        <f t="shared" si="286"/>
        <v>-79.009456054591865</v>
      </c>
      <c r="BR217" s="115">
        <f t="shared" si="287"/>
        <v>0.19064698572832126</v>
      </c>
      <c r="BS217" s="115">
        <f t="shared" si="288"/>
        <v>3.7690351733923808E-2</v>
      </c>
      <c r="BT217" s="115">
        <f t="shared" si="289"/>
        <v>3.7690351733923808E-2</v>
      </c>
      <c r="BU217" s="147">
        <f t="shared" si="290"/>
        <v>0.5149654883180691</v>
      </c>
      <c r="BV217" s="150"/>
      <c r="BW217" s="147">
        <f t="shared" si="291"/>
        <v>-156.5292993841513</v>
      </c>
      <c r="BX217" s="147">
        <f t="shared" si="292"/>
        <v>-156.5292993841513</v>
      </c>
      <c r="BY217" s="147">
        <f t="shared" si="293"/>
        <v>-2369.5875000000001</v>
      </c>
      <c r="BZ217" s="147">
        <f t="shared" si="238"/>
        <v>7.4375</v>
      </c>
      <c r="CA217" s="147">
        <f t="shared" si="294"/>
        <v>-74.225763498863358</v>
      </c>
      <c r="CB217" s="115">
        <f t="shared" si="295"/>
        <v>0.27184755062369043</v>
      </c>
      <c r="CC217" s="115">
        <f t="shared" si="296"/>
        <v>7.9545408684416993E-2</v>
      </c>
      <c r="CD217" s="115">
        <f t="shared" si="297"/>
        <v>1</v>
      </c>
      <c r="CE217" s="147">
        <f t="shared" si="298"/>
        <v>0</v>
      </c>
      <c r="CF217" s="150"/>
      <c r="CG217" s="227">
        <f t="shared" si="299"/>
        <v>0.5149654883180691</v>
      </c>
      <c r="CH217" s="236">
        <f t="shared" si="300"/>
        <v>2.1567499608011609</v>
      </c>
      <c r="CI217" s="79">
        <f t="shared" si="301"/>
        <v>5.6565095369985902E-3</v>
      </c>
      <c r="CJ217" s="229">
        <f t="shared" si="239"/>
        <v>-44.949029526162036</v>
      </c>
      <c r="CK217" s="184">
        <f t="shared" si="232"/>
        <v>88.5</v>
      </c>
      <c r="CL217" s="184">
        <f t="shared" si="233"/>
        <v>3.3355961284522571</v>
      </c>
    </row>
    <row r="218" spans="1:90" x14ac:dyDescent="0.25">
      <c r="A218" s="145">
        <f t="shared" si="240"/>
        <v>890</v>
      </c>
      <c r="B218" s="146">
        <f t="shared" si="241"/>
        <v>0.125</v>
      </c>
      <c r="C218" s="94"/>
      <c r="D218" s="147">
        <f t="shared" si="242"/>
        <v>-310.78800000000001</v>
      </c>
      <c r="E218" s="148">
        <f t="shared" si="243"/>
        <v>0.97</v>
      </c>
      <c r="F218" s="149"/>
      <c r="G218" s="147">
        <f t="shared" si="244"/>
        <v>-146.59106610264374</v>
      </c>
      <c r="H218" s="147">
        <f t="shared" si="245"/>
        <v>-146.59106610264374</v>
      </c>
      <c r="I218" s="147">
        <f t="shared" si="246"/>
        <v>-2382.9749999999999</v>
      </c>
      <c r="J218" s="147">
        <f t="shared" si="234"/>
        <v>7.4375</v>
      </c>
      <c r="K218" s="147">
        <f t="shared" si="247"/>
        <v>-68.497510213494579</v>
      </c>
      <c r="L218" s="115">
        <f t="shared" si="228"/>
        <v>0.36654165764778912</v>
      </c>
      <c r="M218" s="115">
        <f t="shared" si="224"/>
        <v>0.15336878565512302</v>
      </c>
      <c r="N218" s="115">
        <f t="shared" si="248"/>
        <v>0.15336878565512302</v>
      </c>
      <c r="O218" s="147">
        <f t="shared" si="249"/>
        <v>0.45752517510188434</v>
      </c>
      <c r="P218" s="149"/>
      <c r="Q218" s="147">
        <f t="shared" si="250"/>
        <v>-75.51023740611555</v>
      </c>
      <c r="R218" s="147">
        <f t="shared" si="251"/>
        <v>-158.61048749290413</v>
      </c>
      <c r="S218" s="147">
        <f t="shared" si="252"/>
        <v>-2382.9749999999999</v>
      </c>
      <c r="T218" s="147">
        <f t="shared" si="235"/>
        <v>7.4375</v>
      </c>
      <c r="U218" s="147">
        <f t="shared" si="253"/>
        <v>-75.51023740611555</v>
      </c>
      <c r="V218" s="115">
        <f t="shared" si="254"/>
        <v>0.25020701488139374</v>
      </c>
      <c r="W218" s="115">
        <f t="shared" si="255"/>
        <v>6.6636058196815021E-2</v>
      </c>
      <c r="X218" s="115">
        <f t="shared" si="256"/>
        <v>1</v>
      </c>
      <c r="Y218" s="147">
        <f t="shared" si="257"/>
        <v>0</v>
      </c>
      <c r="Z218" s="149"/>
      <c r="AA218" s="147">
        <f t="shared" si="258"/>
        <v>-164.27272658103149</v>
      </c>
      <c r="AB218" s="147">
        <f t="shared" si="259"/>
        <v>15.727273418968508</v>
      </c>
      <c r="AC218" s="147">
        <f t="shared" si="260"/>
        <v>15.727273418968508</v>
      </c>
      <c r="AD218" s="114">
        <f t="shared" si="229"/>
        <v>-0.15858725297647197</v>
      </c>
      <c r="AE218" s="114">
        <f t="shared" si="261"/>
        <v>1</v>
      </c>
      <c r="AF218" s="147">
        <f t="shared" si="262"/>
        <v>0</v>
      </c>
      <c r="AG218" s="149"/>
      <c r="AH218" s="147">
        <f t="shared" si="263"/>
        <v>-166.68477067891951</v>
      </c>
      <c r="AI218" s="147">
        <f t="shared" si="264"/>
        <v>13.315229321080494</v>
      </c>
      <c r="AJ218" s="147">
        <f t="shared" si="265"/>
        <v>13.315229321080494</v>
      </c>
      <c r="AK218" s="114">
        <f t="shared" si="236"/>
        <v>-1.2178040869146424E-2</v>
      </c>
      <c r="AL218" s="114">
        <f t="shared" si="266"/>
        <v>1</v>
      </c>
      <c r="AM218" s="147">
        <f t="shared" si="267"/>
        <v>0</v>
      </c>
      <c r="AN218" s="149"/>
      <c r="AO218" s="147">
        <f t="shared" si="268"/>
        <v>-167.36557636278954</v>
      </c>
      <c r="AP218" s="147">
        <f t="shared" si="269"/>
        <v>12.167381302509483</v>
      </c>
      <c r="AQ218" s="114">
        <f t="shared" si="230"/>
        <v>-8.4469350684478556E-2</v>
      </c>
      <c r="AR218" s="147">
        <f t="shared" si="270"/>
        <v>12.167381302509483</v>
      </c>
      <c r="AS218" s="114">
        <f t="shared" si="271"/>
        <v>0.99032224047629258</v>
      </c>
      <c r="AT218" s="147">
        <f t="shared" si="272"/>
        <v>3.7975597073999633E-2</v>
      </c>
      <c r="AU218" s="147">
        <f t="shared" si="225"/>
        <v>-164.5725797082213</v>
      </c>
      <c r="AV218" s="147">
        <f t="shared" si="226"/>
        <v>15.427420291778702</v>
      </c>
      <c r="AW218" s="114">
        <f t="shared" si="227"/>
        <v>-0.19170768875271132</v>
      </c>
      <c r="AX218" s="147">
        <f t="shared" si="273"/>
        <v>15.427420291778702</v>
      </c>
      <c r="AY218" s="114">
        <f t="shared" si="274"/>
        <v>0.97817062270848987</v>
      </c>
      <c r="AZ218" s="147">
        <f t="shared" si="275"/>
        <v>4.8150500286450383E-2</v>
      </c>
      <c r="BA218" s="114">
        <f t="shared" si="276"/>
        <v>8.6126097360450016E-2</v>
      </c>
      <c r="BB218" s="149"/>
      <c r="BC218" s="223">
        <f t="shared" si="277"/>
        <v>1.6386512724623343</v>
      </c>
      <c r="BD218" s="70"/>
      <c r="BE218" s="214"/>
      <c r="BF218" s="148">
        <f t="shared" si="278"/>
        <v>-166.19658920488564</v>
      </c>
      <c r="BG218" s="148">
        <f t="shared" si="279"/>
        <v>13.80341079511436</v>
      </c>
      <c r="BH218" s="147">
        <f t="shared" si="280"/>
        <v>13.80341079511436</v>
      </c>
      <c r="BI218" s="114">
        <f t="shared" si="231"/>
        <v>-2.9647880385962333E-2</v>
      </c>
      <c r="BJ218" s="114">
        <f t="shared" si="281"/>
        <v>1</v>
      </c>
      <c r="BK218" s="147">
        <f t="shared" si="282"/>
        <v>0</v>
      </c>
      <c r="BL218" s="150"/>
      <c r="BM218" s="147">
        <f t="shared" si="283"/>
        <v>-164.15961034466579</v>
      </c>
      <c r="BN218" s="147">
        <f t="shared" si="284"/>
        <v>-164.15961034466579</v>
      </c>
      <c r="BO218" s="147">
        <f t="shared" si="285"/>
        <v>-2382.9749999999999</v>
      </c>
      <c r="BP218" s="147">
        <f t="shared" si="237"/>
        <v>7.4375</v>
      </c>
      <c r="BQ218" s="147">
        <f t="shared" si="286"/>
        <v>-79.069709460988321</v>
      </c>
      <c r="BR218" s="115">
        <f t="shared" si="287"/>
        <v>0.18961454829754767</v>
      </c>
      <c r="BS218" s="115">
        <f t="shared" si="288"/>
        <v>3.726864407575458E-2</v>
      </c>
      <c r="BT218" s="115">
        <f t="shared" si="289"/>
        <v>3.726864407575458E-2</v>
      </c>
      <c r="BU218" s="147">
        <f t="shared" si="290"/>
        <v>0.5123583344090693</v>
      </c>
      <c r="BV218" s="150"/>
      <c r="BW218" s="147">
        <f t="shared" si="291"/>
        <v>-156.66724117737428</v>
      </c>
      <c r="BX218" s="147">
        <f t="shared" si="292"/>
        <v>-156.66724117737428</v>
      </c>
      <c r="BY218" s="147">
        <f t="shared" si="293"/>
        <v>-2382.9749999999999</v>
      </c>
      <c r="BZ218" s="147">
        <f t="shared" si="238"/>
        <v>7.4375</v>
      </c>
      <c r="CA218" s="147">
        <f t="shared" si="294"/>
        <v>-74.310007070916129</v>
      </c>
      <c r="CB218" s="115">
        <f t="shared" si="295"/>
        <v>0.27043230163631088</v>
      </c>
      <c r="CC218" s="115">
        <f t="shared" si="296"/>
        <v>7.8659696205131344E-2</v>
      </c>
      <c r="CD218" s="115">
        <f t="shared" si="297"/>
        <v>1</v>
      </c>
      <c r="CE218" s="147">
        <f t="shared" si="298"/>
        <v>0</v>
      </c>
      <c r="CF218" s="150"/>
      <c r="CG218" s="227">
        <f t="shared" si="299"/>
        <v>0.5123583344090693</v>
      </c>
      <c r="CH218" s="236">
        <f t="shared" si="300"/>
        <v>2.1510096068714035</v>
      </c>
      <c r="CI218" s="79">
        <f t="shared" si="301"/>
        <v>5.5369642481020052E-3</v>
      </c>
      <c r="CJ218" s="229">
        <f t="shared" si="239"/>
        <v>-45.134565613930178</v>
      </c>
      <c r="CK218" s="184">
        <f t="shared" si="232"/>
        <v>89</v>
      </c>
      <c r="CL218" s="184">
        <f t="shared" si="233"/>
        <v>3.3169093227421578</v>
      </c>
    </row>
    <row r="219" spans="1:90" x14ac:dyDescent="0.25">
      <c r="A219" s="145">
        <f t="shared" si="240"/>
        <v>895</v>
      </c>
      <c r="B219" s="146">
        <f t="shared" si="241"/>
        <v>0.125</v>
      </c>
      <c r="C219" s="94"/>
      <c r="D219" s="147">
        <f t="shared" si="242"/>
        <v>-312.53399999999999</v>
      </c>
      <c r="E219" s="148">
        <f t="shared" si="243"/>
        <v>0.97</v>
      </c>
      <c r="F219" s="149"/>
      <c r="G219" s="147">
        <f t="shared" si="244"/>
        <v>-146.79214803750151</v>
      </c>
      <c r="H219" s="147">
        <f t="shared" si="245"/>
        <v>-146.79214803750151</v>
      </c>
      <c r="I219" s="147">
        <f t="shared" si="246"/>
        <v>-2396.3625000000002</v>
      </c>
      <c r="J219" s="147">
        <f t="shared" si="234"/>
        <v>7.4375</v>
      </c>
      <c r="K219" s="147">
        <f t="shared" si="247"/>
        <v>-68.606752045570005</v>
      </c>
      <c r="L219" s="115">
        <f t="shared" si="228"/>
        <v>0.36476706113459134</v>
      </c>
      <c r="M219" s="115">
        <f t="shared" si="224"/>
        <v>0.15169949585236303</v>
      </c>
      <c r="N219" s="115">
        <f t="shared" si="248"/>
        <v>0.15169949585236303</v>
      </c>
      <c r="O219" s="147">
        <f t="shared" si="249"/>
        <v>0.45559325896182962</v>
      </c>
      <c r="P219" s="149"/>
      <c r="Q219" s="147">
        <f t="shared" si="250"/>
        <v>-75.587805369132965</v>
      </c>
      <c r="R219" s="147">
        <f t="shared" si="251"/>
        <v>-158.73470546490222</v>
      </c>
      <c r="S219" s="147">
        <f t="shared" si="252"/>
        <v>-2396.3625000000002</v>
      </c>
      <c r="T219" s="147">
        <f t="shared" si="235"/>
        <v>7.4375</v>
      </c>
      <c r="U219" s="147">
        <f t="shared" si="253"/>
        <v>-75.587805369132965</v>
      </c>
      <c r="V219" s="115">
        <f t="shared" si="254"/>
        <v>0.24889603134148702</v>
      </c>
      <c r="W219" s="115">
        <f t="shared" si="255"/>
        <v>6.5896843071479277E-2</v>
      </c>
      <c r="X219" s="115">
        <f t="shared" si="256"/>
        <v>1</v>
      </c>
      <c r="Y219" s="147">
        <f t="shared" si="257"/>
        <v>0</v>
      </c>
      <c r="Z219" s="149"/>
      <c r="AA219" s="147">
        <f t="shared" si="258"/>
        <v>-164.39812573676639</v>
      </c>
      <c r="AB219" s="147">
        <f t="shared" si="259"/>
        <v>15.601874263233611</v>
      </c>
      <c r="AC219" s="147">
        <f t="shared" si="260"/>
        <v>15.601874263233611</v>
      </c>
      <c r="AD219" s="114">
        <f t="shared" si="229"/>
        <v>-0.15433446098443049</v>
      </c>
      <c r="AE219" s="114">
        <f t="shared" si="261"/>
        <v>1</v>
      </c>
      <c r="AF219" s="147">
        <f t="shared" si="262"/>
        <v>0</v>
      </c>
      <c r="AG219" s="149"/>
      <c r="AH219" s="147">
        <f t="shared" si="263"/>
        <v>-166.76409616885968</v>
      </c>
      <c r="AI219" s="147">
        <f t="shared" si="264"/>
        <v>13.23590383114032</v>
      </c>
      <c r="AJ219" s="147">
        <f t="shared" si="265"/>
        <v>13.23590383114032</v>
      </c>
      <c r="AK219" s="114">
        <f t="shared" si="236"/>
        <v>-1.1896342066663181E-2</v>
      </c>
      <c r="AL219" s="114">
        <f t="shared" si="266"/>
        <v>1</v>
      </c>
      <c r="AM219" s="147">
        <f t="shared" si="267"/>
        <v>0</v>
      </c>
      <c r="AN219" s="149"/>
      <c r="AO219" s="147">
        <f t="shared" si="268"/>
        <v>-167.45729611433418</v>
      </c>
      <c r="AP219" s="147">
        <f t="shared" si="269"/>
        <v>12.07670653578802</v>
      </c>
      <c r="AQ219" s="114">
        <f t="shared" si="230"/>
        <v>-8.2228850889453975E-2</v>
      </c>
      <c r="AR219" s="147">
        <f t="shared" si="270"/>
        <v>12.07670653578802</v>
      </c>
      <c r="AS219" s="114">
        <f t="shared" si="271"/>
        <v>0.99057772414722489</v>
      </c>
      <c r="AT219" s="147">
        <f t="shared" si="272"/>
        <v>3.748201904341409E-2</v>
      </c>
      <c r="AU219" s="147">
        <f t="shared" si="225"/>
        <v>-164.70123124134804</v>
      </c>
      <c r="AV219" s="147">
        <f t="shared" si="226"/>
        <v>15.29876875865196</v>
      </c>
      <c r="AW219" s="114">
        <f t="shared" si="227"/>
        <v>-0.18647018962946466</v>
      </c>
      <c r="AX219" s="147">
        <f t="shared" si="273"/>
        <v>15.29876875865196</v>
      </c>
      <c r="AY219" s="114">
        <f t="shared" si="274"/>
        <v>0.97876062706161082</v>
      </c>
      <c r="AZ219" s="147">
        <f t="shared" si="275"/>
        <v>4.7482212162172438E-2</v>
      </c>
      <c r="BA219" s="114">
        <f t="shared" si="276"/>
        <v>8.4964231205586521E-2</v>
      </c>
      <c r="BB219" s="149"/>
      <c r="BC219" s="223">
        <f t="shared" si="277"/>
        <v>1.6355574901674161</v>
      </c>
      <c r="BD219" s="70"/>
      <c r="BE219" s="214"/>
      <c r="BF219" s="148">
        <f t="shared" si="278"/>
        <v>-166.28449689547202</v>
      </c>
      <c r="BG219" s="148">
        <f t="shared" si="279"/>
        <v>13.715503104527983</v>
      </c>
      <c r="BH219" s="147">
        <f t="shared" si="280"/>
        <v>13.715503104527983</v>
      </c>
      <c r="BI219" s="114">
        <f t="shared" si="231"/>
        <v>-2.8934016356870904E-2</v>
      </c>
      <c r="BJ219" s="114">
        <f t="shared" si="281"/>
        <v>1</v>
      </c>
      <c r="BK219" s="147">
        <f t="shared" si="282"/>
        <v>0</v>
      </c>
      <c r="BL219" s="150"/>
      <c r="BM219" s="147">
        <f t="shared" si="283"/>
        <v>-164.25015884507488</v>
      </c>
      <c r="BN219" s="147">
        <f t="shared" si="284"/>
        <v>-164.25015884507488</v>
      </c>
      <c r="BO219" s="147">
        <f t="shared" si="285"/>
        <v>-2396.3625000000002</v>
      </c>
      <c r="BP219" s="147">
        <f t="shared" si="237"/>
        <v>7.4375</v>
      </c>
      <c r="BQ219" s="147">
        <f t="shared" si="286"/>
        <v>-79.129313719872243</v>
      </c>
      <c r="BR219" s="115">
        <f t="shared" si="287"/>
        <v>0.18859302763574898</v>
      </c>
      <c r="BS219" s="115">
        <f t="shared" si="288"/>
        <v>3.6853964966225651E-2</v>
      </c>
      <c r="BT219" s="115">
        <f t="shared" si="289"/>
        <v>3.6853964966225651E-2</v>
      </c>
      <c r="BU219" s="147">
        <f t="shared" si="290"/>
        <v>0.509777029314323</v>
      </c>
      <c r="BV219" s="150"/>
      <c r="BW219" s="147">
        <f t="shared" si="291"/>
        <v>-156.80354870296412</v>
      </c>
      <c r="BX219" s="147">
        <f t="shared" si="292"/>
        <v>-156.80354870296412</v>
      </c>
      <c r="BY219" s="147">
        <f t="shared" si="293"/>
        <v>-2396.3625000000002</v>
      </c>
      <c r="BZ219" s="147">
        <f t="shared" si="238"/>
        <v>7.4375</v>
      </c>
      <c r="CA219" s="147">
        <f t="shared" si="294"/>
        <v>-74.393377857068884</v>
      </c>
      <c r="CB219" s="115">
        <f t="shared" si="295"/>
        <v>0.26903113941240836</v>
      </c>
      <c r="CC219" s="115">
        <f t="shared" si="296"/>
        <v>7.7788604885008911E-2</v>
      </c>
      <c r="CD219" s="115">
        <f t="shared" si="297"/>
        <v>1</v>
      </c>
      <c r="CE219" s="147">
        <f t="shared" si="298"/>
        <v>0</v>
      </c>
      <c r="CF219" s="150"/>
      <c r="CG219" s="227">
        <f t="shared" si="299"/>
        <v>0.509777029314323</v>
      </c>
      <c r="CH219" s="236">
        <f t="shared" si="300"/>
        <v>2.145334519481739</v>
      </c>
      <c r="CI219" s="79">
        <f t="shared" si="301"/>
        <v>5.4204258045413281E-3</v>
      </c>
      <c r="CJ219" s="229">
        <f t="shared" si="239"/>
        <v>-45.319331917575241</v>
      </c>
      <c r="CK219" s="184">
        <f t="shared" si="232"/>
        <v>89.5</v>
      </c>
      <c r="CL219" s="184">
        <f t="shared" si="233"/>
        <v>3.2984298644771957</v>
      </c>
    </row>
    <row r="220" spans="1:90" x14ac:dyDescent="0.25">
      <c r="A220" s="145">
        <f t="shared" si="240"/>
        <v>900</v>
      </c>
      <c r="B220" s="146">
        <f t="shared" si="241"/>
        <v>0.125</v>
      </c>
      <c r="C220" s="94"/>
      <c r="D220" s="147">
        <f t="shared" si="242"/>
        <v>-314.27999999999997</v>
      </c>
      <c r="E220" s="148">
        <f t="shared" si="243"/>
        <v>0.97</v>
      </c>
      <c r="F220" s="149"/>
      <c r="G220" s="147">
        <f t="shared" si="244"/>
        <v>-146.99080265291843</v>
      </c>
      <c r="H220" s="147">
        <f t="shared" si="245"/>
        <v>-146.99080265291843</v>
      </c>
      <c r="I220" s="147">
        <f t="shared" si="246"/>
        <v>-2409.75</v>
      </c>
      <c r="J220" s="147">
        <f t="shared" si="234"/>
        <v>7.4375</v>
      </c>
      <c r="K220" s="147">
        <f t="shared" si="247"/>
        <v>-68.714940805521152</v>
      </c>
      <c r="L220" s="115">
        <f t="shared" si="228"/>
        <v>0.36300826449849377</v>
      </c>
      <c r="M220" s="115">
        <f t="shared" si="224"/>
        <v>0.15005668330313568</v>
      </c>
      <c r="N220" s="115">
        <f t="shared" si="248"/>
        <v>0.15005668330313568</v>
      </c>
      <c r="O220" s="147">
        <f t="shared" si="249"/>
        <v>0.45367531682999512</v>
      </c>
      <c r="P220" s="149"/>
      <c r="Q220" s="147">
        <f t="shared" si="250"/>
        <v>-75.66456458047989</v>
      </c>
      <c r="R220" s="147">
        <f t="shared" si="251"/>
        <v>-158.8574702052249</v>
      </c>
      <c r="S220" s="147">
        <f t="shared" si="252"/>
        <v>-2409.75</v>
      </c>
      <c r="T220" s="147">
        <f t="shared" si="235"/>
        <v>7.4375</v>
      </c>
      <c r="U220" s="147">
        <f t="shared" si="253"/>
        <v>-75.66456458047989</v>
      </c>
      <c r="V220" s="115">
        <f t="shared" si="254"/>
        <v>0.24759826751090216</v>
      </c>
      <c r="W220" s="115">
        <f t="shared" si="255"/>
        <v>6.5169808114319938E-2</v>
      </c>
      <c r="X220" s="115">
        <f t="shared" si="256"/>
        <v>1</v>
      </c>
      <c r="Y220" s="147">
        <f t="shared" si="257"/>
        <v>0</v>
      </c>
      <c r="Z220" s="149"/>
      <c r="AA220" s="147">
        <f t="shared" si="258"/>
        <v>-164.52136183458163</v>
      </c>
      <c r="AB220" s="147">
        <f t="shared" si="259"/>
        <v>15.478638165418374</v>
      </c>
      <c r="AC220" s="147">
        <f t="shared" si="260"/>
        <v>15.478638165418374</v>
      </c>
      <c r="AD220" s="114">
        <f t="shared" si="229"/>
        <v>-0.15022239451263342</v>
      </c>
      <c r="AE220" s="114">
        <f t="shared" si="261"/>
        <v>1</v>
      </c>
      <c r="AF220" s="147">
        <f t="shared" si="262"/>
        <v>0</v>
      </c>
      <c r="AG220" s="149"/>
      <c r="AH220" s="147">
        <f t="shared" si="263"/>
        <v>-166.84245725998522</v>
      </c>
      <c r="AI220" s="147">
        <f t="shared" si="264"/>
        <v>13.157542740014776</v>
      </c>
      <c r="AJ220" s="147">
        <f t="shared" si="265"/>
        <v>13.157542740014776</v>
      </c>
      <c r="AK220" s="114">
        <f t="shared" si="236"/>
        <v>-1.1622787002700249E-2</v>
      </c>
      <c r="AL220" s="114">
        <f t="shared" si="266"/>
        <v>1</v>
      </c>
      <c r="AM220" s="147">
        <f t="shared" si="267"/>
        <v>0</v>
      </c>
      <c r="AN220" s="149"/>
      <c r="AO220" s="147">
        <f t="shared" si="268"/>
        <v>-167.54755738894457</v>
      </c>
      <c r="AP220" s="147">
        <f t="shared" si="269"/>
        <v>11.987488236301175</v>
      </c>
      <c r="AQ220" s="114">
        <f t="shared" si="230"/>
        <v>-8.0061962764786915E-2</v>
      </c>
      <c r="AR220" s="147">
        <f t="shared" si="270"/>
        <v>11.987488236301175</v>
      </c>
      <c r="AS220" s="114">
        <f t="shared" si="271"/>
        <v>0.99082487659345486</v>
      </c>
      <c r="AT220" s="147">
        <f t="shared" si="272"/>
        <v>3.6998420482411039E-2</v>
      </c>
      <c r="AU220" s="147">
        <f t="shared" si="225"/>
        <v>-164.82755190215474</v>
      </c>
      <c r="AV220" s="147">
        <f t="shared" si="226"/>
        <v>15.172448097845262</v>
      </c>
      <c r="AW220" s="114">
        <f t="shared" si="227"/>
        <v>-0.1814085289699327</v>
      </c>
      <c r="AX220" s="147">
        <f t="shared" si="273"/>
        <v>15.172448097845262</v>
      </c>
      <c r="AY220" s="114">
        <f t="shared" si="274"/>
        <v>0.97933116135951892</v>
      </c>
      <c r="AZ220" s="147">
        <f t="shared" si="275"/>
        <v>4.6828543511868097E-2</v>
      </c>
      <c r="BA220" s="114">
        <f t="shared" si="276"/>
        <v>8.3826963994279136E-2</v>
      </c>
      <c r="BB220" s="149"/>
      <c r="BC220" s="223">
        <f t="shared" si="277"/>
        <v>1.6325022808242742</v>
      </c>
      <c r="BD220" s="70"/>
      <c r="BE220" s="214"/>
      <c r="BF220" s="148">
        <f t="shared" si="278"/>
        <v>-166.3712380608001</v>
      </c>
      <c r="BG220" s="148">
        <f t="shared" si="279"/>
        <v>13.628761939199904</v>
      </c>
      <c r="BH220" s="147">
        <f t="shared" si="280"/>
        <v>13.628761939199904</v>
      </c>
      <c r="BI220" s="114">
        <f t="shared" si="231"/>
        <v>-2.8241655922622587E-2</v>
      </c>
      <c r="BJ220" s="114">
        <f t="shared" si="281"/>
        <v>1</v>
      </c>
      <c r="BK220" s="147">
        <f t="shared" si="282"/>
        <v>0</v>
      </c>
      <c r="BL220" s="150"/>
      <c r="BM220" s="147">
        <f t="shared" si="283"/>
        <v>-164.33966841129615</v>
      </c>
      <c r="BN220" s="147">
        <f t="shared" si="284"/>
        <v>-164.33966841129615</v>
      </c>
      <c r="BO220" s="147">
        <f t="shared" si="285"/>
        <v>-2409.75</v>
      </c>
      <c r="BP220" s="147">
        <f t="shared" si="237"/>
        <v>7.4375</v>
      </c>
      <c r="BQ220" s="147">
        <f t="shared" si="286"/>
        <v>-79.18827913859343</v>
      </c>
      <c r="BR220" s="115">
        <f t="shared" si="287"/>
        <v>0.18758225483126909</v>
      </c>
      <c r="BS220" s="115">
        <f t="shared" si="288"/>
        <v>3.6446159391205171E-2</v>
      </c>
      <c r="BT220" s="115">
        <f t="shared" si="289"/>
        <v>3.6446159391205171E-2</v>
      </c>
      <c r="BU220" s="147">
        <f t="shared" si="290"/>
        <v>0.5072211988002967</v>
      </c>
      <c r="BV220" s="150"/>
      <c r="BW220" s="147">
        <f t="shared" si="291"/>
        <v>-156.93825101827261</v>
      </c>
      <c r="BX220" s="147">
        <f t="shared" si="292"/>
        <v>-156.93825101827261</v>
      </c>
      <c r="BY220" s="147">
        <f t="shared" si="293"/>
        <v>-2409.75</v>
      </c>
      <c r="BZ220" s="147">
        <f t="shared" si="238"/>
        <v>7.4375</v>
      </c>
      <c r="CA220" s="147">
        <f t="shared" si="294"/>
        <v>-74.47588900324574</v>
      </c>
      <c r="CB220" s="115">
        <f t="shared" si="295"/>
        <v>0.26764386378609456</v>
      </c>
      <c r="CC220" s="115">
        <f t="shared" si="296"/>
        <v>7.6931817602445302E-2</v>
      </c>
      <c r="CD220" s="115">
        <f t="shared" si="297"/>
        <v>1</v>
      </c>
      <c r="CE220" s="147">
        <f t="shared" si="298"/>
        <v>0</v>
      </c>
      <c r="CF220" s="150"/>
      <c r="CG220" s="227">
        <f t="shared" si="299"/>
        <v>0.5072211988002967</v>
      </c>
      <c r="CH220" s="236">
        <f t="shared" si="300"/>
        <v>2.1397234796245708</v>
      </c>
      <c r="CI220" s="79">
        <f t="shared" si="301"/>
        <v>5.3068106079833099E-3</v>
      </c>
      <c r="CJ220" s="229">
        <f t="shared" si="239"/>
        <v>-45.503328228099946</v>
      </c>
      <c r="CK220" s="184">
        <f t="shared" si="232"/>
        <v>90</v>
      </c>
      <c r="CL220" s="184">
        <f t="shared" si="233"/>
        <v>3.2801543452084654</v>
      </c>
    </row>
    <row r="221" spans="1:90" x14ac:dyDescent="0.25">
      <c r="A221" s="145">
        <f t="shared" si="240"/>
        <v>905</v>
      </c>
      <c r="B221" s="146">
        <f t="shared" si="241"/>
        <v>0.125</v>
      </c>
      <c r="C221" s="94"/>
      <c r="D221" s="147">
        <f t="shared" si="242"/>
        <v>-316.02600000000001</v>
      </c>
      <c r="E221" s="148">
        <f t="shared" si="243"/>
        <v>0.97</v>
      </c>
      <c r="F221" s="149"/>
      <c r="G221" s="147">
        <f t="shared" si="244"/>
        <v>-147.18707311945576</v>
      </c>
      <c r="H221" s="147">
        <f t="shared" si="245"/>
        <v>-147.18707311945576</v>
      </c>
      <c r="I221" s="147">
        <f t="shared" si="246"/>
        <v>-2423.1374999999998</v>
      </c>
      <c r="J221" s="147">
        <f t="shared" si="234"/>
        <v>7.4375</v>
      </c>
      <c r="K221" s="147">
        <f t="shared" si="247"/>
        <v>-68.822090886997643</v>
      </c>
      <c r="L221" s="115">
        <f t="shared" si="228"/>
        <v>0.36126507764754962</v>
      </c>
      <c r="M221" s="115">
        <f t="shared" si="224"/>
        <v>0.14843981114517366</v>
      </c>
      <c r="N221" s="115">
        <f t="shared" si="248"/>
        <v>0.14843981114517366</v>
      </c>
      <c r="O221" s="147">
        <f t="shared" si="249"/>
        <v>0.4517712495993117</v>
      </c>
      <c r="P221" s="149"/>
      <c r="Q221" s="147">
        <f t="shared" si="250"/>
        <v>-75.74052735178951</v>
      </c>
      <c r="R221" s="147">
        <f t="shared" si="251"/>
        <v>-158.97880725912313</v>
      </c>
      <c r="S221" s="147">
        <f t="shared" si="252"/>
        <v>-2423.1374999999998</v>
      </c>
      <c r="T221" s="147">
        <f t="shared" si="235"/>
        <v>7.4375</v>
      </c>
      <c r="U221" s="147">
        <f t="shared" si="253"/>
        <v>-75.74052735178951</v>
      </c>
      <c r="V221" s="115">
        <f t="shared" si="254"/>
        <v>0.24631353154442884</v>
      </c>
      <c r="W221" s="115">
        <f t="shared" si="255"/>
        <v>6.445468889653963E-2</v>
      </c>
      <c r="X221" s="115">
        <f t="shared" si="256"/>
        <v>1</v>
      </c>
      <c r="Y221" s="147">
        <f t="shared" si="257"/>
        <v>0</v>
      </c>
      <c r="Z221" s="149"/>
      <c r="AA221" s="147">
        <f t="shared" si="258"/>
        <v>-164.64249234372556</v>
      </c>
      <c r="AB221" s="147">
        <f t="shared" si="259"/>
        <v>15.357507656274436</v>
      </c>
      <c r="AC221" s="147">
        <f t="shared" si="260"/>
        <v>15.357507656274436</v>
      </c>
      <c r="AD221" s="114">
        <f t="shared" si="229"/>
        <v>-0.1462455608017692</v>
      </c>
      <c r="AE221" s="114">
        <f t="shared" si="261"/>
        <v>1</v>
      </c>
      <c r="AF221" s="147">
        <f t="shared" si="262"/>
        <v>0</v>
      </c>
      <c r="AG221" s="149"/>
      <c r="AH221" s="147">
        <f t="shared" si="263"/>
        <v>-166.91987179101929</v>
      </c>
      <c r="AI221" s="147">
        <f t="shared" si="264"/>
        <v>13.08012820898071</v>
      </c>
      <c r="AJ221" s="147">
        <f t="shared" si="265"/>
        <v>13.08012820898071</v>
      </c>
      <c r="AK221" s="114">
        <f t="shared" si="236"/>
        <v>-1.135709354396745E-2</v>
      </c>
      <c r="AL221" s="114">
        <f t="shared" si="266"/>
        <v>1</v>
      </c>
      <c r="AM221" s="147">
        <f t="shared" si="267"/>
        <v>0</v>
      </c>
      <c r="AN221" s="149"/>
      <c r="AO221" s="147">
        <f t="shared" si="268"/>
        <v>-167.636396425778</v>
      </c>
      <c r="AP221" s="147">
        <f t="shared" si="269"/>
        <v>11.899690116697258</v>
      </c>
      <c r="AQ221" s="114">
        <f t="shared" si="230"/>
        <v>-7.7965823373589371E-2</v>
      </c>
      <c r="AR221" s="147">
        <f t="shared" si="270"/>
        <v>11.899690116697258</v>
      </c>
      <c r="AS221" s="114">
        <f t="shared" si="271"/>
        <v>0.9910640182090128</v>
      </c>
      <c r="AT221" s="147">
        <f t="shared" si="272"/>
        <v>3.6524524606191704E-2</v>
      </c>
      <c r="AU221" s="147">
        <f t="shared" si="225"/>
        <v>-164.95160664589383</v>
      </c>
      <c r="AV221" s="147">
        <f t="shared" si="226"/>
        <v>15.048393354106167</v>
      </c>
      <c r="AW221" s="114">
        <f t="shared" si="227"/>
        <v>-0.17651576650114259</v>
      </c>
      <c r="AX221" s="147">
        <f t="shared" si="273"/>
        <v>15.048393354106167</v>
      </c>
      <c r="AY221" s="114">
        <f t="shared" si="274"/>
        <v>0.97988297410042791</v>
      </c>
      <c r="AZ221" s="147">
        <f t="shared" si="275"/>
        <v>4.6189052652259567E-2</v>
      </c>
      <c r="BA221" s="114">
        <f t="shared" si="276"/>
        <v>8.2713577258451271E-2</v>
      </c>
      <c r="BB221" s="149"/>
      <c r="BC221" s="223">
        <f t="shared" si="277"/>
        <v>1.6294848268577629</v>
      </c>
      <c r="BD221" s="70"/>
      <c r="BE221" s="214"/>
      <c r="BF221" s="148">
        <f t="shared" si="278"/>
        <v>-166.45683650865544</v>
      </c>
      <c r="BG221" s="148">
        <f t="shared" si="279"/>
        <v>13.543163491344558</v>
      </c>
      <c r="BH221" s="147">
        <f t="shared" si="280"/>
        <v>13.543163491344558</v>
      </c>
      <c r="BI221" s="114">
        <f t="shared" si="231"/>
        <v>-2.7570023406668122E-2</v>
      </c>
      <c r="BJ221" s="114">
        <f t="shared" si="281"/>
        <v>1</v>
      </c>
      <c r="BK221" s="147">
        <f t="shared" si="282"/>
        <v>0</v>
      </c>
      <c r="BL221" s="150"/>
      <c r="BM221" s="147">
        <f t="shared" si="283"/>
        <v>-164.42815695175656</v>
      </c>
      <c r="BN221" s="147">
        <f t="shared" si="284"/>
        <v>-164.42815695175656</v>
      </c>
      <c r="BO221" s="147">
        <f t="shared" si="285"/>
        <v>-2423.1374999999998</v>
      </c>
      <c r="BP221" s="147">
        <f t="shared" si="237"/>
        <v>7.4375</v>
      </c>
      <c r="BQ221" s="147">
        <f t="shared" si="286"/>
        <v>-79.246615810144846</v>
      </c>
      <c r="BR221" s="115">
        <f t="shared" si="287"/>
        <v>0.1865820643670803</v>
      </c>
      <c r="BS221" s="115">
        <f t="shared" si="288"/>
        <v>3.6045076574722439E-2</v>
      </c>
      <c r="BT221" s="115">
        <f t="shared" si="289"/>
        <v>3.6045076574722439E-2</v>
      </c>
      <c r="BU221" s="147">
        <f t="shared" si="290"/>
        <v>0.50469047560391822</v>
      </c>
      <c r="BV221" s="150"/>
      <c r="BW221" s="147">
        <f t="shared" si="291"/>
        <v>-157.07137649646808</v>
      </c>
      <c r="BX221" s="147">
        <f t="shared" si="292"/>
        <v>-157.07137649646808</v>
      </c>
      <c r="BY221" s="147">
        <f t="shared" si="293"/>
        <v>-2423.1374999999998</v>
      </c>
      <c r="BZ221" s="147">
        <f t="shared" si="238"/>
        <v>7.4375</v>
      </c>
      <c r="CA221" s="147">
        <f t="shared" si="294"/>
        <v>-74.557553399930441</v>
      </c>
      <c r="CB221" s="115">
        <f t="shared" si="295"/>
        <v>0.26627027816914217</v>
      </c>
      <c r="CC221" s="115">
        <f t="shared" si="296"/>
        <v>7.6089025675858027E-2</v>
      </c>
      <c r="CD221" s="115">
        <f t="shared" si="297"/>
        <v>1</v>
      </c>
      <c r="CE221" s="147">
        <f t="shared" si="298"/>
        <v>0</v>
      </c>
      <c r="CF221" s="150"/>
      <c r="CG221" s="227">
        <f t="shared" si="299"/>
        <v>0.50469047560391822</v>
      </c>
      <c r="CH221" s="236">
        <f t="shared" si="300"/>
        <v>2.134175302461681</v>
      </c>
      <c r="CI221" s="79">
        <f t="shared" si="301"/>
        <v>5.1960373731303657E-3</v>
      </c>
      <c r="CJ221" s="229">
        <f t="shared" si="239"/>
        <v>-45.686554677438558</v>
      </c>
      <c r="CK221" s="184">
        <f t="shared" si="232"/>
        <v>90.5</v>
      </c>
      <c r="CL221" s="184">
        <f t="shared" si="233"/>
        <v>3.2620794300123808</v>
      </c>
    </row>
    <row r="222" spans="1:90" x14ac:dyDescent="0.25">
      <c r="A222" s="145">
        <f t="shared" si="240"/>
        <v>910</v>
      </c>
      <c r="B222" s="146">
        <f t="shared" si="241"/>
        <v>0.125</v>
      </c>
      <c r="C222" s="94"/>
      <c r="D222" s="147">
        <f t="shared" si="242"/>
        <v>-317.77199999999999</v>
      </c>
      <c r="E222" s="148">
        <f t="shared" si="243"/>
        <v>0.97</v>
      </c>
      <c r="F222" s="149"/>
      <c r="G222" s="147">
        <f t="shared" si="244"/>
        <v>-147.38100162190514</v>
      </c>
      <c r="H222" s="147">
        <f t="shared" si="245"/>
        <v>-147.38100162190514</v>
      </c>
      <c r="I222" s="147">
        <f t="shared" si="246"/>
        <v>-2436.5250000000001</v>
      </c>
      <c r="J222" s="147">
        <f t="shared" si="234"/>
        <v>7.4375</v>
      </c>
      <c r="K222" s="147">
        <f t="shared" si="247"/>
        <v>-68.928216437660438</v>
      </c>
      <c r="L222" s="115">
        <f t="shared" si="228"/>
        <v>0.35953731309918874</v>
      </c>
      <c r="M222" s="115">
        <f t="shared" si="224"/>
        <v>0.14684835529522591</v>
      </c>
      <c r="N222" s="115">
        <f t="shared" si="248"/>
        <v>0.14684835529522591</v>
      </c>
      <c r="O222" s="147">
        <f t="shared" si="249"/>
        <v>0.44988095733182276</v>
      </c>
      <c r="P222" s="149"/>
      <c r="Q222" s="147">
        <f t="shared" si="250"/>
        <v>-75.815705751729183</v>
      </c>
      <c r="R222" s="147">
        <f t="shared" si="251"/>
        <v>-159.09874157545821</v>
      </c>
      <c r="S222" s="147">
        <f t="shared" si="252"/>
        <v>-2436.5250000000001</v>
      </c>
      <c r="T222" s="147">
        <f t="shared" si="235"/>
        <v>7.4375</v>
      </c>
      <c r="U222" s="147">
        <f t="shared" si="253"/>
        <v>-75.815705751729183</v>
      </c>
      <c r="V222" s="115">
        <f t="shared" si="254"/>
        <v>0.24504163513817767</v>
      </c>
      <c r="W222" s="115">
        <f t="shared" si="255"/>
        <v>6.3751228062271806E-2</v>
      </c>
      <c r="X222" s="115">
        <f t="shared" si="256"/>
        <v>1</v>
      </c>
      <c r="Y222" s="147">
        <f t="shared" si="257"/>
        <v>0</v>
      </c>
      <c r="Z222" s="149"/>
      <c r="AA222" s="147">
        <f t="shared" si="258"/>
        <v>-164.76157269909697</v>
      </c>
      <c r="AB222" s="147">
        <f t="shared" si="259"/>
        <v>15.238427300903027</v>
      </c>
      <c r="AC222" s="147">
        <f t="shared" si="260"/>
        <v>15.238427300903027</v>
      </c>
      <c r="AD222" s="114">
        <f t="shared" si="229"/>
        <v>-0.14239871251798078</v>
      </c>
      <c r="AE222" s="114">
        <f t="shared" si="261"/>
        <v>1</v>
      </c>
      <c r="AF222" s="147">
        <f t="shared" si="262"/>
        <v>0</v>
      </c>
      <c r="AG222" s="149"/>
      <c r="AH222" s="147">
        <f t="shared" si="263"/>
        <v>-166.99635715706404</v>
      </c>
      <c r="AI222" s="147">
        <f t="shared" si="264"/>
        <v>13.00364284293596</v>
      </c>
      <c r="AJ222" s="147">
        <f t="shared" si="265"/>
        <v>13.00364284293596</v>
      </c>
      <c r="AK222" s="114">
        <f t="shared" si="236"/>
        <v>-1.1098990932381748E-2</v>
      </c>
      <c r="AL222" s="114">
        <f t="shared" si="266"/>
        <v>1</v>
      </c>
      <c r="AM222" s="147">
        <f t="shared" si="267"/>
        <v>0</v>
      </c>
      <c r="AN222" s="149"/>
      <c r="AO222" s="147">
        <f t="shared" si="268"/>
        <v>-167.72384824992179</v>
      </c>
      <c r="AP222" s="147">
        <f t="shared" si="269"/>
        <v>11.813277105545353</v>
      </c>
      <c r="AQ222" s="114">
        <f t="shared" si="230"/>
        <v>-7.5937697633447501E-2</v>
      </c>
      <c r="AR222" s="147">
        <f t="shared" si="270"/>
        <v>11.813277105545353</v>
      </c>
      <c r="AS222" s="114">
        <f t="shared" si="271"/>
        <v>0.99129545531123975</v>
      </c>
      <c r="AT222" s="147">
        <f t="shared" si="272"/>
        <v>3.6060064424741613E-2</v>
      </c>
      <c r="AU222" s="147">
        <f t="shared" si="225"/>
        <v>-165.07345802112854</v>
      </c>
      <c r="AV222" s="147">
        <f t="shared" si="226"/>
        <v>14.926541978871455</v>
      </c>
      <c r="AW222" s="114">
        <f t="shared" si="227"/>
        <v>-0.17178527477523675</v>
      </c>
      <c r="AX222" s="147">
        <f t="shared" si="273"/>
        <v>14.926541978871455</v>
      </c>
      <c r="AY222" s="114">
        <f t="shared" si="274"/>
        <v>0.98041678134013543</v>
      </c>
      <c r="AZ222" s="147">
        <f t="shared" si="275"/>
        <v>4.5563314953820072E-2</v>
      </c>
      <c r="BA222" s="114">
        <f t="shared" si="276"/>
        <v>8.1623379378561678E-2</v>
      </c>
      <c r="BB222" s="149"/>
      <c r="BC222" s="223">
        <f t="shared" si="277"/>
        <v>1.6265043367103844</v>
      </c>
      <c r="BD222" s="70"/>
      <c r="BE222" s="214"/>
      <c r="BF222" s="148">
        <f t="shared" si="278"/>
        <v>-166.54131539138496</v>
      </c>
      <c r="BG222" s="148">
        <f t="shared" si="279"/>
        <v>13.458684608615044</v>
      </c>
      <c r="BH222" s="147">
        <f t="shared" si="280"/>
        <v>13.458684608615044</v>
      </c>
      <c r="BI222" s="114">
        <f t="shared" si="231"/>
        <v>-2.6918375630266351E-2</v>
      </c>
      <c r="BJ222" s="114">
        <f t="shared" si="281"/>
        <v>1</v>
      </c>
      <c r="BK222" s="147">
        <f t="shared" si="282"/>
        <v>0</v>
      </c>
      <c r="BL222" s="150"/>
      <c r="BM222" s="147">
        <f t="shared" si="283"/>
        <v>-164.51564196357145</v>
      </c>
      <c r="BN222" s="147">
        <f t="shared" si="284"/>
        <v>-164.51564196357145</v>
      </c>
      <c r="BO222" s="147">
        <f t="shared" si="285"/>
        <v>-2436.5250000000001</v>
      </c>
      <c r="BP222" s="147">
        <f t="shared" si="237"/>
        <v>7.4375</v>
      </c>
      <c r="BQ222" s="147">
        <f t="shared" si="286"/>
        <v>-79.304333618633834</v>
      </c>
      <c r="BR222" s="115">
        <f t="shared" si="287"/>
        <v>0.1855922940379017</v>
      </c>
      <c r="BS222" s="115">
        <f t="shared" si="288"/>
        <v>3.56505698411912E-2</v>
      </c>
      <c r="BT222" s="115">
        <f t="shared" si="289"/>
        <v>3.56505698411912E-2</v>
      </c>
      <c r="BU222" s="147">
        <f t="shared" si="290"/>
        <v>0.50218449927830111</v>
      </c>
      <c r="BV222" s="150"/>
      <c r="BW222" s="147">
        <f t="shared" si="291"/>
        <v>-157.20295284639909</v>
      </c>
      <c r="BX222" s="147">
        <f t="shared" si="292"/>
        <v>-157.20295284639909</v>
      </c>
      <c r="BY222" s="147">
        <f t="shared" si="293"/>
        <v>-2436.5250000000001</v>
      </c>
      <c r="BZ222" s="147">
        <f t="shared" si="238"/>
        <v>7.4375</v>
      </c>
      <c r="CA222" s="147">
        <f t="shared" si="294"/>
        <v>-74.638383688151336</v>
      </c>
      <c r="CB222" s="115">
        <f t="shared" si="295"/>
        <v>0.26491018947684764</v>
      </c>
      <c r="CC222" s="115">
        <f t="shared" si="296"/>
        <v>7.5259928600386786E-2</v>
      </c>
      <c r="CD222" s="115">
        <f t="shared" si="297"/>
        <v>1</v>
      </c>
      <c r="CE222" s="147">
        <f t="shared" si="298"/>
        <v>0</v>
      </c>
      <c r="CF222" s="150"/>
      <c r="CG222" s="227">
        <f t="shared" si="299"/>
        <v>0.50218449927830111</v>
      </c>
      <c r="CH222" s="236">
        <f t="shared" si="300"/>
        <v>2.1286888359886857</v>
      </c>
      <c r="CI222" s="79">
        <f t="shared" si="301"/>
        <v>5.0880270812080491E-3</v>
      </c>
      <c r="CJ222" s="229">
        <f t="shared" si="239"/>
        <v>-45.869011716108261</v>
      </c>
      <c r="CK222" s="184">
        <f t="shared" si="232"/>
        <v>91</v>
      </c>
      <c r="CL222" s="184">
        <f t="shared" si="233"/>
        <v>3.2442018555483991</v>
      </c>
    </row>
    <row r="223" spans="1:90" x14ac:dyDescent="0.25">
      <c r="A223" s="145">
        <f t="shared" si="240"/>
        <v>915</v>
      </c>
      <c r="B223" s="146">
        <f t="shared" si="241"/>
        <v>0.125</v>
      </c>
      <c r="C223" s="94"/>
      <c r="D223" s="147">
        <f t="shared" si="242"/>
        <v>-319.51799999999997</v>
      </c>
      <c r="E223" s="148">
        <f t="shared" si="243"/>
        <v>0.97</v>
      </c>
      <c r="F223" s="149"/>
      <c r="G223" s="147">
        <f t="shared" si="244"/>
        <v>-147.57262938579296</v>
      </c>
      <c r="H223" s="147">
        <f t="shared" si="245"/>
        <v>-147.57262938579296</v>
      </c>
      <c r="I223" s="147">
        <f t="shared" si="246"/>
        <v>-2449.9124999999999</v>
      </c>
      <c r="J223" s="147">
        <f t="shared" si="234"/>
        <v>7.4375</v>
      </c>
      <c r="K223" s="147">
        <f t="shared" si="247"/>
        <v>-69.033331364033074</v>
      </c>
      <c r="L223" s="115">
        <f t="shared" si="228"/>
        <v>0.35782478594787503</v>
      </c>
      <c r="M223" s="115">
        <f t="shared" si="224"/>
        <v>0.1452818041191726</v>
      </c>
      <c r="N223" s="115">
        <f t="shared" si="248"/>
        <v>0.1452818041191726</v>
      </c>
      <c r="O223" s="147">
        <f t="shared" si="249"/>
        <v>0.44800433936184869</v>
      </c>
      <c r="P223" s="149"/>
      <c r="Q223" s="147">
        <f t="shared" si="250"/>
        <v>-75.890111611816451</v>
      </c>
      <c r="R223" s="147">
        <f t="shared" si="251"/>
        <v>-159.21729752394668</v>
      </c>
      <c r="S223" s="147">
        <f t="shared" si="252"/>
        <v>-2449.9124999999999</v>
      </c>
      <c r="T223" s="147">
        <f t="shared" si="235"/>
        <v>7.4375</v>
      </c>
      <c r="U223" s="147">
        <f t="shared" si="253"/>
        <v>-75.890111611816451</v>
      </c>
      <c r="V223" s="115">
        <f t="shared" si="254"/>
        <v>0.24378239345242636</v>
      </c>
      <c r="W223" s="115">
        <f t="shared" si="255"/>
        <v>6.3059175105528983E-2</v>
      </c>
      <c r="X223" s="115">
        <f t="shared" si="256"/>
        <v>1</v>
      </c>
      <c r="Y223" s="147">
        <f t="shared" si="257"/>
        <v>0</v>
      </c>
      <c r="Z223" s="149"/>
      <c r="AA223" s="147">
        <f t="shared" si="258"/>
        <v>-164.87865639008041</v>
      </c>
      <c r="AB223" s="147">
        <f t="shared" si="259"/>
        <v>15.121343609919592</v>
      </c>
      <c r="AC223" s="147">
        <f t="shared" si="260"/>
        <v>15.121343609919592</v>
      </c>
      <c r="AD223" s="114">
        <f t="shared" si="229"/>
        <v>-0.13867683545866566</v>
      </c>
      <c r="AE223" s="114">
        <f t="shared" si="261"/>
        <v>1</v>
      </c>
      <c r="AF223" s="147">
        <f t="shared" si="262"/>
        <v>0</v>
      </c>
      <c r="AG223" s="149"/>
      <c r="AH223" s="147">
        <f t="shared" si="263"/>
        <v>-167.07193032343238</v>
      </c>
      <c r="AI223" s="147">
        <f t="shared" si="264"/>
        <v>12.928069676567617</v>
      </c>
      <c r="AJ223" s="147">
        <f t="shared" si="265"/>
        <v>12.928069676567617</v>
      </c>
      <c r="AK223" s="114">
        <f t="shared" si="236"/>
        <v>-1.0848219262738769E-2</v>
      </c>
      <c r="AL223" s="114">
        <f t="shared" si="266"/>
        <v>1</v>
      </c>
      <c r="AM223" s="147">
        <f t="shared" si="267"/>
        <v>0</v>
      </c>
      <c r="AN223" s="149"/>
      <c r="AO223" s="147">
        <f t="shared" si="268"/>
        <v>-167.80994672305519</v>
      </c>
      <c r="AP223" s="147">
        <f t="shared" si="269"/>
        <v>11.728215296616582</v>
      </c>
      <c r="AQ223" s="114">
        <f t="shared" si="230"/>
        <v>-7.3974971899838926E-2</v>
      </c>
      <c r="AR223" s="147">
        <f t="shared" si="270"/>
        <v>11.728215296616582</v>
      </c>
      <c r="AS223" s="114">
        <f t="shared" si="271"/>
        <v>0.99151948083112074</v>
      </c>
      <c r="AT223" s="147">
        <f t="shared" si="272"/>
        <v>3.5604782321240383E-2</v>
      </c>
      <c r="AU223" s="147">
        <f t="shared" si="225"/>
        <v>-165.19316627956465</v>
      </c>
      <c r="AV223" s="147">
        <f t="shared" si="226"/>
        <v>14.80683372043535</v>
      </c>
      <c r="AW223" s="114">
        <f t="shared" si="227"/>
        <v>-0.16721072338415582</v>
      </c>
      <c r="AX223" s="147">
        <f t="shared" si="273"/>
        <v>14.80683372043535</v>
      </c>
      <c r="AY223" s="114">
        <f t="shared" si="274"/>
        <v>0.98093326823809135</v>
      </c>
      <c r="AZ223" s="147">
        <f t="shared" si="275"/>
        <v>4.4950922041394503E-2</v>
      </c>
      <c r="BA223" s="114">
        <f t="shared" si="276"/>
        <v>8.0555704362634886E-2</v>
      </c>
      <c r="BB223" s="149"/>
      <c r="BC223" s="223">
        <f t="shared" si="277"/>
        <v>1.6235600437244835</v>
      </c>
      <c r="BD223" s="70"/>
      <c r="BE223" s="214"/>
      <c r="BF223" s="148">
        <f t="shared" si="278"/>
        <v>-166.62469722849497</v>
      </c>
      <c r="BG223" s="148">
        <f t="shared" si="279"/>
        <v>13.375302771505034</v>
      </c>
      <c r="BH223" s="147">
        <f t="shared" si="280"/>
        <v>13.375302771505034</v>
      </c>
      <c r="BI223" s="114">
        <f t="shared" si="231"/>
        <v>-2.6286000366293468E-2</v>
      </c>
      <c r="BJ223" s="114">
        <f t="shared" si="281"/>
        <v>1</v>
      </c>
      <c r="BK223" s="147">
        <f t="shared" si="282"/>
        <v>0</v>
      </c>
      <c r="BL223" s="150"/>
      <c r="BM223" s="147">
        <f t="shared" si="283"/>
        <v>-164.60214054431822</v>
      </c>
      <c r="BN223" s="147">
        <f t="shared" si="284"/>
        <v>-164.60214054431822</v>
      </c>
      <c r="BO223" s="147">
        <f t="shared" si="285"/>
        <v>-2449.9124999999999</v>
      </c>
      <c r="BP223" s="147">
        <f t="shared" si="237"/>
        <v>7.4375</v>
      </c>
      <c r="BQ223" s="147">
        <f t="shared" si="286"/>
        <v>-79.361442244589028</v>
      </c>
      <c r="BR223" s="115">
        <f t="shared" si="287"/>
        <v>0.18461278486967014</v>
      </c>
      <c r="BS223" s="115">
        <f t="shared" si="288"/>
        <v>3.5262496482805356E-2</v>
      </c>
      <c r="BT223" s="115">
        <f t="shared" si="289"/>
        <v>3.5262496482805356E-2</v>
      </c>
      <c r="BU223" s="147">
        <f t="shared" si="290"/>
        <v>0.4997029160422532</v>
      </c>
      <c r="BV223" s="150"/>
      <c r="BW223" s="147">
        <f t="shared" si="291"/>
        <v>-157.33300713177999</v>
      </c>
      <c r="BX223" s="147">
        <f t="shared" si="292"/>
        <v>-157.33300713177999</v>
      </c>
      <c r="BY223" s="147">
        <f t="shared" si="293"/>
        <v>-2449.9124999999999</v>
      </c>
      <c r="BZ223" s="147">
        <f t="shared" si="238"/>
        <v>7.4375</v>
      </c>
      <c r="CA223" s="147">
        <f t="shared" si="294"/>
        <v>-74.718392265305184</v>
      </c>
      <c r="CB223" s="115">
        <f t="shared" si="295"/>
        <v>0.26356340805554446</v>
      </c>
      <c r="CC223" s="115">
        <f t="shared" si="296"/>
        <v>7.4444233793890188E-2</v>
      </c>
      <c r="CD223" s="115">
        <f t="shared" si="297"/>
        <v>1</v>
      </c>
      <c r="CE223" s="147">
        <f t="shared" si="298"/>
        <v>0</v>
      </c>
      <c r="CF223" s="150"/>
      <c r="CG223" s="227">
        <f t="shared" si="299"/>
        <v>0.4997029160422532</v>
      </c>
      <c r="CH223" s="236">
        <f t="shared" si="300"/>
        <v>2.1232629597667367</v>
      </c>
      <c r="CI223" s="79">
        <f t="shared" si="301"/>
        <v>4.9827029322136E-3</v>
      </c>
      <c r="CJ223" s="229">
        <f t="shared" si="239"/>
        <v>-46.050700092204906</v>
      </c>
      <c r="CK223" s="184">
        <f t="shared" si="232"/>
        <v>91.5</v>
      </c>
      <c r="CL223" s="184">
        <f t="shared" si="233"/>
        <v>3.2265184281766901</v>
      </c>
    </row>
    <row r="224" spans="1:90" x14ac:dyDescent="0.25">
      <c r="A224" s="145">
        <f t="shared" si="240"/>
        <v>920</v>
      </c>
      <c r="B224" s="146">
        <f t="shared" si="241"/>
        <v>0.125</v>
      </c>
      <c r="C224" s="94"/>
      <c r="D224" s="147">
        <f t="shared" si="242"/>
        <v>-321.26400000000001</v>
      </c>
      <c r="E224" s="148">
        <f t="shared" si="243"/>
        <v>0.97</v>
      </c>
      <c r="F224" s="149"/>
      <c r="G224" s="147">
        <f t="shared" si="244"/>
        <v>-147.76199670310424</v>
      </c>
      <c r="H224" s="147">
        <f t="shared" si="245"/>
        <v>-147.76199670310424</v>
      </c>
      <c r="I224" s="147">
        <f t="shared" si="246"/>
        <v>-2463.3000000000002</v>
      </c>
      <c r="J224" s="147">
        <f t="shared" si="234"/>
        <v>7.4375</v>
      </c>
      <c r="K224" s="147">
        <f t="shared" si="247"/>
        <v>-69.137449336250455</v>
      </c>
      <c r="L224" s="115">
        <f t="shared" si="228"/>
        <v>0.35612731383276391</v>
      </c>
      <c r="M224" s="115">
        <f t="shared" ref="M224:M242" si="302">10^((10*LOG10(M$30*G$29^4/($A224^4+G$29^4)))/20)</f>
        <v>0.14373965811030687</v>
      </c>
      <c r="N224" s="115">
        <f t="shared" si="248"/>
        <v>0.14373965811030687</v>
      </c>
      <c r="O224" s="147">
        <f t="shared" si="249"/>
        <v>0.4461412943934307</v>
      </c>
      <c r="P224" s="149"/>
      <c r="Q224" s="147">
        <f t="shared" si="250"/>
        <v>-75.963756532073532</v>
      </c>
      <c r="R224" s="147">
        <f t="shared" si="251"/>
        <v>-159.33449891181499</v>
      </c>
      <c r="S224" s="147">
        <f t="shared" si="252"/>
        <v>-2463.3000000000002</v>
      </c>
      <c r="T224" s="147">
        <f t="shared" si="235"/>
        <v>7.4375</v>
      </c>
      <c r="U224" s="147">
        <f t="shared" si="253"/>
        <v>-75.963756532073532</v>
      </c>
      <c r="V224" s="115">
        <f t="shared" si="254"/>
        <v>0.24253562503633297</v>
      </c>
      <c r="W224" s="115">
        <f t="shared" si="255"/>
        <v>6.2378286155180533E-2</v>
      </c>
      <c r="X224" s="115">
        <f t="shared" si="256"/>
        <v>1</v>
      </c>
      <c r="Y224" s="147">
        <f t="shared" si="257"/>
        <v>0</v>
      </c>
      <c r="Z224" s="149"/>
      <c r="AA224" s="147">
        <f t="shared" si="258"/>
        <v>-164.99379504481274</v>
      </c>
      <c r="AB224" s="147">
        <f t="shared" si="259"/>
        <v>15.006204955187258</v>
      </c>
      <c r="AC224" s="147">
        <f t="shared" si="260"/>
        <v>15.006204955187258</v>
      </c>
      <c r="AD224" s="114">
        <f t="shared" si="229"/>
        <v>-0.13507513693853979</v>
      </c>
      <c r="AE224" s="114">
        <f t="shared" si="261"/>
        <v>1</v>
      </c>
      <c r="AF224" s="147">
        <f t="shared" si="262"/>
        <v>0</v>
      </c>
      <c r="AG224" s="149"/>
      <c r="AH224" s="147">
        <f t="shared" si="263"/>
        <v>-167.14660783896375</v>
      </c>
      <c r="AI224" s="147">
        <f t="shared" si="264"/>
        <v>12.853392161036254</v>
      </c>
      <c r="AJ224" s="147">
        <f t="shared" si="265"/>
        <v>12.853392161036254</v>
      </c>
      <c r="AK224" s="114">
        <f t="shared" si="236"/>
        <v>-1.0604528987249678E-2</v>
      </c>
      <c r="AL224" s="114">
        <f t="shared" si="266"/>
        <v>1</v>
      </c>
      <c r="AM224" s="147">
        <f t="shared" si="267"/>
        <v>0</v>
      </c>
      <c r="AN224" s="149"/>
      <c r="AO224" s="147">
        <f t="shared" si="268"/>
        <v>-167.89472459160061</v>
      </c>
      <c r="AP224" s="147">
        <f t="shared" si="269"/>
        <v>11.644471900677871</v>
      </c>
      <c r="AQ224" s="114">
        <f t="shared" si="230"/>
        <v>-7.2075147905751924E-2</v>
      </c>
      <c r="AR224" s="147">
        <f t="shared" si="270"/>
        <v>11.644471900677871</v>
      </c>
      <c r="AS224" s="114">
        <f t="shared" si="271"/>
        <v>0.99173637496650802</v>
      </c>
      <c r="AT224" s="147">
        <f t="shared" si="272"/>
        <v>3.5158429651805163E-2</v>
      </c>
      <c r="AU224" s="147">
        <f t="shared" ref="AU224:AU242" si="303">(-ATAN(2*BA$27*$A224/$AX$27+SQRT(4*BA$27^2-1))-ATAN(2*BA$27*$A224/AX$27-SQRT(4*BA$27^2-1)))*180/PI()</f>
        <v>-165.3107894799856</v>
      </c>
      <c r="AV224" s="147">
        <f t="shared" ref="AV224:AV242" si="304">(-ATAN(2*BA$27*$A224/AX$27+SQRT(4*BA$27^2-1))-ATAN(2*BA$27*$A224/AX$27-SQRT(4*BA$27^2-1)))*180/PI()+180</f>
        <v>14.689210520014399</v>
      </c>
      <c r="AW224" s="114">
        <f t="shared" ref="AW224:AW287" si="305">10*LOG10(ABS((1-($A224^6/AX$27^6))/(($A224^6/AX$27^6)+($A224^2/(BA$27*AX$27^2))+1)))</f>
        <v>-0.16278606405386742</v>
      </c>
      <c r="AX224" s="147">
        <f t="shared" si="273"/>
        <v>14.689210520014399</v>
      </c>
      <c r="AY224" s="114">
        <f t="shared" si="274"/>
        <v>0.98143309052416605</v>
      </c>
      <c r="AZ224" s="147">
        <f t="shared" si="275"/>
        <v>4.435148103869082E-2</v>
      </c>
      <c r="BA224" s="114">
        <f t="shared" si="276"/>
        <v>7.9509910690495983E-2</v>
      </c>
      <c r="BB224" s="149"/>
      <c r="BC224" s="223">
        <f t="shared" si="277"/>
        <v>1.6206512050839266</v>
      </c>
      <c r="BD224" s="70"/>
      <c r="BE224" s="214"/>
      <c r="BF224" s="148">
        <f t="shared" si="278"/>
        <v>-166.70700392831841</v>
      </c>
      <c r="BG224" s="148">
        <f t="shared" si="279"/>
        <v>13.292996071681586</v>
      </c>
      <c r="BH224" s="147">
        <f t="shared" si="280"/>
        <v>13.292996071681586</v>
      </c>
      <c r="BI224" s="114">
        <f t="shared" si="231"/>
        <v>-2.5672214875165467E-2</v>
      </c>
      <c r="BJ224" s="114">
        <f t="shared" si="281"/>
        <v>1</v>
      </c>
      <c r="BK224" s="147">
        <f t="shared" si="282"/>
        <v>0</v>
      </c>
      <c r="BL224" s="150"/>
      <c r="BM224" s="147">
        <f t="shared" si="283"/>
        <v>-164.68766940340808</v>
      </c>
      <c r="BN224" s="147">
        <f t="shared" si="284"/>
        <v>-164.68766940340808</v>
      </c>
      <c r="BO224" s="147">
        <f t="shared" si="285"/>
        <v>-2463.3000000000002</v>
      </c>
      <c r="BP224" s="147">
        <f t="shared" si="237"/>
        <v>7.4375</v>
      </c>
      <c r="BQ224" s="147">
        <f t="shared" si="286"/>
        <v>-79.417951170108381</v>
      </c>
      <c r="BR224" s="115">
        <f t="shared" si="287"/>
        <v>0.18364338104128694</v>
      </c>
      <c r="BS224" s="115">
        <f t="shared" si="288"/>
        <v>3.488071763188761E-2</v>
      </c>
      <c r="BT224" s="115">
        <f t="shared" si="289"/>
        <v>3.488071763188761E-2</v>
      </c>
      <c r="BU224" s="147">
        <f t="shared" si="290"/>
        <v>0.49724537863347851</v>
      </c>
      <c r="BV224" s="150"/>
      <c r="BW224" s="147">
        <f t="shared" si="291"/>
        <v>-157.4615657897246</v>
      </c>
      <c r="BX224" s="147">
        <f t="shared" si="292"/>
        <v>-157.4615657897246</v>
      </c>
      <c r="BY224" s="147">
        <f t="shared" si="293"/>
        <v>-2463.3000000000002</v>
      </c>
      <c r="BZ224" s="147">
        <f t="shared" si="238"/>
        <v>7.4375</v>
      </c>
      <c r="CA224" s="147">
        <f t="shared" si="294"/>
        <v>-74.79759129082386</v>
      </c>
      <c r="CB224" s="115">
        <f t="shared" si="295"/>
        <v>0.26222974761173035</v>
      </c>
      <c r="CC224" s="115">
        <f t="shared" si="296"/>
        <v>7.3641656351879886E-2</v>
      </c>
      <c r="CD224" s="115">
        <f t="shared" si="297"/>
        <v>1</v>
      </c>
      <c r="CE224" s="147">
        <f t="shared" si="298"/>
        <v>0</v>
      </c>
      <c r="CF224" s="150"/>
      <c r="CG224" s="227">
        <f t="shared" si="299"/>
        <v>0.49724537863347851</v>
      </c>
      <c r="CH224" s="236">
        <f t="shared" si="300"/>
        <v>2.1178965837174051</v>
      </c>
      <c r="CI224" s="79">
        <f t="shared" si="301"/>
        <v>4.8799902962298244E-3</v>
      </c>
      <c r="CJ224" s="229">
        <f t="shared" si="239"/>
        <v>-46.231620831659029</v>
      </c>
      <c r="CK224" s="184">
        <f t="shared" si="232"/>
        <v>92</v>
      </c>
      <c r="CL224" s="184">
        <f t="shared" si="233"/>
        <v>3.2090260221336599</v>
      </c>
    </row>
    <row r="225" spans="1:90" x14ac:dyDescent="0.25">
      <c r="A225" s="145">
        <f t="shared" si="240"/>
        <v>925</v>
      </c>
      <c r="B225" s="146">
        <f t="shared" si="241"/>
        <v>0.125</v>
      </c>
      <c r="C225" s="94"/>
      <c r="D225" s="147">
        <f t="shared" si="242"/>
        <v>-323.01</v>
      </c>
      <c r="E225" s="148">
        <f t="shared" si="243"/>
        <v>0.97</v>
      </c>
      <c r="F225" s="149"/>
      <c r="G225" s="147">
        <f t="shared" si="244"/>
        <v>-147.94914295724985</v>
      </c>
      <c r="H225" s="147">
        <f t="shared" si="245"/>
        <v>-147.94914295724985</v>
      </c>
      <c r="I225" s="147">
        <f t="shared" si="246"/>
        <v>-2476.6875</v>
      </c>
      <c r="J225" s="147">
        <f t="shared" si="234"/>
        <v>7.4375</v>
      </c>
      <c r="K225" s="147">
        <f t="shared" si="247"/>
        <v>-69.240583792707099</v>
      </c>
      <c r="L225" s="115">
        <f t="shared" ref="L225:L242" si="306">10^(10*LOG10(G$29^2/($A225^2+G$29^2))/20)</f>
        <v>0.35444471690538759</v>
      </c>
      <c r="M225" s="115">
        <f t="shared" si="302"/>
        <v>0.14222142957566181</v>
      </c>
      <c r="N225" s="115">
        <f t="shared" si="248"/>
        <v>0.14222142957566181</v>
      </c>
      <c r="O225" s="147">
        <f t="shared" si="249"/>
        <v>0.4442917205923419</v>
      </c>
      <c r="P225" s="149"/>
      <c r="Q225" s="147">
        <f t="shared" si="250"/>
        <v>-76.03665188652522</v>
      </c>
      <c r="R225" s="147">
        <f t="shared" si="251"/>
        <v>-159.45036899988764</v>
      </c>
      <c r="S225" s="147">
        <f t="shared" si="252"/>
        <v>-2476.6875</v>
      </c>
      <c r="T225" s="147">
        <f t="shared" si="235"/>
        <v>7.4375</v>
      </c>
      <c r="U225" s="147">
        <f t="shared" si="253"/>
        <v>-76.03665188652522</v>
      </c>
      <c r="V225" s="115">
        <f t="shared" si="254"/>
        <v>0.24130115175447084</v>
      </c>
      <c r="W225" s="115">
        <f t="shared" si="255"/>
        <v>6.1708323767638268E-2</v>
      </c>
      <c r="X225" s="115">
        <f t="shared" si="256"/>
        <v>1</v>
      </c>
      <c r="Y225" s="147">
        <f t="shared" si="257"/>
        <v>0</v>
      </c>
      <c r="Z225" s="149"/>
      <c r="AA225" s="147">
        <f t="shared" si="258"/>
        <v>-165.1070385101512</v>
      </c>
      <c r="AB225" s="147">
        <f t="shared" si="259"/>
        <v>14.892961489848801</v>
      </c>
      <c r="AC225" s="147">
        <f t="shared" si="260"/>
        <v>14.892961489848801</v>
      </c>
      <c r="AD225" s="114">
        <f t="shared" ref="AD225:AD242" si="307">10*LOG10(ABS((1-($A225^6/AC$27^6))/(($A225^6/AC$27^6)+($A225^2/(AB$30*AC$27^2))+1)))</f>
        <v>-0.13158903481480019</v>
      </c>
      <c r="AE225" s="114">
        <f t="shared" si="261"/>
        <v>1</v>
      </c>
      <c r="AF225" s="147">
        <f t="shared" si="262"/>
        <v>0</v>
      </c>
      <c r="AG225" s="149"/>
      <c r="AH225" s="147">
        <f t="shared" si="263"/>
        <v>-167.22040584884488</v>
      </c>
      <c r="AI225" s="147">
        <f t="shared" si="264"/>
        <v>12.779594151155123</v>
      </c>
      <c r="AJ225" s="147">
        <f t="shared" si="265"/>
        <v>12.779594151155123</v>
      </c>
      <c r="AK225" s="114">
        <f t="shared" si="236"/>
        <v>-1.0367680445419178E-2</v>
      </c>
      <c r="AL225" s="114">
        <f t="shared" si="266"/>
        <v>1</v>
      </c>
      <c r="AM225" s="147">
        <f t="shared" si="267"/>
        <v>0</v>
      </c>
      <c r="AN225" s="149"/>
      <c r="AO225" s="147">
        <f t="shared" si="268"/>
        <v>-167.97821353250711</v>
      </c>
      <c r="AP225" s="147">
        <f t="shared" si="269"/>
        <v>11.562015199655178</v>
      </c>
      <c r="AQ225" s="114">
        <f t="shared" ref="AQ225:AQ242" si="308">10*LOG10(ABS((1-($A225^6/AR$27^6))/(($A225^6/AR$27^6)+($A225^2/(AT$26*AR$27^2))+1)))</f>
        <v>-7.0235837035881543E-2</v>
      </c>
      <c r="AR225" s="147">
        <f t="shared" si="270"/>
        <v>11.562015199655178</v>
      </c>
      <c r="AS225" s="114">
        <f t="shared" si="271"/>
        <v>0.99194640580039151</v>
      </c>
      <c r="AT225" s="147">
        <f t="shared" si="272"/>
        <v>3.472076636533087E-2</v>
      </c>
      <c r="AU225" s="147">
        <f t="shared" si="303"/>
        <v>-165.42638358665315</v>
      </c>
      <c r="AV225" s="147">
        <f t="shared" si="304"/>
        <v>14.573616413346855</v>
      </c>
      <c r="AW225" s="114">
        <f t="shared" si="305"/>
        <v>-0.15850551656452838</v>
      </c>
      <c r="AX225" s="147">
        <f t="shared" si="273"/>
        <v>14.573616413346855</v>
      </c>
      <c r="AY225" s="114">
        <f t="shared" si="274"/>
        <v>0.98191687589040555</v>
      </c>
      <c r="AZ225" s="147">
        <f t="shared" si="275"/>
        <v>4.3764613853894456E-2</v>
      </c>
      <c r="BA225" s="114">
        <f t="shared" si="276"/>
        <v>7.8485380219225326E-2</v>
      </c>
      <c r="BB225" s="149"/>
      <c r="BC225" s="223">
        <f t="shared" si="277"/>
        <v>1.6177771008115673</v>
      </c>
      <c r="BD225" s="70"/>
      <c r="BE225" s="214"/>
      <c r="BF225" s="148">
        <f t="shared" si="278"/>
        <v>-166.78825680879621</v>
      </c>
      <c r="BG225" s="148">
        <f t="shared" si="279"/>
        <v>13.211743191203794</v>
      </c>
      <c r="BH225" s="147">
        <f t="shared" si="280"/>
        <v>13.211743191203794</v>
      </c>
      <c r="BI225" s="114">
        <f t="shared" ref="BI225:BI242" si="309">10*LOG10(ABS((1-($A225^6/BH$27^6))/(($A225^6/BH$27^6)+($A225^2/(BG$30*BH$27^2))+1)))</f>
        <v>-2.5076364518083417E-2</v>
      </c>
      <c r="BJ225" s="114">
        <f t="shared" si="281"/>
        <v>1</v>
      </c>
      <c r="BK225" s="147">
        <f t="shared" si="282"/>
        <v>0</v>
      </c>
      <c r="BL225" s="150"/>
      <c r="BM225" s="147">
        <f t="shared" si="283"/>
        <v>-164.77224487307132</v>
      </c>
      <c r="BN225" s="147">
        <f t="shared" si="284"/>
        <v>-164.77224487307132</v>
      </c>
      <c r="BO225" s="147">
        <f t="shared" si="285"/>
        <v>-2476.6875</v>
      </c>
      <c r="BP225" s="147">
        <f t="shared" si="237"/>
        <v>7.4375</v>
      </c>
      <c r="BQ225" s="147">
        <f t="shared" si="286"/>
        <v>-79.473869683853948</v>
      </c>
      <c r="BR225" s="115">
        <f t="shared" si="287"/>
        <v>0.18268392980856898</v>
      </c>
      <c r="BS225" s="115">
        <f t="shared" si="288"/>
        <v>3.4505098137981763E-2</v>
      </c>
      <c r="BT225" s="115">
        <f t="shared" si="289"/>
        <v>3.4505098137981763E-2</v>
      </c>
      <c r="BU225" s="147">
        <f t="shared" si="290"/>
        <v>0.49481154616537937</v>
      </c>
      <c r="BV225" s="150"/>
      <c r="BW225" s="147">
        <f t="shared" si="291"/>
        <v>-157.5886546486532</v>
      </c>
      <c r="BX225" s="147">
        <f t="shared" si="292"/>
        <v>-157.5886546486532</v>
      </c>
      <c r="BY225" s="147">
        <f t="shared" si="293"/>
        <v>-2476.6875</v>
      </c>
      <c r="BZ225" s="147">
        <f t="shared" si="238"/>
        <v>7.4375</v>
      </c>
      <c r="CA225" s="147">
        <f t="shared" si="294"/>
        <v>-74.875992691689447</v>
      </c>
      <c r="CB225" s="115">
        <f t="shared" si="295"/>
        <v>0.26090902514277464</v>
      </c>
      <c r="CC225" s="115">
        <f t="shared" si="296"/>
        <v>7.2851918811045538E-2</v>
      </c>
      <c r="CD225" s="115">
        <f t="shared" si="297"/>
        <v>1</v>
      </c>
      <c r="CE225" s="147">
        <f t="shared" si="298"/>
        <v>0</v>
      </c>
      <c r="CF225" s="150"/>
      <c r="CG225" s="227">
        <f t="shared" si="299"/>
        <v>0.49481154616537937</v>
      </c>
      <c r="CH225" s="236">
        <f t="shared" si="300"/>
        <v>2.1125886469769468</v>
      </c>
      <c r="CI225" s="79">
        <f t="shared" si="301"/>
        <v>4.7798166640740294E-3</v>
      </c>
      <c r="CJ225" s="229">
        <f t="shared" si="239"/>
        <v>-46.411775219673778</v>
      </c>
      <c r="CK225" s="184">
        <f t="shared" ref="CK225:CK242" si="310">A225/10*$BT$10*IF(AND(A225&gt;$BT$5,A225&lt;$BT$6),$BT$11,1)*1/30</f>
        <v>92.5</v>
      </c>
      <c r="CL225" s="184">
        <f t="shared" ref="CL225:CL242" si="311">CK225*BJ225*BT225*CD225</f>
        <v>3.191721577763313</v>
      </c>
    </row>
    <row r="226" spans="1:90" x14ac:dyDescent="0.25">
      <c r="A226" s="145">
        <f t="shared" si="240"/>
        <v>930</v>
      </c>
      <c r="B226" s="146">
        <f t="shared" si="241"/>
        <v>0.125</v>
      </c>
      <c r="C226" s="94"/>
      <c r="D226" s="147">
        <f t="shared" si="242"/>
        <v>-324.75599999999997</v>
      </c>
      <c r="E226" s="148">
        <f t="shared" si="243"/>
        <v>0.97</v>
      </c>
      <c r="F226" s="149"/>
      <c r="G226" s="147">
        <f t="shared" si="244"/>
        <v>-148.13410664729872</v>
      </c>
      <c r="H226" s="147">
        <f t="shared" si="245"/>
        <v>-148.13410664729872</v>
      </c>
      <c r="I226" s="147">
        <f t="shared" si="246"/>
        <v>-2490.0749999999998</v>
      </c>
      <c r="J226" s="147">
        <f t="shared" si="234"/>
        <v>7.4375</v>
      </c>
      <c r="K226" s="147">
        <f t="shared" si="247"/>
        <v>-69.342747944606884</v>
      </c>
      <c r="L226" s="115">
        <f t="shared" si="306"/>
        <v>0.35277681779739783</v>
      </c>
      <c r="M226" s="115">
        <f t="shared" si="302"/>
        <v>0.14072664233025234</v>
      </c>
      <c r="N226" s="115">
        <f t="shared" si="248"/>
        <v>0.14072664233025234</v>
      </c>
      <c r="O226" s="147">
        <f t="shared" si="249"/>
        <v>0.44245551567293523</v>
      </c>
      <c r="P226" s="149"/>
      <c r="Q226" s="147">
        <f t="shared" si="250"/>
        <v>-76.108808828545151</v>
      </c>
      <c r="R226" s="147">
        <f t="shared" si="251"/>
        <v>-159.56493051813061</v>
      </c>
      <c r="S226" s="147">
        <f t="shared" si="252"/>
        <v>-2490.0749999999998</v>
      </c>
      <c r="T226" s="147">
        <f t="shared" si="235"/>
        <v>7.4375</v>
      </c>
      <c r="U226" s="147">
        <f t="shared" si="253"/>
        <v>-76.108808828545151</v>
      </c>
      <c r="V226" s="115">
        <f t="shared" si="254"/>
        <v>0.2400787987151381</v>
      </c>
      <c r="W226" s="115">
        <f t="shared" si="255"/>
        <v>6.1049056726943336E-2</v>
      </c>
      <c r="X226" s="115">
        <f t="shared" si="256"/>
        <v>1</v>
      </c>
      <c r="Y226" s="147">
        <f t="shared" si="257"/>
        <v>0</v>
      </c>
      <c r="Z226" s="149"/>
      <c r="AA226" s="147">
        <f t="shared" si="258"/>
        <v>-165.21843492759174</v>
      </c>
      <c r="AB226" s="147">
        <f t="shared" si="259"/>
        <v>14.781565072408256</v>
      </c>
      <c r="AC226" s="147">
        <f t="shared" si="260"/>
        <v>14.781565072408256</v>
      </c>
      <c r="AD226" s="114">
        <f t="shared" si="307"/>
        <v>-0.12821414711297285</v>
      </c>
      <c r="AE226" s="114">
        <f t="shared" si="261"/>
        <v>1</v>
      </c>
      <c r="AF226" s="147">
        <f t="shared" si="262"/>
        <v>0</v>
      </c>
      <c r="AG226" s="149"/>
      <c r="AH226" s="147">
        <f t="shared" si="263"/>
        <v>-167.29334010695752</v>
      </c>
      <c r="AI226" s="147">
        <f t="shared" si="264"/>
        <v>12.706659893042485</v>
      </c>
      <c r="AJ226" s="147">
        <f t="shared" si="265"/>
        <v>12.706659893042485</v>
      </c>
      <c r="AK226" s="114">
        <f t="shared" si="236"/>
        <v>-1.013744341781739E-2</v>
      </c>
      <c r="AL226" s="114">
        <f t="shared" si="266"/>
        <v>1</v>
      </c>
      <c r="AM226" s="147">
        <f t="shared" si="267"/>
        <v>0</v>
      </c>
      <c r="AN226" s="149"/>
      <c r="AO226" s="147">
        <f t="shared" si="268"/>
        <v>-168.06044419680023</v>
      </c>
      <c r="AP226" s="147">
        <f t="shared" si="269"/>
        <v>11.48081450303215</v>
      </c>
      <c r="AQ226" s="114">
        <f t="shared" si="308"/>
        <v>-6.8454754915236921E-2</v>
      </c>
      <c r="AR226" s="147">
        <f t="shared" si="270"/>
        <v>11.48081450303215</v>
      </c>
      <c r="AS226" s="114">
        <f t="shared" si="271"/>
        <v>0.99214982988623013</v>
      </c>
      <c r="AT226" s="147">
        <f t="shared" si="272"/>
        <v>3.4291560642270458E-2</v>
      </c>
      <c r="AU226" s="147">
        <f t="shared" si="303"/>
        <v>-165.5400025625087</v>
      </c>
      <c r="AV226" s="147">
        <f t="shared" si="304"/>
        <v>14.459997437491296</v>
      </c>
      <c r="AW226" s="114">
        <f t="shared" si="305"/>
        <v>-0.1543635554464938</v>
      </c>
      <c r="AX226" s="147">
        <f t="shared" si="273"/>
        <v>14.459997437491296</v>
      </c>
      <c r="AY226" s="114">
        <f t="shared" si="274"/>
        <v>0.98238522531182948</v>
      </c>
      <c r="AZ226" s="147">
        <f t="shared" si="275"/>
        <v>4.3189956503856916E-2</v>
      </c>
      <c r="BA226" s="114">
        <f t="shared" si="276"/>
        <v>7.7481517146127374E-2</v>
      </c>
      <c r="BB226" s="149"/>
      <c r="BC226" s="223">
        <f t="shared" si="277"/>
        <v>1.6149370328190626</v>
      </c>
      <c r="BD226" s="70"/>
      <c r="BE226" s="214"/>
      <c r="BF226" s="148">
        <f t="shared" si="278"/>
        <v>-166.86847661741419</v>
      </c>
      <c r="BG226" s="148">
        <f t="shared" si="279"/>
        <v>13.131523382585812</v>
      </c>
      <c r="BH226" s="147">
        <f t="shared" si="280"/>
        <v>13.131523382585812</v>
      </c>
      <c r="BI226" s="114">
        <f t="shared" si="309"/>
        <v>-2.4497821443097173E-2</v>
      </c>
      <c r="BJ226" s="114">
        <f t="shared" si="281"/>
        <v>1</v>
      </c>
      <c r="BK226" s="147">
        <f t="shared" si="282"/>
        <v>0</v>
      </c>
      <c r="BL226" s="150"/>
      <c r="BM226" s="147">
        <f t="shared" si="283"/>
        <v>-164.8558829189711</v>
      </c>
      <c r="BN226" s="147">
        <f t="shared" si="284"/>
        <v>-164.8558829189711</v>
      </c>
      <c r="BO226" s="147">
        <f t="shared" si="285"/>
        <v>-2490.0749999999998</v>
      </c>
      <c r="BP226" s="147">
        <f t="shared" si="237"/>
        <v>7.4375</v>
      </c>
      <c r="BQ226" s="147">
        <f t="shared" si="286"/>
        <v>-79.52920688589856</v>
      </c>
      <c r="BR226" s="115">
        <f t="shared" si="287"/>
        <v>0.18173428143033424</v>
      </c>
      <c r="BS226" s="115">
        <f t="shared" si="288"/>
        <v>3.4135506449489983E-2</v>
      </c>
      <c r="BT226" s="115">
        <f t="shared" si="289"/>
        <v>3.4135506449489983E-2</v>
      </c>
      <c r="BU226" s="147">
        <f t="shared" si="290"/>
        <v>0.49240108398736887</v>
      </c>
      <c r="BV226" s="150"/>
      <c r="BW226" s="147">
        <f t="shared" si="291"/>
        <v>-157.71429894559685</v>
      </c>
      <c r="BX226" s="147">
        <f t="shared" si="292"/>
        <v>-157.71429894559685</v>
      </c>
      <c r="BY226" s="147">
        <f t="shared" si="293"/>
        <v>-2490.0749999999998</v>
      </c>
      <c r="BZ226" s="147">
        <f t="shared" si="238"/>
        <v>7.4375</v>
      </c>
      <c r="CA226" s="147">
        <f t="shared" si="294"/>
        <v>-74.953608167801491</v>
      </c>
      <c r="CB226" s="115">
        <f t="shared" si="295"/>
        <v>0.25960106086917167</v>
      </c>
      <c r="CC226" s="115">
        <f t="shared" si="296"/>
        <v>7.2074750921039973E-2</v>
      </c>
      <c r="CD226" s="115">
        <f t="shared" si="297"/>
        <v>1</v>
      </c>
      <c r="CE226" s="147">
        <f t="shared" si="298"/>
        <v>0</v>
      </c>
      <c r="CF226" s="150"/>
      <c r="CG226" s="227">
        <f t="shared" si="299"/>
        <v>0.49240108398736887</v>
      </c>
      <c r="CH226" s="236">
        <f t="shared" si="300"/>
        <v>2.1073381168064316</v>
      </c>
      <c r="CI226" s="79">
        <f t="shared" si="301"/>
        <v>4.68211159752056E-3</v>
      </c>
      <c r="CJ226" s="229">
        <f t="shared" si="239"/>
        <v>-46.591164783271552</v>
      </c>
      <c r="CK226" s="184">
        <f t="shared" si="310"/>
        <v>93</v>
      </c>
      <c r="CL226" s="184">
        <f t="shared" si="311"/>
        <v>3.1746020998025686</v>
      </c>
    </row>
    <row r="227" spans="1:90" x14ac:dyDescent="0.25">
      <c r="A227" s="145">
        <f t="shared" si="240"/>
        <v>935</v>
      </c>
      <c r="B227" s="146">
        <f t="shared" si="241"/>
        <v>0.125</v>
      </c>
      <c r="C227" s="94"/>
      <c r="D227" s="147">
        <f t="shared" si="242"/>
        <v>-326.50200000000001</v>
      </c>
      <c r="E227" s="148">
        <f t="shared" si="243"/>
        <v>0.97</v>
      </c>
      <c r="F227" s="149"/>
      <c r="G227" s="147">
        <f t="shared" si="244"/>
        <v>-148.31692541149715</v>
      </c>
      <c r="H227" s="147">
        <f t="shared" si="245"/>
        <v>-148.31692541149715</v>
      </c>
      <c r="I227" s="147">
        <f t="shared" si="246"/>
        <v>-2503.4625000000001</v>
      </c>
      <c r="J227" s="147">
        <f t="shared" si="234"/>
        <v>7.4375</v>
      </c>
      <c r="K227" s="147">
        <f t="shared" si="247"/>
        <v>-69.443954780416533</v>
      </c>
      <c r="L227" s="115">
        <f t="shared" si="306"/>
        <v>0.35112344158839165</v>
      </c>
      <c r="M227" s="115">
        <f t="shared" si="302"/>
        <v>0.13925483139909858</v>
      </c>
      <c r="N227" s="115">
        <f t="shared" si="248"/>
        <v>0.13925483139909858</v>
      </c>
      <c r="O227" s="147">
        <f t="shared" si="249"/>
        <v>0.44063257698008657</v>
      </c>
      <c r="P227" s="149"/>
      <c r="Q227" s="147">
        <f t="shared" si="250"/>
        <v>-76.180238296054867</v>
      </c>
      <c r="R227" s="147">
        <f t="shared" si="251"/>
        <v>-159.67820568067066</v>
      </c>
      <c r="S227" s="147">
        <f t="shared" si="252"/>
        <v>-2503.4625000000001</v>
      </c>
      <c r="T227" s="147">
        <f t="shared" si="235"/>
        <v>7.4375</v>
      </c>
      <c r="U227" s="147">
        <f t="shared" si="253"/>
        <v>-76.180238296054867</v>
      </c>
      <c r="V227" s="115">
        <f t="shared" si="254"/>
        <v>0.23886839420039746</v>
      </c>
      <c r="W227" s="115">
        <f t="shared" si="255"/>
        <v>6.0400259851959251E-2</v>
      </c>
      <c r="X227" s="115">
        <f t="shared" si="256"/>
        <v>1</v>
      </c>
      <c r="Y227" s="147">
        <f t="shared" si="257"/>
        <v>0</v>
      </c>
      <c r="Z227" s="149"/>
      <c r="AA227" s="147">
        <f t="shared" si="258"/>
        <v>-165.32803080537269</v>
      </c>
      <c r="AB227" s="147">
        <f t="shared" si="259"/>
        <v>14.671969194627309</v>
      </c>
      <c r="AC227" s="147">
        <f t="shared" si="260"/>
        <v>14.671969194627309</v>
      </c>
      <c r="AD227" s="114">
        <f t="shared" si="307"/>
        <v>-0.12494628221749467</v>
      </c>
      <c r="AE227" s="114">
        <f t="shared" si="261"/>
        <v>1</v>
      </c>
      <c r="AF227" s="147">
        <f t="shared" si="262"/>
        <v>0</v>
      </c>
      <c r="AG227" s="149"/>
      <c r="AH227" s="147">
        <f t="shared" si="263"/>
        <v>-167.36542598777359</v>
      </c>
      <c r="AI227" s="147">
        <f t="shared" si="264"/>
        <v>12.634574012226409</v>
      </c>
      <c r="AJ227" s="147">
        <f t="shared" si="265"/>
        <v>12.634574012226409</v>
      </c>
      <c r="AK227" s="114">
        <f t="shared" si="236"/>
        <v>-9.9135967024248876E-3</v>
      </c>
      <c r="AL227" s="114">
        <f t="shared" si="266"/>
        <v>1</v>
      </c>
      <c r="AM227" s="147">
        <f t="shared" si="267"/>
        <v>0</v>
      </c>
      <c r="AN227" s="149"/>
      <c r="AO227" s="147">
        <f t="shared" si="268"/>
        <v>-168.14144625102386</v>
      </c>
      <c r="AP227" s="147">
        <f t="shared" si="269"/>
        <v>11.400840106357975</v>
      </c>
      <c r="AQ227" s="114">
        <f t="shared" si="308"/>
        <v>-6.6729716293260188E-2</v>
      </c>
      <c r="AR227" s="147">
        <f t="shared" si="270"/>
        <v>11.400840106357975</v>
      </c>
      <c r="AS227" s="114">
        <f t="shared" si="271"/>
        <v>0.99234689280224786</v>
      </c>
      <c r="AT227" s="147">
        <f t="shared" si="272"/>
        <v>3.3870588551271466E-2</v>
      </c>
      <c r="AU227" s="147">
        <f t="shared" si="303"/>
        <v>-165.65169845749011</v>
      </c>
      <c r="AV227" s="147">
        <f t="shared" si="304"/>
        <v>14.348301542509887</v>
      </c>
      <c r="AW227" s="114">
        <f t="shared" si="305"/>
        <v>-0.15035489740542898</v>
      </c>
      <c r="AX227" s="147">
        <f t="shared" si="273"/>
        <v>14.348301542509887</v>
      </c>
      <c r="AY227" s="114">
        <f t="shared" si="274"/>
        <v>0.98283871430008829</v>
      </c>
      <c r="AZ227" s="147">
        <f t="shared" si="275"/>
        <v>4.2627158474479759E-2</v>
      </c>
      <c r="BA227" s="114">
        <f t="shared" si="276"/>
        <v>7.6497747025751225E-2</v>
      </c>
      <c r="BB227" s="149"/>
      <c r="BC227" s="223">
        <f t="shared" si="277"/>
        <v>1.6121303240058378</v>
      </c>
      <c r="BD227" s="70"/>
      <c r="BE227" s="214"/>
      <c r="BF227" s="148">
        <f t="shared" si="278"/>
        <v>-166.94768355033494</v>
      </c>
      <c r="BG227" s="148">
        <f t="shared" si="279"/>
        <v>13.052316449665057</v>
      </c>
      <c r="BH227" s="147">
        <f t="shared" si="280"/>
        <v>13.052316449665057</v>
      </c>
      <c r="BI227" s="114">
        <f t="shared" si="309"/>
        <v>-2.3935983339771136E-2</v>
      </c>
      <c r="BJ227" s="114">
        <f t="shared" si="281"/>
        <v>1</v>
      </c>
      <c r="BK227" s="147">
        <f t="shared" si="282"/>
        <v>0</v>
      </c>
      <c r="BL227" s="150"/>
      <c r="BM227" s="147">
        <f t="shared" si="283"/>
        <v>-164.93859915046065</v>
      </c>
      <c r="BN227" s="147">
        <f t="shared" si="284"/>
        <v>-164.93859915046065</v>
      </c>
      <c r="BO227" s="147">
        <f t="shared" si="285"/>
        <v>-2503.4625000000001</v>
      </c>
      <c r="BP227" s="147">
        <f t="shared" si="237"/>
        <v>7.4375</v>
      </c>
      <c r="BQ227" s="147">
        <f t="shared" si="286"/>
        <v>-79.583971692429287</v>
      </c>
      <c r="BR227" s="115">
        <f t="shared" si="287"/>
        <v>0.18079428909655401</v>
      </c>
      <c r="BS227" s="115">
        <f t="shared" si="288"/>
        <v>3.3771814499664321E-2</v>
      </c>
      <c r="BT227" s="115">
        <f t="shared" si="289"/>
        <v>3.3771814499664321E-2</v>
      </c>
      <c r="BU227" s="147">
        <f t="shared" si="290"/>
        <v>0.49001366354860559</v>
      </c>
      <c r="BV227" s="150"/>
      <c r="BW227" s="147">
        <f t="shared" si="291"/>
        <v>-157.83852334292237</v>
      </c>
      <c r="BX227" s="147">
        <f t="shared" si="292"/>
        <v>-157.83852334292237</v>
      </c>
      <c r="BY227" s="147">
        <f t="shared" si="293"/>
        <v>-2503.4625000000001</v>
      </c>
      <c r="BZ227" s="147">
        <f t="shared" si="238"/>
        <v>7.4375</v>
      </c>
      <c r="CA227" s="147">
        <f t="shared" si="294"/>
        <v>-75.03044919720152</v>
      </c>
      <c r="CB227" s="115">
        <f t="shared" si="295"/>
        <v>0.25830567816830724</v>
      </c>
      <c r="CC227" s="115">
        <f t="shared" si="296"/>
        <v>7.1309889424206796E-2</v>
      </c>
      <c r="CD227" s="115">
        <f t="shared" si="297"/>
        <v>1</v>
      </c>
      <c r="CE227" s="147">
        <f t="shared" si="298"/>
        <v>0</v>
      </c>
      <c r="CF227" s="150"/>
      <c r="CG227" s="227">
        <f t="shared" si="299"/>
        <v>0.49001366354860559</v>
      </c>
      <c r="CH227" s="236">
        <f t="shared" si="300"/>
        <v>2.1021439875544434</v>
      </c>
      <c r="CI227" s="79">
        <f t="shared" si="301"/>
        <v>4.5868066793073358E-3</v>
      </c>
      <c r="CJ227" s="229">
        <f t="shared" si="239"/>
        <v>-46.76979127488088</v>
      </c>
      <c r="CK227" s="184">
        <f t="shared" si="310"/>
        <v>93.5</v>
      </c>
      <c r="CL227" s="184">
        <f t="shared" si="311"/>
        <v>3.1576646557186141</v>
      </c>
    </row>
    <row r="228" spans="1:90" x14ac:dyDescent="0.25">
      <c r="A228" s="145">
        <f t="shared" si="240"/>
        <v>940</v>
      </c>
      <c r="B228" s="146">
        <f t="shared" si="241"/>
        <v>0.125</v>
      </c>
      <c r="C228" s="94"/>
      <c r="D228" s="147">
        <f t="shared" si="242"/>
        <v>-328.24799999999999</v>
      </c>
      <c r="E228" s="148">
        <f t="shared" si="243"/>
        <v>0.97</v>
      </c>
      <c r="F228" s="149"/>
      <c r="G228" s="147">
        <f t="shared" si="244"/>
        <v>-148.49763605009659</v>
      </c>
      <c r="H228" s="147">
        <f t="shared" si="245"/>
        <v>-148.49763605009659</v>
      </c>
      <c r="I228" s="147">
        <f t="shared" si="246"/>
        <v>-2516.85</v>
      </c>
      <c r="J228" s="147">
        <f t="shared" si="234"/>
        <v>7.4375</v>
      </c>
      <c r="K228" s="147">
        <f t="shared" si="247"/>
        <v>-69.544217070224505</v>
      </c>
      <c r="L228" s="115">
        <f t="shared" si="306"/>
        <v>0.34948441577384248</v>
      </c>
      <c r="M228" s="115">
        <f t="shared" si="302"/>
        <v>0.1378055427268878</v>
      </c>
      <c r="N228" s="115">
        <f t="shared" si="248"/>
        <v>0.1378055427268878</v>
      </c>
      <c r="O228" s="147">
        <f t="shared" si="249"/>
        <v>0.43882280156647929</v>
      </c>
      <c r="P228" s="149"/>
      <c r="Q228" s="147">
        <f t="shared" si="250"/>
        <v>-76.2509510165807</v>
      </c>
      <c r="R228" s="147">
        <f t="shared" si="251"/>
        <v>-159.79021620031216</v>
      </c>
      <c r="S228" s="147">
        <f t="shared" si="252"/>
        <v>-2516.85</v>
      </c>
      <c r="T228" s="147">
        <f t="shared" si="235"/>
        <v>7.4375</v>
      </c>
      <c r="U228" s="147">
        <f t="shared" si="253"/>
        <v>-76.2509510165807</v>
      </c>
      <c r="V228" s="115">
        <f t="shared" si="254"/>
        <v>0.23766976959780292</v>
      </c>
      <c r="W228" s="115">
        <f t="shared" si="255"/>
        <v>5.9761713810390242E-2</v>
      </c>
      <c r="X228" s="115">
        <f t="shared" si="256"/>
        <v>1</v>
      </c>
      <c r="Y228" s="147">
        <f t="shared" si="257"/>
        <v>0</v>
      </c>
      <c r="Z228" s="149"/>
      <c r="AA228" s="147">
        <f t="shared" si="258"/>
        <v>-165.43587108698259</v>
      </c>
      <c r="AB228" s="147">
        <f t="shared" si="259"/>
        <v>14.564128913017413</v>
      </c>
      <c r="AC228" s="147">
        <f t="shared" si="260"/>
        <v>14.564128913017413</v>
      </c>
      <c r="AD228" s="114">
        <f t="shared" si="307"/>
        <v>-0.12178142959344217</v>
      </c>
      <c r="AE228" s="114">
        <f t="shared" si="261"/>
        <v>1</v>
      </c>
      <c r="AF228" s="147">
        <f t="shared" si="262"/>
        <v>0</v>
      </c>
      <c r="AG228" s="149"/>
      <c r="AH228" s="147">
        <f t="shared" si="263"/>
        <v>-167.43667849781625</v>
      </c>
      <c r="AI228" s="147">
        <f t="shared" si="264"/>
        <v>12.563321502183754</v>
      </c>
      <c r="AJ228" s="147">
        <f t="shared" si="265"/>
        <v>12.563321502183754</v>
      </c>
      <c r="AK228" s="114">
        <f t="shared" si="236"/>
        <v>-9.6959277122658349E-3</v>
      </c>
      <c r="AL228" s="114">
        <f t="shared" si="266"/>
        <v>1</v>
      </c>
      <c r="AM228" s="147">
        <f t="shared" si="267"/>
        <v>0</v>
      </c>
      <c r="AN228" s="149"/>
      <c r="AO228" s="147">
        <f t="shared" si="268"/>
        <v>-168.22124841669145</v>
      </c>
      <c r="AP228" s="147">
        <f t="shared" si="269"/>
        <v>11.32206325174792</v>
      </c>
      <c r="AQ228" s="114">
        <f t="shared" si="308"/>
        <v>-6.5058630205832871E-2</v>
      </c>
      <c r="AR228" s="147">
        <f t="shared" si="270"/>
        <v>11.32206325174792</v>
      </c>
      <c r="AS228" s="114">
        <f t="shared" si="271"/>
        <v>0.99253782967646953</v>
      </c>
      <c r="AT228" s="147">
        <f t="shared" si="272"/>
        <v>3.3457633722659336E-2</v>
      </c>
      <c r="AU228" s="147">
        <f t="shared" si="303"/>
        <v>-165.76152149225521</v>
      </c>
      <c r="AV228" s="147">
        <f t="shared" si="304"/>
        <v>14.238478507744787</v>
      </c>
      <c r="AW228" s="114">
        <f t="shared" si="305"/>
        <v>-0.14647448943279978</v>
      </c>
      <c r="AX228" s="147">
        <f t="shared" si="273"/>
        <v>14.238478507744787</v>
      </c>
      <c r="AY228" s="114">
        <f t="shared" si="274"/>
        <v>0.98327789409360089</v>
      </c>
      <c r="AZ228" s="147">
        <f t="shared" si="275"/>
        <v>4.2075882115085068E-2</v>
      </c>
      <c r="BA228" s="114">
        <f t="shared" si="276"/>
        <v>7.5533515837744397E-2</v>
      </c>
      <c r="BB228" s="149"/>
      <c r="BC228" s="223">
        <f t="shared" si="277"/>
        <v>1.6093563174042236</v>
      </c>
      <c r="BD228" s="70"/>
      <c r="BE228" s="214"/>
      <c r="BF228" s="148">
        <f t="shared" si="278"/>
        <v>-167.02589727076335</v>
      </c>
      <c r="BG228" s="148">
        <f t="shared" si="279"/>
        <v>12.974102729236648</v>
      </c>
      <c r="BH228" s="147">
        <f t="shared" si="280"/>
        <v>12.974102729236648</v>
      </c>
      <c r="BI228" s="114">
        <f t="shared" si="309"/>
        <v>-2.3390272258521465E-2</v>
      </c>
      <c r="BJ228" s="114">
        <f t="shared" si="281"/>
        <v>1</v>
      </c>
      <c r="BK228" s="147">
        <f t="shared" si="282"/>
        <v>0</v>
      </c>
      <c r="BL228" s="150"/>
      <c r="BM228" s="147">
        <f t="shared" si="283"/>
        <v>-165.02040883049773</v>
      </c>
      <c r="BN228" s="147">
        <f t="shared" si="284"/>
        <v>-165.02040883049773</v>
      </c>
      <c r="BO228" s="147">
        <f t="shared" si="285"/>
        <v>-2516.85</v>
      </c>
      <c r="BP228" s="147">
        <f t="shared" si="237"/>
        <v>7.4375</v>
      </c>
      <c r="BQ228" s="147">
        <f t="shared" si="286"/>
        <v>-79.638172840312734</v>
      </c>
      <c r="BR228" s="115">
        <f t="shared" si="287"/>
        <v>0.17986380885850731</v>
      </c>
      <c r="BS228" s="115">
        <f t="shared" si="288"/>
        <v>3.3413897596772088E-2</v>
      </c>
      <c r="BT228" s="115">
        <f t="shared" si="289"/>
        <v>3.3413897596772088E-2</v>
      </c>
      <c r="BU228" s="147">
        <f t="shared" si="290"/>
        <v>0.48764896226506421</v>
      </c>
      <c r="BV228" s="150"/>
      <c r="BW228" s="147">
        <f t="shared" si="291"/>
        <v>-157.96135194449948</v>
      </c>
      <c r="BX228" s="147">
        <f t="shared" si="292"/>
        <v>-157.96135194449948</v>
      </c>
      <c r="BY228" s="147">
        <f t="shared" si="293"/>
        <v>-2516.85</v>
      </c>
      <c r="BZ228" s="147">
        <f t="shared" si="238"/>
        <v>7.4375</v>
      </c>
      <c r="CA228" s="147">
        <f t="shared" si="294"/>
        <v>-75.106527041158387</v>
      </c>
      <c r="CB228" s="115">
        <f t="shared" si="295"/>
        <v>0.25702270350970491</v>
      </c>
      <c r="CC228" s="115">
        <f t="shared" si="296"/>
        <v>7.0557077842945792E-2</v>
      </c>
      <c r="CD228" s="115">
        <f t="shared" si="297"/>
        <v>1</v>
      </c>
      <c r="CE228" s="147">
        <f t="shared" si="298"/>
        <v>0</v>
      </c>
      <c r="CF228" s="150"/>
      <c r="CG228" s="227">
        <f t="shared" si="299"/>
        <v>0.48764896226506421</v>
      </c>
      <c r="CH228" s="236">
        <f t="shared" si="300"/>
        <v>2.097005279669288</v>
      </c>
      <c r="CI228" s="79">
        <f t="shared" si="301"/>
        <v>4.4938354631115186E-3</v>
      </c>
      <c r="CJ228" s="229">
        <f t="shared" si="239"/>
        <v>-46.947656656899838</v>
      </c>
      <c r="CK228" s="184">
        <f t="shared" si="310"/>
        <v>94</v>
      </c>
      <c r="CL228" s="184">
        <f t="shared" si="311"/>
        <v>3.1409063740965761</v>
      </c>
    </row>
    <row r="229" spans="1:90" x14ac:dyDescent="0.25">
      <c r="A229" s="145">
        <f t="shared" si="240"/>
        <v>945</v>
      </c>
      <c r="B229" s="146">
        <f t="shared" si="241"/>
        <v>0.125</v>
      </c>
      <c r="C229" s="94"/>
      <c r="D229" s="147">
        <f t="shared" si="242"/>
        <v>-329.99400000000003</v>
      </c>
      <c r="E229" s="148">
        <f t="shared" si="243"/>
        <v>0.97</v>
      </c>
      <c r="F229" s="149"/>
      <c r="G229" s="147">
        <f t="shared" si="244"/>
        <v>-148.67627454751002</v>
      </c>
      <c r="H229" s="147">
        <f t="shared" si="245"/>
        <v>-148.67627454751002</v>
      </c>
      <c r="I229" s="147">
        <f t="shared" si="246"/>
        <v>-2530.2375000000002</v>
      </c>
      <c r="J229" s="147">
        <f t="shared" si="234"/>
        <v>7.4375</v>
      </c>
      <c r="K229" s="147">
        <f t="shared" si="247"/>
        <v>-69.643547370007482</v>
      </c>
      <c r="L229" s="115">
        <f t="shared" si="306"/>
        <v>0.34785957023316089</v>
      </c>
      <c r="M229" s="115">
        <f t="shared" si="302"/>
        <v>0.1363783328951346</v>
      </c>
      <c r="N229" s="115">
        <f t="shared" si="248"/>
        <v>0.1363783328951346</v>
      </c>
      <c r="O229" s="147">
        <f t="shared" si="249"/>
        <v>0.43702608626546152</v>
      </c>
      <c r="P229" s="149"/>
      <c r="Q229" s="147">
        <f t="shared" si="250"/>
        <v>-76.320957512172342</v>
      </c>
      <c r="R229" s="147">
        <f t="shared" si="251"/>
        <v>-159.90098330256896</v>
      </c>
      <c r="S229" s="147">
        <f t="shared" si="252"/>
        <v>-2530.2375000000002</v>
      </c>
      <c r="T229" s="147">
        <f t="shared" si="235"/>
        <v>7.4375</v>
      </c>
      <c r="U229" s="147">
        <f t="shared" si="253"/>
        <v>-76.320957512172342</v>
      </c>
      <c r="V229" s="115">
        <f t="shared" si="254"/>
        <v>0.23648275933377</v>
      </c>
      <c r="W229" s="115">
        <f t="shared" si="255"/>
        <v>5.9133204939355713E-2</v>
      </c>
      <c r="X229" s="115">
        <f t="shared" si="256"/>
        <v>1</v>
      </c>
      <c r="Y229" s="147">
        <f t="shared" si="257"/>
        <v>0</v>
      </c>
      <c r="Z229" s="149"/>
      <c r="AA229" s="147">
        <f t="shared" si="258"/>
        <v>-165.54199921627722</v>
      </c>
      <c r="AB229" s="147">
        <f t="shared" si="259"/>
        <v>14.458000783722781</v>
      </c>
      <c r="AC229" s="147">
        <f t="shared" si="260"/>
        <v>14.458000783722781</v>
      </c>
      <c r="AD229" s="114">
        <f t="shared" si="307"/>
        <v>-0.11871575100797277</v>
      </c>
      <c r="AE229" s="114">
        <f t="shared" si="261"/>
        <v>1</v>
      </c>
      <c r="AF229" s="147">
        <f t="shared" si="262"/>
        <v>0</v>
      </c>
      <c r="AG229" s="149"/>
      <c r="AH229" s="147">
        <f t="shared" si="263"/>
        <v>-167.50711228670633</v>
      </c>
      <c r="AI229" s="147">
        <f t="shared" si="264"/>
        <v>12.492887713293669</v>
      </c>
      <c r="AJ229" s="147">
        <f t="shared" si="265"/>
        <v>12.492887713293669</v>
      </c>
      <c r="AK229" s="114">
        <f t="shared" si="236"/>
        <v>-9.4842320931671689E-3</v>
      </c>
      <c r="AL229" s="114">
        <f t="shared" si="266"/>
        <v>1</v>
      </c>
      <c r="AM229" s="147">
        <f t="shared" si="267"/>
        <v>0</v>
      </c>
      <c r="AN229" s="149"/>
      <c r="AO229" s="147">
        <f t="shared" si="268"/>
        <v>-168.29987850785707</v>
      </c>
      <c r="AP229" s="147">
        <f t="shared" si="269"/>
        <v>11.244456090265544</v>
      </c>
      <c r="AQ229" s="114">
        <f t="shared" si="308"/>
        <v>-6.3439495398658535E-2</v>
      </c>
      <c r="AR229" s="147">
        <f t="shared" si="270"/>
        <v>11.244456090265544</v>
      </c>
      <c r="AS229" s="114">
        <f t="shared" si="271"/>
        <v>0.99272286568416745</v>
      </c>
      <c r="AT229" s="147">
        <f t="shared" si="272"/>
        <v>3.3052487037817588E-2</v>
      </c>
      <c r="AU229" s="147">
        <f t="shared" si="303"/>
        <v>-165.86952013758594</v>
      </c>
      <c r="AV229" s="147">
        <f t="shared" si="304"/>
        <v>14.130479862414063</v>
      </c>
      <c r="AW229" s="114">
        <f t="shared" si="305"/>
        <v>-0.14271749756091484</v>
      </c>
      <c r="AX229" s="147">
        <f t="shared" si="273"/>
        <v>14.130479862414063</v>
      </c>
      <c r="AY229" s="114">
        <f t="shared" si="274"/>
        <v>0.98370329278757362</v>
      </c>
      <c r="AZ229" s="147">
        <f t="shared" si="275"/>
        <v>4.1535802064709179E-2</v>
      </c>
      <c r="BA229" s="114">
        <f t="shared" si="276"/>
        <v>7.4588289102526767E-2</v>
      </c>
      <c r="BB229" s="149"/>
      <c r="BC229" s="223">
        <f t="shared" si="277"/>
        <v>1.6066143753679882</v>
      </c>
      <c r="BD229" s="70"/>
      <c r="BE229" s="214"/>
      <c r="BF229" s="148">
        <f t="shared" si="278"/>
        <v>-167.10313692657959</v>
      </c>
      <c r="BG229" s="148">
        <f t="shared" si="279"/>
        <v>12.896863073420405</v>
      </c>
      <c r="BH229" s="147">
        <f t="shared" si="280"/>
        <v>12.896863073420405</v>
      </c>
      <c r="BI229" s="114">
        <f t="shared" si="309"/>
        <v>-2.2860133490901824E-2</v>
      </c>
      <c r="BJ229" s="114">
        <f t="shared" si="281"/>
        <v>1</v>
      </c>
      <c r="BK229" s="147">
        <f t="shared" si="282"/>
        <v>0</v>
      </c>
      <c r="BL229" s="150"/>
      <c r="BM229" s="147">
        <f t="shared" si="283"/>
        <v>-165.10132688522944</v>
      </c>
      <c r="BN229" s="147">
        <f t="shared" si="284"/>
        <v>-165.10132688522944</v>
      </c>
      <c r="BO229" s="147">
        <f t="shared" si="285"/>
        <v>-2530.2375000000002</v>
      </c>
      <c r="BP229" s="147">
        <f t="shared" si="237"/>
        <v>7.4375</v>
      </c>
      <c r="BQ229" s="147">
        <f t="shared" si="286"/>
        <v>-79.691818891526808</v>
      </c>
      <c r="BR229" s="115">
        <f t="shared" si="287"/>
        <v>0.17894269956087411</v>
      </c>
      <c r="BS229" s="115">
        <f t="shared" si="288"/>
        <v>3.3061634318261805E-2</v>
      </c>
      <c r="BT229" s="115">
        <f t="shared" si="289"/>
        <v>3.3061634318261805E-2</v>
      </c>
      <c r="BU229" s="147">
        <f t="shared" si="290"/>
        <v>0.48530666338985728</v>
      </c>
      <c r="BV229" s="150"/>
      <c r="BW229" s="147">
        <f t="shared" si="291"/>
        <v>-158.08280831133217</v>
      </c>
      <c r="BX229" s="147">
        <f t="shared" si="292"/>
        <v>-158.08280831133217</v>
      </c>
      <c r="BY229" s="147">
        <f t="shared" si="293"/>
        <v>-2530.2375000000002</v>
      </c>
      <c r="BZ229" s="147">
        <f t="shared" si="238"/>
        <v>7.4375</v>
      </c>
      <c r="CA229" s="147">
        <f t="shared" si="294"/>
        <v>-75.181852749119201</v>
      </c>
      <c r="CB229" s="115">
        <f t="shared" si="295"/>
        <v>0.25575196639171893</v>
      </c>
      <c r="CC229" s="115">
        <f t="shared" si="296"/>
        <v>6.9816066274424202E-2</v>
      </c>
      <c r="CD229" s="115">
        <f t="shared" si="297"/>
        <v>1</v>
      </c>
      <c r="CE229" s="147">
        <f t="shared" si="298"/>
        <v>0</v>
      </c>
      <c r="CF229" s="150"/>
      <c r="CG229" s="227">
        <f t="shared" si="299"/>
        <v>0.48530666338985728</v>
      </c>
      <c r="CH229" s="236">
        <f t="shared" si="300"/>
        <v>2.0919210387578455</v>
      </c>
      <c r="CI229" s="79">
        <f t="shared" si="301"/>
        <v>4.4031334236566515E-3</v>
      </c>
      <c r="CJ229" s="229">
        <f t="shared" si="239"/>
        <v>-47.124763087176042</v>
      </c>
      <c r="CK229" s="184">
        <f t="shared" si="310"/>
        <v>94.5</v>
      </c>
      <c r="CL229" s="184">
        <f t="shared" si="311"/>
        <v>3.1243244430757406</v>
      </c>
    </row>
    <row r="230" spans="1:90" x14ac:dyDescent="0.25">
      <c r="A230" s="145">
        <f t="shared" si="240"/>
        <v>950</v>
      </c>
      <c r="B230" s="146">
        <f t="shared" si="241"/>
        <v>0.125</v>
      </c>
      <c r="C230" s="94"/>
      <c r="D230" s="147">
        <f t="shared" si="242"/>
        <v>-331.74</v>
      </c>
      <c r="E230" s="148">
        <f t="shared" si="243"/>
        <v>0.97</v>
      </c>
      <c r="F230" s="149"/>
      <c r="G230" s="147">
        <f t="shared" si="244"/>
        <v>-148.85287609381803</v>
      </c>
      <c r="H230" s="147">
        <f t="shared" si="245"/>
        <v>-148.85287609381803</v>
      </c>
      <c r="I230" s="147">
        <f t="shared" si="246"/>
        <v>-2543.625</v>
      </c>
      <c r="J230" s="147">
        <f t="shared" si="234"/>
        <v>7.4375</v>
      </c>
      <c r="K230" s="147">
        <f t="shared" si="247"/>
        <v>-69.741958025806412</v>
      </c>
      <c r="L230" s="115">
        <f t="shared" si="306"/>
        <v>0.34624873719790383</v>
      </c>
      <c r="M230" s="115">
        <f t="shared" si="302"/>
        <v>0.13497276884668999</v>
      </c>
      <c r="N230" s="115">
        <f t="shared" si="248"/>
        <v>0.13497276884668999</v>
      </c>
      <c r="O230" s="147">
        <f t="shared" si="249"/>
        <v>0.43524232775970184</v>
      </c>
      <c r="P230" s="149"/>
      <c r="Q230" s="147">
        <f t="shared" si="250"/>
        <v>-76.390268104187811</v>
      </c>
      <c r="R230" s="147">
        <f t="shared" si="251"/>
        <v>-160.01052773923135</v>
      </c>
      <c r="S230" s="147">
        <f t="shared" si="252"/>
        <v>-2543.625</v>
      </c>
      <c r="T230" s="147">
        <f t="shared" si="235"/>
        <v>7.4375</v>
      </c>
      <c r="U230" s="147">
        <f t="shared" si="253"/>
        <v>-76.390268104187811</v>
      </c>
      <c r="V230" s="115">
        <f t="shared" si="254"/>
        <v>0.23530720080854947</v>
      </c>
      <c r="W230" s="115">
        <f t="shared" si="255"/>
        <v>5.8514525072262763E-2</v>
      </c>
      <c r="X230" s="115">
        <f t="shared" si="256"/>
        <v>1</v>
      </c>
      <c r="Y230" s="147">
        <f t="shared" si="257"/>
        <v>0</v>
      </c>
      <c r="Z230" s="149"/>
      <c r="AA230" s="147">
        <f t="shared" si="258"/>
        <v>-165.64645719939799</v>
      </c>
      <c r="AB230" s="147">
        <f t="shared" si="259"/>
        <v>14.353542800602014</v>
      </c>
      <c r="AC230" s="147">
        <f t="shared" si="260"/>
        <v>14.353542800602014</v>
      </c>
      <c r="AD230" s="114">
        <f t="shared" si="307"/>
        <v>-0.11574557222207073</v>
      </c>
      <c r="AE230" s="114">
        <f t="shared" si="261"/>
        <v>1</v>
      </c>
      <c r="AF230" s="147">
        <f t="shared" si="262"/>
        <v>0</v>
      </c>
      <c r="AG230" s="149"/>
      <c r="AH230" s="147">
        <f t="shared" si="263"/>
        <v>-167.57674165781066</v>
      </c>
      <c r="AI230" s="147">
        <f t="shared" si="264"/>
        <v>12.423258342189342</v>
      </c>
      <c r="AJ230" s="147">
        <f t="shared" si="265"/>
        <v>12.423258342189342</v>
      </c>
      <c r="AK230" s="114">
        <f t="shared" si="236"/>
        <v>-9.2783133605152807E-3</v>
      </c>
      <c r="AL230" s="114">
        <f t="shared" si="266"/>
        <v>1</v>
      </c>
      <c r="AM230" s="147">
        <f t="shared" si="267"/>
        <v>0</v>
      </c>
      <c r="AN230" s="149"/>
      <c r="AO230" s="147">
        <f t="shared" si="268"/>
        <v>-168.37736346690892</v>
      </c>
      <c r="AP230" s="147">
        <f t="shared" si="269"/>
        <v>11.167991646083095</v>
      </c>
      <c r="AQ230" s="114">
        <f t="shared" si="308"/>
        <v>-6.1870395996575733E-2</v>
      </c>
      <c r="AR230" s="147">
        <f t="shared" si="270"/>
        <v>11.167991646083095</v>
      </c>
      <c r="AS230" s="114">
        <f t="shared" si="271"/>
        <v>0.992902216519292</v>
      </c>
      <c r="AT230" s="147">
        <f t="shared" si="272"/>
        <v>3.2654946333576303E-2</v>
      </c>
      <c r="AU230" s="147">
        <f t="shared" si="303"/>
        <v>-165.97574118972744</v>
      </c>
      <c r="AV230" s="147">
        <f t="shared" si="304"/>
        <v>14.024258810272556</v>
      </c>
      <c r="AW230" s="114">
        <f t="shared" si="305"/>
        <v>-0.13907929622430562</v>
      </c>
      <c r="AX230" s="147">
        <f t="shared" si="273"/>
        <v>14.024258810272556</v>
      </c>
      <c r="AY230" s="114">
        <f t="shared" si="274"/>
        <v>0.98411541640712485</v>
      </c>
      <c r="AZ230" s="147">
        <f t="shared" si="275"/>
        <v>4.1006604708399286E-2</v>
      </c>
      <c r="BA230" s="114">
        <f t="shared" si="276"/>
        <v>7.3661551041975581E-2</v>
      </c>
      <c r="BB230" s="149"/>
      <c r="BC230" s="223">
        <f t="shared" si="277"/>
        <v>1.6039038788016775</v>
      </c>
      <c r="BD230" s="70"/>
      <c r="BE230" s="214"/>
      <c r="BF230" s="148">
        <f t="shared" si="278"/>
        <v>-167.17942116727562</v>
      </c>
      <c r="BG230" s="148">
        <f t="shared" si="279"/>
        <v>12.820578832724379</v>
      </c>
      <c r="BH230" s="147">
        <f t="shared" si="280"/>
        <v>12.820578832724379</v>
      </c>
      <c r="BI230" s="114">
        <f t="shared" si="309"/>
        <v>-2.234503450738954E-2</v>
      </c>
      <c r="BJ230" s="114">
        <f t="shared" si="281"/>
        <v>1</v>
      </c>
      <c r="BK230" s="147">
        <f t="shared" si="282"/>
        <v>0</v>
      </c>
      <c r="BL230" s="150"/>
      <c r="BM230" s="147">
        <f t="shared" si="283"/>
        <v>-165.1813679132604</v>
      </c>
      <c r="BN230" s="147">
        <f t="shared" si="284"/>
        <v>-165.1813679132604</v>
      </c>
      <c r="BO230" s="147">
        <f t="shared" si="285"/>
        <v>-2543.625</v>
      </c>
      <c r="BP230" s="147">
        <f t="shared" si="237"/>
        <v>7.4375</v>
      </c>
      <c r="BQ230" s="147">
        <f t="shared" si="286"/>
        <v>-79.744918237463182</v>
      </c>
      <c r="BR230" s="115">
        <f t="shared" si="287"/>
        <v>0.17803082277570675</v>
      </c>
      <c r="BS230" s="115">
        <f t="shared" si="288"/>
        <v>3.2714906408765128E-2</v>
      </c>
      <c r="BT230" s="115">
        <f t="shared" si="289"/>
        <v>3.2714906408765128E-2</v>
      </c>
      <c r="BU230" s="147">
        <f t="shared" si="290"/>
        <v>0.48298645588672634</v>
      </c>
      <c r="BV230" s="150"/>
      <c r="BW230" s="147">
        <f t="shared" si="291"/>
        <v>-158.20291547667372</v>
      </c>
      <c r="BX230" s="147">
        <f t="shared" si="292"/>
        <v>-158.20291547667372</v>
      </c>
      <c r="BY230" s="147">
        <f t="shared" si="293"/>
        <v>-2543.625</v>
      </c>
      <c r="BZ230" s="147">
        <f t="shared" si="238"/>
        <v>7.4375</v>
      </c>
      <c r="CA230" s="147">
        <f t="shared" si="294"/>
        <v>-75.25643716352927</v>
      </c>
      <c r="CB230" s="115">
        <f t="shared" si="295"/>
        <v>0.25449329927964376</v>
      </c>
      <c r="CC230" s="115">
        <f t="shared" si="296"/>
        <v>6.9086611192353362E-2</v>
      </c>
      <c r="CD230" s="115">
        <f t="shared" si="297"/>
        <v>1</v>
      </c>
      <c r="CE230" s="147">
        <f t="shared" si="298"/>
        <v>0</v>
      </c>
      <c r="CF230" s="150"/>
      <c r="CG230" s="227">
        <f t="shared" si="299"/>
        <v>0.48298645588672634</v>
      </c>
      <c r="CH230" s="236">
        <f t="shared" si="300"/>
        <v>2.086890334688404</v>
      </c>
      <c r="CI230" s="79">
        <f t="shared" si="301"/>
        <v>4.3146379070930913E-3</v>
      </c>
      <c r="CJ230" s="229">
        <f t="shared" si="239"/>
        <v>-47.301112905347594</v>
      </c>
      <c r="CK230" s="184">
        <f t="shared" si="310"/>
        <v>95</v>
      </c>
      <c r="CL230" s="184">
        <f t="shared" si="311"/>
        <v>3.1079161088326872</v>
      </c>
    </row>
    <row r="231" spans="1:90" x14ac:dyDescent="0.25">
      <c r="A231" s="145">
        <f t="shared" si="240"/>
        <v>955</v>
      </c>
      <c r="B231" s="146">
        <f t="shared" si="241"/>
        <v>0.125</v>
      </c>
      <c r="C231" s="94"/>
      <c r="D231" s="147">
        <f t="shared" si="242"/>
        <v>-333.48599999999999</v>
      </c>
      <c r="E231" s="148">
        <f t="shared" si="243"/>
        <v>0.97</v>
      </c>
      <c r="F231" s="149"/>
      <c r="G231" s="147">
        <f t="shared" si="244"/>
        <v>-149.02747510564345</v>
      </c>
      <c r="H231" s="147">
        <f t="shared" si="245"/>
        <v>-149.02747510564345</v>
      </c>
      <c r="I231" s="147">
        <f t="shared" si="246"/>
        <v>-2557.0124999999998</v>
      </c>
      <c r="J231" s="147">
        <f t="shared" si="234"/>
        <v>7.4375</v>
      </c>
      <c r="K231" s="147">
        <f t="shared" si="247"/>
        <v>-69.839461177813817</v>
      </c>
      <c r="L231" s="115">
        <f t="shared" si="306"/>
        <v>0.34465175122015196</v>
      </c>
      <c r="M231" s="115">
        <f t="shared" si="302"/>
        <v>0.13358842761745146</v>
      </c>
      <c r="N231" s="115">
        <f t="shared" si="248"/>
        <v>0.13358842761745146</v>
      </c>
      <c r="O231" s="147">
        <f t="shared" si="249"/>
        <v>0.43347142264585059</v>
      </c>
      <c r="P231" s="149"/>
      <c r="Q231" s="147">
        <f t="shared" si="250"/>
        <v>-76.458892917948532</v>
      </c>
      <c r="R231" s="147">
        <f t="shared" si="251"/>
        <v>-160.11886980148486</v>
      </c>
      <c r="S231" s="147">
        <f t="shared" si="252"/>
        <v>-2557.0124999999998</v>
      </c>
      <c r="T231" s="147">
        <f t="shared" si="235"/>
        <v>7.4375</v>
      </c>
      <c r="U231" s="147">
        <f t="shared" si="253"/>
        <v>-76.458892917948532</v>
      </c>
      <c r="V231" s="115">
        <f t="shared" si="254"/>
        <v>0.23414293433276129</v>
      </c>
      <c r="W231" s="115">
        <f t="shared" si="255"/>
        <v>5.7905471371730306E-2</v>
      </c>
      <c r="X231" s="115">
        <f t="shared" si="256"/>
        <v>1</v>
      </c>
      <c r="Y231" s="147">
        <f t="shared" si="257"/>
        <v>0</v>
      </c>
      <c r="Z231" s="149"/>
      <c r="AA231" s="147">
        <f t="shared" si="258"/>
        <v>-165.74928566367078</v>
      </c>
      <c r="AB231" s="147">
        <f t="shared" si="259"/>
        <v>14.250714336329224</v>
      </c>
      <c r="AC231" s="147">
        <f t="shared" si="260"/>
        <v>14.250714336329224</v>
      </c>
      <c r="AD231" s="114">
        <f t="shared" si="307"/>
        <v>-0.11286737512505587</v>
      </c>
      <c r="AE231" s="114">
        <f t="shared" si="261"/>
        <v>1</v>
      </c>
      <c r="AF231" s="147">
        <f t="shared" si="262"/>
        <v>0</v>
      </c>
      <c r="AG231" s="149"/>
      <c r="AH231" s="147">
        <f t="shared" si="263"/>
        <v>-167.64558057850928</v>
      </c>
      <c r="AI231" s="147">
        <f t="shared" si="264"/>
        <v>12.354419421490718</v>
      </c>
      <c r="AJ231" s="147">
        <f t="shared" si="265"/>
        <v>12.354419421490718</v>
      </c>
      <c r="AK231" s="114">
        <f t="shared" si="236"/>
        <v>-9.0779825539694069E-3</v>
      </c>
      <c r="AL231" s="114">
        <f t="shared" si="266"/>
        <v>1</v>
      </c>
      <c r="AM231" s="147">
        <f t="shared" si="267"/>
        <v>0</v>
      </c>
      <c r="AN231" s="149"/>
      <c r="AO231" s="147">
        <f t="shared" si="268"/>
        <v>-168.45372939868335</v>
      </c>
      <c r="AP231" s="147">
        <f t="shared" si="269"/>
        <v>11.092643782324103</v>
      </c>
      <c r="AQ231" s="114">
        <f t="shared" si="308"/>
        <v>-6.0349497404357064E-2</v>
      </c>
      <c r="AR231" s="147">
        <f t="shared" si="270"/>
        <v>11.092643782324103</v>
      </c>
      <c r="AS231" s="114">
        <f t="shared" si="271"/>
        <v>0.99307608884135357</v>
      </c>
      <c r="AT231" s="147">
        <f t="shared" si="272"/>
        <v>3.2264816120779825E-2</v>
      </c>
      <c r="AU231" s="147">
        <f t="shared" si="303"/>
        <v>-166.08022984189992</v>
      </c>
      <c r="AV231" s="147">
        <f t="shared" si="304"/>
        <v>13.919770158100079</v>
      </c>
      <c r="AW231" s="114">
        <f t="shared" si="305"/>
        <v>-0.13555545819169845</v>
      </c>
      <c r="AX231" s="147">
        <f t="shared" si="273"/>
        <v>13.919770158100079</v>
      </c>
      <c r="AY231" s="114">
        <f t="shared" si="274"/>
        <v>0.98451474992655585</v>
      </c>
      <c r="AZ231" s="147">
        <f t="shared" si="275"/>
        <v>4.0487987661722159E-2</v>
      </c>
      <c r="BA231" s="114">
        <f t="shared" si="276"/>
        <v>7.2752803782501985E-2</v>
      </c>
      <c r="BB231" s="149"/>
      <c r="BC231" s="223">
        <f t="shared" si="277"/>
        <v>1.6012242264283527</v>
      </c>
      <c r="BD231" s="70"/>
      <c r="BE231" s="214"/>
      <c r="BF231" s="148">
        <f t="shared" si="278"/>
        <v>-167.25476816022444</v>
      </c>
      <c r="BG231" s="148">
        <f t="shared" si="279"/>
        <v>12.745231839775556</v>
      </c>
      <c r="BH231" s="147">
        <f t="shared" si="280"/>
        <v>12.745231839775556</v>
      </c>
      <c r="BI231" s="114">
        <f t="shared" si="309"/>
        <v>-2.1844463949408664E-2</v>
      </c>
      <c r="BJ231" s="114">
        <f t="shared" si="281"/>
        <v>1</v>
      </c>
      <c r="BK231" s="147">
        <f t="shared" si="282"/>
        <v>0</v>
      </c>
      <c r="BL231" s="150"/>
      <c r="BM231" s="147">
        <f t="shared" si="283"/>
        <v>-165.26054619461581</v>
      </c>
      <c r="BN231" s="147">
        <f t="shared" si="284"/>
        <v>-165.26054619461581</v>
      </c>
      <c r="BO231" s="147">
        <f t="shared" si="285"/>
        <v>-2557.0124999999998</v>
      </c>
      <c r="BP231" s="147">
        <f t="shared" si="237"/>
        <v>7.4375</v>
      </c>
      <c r="BQ231" s="147">
        <f t="shared" si="286"/>
        <v>-79.797479103105104</v>
      </c>
      <c r="BR231" s="115">
        <f t="shared" si="287"/>
        <v>0.17712804273822161</v>
      </c>
      <c r="BS231" s="115">
        <f t="shared" si="288"/>
        <v>3.237359868177752E-2</v>
      </c>
      <c r="BT231" s="115">
        <f t="shared" si="289"/>
        <v>3.237359868177752E-2</v>
      </c>
      <c r="BU231" s="147">
        <f t="shared" si="290"/>
        <v>0.48068803430661955</v>
      </c>
      <c r="BV231" s="150"/>
      <c r="BW231" s="147">
        <f t="shared" si="291"/>
        <v>-158.32169596064494</v>
      </c>
      <c r="BX231" s="147">
        <f t="shared" si="292"/>
        <v>-158.32169596064494</v>
      </c>
      <c r="BY231" s="147">
        <f t="shared" si="293"/>
        <v>-2557.0124999999998</v>
      </c>
      <c r="BZ231" s="147">
        <f t="shared" si="238"/>
        <v>7.4375</v>
      </c>
      <c r="CA231" s="147">
        <f t="shared" si="294"/>
        <v>-75.330290924525386</v>
      </c>
      <c r="CB231" s="115">
        <f t="shared" si="295"/>
        <v>0.2532465375452066</v>
      </c>
      <c r="CC231" s="115">
        <f t="shared" si="296"/>
        <v>6.8368475255562652E-2</v>
      </c>
      <c r="CD231" s="115">
        <f t="shared" si="297"/>
        <v>1</v>
      </c>
      <c r="CE231" s="147">
        <f t="shared" si="298"/>
        <v>0</v>
      </c>
      <c r="CF231" s="150"/>
      <c r="CG231" s="227">
        <f t="shared" si="299"/>
        <v>0.48068803430661955</v>
      </c>
      <c r="CH231" s="236">
        <f t="shared" si="300"/>
        <v>2.0819122607349723</v>
      </c>
      <c r="CI231" s="79">
        <f t="shared" si="301"/>
        <v>4.2282880817751823E-3</v>
      </c>
      <c r="CJ231" s="229">
        <f t="shared" si="239"/>
        <v>-47.476708619992678</v>
      </c>
      <c r="CK231" s="184">
        <f t="shared" si="310"/>
        <v>95.5</v>
      </c>
      <c r="CL231" s="184">
        <f t="shared" si="311"/>
        <v>3.0916786741097533</v>
      </c>
    </row>
    <row r="232" spans="1:90" x14ac:dyDescent="0.25">
      <c r="A232" s="145">
        <f t="shared" si="240"/>
        <v>960</v>
      </c>
      <c r="B232" s="146">
        <f t="shared" si="241"/>
        <v>0.125</v>
      </c>
      <c r="C232" s="94"/>
      <c r="D232" s="147">
        <f t="shared" si="242"/>
        <v>-335.23200000000003</v>
      </c>
      <c r="E232" s="148">
        <f t="shared" si="243"/>
        <v>0.97</v>
      </c>
      <c r="F232" s="149"/>
      <c r="G232" s="147">
        <f t="shared" si="244"/>
        <v>-149.20010524641421</v>
      </c>
      <c r="H232" s="147">
        <f t="shared" si="245"/>
        <v>-149.20010524641421</v>
      </c>
      <c r="I232" s="147">
        <f t="shared" si="246"/>
        <v>-2570.4</v>
      </c>
      <c r="J232" s="147">
        <f t="shared" si="234"/>
        <v>7.4375</v>
      </c>
      <c r="K232" s="147">
        <f t="shared" si="247"/>
        <v>-69.936068764374355</v>
      </c>
      <c r="L232" s="115">
        <f t="shared" si="306"/>
        <v>0.34306844914107271</v>
      </c>
      <c r="M232" s="115">
        <f t="shared" si="302"/>
        <v>0.13222489607512267</v>
      </c>
      <c r="N232" s="115">
        <f t="shared" si="248"/>
        <v>0.13222489607512267</v>
      </c>
      <c r="O232" s="147">
        <f t="shared" si="249"/>
        <v>0.4317132674954115</v>
      </c>
      <c r="P232" s="149"/>
      <c r="Q232" s="147">
        <f t="shared" si="250"/>
        <v>-76.526841887268858</v>
      </c>
      <c r="R232" s="147">
        <f t="shared" si="251"/>
        <v>-160.2260293325985</v>
      </c>
      <c r="S232" s="147">
        <f t="shared" si="252"/>
        <v>-2570.4</v>
      </c>
      <c r="T232" s="147">
        <f t="shared" si="235"/>
        <v>7.4375</v>
      </c>
      <c r="U232" s="147">
        <f t="shared" si="253"/>
        <v>-76.526841887268858</v>
      </c>
      <c r="V232" s="115">
        <f t="shared" si="254"/>
        <v>0.23298980306545214</v>
      </c>
      <c r="W232" s="115">
        <f t="shared" si="255"/>
        <v>5.730584616832865E-2</v>
      </c>
      <c r="X232" s="115">
        <f t="shared" si="256"/>
        <v>1</v>
      </c>
      <c r="Y232" s="147">
        <f t="shared" si="257"/>
        <v>0</v>
      </c>
      <c r="Z232" s="149"/>
      <c r="AA232" s="147">
        <f t="shared" si="258"/>
        <v>-165.8505239136548</v>
      </c>
      <c r="AB232" s="147">
        <f t="shared" si="259"/>
        <v>14.149476086345203</v>
      </c>
      <c r="AC232" s="147">
        <f t="shared" si="260"/>
        <v>14.149476086345203</v>
      </c>
      <c r="AD232" s="114">
        <f t="shared" si="307"/>
        <v>-0.11007779028607069</v>
      </c>
      <c r="AE232" s="114">
        <f t="shared" si="261"/>
        <v>1</v>
      </c>
      <c r="AF232" s="147">
        <f t="shared" si="262"/>
        <v>0</v>
      </c>
      <c r="AG232" s="149"/>
      <c r="AH232" s="147">
        <f t="shared" si="263"/>
        <v>-167.71364269009794</v>
      </c>
      <c r="AI232" s="147">
        <f t="shared" si="264"/>
        <v>12.286357309902058</v>
      </c>
      <c r="AJ232" s="147">
        <f t="shared" si="265"/>
        <v>12.286357309902058</v>
      </c>
      <c r="AK232" s="114">
        <f t="shared" si="236"/>
        <v>-8.8830579091615808E-3</v>
      </c>
      <c r="AL232" s="114">
        <f t="shared" si="266"/>
        <v>1</v>
      </c>
      <c r="AM232" s="147">
        <f t="shared" si="267"/>
        <v>0</v>
      </c>
      <c r="AN232" s="149"/>
      <c r="AO232" s="147">
        <f t="shared" si="268"/>
        <v>-168.5290016029893</v>
      </c>
      <c r="AP232" s="147">
        <f t="shared" si="269"/>
        <v>11.018387168495991</v>
      </c>
      <c r="AQ232" s="114">
        <f t="shared" si="308"/>
        <v>-5.887504242545083E-2</v>
      </c>
      <c r="AR232" s="147">
        <f t="shared" si="270"/>
        <v>11.018387168495991</v>
      </c>
      <c r="AS232" s="114">
        <f t="shared" si="271"/>
        <v>0.99324468069914584</v>
      </c>
      <c r="AT232" s="147">
        <f t="shared" si="272"/>
        <v>3.1881907316249972E-2</v>
      </c>
      <c r="AU232" s="147">
        <f t="shared" si="303"/>
        <v>-166.18302975220632</v>
      </c>
      <c r="AV232" s="147">
        <f t="shared" si="304"/>
        <v>13.816970247793677</v>
      </c>
      <c r="AW232" s="114">
        <f t="shared" si="305"/>
        <v>-0.13214174503513151</v>
      </c>
      <c r="AX232" s="147">
        <f t="shared" si="273"/>
        <v>13.816970247793677</v>
      </c>
      <c r="AY232" s="114">
        <f t="shared" si="274"/>
        <v>0.9849017582376377</v>
      </c>
      <c r="AZ232" s="147">
        <f t="shared" si="275"/>
        <v>3.9979659281810409E-2</v>
      </c>
      <c r="BA232" s="114">
        <f t="shared" si="276"/>
        <v>7.1861566598060381E-2</v>
      </c>
      <c r="BB232" s="149"/>
      <c r="BC232" s="223">
        <f t="shared" si="277"/>
        <v>1.5985748340934718</v>
      </c>
      <c r="BD232" s="70"/>
      <c r="BE232" s="214"/>
      <c r="BF232" s="148">
        <f t="shared" si="278"/>
        <v>-167.32919560631538</v>
      </c>
      <c r="BG232" s="148">
        <f t="shared" si="279"/>
        <v>12.67080439368462</v>
      </c>
      <c r="BH232" s="147">
        <f t="shared" si="280"/>
        <v>12.67080439368462</v>
      </c>
      <c r="BI232" s="114">
        <f t="shared" si="309"/>
        <v>-2.1357930672536607E-2</v>
      </c>
      <c r="BJ232" s="114">
        <f t="shared" si="281"/>
        <v>1</v>
      </c>
      <c r="BK232" s="147">
        <f t="shared" si="282"/>
        <v>0</v>
      </c>
      <c r="BL232" s="150"/>
      <c r="BM232" s="147">
        <f t="shared" si="283"/>
        <v>-165.33887569941203</v>
      </c>
      <c r="BN232" s="147">
        <f t="shared" si="284"/>
        <v>-165.33887569941203</v>
      </c>
      <c r="BO232" s="147">
        <f t="shared" si="285"/>
        <v>-2570.4</v>
      </c>
      <c r="BP232" s="147">
        <f t="shared" si="237"/>
        <v>7.4375</v>
      </c>
      <c r="BQ232" s="147">
        <f t="shared" si="286"/>
        <v>-79.849509551084438</v>
      </c>
      <c r="BR232" s="115">
        <f t="shared" si="287"/>
        <v>0.17623422628435317</v>
      </c>
      <c r="BS232" s="115">
        <f t="shared" si="288"/>
        <v>3.2037598924867433E-2</v>
      </c>
      <c r="BT232" s="115">
        <f t="shared" si="289"/>
        <v>3.2037598924867433E-2</v>
      </c>
      <c r="BU232" s="147">
        <f t="shared" si="290"/>
        <v>0.47841109866728015</v>
      </c>
      <c r="BV232" s="150"/>
      <c r="BW232" s="147">
        <f t="shared" si="291"/>
        <v>-158.43917178437505</v>
      </c>
      <c r="BX232" s="147">
        <f t="shared" si="292"/>
        <v>-158.43917178437505</v>
      </c>
      <c r="BY232" s="147">
        <f t="shared" si="293"/>
        <v>-2570.4</v>
      </c>
      <c r="BZ232" s="147">
        <f t="shared" si="238"/>
        <v>7.4375</v>
      </c>
      <c r="CA232" s="147">
        <f t="shared" si="294"/>
        <v>-75.403424474505826</v>
      </c>
      <c r="CB232" s="115">
        <f t="shared" si="295"/>
        <v>0.25201151940741345</v>
      </c>
      <c r="CC232" s="115">
        <f t="shared" si="296"/>
        <v>6.7661427123112294E-2</v>
      </c>
      <c r="CD232" s="115">
        <f t="shared" si="297"/>
        <v>1</v>
      </c>
      <c r="CE232" s="147">
        <f t="shared" si="298"/>
        <v>0</v>
      </c>
      <c r="CF232" s="150"/>
      <c r="CG232" s="227">
        <f t="shared" si="299"/>
        <v>0.47841109866728015</v>
      </c>
      <c r="CH232" s="236">
        <f t="shared" si="300"/>
        <v>2.0769859327607518</v>
      </c>
      <c r="CI232" s="79">
        <f t="shared" si="301"/>
        <v>4.1440248895420126E-3</v>
      </c>
      <c r="CJ232" s="229">
        <f t="shared" si="239"/>
        <v>-47.651552896538838</v>
      </c>
      <c r="CK232" s="184">
        <f t="shared" si="310"/>
        <v>96</v>
      </c>
      <c r="CL232" s="184">
        <f t="shared" si="311"/>
        <v>3.0756094967872736</v>
      </c>
    </row>
    <row r="233" spans="1:90" x14ac:dyDescent="0.25">
      <c r="A233" s="145">
        <f t="shared" si="240"/>
        <v>965</v>
      </c>
      <c r="B233" s="146">
        <f t="shared" si="241"/>
        <v>0.125</v>
      </c>
      <c r="C233" s="94"/>
      <c r="D233" s="147">
        <f t="shared" si="242"/>
        <v>-336.97800000000001</v>
      </c>
      <c r="E233" s="148">
        <f t="shared" si="243"/>
        <v>0.97</v>
      </c>
      <c r="F233" s="149"/>
      <c r="G233" s="147">
        <f t="shared" si="244"/>
        <v>-149.37079944603289</v>
      </c>
      <c r="H233" s="147">
        <f t="shared" si="245"/>
        <v>-149.37079944603289</v>
      </c>
      <c r="I233" s="147">
        <f t="shared" si="246"/>
        <v>-2583.7874999999999</v>
      </c>
      <c r="J233" s="147">
        <f t="shared" si="234"/>
        <v>7.4375</v>
      </c>
      <c r="K233" s="147">
        <f t="shared" si="247"/>
        <v>-70.031792525900542</v>
      </c>
      <c r="L233" s="115">
        <f t="shared" si="306"/>
        <v>0.34149867005968415</v>
      </c>
      <c r="M233" s="115">
        <f t="shared" si="302"/>
        <v>0.13088177066487125</v>
      </c>
      <c r="N233" s="115">
        <f t="shared" si="248"/>
        <v>0.13088177066487125</v>
      </c>
      <c r="O233" s="147">
        <f t="shared" si="249"/>
        <v>0.42996775891201178</v>
      </c>
      <c r="P233" s="149"/>
      <c r="Q233" s="147">
        <f t="shared" si="250"/>
        <v>-76.594124758863444</v>
      </c>
      <c r="R233" s="147">
        <f t="shared" si="251"/>
        <v>-160.33202574019796</v>
      </c>
      <c r="S233" s="147">
        <f t="shared" si="252"/>
        <v>-2583.7874999999999</v>
      </c>
      <c r="T233" s="147">
        <f t="shared" si="235"/>
        <v>7.4375</v>
      </c>
      <c r="U233" s="147">
        <f t="shared" si="253"/>
        <v>-76.594124758863444</v>
      </c>
      <c r="V233" s="115">
        <f t="shared" si="254"/>
        <v>0.2318476529536351</v>
      </c>
      <c r="W233" s="115">
        <f t="shared" si="255"/>
        <v>5.6715456804908797E-2</v>
      </c>
      <c r="X233" s="115">
        <f t="shared" si="256"/>
        <v>1</v>
      </c>
      <c r="Y233" s="147">
        <f t="shared" si="257"/>
        <v>0</v>
      </c>
      <c r="Z233" s="149"/>
      <c r="AA233" s="147">
        <f t="shared" si="258"/>
        <v>-165.95020998449874</v>
      </c>
      <c r="AB233" s="147">
        <f t="shared" si="259"/>
        <v>14.049790015501259</v>
      </c>
      <c r="AC233" s="147">
        <f t="shared" si="260"/>
        <v>14.049790015501259</v>
      </c>
      <c r="AD233" s="114">
        <f t="shared" si="307"/>
        <v>-0.10737358989839157</v>
      </c>
      <c r="AE233" s="114">
        <f t="shared" si="261"/>
        <v>1</v>
      </c>
      <c r="AF233" s="147">
        <f t="shared" si="262"/>
        <v>0</v>
      </c>
      <c r="AG233" s="149"/>
      <c r="AH233" s="147">
        <f t="shared" si="263"/>
        <v>-167.78094131733977</v>
      </c>
      <c r="AI233" s="147">
        <f t="shared" si="264"/>
        <v>12.219058682660233</v>
      </c>
      <c r="AJ233" s="147">
        <f t="shared" si="265"/>
        <v>12.219058682660233</v>
      </c>
      <c r="AK233" s="114">
        <f t="shared" si="236"/>
        <v>-8.6933645454370222E-3</v>
      </c>
      <c r="AL233" s="114">
        <f t="shared" si="266"/>
        <v>1</v>
      </c>
      <c r="AM233" s="147">
        <f t="shared" si="267"/>
        <v>0</v>
      </c>
      <c r="AN233" s="149"/>
      <c r="AO233" s="147">
        <f t="shared" si="268"/>
        <v>-168.6032046056286</v>
      </c>
      <c r="AP233" s="147">
        <f t="shared" si="269"/>
        <v>10.945197249427963</v>
      </c>
      <c r="AQ233" s="114">
        <f t="shared" si="308"/>
        <v>-5.7445347586001019E-2</v>
      </c>
      <c r="AR233" s="147">
        <f t="shared" si="270"/>
        <v>10.945197249427963</v>
      </c>
      <c r="AS233" s="114">
        <f t="shared" si="271"/>
        <v>0.9934081819326076</v>
      </c>
      <c r="AT233" s="147">
        <f t="shared" si="272"/>
        <v>3.1506036987414977E-2</v>
      </c>
      <c r="AU233" s="147">
        <f t="shared" si="303"/>
        <v>-166.28418310814305</v>
      </c>
      <c r="AV233" s="147">
        <f t="shared" si="304"/>
        <v>13.715816891856946</v>
      </c>
      <c r="AW233" s="114">
        <f t="shared" si="305"/>
        <v>-0.12883409810488949</v>
      </c>
      <c r="AX233" s="147">
        <f t="shared" si="273"/>
        <v>13.715816891856946</v>
      </c>
      <c r="AY233" s="114">
        <f t="shared" si="274"/>
        <v>0.98527688706962702</v>
      </c>
      <c r="AZ233" s="147">
        <f t="shared" si="275"/>
        <v>3.9481338203387874E-2</v>
      </c>
      <c r="BA233" s="114">
        <f t="shared" si="276"/>
        <v>7.0987375190802851E-2</v>
      </c>
      <c r="BB233" s="149"/>
      <c r="BC233" s="223">
        <f t="shared" si="277"/>
        <v>1.5959551341028146</v>
      </c>
      <c r="BD233" s="70"/>
      <c r="BE233" s="214"/>
      <c r="BF233" s="148">
        <f t="shared" si="278"/>
        <v>-167.40272075498132</v>
      </c>
      <c r="BG233" s="148">
        <f t="shared" si="279"/>
        <v>12.597279245018683</v>
      </c>
      <c r="BH233" s="147">
        <f t="shared" si="280"/>
        <v>12.597279245018683</v>
      </c>
      <c r="BI233" s="114">
        <f t="shared" si="309"/>
        <v>-2.0884962838038479E-2</v>
      </c>
      <c r="BJ233" s="114">
        <f t="shared" si="281"/>
        <v>1</v>
      </c>
      <c r="BK233" s="147">
        <f t="shared" si="282"/>
        <v>0</v>
      </c>
      <c r="BL233" s="150"/>
      <c r="BM233" s="147">
        <f t="shared" si="283"/>
        <v>-165.41637009624449</v>
      </c>
      <c r="BN233" s="147">
        <f t="shared" si="284"/>
        <v>-165.41637009624449</v>
      </c>
      <c r="BO233" s="147">
        <f t="shared" si="285"/>
        <v>-2583.7874999999999</v>
      </c>
      <c r="BP233" s="147">
        <f t="shared" si="237"/>
        <v>7.4375</v>
      </c>
      <c r="BQ233" s="147">
        <f t="shared" si="286"/>
        <v>-79.901017485622091</v>
      </c>
      <c r="BR233" s="115">
        <f t="shared" si="287"/>
        <v>0.17534924279001723</v>
      </c>
      <c r="BS233" s="115">
        <f t="shared" si="288"/>
        <v>3.1706797808270924E-2</v>
      </c>
      <c r="BT233" s="115">
        <f t="shared" si="289"/>
        <v>3.1706797808270924E-2</v>
      </c>
      <c r="BU233" s="147">
        <f t="shared" si="290"/>
        <v>0.47615535433576422</v>
      </c>
      <c r="BV233" s="150"/>
      <c r="BW233" s="147">
        <f t="shared" si="291"/>
        <v>-158.55536448368156</v>
      </c>
      <c r="BX233" s="147">
        <f t="shared" si="292"/>
        <v>-158.55536448368156</v>
      </c>
      <c r="BY233" s="147">
        <f t="shared" si="293"/>
        <v>-2583.7874999999999</v>
      </c>
      <c r="BZ233" s="147">
        <f t="shared" si="238"/>
        <v>7.4375</v>
      </c>
      <c r="CA233" s="147">
        <f t="shared" si="294"/>
        <v>-75.475848062580823</v>
      </c>
      <c r="CB233" s="115">
        <f t="shared" si="295"/>
        <v>0.25078808587471774</v>
      </c>
      <c r="CC233" s="115">
        <f t="shared" si="296"/>
        <v>6.6965241275698792E-2</v>
      </c>
      <c r="CD233" s="115">
        <f t="shared" si="297"/>
        <v>1</v>
      </c>
      <c r="CE233" s="147">
        <f t="shared" si="298"/>
        <v>0</v>
      </c>
      <c r="CF233" s="150"/>
      <c r="CG233" s="227">
        <f t="shared" si="299"/>
        <v>0.47615535433576422</v>
      </c>
      <c r="CH233" s="236">
        <f t="shared" si="300"/>
        <v>2.0721104884385788</v>
      </c>
      <c r="CI233" s="79">
        <f t="shared" si="301"/>
        <v>4.0617909975938357E-3</v>
      </c>
      <c r="CJ233" s="229">
        <f t="shared" si="239"/>
        <v>-47.825648545886395</v>
      </c>
      <c r="CK233" s="184">
        <f t="shared" si="310"/>
        <v>96.5</v>
      </c>
      <c r="CL233" s="184">
        <f t="shared" si="311"/>
        <v>3.0597059884981443</v>
      </c>
    </row>
    <row r="234" spans="1:90" x14ac:dyDescent="0.25">
      <c r="A234" s="145">
        <f t="shared" si="240"/>
        <v>970</v>
      </c>
      <c r="B234" s="146">
        <f t="shared" si="241"/>
        <v>0.125</v>
      </c>
      <c r="C234" s="94"/>
      <c r="D234" s="147">
        <f t="shared" si="242"/>
        <v>-338.72399999999999</v>
      </c>
      <c r="E234" s="148">
        <f t="shared" si="243"/>
        <v>0.97</v>
      </c>
      <c r="F234" s="149"/>
      <c r="G234" s="147">
        <f t="shared" si="244"/>
        <v>-149.53958991997081</v>
      </c>
      <c r="H234" s="147">
        <f t="shared" si="245"/>
        <v>-149.53958991997081</v>
      </c>
      <c r="I234" s="147">
        <f t="shared" si="246"/>
        <v>-2597.1750000000002</v>
      </c>
      <c r="J234" s="147">
        <f t="shared" si="234"/>
        <v>7.4375</v>
      </c>
      <c r="K234" s="147">
        <f t="shared" si="247"/>
        <v>-70.126644008705284</v>
      </c>
      <c r="L234" s="115">
        <f t="shared" si="306"/>
        <v>0.33994225530183658</v>
      </c>
      <c r="M234" s="115">
        <f t="shared" si="302"/>
        <v>0.12955865716173159</v>
      </c>
      <c r="N234" s="115">
        <f t="shared" si="248"/>
        <v>0.12955865716173159</v>
      </c>
      <c r="O234" s="147">
        <f t="shared" si="249"/>
        <v>0.42823479358525429</v>
      </c>
      <c r="P234" s="149"/>
      <c r="Q234" s="147">
        <f t="shared" si="250"/>
        <v>-76.660751096636602</v>
      </c>
      <c r="R234" s="147">
        <f t="shared" si="251"/>
        <v>-160.43687800814018</v>
      </c>
      <c r="S234" s="147">
        <f t="shared" si="252"/>
        <v>-2597.1750000000002</v>
      </c>
      <c r="T234" s="147">
        <f t="shared" si="235"/>
        <v>7.4375</v>
      </c>
      <c r="U234" s="147">
        <f t="shared" si="253"/>
        <v>-76.660751096636602</v>
      </c>
      <c r="V234" s="115">
        <f t="shared" si="254"/>
        <v>0.23071633267327576</v>
      </c>
      <c r="W234" s="115">
        <f t="shared" si="255"/>
        <v>5.6134115486303988E-2</v>
      </c>
      <c r="X234" s="115">
        <f t="shared" si="256"/>
        <v>1</v>
      </c>
      <c r="Y234" s="147">
        <f t="shared" si="257"/>
        <v>0</v>
      </c>
      <c r="Z234" s="149"/>
      <c r="AA234" s="147">
        <f t="shared" si="258"/>
        <v>-166.04838069275235</v>
      </c>
      <c r="AB234" s="147">
        <f t="shared" si="259"/>
        <v>13.951619307247654</v>
      </c>
      <c r="AC234" s="147">
        <f t="shared" si="260"/>
        <v>13.951619307247654</v>
      </c>
      <c r="AD234" s="114">
        <f t="shared" si="307"/>
        <v>-0.10475168109391236</v>
      </c>
      <c r="AE234" s="114">
        <f t="shared" si="261"/>
        <v>1</v>
      </c>
      <c r="AF234" s="147">
        <f t="shared" si="262"/>
        <v>0</v>
      </c>
      <c r="AG234" s="149"/>
      <c r="AH234" s="147">
        <f t="shared" si="263"/>
        <v>-167.84748947768162</v>
      </c>
      <c r="AI234" s="147">
        <f t="shared" si="264"/>
        <v>12.15251052231838</v>
      </c>
      <c r="AJ234" s="147">
        <f t="shared" si="265"/>
        <v>12.15251052231838</v>
      </c>
      <c r="AK234" s="114">
        <f t="shared" si="236"/>
        <v>-8.5087341687952837E-3</v>
      </c>
      <c r="AL234" s="114">
        <f t="shared" si="266"/>
        <v>1</v>
      </c>
      <c r="AM234" s="147">
        <f t="shared" si="267"/>
        <v>0</v>
      </c>
      <c r="AN234" s="149"/>
      <c r="AO234" s="147">
        <f t="shared" si="268"/>
        <v>-168.67636218799365</v>
      </c>
      <c r="AP234" s="147">
        <f t="shared" si="269"/>
        <v>10.873050215634066</v>
      </c>
      <c r="AQ234" s="114">
        <f t="shared" si="308"/>
        <v>-5.6058799652251787E-2</v>
      </c>
      <c r="AR234" s="147">
        <f t="shared" si="270"/>
        <v>10.873050215634066</v>
      </c>
      <c r="AS234" s="114">
        <f t="shared" si="271"/>
        <v>0.9935667745540474</v>
      </c>
      <c r="AT234" s="147">
        <f t="shared" si="272"/>
        <v>3.1137028108917716E-2</v>
      </c>
      <c r="AU234" s="147">
        <f t="shared" si="303"/>
        <v>-166.3837306879087</v>
      </c>
      <c r="AV234" s="147">
        <f t="shared" si="304"/>
        <v>13.616269312091305</v>
      </c>
      <c r="AW234" s="114">
        <f t="shared" si="305"/>
        <v>-0.12562862998092078</v>
      </c>
      <c r="AX234" s="147">
        <f t="shared" si="273"/>
        <v>13.616269312091305</v>
      </c>
      <c r="AY234" s="114">
        <f t="shared" si="274"/>
        <v>0.98564056386357057</v>
      </c>
      <c r="AZ234" s="147">
        <f t="shared" si="275"/>
        <v>3.8992752898314158E-2</v>
      </c>
      <c r="BA234" s="114">
        <f t="shared" si="276"/>
        <v>7.012978100723187E-2</v>
      </c>
      <c r="BB234" s="149"/>
      <c r="BC234" s="223">
        <f t="shared" si="277"/>
        <v>1.5933645745924863</v>
      </c>
      <c r="BD234" s="70"/>
      <c r="BE234" s="214"/>
      <c r="BF234" s="148">
        <f t="shared" si="278"/>
        <v>-167.47536041864743</v>
      </c>
      <c r="BG234" s="148">
        <f t="shared" si="279"/>
        <v>12.524639581352574</v>
      </c>
      <c r="BH234" s="147">
        <f t="shared" si="280"/>
        <v>12.524639581352574</v>
      </c>
      <c r="BI234" s="114">
        <f t="shared" si="309"/>
        <v>-2.0425107050022453E-2</v>
      </c>
      <c r="BJ234" s="114">
        <f t="shared" si="281"/>
        <v>1</v>
      </c>
      <c r="BK234" s="147">
        <f t="shared" si="282"/>
        <v>0</v>
      </c>
      <c r="BL234" s="150"/>
      <c r="BM234" s="147">
        <f t="shared" si="283"/>
        <v>-165.49304276030497</v>
      </c>
      <c r="BN234" s="147">
        <f t="shared" si="284"/>
        <v>-165.49304276030497</v>
      </c>
      <c r="BO234" s="147">
        <f t="shared" si="285"/>
        <v>-2597.1750000000002</v>
      </c>
      <c r="BP234" s="147">
        <f t="shared" si="237"/>
        <v>7.4375</v>
      </c>
      <c r="BQ234" s="147">
        <f t="shared" si="286"/>
        <v>-79.952010656355583</v>
      </c>
      <c r="BR234" s="115">
        <f t="shared" si="287"/>
        <v>0.17447296411202945</v>
      </c>
      <c r="BS234" s="115">
        <f t="shared" si="288"/>
        <v>3.1381088796734631E-2</v>
      </c>
      <c r="BT234" s="115">
        <f t="shared" si="289"/>
        <v>3.1381088796734631E-2</v>
      </c>
      <c r="BU234" s="147">
        <f t="shared" si="290"/>
        <v>0.47392051191381723</v>
      </c>
      <c r="BV234" s="150"/>
      <c r="BW234" s="147">
        <f t="shared" si="291"/>
        <v>-158.67029512230798</v>
      </c>
      <c r="BX234" s="147">
        <f t="shared" si="292"/>
        <v>-158.67029512230798</v>
      </c>
      <c r="BY234" s="147">
        <f t="shared" si="293"/>
        <v>-2597.1750000000002</v>
      </c>
      <c r="BZ234" s="147">
        <f t="shared" si="238"/>
        <v>7.4375</v>
      </c>
      <c r="CA234" s="147">
        <f t="shared" si="294"/>
        <v>-75.547571748907032</v>
      </c>
      <c r="CB234" s="115">
        <f t="shared" si="295"/>
        <v>0.24957608068848222</v>
      </c>
      <c r="CC234" s="115">
        <f t="shared" si="296"/>
        <v>6.6279697843114757E-2</v>
      </c>
      <c r="CD234" s="115">
        <f t="shared" si="297"/>
        <v>1</v>
      </c>
      <c r="CE234" s="147">
        <f t="shared" si="298"/>
        <v>0</v>
      </c>
      <c r="CF234" s="150"/>
      <c r="CG234" s="227">
        <f t="shared" si="299"/>
        <v>0.47392051191381723</v>
      </c>
      <c r="CH234" s="236">
        <f t="shared" si="300"/>
        <v>2.0672850865063035</v>
      </c>
      <c r="CI234" s="79">
        <f t="shared" si="301"/>
        <v>3.9815307510428126E-3</v>
      </c>
      <c r="CJ234" s="229">
        <f t="shared" si="239"/>
        <v>-47.998998513702993</v>
      </c>
      <c r="CK234" s="184">
        <f t="shared" si="310"/>
        <v>97</v>
      </c>
      <c r="CL234" s="184">
        <f t="shared" si="311"/>
        <v>3.0439656132832593</v>
      </c>
    </row>
    <row r="235" spans="1:90" x14ac:dyDescent="0.25">
      <c r="A235" s="145">
        <f t="shared" si="240"/>
        <v>975</v>
      </c>
      <c r="B235" s="146">
        <f t="shared" si="241"/>
        <v>0.125</v>
      </c>
      <c r="C235" s="94"/>
      <c r="D235" s="147">
        <f t="shared" si="242"/>
        <v>-340.47</v>
      </c>
      <c r="E235" s="148">
        <f t="shared" si="243"/>
        <v>0.97</v>
      </c>
      <c r="F235" s="149"/>
      <c r="G235" s="147">
        <f t="shared" si="244"/>
        <v>-149.70650818780481</v>
      </c>
      <c r="H235" s="147">
        <f t="shared" si="245"/>
        <v>-149.70650818780481</v>
      </c>
      <c r="I235" s="147">
        <f t="shared" si="246"/>
        <v>-2610.5625</v>
      </c>
      <c r="J235" s="147">
        <f t="shared" si="234"/>
        <v>7.4375</v>
      </c>
      <c r="K235" s="147">
        <f t="shared" si="247"/>
        <v>-70.220634568753141</v>
      </c>
      <c r="L235" s="115">
        <f t="shared" si="306"/>
        <v>0.33839904838942142</v>
      </c>
      <c r="M235" s="115">
        <f t="shared" si="302"/>
        <v>0.12825517042960036</v>
      </c>
      <c r="N235" s="115">
        <f t="shared" si="248"/>
        <v>0.12825517042960036</v>
      </c>
      <c r="O235" s="147">
        <f t="shared" si="249"/>
        <v>0.42651426834132428</v>
      </c>
      <c r="P235" s="149"/>
      <c r="Q235" s="147">
        <f t="shared" si="250"/>
        <v>-76.726730285856945</v>
      </c>
      <c r="R235" s="147">
        <f t="shared" si="251"/>
        <v>-160.54060470800368</v>
      </c>
      <c r="S235" s="147">
        <f t="shared" si="252"/>
        <v>-2610.5625</v>
      </c>
      <c r="T235" s="147">
        <f t="shared" si="235"/>
        <v>7.4375</v>
      </c>
      <c r="U235" s="147">
        <f t="shared" si="253"/>
        <v>-76.726730285856945</v>
      </c>
      <c r="V235" s="115">
        <f t="shared" si="254"/>
        <v>0.22959569357168702</v>
      </c>
      <c r="W235" s="115">
        <f t="shared" si="255"/>
        <v>5.556163913419776E-2</v>
      </c>
      <c r="X235" s="115">
        <f t="shared" si="256"/>
        <v>1</v>
      </c>
      <c r="Y235" s="147">
        <f t="shared" si="257"/>
        <v>0</v>
      </c>
      <c r="Z235" s="149"/>
      <c r="AA235" s="147">
        <f t="shared" si="258"/>
        <v>-166.14507168477255</v>
      </c>
      <c r="AB235" s="147">
        <f t="shared" si="259"/>
        <v>13.854928315227454</v>
      </c>
      <c r="AC235" s="147">
        <f t="shared" si="260"/>
        <v>13.854928315227454</v>
      </c>
      <c r="AD235" s="114">
        <f t="shared" si="307"/>
        <v>-0.10220909960658853</v>
      </c>
      <c r="AE235" s="114">
        <f t="shared" si="261"/>
        <v>1</v>
      </c>
      <c r="AF235" s="147">
        <f t="shared" si="262"/>
        <v>0</v>
      </c>
      <c r="AG235" s="149"/>
      <c r="AH235" s="147">
        <f t="shared" si="263"/>
        <v>-167.91329989014864</v>
      </c>
      <c r="AI235" s="147">
        <f t="shared" si="264"/>
        <v>12.086700109851364</v>
      </c>
      <c r="AJ235" s="147">
        <f t="shared" si="265"/>
        <v>12.086700109851364</v>
      </c>
      <c r="AK235" s="114">
        <f t="shared" si="236"/>
        <v>-8.3290047891842432E-3</v>
      </c>
      <c r="AL235" s="114">
        <f t="shared" si="266"/>
        <v>1</v>
      </c>
      <c r="AM235" s="147">
        <f t="shared" si="267"/>
        <v>0</v>
      </c>
      <c r="AN235" s="149"/>
      <c r="AO235" s="147">
        <f t="shared" si="268"/>
        <v>-168.7484974153156</v>
      </c>
      <c r="AP235" s="147">
        <f t="shared" si="269"/>
        <v>10.801922975025292</v>
      </c>
      <c r="AQ235" s="114">
        <f t="shared" si="308"/>
        <v>-5.4713852330223425E-2</v>
      </c>
      <c r="AR235" s="147">
        <f t="shared" si="270"/>
        <v>10.801922975025292</v>
      </c>
      <c r="AS235" s="114">
        <f t="shared" si="271"/>
        <v>0.99372063310988179</v>
      </c>
      <c r="AT235" s="147">
        <f t="shared" si="272"/>
        <v>3.0774709330556389E-2</v>
      </c>
      <c r="AU235" s="147">
        <f t="shared" si="303"/>
        <v>-166.48171191869255</v>
      </c>
      <c r="AV235" s="147">
        <f t="shared" si="304"/>
        <v>13.518288081307446</v>
      </c>
      <c r="AW235" s="114">
        <f t="shared" si="305"/>
        <v>-0.12252161637323322</v>
      </c>
      <c r="AX235" s="147">
        <f t="shared" si="273"/>
        <v>13.518288081307446</v>
      </c>
      <c r="AY235" s="114">
        <f t="shared" si="274"/>
        <v>0.9859931986033208</v>
      </c>
      <c r="AZ235" s="147">
        <f t="shared" si="275"/>
        <v>3.8513641257286173E-2</v>
      </c>
      <c r="BA235" s="114">
        <f t="shared" si="276"/>
        <v>6.9288350587842565E-2</v>
      </c>
      <c r="BB235" s="149"/>
      <c r="BC235" s="223">
        <f t="shared" si="277"/>
        <v>1.5908026189291669</v>
      </c>
      <c r="BD235" s="70"/>
      <c r="BE235" s="214"/>
      <c r="BF235" s="148">
        <f t="shared" si="278"/>
        <v>-167.54713098662566</v>
      </c>
      <c r="BG235" s="148">
        <f t="shared" si="279"/>
        <v>12.45286901337434</v>
      </c>
      <c r="BH235" s="147">
        <f t="shared" si="280"/>
        <v>12.45286901337434</v>
      </c>
      <c r="BI235" s="114">
        <f t="shared" si="309"/>
        <v>-1.9977927535702822E-2</v>
      </c>
      <c r="BJ235" s="114">
        <f t="shared" si="281"/>
        <v>1</v>
      </c>
      <c r="BK235" s="147">
        <f t="shared" si="282"/>
        <v>0</v>
      </c>
      <c r="BL235" s="150"/>
      <c r="BM235" s="147">
        <f t="shared" si="283"/>
        <v>-165.56890678123719</v>
      </c>
      <c r="BN235" s="147">
        <f t="shared" si="284"/>
        <v>-165.56890678123719</v>
      </c>
      <c r="BO235" s="147">
        <f t="shared" si="285"/>
        <v>-2610.5625</v>
      </c>
      <c r="BP235" s="147">
        <f t="shared" si="237"/>
        <v>7.4375</v>
      </c>
      <c r="BQ235" s="147">
        <f t="shared" si="286"/>
        <v>-80.002496662057382</v>
      </c>
      <c r="BR235" s="115">
        <f t="shared" si="287"/>
        <v>0.17360526453062866</v>
      </c>
      <c r="BS235" s="115">
        <f t="shared" si="288"/>
        <v>3.1060368064476773E-2</v>
      </c>
      <c r="BT235" s="115">
        <f t="shared" si="289"/>
        <v>3.1060368064476773E-2</v>
      </c>
      <c r="BU235" s="147">
        <f t="shared" si="290"/>
        <v>0.47170628712603191</v>
      </c>
      <c r="BV235" s="150"/>
      <c r="BW235" s="147">
        <f t="shared" si="291"/>
        <v>-158.78398430473405</v>
      </c>
      <c r="BX235" s="147">
        <f t="shared" si="292"/>
        <v>-158.78398430473405</v>
      </c>
      <c r="BY235" s="147">
        <f t="shared" si="293"/>
        <v>-2610.5625</v>
      </c>
      <c r="BZ235" s="147">
        <f t="shared" si="238"/>
        <v>7.4375</v>
      </c>
      <c r="CA235" s="147">
        <f t="shared" si="294"/>
        <v>-75.618605408909389</v>
      </c>
      <c r="CB235" s="115">
        <f t="shared" si="295"/>
        <v>0.24837535026770383</v>
      </c>
      <c r="CC235" s="115">
        <f t="shared" si="296"/>
        <v>6.5604582437536432E-2</v>
      </c>
      <c r="CD235" s="115">
        <f t="shared" si="297"/>
        <v>1</v>
      </c>
      <c r="CE235" s="147">
        <f t="shared" si="298"/>
        <v>0</v>
      </c>
      <c r="CF235" s="150"/>
      <c r="CG235" s="227">
        <f t="shared" si="299"/>
        <v>0.47170628712603191</v>
      </c>
      <c r="CH235" s="236">
        <f t="shared" si="300"/>
        <v>2.0625089060551987</v>
      </c>
      <c r="CI235" s="79">
        <f t="shared" si="301"/>
        <v>3.9031901262049713E-3</v>
      </c>
      <c r="CJ235" s="229">
        <f t="shared" si="239"/>
        <v>-48.171605870349296</v>
      </c>
      <c r="CK235" s="184">
        <f t="shared" si="310"/>
        <v>97.5</v>
      </c>
      <c r="CL235" s="184">
        <f t="shared" si="311"/>
        <v>3.0283858862864852</v>
      </c>
    </row>
    <row r="236" spans="1:90" x14ac:dyDescent="0.25">
      <c r="A236" s="145">
        <f t="shared" si="240"/>
        <v>980</v>
      </c>
      <c r="B236" s="146">
        <f t="shared" si="241"/>
        <v>0.125</v>
      </c>
      <c r="C236" s="94"/>
      <c r="D236" s="147">
        <f t="shared" si="242"/>
        <v>-342.21600000000001</v>
      </c>
      <c r="E236" s="148">
        <f t="shared" si="243"/>
        <v>0.97</v>
      </c>
      <c r="F236" s="149"/>
      <c r="G236" s="147">
        <f t="shared" si="244"/>
        <v>-149.87158509121335</v>
      </c>
      <c r="H236" s="147">
        <f t="shared" si="245"/>
        <v>-149.87158509121335</v>
      </c>
      <c r="I236" s="147">
        <f t="shared" si="246"/>
        <v>-2623.95</v>
      </c>
      <c r="J236" s="147">
        <f t="shared" si="234"/>
        <v>7.4375</v>
      </c>
      <c r="K236" s="147">
        <f t="shared" si="247"/>
        <v>-70.313775375332057</v>
      </c>
      <c r="L236" s="115">
        <f t="shared" si="306"/>
        <v>0.33686889500982431</v>
      </c>
      <c r="M236" s="115">
        <f t="shared" si="302"/>
        <v>0.1269709341866726</v>
      </c>
      <c r="N236" s="115">
        <f t="shared" si="248"/>
        <v>0.1269709341866726</v>
      </c>
      <c r="O236" s="147">
        <f t="shared" si="249"/>
        <v>0.42480608019051402</v>
      </c>
      <c r="P236" s="149"/>
      <c r="Q236" s="147">
        <f t="shared" si="250"/>
        <v>-76.792071537220892</v>
      </c>
      <c r="R236" s="147">
        <f t="shared" si="251"/>
        <v>-160.64322401020883</v>
      </c>
      <c r="S236" s="147">
        <f t="shared" si="252"/>
        <v>-2623.95</v>
      </c>
      <c r="T236" s="147">
        <f t="shared" si="235"/>
        <v>7.4375</v>
      </c>
      <c r="U236" s="147">
        <f t="shared" si="253"/>
        <v>-76.792071537220892</v>
      </c>
      <c r="V236" s="115">
        <f t="shared" si="254"/>
        <v>0.22848558961129625</v>
      </c>
      <c r="W236" s="115">
        <f t="shared" si="255"/>
        <v>5.4997849246958455E-2</v>
      </c>
      <c r="X236" s="115">
        <f t="shared" si="256"/>
        <v>1</v>
      </c>
      <c r="Y236" s="147">
        <f t="shared" si="257"/>
        <v>0</v>
      </c>
      <c r="Z236" s="149"/>
      <c r="AA236" s="147">
        <f t="shared" si="258"/>
        <v>-166.24031748285523</v>
      </c>
      <c r="AB236" s="147">
        <f t="shared" si="259"/>
        <v>13.759682517144768</v>
      </c>
      <c r="AC236" s="147">
        <f t="shared" si="260"/>
        <v>13.759682517144768</v>
      </c>
      <c r="AD236" s="114">
        <f t="shared" si="307"/>
        <v>-9.9743003764914837E-2</v>
      </c>
      <c r="AE236" s="114">
        <f t="shared" si="261"/>
        <v>1</v>
      </c>
      <c r="AF236" s="147">
        <f t="shared" si="262"/>
        <v>0</v>
      </c>
      <c r="AG236" s="149"/>
      <c r="AH236" s="147">
        <f t="shared" si="263"/>
        <v>-167.97838498392917</v>
      </c>
      <c r="AI236" s="147">
        <f t="shared" si="264"/>
        <v>12.021615016070825</v>
      </c>
      <c r="AJ236" s="147">
        <f t="shared" si="265"/>
        <v>12.021615016070825</v>
      </c>
      <c r="AK236" s="114">
        <f t="shared" si="236"/>
        <v>-8.1540204514051751E-3</v>
      </c>
      <c r="AL236" s="114">
        <f t="shared" si="266"/>
        <v>1</v>
      </c>
      <c r="AM236" s="147">
        <f t="shared" si="267"/>
        <v>0</v>
      </c>
      <c r="AN236" s="149"/>
      <c r="AO236" s="147">
        <f t="shared" si="268"/>
        <v>-168.81963266363644</v>
      </c>
      <c r="AP236" s="147">
        <f t="shared" si="269"/>
        <v>10.731793125900396</v>
      </c>
      <c r="AQ236" s="114">
        <f t="shared" si="308"/>
        <v>-5.340902313720846E-2</v>
      </c>
      <c r="AR236" s="147">
        <f t="shared" si="270"/>
        <v>10.731793125900396</v>
      </c>
      <c r="AS236" s="114">
        <f t="shared" si="271"/>
        <v>0.99386992502396343</v>
      </c>
      <c r="AT236" s="147">
        <f t="shared" si="272"/>
        <v>3.0418914755953503E-2</v>
      </c>
      <c r="AU236" s="147">
        <f t="shared" si="303"/>
        <v>-166.57816493211382</v>
      </c>
      <c r="AV236" s="147">
        <f t="shared" si="304"/>
        <v>13.421835067886178</v>
      </c>
      <c r="AW236" s="114">
        <f t="shared" si="305"/>
        <v>-0.11950948844550885</v>
      </c>
      <c r="AX236" s="147">
        <f t="shared" si="273"/>
        <v>13.421835067886178</v>
      </c>
      <c r="AY236" s="114">
        <f t="shared" si="274"/>
        <v>0.98633518460554548</v>
      </c>
      <c r="AZ236" s="147">
        <f t="shared" si="275"/>
        <v>3.8043750192421136E-2</v>
      </c>
      <c r="BA236" s="114">
        <f t="shared" si="276"/>
        <v>6.8462664948374635E-2</v>
      </c>
      <c r="BB236" s="149"/>
      <c r="BC236" s="223">
        <f t="shared" si="277"/>
        <v>1.5882687451388886</v>
      </c>
      <c r="BD236" s="70"/>
      <c r="BE236" s="214"/>
      <c r="BF236" s="148">
        <f t="shared" si="278"/>
        <v>-167.61804843848074</v>
      </c>
      <c r="BG236" s="148">
        <f t="shared" si="279"/>
        <v>12.381951561519259</v>
      </c>
      <c r="BH236" s="147">
        <f t="shared" si="280"/>
        <v>12.381951561519259</v>
      </c>
      <c r="BI236" s="114">
        <f t="shared" si="309"/>
        <v>-1.9543005366393862E-2</v>
      </c>
      <c r="BJ236" s="114">
        <f t="shared" si="281"/>
        <v>1</v>
      </c>
      <c r="BK236" s="147">
        <f t="shared" si="282"/>
        <v>0</v>
      </c>
      <c r="BL236" s="150"/>
      <c r="BM236" s="147">
        <f t="shared" si="283"/>
        <v>-165.6439749707412</v>
      </c>
      <c r="BN236" s="147">
        <f t="shared" si="284"/>
        <v>-165.6439749707412</v>
      </c>
      <c r="BO236" s="147">
        <f t="shared" si="285"/>
        <v>-2623.95</v>
      </c>
      <c r="BP236" s="147">
        <f t="shared" si="237"/>
        <v>7.4375</v>
      </c>
      <c r="BQ236" s="147">
        <f t="shared" si="286"/>
        <v>-80.052482954248049</v>
      </c>
      <c r="BR236" s="115">
        <f t="shared" si="287"/>
        <v>0.17274602069355541</v>
      </c>
      <c r="BS236" s="115">
        <f t="shared" si="288"/>
        <v>3.0744534413140963E-2</v>
      </c>
      <c r="BT236" s="115">
        <f t="shared" si="289"/>
        <v>3.0744534413140963E-2</v>
      </c>
      <c r="BU236" s="147">
        <f t="shared" si="290"/>
        <v>0.4695124007107177</v>
      </c>
      <c r="BV236" s="150"/>
      <c r="BW236" s="147">
        <f t="shared" si="291"/>
        <v>-158.89645218857564</v>
      </c>
      <c r="BX236" s="147">
        <f t="shared" si="292"/>
        <v>-158.89645218857564</v>
      </c>
      <c r="BY236" s="147">
        <f t="shared" si="293"/>
        <v>-2623.95</v>
      </c>
      <c r="BZ236" s="147">
        <f t="shared" si="238"/>
        <v>7.4375</v>
      </c>
      <c r="CA236" s="147">
        <f t="shared" si="294"/>
        <v>-75.688958737393591</v>
      </c>
      <c r="CB236" s="115">
        <f t="shared" si="295"/>
        <v>0.24718574365497412</v>
      </c>
      <c r="CC236" s="115">
        <f t="shared" si="296"/>
        <v>6.4939685992420781E-2</v>
      </c>
      <c r="CD236" s="115">
        <f t="shared" si="297"/>
        <v>1</v>
      </c>
      <c r="CE236" s="147">
        <f t="shared" si="298"/>
        <v>0</v>
      </c>
      <c r="CF236" s="150"/>
      <c r="CG236" s="227">
        <f t="shared" si="299"/>
        <v>0.4695124007107177</v>
      </c>
      <c r="CH236" s="236">
        <f t="shared" si="300"/>
        <v>2.0577811458496065</v>
      </c>
      <c r="CI236" s="79">
        <f t="shared" si="301"/>
        <v>3.8267166846894362E-3</v>
      </c>
      <c r="CJ236" s="229">
        <f t="shared" si="239"/>
        <v>-48.343473801398133</v>
      </c>
      <c r="CK236" s="184">
        <f t="shared" si="310"/>
        <v>98</v>
      </c>
      <c r="CL236" s="184">
        <f t="shared" si="311"/>
        <v>3.0129643724878146</v>
      </c>
    </row>
    <row r="237" spans="1:90" x14ac:dyDescent="0.25">
      <c r="A237" s="145">
        <f t="shared" si="240"/>
        <v>985</v>
      </c>
      <c r="B237" s="146">
        <f t="shared" si="241"/>
        <v>0.125</v>
      </c>
      <c r="C237" s="94"/>
      <c r="D237" s="147">
        <f t="shared" si="242"/>
        <v>-343.96199999999999</v>
      </c>
      <c r="E237" s="148">
        <f t="shared" si="243"/>
        <v>0.97</v>
      </c>
      <c r="F237" s="149"/>
      <c r="G237" s="147">
        <f t="shared" si="244"/>
        <v>-150.03485081144873</v>
      </c>
      <c r="H237" s="147">
        <f t="shared" si="245"/>
        <v>-150.03485081144873</v>
      </c>
      <c r="I237" s="147">
        <f t="shared" si="246"/>
        <v>-2637.3375000000001</v>
      </c>
      <c r="J237" s="147">
        <f t="shared" si="234"/>
        <v>7.4375</v>
      </c>
      <c r="K237" s="147">
        <f t="shared" si="247"/>
        <v>-70.406077414647015</v>
      </c>
      <c r="L237" s="115">
        <f t="shared" si="306"/>
        <v>0.33535164298563053</v>
      </c>
      <c r="M237" s="115">
        <f t="shared" si="302"/>
        <v>0.12570558077716598</v>
      </c>
      <c r="N237" s="115">
        <f t="shared" si="248"/>
        <v>0.12570558077716598</v>
      </c>
      <c r="O237" s="147">
        <f t="shared" si="249"/>
        <v>0.42311012637182382</v>
      </c>
      <c r="P237" s="149"/>
      <c r="Q237" s="147">
        <f t="shared" si="250"/>
        <v>-76.856783890808217</v>
      </c>
      <c r="R237" s="147">
        <f t="shared" si="251"/>
        <v>-160.74475369478216</v>
      </c>
      <c r="S237" s="147">
        <f t="shared" si="252"/>
        <v>-2637.3375000000001</v>
      </c>
      <c r="T237" s="147">
        <f t="shared" si="235"/>
        <v>7.4375</v>
      </c>
      <c r="U237" s="147">
        <f t="shared" si="253"/>
        <v>-76.856783890808217</v>
      </c>
      <c r="V237" s="115">
        <f t="shared" si="254"/>
        <v>0.22738587731475127</v>
      </c>
      <c r="W237" s="115">
        <f t="shared" si="255"/>
        <v>5.4442571764250998E-2</v>
      </c>
      <c r="X237" s="115">
        <f t="shared" si="256"/>
        <v>1</v>
      </c>
      <c r="Y237" s="147">
        <f t="shared" si="257"/>
        <v>0</v>
      </c>
      <c r="Z237" s="149"/>
      <c r="AA237" s="147">
        <f t="shared" si="258"/>
        <v>-166.33415152921447</v>
      </c>
      <c r="AB237" s="147">
        <f t="shared" si="259"/>
        <v>13.665848470785534</v>
      </c>
      <c r="AC237" s="147">
        <f t="shared" si="260"/>
        <v>13.665848470785534</v>
      </c>
      <c r="AD237" s="114">
        <f t="shared" si="307"/>
        <v>-9.7350668794782047E-2</v>
      </c>
      <c r="AE237" s="114">
        <f t="shared" si="261"/>
        <v>1</v>
      </c>
      <c r="AF237" s="147">
        <f t="shared" si="262"/>
        <v>0</v>
      </c>
      <c r="AG237" s="149"/>
      <c r="AH237" s="147">
        <f t="shared" si="263"/>
        <v>-168.04275690666412</v>
      </c>
      <c r="AI237" s="147">
        <f t="shared" si="264"/>
        <v>11.957243093335876</v>
      </c>
      <c r="AJ237" s="147">
        <f t="shared" si="265"/>
        <v>11.957243093335876</v>
      </c>
      <c r="AK237" s="114">
        <f t="shared" si="236"/>
        <v>-7.9836309788905852E-3</v>
      </c>
      <c r="AL237" s="114">
        <f t="shared" si="266"/>
        <v>1</v>
      </c>
      <c r="AM237" s="147">
        <f t="shared" si="267"/>
        <v>0</v>
      </c>
      <c r="AN237" s="149"/>
      <c r="AO237" s="147">
        <f t="shared" si="268"/>
        <v>-168.88978964556949</v>
      </c>
      <c r="AP237" s="147">
        <f t="shared" si="269"/>
        <v>10.662638931148479</v>
      </c>
      <c r="AQ237" s="114">
        <f t="shared" si="308"/>
        <v>-5.2142890435298267E-2</v>
      </c>
      <c r="AR237" s="147">
        <f t="shared" si="270"/>
        <v>10.662638931148479</v>
      </c>
      <c r="AS237" s="114">
        <f t="shared" si="271"/>
        <v>0.99401481092352206</v>
      </c>
      <c r="AT237" s="147">
        <f t="shared" si="272"/>
        <v>3.0069483731383191E-2</v>
      </c>
      <c r="AU237" s="147">
        <f t="shared" si="303"/>
        <v>-166.67312661697025</v>
      </c>
      <c r="AV237" s="147">
        <f t="shared" si="304"/>
        <v>13.326873383029749</v>
      </c>
      <c r="AW237" s="114">
        <f t="shared" si="305"/>
        <v>-0.11658882553776519</v>
      </c>
      <c r="AX237" s="147">
        <f t="shared" si="273"/>
        <v>13.326873383029749</v>
      </c>
      <c r="AY237" s="114">
        <f t="shared" si="274"/>
        <v>0.9866668992708878</v>
      </c>
      <c r="AZ237" s="147">
        <f t="shared" si="275"/>
        <v>3.7582835259531155E-2</v>
      </c>
      <c r="BA237" s="114">
        <f t="shared" si="276"/>
        <v>6.765231899091434E-2</v>
      </c>
      <c r="BB237" s="149"/>
      <c r="BC237" s="223">
        <f t="shared" si="277"/>
        <v>1.5857624453627381</v>
      </c>
      <c r="BD237" s="70"/>
      <c r="BE237" s="214"/>
      <c r="BF237" s="148">
        <f t="shared" si="278"/>
        <v>-167.6881283568903</v>
      </c>
      <c r="BG237" s="148">
        <f t="shared" si="279"/>
        <v>12.311871643109697</v>
      </c>
      <c r="BH237" s="147">
        <f t="shared" si="280"/>
        <v>12.311871643109697</v>
      </c>
      <c r="BI237" s="114">
        <f t="shared" si="309"/>
        <v>-1.9119937716998017E-2</v>
      </c>
      <c r="BJ237" s="114">
        <f t="shared" si="281"/>
        <v>1</v>
      </c>
      <c r="BK237" s="147">
        <f t="shared" si="282"/>
        <v>0</v>
      </c>
      <c r="BL237" s="150"/>
      <c r="BM237" s="147">
        <f t="shared" si="283"/>
        <v>-165.71825986993579</v>
      </c>
      <c r="BN237" s="147">
        <f t="shared" si="284"/>
        <v>-165.71825986993579</v>
      </c>
      <c r="BO237" s="147">
        <f t="shared" si="285"/>
        <v>-2637.3375000000001</v>
      </c>
      <c r="BP237" s="147">
        <f t="shared" si="237"/>
        <v>7.4375</v>
      </c>
      <c r="BQ237" s="147">
        <f t="shared" si="286"/>
        <v>-80.101976840706641</v>
      </c>
      <c r="BR237" s="115">
        <f t="shared" si="287"/>
        <v>0.17189511156163875</v>
      </c>
      <c r="BS237" s="115">
        <f t="shared" si="288"/>
        <v>3.0433489192624105E-2</v>
      </c>
      <c r="BT237" s="115">
        <f t="shared" si="289"/>
        <v>3.0433489192624105E-2</v>
      </c>
      <c r="BU237" s="147">
        <f t="shared" si="290"/>
        <v>0.46733857831341175</v>
      </c>
      <c r="BV237" s="150"/>
      <c r="BW237" s="147">
        <f t="shared" si="291"/>
        <v>-159.00771849658835</v>
      </c>
      <c r="BX237" s="147">
        <f t="shared" si="292"/>
        <v>-159.00771849658835</v>
      </c>
      <c r="BY237" s="147">
        <f t="shared" si="293"/>
        <v>-2637.3375000000001</v>
      </c>
      <c r="BZ237" s="147">
        <f t="shared" si="238"/>
        <v>7.4375</v>
      </c>
      <c r="CA237" s="147">
        <f t="shared" si="294"/>
        <v>-75.758641252552223</v>
      </c>
      <c r="CB237" s="115">
        <f t="shared" si="295"/>
        <v>0.2460071124636462</v>
      </c>
      <c r="CC237" s="115">
        <f t="shared" si="296"/>
        <v>6.4284804606801749E-2</v>
      </c>
      <c r="CD237" s="115">
        <f t="shared" si="297"/>
        <v>1</v>
      </c>
      <c r="CE237" s="147">
        <f t="shared" si="298"/>
        <v>0</v>
      </c>
      <c r="CF237" s="150"/>
      <c r="CG237" s="227">
        <f t="shared" si="299"/>
        <v>0.46733857831341175</v>
      </c>
      <c r="CH237" s="236">
        <f t="shared" si="300"/>
        <v>2.0531010236761498</v>
      </c>
      <c r="CI237" s="79">
        <f t="shared" si="301"/>
        <v>3.7520595283316418E-3</v>
      </c>
      <c r="CJ237" s="229">
        <f t="shared" si="239"/>
        <v>-48.514605598712002</v>
      </c>
      <c r="CK237" s="184">
        <f t="shared" si="310"/>
        <v>98.5</v>
      </c>
      <c r="CL237" s="184">
        <f t="shared" si="311"/>
        <v>2.9976986854734742</v>
      </c>
    </row>
    <row r="238" spans="1:90" x14ac:dyDescent="0.25">
      <c r="A238" s="145">
        <f t="shared" si="240"/>
        <v>990</v>
      </c>
      <c r="B238" s="146">
        <f t="shared" si="241"/>
        <v>0.125</v>
      </c>
      <c r="C238" s="94"/>
      <c r="D238" s="147">
        <f t="shared" si="242"/>
        <v>-345.70800000000003</v>
      </c>
      <c r="E238" s="148">
        <f t="shared" si="243"/>
        <v>0.97</v>
      </c>
      <c r="F238" s="149"/>
      <c r="G238" s="147">
        <f t="shared" si="244"/>
        <v>-150.19633488630157</v>
      </c>
      <c r="H238" s="147">
        <f t="shared" si="245"/>
        <v>-150.19633488630157</v>
      </c>
      <c r="I238" s="147">
        <f t="shared" si="246"/>
        <v>-2650.7249999999999</v>
      </c>
      <c r="J238" s="147">
        <f t="shared" si="234"/>
        <v>7.4375</v>
      </c>
      <c r="K238" s="147">
        <f t="shared" si="247"/>
        <v>-70.497551493337781</v>
      </c>
      <c r="L238" s="115">
        <f t="shared" si="306"/>
        <v>0.33384714224459427</v>
      </c>
      <c r="M238" s="115">
        <f t="shared" si="302"/>
        <v>0.12445875094918288</v>
      </c>
      <c r="N238" s="115">
        <f t="shared" si="248"/>
        <v>0.12445875094918288</v>
      </c>
      <c r="O238" s="147">
        <f t="shared" si="249"/>
        <v>0.42142630439478557</v>
      </c>
      <c r="P238" s="149"/>
      <c r="Q238" s="147">
        <f t="shared" si="250"/>
        <v>-76.920876219933177</v>
      </c>
      <c r="R238" s="147">
        <f t="shared" si="251"/>
        <v>-160.84521116177757</v>
      </c>
      <c r="S238" s="147">
        <f t="shared" si="252"/>
        <v>-2650.7249999999999</v>
      </c>
      <c r="T238" s="147">
        <f t="shared" si="235"/>
        <v>7.4375</v>
      </c>
      <c r="U238" s="147">
        <f t="shared" si="253"/>
        <v>-76.920876219933177</v>
      </c>
      <c r="V238" s="115">
        <f t="shared" si="254"/>
        <v>0.2262964157113293</v>
      </c>
      <c r="W238" s="115">
        <f t="shared" si="255"/>
        <v>5.389563693624333E-2</v>
      </c>
      <c r="X238" s="115">
        <f t="shared" si="256"/>
        <v>1</v>
      </c>
      <c r="Y238" s="147">
        <f t="shared" si="257"/>
        <v>0</v>
      </c>
      <c r="Z238" s="149"/>
      <c r="AA238" s="147">
        <f t="shared" si="258"/>
        <v>-166.42660622792451</v>
      </c>
      <c r="AB238" s="147">
        <f t="shared" si="259"/>
        <v>13.573393772075491</v>
      </c>
      <c r="AC238" s="147">
        <f t="shared" si="260"/>
        <v>13.573393772075491</v>
      </c>
      <c r="AD238" s="114">
        <f t="shared" si="307"/>
        <v>-9.5029481415163999E-2</v>
      </c>
      <c r="AE238" s="114">
        <f t="shared" si="261"/>
        <v>1</v>
      </c>
      <c r="AF238" s="147">
        <f t="shared" si="262"/>
        <v>0</v>
      </c>
      <c r="AG238" s="149"/>
      <c r="AH238" s="147">
        <f t="shared" si="263"/>
        <v>-168.10642753245102</v>
      </c>
      <c r="AI238" s="147">
        <f t="shared" si="264"/>
        <v>11.893572467548978</v>
      </c>
      <c r="AJ238" s="147">
        <f t="shared" si="265"/>
        <v>11.893572467548978</v>
      </c>
      <c r="AK238" s="114">
        <f t="shared" si="236"/>
        <v>-7.8176917296765187E-3</v>
      </c>
      <c r="AL238" s="114">
        <f t="shared" si="266"/>
        <v>1</v>
      </c>
      <c r="AM238" s="147">
        <f t="shared" si="267"/>
        <v>0</v>
      </c>
      <c r="AN238" s="149"/>
      <c r="AO238" s="147">
        <f t="shared" si="268"/>
        <v>-168.95898943491258</v>
      </c>
      <c r="AP238" s="147">
        <f t="shared" si="269"/>
        <v>10.594439293600772</v>
      </c>
      <c r="AQ238" s="114">
        <f t="shared" si="308"/>
        <v>-5.0914090617764113E-2</v>
      </c>
      <c r="AR238" s="147">
        <f t="shared" si="270"/>
        <v>10.594439293600772</v>
      </c>
      <c r="AS238" s="114">
        <f t="shared" si="271"/>
        <v>0.99415544494866903</v>
      </c>
      <c r="AT238" s="147">
        <f t="shared" si="272"/>
        <v>2.9726260644222145E-2</v>
      </c>
      <c r="AU238" s="147">
        <f t="shared" si="303"/>
        <v>-166.7666326694474</v>
      </c>
      <c r="AV238" s="147">
        <f t="shared" si="304"/>
        <v>13.233367330552596</v>
      </c>
      <c r="AW238" s="114">
        <f t="shared" si="305"/>
        <v>-0.11375634826539593</v>
      </c>
      <c r="AX238" s="147">
        <f t="shared" si="273"/>
        <v>13.233367330552596</v>
      </c>
      <c r="AY238" s="114">
        <f t="shared" si="274"/>
        <v>0.98698870479832457</v>
      </c>
      <c r="AZ238" s="147">
        <f t="shared" si="275"/>
        <v>3.7130660298969123E-2</v>
      </c>
      <c r="BA238" s="114">
        <f t="shared" si="276"/>
        <v>6.6856920943191261E-2</v>
      </c>
      <c r="BB238" s="149"/>
      <c r="BC238" s="223">
        <f t="shared" si="277"/>
        <v>1.5832832253379769</v>
      </c>
      <c r="BD238" s="70"/>
      <c r="BE238" s="214"/>
      <c r="BF238" s="148">
        <f t="shared" si="278"/>
        <v>-167.75738594002152</v>
      </c>
      <c r="BG238" s="148">
        <f t="shared" si="279"/>
        <v>12.242614059978479</v>
      </c>
      <c r="BH238" s="147">
        <f t="shared" si="280"/>
        <v>12.242614059978479</v>
      </c>
      <c r="BI238" s="114">
        <f t="shared" si="309"/>
        <v>-1.8708337161887495E-2</v>
      </c>
      <c r="BJ238" s="114">
        <f t="shared" si="281"/>
        <v>1</v>
      </c>
      <c r="BK238" s="147">
        <f t="shared" si="282"/>
        <v>0</v>
      </c>
      <c r="BL238" s="150"/>
      <c r="BM238" s="147">
        <f t="shared" si="283"/>
        <v>-165.79177375648752</v>
      </c>
      <c r="BN238" s="147">
        <f t="shared" si="284"/>
        <v>-165.79177375648752</v>
      </c>
      <c r="BO238" s="147">
        <f t="shared" si="285"/>
        <v>-2650.7249999999999</v>
      </c>
      <c r="BP238" s="147">
        <f t="shared" si="237"/>
        <v>7.4375</v>
      </c>
      <c r="BQ238" s="147">
        <f t="shared" si="286"/>
        <v>-80.150985488882966</v>
      </c>
      <c r="BR238" s="115">
        <f t="shared" si="287"/>
        <v>0.17105241835584409</v>
      </c>
      <c r="BS238" s="115">
        <f t="shared" si="288"/>
        <v>3.0127136224663918E-2</v>
      </c>
      <c r="BT238" s="115">
        <f t="shared" si="289"/>
        <v>3.0127136224663918E-2</v>
      </c>
      <c r="BU238" s="147">
        <f t="shared" si="290"/>
        <v>0.46518455038296158</v>
      </c>
      <c r="BV238" s="150"/>
      <c r="BW238" s="147">
        <f t="shared" si="291"/>
        <v>-159.11780252828987</v>
      </c>
      <c r="BX238" s="147">
        <f t="shared" si="292"/>
        <v>-159.11780252828987</v>
      </c>
      <c r="BY238" s="147">
        <f t="shared" si="293"/>
        <v>-2650.7249999999999</v>
      </c>
      <c r="BZ238" s="147">
        <f t="shared" si="238"/>
        <v>7.4375</v>
      </c>
      <c r="CA238" s="147">
        <f t="shared" si="294"/>
        <v>-75.827662299868038</v>
      </c>
      <c r="CB238" s="115">
        <f t="shared" si="295"/>
        <v>0.24483931082618093</v>
      </c>
      <c r="CC238" s="115">
        <f t="shared" si="296"/>
        <v>6.3639739394785802E-2</v>
      </c>
      <c r="CD238" s="115">
        <f t="shared" si="297"/>
        <v>1</v>
      </c>
      <c r="CE238" s="147">
        <f t="shared" si="298"/>
        <v>0</v>
      </c>
      <c r="CF238" s="150"/>
      <c r="CG238" s="227">
        <f t="shared" si="299"/>
        <v>0.46518455038296158</v>
      </c>
      <c r="CH238" s="236">
        <f t="shared" si="300"/>
        <v>2.0484677757209386</v>
      </c>
      <c r="CI238" s="79">
        <f t="shared" si="301"/>
        <v>3.6791692550085849E-3</v>
      </c>
      <c r="CJ238" s="229">
        <f t="shared" si="239"/>
        <v>-48.685004652045826</v>
      </c>
      <c r="CK238" s="184">
        <f t="shared" si="310"/>
        <v>99</v>
      </c>
      <c r="CL238" s="184">
        <f t="shared" si="311"/>
        <v>2.9825864862417277</v>
      </c>
    </row>
    <row r="239" spans="1:90" x14ac:dyDescent="0.25">
      <c r="A239" s="145">
        <f t="shared" si="240"/>
        <v>995</v>
      </c>
      <c r="B239" s="146">
        <f t="shared" si="241"/>
        <v>0.125</v>
      </c>
      <c r="C239" s="94"/>
      <c r="D239" s="147">
        <f t="shared" si="242"/>
        <v>-347.45400000000001</v>
      </c>
      <c r="E239" s="148">
        <f t="shared" si="243"/>
        <v>0.97</v>
      </c>
      <c r="F239" s="149"/>
      <c r="G239" s="147">
        <f t="shared" si="244"/>
        <v>-150.35606622657318</v>
      </c>
      <c r="H239" s="147">
        <f t="shared" si="245"/>
        <v>-150.35606622657318</v>
      </c>
      <c r="I239" s="147">
        <f t="shared" si="246"/>
        <v>-2664.1125000000002</v>
      </c>
      <c r="J239" s="147">
        <f t="shared" si="234"/>
        <v>7.4375</v>
      </c>
      <c r="K239" s="147">
        <f t="shared" si="247"/>
        <v>-70.588208241921947</v>
      </c>
      <c r="L239" s="115">
        <f t="shared" si="306"/>
        <v>0.33235524478988027</v>
      </c>
      <c r="M239" s="115">
        <f t="shared" si="302"/>
        <v>0.1232300936385613</v>
      </c>
      <c r="N239" s="115">
        <f t="shared" si="248"/>
        <v>0.1232300936385613</v>
      </c>
      <c r="O239" s="147">
        <f t="shared" si="249"/>
        <v>0.41975451207865211</v>
      </c>
      <c r="P239" s="149"/>
      <c r="Q239" s="147">
        <f t="shared" si="250"/>
        <v>-76.984357234894091</v>
      </c>
      <c r="R239" s="147">
        <f t="shared" si="251"/>
        <v>-160.94461344136701</v>
      </c>
      <c r="S239" s="147">
        <f t="shared" si="252"/>
        <v>-2664.1125000000002</v>
      </c>
      <c r="T239" s="147">
        <f t="shared" si="235"/>
        <v>7.4375</v>
      </c>
      <c r="U239" s="147">
        <f t="shared" si="253"/>
        <v>-76.984357234894091</v>
      </c>
      <c r="V239" s="115">
        <f t="shared" si="254"/>
        <v>0.2252170662846166</v>
      </c>
      <c r="W239" s="115">
        <f t="shared" si="255"/>
        <v>5.3356879197232816E-2</v>
      </c>
      <c r="X239" s="115">
        <f t="shared" si="256"/>
        <v>1</v>
      </c>
      <c r="Y239" s="147">
        <f t="shared" si="257"/>
        <v>0</v>
      </c>
      <c r="Z239" s="149"/>
      <c r="AA239" s="147">
        <f t="shared" si="258"/>
        <v>-166.51771298493327</v>
      </c>
      <c r="AB239" s="147">
        <f t="shared" si="259"/>
        <v>13.482287015066731</v>
      </c>
      <c r="AC239" s="147">
        <f t="shared" si="260"/>
        <v>13.482287015066731</v>
      </c>
      <c r="AD239" s="114">
        <f t="shared" si="307"/>
        <v>-9.277693471019835E-2</v>
      </c>
      <c r="AE239" s="114">
        <f t="shared" si="261"/>
        <v>1</v>
      </c>
      <c r="AF239" s="147">
        <f t="shared" si="262"/>
        <v>0</v>
      </c>
      <c r="AG239" s="149"/>
      <c r="AH239" s="147">
        <f t="shared" si="263"/>
        <v>-168.1694084695753</v>
      </c>
      <c r="AI239" s="147">
        <f t="shared" si="264"/>
        <v>11.830591530424698</v>
      </c>
      <c r="AJ239" s="147">
        <f t="shared" si="265"/>
        <v>11.830591530424698</v>
      </c>
      <c r="AK239" s="114">
        <f t="shared" si="236"/>
        <v>-7.6560633639237126E-3</v>
      </c>
      <c r="AL239" s="114">
        <f t="shared" si="266"/>
        <v>1</v>
      </c>
      <c r="AM239" s="147">
        <f t="shared" si="267"/>
        <v>0</v>
      </c>
      <c r="AN239" s="149"/>
      <c r="AO239" s="147">
        <f t="shared" si="268"/>
        <v>-169.02725249017217</v>
      </c>
      <c r="AP239" s="147">
        <f t="shared" si="269"/>
        <v>10.527173732471709</v>
      </c>
      <c r="AQ239" s="114">
        <f t="shared" si="308"/>
        <v>-4.9721315439658763E-2</v>
      </c>
      <c r="AR239" s="147">
        <f t="shared" si="270"/>
        <v>10.527173732471709</v>
      </c>
      <c r="AS239" s="114">
        <f t="shared" si="271"/>
        <v>0.9942919750463699</v>
      </c>
      <c r="AT239" s="147">
        <f t="shared" si="272"/>
        <v>2.9389094730518452E-2</v>
      </c>
      <c r="AU239" s="147">
        <f t="shared" si="303"/>
        <v>-166.85871764092678</v>
      </c>
      <c r="AV239" s="147">
        <f t="shared" si="304"/>
        <v>13.141282359073216</v>
      </c>
      <c r="AW239" s="114">
        <f t="shared" si="305"/>
        <v>-0.11100891197331569</v>
      </c>
      <c r="AX239" s="147">
        <f t="shared" si="273"/>
        <v>13.141282359073216</v>
      </c>
      <c r="AY239" s="114">
        <f t="shared" si="274"/>
        <v>0.98730094886464081</v>
      </c>
      <c r="AZ239" s="147">
        <f t="shared" si="275"/>
        <v>3.6686997094006746E-2</v>
      </c>
      <c r="BA239" s="114">
        <f t="shared" si="276"/>
        <v>6.6076091824525202E-2</v>
      </c>
      <c r="BB239" s="149"/>
      <c r="BC239" s="223">
        <f t="shared" si="277"/>
        <v>1.5808306039031772</v>
      </c>
      <c r="BD239" s="70"/>
      <c r="BE239" s="214"/>
      <c r="BF239" s="148">
        <f t="shared" si="278"/>
        <v>-167.82583601344555</v>
      </c>
      <c r="BG239" s="148">
        <f t="shared" si="279"/>
        <v>12.174163986554447</v>
      </c>
      <c r="BH239" s="147">
        <f t="shared" si="280"/>
        <v>12.174163986554447</v>
      </c>
      <c r="BI239" s="114">
        <f t="shared" si="309"/>
        <v>-1.8307831005224075E-2</v>
      </c>
      <c r="BJ239" s="114">
        <f t="shared" si="281"/>
        <v>1</v>
      </c>
      <c r="BK239" s="147">
        <f t="shared" si="282"/>
        <v>0</v>
      </c>
      <c r="BL239" s="150"/>
      <c r="BM239" s="147">
        <f t="shared" si="283"/>
        <v>-165.86452865151549</v>
      </c>
      <c r="BN239" s="147">
        <f t="shared" si="284"/>
        <v>-165.86452865151549</v>
      </c>
      <c r="BO239" s="147">
        <f t="shared" si="285"/>
        <v>-2664.1125000000002</v>
      </c>
      <c r="BP239" s="147">
        <f t="shared" si="237"/>
        <v>7.4375</v>
      </c>
      <c r="BQ239" s="147">
        <f t="shared" si="286"/>
        <v>-80.199515929213703</v>
      </c>
      <c r="BR239" s="115">
        <f t="shared" si="287"/>
        <v>0.17021782450573889</v>
      </c>
      <c r="BS239" s="115">
        <f t="shared" si="288"/>
        <v>2.9825381729077415E-2</v>
      </c>
      <c r="BT239" s="115">
        <f t="shared" si="289"/>
        <v>2.9825381729077415E-2</v>
      </c>
      <c r="BU239" s="147">
        <f t="shared" si="290"/>
        <v>0.46305005207011579</v>
      </c>
      <c r="BV239" s="150"/>
      <c r="BW239" s="147">
        <f t="shared" si="291"/>
        <v>-159.22672317121479</v>
      </c>
      <c r="BX239" s="147">
        <f t="shared" si="292"/>
        <v>-159.22672317121479</v>
      </c>
      <c r="BY239" s="147">
        <f t="shared" si="293"/>
        <v>-2664.1125000000002</v>
      </c>
      <c r="BZ239" s="147">
        <f t="shared" si="238"/>
        <v>7.4375</v>
      </c>
      <c r="CA239" s="147">
        <f t="shared" si="294"/>
        <v>-75.896031055916893</v>
      </c>
      <c r="CB239" s="115">
        <f t="shared" si="295"/>
        <v>0.24368219534364455</v>
      </c>
      <c r="CC239" s="115">
        <f t="shared" si="296"/>
        <v>6.3004296340053265E-2</v>
      </c>
      <c r="CD239" s="115">
        <f t="shared" si="297"/>
        <v>1</v>
      </c>
      <c r="CE239" s="147">
        <f t="shared" si="298"/>
        <v>0</v>
      </c>
      <c r="CF239" s="150"/>
      <c r="CG239" s="227">
        <f t="shared" si="299"/>
        <v>0.46305005207011579</v>
      </c>
      <c r="CH239" s="236">
        <f t="shared" si="300"/>
        <v>2.0438806559732932</v>
      </c>
      <c r="CI239" s="79">
        <f t="shared" si="301"/>
        <v>3.6079979153667303E-3</v>
      </c>
      <c r="CJ239" s="229">
        <f t="shared" si="239"/>
        <v>-48.854674441143978</v>
      </c>
      <c r="CK239" s="184">
        <f t="shared" si="310"/>
        <v>99.5</v>
      </c>
      <c r="CL239" s="184">
        <f t="shared" si="311"/>
        <v>2.9676254820432026</v>
      </c>
    </row>
    <row r="240" spans="1:90" x14ac:dyDescent="0.25">
      <c r="A240" s="145">
        <f t="shared" si="240"/>
        <v>1000</v>
      </c>
      <c r="B240" s="146">
        <f t="shared" si="241"/>
        <v>0.125</v>
      </c>
      <c r="C240" s="94"/>
      <c r="D240" s="147">
        <f t="shared" si="242"/>
        <v>-349.2</v>
      </c>
      <c r="E240" s="148">
        <f t="shared" si="243"/>
        <v>0.97</v>
      </c>
      <c r="F240" s="149"/>
      <c r="G240" s="147">
        <f t="shared" si="244"/>
        <v>-150.51407313207088</v>
      </c>
      <c r="H240" s="147">
        <f t="shared" si="245"/>
        <v>-150.51407313207088</v>
      </c>
      <c r="I240" s="147">
        <f t="shared" si="246"/>
        <v>-2677.5</v>
      </c>
      <c r="J240" s="147">
        <f t="shared" si="234"/>
        <v>7.4375</v>
      </c>
      <c r="K240" s="147">
        <f t="shared" si="247"/>
        <v>-70.678058118165083</v>
      </c>
      <c r="L240" s="115">
        <f t="shared" si="306"/>
        <v>0.33087580467058708</v>
      </c>
      <c r="M240" s="115">
        <f t="shared" si="302"/>
        <v>0.12201926575856561</v>
      </c>
      <c r="N240" s="115">
        <f t="shared" si="248"/>
        <v>0.12201926575856561</v>
      </c>
      <c r="O240" s="147">
        <f t="shared" si="249"/>
        <v>0.41809464758908577</v>
      </c>
      <c r="P240" s="149"/>
      <c r="Q240" s="147">
        <f t="shared" si="250"/>
        <v>-77.047235486624487</v>
      </c>
      <c r="R240" s="147">
        <f t="shared" si="251"/>
        <v>-161.04297720361268</v>
      </c>
      <c r="S240" s="147">
        <f t="shared" si="252"/>
        <v>-2677.5</v>
      </c>
      <c r="T240" s="147">
        <f t="shared" si="235"/>
        <v>7.4375</v>
      </c>
      <c r="U240" s="147">
        <f t="shared" si="253"/>
        <v>-77.047235486624487</v>
      </c>
      <c r="V240" s="115">
        <f t="shared" si="254"/>
        <v>0.22414769292142689</v>
      </c>
      <c r="W240" s="115">
        <f t="shared" si="255"/>
        <v>5.2826137043525741E-2</v>
      </c>
      <c r="X240" s="115">
        <f t="shared" si="256"/>
        <v>1</v>
      </c>
      <c r="Y240" s="147">
        <f t="shared" si="257"/>
        <v>0</v>
      </c>
      <c r="Z240" s="149"/>
      <c r="AA240" s="147">
        <f t="shared" si="258"/>
        <v>-166.60750224624888</v>
      </c>
      <c r="AB240" s="147">
        <f t="shared" si="259"/>
        <v>13.392497753751115</v>
      </c>
      <c r="AC240" s="147">
        <f t="shared" si="260"/>
        <v>13.392497753751115</v>
      </c>
      <c r="AD240" s="114">
        <f t="shared" si="307"/>
        <v>-9.0590623262195705E-2</v>
      </c>
      <c r="AE240" s="114">
        <f t="shared" si="261"/>
        <v>1</v>
      </c>
      <c r="AF240" s="147">
        <f t="shared" si="262"/>
        <v>0</v>
      </c>
      <c r="AG240" s="149"/>
      <c r="AH240" s="147">
        <f t="shared" si="263"/>
        <v>-168.23171106797935</v>
      </c>
      <c r="AI240" s="147">
        <f t="shared" si="264"/>
        <v>11.768288932020653</v>
      </c>
      <c r="AJ240" s="147">
        <f t="shared" si="265"/>
        <v>11.768288932020653</v>
      </c>
      <c r="AK240" s="114">
        <f t="shared" si="236"/>
        <v>-7.4986116223934932E-3</v>
      </c>
      <c r="AL240" s="114">
        <f t="shared" si="266"/>
        <v>1</v>
      </c>
      <c r="AM240" s="147">
        <f t="shared" si="267"/>
        <v>0</v>
      </c>
      <c r="AN240" s="149"/>
      <c r="AO240" s="147">
        <f t="shared" si="268"/>
        <v>-169.09459867705417</v>
      </c>
      <c r="AP240" s="147">
        <f t="shared" si="269"/>
        <v>10.460822360835209</v>
      </c>
      <c r="AQ240" s="114">
        <f t="shared" si="308"/>
        <v>-4.8563309484556332E-2</v>
      </c>
      <c r="AR240" s="147">
        <f t="shared" si="270"/>
        <v>10.460822360835209</v>
      </c>
      <c r="AS240" s="114">
        <f t="shared" si="271"/>
        <v>0.99442454324972895</v>
      </c>
      <c r="AT240" s="147">
        <f t="shared" si="272"/>
        <v>2.9057839891208914E-2</v>
      </c>
      <c r="AU240" s="147">
        <f t="shared" si="303"/>
        <v>-166.94941498352657</v>
      </c>
      <c r="AV240" s="147">
        <f t="shared" si="304"/>
        <v>13.050585016473434</v>
      </c>
      <c r="AW240" s="114">
        <f t="shared" si="305"/>
        <v>-0.10834350052524133</v>
      </c>
      <c r="AX240" s="147">
        <f t="shared" si="273"/>
        <v>13.050585016473434</v>
      </c>
      <c r="AY240" s="114">
        <f t="shared" si="274"/>
        <v>0.98760396527084848</v>
      </c>
      <c r="AZ240" s="147">
        <f t="shared" si="275"/>
        <v>3.6251625045759538E-2</v>
      </c>
      <c r="BA240" s="114">
        <f t="shared" si="276"/>
        <v>6.5309464936968459E-2</v>
      </c>
      <c r="BB240" s="149"/>
      <c r="BC240" s="223">
        <f t="shared" si="277"/>
        <v>1.5784041125260542</v>
      </c>
      <c r="BD240" s="70"/>
      <c r="BE240" s="214"/>
      <c r="BF240" s="148">
        <f t="shared" si="278"/>
        <v>-167.8934930416095</v>
      </c>
      <c r="BG240" s="148">
        <f t="shared" si="279"/>
        <v>12.106506958390497</v>
      </c>
      <c r="BH240" s="147">
        <f t="shared" si="280"/>
        <v>12.106506958390497</v>
      </c>
      <c r="BI240" s="114">
        <f t="shared" si="309"/>
        <v>-1.7918060643830676E-2</v>
      </c>
      <c r="BJ240" s="114">
        <f t="shared" si="281"/>
        <v>1</v>
      </c>
      <c r="BK240" s="147">
        <f t="shared" si="282"/>
        <v>0</v>
      </c>
      <c r="BL240" s="150"/>
      <c r="BM240" s="147">
        <f t="shared" si="283"/>
        <v>-165.93653632627928</v>
      </c>
      <c r="BN240" s="147">
        <f t="shared" si="284"/>
        <v>-165.93653632627928</v>
      </c>
      <c r="BO240" s="147">
        <f t="shared" si="285"/>
        <v>-2677.5</v>
      </c>
      <c r="BP240" s="147">
        <f t="shared" si="237"/>
        <v>7.4375</v>
      </c>
      <c r="BQ240" s="147">
        <f t="shared" si="286"/>
        <v>-80.247575058346214</v>
      </c>
      <c r="BR240" s="115">
        <f t="shared" si="287"/>
        <v>0.16939121559933257</v>
      </c>
      <c r="BS240" s="115">
        <f t="shared" si="288"/>
        <v>2.9528134252546179E-2</v>
      </c>
      <c r="BT240" s="115">
        <f t="shared" si="289"/>
        <v>2.9528134252546179E-2</v>
      </c>
      <c r="BU240" s="147">
        <f t="shared" si="290"/>
        <v>0.46093482312855355</v>
      </c>
      <c r="BV240" s="150"/>
      <c r="BW240" s="147">
        <f t="shared" si="291"/>
        <v>-159.33449891181499</v>
      </c>
      <c r="BX240" s="147">
        <f t="shared" si="292"/>
        <v>-159.33449891181499</v>
      </c>
      <c r="BY240" s="147">
        <f t="shared" si="293"/>
        <v>-2677.5</v>
      </c>
      <c r="BZ240" s="147">
        <f t="shared" si="238"/>
        <v>7.4375</v>
      </c>
      <c r="CA240" s="147">
        <f t="shared" si="294"/>
        <v>-75.963756532073532</v>
      </c>
      <c r="CB240" s="115">
        <f t="shared" si="295"/>
        <v>0.24253562503633297</v>
      </c>
      <c r="CC240" s="115">
        <f t="shared" si="296"/>
        <v>6.2378286155180533E-2</v>
      </c>
      <c r="CD240" s="115">
        <f t="shared" si="297"/>
        <v>1</v>
      </c>
      <c r="CE240" s="147">
        <f t="shared" si="298"/>
        <v>0</v>
      </c>
      <c r="CF240" s="150"/>
      <c r="CG240" s="227">
        <f t="shared" si="299"/>
        <v>0.46093482312855355</v>
      </c>
      <c r="CH240" s="236">
        <f t="shared" si="300"/>
        <v>2.0393389356546079</v>
      </c>
      <c r="CI240" s="79">
        <f>N240*X240*AE240*AL240*AS240*AY240*BJ240*BT240*CD240</f>
        <v>3.5384989704863546E-3</v>
      </c>
      <c r="CJ240" s="229">
        <f t="shared" si="239"/>
        <v>-49.023618528302684</v>
      </c>
      <c r="CK240" s="184">
        <f t="shared" si="310"/>
        <v>100</v>
      </c>
      <c r="CL240" s="184">
        <f t="shared" si="311"/>
        <v>2.9528134252546181</v>
      </c>
    </row>
    <row r="241" spans="1:90" x14ac:dyDescent="0.25">
      <c r="A241" s="145">
        <f t="shared" si="240"/>
        <v>1005</v>
      </c>
      <c r="B241" s="146">
        <f t="shared" si="241"/>
        <v>0.125</v>
      </c>
      <c r="C241" s="94"/>
      <c r="D241" s="147">
        <f t="shared" si="242"/>
        <v>-350.94600000000003</v>
      </c>
      <c r="E241" s="148">
        <f t="shared" si="243"/>
        <v>0.97</v>
      </c>
      <c r="F241" s="149"/>
      <c r="G241" s="147">
        <f t="shared" si="244"/>
        <v>-150.67038330714126</v>
      </c>
      <c r="H241" s="147">
        <f t="shared" si="245"/>
        <v>-150.67038330714126</v>
      </c>
      <c r="I241" s="147">
        <f t="shared" si="246"/>
        <v>-2690.8874999999998</v>
      </c>
      <c r="J241" s="147">
        <f t="shared" si="234"/>
        <v>7.4375</v>
      </c>
      <c r="K241" s="147">
        <f t="shared" si="247"/>
        <v>-70.767111410379613</v>
      </c>
      <c r="L241" s="115">
        <f t="shared" si="306"/>
        <v>0.32940867795255874</v>
      </c>
      <c r="M241" s="115">
        <f t="shared" si="302"/>
        <v>0.12082593199527203</v>
      </c>
      <c r="N241" s="115">
        <f t="shared" si="248"/>
        <v>0.12082593199527203</v>
      </c>
      <c r="O241" s="147">
        <f t="shared" si="249"/>
        <v>0.41644660947247453</v>
      </c>
      <c r="P241" s="149"/>
      <c r="Q241" s="147">
        <f t="shared" si="250"/>
        <v>-77.109519370248634</v>
      </c>
      <c r="R241" s="147">
        <f t="shared" si="251"/>
        <v>-161.14031876793265</v>
      </c>
      <c r="S241" s="147">
        <f t="shared" si="252"/>
        <v>-2690.8874999999998</v>
      </c>
      <c r="T241" s="147">
        <f t="shared" si="235"/>
        <v>7.4375</v>
      </c>
      <c r="U241" s="147">
        <f t="shared" si="253"/>
        <v>-77.109519370248634</v>
      </c>
      <c r="V241" s="115">
        <f t="shared" si="254"/>
        <v>0.22308816186192501</v>
      </c>
      <c r="W241" s="115">
        <f t="shared" si="255"/>
        <v>5.2303252915408938E-2</v>
      </c>
      <c r="X241" s="115">
        <f t="shared" si="256"/>
        <v>1</v>
      </c>
      <c r="Y241" s="147">
        <f t="shared" si="257"/>
        <v>0</v>
      </c>
      <c r="Z241" s="149"/>
      <c r="AA241" s="147">
        <f t="shared" si="258"/>
        <v>-166.69600353439469</v>
      </c>
      <c r="AB241" s="147">
        <f t="shared" si="259"/>
        <v>13.303996465605309</v>
      </c>
      <c r="AC241" s="147">
        <f t="shared" si="260"/>
        <v>13.303996465605309</v>
      </c>
      <c r="AD241" s="114">
        <f t="shared" si="307"/>
        <v>-8.8468238531062712E-2</v>
      </c>
      <c r="AE241" s="114">
        <f t="shared" si="261"/>
        <v>1</v>
      </c>
      <c r="AF241" s="147">
        <f t="shared" si="262"/>
        <v>0</v>
      </c>
      <c r="AG241" s="149"/>
      <c r="AH241" s="147">
        <f t="shared" si="263"/>
        <v>-168.29334642647927</v>
      </c>
      <c r="AI241" s="147">
        <f t="shared" si="264"/>
        <v>11.706653573520725</v>
      </c>
      <c r="AJ241" s="147">
        <f t="shared" si="265"/>
        <v>11.706653573520725</v>
      </c>
      <c r="AK241" s="114">
        <f t="shared" si="236"/>
        <v>-7.3452071152946084E-3</v>
      </c>
      <c r="AL241" s="114">
        <f t="shared" si="266"/>
        <v>1</v>
      </c>
      <c r="AM241" s="147">
        <f t="shared" si="267"/>
        <v>0</v>
      </c>
      <c r="AN241" s="149"/>
      <c r="AO241" s="147">
        <f t="shared" si="268"/>
        <v>-169.16104728997431</v>
      </c>
      <c r="AP241" s="147">
        <f t="shared" si="269"/>
        <v>10.395365864081924</v>
      </c>
      <c r="AQ241" s="114">
        <f t="shared" si="308"/>
        <v>-4.743886775982141E-2</v>
      </c>
      <c r="AR241" s="147">
        <f t="shared" si="270"/>
        <v>10.395365864081924</v>
      </c>
      <c r="AS241" s="114">
        <f t="shared" si="271"/>
        <v>0.99455328594338432</v>
      </c>
      <c r="AT241" s="147">
        <f t="shared" si="272"/>
        <v>2.8732354516533786E-2</v>
      </c>
      <c r="AU241" s="147">
        <f t="shared" si="303"/>
        <v>-167.0387570934968</v>
      </c>
      <c r="AV241" s="147">
        <f t="shared" si="304"/>
        <v>12.961242906503202</v>
      </c>
      <c r="AW241" s="114">
        <f t="shared" si="305"/>
        <v>-0.10575722040936304</v>
      </c>
      <c r="AX241" s="147">
        <f t="shared" si="273"/>
        <v>12.961242906503202</v>
      </c>
      <c r="AY241" s="114">
        <f t="shared" si="274"/>
        <v>0.98789807455726786</v>
      </c>
      <c r="AZ241" s="147">
        <f t="shared" si="275"/>
        <v>3.5824330863745715E-2</v>
      </c>
      <c r="BA241" s="114">
        <f t="shared" si="276"/>
        <v>6.4556685380279505E-2</v>
      </c>
      <c r="BB241" s="149"/>
      <c r="BC241" s="223">
        <f t="shared" si="277"/>
        <v>1.576003294852754</v>
      </c>
      <c r="BD241" s="70"/>
      <c r="BE241" s="214"/>
      <c r="BF241" s="148">
        <f t="shared" si="278"/>
        <v>-167.96037113888505</v>
      </c>
      <c r="BG241" s="148">
        <f t="shared" si="279"/>
        <v>12.039628861114949</v>
      </c>
      <c r="BH241" s="147">
        <f t="shared" si="280"/>
        <v>12.039628861114949</v>
      </c>
      <c r="BI241" s="114">
        <f t="shared" si="309"/>
        <v>-1.7538680960898459E-2</v>
      </c>
      <c r="BJ241" s="114">
        <f t="shared" si="281"/>
        <v>1</v>
      </c>
      <c r="BK241" s="147">
        <f t="shared" si="282"/>
        <v>0</v>
      </c>
      <c r="BL241" s="150"/>
      <c r="BM241" s="147">
        <f t="shared" si="283"/>
        <v>-166.00780830865904</v>
      </c>
      <c r="BN241" s="147">
        <f t="shared" si="284"/>
        <v>-166.00780830865904</v>
      </c>
      <c r="BO241" s="147">
        <f t="shared" si="285"/>
        <v>-2690.8874999999998</v>
      </c>
      <c r="BP241" s="147">
        <f t="shared" si="237"/>
        <v>7.4375</v>
      </c>
      <c r="BQ241" s="147">
        <f t="shared" si="286"/>
        <v>-80.295169642272782</v>
      </c>
      <c r="BR241" s="115">
        <f t="shared" si="287"/>
        <v>0.16857247933424924</v>
      </c>
      <c r="BS241" s="115">
        <f t="shared" si="288"/>
        <v>2.9235304599848789E-2</v>
      </c>
      <c r="BT241" s="115">
        <f t="shared" si="289"/>
        <v>2.9235304599848789E-2</v>
      </c>
      <c r="BU241" s="147">
        <f t="shared" si="290"/>
        <v>0.45883860781829477</v>
      </c>
      <c r="BV241" s="150"/>
      <c r="BW241" s="147">
        <f t="shared" si="291"/>
        <v>-159.44114784601888</v>
      </c>
      <c r="BX241" s="147">
        <f t="shared" si="292"/>
        <v>-159.44114784601888</v>
      </c>
      <c r="BY241" s="147">
        <f t="shared" si="293"/>
        <v>-2690.8874999999998</v>
      </c>
      <c r="BZ241" s="147">
        <f t="shared" si="238"/>
        <v>7.4375</v>
      </c>
      <c r="CA241" s="147">
        <f t="shared" si="294"/>
        <v>-76.030847578122831</v>
      </c>
      <c r="CB241" s="115">
        <f t="shared" si="295"/>
        <v>0.24139946129549444</v>
      </c>
      <c r="CC241" s="115">
        <f t="shared" si="296"/>
        <v>6.1761524145605408E-2</v>
      </c>
      <c r="CD241" s="115">
        <f t="shared" si="297"/>
        <v>1</v>
      </c>
      <c r="CE241" s="147">
        <f t="shared" si="298"/>
        <v>0</v>
      </c>
      <c r="CF241" s="150"/>
      <c r="CG241" s="227">
        <f t="shared" si="299"/>
        <v>0.45883860781829477</v>
      </c>
      <c r="CH241" s="236">
        <f t="shared" si="300"/>
        <v>2.0348419026710487</v>
      </c>
      <c r="CI241" s="79">
        <f t="shared" si="301"/>
        <v>3.470627250500213E-3</v>
      </c>
      <c r="CJ241" s="229">
        <f t="shared" si="239"/>
        <v>-49.191840551370348</v>
      </c>
      <c r="CK241" s="184">
        <f t="shared" si="310"/>
        <v>100.5</v>
      </c>
      <c r="CL241" s="184">
        <f t="shared" si="311"/>
        <v>2.9381481122848032</v>
      </c>
    </row>
    <row r="242" spans="1:90" x14ac:dyDescent="0.25">
      <c r="A242" s="145">
        <f t="shared" si="240"/>
        <v>1010</v>
      </c>
      <c r="B242" s="146">
        <f t="shared" si="241"/>
        <v>0.125</v>
      </c>
      <c r="C242" s="94"/>
      <c r="D242" s="147">
        <f t="shared" si="242"/>
        <v>-352.69200000000001</v>
      </c>
      <c r="E242" s="148">
        <f t="shared" si="243"/>
        <v>0.97</v>
      </c>
      <c r="F242" s="149"/>
      <c r="G242" s="147">
        <f t="shared" si="244"/>
        <v>-150.82502387575548</v>
      </c>
      <c r="H242" s="147">
        <f t="shared" si="245"/>
        <v>-150.82502387575548</v>
      </c>
      <c r="I242" s="147">
        <f t="shared" si="246"/>
        <v>-2704.2750000000001</v>
      </c>
      <c r="J242" s="147">
        <f t="shared" si="234"/>
        <v>7.4375</v>
      </c>
      <c r="K242" s="147">
        <f t="shared" si="247"/>
        <v>-70.855378240653934</v>
      </c>
      <c r="L242" s="115">
        <f t="shared" si="306"/>
        <v>0.3279537226894918</v>
      </c>
      <c r="M242" s="115">
        <f t="shared" si="302"/>
        <v>0.11964976460850339</v>
      </c>
      <c r="N242" s="115">
        <f t="shared" si="248"/>
        <v>0.11964976460850339</v>
      </c>
      <c r="O242" s="147">
        <f t="shared" si="249"/>
        <v>0.41481029668799635</v>
      </c>
      <c r="P242" s="149"/>
      <c r="Q242" s="147">
        <f t="shared" si="250"/>
        <v>-77.171217128544583</v>
      </c>
      <c r="R242" s="147">
        <f t="shared" si="251"/>
        <v>-161.23665411227026</v>
      </c>
      <c r="S242" s="147">
        <f t="shared" si="252"/>
        <v>-2704.2750000000001</v>
      </c>
      <c r="T242" s="147">
        <f t="shared" si="235"/>
        <v>7.4375</v>
      </c>
      <c r="U242" s="147">
        <f t="shared" si="253"/>
        <v>-77.171217128544583</v>
      </c>
      <c r="V242" s="115">
        <f t="shared" si="254"/>
        <v>0.22203834165092773</v>
      </c>
      <c r="W242" s="115">
        <f t="shared" si="255"/>
        <v>5.1788073083060222E-2</v>
      </c>
      <c r="X242" s="115">
        <f t="shared" si="256"/>
        <v>1</v>
      </c>
      <c r="Y242" s="147">
        <f t="shared" si="257"/>
        <v>0</v>
      </c>
      <c r="Z242" s="149"/>
      <c r="AA242" s="147">
        <f t="shared" si="258"/>
        <v>-166.78324548322331</v>
      </c>
      <c r="AB242" s="147">
        <f t="shared" si="259"/>
        <v>13.216754516776689</v>
      </c>
      <c r="AC242" s="147">
        <f t="shared" si="260"/>
        <v>13.216754516776689</v>
      </c>
      <c r="AD242" s="114">
        <f t="shared" si="307"/>
        <v>-8.6407564466507783E-2</v>
      </c>
      <c r="AE242" s="114">
        <f t="shared" si="261"/>
        <v>1</v>
      </c>
      <c r="AF242" s="147">
        <f t="shared" si="262"/>
        <v>0</v>
      </c>
      <c r="AG242" s="149"/>
      <c r="AH242" s="147">
        <f t="shared" si="263"/>
        <v>-168.35432539973971</v>
      </c>
      <c r="AI242" s="147">
        <f t="shared" si="264"/>
        <v>11.645674600260293</v>
      </c>
      <c r="AJ242" s="147">
        <f t="shared" si="265"/>
        <v>11.645674600260293</v>
      </c>
      <c r="AK242" s="114">
        <f t="shared" si="236"/>
        <v>-7.1957251209679727E-3</v>
      </c>
      <c r="AL242" s="114">
        <f t="shared" si="266"/>
        <v>1</v>
      </c>
      <c r="AM242" s="147">
        <f t="shared" si="267"/>
        <v>0</v>
      </c>
      <c r="AN242" s="149"/>
      <c r="AO242" s="147">
        <f t="shared" si="268"/>
        <v>-169.22661707263694</v>
      </c>
      <c r="AP242" s="147">
        <f t="shared" si="269"/>
        <v>10.330785479308958</v>
      </c>
      <c r="AQ242" s="114">
        <f t="shared" si="308"/>
        <v>-4.634683341326834E-2</v>
      </c>
      <c r="AR242" s="147">
        <f t="shared" si="270"/>
        <v>10.330785479308958</v>
      </c>
      <c r="AS242" s="114">
        <f t="shared" si="271"/>
        <v>0.99467833411576567</v>
      </c>
      <c r="AT242" s="147">
        <f t="shared" si="272"/>
        <v>2.8412501318231455E-2</v>
      </c>
      <c r="AU242" s="147">
        <f t="shared" si="303"/>
        <v>-167.12677535258615</v>
      </c>
      <c r="AV242" s="147">
        <f t="shared" si="304"/>
        <v>12.873224647413849</v>
      </c>
      <c r="AW242" s="114">
        <f t="shared" si="305"/>
        <v>-0.10324729514278505</v>
      </c>
      <c r="AX242" s="147">
        <f t="shared" si="273"/>
        <v>12.873224647413849</v>
      </c>
      <c r="AY242" s="114">
        <f t="shared" si="274"/>
        <v>0.98818358458889788</v>
      </c>
      <c r="AZ242" s="147">
        <f t="shared" si="275"/>
        <v>3.5404908271215202E-2</v>
      </c>
      <c r="BA242" s="114">
        <f t="shared" si="276"/>
        <v>6.381740958944665E-2</v>
      </c>
      <c r="BB242" s="149"/>
      <c r="BC242" s="223">
        <f t="shared" si="277"/>
        <v>1.5736277062774429</v>
      </c>
      <c r="BD242" s="70"/>
      <c r="BE242" s="214"/>
      <c r="BF242" s="148">
        <f t="shared" si="278"/>
        <v>-168.02648408021204</v>
      </c>
      <c r="BG242" s="148">
        <f t="shared" si="279"/>
        <v>11.973515919787957</v>
      </c>
      <c r="BH242" s="147">
        <f t="shared" si="280"/>
        <v>11.973515919787957</v>
      </c>
      <c r="BI242" s="114">
        <f t="shared" si="309"/>
        <v>-1.7169359748856593E-2</v>
      </c>
      <c r="BJ242" s="114">
        <f t="shared" si="281"/>
        <v>1</v>
      </c>
      <c r="BK242" s="147">
        <f t="shared" si="282"/>
        <v>0</v>
      </c>
      <c r="BL242" s="150"/>
      <c r="BM242" s="147">
        <f t="shared" si="283"/>
        <v>-166.07835588943402</v>
      </c>
      <c r="BN242" s="147">
        <f t="shared" si="284"/>
        <v>-166.07835588943402</v>
      </c>
      <c r="BO242" s="147">
        <f t="shared" si="285"/>
        <v>-2704.2750000000001</v>
      </c>
      <c r="BP242" s="147">
        <f t="shared" si="237"/>
        <v>7.4375</v>
      </c>
      <c r="BQ242" s="147">
        <f t="shared" si="286"/>
        <v>-80.342306319377997</v>
      </c>
      <c r="BR242" s="115">
        <f t="shared" si="287"/>
        <v>0.16776150547019286</v>
      </c>
      <c r="BS242" s="115">
        <f t="shared" si="288"/>
        <v>2.8946805767445266E-2</v>
      </c>
      <c r="BT242" s="115">
        <f t="shared" si="289"/>
        <v>2.8946805767445266E-2</v>
      </c>
      <c r="BU242" s="147">
        <f t="shared" si="290"/>
        <v>0.45676115481142471</v>
      </c>
      <c r="BV242" s="150"/>
      <c r="BW242" s="147">
        <f t="shared" si="291"/>
        <v>-159.54668768946095</v>
      </c>
      <c r="BX242" s="147">
        <f t="shared" si="292"/>
        <v>-159.54668768946095</v>
      </c>
      <c r="BY242" s="147">
        <f t="shared" si="293"/>
        <v>-2704.2750000000001</v>
      </c>
      <c r="BZ242" s="147">
        <f t="shared" si="238"/>
        <v>7.4375</v>
      </c>
      <c r="CA242" s="147">
        <f t="shared" si="294"/>
        <v>-76.097312885779445</v>
      </c>
      <c r="CB242" s="115">
        <f t="shared" si="295"/>
        <v>0.24027356783612719</v>
      </c>
      <c r="CC242" s="115">
        <f t="shared" si="296"/>
        <v>6.1153830078065192E-2</v>
      </c>
      <c r="CD242" s="115">
        <f t="shared" si="297"/>
        <v>1</v>
      </c>
      <c r="CE242" s="147">
        <f t="shared" si="298"/>
        <v>0</v>
      </c>
      <c r="CF242" s="150"/>
      <c r="CG242" s="227">
        <f t="shared" si="299"/>
        <v>0.45676115481142471</v>
      </c>
      <c r="CH242" s="236">
        <f t="shared" si="300"/>
        <v>2.0303888610888676</v>
      </c>
      <c r="CI242" s="79">
        <f t="shared" si="301"/>
        <v>3.4043389141790595E-3</v>
      </c>
      <c r="CJ242" s="229">
        <f t="shared" si="239"/>
        <v>-49.359344217160356</v>
      </c>
      <c r="CK242" s="184">
        <f t="shared" si="310"/>
        <v>101</v>
      </c>
      <c r="CL242" s="184">
        <f t="shared" si="311"/>
        <v>2.9236273825119721</v>
      </c>
    </row>
    <row r="243" spans="1:90" hidden="1" x14ac:dyDescent="0.25">
      <c r="A243" s="145"/>
      <c r="B243" s="146"/>
      <c r="C243" s="94"/>
      <c r="D243" s="147"/>
      <c r="E243" s="148"/>
      <c r="F243" s="149"/>
      <c r="G243" s="147"/>
      <c r="H243" s="147"/>
      <c r="I243" s="147"/>
      <c r="J243" s="147"/>
      <c r="K243" s="147"/>
      <c r="L243" s="115"/>
      <c r="M243" s="115"/>
      <c r="N243" s="115"/>
      <c r="O243" s="147"/>
      <c r="P243" s="149"/>
      <c r="Q243" s="147"/>
      <c r="R243" s="147"/>
      <c r="S243" s="147"/>
      <c r="T243" s="147"/>
      <c r="U243" s="147"/>
      <c r="V243" s="115"/>
      <c r="W243" s="115"/>
      <c r="X243" s="115"/>
      <c r="Y243" s="147"/>
      <c r="Z243" s="149"/>
      <c r="AA243" s="147"/>
      <c r="AB243" s="147"/>
      <c r="AC243" s="147"/>
      <c r="AD243" s="114"/>
      <c r="AE243" s="114"/>
      <c r="AF243" s="147"/>
      <c r="AG243" s="149"/>
      <c r="AH243" s="147"/>
      <c r="AI243" s="147"/>
      <c r="AJ243" s="147"/>
      <c r="AK243" s="114"/>
      <c r="AL243" s="114"/>
      <c r="AM243" s="147"/>
      <c r="AN243" s="149"/>
      <c r="AO243" s="147"/>
      <c r="AP243" s="147"/>
      <c r="AQ243" s="114"/>
      <c r="AR243" s="147"/>
      <c r="AS243" s="114"/>
      <c r="AT243" s="147"/>
      <c r="AU243" s="147"/>
      <c r="AV243" s="147"/>
      <c r="AW243" s="114"/>
      <c r="AX243" s="147"/>
      <c r="AY243" s="114"/>
      <c r="AZ243" s="147"/>
      <c r="BA243" s="114"/>
      <c r="BB243" s="149"/>
      <c r="BC243" s="118"/>
      <c r="BD243" s="70"/>
      <c r="BE243" s="71"/>
      <c r="BF243" s="148"/>
      <c r="BG243" s="148"/>
      <c r="BH243" s="147"/>
      <c r="BI243" s="114"/>
      <c r="BJ243" s="114"/>
      <c r="BK243" s="147"/>
      <c r="BL243" s="150"/>
      <c r="BM243" s="147"/>
      <c r="BN243" s="147"/>
      <c r="BO243" s="147"/>
      <c r="BP243" s="147"/>
      <c r="BQ243" s="147"/>
      <c r="BR243" s="115"/>
      <c r="BS243" s="115"/>
      <c r="BT243" s="115"/>
      <c r="BU243" s="147"/>
      <c r="BV243" s="150"/>
      <c r="BW243" s="147"/>
      <c r="BX243" s="147"/>
      <c r="BY243" s="147"/>
      <c r="BZ243" s="147"/>
      <c r="CA243" s="147"/>
      <c r="CB243" s="115"/>
      <c r="CC243" s="115"/>
      <c r="CD243" s="115"/>
      <c r="CE243" s="147"/>
      <c r="CF243" s="150"/>
      <c r="CG243" s="120"/>
      <c r="CH243" s="185"/>
      <c r="CI243" s="122"/>
      <c r="CJ243" s="122"/>
      <c r="CK243" s="184"/>
      <c r="CL243" s="184"/>
    </row>
    <row r="244" spans="1:90" hidden="1" x14ac:dyDescent="0.25">
      <c r="A244" s="145"/>
      <c r="B244" s="146"/>
      <c r="C244" s="94"/>
      <c r="D244" s="147"/>
      <c r="E244" s="148"/>
      <c r="F244" s="149"/>
      <c r="G244" s="147"/>
      <c r="H244" s="147"/>
      <c r="I244" s="147"/>
      <c r="J244" s="147"/>
      <c r="K244" s="147"/>
      <c r="L244" s="115"/>
      <c r="M244" s="115"/>
      <c r="N244" s="115"/>
      <c r="O244" s="147"/>
      <c r="P244" s="149"/>
      <c r="Q244" s="147"/>
      <c r="R244" s="147"/>
      <c r="S244" s="147"/>
      <c r="T244" s="147"/>
      <c r="U244" s="147"/>
      <c r="V244" s="115"/>
      <c r="W244" s="115"/>
      <c r="X244" s="115"/>
      <c r="Y244" s="147"/>
      <c r="Z244" s="149"/>
      <c r="AA244" s="147"/>
      <c r="AB244" s="147"/>
      <c r="AC244" s="147"/>
      <c r="AD244" s="114"/>
      <c r="AE244" s="114"/>
      <c r="AF244" s="147"/>
      <c r="AG244" s="149"/>
      <c r="AH244" s="147"/>
      <c r="AI244" s="147"/>
      <c r="AJ244" s="147"/>
      <c r="AK244" s="114"/>
      <c r="AL244" s="114"/>
      <c r="AM244" s="147"/>
      <c r="AN244" s="149"/>
      <c r="AO244" s="147"/>
      <c r="AP244" s="147"/>
      <c r="AQ244" s="114"/>
      <c r="AR244" s="147"/>
      <c r="AS244" s="114"/>
      <c r="AT244" s="147"/>
      <c r="AU244" s="147"/>
      <c r="AV244" s="147"/>
      <c r="AW244" s="114"/>
      <c r="AX244" s="147"/>
      <c r="AY244" s="114"/>
      <c r="AZ244" s="147"/>
      <c r="BA244" s="114"/>
      <c r="BB244" s="149"/>
      <c r="BC244" s="118"/>
      <c r="BD244" s="70"/>
      <c r="BE244" s="71"/>
      <c r="BF244" s="148"/>
      <c r="BG244" s="148"/>
      <c r="BH244" s="147"/>
      <c r="BI244" s="114"/>
      <c r="BJ244" s="114"/>
      <c r="BK244" s="147"/>
      <c r="BL244" s="150"/>
      <c r="BM244" s="147"/>
      <c r="BN244" s="147"/>
      <c r="BO244" s="147"/>
      <c r="BP244" s="147"/>
      <c r="BQ244" s="147"/>
      <c r="BR244" s="115"/>
      <c r="BS244" s="115"/>
      <c r="BT244" s="115"/>
      <c r="BU244" s="147"/>
      <c r="BV244" s="150"/>
      <c r="BW244" s="147"/>
      <c r="BX244" s="147"/>
      <c r="BY244" s="147"/>
      <c r="BZ244" s="147"/>
      <c r="CA244" s="147"/>
      <c r="CB244" s="115"/>
      <c r="CC244" s="115"/>
      <c r="CD244" s="115"/>
      <c r="CE244" s="147"/>
      <c r="CF244" s="150"/>
      <c r="CG244" s="120"/>
      <c r="CH244" s="185"/>
      <c r="CI244" s="122"/>
      <c r="CJ244" s="122"/>
      <c r="CK244" s="184"/>
      <c r="CL244" s="184"/>
    </row>
    <row r="245" spans="1:90" hidden="1" x14ac:dyDescent="0.25">
      <c r="A245" s="145"/>
      <c r="B245" s="146"/>
      <c r="C245" s="94"/>
      <c r="D245" s="147"/>
      <c r="E245" s="148"/>
      <c r="F245" s="149"/>
      <c r="G245" s="147"/>
      <c r="H245" s="147"/>
      <c r="I245" s="147"/>
      <c r="J245" s="147"/>
      <c r="K245" s="147"/>
      <c r="L245" s="115"/>
      <c r="M245" s="115"/>
      <c r="N245" s="115"/>
      <c r="O245" s="147"/>
      <c r="P245" s="149"/>
      <c r="Q245" s="147"/>
      <c r="R245" s="147"/>
      <c r="S245" s="147"/>
      <c r="T245" s="147"/>
      <c r="U245" s="147"/>
      <c r="V245" s="115"/>
      <c r="W245" s="115"/>
      <c r="X245" s="115"/>
      <c r="Y245" s="147"/>
      <c r="Z245" s="149"/>
      <c r="AA245" s="147"/>
      <c r="AB245" s="147"/>
      <c r="AC245" s="147"/>
      <c r="AD245" s="114"/>
      <c r="AE245" s="114"/>
      <c r="AF245" s="147"/>
      <c r="AG245" s="149"/>
      <c r="AH245" s="147"/>
      <c r="AI245" s="147"/>
      <c r="AJ245" s="147"/>
      <c r="AK245" s="114"/>
      <c r="AL245" s="114"/>
      <c r="AM245" s="147"/>
      <c r="AN245" s="149"/>
      <c r="AO245" s="147"/>
      <c r="AP245" s="147"/>
      <c r="AQ245" s="114"/>
      <c r="AR245" s="147"/>
      <c r="AS245" s="114"/>
      <c r="AT245" s="147"/>
      <c r="AU245" s="147"/>
      <c r="AV245" s="147"/>
      <c r="AW245" s="114"/>
      <c r="AX245" s="147"/>
      <c r="AY245" s="114"/>
      <c r="AZ245" s="147"/>
      <c r="BA245" s="114"/>
      <c r="BB245" s="149"/>
      <c r="BC245" s="118"/>
      <c r="BD245" s="70"/>
      <c r="BE245" s="71"/>
      <c r="BF245" s="148"/>
      <c r="BG245" s="148"/>
      <c r="BH245" s="147"/>
      <c r="BI245" s="114"/>
      <c r="BJ245" s="114"/>
      <c r="BK245" s="147"/>
      <c r="BL245" s="150"/>
      <c r="BM245" s="147"/>
      <c r="BN245" s="147"/>
      <c r="BO245" s="147"/>
      <c r="BP245" s="147"/>
      <c r="BQ245" s="147"/>
      <c r="BR245" s="115"/>
      <c r="BS245" s="115"/>
      <c r="BT245" s="115"/>
      <c r="BU245" s="147"/>
      <c r="BV245" s="150"/>
      <c r="BW245" s="147"/>
      <c r="BX245" s="147"/>
      <c r="BY245" s="147"/>
      <c r="BZ245" s="147"/>
      <c r="CA245" s="147"/>
      <c r="CB245" s="115"/>
      <c r="CC245" s="115"/>
      <c r="CD245" s="115"/>
      <c r="CE245" s="147"/>
      <c r="CF245" s="150"/>
      <c r="CG245" s="120"/>
      <c r="CH245" s="185"/>
      <c r="CI245" s="122"/>
      <c r="CJ245" s="122"/>
      <c r="CK245" s="184"/>
      <c r="CL245" s="184"/>
    </row>
    <row r="246" spans="1:90" hidden="1" x14ac:dyDescent="0.25">
      <c r="A246" s="145"/>
      <c r="B246" s="146"/>
      <c r="C246" s="94"/>
      <c r="D246" s="147"/>
      <c r="E246" s="148"/>
      <c r="F246" s="149"/>
      <c r="G246" s="147"/>
      <c r="H246" s="147"/>
      <c r="I246" s="147"/>
      <c r="J246" s="147"/>
      <c r="K246" s="147"/>
      <c r="L246" s="115"/>
      <c r="M246" s="115"/>
      <c r="N246" s="115"/>
      <c r="O246" s="147"/>
      <c r="P246" s="149"/>
      <c r="Q246" s="147"/>
      <c r="R246" s="147"/>
      <c r="S246" s="147"/>
      <c r="T246" s="147"/>
      <c r="U246" s="147"/>
      <c r="V246" s="115"/>
      <c r="W246" s="115"/>
      <c r="X246" s="115"/>
      <c r="Y246" s="147"/>
      <c r="Z246" s="149"/>
      <c r="AA246" s="147"/>
      <c r="AB246" s="147"/>
      <c r="AC246" s="147"/>
      <c r="AD246" s="114"/>
      <c r="AE246" s="114"/>
      <c r="AF246" s="147"/>
      <c r="AG246" s="149"/>
      <c r="AH246" s="147"/>
      <c r="AI246" s="147"/>
      <c r="AJ246" s="147"/>
      <c r="AK246" s="114"/>
      <c r="AL246" s="114"/>
      <c r="AM246" s="147"/>
      <c r="AN246" s="149"/>
      <c r="AO246" s="147"/>
      <c r="AP246" s="147"/>
      <c r="AQ246" s="114"/>
      <c r="AR246" s="147"/>
      <c r="AS246" s="114"/>
      <c r="AT246" s="147"/>
      <c r="AU246" s="147"/>
      <c r="AV246" s="147"/>
      <c r="AW246" s="114"/>
      <c r="AX246" s="147"/>
      <c r="AY246" s="114"/>
      <c r="AZ246" s="147"/>
      <c r="BA246" s="114"/>
      <c r="BB246" s="149"/>
      <c r="BC246" s="118"/>
      <c r="BD246" s="70"/>
      <c r="BE246" s="71"/>
      <c r="BF246" s="148"/>
      <c r="BG246" s="148"/>
      <c r="BH246" s="147"/>
      <c r="BI246" s="114"/>
      <c r="BJ246" s="114"/>
      <c r="BK246" s="147"/>
      <c r="BL246" s="150"/>
      <c r="BM246" s="147"/>
      <c r="BN246" s="147"/>
      <c r="BO246" s="147"/>
      <c r="BP246" s="147"/>
      <c r="BQ246" s="147"/>
      <c r="BR246" s="115"/>
      <c r="BS246" s="115"/>
      <c r="BT246" s="115"/>
      <c r="BU246" s="147"/>
      <c r="BV246" s="150"/>
      <c r="BW246" s="147"/>
      <c r="BX246" s="147"/>
      <c r="BY246" s="147"/>
      <c r="BZ246" s="147"/>
      <c r="CA246" s="147"/>
      <c r="CB246" s="115"/>
      <c r="CC246" s="115"/>
      <c r="CD246" s="115"/>
      <c r="CE246" s="147"/>
      <c r="CF246" s="150"/>
      <c r="CG246" s="120"/>
      <c r="CH246" s="185"/>
      <c r="CI246" s="122"/>
      <c r="CJ246" s="122"/>
      <c r="CK246" s="184"/>
      <c r="CL246" s="184"/>
    </row>
    <row r="247" spans="1:90" hidden="1" x14ac:dyDescent="0.25">
      <c r="A247" s="145"/>
      <c r="B247" s="146"/>
      <c r="C247" s="94"/>
      <c r="D247" s="147"/>
      <c r="E247" s="148"/>
      <c r="F247" s="149"/>
      <c r="G247" s="147"/>
      <c r="H247" s="147"/>
      <c r="I247" s="147"/>
      <c r="J247" s="147"/>
      <c r="K247" s="147"/>
      <c r="L247" s="115"/>
      <c r="M247" s="115"/>
      <c r="N247" s="115"/>
      <c r="O247" s="147"/>
      <c r="P247" s="149"/>
      <c r="Q247" s="147"/>
      <c r="R247" s="147"/>
      <c r="S247" s="147"/>
      <c r="T247" s="147"/>
      <c r="U247" s="147"/>
      <c r="V247" s="115"/>
      <c r="W247" s="115"/>
      <c r="X247" s="115"/>
      <c r="Y247" s="147"/>
      <c r="Z247" s="149"/>
      <c r="AA247" s="147"/>
      <c r="AB247" s="147"/>
      <c r="AC247" s="147"/>
      <c r="AD247" s="114"/>
      <c r="AE247" s="114"/>
      <c r="AF247" s="147"/>
      <c r="AG247" s="149"/>
      <c r="AH247" s="147"/>
      <c r="AI247" s="147"/>
      <c r="AJ247" s="147"/>
      <c r="AK247" s="114"/>
      <c r="AL247" s="114"/>
      <c r="AM247" s="147"/>
      <c r="AN247" s="149"/>
      <c r="AO247" s="147"/>
      <c r="AP247" s="147"/>
      <c r="AQ247" s="114"/>
      <c r="AR247" s="147"/>
      <c r="AS247" s="114"/>
      <c r="AT247" s="147"/>
      <c r="AU247" s="147"/>
      <c r="AV247" s="147"/>
      <c r="AW247" s="114"/>
      <c r="AX247" s="147"/>
      <c r="AY247" s="114"/>
      <c r="AZ247" s="147"/>
      <c r="BA247" s="114"/>
      <c r="BB247" s="149"/>
      <c r="BC247" s="118"/>
      <c r="BD247" s="70"/>
      <c r="BE247" s="71"/>
      <c r="BF247" s="148"/>
      <c r="BG247" s="148"/>
      <c r="BH247" s="147"/>
      <c r="BI247" s="114"/>
      <c r="BJ247" s="114"/>
      <c r="BK247" s="147"/>
      <c r="BL247" s="150"/>
      <c r="BM247" s="147"/>
      <c r="BN247" s="147"/>
      <c r="BO247" s="147"/>
      <c r="BP247" s="147"/>
      <c r="BQ247" s="147"/>
      <c r="BR247" s="115"/>
      <c r="BS247" s="115"/>
      <c r="BT247" s="115"/>
      <c r="BU247" s="147"/>
      <c r="BV247" s="150"/>
      <c r="BW247" s="147"/>
      <c r="BX247" s="147"/>
      <c r="BY247" s="147"/>
      <c r="BZ247" s="147"/>
      <c r="CA247" s="147"/>
      <c r="CB247" s="115"/>
      <c r="CC247" s="115"/>
      <c r="CD247" s="115"/>
      <c r="CE247" s="147"/>
      <c r="CF247" s="150"/>
      <c r="CG247" s="120"/>
      <c r="CH247" s="185"/>
      <c r="CI247" s="122"/>
      <c r="CJ247" s="122"/>
      <c r="CK247" s="184"/>
      <c r="CL247" s="184"/>
    </row>
    <row r="248" spans="1:90" hidden="1" x14ac:dyDescent="0.25">
      <c r="A248" s="145"/>
      <c r="B248" s="146"/>
      <c r="C248" s="94"/>
      <c r="D248" s="147"/>
      <c r="E248" s="148"/>
      <c r="F248" s="149"/>
      <c r="G248" s="147"/>
      <c r="H248" s="147"/>
      <c r="I248" s="147"/>
      <c r="J248" s="147"/>
      <c r="K248" s="147"/>
      <c r="L248" s="115"/>
      <c r="M248" s="115"/>
      <c r="N248" s="115"/>
      <c r="O248" s="147"/>
      <c r="P248" s="149"/>
      <c r="Q248" s="147"/>
      <c r="R248" s="147"/>
      <c r="S248" s="147"/>
      <c r="T248" s="147"/>
      <c r="U248" s="147"/>
      <c r="V248" s="115"/>
      <c r="W248" s="115"/>
      <c r="X248" s="115"/>
      <c r="Y248" s="147"/>
      <c r="Z248" s="149"/>
      <c r="AA248" s="147"/>
      <c r="AB248" s="147"/>
      <c r="AC248" s="147"/>
      <c r="AD248" s="114"/>
      <c r="AE248" s="114"/>
      <c r="AF248" s="147"/>
      <c r="AG248" s="149"/>
      <c r="AH248" s="147"/>
      <c r="AI248" s="147"/>
      <c r="AJ248" s="147"/>
      <c r="AK248" s="114"/>
      <c r="AL248" s="114"/>
      <c r="AM248" s="147"/>
      <c r="AN248" s="149"/>
      <c r="AO248" s="147"/>
      <c r="AP248" s="147"/>
      <c r="AQ248" s="114"/>
      <c r="AR248" s="147"/>
      <c r="AS248" s="114"/>
      <c r="AT248" s="147"/>
      <c r="AU248" s="147"/>
      <c r="AV248" s="147"/>
      <c r="AW248" s="114"/>
      <c r="AX248" s="147"/>
      <c r="AY248" s="114"/>
      <c r="AZ248" s="147"/>
      <c r="BA248" s="114"/>
      <c r="BB248" s="149"/>
      <c r="BC248" s="118"/>
      <c r="BD248" s="70"/>
      <c r="BE248" s="71"/>
      <c r="BF248" s="148"/>
      <c r="BG248" s="148"/>
      <c r="BH248" s="147"/>
      <c r="BI248" s="114"/>
      <c r="BJ248" s="114"/>
      <c r="BK248" s="147"/>
      <c r="BL248" s="150"/>
      <c r="BM248" s="147"/>
      <c r="BN248" s="147"/>
      <c r="BO248" s="147"/>
      <c r="BP248" s="147"/>
      <c r="BQ248" s="147"/>
      <c r="BR248" s="115"/>
      <c r="BS248" s="115"/>
      <c r="BT248" s="115"/>
      <c r="BU248" s="147"/>
      <c r="BV248" s="150"/>
      <c r="BW248" s="147"/>
      <c r="BX248" s="147"/>
      <c r="BY248" s="147"/>
      <c r="BZ248" s="147"/>
      <c r="CA248" s="147"/>
      <c r="CB248" s="115"/>
      <c r="CC248" s="115"/>
      <c r="CD248" s="115"/>
      <c r="CE248" s="147"/>
      <c r="CF248" s="150"/>
      <c r="CG248" s="120"/>
      <c r="CH248" s="185"/>
      <c r="CI248" s="122"/>
      <c r="CJ248" s="122"/>
      <c r="CK248" s="184"/>
      <c r="CL248" s="184"/>
    </row>
    <row r="249" spans="1:90" hidden="1" x14ac:dyDescent="0.25">
      <c r="A249" s="145"/>
      <c r="B249" s="146"/>
      <c r="C249" s="94"/>
      <c r="D249" s="147"/>
      <c r="E249" s="148"/>
      <c r="F249" s="149"/>
      <c r="G249" s="147"/>
      <c r="H249" s="147"/>
      <c r="I249" s="147"/>
      <c r="J249" s="147"/>
      <c r="K249" s="147"/>
      <c r="L249" s="115"/>
      <c r="M249" s="115"/>
      <c r="N249" s="115"/>
      <c r="O249" s="147"/>
      <c r="P249" s="149"/>
      <c r="Q249" s="147"/>
      <c r="R249" s="147"/>
      <c r="S249" s="147"/>
      <c r="T249" s="147"/>
      <c r="U249" s="147"/>
      <c r="V249" s="115"/>
      <c r="W249" s="115"/>
      <c r="X249" s="115"/>
      <c r="Y249" s="147"/>
      <c r="Z249" s="149"/>
      <c r="AA249" s="147"/>
      <c r="AB249" s="147"/>
      <c r="AC249" s="147"/>
      <c r="AD249" s="114"/>
      <c r="AE249" s="114"/>
      <c r="AF249" s="147"/>
      <c r="AG249" s="149"/>
      <c r="AH249" s="147"/>
      <c r="AI249" s="147"/>
      <c r="AJ249" s="147"/>
      <c r="AK249" s="114"/>
      <c r="AL249" s="114"/>
      <c r="AM249" s="147"/>
      <c r="AN249" s="149"/>
      <c r="AO249" s="147"/>
      <c r="AP249" s="147"/>
      <c r="AQ249" s="114"/>
      <c r="AR249" s="147"/>
      <c r="AS249" s="114"/>
      <c r="AT249" s="147"/>
      <c r="AU249" s="147"/>
      <c r="AV249" s="147"/>
      <c r="AW249" s="114"/>
      <c r="AX249" s="147"/>
      <c r="AY249" s="114"/>
      <c r="AZ249" s="147"/>
      <c r="BA249" s="114"/>
      <c r="BB249" s="149"/>
      <c r="BC249" s="118"/>
      <c r="BD249" s="70"/>
      <c r="BE249" s="71"/>
      <c r="BF249" s="148"/>
      <c r="BG249" s="148"/>
      <c r="BH249" s="147"/>
      <c r="BI249" s="114"/>
      <c r="BJ249" s="114"/>
      <c r="BK249" s="147"/>
      <c r="BL249" s="150"/>
      <c r="BM249" s="147"/>
      <c r="BN249" s="147"/>
      <c r="BO249" s="147"/>
      <c r="BP249" s="147"/>
      <c r="BQ249" s="147"/>
      <c r="BR249" s="115"/>
      <c r="BS249" s="115"/>
      <c r="BT249" s="115"/>
      <c r="BU249" s="147"/>
      <c r="BV249" s="150"/>
      <c r="BW249" s="147"/>
      <c r="BX249" s="147"/>
      <c r="BY249" s="147"/>
      <c r="BZ249" s="147"/>
      <c r="CA249" s="147"/>
      <c r="CB249" s="115"/>
      <c r="CC249" s="115"/>
      <c r="CD249" s="115"/>
      <c r="CE249" s="147"/>
      <c r="CF249" s="150"/>
      <c r="CG249" s="120"/>
      <c r="CH249" s="185"/>
      <c r="CI249" s="122"/>
      <c r="CJ249" s="122"/>
      <c r="CK249" s="184"/>
      <c r="CL249" s="184"/>
    </row>
    <row r="250" spans="1:90" hidden="1" x14ac:dyDescent="0.25">
      <c r="A250" s="145"/>
      <c r="B250" s="146"/>
      <c r="C250" s="94"/>
      <c r="D250" s="147"/>
      <c r="E250" s="148"/>
      <c r="F250" s="149"/>
      <c r="G250" s="147"/>
      <c r="H250" s="147"/>
      <c r="I250" s="147"/>
      <c r="J250" s="147"/>
      <c r="K250" s="147"/>
      <c r="L250" s="115"/>
      <c r="M250" s="115"/>
      <c r="N250" s="115"/>
      <c r="O250" s="147"/>
      <c r="P250" s="149"/>
      <c r="Q250" s="147"/>
      <c r="R250" s="147"/>
      <c r="S250" s="147"/>
      <c r="T250" s="147"/>
      <c r="U250" s="147"/>
      <c r="V250" s="115"/>
      <c r="W250" s="115"/>
      <c r="X250" s="115"/>
      <c r="Y250" s="147"/>
      <c r="Z250" s="149"/>
      <c r="AA250" s="147"/>
      <c r="AB250" s="147"/>
      <c r="AC250" s="147"/>
      <c r="AD250" s="114"/>
      <c r="AE250" s="114"/>
      <c r="AF250" s="147"/>
      <c r="AG250" s="149"/>
      <c r="AH250" s="147"/>
      <c r="AI250" s="147"/>
      <c r="AJ250" s="147"/>
      <c r="AK250" s="114"/>
      <c r="AL250" s="114"/>
      <c r="AM250" s="147"/>
      <c r="AN250" s="149"/>
      <c r="AO250" s="147"/>
      <c r="AP250" s="147"/>
      <c r="AQ250" s="114"/>
      <c r="AR250" s="147"/>
      <c r="AS250" s="114"/>
      <c r="AT250" s="147"/>
      <c r="AU250" s="147"/>
      <c r="AV250" s="147"/>
      <c r="AW250" s="114"/>
      <c r="AX250" s="147"/>
      <c r="AY250" s="114"/>
      <c r="AZ250" s="147"/>
      <c r="BA250" s="114"/>
      <c r="BB250" s="149"/>
      <c r="BC250" s="118"/>
      <c r="BD250" s="70"/>
      <c r="BE250" s="71"/>
      <c r="BF250" s="148"/>
      <c r="BG250" s="148"/>
      <c r="BH250" s="147"/>
      <c r="BI250" s="114"/>
      <c r="BJ250" s="114"/>
      <c r="BK250" s="147"/>
      <c r="BL250" s="150"/>
      <c r="BM250" s="147"/>
      <c r="BN250" s="147"/>
      <c r="BO250" s="147"/>
      <c r="BP250" s="147"/>
      <c r="BQ250" s="147"/>
      <c r="BR250" s="115"/>
      <c r="BS250" s="115"/>
      <c r="BT250" s="115"/>
      <c r="BU250" s="147"/>
      <c r="BV250" s="150"/>
      <c r="BW250" s="147"/>
      <c r="BX250" s="147"/>
      <c r="BY250" s="147"/>
      <c r="BZ250" s="147"/>
      <c r="CA250" s="147"/>
      <c r="CB250" s="115"/>
      <c r="CC250" s="115"/>
      <c r="CD250" s="115"/>
      <c r="CE250" s="147"/>
      <c r="CF250" s="150"/>
      <c r="CG250" s="120"/>
      <c r="CH250" s="185"/>
      <c r="CI250" s="122"/>
      <c r="CJ250" s="122"/>
      <c r="CK250" s="184"/>
      <c r="CL250" s="184"/>
    </row>
    <row r="251" spans="1:90" hidden="1" x14ac:dyDescent="0.25">
      <c r="A251" s="145"/>
      <c r="B251" s="146"/>
      <c r="C251" s="94"/>
      <c r="D251" s="147"/>
      <c r="E251" s="148"/>
      <c r="F251" s="149"/>
      <c r="G251" s="147"/>
      <c r="H251" s="147"/>
      <c r="I251" s="147"/>
      <c r="J251" s="147"/>
      <c r="K251" s="147"/>
      <c r="L251" s="115"/>
      <c r="M251" s="115"/>
      <c r="N251" s="115"/>
      <c r="O251" s="147"/>
      <c r="P251" s="149"/>
      <c r="Q251" s="147"/>
      <c r="R251" s="147"/>
      <c r="S251" s="147"/>
      <c r="T251" s="147"/>
      <c r="U251" s="147"/>
      <c r="V251" s="115"/>
      <c r="W251" s="115"/>
      <c r="X251" s="115"/>
      <c r="Y251" s="147"/>
      <c r="Z251" s="149"/>
      <c r="AA251" s="147"/>
      <c r="AB251" s="147"/>
      <c r="AC251" s="147"/>
      <c r="AD251" s="114"/>
      <c r="AE251" s="114"/>
      <c r="AF251" s="147"/>
      <c r="AG251" s="149"/>
      <c r="AH251" s="147"/>
      <c r="AI251" s="147"/>
      <c r="AJ251" s="147"/>
      <c r="AK251" s="114"/>
      <c r="AL251" s="114"/>
      <c r="AM251" s="147"/>
      <c r="AN251" s="149"/>
      <c r="AO251" s="147"/>
      <c r="AP251" s="147"/>
      <c r="AQ251" s="114"/>
      <c r="AR251" s="147"/>
      <c r="AS251" s="114"/>
      <c r="AT251" s="147"/>
      <c r="AU251" s="147"/>
      <c r="AV251" s="147"/>
      <c r="AW251" s="114"/>
      <c r="AX251" s="147"/>
      <c r="AY251" s="114"/>
      <c r="AZ251" s="147"/>
      <c r="BA251" s="114"/>
      <c r="BB251" s="149"/>
      <c r="BC251" s="118"/>
      <c r="BD251" s="70"/>
      <c r="BE251" s="71"/>
      <c r="BF251" s="148"/>
      <c r="BG251" s="148"/>
      <c r="BH251" s="147"/>
      <c r="BI251" s="114"/>
      <c r="BJ251" s="114"/>
      <c r="BK251" s="147"/>
      <c r="BL251" s="150"/>
      <c r="BM251" s="147"/>
      <c r="BN251" s="147"/>
      <c r="BO251" s="147"/>
      <c r="BP251" s="147"/>
      <c r="BQ251" s="147"/>
      <c r="BR251" s="115"/>
      <c r="BS251" s="115"/>
      <c r="BT251" s="115"/>
      <c r="BU251" s="147"/>
      <c r="BV251" s="150"/>
      <c r="BW251" s="147"/>
      <c r="BX251" s="147"/>
      <c r="BY251" s="147"/>
      <c r="BZ251" s="147"/>
      <c r="CA251" s="147"/>
      <c r="CB251" s="115"/>
      <c r="CC251" s="115"/>
      <c r="CD251" s="115"/>
      <c r="CE251" s="147"/>
      <c r="CF251" s="150"/>
      <c r="CG251" s="120"/>
      <c r="CH251" s="185"/>
      <c r="CI251" s="122"/>
      <c r="CJ251" s="122"/>
      <c r="CK251" s="184"/>
      <c r="CL251" s="184"/>
    </row>
    <row r="252" spans="1:90" hidden="1" x14ac:dyDescent="0.25">
      <c r="A252" s="145"/>
      <c r="B252" s="146"/>
      <c r="C252" s="94"/>
      <c r="D252" s="147"/>
      <c r="E252" s="148"/>
      <c r="F252" s="149"/>
      <c r="G252" s="147"/>
      <c r="H252" s="147"/>
      <c r="I252" s="147"/>
      <c r="J252" s="147"/>
      <c r="K252" s="147"/>
      <c r="L252" s="115"/>
      <c r="M252" s="115"/>
      <c r="N252" s="115"/>
      <c r="O252" s="147"/>
      <c r="P252" s="149"/>
      <c r="Q252" s="147"/>
      <c r="R252" s="147"/>
      <c r="S252" s="147"/>
      <c r="T252" s="147"/>
      <c r="U252" s="147"/>
      <c r="V252" s="115"/>
      <c r="W252" s="115"/>
      <c r="X252" s="115"/>
      <c r="Y252" s="147"/>
      <c r="Z252" s="149"/>
      <c r="AA252" s="147"/>
      <c r="AB252" s="147"/>
      <c r="AC252" s="147"/>
      <c r="AD252" s="114"/>
      <c r="AE252" s="114"/>
      <c r="AF252" s="147"/>
      <c r="AG252" s="149"/>
      <c r="AH252" s="147"/>
      <c r="AI252" s="147"/>
      <c r="AJ252" s="147"/>
      <c r="AK252" s="114"/>
      <c r="AL252" s="114"/>
      <c r="AM252" s="147"/>
      <c r="AN252" s="149"/>
      <c r="AO252" s="147"/>
      <c r="AP252" s="147"/>
      <c r="AQ252" s="114"/>
      <c r="AR252" s="147"/>
      <c r="AS252" s="114"/>
      <c r="AT252" s="147"/>
      <c r="AU252" s="147"/>
      <c r="AV252" s="147"/>
      <c r="AW252" s="114"/>
      <c r="AX252" s="147"/>
      <c r="AY252" s="114"/>
      <c r="AZ252" s="147"/>
      <c r="BA252" s="114"/>
      <c r="BB252" s="149"/>
      <c r="BC252" s="118"/>
      <c r="BD252" s="70"/>
      <c r="BE252" s="71"/>
      <c r="BF252" s="148"/>
      <c r="BG252" s="148"/>
      <c r="BH252" s="147"/>
      <c r="BI252" s="114"/>
      <c r="BJ252" s="114"/>
      <c r="BK252" s="147"/>
      <c r="BL252" s="150"/>
      <c r="BM252" s="147"/>
      <c r="BN252" s="147"/>
      <c r="BO252" s="147"/>
      <c r="BP252" s="147"/>
      <c r="BQ252" s="147"/>
      <c r="BR252" s="115"/>
      <c r="BS252" s="115"/>
      <c r="BT252" s="115"/>
      <c r="BU252" s="147"/>
      <c r="BV252" s="150"/>
      <c r="BW252" s="147"/>
      <c r="BX252" s="147"/>
      <c r="BY252" s="147"/>
      <c r="BZ252" s="147"/>
      <c r="CA252" s="147"/>
      <c r="CB252" s="115"/>
      <c r="CC252" s="115"/>
      <c r="CD252" s="115"/>
      <c r="CE252" s="147"/>
      <c r="CF252" s="150"/>
      <c r="CG252" s="120"/>
      <c r="CH252" s="185"/>
      <c r="CI252" s="122"/>
      <c r="CJ252" s="122"/>
      <c r="CK252" s="184"/>
      <c r="CL252" s="184"/>
    </row>
    <row r="253" spans="1:90" hidden="1" x14ac:dyDescent="0.25">
      <c r="A253" s="145"/>
      <c r="B253" s="146"/>
      <c r="C253" s="94"/>
      <c r="D253" s="147"/>
      <c r="E253" s="148"/>
      <c r="F253" s="149"/>
      <c r="G253" s="147"/>
      <c r="H253" s="147"/>
      <c r="I253" s="147"/>
      <c r="J253" s="147"/>
      <c r="K253" s="147"/>
      <c r="L253" s="115"/>
      <c r="M253" s="115"/>
      <c r="N253" s="115"/>
      <c r="O253" s="147"/>
      <c r="P253" s="149"/>
      <c r="Q253" s="147"/>
      <c r="R253" s="147"/>
      <c r="S253" s="147"/>
      <c r="T253" s="147"/>
      <c r="U253" s="147"/>
      <c r="V253" s="115"/>
      <c r="W253" s="115"/>
      <c r="X253" s="115"/>
      <c r="Y253" s="147"/>
      <c r="Z253" s="149"/>
      <c r="AA253" s="147"/>
      <c r="AB253" s="147"/>
      <c r="AC253" s="147"/>
      <c r="AD253" s="114"/>
      <c r="AE253" s="114"/>
      <c r="AF253" s="147"/>
      <c r="AG253" s="149"/>
      <c r="AH253" s="147"/>
      <c r="AI253" s="147"/>
      <c r="AJ253" s="147"/>
      <c r="AK253" s="114"/>
      <c r="AL253" s="114"/>
      <c r="AM253" s="147"/>
      <c r="AN253" s="149"/>
      <c r="AO253" s="147"/>
      <c r="AP253" s="147"/>
      <c r="AQ253" s="114"/>
      <c r="AR253" s="147"/>
      <c r="AS253" s="114"/>
      <c r="AT253" s="147"/>
      <c r="AU253" s="147"/>
      <c r="AV253" s="147"/>
      <c r="AW253" s="114"/>
      <c r="AX253" s="147"/>
      <c r="AY253" s="114"/>
      <c r="AZ253" s="147"/>
      <c r="BA253" s="114"/>
      <c r="BB253" s="149"/>
      <c r="BC253" s="118"/>
      <c r="BD253" s="70"/>
      <c r="BE253" s="71"/>
      <c r="BF253" s="148"/>
      <c r="BG253" s="148"/>
      <c r="BH253" s="147"/>
      <c r="BI253" s="114"/>
      <c r="BJ253" s="114"/>
      <c r="BK253" s="147"/>
      <c r="BL253" s="150"/>
      <c r="BM253" s="147"/>
      <c r="BN253" s="147"/>
      <c r="BO253" s="147"/>
      <c r="BP253" s="147"/>
      <c r="BQ253" s="147"/>
      <c r="BR253" s="115"/>
      <c r="BS253" s="115"/>
      <c r="BT253" s="115"/>
      <c r="BU253" s="147"/>
      <c r="BV253" s="150"/>
      <c r="BW253" s="147"/>
      <c r="BX253" s="147"/>
      <c r="BY253" s="147"/>
      <c r="BZ253" s="147"/>
      <c r="CA253" s="147"/>
      <c r="CB253" s="115"/>
      <c r="CC253" s="115"/>
      <c r="CD253" s="115"/>
      <c r="CE253" s="147"/>
      <c r="CF253" s="150"/>
      <c r="CG253" s="120"/>
      <c r="CH253" s="185"/>
      <c r="CI253" s="122"/>
      <c r="CJ253" s="122"/>
      <c r="CK253" s="184"/>
      <c r="CL253" s="184"/>
    </row>
    <row r="254" spans="1:90" hidden="1" x14ac:dyDescent="0.25">
      <c r="A254" s="145"/>
      <c r="B254" s="146"/>
      <c r="C254" s="94"/>
      <c r="D254" s="147"/>
      <c r="E254" s="148"/>
      <c r="F254" s="149"/>
      <c r="G254" s="147"/>
      <c r="H254" s="147"/>
      <c r="I254" s="147"/>
      <c r="J254" s="147"/>
      <c r="K254" s="147"/>
      <c r="L254" s="115"/>
      <c r="M254" s="115"/>
      <c r="N254" s="115"/>
      <c r="O254" s="147"/>
      <c r="P254" s="149"/>
      <c r="Q254" s="147"/>
      <c r="R254" s="147"/>
      <c r="S254" s="147"/>
      <c r="T254" s="147"/>
      <c r="U254" s="147"/>
      <c r="V254" s="115"/>
      <c r="W254" s="115"/>
      <c r="X254" s="115"/>
      <c r="Y254" s="147"/>
      <c r="Z254" s="149"/>
      <c r="AA254" s="147"/>
      <c r="AB254" s="147"/>
      <c r="AC254" s="147"/>
      <c r="AD254" s="114"/>
      <c r="AE254" s="114"/>
      <c r="AF254" s="147"/>
      <c r="AG254" s="149"/>
      <c r="AH254" s="147"/>
      <c r="AI254" s="147"/>
      <c r="AJ254" s="147"/>
      <c r="AK254" s="114"/>
      <c r="AL254" s="114"/>
      <c r="AM254" s="147"/>
      <c r="AN254" s="149"/>
      <c r="AO254" s="147"/>
      <c r="AP254" s="147"/>
      <c r="AQ254" s="114"/>
      <c r="AR254" s="147"/>
      <c r="AS254" s="114"/>
      <c r="AT254" s="147"/>
      <c r="AU254" s="147"/>
      <c r="AV254" s="147"/>
      <c r="AW254" s="114"/>
      <c r="AX254" s="147"/>
      <c r="AY254" s="114"/>
      <c r="AZ254" s="147"/>
      <c r="BA254" s="114"/>
      <c r="BB254" s="149"/>
      <c r="BC254" s="118"/>
      <c r="BD254" s="70"/>
      <c r="BE254" s="71"/>
      <c r="BF254" s="148"/>
      <c r="BG254" s="148"/>
      <c r="BH254" s="147"/>
      <c r="BI254" s="114"/>
      <c r="BJ254" s="114"/>
      <c r="BK254" s="147"/>
      <c r="BL254" s="150"/>
      <c r="BM254" s="147"/>
      <c r="BN254" s="147"/>
      <c r="BO254" s="147"/>
      <c r="BP254" s="147"/>
      <c r="BQ254" s="147"/>
      <c r="BR254" s="115"/>
      <c r="BS254" s="115"/>
      <c r="BT254" s="115"/>
      <c r="BU254" s="147"/>
      <c r="BV254" s="150"/>
      <c r="BW254" s="147"/>
      <c r="BX254" s="147"/>
      <c r="BY254" s="147"/>
      <c r="BZ254" s="147"/>
      <c r="CA254" s="147"/>
      <c r="CB254" s="115"/>
      <c r="CC254" s="115"/>
      <c r="CD254" s="115"/>
      <c r="CE254" s="147"/>
      <c r="CF254" s="150"/>
      <c r="CG254" s="120"/>
      <c r="CH254" s="185"/>
      <c r="CI254" s="122"/>
      <c r="CJ254" s="122"/>
      <c r="CK254" s="184"/>
      <c r="CL254" s="184"/>
    </row>
    <row r="255" spans="1:90" hidden="1" x14ac:dyDescent="0.25">
      <c r="A255" s="145"/>
      <c r="B255" s="146"/>
      <c r="C255" s="94"/>
      <c r="D255" s="147"/>
      <c r="E255" s="148"/>
      <c r="F255" s="149"/>
      <c r="G255" s="147"/>
      <c r="H255" s="147"/>
      <c r="I255" s="147"/>
      <c r="J255" s="147"/>
      <c r="K255" s="147"/>
      <c r="L255" s="115"/>
      <c r="M255" s="115"/>
      <c r="N255" s="115"/>
      <c r="O255" s="147"/>
      <c r="P255" s="149"/>
      <c r="Q255" s="147"/>
      <c r="R255" s="147"/>
      <c r="S255" s="147"/>
      <c r="T255" s="147"/>
      <c r="U255" s="147"/>
      <c r="V255" s="115"/>
      <c r="W255" s="115"/>
      <c r="X255" s="115"/>
      <c r="Y255" s="147"/>
      <c r="Z255" s="149"/>
      <c r="AA255" s="147"/>
      <c r="AB255" s="147"/>
      <c r="AC255" s="147"/>
      <c r="AD255" s="114"/>
      <c r="AE255" s="114"/>
      <c r="AF255" s="147"/>
      <c r="AG255" s="149"/>
      <c r="AH255" s="147"/>
      <c r="AI255" s="147"/>
      <c r="AJ255" s="147"/>
      <c r="AK255" s="114"/>
      <c r="AL255" s="114"/>
      <c r="AM255" s="147"/>
      <c r="AN255" s="149"/>
      <c r="AO255" s="147"/>
      <c r="AP255" s="147"/>
      <c r="AQ255" s="114"/>
      <c r="AR255" s="147"/>
      <c r="AS255" s="114"/>
      <c r="AT255" s="147"/>
      <c r="AU255" s="147"/>
      <c r="AV255" s="147"/>
      <c r="AW255" s="114"/>
      <c r="AX255" s="147"/>
      <c r="AY255" s="114"/>
      <c r="AZ255" s="147"/>
      <c r="BA255" s="114"/>
      <c r="BB255" s="149"/>
      <c r="BC255" s="118"/>
      <c r="BD255" s="70"/>
      <c r="BE255" s="71"/>
      <c r="BF255" s="148"/>
      <c r="BG255" s="148"/>
      <c r="BH255" s="147"/>
      <c r="BI255" s="114"/>
      <c r="BJ255" s="114"/>
      <c r="BK255" s="147"/>
      <c r="BL255" s="150"/>
      <c r="BM255" s="147"/>
      <c r="BN255" s="147"/>
      <c r="BO255" s="147"/>
      <c r="BP255" s="147"/>
      <c r="BQ255" s="147"/>
      <c r="BR255" s="115"/>
      <c r="BS255" s="115"/>
      <c r="BT255" s="115"/>
      <c r="BU255" s="147"/>
      <c r="BV255" s="150"/>
      <c r="BW255" s="147"/>
      <c r="BX255" s="147"/>
      <c r="BY255" s="147"/>
      <c r="BZ255" s="147"/>
      <c r="CA255" s="147"/>
      <c r="CB255" s="115"/>
      <c r="CC255" s="115"/>
      <c r="CD255" s="115"/>
      <c r="CE255" s="147"/>
      <c r="CF255" s="150"/>
      <c r="CG255" s="120"/>
      <c r="CH255" s="185"/>
      <c r="CI255" s="122"/>
      <c r="CJ255" s="122"/>
      <c r="CK255" s="184"/>
      <c r="CL255" s="184"/>
    </row>
    <row r="256" spans="1:90" hidden="1" x14ac:dyDescent="0.25">
      <c r="A256" s="145"/>
      <c r="B256" s="146"/>
      <c r="C256" s="94"/>
      <c r="D256" s="147"/>
      <c r="E256" s="148"/>
      <c r="F256" s="149"/>
      <c r="G256" s="147"/>
      <c r="H256" s="147"/>
      <c r="I256" s="147"/>
      <c r="J256" s="147"/>
      <c r="K256" s="147"/>
      <c r="L256" s="115"/>
      <c r="M256" s="115"/>
      <c r="N256" s="115"/>
      <c r="O256" s="147"/>
      <c r="P256" s="149"/>
      <c r="Q256" s="147"/>
      <c r="R256" s="147"/>
      <c r="S256" s="147"/>
      <c r="T256" s="147"/>
      <c r="U256" s="147"/>
      <c r="V256" s="115"/>
      <c r="W256" s="115"/>
      <c r="X256" s="115"/>
      <c r="Y256" s="147"/>
      <c r="Z256" s="149"/>
      <c r="AA256" s="147"/>
      <c r="AB256" s="147"/>
      <c r="AC256" s="147"/>
      <c r="AD256" s="114"/>
      <c r="AE256" s="114"/>
      <c r="AF256" s="147"/>
      <c r="AG256" s="149"/>
      <c r="AH256" s="147"/>
      <c r="AI256" s="147"/>
      <c r="AJ256" s="147"/>
      <c r="AK256" s="114"/>
      <c r="AL256" s="114"/>
      <c r="AM256" s="147"/>
      <c r="AN256" s="149"/>
      <c r="AO256" s="147"/>
      <c r="AP256" s="147"/>
      <c r="AQ256" s="114"/>
      <c r="AR256" s="147"/>
      <c r="AS256" s="114"/>
      <c r="AT256" s="147"/>
      <c r="AU256" s="147"/>
      <c r="AV256" s="147"/>
      <c r="AW256" s="114"/>
      <c r="AX256" s="147"/>
      <c r="AY256" s="114"/>
      <c r="AZ256" s="147"/>
      <c r="BA256" s="114"/>
      <c r="BB256" s="149"/>
      <c r="BC256" s="118"/>
      <c r="BD256" s="70"/>
      <c r="BE256" s="71"/>
      <c r="BF256" s="148"/>
      <c r="BG256" s="148"/>
      <c r="BH256" s="147"/>
      <c r="BI256" s="114"/>
      <c r="BJ256" s="114"/>
      <c r="BK256" s="147"/>
      <c r="BL256" s="150"/>
      <c r="BM256" s="147"/>
      <c r="BN256" s="147"/>
      <c r="BO256" s="147"/>
      <c r="BP256" s="147"/>
      <c r="BQ256" s="147"/>
      <c r="BR256" s="115"/>
      <c r="BS256" s="115"/>
      <c r="BT256" s="115"/>
      <c r="BU256" s="147"/>
      <c r="BV256" s="150"/>
      <c r="BW256" s="147"/>
      <c r="BX256" s="147"/>
      <c r="BY256" s="147"/>
      <c r="BZ256" s="147"/>
      <c r="CA256" s="147"/>
      <c r="CB256" s="115"/>
      <c r="CC256" s="115"/>
      <c r="CD256" s="115"/>
      <c r="CE256" s="147"/>
      <c r="CF256" s="150"/>
      <c r="CG256" s="120"/>
      <c r="CH256" s="185"/>
      <c r="CI256" s="122"/>
      <c r="CJ256" s="122"/>
      <c r="CK256" s="184"/>
      <c r="CL256" s="184"/>
    </row>
    <row r="257" spans="1:90" hidden="1" x14ac:dyDescent="0.25">
      <c r="A257" s="145"/>
      <c r="B257" s="146"/>
      <c r="C257" s="94"/>
      <c r="D257" s="147"/>
      <c r="E257" s="148"/>
      <c r="F257" s="149"/>
      <c r="G257" s="147"/>
      <c r="H257" s="147"/>
      <c r="I257" s="147"/>
      <c r="J257" s="147"/>
      <c r="K257" s="147"/>
      <c r="L257" s="115"/>
      <c r="M257" s="115"/>
      <c r="N257" s="115"/>
      <c r="O257" s="147"/>
      <c r="P257" s="149"/>
      <c r="Q257" s="147"/>
      <c r="R257" s="147"/>
      <c r="S257" s="147"/>
      <c r="T257" s="147"/>
      <c r="U257" s="147"/>
      <c r="V257" s="115"/>
      <c r="W257" s="115"/>
      <c r="X257" s="115"/>
      <c r="Y257" s="147"/>
      <c r="Z257" s="149"/>
      <c r="AA257" s="147"/>
      <c r="AB257" s="147"/>
      <c r="AC257" s="147"/>
      <c r="AD257" s="114"/>
      <c r="AE257" s="114"/>
      <c r="AF257" s="147"/>
      <c r="AG257" s="149"/>
      <c r="AH257" s="147"/>
      <c r="AI257" s="147"/>
      <c r="AJ257" s="147"/>
      <c r="AK257" s="114"/>
      <c r="AL257" s="114"/>
      <c r="AM257" s="147"/>
      <c r="AN257" s="149"/>
      <c r="AO257" s="147"/>
      <c r="AP257" s="147"/>
      <c r="AQ257" s="114"/>
      <c r="AR257" s="147"/>
      <c r="AS257" s="114"/>
      <c r="AT257" s="147"/>
      <c r="AU257" s="147"/>
      <c r="AV257" s="147"/>
      <c r="AW257" s="114"/>
      <c r="AX257" s="147"/>
      <c r="AY257" s="114"/>
      <c r="AZ257" s="147"/>
      <c r="BA257" s="114"/>
      <c r="BB257" s="149"/>
      <c r="BC257" s="118"/>
      <c r="BD257" s="70"/>
      <c r="BE257" s="71"/>
      <c r="BF257" s="148"/>
      <c r="BG257" s="148"/>
      <c r="BH257" s="147"/>
      <c r="BI257" s="114"/>
      <c r="BJ257" s="114"/>
      <c r="BK257" s="147"/>
      <c r="BL257" s="150"/>
      <c r="BM257" s="147"/>
      <c r="BN257" s="147"/>
      <c r="BO257" s="147"/>
      <c r="BP257" s="147"/>
      <c r="BQ257" s="147"/>
      <c r="BR257" s="115"/>
      <c r="BS257" s="115"/>
      <c r="BT257" s="115"/>
      <c r="BU257" s="147"/>
      <c r="BV257" s="150"/>
      <c r="BW257" s="147"/>
      <c r="BX257" s="147"/>
      <c r="BY257" s="147"/>
      <c r="BZ257" s="147"/>
      <c r="CA257" s="147"/>
      <c r="CB257" s="115"/>
      <c r="CC257" s="115"/>
      <c r="CD257" s="115"/>
      <c r="CE257" s="147"/>
      <c r="CF257" s="150"/>
      <c r="CG257" s="120"/>
      <c r="CH257" s="185"/>
      <c r="CI257" s="122"/>
      <c r="CJ257" s="122"/>
      <c r="CK257" s="184"/>
      <c r="CL257" s="184"/>
    </row>
    <row r="258" spans="1:90" hidden="1" x14ac:dyDescent="0.25">
      <c r="A258" s="145"/>
      <c r="B258" s="146"/>
      <c r="C258" s="94"/>
      <c r="D258" s="147"/>
      <c r="E258" s="148"/>
      <c r="F258" s="149"/>
      <c r="G258" s="147"/>
      <c r="H258" s="147"/>
      <c r="I258" s="147"/>
      <c r="J258" s="147"/>
      <c r="K258" s="147"/>
      <c r="L258" s="115"/>
      <c r="M258" s="115"/>
      <c r="N258" s="115"/>
      <c r="O258" s="147"/>
      <c r="P258" s="149"/>
      <c r="Q258" s="147"/>
      <c r="R258" s="147"/>
      <c r="S258" s="147"/>
      <c r="T258" s="147"/>
      <c r="U258" s="147"/>
      <c r="V258" s="115"/>
      <c r="W258" s="115"/>
      <c r="X258" s="115"/>
      <c r="Y258" s="147"/>
      <c r="Z258" s="149"/>
      <c r="AA258" s="147"/>
      <c r="AB258" s="147"/>
      <c r="AC258" s="147"/>
      <c r="AD258" s="114"/>
      <c r="AE258" s="114"/>
      <c r="AF258" s="147"/>
      <c r="AG258" s="149"/>
      <c r="AH258" s="147"/>
      <c r="AI258" s="147"/>
      <c r="AJ258" s="147"/>
      <c r="AK258" s="114"/>
      <c r="AL258" s="114"/>
      <c r="AM258" s="147"/>
      <c r="AN258" s="149"/>
      <c r="AO258" s="147"/>
      <c r="AP258" s="147"/>
      <c r="AQ258" s="114"/>
      <c r="AR258" s="147"/>
      <c r="AS258" s="114"/>
      <c r="AT258" s="147"/>
      <c r="AU258" s="147"/>
      <c r="AV258" s="147"/>
      <c r="AW258" s="114"/>
      <c r="AX258" s="147"/>
      <c r="AY258" s="114"/>
      <c r="AZ258" s="147"/>
      <c r="BA258" s="114"/>
      <c r="BB258" s="149"/>
      <c r="BC258" s="118"/>
      <c r="BD258" s="70"/>
      <c r="BE258" s="71"/>
      <c r="BF258" s="148"/>
      <c r="BG258" s="148"/>
      <c r="BH258" s="147"/>
      <c r="BI258" s="114"/>
      <c r="BJ258" s="114"/>
      <c r="BK258" s="147"/>
      <c r="BL258" s="150"/>
      <c r="BM258" s="147"/>
      <c r="BN258" s="147"/>
      <c r="BO258" s="147"/>
      <c r="BP258" s="147"/>
      <c r="BQ258" s="147"/>
      <c r="BR258" s="115"/>
      <c r="BS258" s="115"/>
      <c r="BT258" s="115"/>
      <c r="BU258" s="147"/>
      <c r="BV258" s="150"/>
      <c r="BW258" s="147"/>
      <c r="BX258" s="147"/>
      <c r="BY258" s="147"/>
      <c r="BZ258" s="147"/>
      <c r="CA258" s="147"/>
      <c r="CB258" s="115"/>
      <c r="CC258" s="115"/>
      <c r="CD258" s="115"/>
      <c r="CE258" s="147"/>
      <c r="CF258" s="150"/>
      <c r="CG258" s="120"/>
      <c r="CH258" s="185"/>
      <c r="CI258" s="122"/>
      <c r="CJ258" s="122"/>
      <c r="CK258" s="184"/>
      <c r="CL258" s="184"/>
    </row>
    <row r="259" spans="1:90" hidden="1" x14ac:dyDescent="0.25">
      <c r="A259" s="145"/>
      <c r="B259" s="188"/>
      <c r="C259" s="161"/>
      <c r="D259" s="189"/>
      <c r="E259" s="190"/>
      <c r="F259" s="189"/>
      <c r="G259" s="189"/>
      <c r="H259" s="189"/>
      <c r="I259" s="189"/>
      <c r="J259" s="189"/>
      <c r="K259" s="189"/>
      <c r="L259" s="191"/>
      <c r="M259" s="191"/>
      <c r="N259" s="191"/>
      <c r="O259" s="189"/>
      <c r="P259" s="189"/>
      <c r="Q259" s="189"/>
      <c r="R259" s="189"/>
      <c r="S259" s="189"/>
      <c r="T259" s="189"/>
      <c r="U259" s="189"/>
      <c r="V259" s="191"/>
      <c r="W259" s="191"/>
      <c r="X259" s="191"/>
      <c r="Y259" s="189"/>
      <c r="Z259" s="189"/>
      <c r="AA259" s="189"/>
      <c r="AB259" s="189"/>
      <c r="AC259" s="189"/>
      <c r="AD259" s="192"/>
      <c r="AE259" s="192"/>
      <c r="AF259" s="189"/>
      <c r="AG259" s="189"/>
      <c r="AH259" s="189"/>
      <c r="AI259" s="189"/>
      <c r="AJ259" s="189"/>
      <c r="AK259" s="192"/>
      <c r="AL259" s="192"/>
      <c r="AM259" s="189"/>
      <c r="AN259" s="189"/>
      <c r="AO259" s="189"/>
      <c r="AP259" s="189"/>
      <c r="AQ259" s="192"/>
      <c r="AR259" s="189"/>
      <c r="AS259" s="192"/>
      <c r="AT259" s="189"/>
      <c r="AU259" s="189"/>
      <c r="AV259" s="189"/>
      <c r="AW259" s="192"/>
      <c r="AX259" s="189"/>
      <c r="AY259" s="192"/>
      <c r="AZ259" s="189"/>
      <c r="BA259" s="192"/>
      <c r="BB259" s="149"/>
      <c r="BC259" s="118"/>
      <c r="BD259" s="70"/>
      <c r="BE259" s="71"/>
      <c r="BF259" s="148"/>
      <c r="BG259" s="148"/>
      <c r="BH259" s="147"/>
      <c r="BI259" s="114"/>
      <c r="BJ259" s="114"/>
      <c r="BK259" s="147"/>
      <c r="BL259" s="150"/>
      <c r="BM259" s="147"/>
      <c r="BN259" s="147"/>
      <c r="BO259" s="147"/>
      <c r="BP259" s="147"/>
      <c r="BQ259" s="147"/>
      <c r="BR259" s="115"/>
      <c r="BS259" s="115"/>
      <c r="BT259" s="115"/>
      <c r="BU259" s="147"/>
      <c r="BV259" s="150"/>
      <c r="BW259" s="147"/>
      <c r="BX259" s="147"/>
      <c r="BY259" s="147"/>
      <c r="BZ259" s="147"/>
      <c r="CA259" s="147"/>
      <c r="CB259" s="115"/>
      <c r="CC259" s="115"/>
      <c r="CD259" s="115"/>
      <c r="CE259" s="147"/>
      <c r="CF259" s="150"/>
      <c r="CG259" s="120"/>
      <c r="CH259" s="185"/>
      <c r="CI259" s="122"/>
      <c r="CJ259" s="122"/>
      <c r="CK259" s="184"/>
      <c r="CL259" s="184"/>
    </row>
    <row r="260" spans="1:90" hidden="1" x14ac:dyDescent="0.25">
      <c r="A260" s="145"/>
      <c r="B260" s="146"/>
      <c r="C260" s="94"/>
      <c r="D260" s="147"/>
      <c r="E260" s="148"/>
      <c r="F260" s="149"/>
      <c r="G260" s="147"/>
      <c r="H260" s="147"/>
      <c r="I260" s="147"/>
      <c r="J260" s="147"/>
      <c r="K260" s="147"/>
      <c r="L260" s="115"/>
      <c r="M260" s="115"/>
      <c r="N260" s="115"/>
      <c r="O260" s="147"/>
      <c r="P260" s="149"/>
      <c r="Q260" s="147"/>
      <c r="R260" s="147"/>
      <c r="S260" s="147"/>
      <c r="T260" s="147"/>
      <c r="U260" s="147"/>
      <c r="V260" s="115"/>
      <c r="W260" s="115"/>
      <c r="X260" s="115"/>
      <c r="Y260" s="147"/>
      <c r="Z260" s="149"/>
      <c r="AA260" s="147"/>
      <c r="AB260" s="147"/>
      <c r="AC260" s="147"/>
      <c r="AD260" s="114"/>
      <c r="AE260" s="114"/>
      <c r="AF260" s="147"/>
      <c r="AG260" s="149"/>
      <c r="AH260" s="147"/>
      <c r="AI260" s="147"/>
      <c r="AJ260" s="147"/>
      <c r="AK260" s="114"/>
      <c r="AL260" s="114"/>
      <c r="AM260" s="147"/>
      <c r="AN260" s="149"/>
      <c r="AO260" s="147"/>
      <c r="AP260" s="147"/>
      <c r="AQ260" s="114"/>
      <c r="AR260" s="147"/>
      <c r="AS260" s="114"/>
      <c r="AT260" s="147"/>
      <c r="AU260" s="147"/>
      <c r="AV260" s="147"/>
      <c r="AW260" s="114"/>
      <c r="AX260" s="147"/>
      <c r="AY260" s="114"/>
      <c r="AZ260" s="147"/>
      <c r="BA260" s="114"/>
      <c r="BB260" s="149"/>
      <c r="BC260" s="118"/>
      <c r="BD260" s="70"/>
      <c r="BE260" s="71"/>
      <c r="BF260" s="148"/>
      <c r="BG260" s="148"/>
      <c r="BH260" s="147"/>
      <c r="BI260" s="114"/>
      <c r="BJ260" s="114"/>
      <c r="BK260" s="147"/>
      <c r="BL260" s="150"/>
      <c r="BM260" s="147"/>
      <c r="BN260" s="147"/>
      <c r="BO260" s="147"/>
      <c r="BP260" s="147"/>
      <c r="BQ260" s="147"/>
      <c r="BR260" s="115"/>
      <c r="BS260" s="115"/>
      <c r="BT260" s="115"/>
      <c r="BU260" s="147"/>
      <c r="BV260" s="150"/>
      <c r="BW260" s="147"/>
      <c r="BX260" s="147"/>
      <c r="BY260" s="147"/>
      <c r="BZ260" s="147"/>
      <c r="CA260" s="147"/>
      <c r="CB260" s="115"/>
      <c r="CC260" s="115"/>
      <c r="CD260" s="115"/>
      <c r="CE260" s="147"/>
      <c r="CF260" s="150"/>
      <c r="CG260" s="120"/>
      <c r="CH260" s="185"/>
      <c r="CI260" s="122"/>
      <c r="CJ260" s="122"/>
      <c r="CK260" s="184"/>
      <c r="CL260" s="184"/>
    </row>
    <row r="261" spans="1:90" hidden="1" x14ac:dyDescent="0.25">
      <c r="A261" s="145"/>
      <c r="B261" s="146"/>
      <c r="C261" s="94"/>
      <c r="D261" s="147"/>
      <c r="E261" s="148"/>
      <c r="F261" s="149"/>
      <c r="G261" s="147"/>
      <c r="H261" s="147"/>
      <c r="I261" s="147"/>
      <c r="J261" s="147"/>
      <c r="K261" s="147"/>
      <c r="L261" s="115"/>
      <c r="M261" s="115"/>
      <c r="N261" s="115"/>
      <c r="O261" s="147"/>
      <c r="P261" s="149"/>
      <c r="Q261" s="147"/>
      <c r="R261" s="147"/>
      <c r="S261" s="147"/>
      <c r="T261" s="147"/>
      <c r="U261" s="147"/>
      <c r="V261" s="115"/>
      <c r="W261" s="115"/>
      <c r="X261" s="115"/>
      <c r="Y261" s="147"/>
      <c r="Z261" s="149"/>
      <c r="AA261" s="147"/>
      <c r="AB261" s="147"/>
      <c r="AC261" s="147"/>
      <c r="AD261" s="114"/>
      <c r="AE261" s="114"/>
      <c r="AF261" s="147"/>
      <c r="AG261" s="149"/>
      <c r="AH261" s="147"/>
      <c r="AI261" s="147"/>
      <c r="AJ261" s="147"/>
      <c r="AK261" s="114"/>
      <c r="AL261" s="114"/>
      <c r="AM261" s="147"/>
      <c r="AN261" s="149"/>
      <c r="AO261" s="147"/>
      <c r="AP261" s="147"/>
      <c r="AQ261" s="114"/>
      <c r="AR261" s="147"/>
      <c r="AS261" s="114"/>
      <c r="AT261" s="147"/>
      <c r="AU261" s="147"/>
      <c r="AV261" s="147"/>
      <c r="AW261" s="114"/>
      <c r="AX261" s="147"/>
      <c r="AY261" s="114"/>
      <c r="AZ261" s="147"/>
      <c r="BA261" s="114"/>
      <c r="BB261" s="149"/>
      <c r="BC261" s="118"/>
      <c r="BD261" s="70"/>
      <c r="BE261" s="71"/>
      <c r="BF261" s="148"/>
      <c r="BG261" s="148"/>
      <c r="BH261" s="147"/>
      <c r="BI261" s="114"/>
      <c r="BJ261" s="114"/>
      <c r="BK261" s="147"/>
      <c r="BL261" s="150"/>
      <c r="BM261" s="147"/>
      <c r="BN261" s="147"/>
      <c r="BO261" s="147"/>
      <c r="BP261" s="147"/>
      <c r="BQ261" s="147"/>
      <c r="BR261" s="115"/>
      <c r="BS261" s="115"/>
      <c r="BT261" s="115"/>
      <c r="BU261" s="147"/>
      <c r="BV261" s="150"/>
      <c r="BW261" s="147"/>
      <c r="BX261" s="147"/>
      <c r="BY261" s="147"/>
      <c r="BZ261" s="147"/>
      <c r="CA261" s="147"/>
      <c r="CB261" s="115"/>
      <c r="CC261" s="115"/>
      <c r="CD261" s="115"/>
      <c r="CE261" s="147"/>
      <c r="CF261" s="150"/>
      <c r="CG261" s="120"/>
      <c r="CH261" s="185"/>
      <c r="CI261" s="122"/>
      <c r="CJ261" s="122"/>
      <c r="CK261" s="184"/>
      <c r="CL261" s="184"/>
    </row>
    <row r="262" spans="1:90" hidden="1" x14ac:dyDescent="0.25">
      <c r="A262" s="145"/>
      <c r="B262" s="146"/>
      <c r="C262" s="94"/>
      <c r="D262" s="147"/>
      <c r="E262" s="148"/>
      <c r="F262" s="149"/>
      <c r="G262" s="147"/>
      <c r="H262" s="147"/>
      <c r="I262" s="147"/>
      <c r="J262" s="147"/>
      <c r="K262" s="147"/>
      <c r="L262" s="115"/>
      <c r="M262" s="115"/>
      <c r="N262" s="115"/>
      <c r="O262" s="147"/>
      <c r="P262" s="149"/>
      <c r="Q262" s="147"/>
      <c r="R262" s="147"/>
      <c r="S262" s="147"/>
      <c r="T262" s="147"/>
      <c r="U262" s="147"/>
      <c r="V262" s="115"/>
      <c r="W262" s="115"/>
      <c r="X262" s="115"/>
      <c r="Y262" s="147"/>
      <c r="Z262" s="149"/>
      <c r="AA262" s="147"/>
      <c r="AB262" s="147"/>
      <c r="AC262" s="147"/>
      <c r="AD262" s="114"/>
      <c r="AE262" s="114"/>
      <c r="AF262" s="147"/>
      <c r="AG262" s="149"/>
      <c r="AH262" s="147"/>
      <c r="AI262" s="147"/>
      <c r="AJ262" s="147"/>
      <c r="AK262" s="114"/>
      <c r="AL262" s="114"/>
      <c r="AM262" s="147"/>
      <c r="AN262" s="149"/>
      <c r="AO262" s="147"/>
      <c r="AP262" s="147"/>
      <c r="AQ262" s="114"/>
      <c r="AR262" s="147"/>
      <c r="AS262" s="114"/>
      <c r="AT262" s="147"/>
      <c r="AU262" s="147"/>
      <c r="AV262" s="147"/>
      <c r="AW262" s="114"/>
      <c r="AX262" s="147"/>
      <c r="AY262" s="114"/>
      <c r="AZ262" s="147"/>
      <c r="BA262" s="114"/>
      <c r="BB262" s="149"/>
      <c r="BC262" s="118"/>
      <c r="BD262" s="70"/>
      <c r="BE262" s="71"/>
      <c r="BF262" s="148"/>
      <c r="BG262" s="148"/>
      <c r="BH262" s="147"/>
      <c r="BI262" s="114"/>
      <c r="BJ262" s="114"/>
      <c r="BK262" s="147"/>
      <c r="BL262" s="150"/>
      <c r="BM262" s="147"/>
      <c r="BN262" s="147"/>
      <c r="BO262" s="147"/>
      <c r="BP262" s="147"/>
      <c r="BQ262" s="147"/>
      <c r="BR262" s="115"/>
      <c r="BS262" s="115"/>
      <c r="BT262" s="115"/>
      <c r="BU262" s="147"/>
      <c r="BV262" s="150"/>
      <c r="BW262" s="147"/>
      <c r="BX262" s="147"/>
      <c r="BY262" s="147"/>
      <c r="BZ262" s="147"/>
      <c r="CA262" s="147"/>
      <c r="CB262" s="115"/>
      <c r="CC262" s="115"/>
      <c r="CD262" s="115"/>
      <c r="CE262" s="147"/>
      <c r="CF262" s="150"/>
      <c r="CG262" s="120"/>
      <c r="CH262" s="185"/>
      <c r="CI262" s="122"/>
      <c r="CJ262" s="122"/>
      <c r="CK262" s="184"/>
      <c r="CL262" s="184"/>
    </row>
    <row r="263" spans="1:90" hidden="1" x14ac:dyDescent="0.25">
      <c r="A263" s="145"/>
      <c r="B263" s="146"/>
      <c r="C263" s="94"/>
      <c r="D263" s="147"/>
      <c r="E263" s="148"/>
      <c r="F263" s="149"/>
      <c r="G263" s="147"/>
      <c r="H263" s="147"/>
      <c r="I263" s="147"/>
      <c r="J263" s="147"/>
      <c r="K263" s="147"/>
      <c r="L263" s="115"/>
      <c r="M263" s="115"/>
      <c r="N263" s="115"/>
      <c r="O263" s="147"/>
      <c r="P263" s="149"/>
      <c r="Q263" s="147"/>
      <c r="R263" s="147"/>
      <c r="S263" s="147"/>
      <c r="T263" s="147"/>
      <c r="U263" s="147"/>
      <c r="V263" s="115"/>
      <c r="W263" s="115"/>
      <c r="X263" s="115"/>
      <c r="Y263" s="147"/>
      <c r="Z263" s="149"/>
      <c r="AA263" s="147"/>
      <c r="AB263" s="147"/>
      <c r="AC263" s="147"/>
      <c r="AD263" s="114"/>
      <c r="AE263" s="114"/>
      <c r="AF263" s="147"/>
      <c r="AG263" s="149"/>
      <c r="AH263" s="147"/>
      <c r="AI263" s="147"/>
      <c r="AJ263" s="147"/>
      <c r="AK263" s="114"/>
      <c r="AL263" s="114"/>
      <c r="AM263" s="147"/>
      <c r="AN263" s="149"/>
      <c r="AO263" s="147"/>
      <c r="AP263" s="147"/>
      <c r="AQ263" s="114"/>
      <c r="AR263" s="147"/>
      <c r="AS263" s="114"/>
      <c r="AT263" s="147"/>
      <c r="AU263" s="147"/>
      <c r="AV263" s="147"/>
      <c r="AW263" s="114"/>
      <c r="AX263" s="147"/>
      <c r="AY263" s="114"/>
      <c r="AZ263" s="147"/>
      <c r="BA263" s="114"/>
      <c r="BB263" s="149"/>
      <c r="BC263" s="118"/>
      <c r="BD263" s="70"/>
      <c r="BE263" s="71"/>
      <c r="BF263" s="148"/>
      <c r="BG263" s="148"/>
      <c r="BH263" s="147"/>
      <c r="BI263" s="114"/>
      <c r="BJ263" s="114"/>
      <c r="BK263" s="147"/>
      <c r="BL263" s="150"/>
      <c r="BM263" s="147"/>
      <c r="BN263" s="147"/>
      <c r="BO263" s="147"/>
      <c r="BP263" s="147"/>
      <c r="BQ263" s="147"/>
      <c r="BR263" s="115"/>
      <c r="BS263" s="115"/>
      <c r="BT263" s="115"/>
      <c r="BU263" s="147"/>
      <c r="BV263" s="150"/>
      <c r="BW263" s="147"/>
      <c r="BX263" s="147"/>
      <c r="BY263" s="147"/>
      <c r="BZ263" s="147"/>
      <c r="CA263" s="147"/>
      <c r="CB263" s="115"/>
      <c r="CC263" s="115"/>
      <c r="CD263" s="115"/>
      <c r="CE263" s="147"/>
      <c r="CF263" s="150"/>
      <c r="CG263" s="120"/>
      <c r="CH263" s="185"/>
      <c r="CI263" s="122"/>
      <c r="CJ263" s="122"/>
      <c r="CK263" s="184"/>
      <c r="CL263" s="184"/>
    </row>
    <row r="264" spans="1:90" hidden="1" x14ac:dyDescent="0.25">
      <c r="A264" s="145"/>
      <c r="B264" s="146"/>
      <c r="C264" s="94"/>
      <c r="D264" s="147"/>
      <c r="E264" s="148"/>
      <c r="F264" s="149"/>
      <c r="G264" s="147"/>
      <c r="H264" s="147"/>
      <c r="I264" s="147"/>
      <c r="J264" s="147"/>
      <c r="K264" s="147"/>
      <c r="L264" s="115"/>
      <c r="M264" s="115"/>
      <c r="N264" s="115"/>
      <c r="O264" s="147"/>
      <c r="P264" s="149"/>
      <c r="Q264" s="147"/>
      <c r="R264" s="147"/>
      <c r="S264" s="147"/>
      <c r="T264" s="147"/>
      <c r="U264" s="147"/>
      <c r="V264" s="115"/>
      <c r="W264" s="115"/>
      <c r="X264" s="115"/>
      <c r="Y264" s="147"/>
      <c r="Z264" s="149"/>
      <c r="AA264" s="147"/>
      <c r="AB264" s="147"/>
      <c r="AC264" s="147"/>
      <c r="AD264" s="114"/>
      <c r="AE264" s="114"/>
      <c r="AF264" s="147"/>
      <c r="AG264" s="149"/>
      <c r="AH264" s="147"/>
      <c r="AI264" s="147"/>
      <c r="AJ264" s="147"/>
      <c r="AK264" s="114"/>
      <c r="AL264" s="114"/>
      <c r="AM264" s="147"/>
      <c r="AN264" s="149"/>
      <c r="AO264" s="147"/>
      <c r="AP264" s="147"/>
      <c r="AQ264" s="114"/>
      <c r="AR264" s="147"/>
      <c r="AS264" s="114"/>
      <c r="AT264" s="147"/>
      <c r="AU264" s="147"/>
      <c r="AV264" s="147"/>
      <c r="AW264" s="114"/>
      <c r="AX264" s="147"/>
      <c r="AY264" s="114"/>
      <c r="AZ264" s="147"/>
      <c r="BA264" s="114"/>
      <c r="BB264" s="149"/>
      <c r="BC264" s="118"/>
      <c r="BD264" s="70"/>
      <c r="BE264" s="71"/>
      <c r="BF264" s="148"/>
      <c r="BG264" s="148"/>
      <c r="BH264" s="147"/>
      <c r="BI264" s="114"/>
      <c r="BJ264" s="114"/>
      <c r="BK264" s="147"/>
      <c r="BL264" s="150"/>
      <c r="BM264" s="147"/>
      <c r="BN264" s="147"/>
      <c r="BO264" s="147"/>
      <c r="BP264" s="147"/>
      <c r="BQ264" s="147"/>
      <c r="BR264" s="115"/>
      <c r="BS264" s="115"/>
      <c r="BT264" s="115"/>
      <c r="BU264" s="147"/>
      <c r="BV264" s="150"/>
      <c r="BW264" s="147"/>
      <c r="BX264" s="147"/>
      <c r="BY264" s="147"/>
      <c r="BZ264" s="147"/>
      <c r="CA264" s="147"/>
      <c r="CB264" s="115"/>
      <c r="CC264" s="115"/>
      <c r="CD264" s="115"/>
      <c r="CE264" s="147"/>
      <c r="CF264" s="150"/>
      <c r="CG264" s="120"/>
      <c r="CH264" s="185"/>
      <c r="CI264" s="122"/>
      <c r="CJ264" s="122"/>
      <c r="CK264" s="184"/>
      <c r="CL264" s="184"/>
    </row>
    <row r="265" spans="1:90" hidden="1" x14ac:dyDescent="0.25">
      <c r="A265" s="145"/>
      <c r="B265" s="146"/>
      <c r="C265" s="94"/>
      <c r="D265" s="147"/>
      <c r="E265" s="148"/>
      <c r="F265" s="149"/>
      <c r="G265" s="147"/>
      <c r="H265" s="147"/>
      <c r="I265" s="147"/>
      <c r="J265" s="147"/>
      <c r="K265" s="147"/>
      <c r="L265" s="115"/>
      <c r="M265" s="115"/>
      <c r="N265" s="115"/>
      <c r="O265" s="147"/>
      <c r="P265" s="149"/>
      <c r="Q265" s="147"/>
      <c r="R265" s="147"/>
      <c r="S265" s="147"/>
      <c r="T265" s="147"/>
      <c r="U265" s="147"/>
      <c r="V265" s="115"/>
      <c r="W265" s="115"/>
      <c r="X265" s="115"/>
      <c r="Y265" s="147"/>
      <c r="Z265" s="149"/>
      <c r="AA265" s="147"/>
      <c r="AB265" s="147"/>
      <c r="AC265" s="147"/>
      <c r="AD265" s="114"/>
      <c r="AE265" s="114"/>
      <c r="AF265" s="147"/>
      <c r="AG265" s="149"/>
      <c r="AH265" s="147"/>
      <c r="AI265" s="147"/>
      <c r="AJ265" s="147"/>
      <c r="AK265" s="114"/>
      <c r="AL265" s="114"/>
      <c r="AM265" s="147"/>
      <c r="AN265" s="149"/>
      <c r="AO265" s="147"/>
      <c r="AP265" s="147"/>
      <c r="AQ265" s="114"/>
      <c r="AR265" s="147"/>
      <c r="AS265" s="114"/>
      <c r="AT265" s="147"/>
      <c r="AU265" s="147"/>
      <c r="AV265" s="147"/>
      <c r="AW265" s="114"/>
      <c r="AX265" s="147"/>
      <c r="AY265" s="114"/>
      <c r="AZ265" s="147"/>
      <c r="BA265" s="114"/>
      <c r="BB265" s="149"/>
      <c r="BC265" s="118"/>
      <c r="BD265" s="70"/>
      <c r="BE265" s="71"/>
      <c r="BF265" s="148"/>
      <c r="BG265" s="148"/>
      <c r="BH265" s="147"/>
      <c r="BI265" s="114"/>
      <c r="BJ265" s="114"/>
      <c r="BK265" s="147"/>
      <c r="BL265" s="150"/>
      <c r="BM265" s="147"/>
      <c r="BN265" s="147"/>
      <c r="BO265" s="147"/>
      <c r="BP265" s="147"/>
      <c r="BQ265" s="147"/>
      <c r="BR265" s="115"/>
      <c r="BS265" s="115"/>
      <c r="BT265" s="115"/>
      <c r="BU265" s="147"/>
      <c r="BV265" s="150"/>
      <c r="BW265" s="147"/>
      <c r="BX265" s="147"/>
      <c r="BY265" s="147"/>
      <c r="BZ265" s="147"/>
      <c r="CA265" s="147"/>
      <c r="CB265" s="115"/>
      <c r="CC265" s="115"/>
      <c r="CD265" s="115"/>
      <c r="CE265" s="147"/>
      <c r="CF265" s="150"/>
      <c r="CG265" s="120"/>
      <c r="CH265" s="185"/>
      <c r="CI265" s="122"/>
      <c r="CJ265" s="122"/>
      <c r="CK265" s="184"/>
      <c r="CL265" s="184"/>
    </row>
    <row r="266" spans="1:90" hidden="1" x14ac:dyDescent="0.25">
      <c r="A266" s="145"/>
      <c r="B266" s="146"/>
      <c r="C266" s="94"/>
      <c r="D266" s="147"/>
      <c r="E266" s="148"/>
      <c r="F266" s="149"/>
      <c r="G266" s="147"/>
      <c r="H266" s="147"/>
      <c r="I266" s="147"/>
      <c r="J266" s="147"/>
      <c r="K266" s="147"/>
      <c r="L266" s="115"/>
      <c r="M266" s="115"/>
      <c r="N266" s="115"/>
      <c r="O266" s="147"/>
      <c r="P266" s="149"/>
      <c r="Q266" s="147"/>
      <c r="R266" s="147"/>
      <c r="S266" s="147"/>
      <c r="T266" s="147"/>
      <c r="U266" s="147"/>
      <c r="V266" s="115"/>
      <c r="W266" s="115"/>
      <c r="X266" s="115"/>
      <c r="Y266" s="147"/>
      <c r="Z266" s="149"/>
      <c r="AA266" s="147"/>
      <c r="AB266" s="147"/>
      <c r="AC266" s="147"/>
      <c r="AD266" s="114"/>
      <c r="AE266" s="114"/>
      <c r="AF266" s="147"/>
      <c r="AG266" s="149"/>
      <c r="AH266" s="147"/>
      <c r="AI266" s="147"/>
      <c r="AJ266" s="147"/>
      <c r="AK266" s="114"/>
      <c r="AL266" s="114"/>
      <c r="AM266" s="147"/>
      <c r="AN266" s="149"/>
      <c r="AO266" s="147"/>
      <c r="AP266" s="147"/>
      <c r="AQ266" s="114"/>
      <c r="AR266" s="147"/>
      <c r="AS266" s="114"/>
      <c r="AT266" s="147"/>
      <c r="AU266" s="147"/>
      <c r="AV266" s="147"/>
      <c r="AW266" s="114"/>
      <c r="AX266" s="147"/>
      <c r="AY266" s="114"/>
      <c r="AZ266" s="147"/>
      <c r="BA266" s="114"/>
      <c r="BB266" s="149"/>
      <c r="BC266" s="118"/>
      <c r="BD266" s="70"/>
      <c r="BE266" s="71"/>
      <c r="BF266" s="148"/>
      <c r="BG266" s="148"/>
      <c r="BH266" s="147"/>
      <c r="BI266" s="114"/>
      <c r="BJ266" s="114"/>
      <c r="BK266" s="147"/>
      <c r="BL266" s="150"/>
      <c r="BM266" s="147"/>
      <c r="BN266" s="147"/>
      <c r="BO266" s="147"/>
      <c r="BP266" s="147"/>
      <c r="BQ266" s="147"/>
      <c r="BR266" s="115"/>
      <c r="BS266" s="115"/>
      <c r="BT266" s="115"/>
      <c r="BU266" s="147"/>
      <c r="BV266" s="150"/>
      <c r="BW266" s="147"/>
      <c r="BX266" s="147"/>
      <c r="BY266" s="147"/>
      <c r="BZ266" s="147"/>
      <c r="CA266" s="147"/>
      <c r="CB266" s="115"/>
      <c r="CC266" s="115"/>
      <c r="CD266" s="115"/>
      <c r="CE266" s="147"/>
      <c r="CF266" s="150"/>
      <c r="CG266" s="120"/>
      <c r="CH266" s="185"/>
      <c r="CI266" s="122"/>
      <c r="CJ266" s="122"/>
      <c r="CK266" s="184"/>
      <c r="CL266" s="184"/>
    </row>
    <row r="267" spans="1:90" hidden="1" x14ac:dyDescent="0.25">
      <c r="A267" s="145"/>
      <c r="B267" s="146"/>
      <c r="C267" s="94"/>
      <c r="D267" s="147"/>
      <c r="E267" s="148"/>
      <c r="F267" s="149"/>
      <c r="G267" s="147"/>
      <c r="H267" s="147"/>
      <c r="I267" s="147"/>
      <c r="J267" s="147"/>
      <c r="K267" s="147"/>
      <c r="L267" s="115"/>
      <c r="M267" s="115"/>
      <c r="N267" s="115"/>
      <c r="O267" s="147"/>
      <c r="P267" s="149"/>
      <c r="Q267" s="147"/>
      <c r="R267" s="147"/>
      <c r="S267" s="147"/>
      <c r="T267" s="147"/>
      <c r="U267" s="147"/>
      <c r="V267" s="115"/>
      <c r="W267" s="115"/>
      <c r="X267" s="115"/>
      <c r="Y267" s="147"/>
      <c r="Z267" s="149"/>
      <c r="AA267" s="147"/>
      <c r="AB267" s="147"/>
      <c r="AC267" s="147"/>
      <c r="AD267" s="114"/>
      <c r="AE267" s="114"/>
      <c r="AF267" s="147"/>
      <c r="AG267" s="149"/>
      <c r="AH267" s="147"/>
      <c r="AI267" s="147"/>
      <c r="AJ267" s="147"/>
      <c r="AK267" s="114"/>
      <c r="AL267" s="114"/>
      <c r="AM267" s="147"/>
      <c r="AN267" s="149"/>
      <c r="AO267" s="147"/>
      <c r="AP267" s="147"/>
      <c r="AQ267" s="114"/>
      <c r="AR267" s="147"/>
      <c r="AS267" s="114"/>
      <c r="AT267" s="147"/>
      <c r="AU267" s="147"/>
      <c r="AV267" s="147"/>
      <c r="AW267" s="114"/>
      <c r="AX267" s="147"/>
      <c r="AY267" s="114"/>
      <c r="AZ267" s="147"/>
      <c r="BA267" s="114"/>
      <c r="BB267" s="149"/>
      <c r="BC267" s="118"/>
      <c r="BD267" s="70"/>
      <c r="BE267" s="71"/>
      <c r="BF267" s="148"/>
      <c r="BG267" s="148"/>
      <c r="BH267" s="147"/>
      <c r="BI267" s="114"/>
      <c r="BJ267" s="114"/>
      <c r="BK267" s="147"/>
      <c r="BL267" s="150"/>
      <c r="BM267" s="147"/>
      <c r="BN267" s="147"/>
      <c r="BO267" s="147"/>
      <c r="BP267" s="147"/>
      <c r="BQ267" s="147"/>
      <c r="BR267" s="115"/>
      <c r="BS267" s="115"/>
      <c r="BT267" s="115"/>
      <c r="BU267" s="147"/>
      <c r="BV267" s="150"/>
      <c r="BW267" s="147"/>
      <c r="BX267" s="147"/>
      <c r="BY267" s="147"/>
      <c r="BZ267" s="147"/>
      <c r="CA267" s="147"/>
      <c r="CB267" s="115"/>
      <c r="CC267" s="115"/>
      <c r="CD267" s="115"/>
      <c r="CE267" s="147"/>
      <c r="CF267" s="150"/>
      <c r="CG267" s="120"/>
      <c r="CH267" s="185"/>
      <c r="CI267" s="122"/>
      <c r="CJ267" s="122"/>
      <c r="CK267" s="184"/>
      <c r="CL267" s="184"/>
    </row>
    <row r="268" spans="1:90" hidden="1" x14ac:dyDescent="0.25">
      <c r="A268" s="145"/>
      <c r="B268" s="146"/>
      <c r="C268" s="94"/>
      <c r="D268" s="147"/>
      <c r="E268" s="148"/>
      <c r="F268" s="149"/>
      <c r="G268" s="147"/>
      <c r="H268" s="147"/>
      <c r="I268" s="147"/>
      <c r="J268" s="147"/>
      <c r="K268" s="147"/>
      <c r="L268" s="115"/>
      <c r="M268" s="115"/>
      <c r="N268" s="115"/>
      <c r="O268" s="147"/>
      <c r="P268" s="149"/>
      <c r="Q268" s="147"/>
      <c r="R268" s="147"/>
      <c r="S268" s="147"/>
      <c r="T268" s="147"/>
      <c r="U268" s="147"/>
      <c r="V268" s="115"/>
      <c r="W268" s="115"/>
      <c r="X268" s="115"/>
      <c r="Y268" s="147"/>
      <c r="Z268" s="149"/>
      <c r="AA268" s="147"/>
      <c r="AB268" s="147"/>
      <c r="AC268" s="147"/>
      <c r="AD268" s="114"/>
      <c r="AE268" s="114"/>
      <c r="AF268" s="147"/>
      <c r="AG268" s="149"/>
      <c r="AH268" s="147"/>
      <c r="AI268" s="147"/>
      <c r="AJ268" s="147"/>
      <c r="AK268" s="114"/>
      <c r="AL268" s="114"/>
      <c r="AM268" s="147"/>
      <c r="AN268" s="149"/>
      <c r="AO268" s="147"/>
      <c r="AP268" s="147"/>
      <c r="AQ268" s="114"/>
      <c r="AR268" s="147"/>
      <c r="AS268" s="114"/>
      <c r="AT268" s="147"/>
      <c r="AU268" s="147"/>
      <c r="AV268" s="147"/>
      <c r="AW268" s="114"/>
      <c r="AX268" s="147"/>
      <c r="AY268" s="114"/>
      <c r="AZ268" s="147"/>
      <c r="BA268" s="114"/>
      <c r="BB268" s="149"/>
      <c r="BC268" s="118"/>
      <c r="BD268" s="70"/>
      <c r="BE268" s="71"/>
      <c r="BF268" s="148"/>
      <c r="BG268" s="148"/>
      <c r="BH268" s="147"/>
      <c r="BI268" s="114"/>
      <c r="BJ268" s="114"/>
      <c r="BK268" s="147"/>
      <c r="BL268" s="150"/>
      <c r="BM268" s="147"/>
      <c r="BN268" s="147"/>
      <c r="BO268" s="147"/>
      <c r="BP268" s="147"/>
      <c r="BQ268" s="147"/>
      <c r="BR268" s="115"/>
      <c r="BS268" s="115"/>
      <c r="BT268" s="115"/>
      <c r="BU268" s="147"/>
      <c r="BV268" s="150"/>
      <c r="BW268" s="147"/>
      <c r="BX268" s="147"/>
      <c r="BY268" s="147"/>
      <c r="BZ268" s="147"/>
      <c r="CA268" s="147"/>
      <c r="CB268" s="115"/>
      <c r="CC268" s="115"/>
      <c r="CD268" s="115"/>
      <c r="CE268" s="147"/>
      <c r="CF268" s="150"/>
      <c r="CG268" s="120"/>
      <c r="CH268" s="185"/>
      <c r="CI268" s="122"/>
      <c r="CJ268" s="122"/>
      <c r="CK268" s="184"/>
      <c r="CL268" s="184"/>
    </row>
    <row r="269" spans="1:90" hidden="1" x14ac:dyDescent="0.25">
      <c r="A269" s="145"/>
      <c r="B269" s="146"/>
      <c r="C269" s="94"/>
      <c r="D269" s="147"/>
      <c r="E269" s="148"/>
      <c r="F269" s="149"/>
      <c r="G269" s="147"/>
      <c r="H269" s="147"/>
      <c r="I269" s="147"/>
      <c r="J269" s="147"/>
      <c r="K269" s="147"/>
      <c r="L269" s="115"/>
      <c r="M269" s="115"/>
      <c r="N269" s="115"/>
      <c r="O269" s="147"/>
      <c r="P269" s="149"/>
      <c r="Q269" s="147"/>
      <c r="R269" s="147"/>
      <c r="S269" s="147"/>
      <c r="T269" s="147"/>
      <c r="U269" s="147"/>
      <c r="V269" s="115"/>
      <c r="W269" s="115"/>
      <c r="X269" s="115"/>
      <c r="Y269" s="147"/>
      <c r="Z269" s="149"/>
      <c r="AA269" s="147"/>
      <c r="AB269" s="147"/>
      <c r="AC269" s="147"/>
      <c r="AD269" s="114"/>
      <c r="AE269" s="114"/>
      <c r="AF269" s="147"/>
      <c r="AG269" s="149"/>
      <c r="AH269" s="147"/>
      <c r="AI269" s="147"/>
      <c r="AJ269" s="147"/>
      <c r="AK269" s="114"/>
      <c r="AL269" s="114"/>
      <c r="AM269" s="147"/>
      <c r="AN269" s="149"/>
      <c r="AO269" s="147"/>
      <c r="AP269" s="147"/>
      <c r="AQ269" s="114"/>
      <c r="AR269" s="147"/>
      <c r="AS269" s="114"/>
      <c r="AT269" s="147"/>
      <c r="AU269" s="147"/>
      <c r="AV269" s="147"/>
      <c r="AW269" s="114"/>
      <c r="AX269" s="147"/>
      <c r="AY269" s="114"/>
      <c r="AZ269" s="147"/>
      <c r="BA269" s="114"/>
      <c r="BB269" s="149"/>
      <c r="BC269" s="118"/>
      <c r="BD269" s="70"/>
      <c r="BE269" s="71"/>
      <c r="BF269" s="148"/>
      <c r="BG269" s="148"/>
      <c r="BH269" s="147"/>
      <c r="BI269" s="114"/>
      <c r="BJ269" s="114"/>
      <c r="BK269" s="147"/>
      <c r="BL269" s="150"/>
      <c r="BM269" s="147"/>
      <c r="BN269" s="147"/>
      <c r="BO269" s="147"/>
      <c r="BP269" s="147"/>
      <c r="BQ269" s="147"/>
      <c r="BR269" s="115"/>
      <c r="BS269" s="115"/>
      <c r="BT269" s="115"/>
      <c r="BU269" s="147"/>
      <c r="BV269" s="150"/>
      <c r="BW269" s="147"/>
      <c r="BX269" s="147"/>
      <c r="BY269" s="147"/>
      <c r="BZ269" s="147"/>
      <c r="CA269" s="147"/>
      <c r="CB269" s="115"/>
      <c r="CC269" s="115"/>
      <c r="CD269" s="115"/>
      <c r="CE269" s="147"/>
      <c r="CF269" s="150"/>
      <c r="CG269" s="120"/>
      <c r="CH269" s="185"/>
      <c r="CI269" s="122"/>
      <c r="CJ269" s="122"/>
      <c r="CK269" s="184"/>
      <c r="CL269" s="184"/>
    </row>
    <row r="270" spans="1:90" hidden="1" x14ac:dyDescent="0.25">
      <c r="A270" s="145"/>
      <c r="B270" s="146"/>
      <c r="C270" s="94"/>
      <c r="D270" s="147"/>
      <c r="E270" s="148"/>
      <c r="F270" s="149"/>
      <c r="G270" s="147"/>
      <c r="H270" s="147"/>
      <c r="I270" s="147"/>
      <c r="J270" s="147"/>
      <c r="K270" s="147"/>
      <c r="L270" s="115"/>
      <c r="M270" s="115"/>
      <c r="N270" s="115"/>
      <c r="O270" s="147"/>
      <c r="P270" s="149"/>
      <c r="Q270" s="147"/>
      <c r="R270" s="147"/>
      <c r="S270" s="147"/>
      <c r="T270" s="147"/>
      <c r="U270" s="147"/>
      <c r="V270" s="115"/>
      <c r="W270" s="115"/>
      <c r="X270" s="115"/>
      <c r="Y270" s="147"/>
      <c r="Z270" s="149"/>
      <c r="AA270" s="147"/>
      <c r="AB270" s="147"/>
      <c r="AC270" s="147"/>
      <c r="AD270" s="114"/>
      <c r="AE270" s="114"/>
      <c r="AF270" s="147"/>
      <c r="AG270" s="149"/>
      <c r="AH270" s="147"/>
      <c r="AI270" s="147"/>
      <c r="AJ270" s="147"/>
      <c r="AK270" s="114"/>
      <c r="AL270" s="114"/>
      <c r="AM270" s="147"/>
      <c r="AN270" s="149"/>
      <c r="AO270" s="147"/>
      <c r="AP270" s="147"/>
      <c r="AQ270" s="114"/>
      <c r="AR270" s="147"/>
      <c r="AS270" s="114"/>
      <c r="AT270" s="147"/>
      <c r="AU270" s="147"/>
      <c r="AV270" s="147"/>
      <c r="AW270" s="114"/>
      <c r="AX270" s="147"/>
      <c r="AY270" s="114"/>
      <c r="AZ270" s="147"/>
      <c r="BA270" s="114"/>
      <c r="BB270" s="149"/>
      <c r="BC270" s="118"/>
      <c r="BD270" s="70"/>
      <c r="BE270" s="71"/>
      <c r="BF270" s="148"/>
      <c r="BG270" s="148"/>
      <c r="BH270" s="147"/>
      <c r="BI270" s="114"/>
      <c r="BJ270" s="114"/>
      <c r="BK270" s="147"/>
      <c r="BL270" s="150"/>
      <c r="BM270" s="147"/>
      <c r="BN270" s="147"/>
      <c r="BO270" s="147"/>
      <c r="BP270" s="147"/>
      <c r="BQ270" s="147"/>
      <c r="BR270" s="115"/>
      <c r="BS270" s="115"/>
      <c r="BT270" s="115"/>
      <c r="BU270" s="147"/>
      <c r="BV270" s="150"/>
      <c r="BW270" s="147"/>
      <c r="BX270" s="147"/>
      <c r="BY270" s="147"/>
      <c r="BZ270" s="147"/>
      <c r="CA270" s="147"/>
      <c r="CB270" s="115"/>
      <c r="CC270" s="115"/>
      <c r="CD270" s="115"/>
      <c r="CE270" s="147"/>
      <c r="CF270" s="150"/>
      <c r="CG270" s="120"/>
      <c r="CH270" s="185"/>
      <c r="CI270" s="122"/>
      <c r="CJ270" s="122"/>
      <c r="CK270" s="184"/>
      <c r="CL270" s="184"/>
    </row>
    <row r="271" spans="1:90" hidden="1" x14ac:dyDescent="0.25">
      <c r="A271" s="145"/>
      <c r="B271" s="146"/>
      <c r="C271" s="94"/>
      <c r="D271" s="147"/>
      <c r="E271" s="148"/>
      <c r="F271" s="149"/>
      <c r="G271" s="147"/>
      <c r="H271" s="147"/>
      <c r="I271" s="147"/>
      <c r="J271" s="147"/>
      <c r="K271" s="147"/>
      <c r="L271" s="115"/>
      <c r="M271" s="115"/>
      <c r="N271" s="115"/>
      <c r="O271" s="147"/>
      <c r="P271" s="149"/>
      <c r="Q271" s="147"/>
      <c r="R271" s="147"/>
      <c r="S271" s="147"/>
      <c r="T271" s="147"/>
      <c r="U271" s="147"/>
      <c r="V271" s="115"/>
      <c r="W271" s="115"/>
      <c r="X271" s="115"/>
      <c r="Y271" s="147"/>
      <c r="Z271" s="149"/>
      <c r="AA271" s="147"/>
      <c r="AB271" s="147"/>
      <c r="AC271" s="147"/>
      <c r="AD271" s="114"/>
      <c r="AE271" s="114"/>
      <c r="AF271" s="147"/>
      <c r="AG271" s="149"/>
      <c r="AH271" s="147"/>
      <c r="AI271" s="147"/>
      <c r="AJ271" s="147"/>
      <c r="AK271" s="114"/>
      <c r="AL271" s="114"/>
      <c r="AM271" s="147"/>
      <c r="AN271" s="149"/>
      <c r="AO271" s="147"/>
      <c r="AP271" s="147"/>
      <c r="AQ271" s="114"/>
      <c r="AR271" s="147"/>
      <c r="AS271" s="114"/>
      <c r="AT271" s="147"/>
      <c r="AU271" s="147"/>
      <c r="AV271" s="147"/>
      <c r="AW271" s="114"/>
      <c r="AX271" s="147"/>
      <c r="AY271" s="114"/>
      <c r="AZ271" s="147"/>
      <c r="BA271" s="114"/>
      <c r="BB271" s="149"/>
      <c r="BC271" s="118"/>
      <c r="BD271" s="70"/>
      <c r="BE271" s="71"/>
      <c r="BF271" s="148"/>
      <c r="BG271" s="148"/>
      <c r="BH271" s="147"/>
      <c r="BI271" s="114"/>
      <c r="BJ271" s="114"/>
      <c r="BK271" s="147"/>
      <c r="BL271" s="150"/>
      <c r="BM271" s="147"/>
      <c r="BN271" s="147"/>
      <c r="BO271" s="147"/>
      <c r="BP271" s="147"/>
      <c r="BQ271" s="147"/>
      <c r="BR271" s="115"/>
      <c r="BS271" s="115"/>
      <c r="BT271" s="115"/>
      <c r="BU271" s="147"/>
      <c r="BV271" s="150"/>
      <c r="BW271" s="147"/>
      <c r="BX271" s="147"/>
      <c r="BY271" s="147"/>
      <c r="BZ271" s="147"/>
      <c r="CA271" s="147"/>
      <c r="CB271" s="115"/>
      <c r="CC271" s="115"/>
      <c r="CD271" s="115"/>
      <c r="CE271" s="147"/>
      <c r="CF271" s="150"/>
      <c r="CG271" s="120"/>
      <c r="CH271" s="185"/>
      <c r="CI271" s="122"/>
      <c r="CJ271" s="122"/>
      <c r="CK271" s="184"/>
      <c r="CL271" s="184"/>
    </row>
    <row r="272" spans="1:90" hidden="1" x14ac:dyDescent="0.25">
      <c r="A272" s="145"/>
      <c r="B272" s="146"/>
      <c r="C272" s="94"/>
      <c r="D272" s="147"/>
      <c r="E272" s="148"/>
      <c r="F272" s="149"/>
      <c r="G272" s="147"/>
      <c r="H272" s="147"/>
      <c r="I272" s="147"/>
      <c r="J272" s="147"/>
      <c r="K272" s="147"/>
      <c r="L272" s="115"/>
      <c r="M272" s="115"/>
      <c r="N272" s="115"/>
      <c r="O272" s="147"/>
      <c r="P272" s="149"/>
      <c r="Q272" s="147"/>
      <c r="R272" s="147"/>
      <c r="S272" s="147"/>
      <c r="T272" s="147"/>
      <c r="U272" s="147"/>
      <c r="V272" s="115"/>
      <c r="W272" s="115"/>
      <c r="X272" s="115"/>
      <c r="Y272" s="147"/>
      <c r="Z272" s="149"/>
      <c r="AA272" s="147"/>
      <c r="AB272" s="147"/>
      <c r="AC272" s="147"/>
      <c r="AD272" s="114"/>
      <c r="AE272" s="114"/>
      <c r="AF272" s="147"/>
      <c r="AG272" s="149"/>
      <c r="AH272" s="147"/>
      <c r="AI272" s="147"/>
      <c r="AJ272" s="147"/>
      <c r="AK272" s="114"/>
      <c r="AL272" s="114"/>
      <c r="AM272" s="147"/>
      <c r="AN272" s="149"/>
      <c r="AO272" s="147"/>
      <c r="AP272" s="147"/>
      <c r="AQ272" s="114"/>
      <c r="AR272" s="147"/>
      <c r="AS272" s="114"/>
      <c r="AT272" s="147"/>
      <c r="AU272" s="147"/>
      <c r="AV272" s="147"/>
      <c r="AW272" s="114"/>
      <c r="AX272" s="147"/>
      <c r="AY272" s="114"/>
      <c r="AZ272" s="147"/>
      <c r="BA272" s="114"/>
      <c r="BB272" s="149"/>
      <c r="BC272" s="118"/>
      <c r="BD272" s="70"/>
      <c r="BE272" s="71"/>
      <c r="BF272" s="148"/>
      <c r="BG272" s="148"/>
      <c r="BH272" s="147"/>
      <c r="BI272" s="114"/>
      <c r="BJ272" s="114"/>
      <c r="BK272" s="147"/>
      <c r="BL272" s="150"/>
      <c r="BM272" s="147"/>
      <c r="BN272" s="147"/>
      <c r="BO272" s="147"/>
      <c r="BP272" s="147"/>
      <c r="BQ272" s="147"/>
      <c r="BR272" s="115"/>
      <c r="BS272" s="115"/>
      <c r="BT272" s="115"/>
      <c r="BU272" s="147"/>
      <c r="BV272" s="150"/>
      <c r="BW272" s="147"/>
      <c r="BX272" s="147"/>
      <c r="BY272" s="147"/>
      <c r="BZ272" s="147"/>
      <c r="CA272" s="147"/>
      <c r="CB272" s="115"/>
      <c r="CC272" s="115"/>
      <c r="CD272" s="115"/>
      <c r="CE272" s="147"/>
      <c r="CF272" s="150"/>
      <c r="CG272" s="120"/>
      <c r="CH272" s="185"/>
      <c r="CI272" s="122"/>
      <c r="CJ272" s="122"/>
      <c r="CK272" s="184"/>
      <c r="CL272" s="184"/>
    </row>
    <row r="273" spans="1:90" hidden="1" x14ac:dyDescent="0.25">
      <c r="A273" s="145"/>
      <c r="B273" s="146"/>
      <c r="C273" s="94"/>
      <c r="D273" s="147"/>
      <c r="E273" s="148"/>
      <c r="F273" s="149"/>
      <c r="G273" s="147"/>
      <c r="H273" s="147"/>
      <c r="I273" s="147"/>
      <c r="J273" s="147"/>
      <c r="K273" s="147"/>
      <c r="L273" s="115"/>
      <c r="M273" s="115"/>
      <c r="N273" s="115"/>
      <c r="O273" s="147"/>
      <c r="P273" s="149"/>
      <c r="Q273" s="147"/>
      <c r="R273" s="147"/>
      <c r="S273" s="147"/>
      <c r="T273" s="147"/>
      <c r="U273" s="147"/>
      <c r="V273" s="115"/>
      <c r="W273" s="115"/>
      <c r="X273" s="115"/>
      <c r="Y273" s="147"/>
      <c r="Z273" s="149"/>
      <c r="AA273" s="147"/>
      <c r="AB273" s="147"/>
      <c r="AC273" s="147"/>
      <c r="AD273" s="114"/>
      <c r="AE273" s="114"/>
      <c r="AF273" s="147"/>
      <c r="AG273" s="149"/>
      <c r="AH273" s="147"/>
      <c r="AI273" s="147"/>
      <c r="AJ273" s="147"/>
      <c r="AK273" s="114"/>
      <c r="AL273" s="114"/>
      <c r="AM273" s="147"/>
      <c r="AN273" s="149"/>
      <c r="AO273" s="147"/>
      <c r="AP273" s="147"/>
      <c r="AQ273" s="114"/>
      <c r="AR273" s="147"/>
      <c r="AS273" s="114"/>
      <c r="AT273" s="147"/>
      <c r="AU273" s="147"/>
      <c r="AV273" s="147"/>
      <c r="AW273" s="114"/>
      <c r="AX273" s="147"/>
      <c r="AY273" s="114"/>
      <c r="AZ273" s="147"/>
      <c r="BA273" s="114"/>
      <c r="BB273" s="149"/>
      <c r="BC273" s="118"/>
      <c r="BD273" s="70"/>
      <c r="BE273" s="71"/>
      <c r="BF273" s="148"/>
      <c r="BG273" s="148"/>
      <c r="BH273" s="147"/>
      <c r="BI273" s="114"/>
      <c r="BJ273" s="114"/>
      <c r="BK273" s="147"/>
      <c r="BL273" s="150"/>
      <c r="BM273" s="147"/>
      <c r="BN273" s="147"/>
      <c r="BO273" s="147"/>
      <c r="BP273" s="147"/>
      <c r="BQ273" s="147"/>
      <c r="BR273" s="115"/>
      <c r="BS273" s="115"/>
      <c r="BT273" s="115"/>
      <c r="BU273" s="147"/>
      <c r="BV273" s="150"/>
      <c r="BW273" s="147"/>
      <c r="BX273" s="147"/>
      <c r="BY273" s="147"/>
      <c r="BZ273" s="147"/>
      <c r="CA273" s="147"/>
      <c r="CB273" s="115"/>
      <c r="CC273" s="115"/>
      <c r="CD273" s="115"/>
      <c r="CE273" s="147"/>
      <c r="CF273" s="150"/>
      <c r="CG273" s="120"/>
      <c r="CH273" s="185"/>
      <c r="CI273" s="122"/>
      <c r="CJ273" s="122"/>
      <c r="CK273" s="184"/>
      <c r="CL273" s="184"/>
    </row>
    <row r="274" spans="1:90" hidden="1" x14ac:dyDescent="0.25">
      <c r="A274" s="145"/>
      <c r="B274" s="146"/>
      <c r="C274" s="94"/>
      <c r="D274" s="147"/>
      <c r="E274" s="148"/>
      <c r="F274" s="149"/>
      <c r="G274" s="147"/>
      <c r="H274" s="147"/>
      <c r="I274" s="147"/>
      <c r="J274" s="147"/>
      <c r="K274" s="147"/>
      <c r="L274" s="115"/>
      <c r="M274" s="115"/>
      <c r="N274" s="115"/>
      <c r="O274" s="147"/>
      <c r="P274" s="149"/>
      <c r="Q274" s="147"/>
      <c r="R274" s="147"/>
      <c r="S274" s="147"/>
      <c r="T274" s="147"/>
      <c r="U274" s="147"/>
      <c r="V274" s="115"/>
      <c r="W274" s="115"/>
      <c r="X274" s="115"/>
      <c r="Y274" s="147"/>
      <c r="Z274" s="149"/>
      <c r="AA274" s="147"/>
      <c r="AB274" s="147"/>
      <c r="AC274" s="147"/>
      <c r="AD274" s="114"/>
      <c r="AE274" s="114"/>
      <c r="AF274" s="147"/>
      <c r="AG274" s="149"/>
      <c r="AH274" s="147"/>
      <c r="AI274" s="147"/>
      <c r="AJ274" s="147"/>
      <c r="AK274" s="114"/>
      <c r="AL274" s="114"/>
      <c r="AM274" s="147"/>
      <c r="AN274" s="149"/>
      <c r="AO274" s="147"/>
      <c r="AP274" s="147"/>
      <c r="AQ274" s="114"/>
      <c r="AR274" s="147"/>
      <c r="AS274" s="114"/>
      <c r="AT274" s="147"/>
      <c r="AU274" s="147"/>
      <c r="AV274" s="147"/>
      <c r="AW274" s="114"/>
      <c r="AX274" s="147"/>
      <c r="AY274" s="114"/>
      <c r="AZ274" s="147"/>
      <c r="BA274" s="114"/>
      <c r="BB274" s="149"/>
      <c r="BC274" s="118"/>
      <c r="BD274" s="70"/>
      <c r="BE274" s="71"/>
      <c r="BF274" s="148"/>
      <c r="BG274" s="148"/>
      <c r="BH274" s="147"/>
      <c r="BI274" s="114"/>
      <c r="BJ274" s="114"/>
      <c r="BK274" s="147"/>
      <c r="BL274" s="150"/>
      <c r="BM274" s="147"/>
      <c r="BN274" s="147"/>
      <c r="BO274" s="147"/>
      <c r="BP274" s="147"/>
      <c r="BQ274" s="147"/>
      <c r="BR274" s="115"/>
      <c r="BS274" s="115"/>
      <c r="BT274" s="115"/>
      <c r="BU274" s="147"/>
      <c r="BV274" s="150"/>
      <c r="BW274" s="147"/>
      <c r="BX274" s="147"/>
      <c r="BY274" s="147"/>
      <c r="BZ274" s="147"/>
      <c r="CA274" s="147"/>
      <c r="CB274" s="115"/>
      <c r="CC274" s="115"/>
      <c r="CD274" s="115"/>
      <c r="CE274" s="147"/>
      <c r="CF274" s="150"/>
      <c r="CG274" s="120"/>
      <c r="CH274" s="185"/>
      <c r="CI274" s="122"/>
      <c r="CJ274" s="122"/>
      <c r="CK274" s="184"/>
      <c r="CL274" s="184"/>
    </row>
    <row r="275" spans="1:90" hidden="1" x14ac:dyDescent="0.25">
      <c r="A275" s="145"/>
      <c r="B275" s="146"/>
      <c r="C275" s="94"/>
      <c r="D275" s="147"/>
      <c r="E275" s="148"/>
      <c r="F275" s="149"/>
      <c r="G275" s="147"/>
      <c r="H275" s="147"/>
      <c r="I275" s="147"/>
      <c r="J275" s="147"/>
      <c r="K275" s="147"/>
      <c r="L275" s="115"/>
      <c r="M275" s="115"/>
      <c r="N275" s="115"/>
      <c r="O275" s="147"/>
      <c r="P275" s="149"/>
      <c r="Q275" s="147"/>
      <c r="R275" s="147"/>
      <c r="S275" s="147"/>
      <c r="T275" s="147"/>
      <c r="U275" s="147"/>
      <c r="V275" s="115"/>
      <c r="W275" s="115"/>
      <c r="X275" s="115"/>
      <c r="Y275" s="147"/>
      <c r="Z275" s="149"/>
      <c r="AA275" s="147"/>
      <c r="AB275" s="147"/>
      <c r="AC275" s="147"/>
      <c r="AD275" s="114"/>
      <c r="AE275" s="114"/>
      <c r="AF275" s="147"/>
      <c r="AG275" s="149"/>
      <c r="AH275" s="147"/>
      <c r="AI275" s="147"/>
      <c r="AJ275" s="147"/>
      <c r="AK275" s="114"/>
      <c r="AL275" s="114"/>
      <c r="AM275" s="147"/>
      <c r="AN275" s="149"/>
      <c r="AO275" s="147"/>
      <c r="AP275" s="147"/>
      <c r="AQ275" s="114"/>
      <c r="AR275" s="147"/>
      <c r="AS275" s="114"/>
      <c r="AT275" s="147"/>
      <c r="AU275" s="147"/>
      <c r="AV275" s="147"/>
      <c r="AW275" s="114"/>
      <c r="AX275" s="147"/>
      <c r="AY275" s="114"/>
      <c r="AZ275" s="147"/>
      <c r="BA275" s="114"/>
      <c r="BB275" s="149"/>
      <c r="BC275" s="118"/>
      <c r="BD275" s="70"/>
      <c r="BE275" s="71"/>
      <c r="BF275" s="148"/>
      <c r="BG275" s="148"/>
      <c r="BH275" s="147"/>
      <c r="BI275" s="114"/>
      <c r="BJ275" s="114"/>
      <c r="BK275" s="147"/>
      <c r="BL275" s="150"/>
      <c r="BM275" s="147"/>
      <c r="BN275" s="147"/>
      <c r="BO275" s="147"/>
      <c r="BP275" s="147"/>
      <c r="BQ275" s="147"/>
      <c r="BR275" s="115"/>
      <c r="BS275" s="115"/>
      <c r="BT275" s="115"/>
      <c r="BU275" s="147"/>
      <c r="BV275" s="150"/>
      <c r="BW275" s="147"/>
      <c r="BX275" s="147"/>
      <c r="BY275" s="147"/>
      <c r="BZ275" s="147"/>
      <c r="CA275" s="147"/>
      <c r="CB275" s="115"/>
      <c r="CC275" s="115"/>
      <c r="CD275" s="115"/>
      <c r="CE275" s="147"/>
      <c r="CF275" s="150"/>
      <c r="CG275" s="120"/>
      <c r="CH275" s="185"/>
      <c r="CI275" s="122"/>
      <c r="CJ275" s="122"/>
      <c r="CK275" s="184"/>
      <c r="CL275" s="184"/>
    </row>
    <row r="276" spans="1:90" hidden="1" x14ac:dyDescent="0.25">
      <c r="A276" s="145"/>
      <c r="B276" s="146"/>
      <c r="C276" s="94"/>
      <c r="D276" s="147"/>
      <c r="E276" s="148"/>
      <c r="F276" s="149"/>
      <c r="G276" s="147"/>
      <c r="H276" s="147"/>
      <c r="I276" s="147"/>
      <c r="J276" s="147"/>
      <c r="K276" s="147"/>
      <c r="L276" s="115"/>
      <c r="M276" s="115"/>
      <c r="N276" s="115"/>
      <c r="O276" s="147"/>
      <c r="P276" s="149"/>
      <c r="Q276" s="147"/>
      <c r="R276" s="147"/>
      <c r="S276" s="147"/>
      <c r="T276" s="147"/>
      <c r="U276" s="147"/>
      <c r="V276" s="115"/>
      <c r="W276" s="115"/>
      <c r="X276" s="115"/>
      <c r="Y276" s="147"/>
      <c r="Z276" s="149"/>
      <c r="AA276" s="147"/>
      <c r="AB276" s="147"/>
      <c r="AC276" s="147"/>
      <c r="AD276" s="114"/>
      <c r="AE276" s="114"/>
      <c r="AF276" s="147"/>
      <c r="AG276" s="149"/>
      <c r="AH276" s="147"/>
      <c r="AI276" s="147"/>
      <c r="AJ276" s="147"/>
      <c r="AK276" s="114"/>
      <c r="AL276" s="114"/>
      <c r="AM276" s="147"/>
      <c r="AN276" s="149"/>
      <c r="AO276" s="147"/>
      <c r="AP276" s="147"/>
      <c r="AQ276" s="114"/>
      <c r="AR276" s="147"/>
      <c r="AS276" s="114"/>
      <c r="AT276" s="147"/>
      <c r="AU276" s="147"/>
      <c r="AV276" s="147"/>
      <c r="AW276" s="114"/>
      <c r="AX276" s="147"/>
      <c r="AY276" s="114"/>
      <c r="AZ276" s="147"/>
      <c r="BA276" s="114"/>
      <c r="BB276" s="149"/>
      <c r="BC276" s="118"/>
      <c r="BD276" s="70"/>
      <c r="BE276" s="71"/>
      <c r="BF276" s="148"/>
      <c r="BG276" s="148"/>
      <c r="BH276" s="147"/>
      <c r="BI276" s="114"/>
      <c r="BJ276" s="114"/>
      <c r="BK276" s="147"/>
      <c r="BL276" s="150"/>
      <c r="BM276" s="147"/>
      <c r="BN276" s="147"/>
      <c r="BO276" s="147"/>
      <c r="BP276" s="147"/>
      <c r="BQ276" s="147"/>
      <c r="BR276" s="115"/>
      <c r="BS276" s="115"/>
      <c r="BT276" s="115"/>
      <c r="BU276" s="147"/>
      <c r="BV276" s="150"/>
      <c r="BW276" s="147"/>
      <c r="BX276" s="147"/>
      <c r="BY276" s="147"/>
      <c r="BZ276" s="147"/>
      <c r="CA276" s="147"/>
      <c r="CB276" s="115"/>
      <c r="CC276" s="115"/>
      <c r="CD276" s="115"/>
      <c r="CE276" s="147"/>
      <c r="CF276" s="150"/>
      <c r="CG276" s="120"/>
      <c r="CH276" s="185"/>
      <c r="CI276" s="122"/>
      <c r="CJ276" s="122"/>
      <c r="CK276" s="184"/>
      <c r="CL276" s="184"/>
    </row>
    <row r="277" spans="1:90" hidden="1" x14ac:dyDescent="0.25">
      <c r="A277" s="145"/>
      <c r="B277" s="146"/>
      <c r="C277" s="94"/>
      <c r="D277" s="147"/>
      <c r="E277" s="148"/>
      <c r="F277" s="149"/>
      <c r="G277" s="147"/>
      <c r="H277" s="147"/>
      <c r="I277" s="147"/>
      <c r="J277" s="147"/>
      <c r="K277" s="147"/>
      <c r="L277" s="115"/>
      <c r="M277" s="115"/>
      <c r="N277" s="115"/>
      <c r="O277" s="147"/>
      <c r="P277" s="149"/>
      <c r="Q277" s="147"/>
      <c r="R277" s="147"/>
      <c r="S277" s="147"/>
      <c r="T277" s="147"/>
      <c r="U277" s="147"/>
      <c r="V277" s="115"/>
      <c r="W277" s="115"/>
      <c r="X277" s="115"/>
      <c r="Y277" s="147"/>
      <c r="Z277" s="149"/>
      <c r="AA277" s="147"/>
      <c r="AB277" s="147"/>
      <c r="AC277" s="147"/>
      <c r="AD277" s="114"/>
      <c r="AE277" s="114"/>
      <c r="AF277" s="147"/>
      <c r="AG277" s="149"/>
      <c r="AH277" s="147"/>
      <c r="AI277" s="147"/>
      <c r="AJ277" s="147"/>
      <c r="AK277" s="114"/>
      <c r="AL277" s="114"/>
      <c r="AM277" s="147"/>
      <c r="AN277" s="149"/>
      <c r="AO277" s="147"/>
      <c r="AP277" s="147"/>
      <c r="AQ277" s="114"/>
      <c r="AR277" s="147"/>
      <c r="AS277" s="114"/>
      <c r="AT277" s="147"/>
      <c r="AU277" s="147"/>
      <c r="AV277" s="147"/>
      <c r="AW277" s="114"/>
      <c r="AX277" s="147"/>
      <c r="AY277" s="114"/>
      <c r="AZ277" s="147"/>
      <c r="BA277" s="114"/>
      <c r="BB277" s="149"/>
      <c r="BC277" s="118"/>
      <c r="BD277" s="70"/>
      <c r="BE277" s="71"/>
      <c r="BF277" s="148"/>
      <c r="BG277" s="148"/>
      <c r="BH277" s="147"/>
      <c r="BI277" s="114"/>
      <c r="BJ277" s="114"/>
      <c r="BK277" s="147"/>
      <c r="BL277" s="150"/>
      <c r="BM277" s="147"/>
      <c r="BN277" s="147"/>
      <c r="BO277" s="147"/>
      <c r="BP277" s="147"/>
      <c r="BQ277" s="147"/>
      <c r="BR277" s="115"/>
      <c r="BS277" s="115"/>
      <c r="BT277" s="115"/>
      <c r="BU277" s="147"/>
      <c r="BV277" s="150"/>
      <c r="BW277" s="147"/>
      <c r="BX277" s="147"/>
      <c r="BY277" s="147"/>
      <c r="BZ277" s="147"/>
      <c r="CA277" s="147"/>
      <c r="CB277" s="115"/>
      <c r="CC277" s="115"/>
      <c r="CD277" s="115"/>
      <c r="CE277" s="147"/>
      <c r="CF277" s="150"/>
      <c r="CG277" s="120"/>
      <c r="CH277" s="185"/>
      <c r="CI277" s="122"/>
      <c r="CJ277" s="122"/>
      <c r="CK277" s="184"/>
      <c r="CL277" s="184"/>
    </row>
    <row r="278" spans="1:90" hidden="1" x14ac:dyDescent="0.25">
      <c r="A278" s="145"/>
      <c r="B278" s="146"/>
      <c r="C278" s="94"/>
      <c r="D278" s="147"/>
      <c r="E278" s="148"/>
      <c r="F278" s="149"/>
      <c r="G278" s="147"/>
      <c r="H278" s="147"/>
      <c r="I278" s="147"/>
      <c r="J278" s="147"/>
      <c r="K278" s="147"/>
      <c r="L278" s="115"/>
      <c r="M278" s="115"/>
      <c r="N278" s="115"/>
      <c r="O278" s="147"/>
      <c r="P278" s="149"/>
      <c r="Q278" s="147"/>
      <c r="R278" s="147"/>
      <c r="S278" s="147"/>
      <c r="T278" s="147"/>
      <c r="U278" s="147"/>
      <c r="V278" s="115"/>
      <c r="W278" s="115"/>
      <c r="X278" s="115"/>
      <c r="Y278" s="147"/>
      <c r="Z278" s="149"/>
      <c r="AA278" s="147"/>
      <c r="AB278" s="147"/>
      <c r="AC278" s="147"/>
      <c r="AD278" s="114"/>
      <c r="AE278" s="114"/>
      <c r="AF278" s="147"/>
      <c r="AG278" s="149"/>
      <c r="AH278" s="147"/>
      <c r="AI278" s="147"/>
      <c r="AJ278" s="147"/>
      <c r="AK278" s="114"/>
      <c r="AL278" s="114"/>
      <c r="AM278" s="147"/>
      <c r="AN278" s="149"/>
      <c r="AO278" s="147"/>
      <c r="AP278" s="147"/>
      <c r="AQ278" s="114"/>
      <c r="AR278" s="147"/>
      <c r="AS278" s="114"/>
      <c r="AT278" s="147"/>
      <c r="AU278" s="147"/>
      <c r="AV278" s="147"/>
      <c r="AW278" s="114"/>
      <c r="AX278" s="147"/>
      <c r="AY278" s="114"/>
      <c r="AZ278" s="147"/>
      <c r="BA278" s="114"/>
      <c r="BB278" s="149"/>
      <c r="BC278" s="118"/>
      <c r="BD278" s="70"/>
      <c r="BE278" s="71"/>
      <c r="BF278" s="148"/>
      <c r="BG278" s="148"/>
      <c r="BH278" s="147"/>
      <c r="BI278" s="114"/>
      <c r="BJ278" s="114"/>
      <c r="BK278" s="147"/>
      <c r="BL278" s="150"/>
      <c r="BM278" s="147"/>
      <c r="BN278" s="147"/>
      <c r="BO278" s="147"/>
      <c r="BP278" s="147"/>
      <c r="BQ278" s="147"/>
      <c r="BR278" s="115"/>
      <c r="BS278" s="115"/>
      <c r="BT278" s="115"/>
      <c r="BU278" s="147"/>
      <c r="BV278" s="150"/>
      <c r="BW278" s="147"/>
      <c r="BX278" s="147"/>
      <c r="BY278" s="147"/>
      <c r="BZ278" s="147"/>
      <c r="CA278" s="147"/>
      <c r="CB278" s="115"/>
      <c r="CC278" s="115"/>
      <c r="CD278" s="115"/>
      <c r="CE278" s="147"/>
      <c r="CF278" s="150"/>
      <c r="CG278" s="120"/>
      <c r="CH278" s="185"/>
      <c r="CI278" s="122"/>
      <c r="CJ278" s="122"/>
      <c r="CK278" s="184"/>
      <c r="CL278" s="184"/>
    </row>
    <row r="279" spans="1:90" hidden="1" x14ac:dyDescent="0.25">
      <c r="A279" s="145"/>
      <c r="B279" s="146"/>
      <c r="C279" s="94"/>
      <c r="D279" s="147"/>
      <c r="E279" s="148"/>
      <c r="F279" s="149"/>
      <c r="G279" s="147"/>
      <c r="H279" s="147"/>
      <c r="I279" s="147"/>
      <c r="J279" s="147"/>
      <c r="K279" s="147"/>
      <c r="L279" s="115"/>
      <c r="M279" s="115"/>
      <c r="N279" s="115"/>
      <c r="O279" s="147"/>
      <c r="P279" s="149"/>
      <c r="Q279" s="147"/>
      <c r="R279" s="147"/>
      <c r="S279" s="147"/>
      <c r="T279" s="147"/>
      <c r="U279" s="147"/>
      <c r="V279" s="115"/>
      <c r="W279" s="115"/>
      <c r="X279" s="115"/>
      <c r="Y279" s="147"/>
      <c r="Z279" s="149"/>
      <c r="AA279" s="147"/>
      <c r="AB279" s="147"/>
      <c r="AC279" s="147"/>
      <c r="AD279" s="114"/>
      <c r="AE279" s="114"/>
      <c r="AF279" s="147"/>
      <c r="AG279" s="149"/>
      <c r="AH279" s="147"/>
      <c r="AI279" s="147"/>
      <c r="AJ279" s="147"/>
      <c r="AK279" s="114"/>
      <c r="AL279" s="114"/>
      <c r="AM279" s="147"/>
      <c r="AN279" s="149"/>
      <c r="AO279" s="147"/>
      <c r="AP279" s="147"/>
      <c r="AQ279" s="114"/>
      <c r="AR279" s="147"/>
      <c r="AS279" s="114"/>
      <c r="AT279" s="147"/>
      <c r="AU279" s="147"/>
      <c r="AV279" s="147"/>
      <c r="AW279" s="114"/>
      <c r="AX279" s="147"/>
      <c r="AY279" s="114"/>
      <c r="AZ279" s="147"/>
      <c r="BA279" s="114"/>
      <c r="BB279" s="149"/>
      <c r="BC279" s="118"/>
      <c r="BD279" s="70"/>
      <c r="BE279" s="71"/>
      <c r="BF279" s="148"/>
      <c r="BG279" s="148"/>
      <c r="BH279" s="147"/>
      <c r="BI279" s="114"/>
      <c r="BJ279" s="114"/>
      <c r="BK279" s="147"/>
      <c r="BL279" s="150"/>
      <c r="BM279" s="147"/>
      <c r="BN279" s="147"/>
      <c r="BO279" s="147"/>
      <c r="BP279" s="147"/>
      <c r="BQ279" s="147"/>
      <c r="BR279" s="115"/>
      <c r="BS279" s="115"/>
      <c r="BT279" s="115"/>
      <c r="BU279" s="147"/>
      <c r="BV279" s="150"/>
      <c r="BW279" s="147"/>
      <c r="BX279" s="147"/>
      <c r="BY279" s="147"/>
      <c r="BZ279" s="147"/>
      <c r="CA279" s="147"/>
      <c r="CB279" s="115"/>
      <c r="CC279" s="115"/>
      <c r="CD279" s="115"/>
      <c r="CE279" s="147"/>
      <c r="CF279" s="150"/>
      <c r="CG279" s="120"/>
      <c r="CH279" s="185"/>
      <c r="CI279" s="122"/>
      <c r="CJ279" s="122"/>
      <c r="CK279" s="184"/>
      <c r="CL279" s="184"/>
    </row>
    <row r="280" spans="1:90" hidden="1" x14ac:dyDescent="0.25">
      <c r="A280" s="145"/>
      <c r="B280" s="146"/>
      <c r="C280" s="94"/>
      <c r="D280" s="147"/>
      <c r="E280" s="148"/>
      <c r="F280" s="149"/>
      <c r="G280" s="147"/>
      <c r="H280" s="147"/>
      <c r="I280" s="147"/>
      <c r="J280" s="147"/>
      <c r="K280" s="147"/>
      <c r="L280" s="115"/>
      <c r="M280" s="115"/>
      <c r="N280" s="115"/>
      <c r="O280" s="147"/>
      <c r="P280" s="149"/>
      <c r="Q280" s="147"/>
      <c r="R280" s="147"/>
      <c r="S280" s="147"/>
      <c r="T280" s="147"/>
      <c r="U280" s="147"/>
      <c r="V280" s="115"/>
      <c r="W280" s="115"/>
      <c r="X280" s="115"/>
      <c r="Y280" s="147"/>
      <c r="Z280" s="149"/>
      <c r="AA280" s="147"/>
      <c r="AB280" s="147"/>
      <c r="AC280" s="147"/>
      <c r="AD280" s="114"/>
      <c r="AE280" s="114"/>
      <c r="AF280" s="147"/>
      <c r="AG280" s="149"/>
      <c r="AH280" s="147"/>
      <c r="AI280" s="147"/>
      <c r="AJ280" s="147"/>
      <c r="AK280" s="114"/>
      <c r="AL280" s="114"/>
      <c r="AM280" s="147"/>
      <c r="AN280" s="149"/>
      <c r="AO280" s="147"/>
      <c r="AP280" s="147"/>
      <c r="AQ280" s="114"/>
      <c r="AR280" s="147"/>
      <c r="AS280" s="114"/>
      <c r="AT280" s="147"/>
      <c r="AU280" s="147"/>
      <c r="AV280" s="147"/>
      <c r="AW280" s="114"/>
      <c r="AX280" s="147"/>
      <c r="AY280" s="114"/>
      <c r="AZ280" s="147"/>
      <c r="BA280" s="114"/>
      <c r="BB280" s="149"/>
      <c r="BC280" s="118"/>
      <c r="BD280" s="70"/>
      <c r="BE280" s="71"/>
      <c r="BF280" s="148"/>
      <c r="BG280" s="148"/>
      <c r="BH280" s="147"/>
      <c r="BI280" s="114"/>
      <c r="BJ280" s="114"/>
      <c r="BK280" s="147"/>
      <c r="BL280" s="150"/>
      <c r="BM280" s="147"/>
      <c r="BN280" s="147"/>
      <c r="BO280" s="147"/>
      <c r="BP280" s="147"/>
      <c r="BQ280" s="147"/>
      <c r="BR280" s="115"/>
      <c r="BS280" s="115"/>
      <c r="BT280" s="115"/>
      <c r="BU280" s="147"/>
      <c r="BV280" s="150"/>
      <c r="BW280" s="147"/>
      <c r="BX280" s="147"/>
      <c r="BY280" s="147"/>
      <c r="BZ280" s="147"/>
      <c r="CA280" s="147"/>
      <c r="CB280" s="115"/>
      <c r="CC280" s="115"/>
      <c r="CD280" s="115"/>
      <c r="CE280" s="147"/>
      <c r="CF280" s="150"/>
      <c r="CG280" s="120"/>
      <c r="CH280" s="185"/>
      <c r="CI280" s="122"/>
      <c r="CJ280" s="122"/>
      <c r="CK280" s="184"/>
      <c r="CL280" s="184"/>
    </row>
    <row r="281" spans="1:90" hidden="1" x14ac:dyDescent="0.25">
      <c r="A281" s="145"/>
      <c r="B281" s="146"/>
      <c r="C281" s="94"/>
      <c r="D281" s="147"/>
      <c r="E281" s="148"/>
      <c r="F281" s="149"/>
      <c r="G281" s="147"/>
      <c r="H281" s="147"/>
      <c r="I281" s="147"/>
      <c r="J281" s="147"/>
      <c r="K281" s="147"/>
      <c r="L281" s="115"/>
      <c r="M281" s="115"/>
      <c r="N281" s="115"/>
      <c r="O281" s="147"/>
      <c r="P281" s="149"/>
      <c r="Q281" s="147"/>
      <c r="R281" s="147"/>
      <c r="S281" s="147"/>
      <c r="T281" s="147"/>
      <c r="U281" s="147"/>
      <c r="V281" s="115"/>
      <c r="W281" s="115"/>
      <c r="X281" s="115"/>
      <c r="Y281" s="147"/>
      <c r="Z281" s="149"/>
      <c r="AA281" s="147"/>
      <c r="AB281" s="147"/>
      <c r="AC281" s="147"/>
      <c r="AD281" s="114"/>
      <c r="AE281" s="114"/>
      <c r="AF281" s="147"/>
      <c r="AG281" s="149"/>
      <c r="AH281" s="147"/>
      <c r="AI281" s="147"/>
      <c r="AJ281" s="147"/>
      <c r="AK281" s="114"/>
      <c r="AL281" s="114"/>
      <c r="AM281" s="147"/>
      <c r="AN281" s="149"/>
      <c r="AO281" s="147"/>
      <c r="AP281" s="147"/>
      <c r="AQ281" s="114"/>
      <c r="AR281" s="147"/>
      <c r="AS281" s="114"/>
      <c r="AT281" s="147"/>
      <c r="AU281" s="147"/>
      <c r="AV281" s="147"/>
      <c r="AW281" s="114"/>
      <c r="AX281" s="147"/>
      <c r="AY281" s="114"/>
      <c r="AZ281" s="147"/>
      <c r="BA281" s="114"/>
      <c r="BB281" s="149"/>
      <c r="BC281" s="118"/>
      <c r="BD281" s="70"/>
      <c r="BE281" s="71"/>
      <c r="BF281" s="148"/>
      <c r="BG281" s="148"/>
      <c r="BH281" s="147"/>
      <c r="BI281" s="114"/>
      <c r="BJ281" s="114"/>
      <c r="BK281" s="147"/>
      <c r="BL281" s="150"/>
      <c r="BM281" s="147"/>
      <c r="BN281" s="147"/>
      <c r="BO281" s="147"/>
      <c r="BP281" s="147"/>
      <c r="BQ281" s="147"/>
      <c r="BR281" s="115"/>
      <c r="BS281" s="115"/>
      <c r="BT281" s="115"/>
      <c r="BU281" s="147"/>
      <c r="BV281" s="150"/>
      <c r="BW281" s="147"/>
      <c r="BX281" s="147"/>
      <c r="BY281" s="147"/>
      <c r="BZ281" s="147"/>
      <c r="CA281" s="147"/>
      <c r="CB281" s="115"/>
      <c r="CC281" s="115"/>
      <c r="CD281" s="115"/>
      <c r="CE281" s="147"/>
      <c r="CF281" s="150"/>
      <c r="CG281" s="120"/>
      <c r="CH281" s="185"/>
      <c r="CI281" s="122"/>
      <c r="CJ281" s="122"/>
      <c r="CK281" s="184"/>
      <c r="CL281" s="184"/>
    </row>
    <row r="282" spans="1:90" hidden="1" x14ac:dyDescent="0.25">
      <c r="A282" s="145"/>
      <c r="B282" s="146"/>
      <c r="C282" s="94"/>
      <c r="D282" s="147"/>
      <c r="E282" s="148"/>
      <c r="F282" s="149"/>
      <c r="G282" s="147"/>
      <c r="H282" s="147"/>
      <c r="I282" s="147"/>
      <c r="J282" s="147"/>
      <c r="K282" s="147"/>
      <c r="L282" s="115"/>
      <c r="M282" s="115"/>
      <c r="N282" s="115"/>
      <c r="O282" s="147"/>
      <c r="P282" s="149"/>
      <c r="Q282" s="147"/>
      <c r="R282" s="147"/>
      <c r="S282" s="147"/>
      <c r="T282" s="147"/>
      <c r="U282" s="147"/>
      <c r="V282" s="115"/>
      <c r="W282" s="115"/>
      <c r="X282" s="115"/>
      <c r="Y282" s="147"/>
      <c r="Z282" s="149"/>
      <c r="AA282" s="147"/>
      <c r="AB282" s="147"/>
      <c r="AC282" s="147"/>
      <c r="AD282" s="114"/>
      <c r="AE282" s="114"/>
      <c r="AF282" s="147"/>
      <c r="AG282" s="149"/>
      <c r="AH282" s="147"/>
      <c r="AI282" s="147"/>
      <c r="AJ282" s="147"/>
      <c r="AK282" s="114"/>
      <c r="AL282" s="114"/>
      <c r="AM282" s="147"/>
      <c r="AN282" s="149"/>
      <c r="AO282" s="147"/>
      <c r="AP282" s="147"/>
      <c r="AQ282" s="114"/>
      <c r="AR282" s="147"/>
      <c r="AS282" s="114"/>
      <c r="AT282" s="147"/>
      <c r="AU282" s="147"/>
      <c r="AV282" s="147"/>
      <c r="AW282" s="114"/>
      <c r="AX282" s="147"/>
      <c r="AY282" s="114"/>
      <c r="AZ282" s="147"/>
      <c r="BA282" s="114"/>
      <c r="BB282" s="149"/>
      <c r="BC282" s="118"/>
      <c r="BD282" s="70"/>
      <c r="BE282" s="71"/>
      <c r="BF282" s="148"/>
      <c r="BG282" s="148"/>
      <c r="BH282" s="147"/>
      <c r="BI282" s="114"/>
      <c r="BJ282" s="114"/>
      <c r="BK282" s="147"/>
      <c r="BL282" s="150"/>
      <c r="BM282" s="147"/>
      <c r="BN282" s="147"/>
      <c r="BO282" s="147"/>
      <c r="BP282" s="147"/>
      <c r="BQ282" s="147"/>
      <c r="BR282" s="115"/>
      <c r="BS282" s="115"/>
      <c r="BT282" s="115"/>
      <c r="BU282" s="147"/>
      <c r="BV282" s="150"/>
      <c r="BW282" s="147"/>
      <c r="BX282" s="147"/>
      <c r="BY282" s="147"/>
      <c r="BZ282" s="147"/>
      <c r="CA282" s="147"/>
      <c r="CB282" s="115"/>
      <c r="CC282" s="115"/>
      <c r="CD282" s="115"/>
      <c r="CE282" s="147"/>
      <c r="CF282" s="150"/>
      <c r="CG282" s="120"/>
      <c r="CH282" s="185"/>
      <c r="CI282" s="122"/>
      <c r="CJ282" s="122"/>
      <c r="CK282" s="184"/>
      <c r="CL282" s="184"/>
    </row>
    <row r="283" spans="1:90" hidden="1" x14ac:dyDescent="0.25">
      <c r="A283" s="145"/>
      <c r="B283" s="146"/>
      <c r="C283" s="94"/>
      <c r="D283" s="147"/>
      <c r="E283" s="148"/>
      <c r="F283" s="149"/>
      <c r="G283" s="147"/>
      <c r="H283" s="147"/>
      <c r="I283" s="147"/>
      <c r="J283" s="147"/>
      <c r="K283" s="147"/>
      <c r="L283" s="115"/>
      <c r="M283" s="115"/>
      <c r="N283" s="115"/>
      <c r="O283" s="147"/>
      <c r="P283" s="149"/>
      <c r="Q283" s="147"/>
      <c r="R283" s="147"/>
      <c r="S283" s="147"/>
      <c r="T283" s="147"/>
      <c r="U283" s="147"/>
      <c r="V283" s="115"/>
      <c r="W283" s="115"/>
      <c r="X283" s="115"/>
      <c r="Y283" s="147"/>
      <c r="Z283" s="149"/>
      <c r="AA283" s="147"/>
      <c r="AB283" s="147"/>
      <c r="AC283" s="147"/>
      <c r="AD283" s="114"/>
      <c r="AE283" s="114"/>
      <c r="AF283" s="147"/>
      <c r="AG283" s="149"/>
      <c r="AH283" s="147"/>
      <c r="AI283" s="147"/>
      <c r="AJ283" s="147"/>
      <c r="AK283" s="114"/>
      <c r="AL283" s="114"/>
      <c r="AM283" s="147"/>
      <c r="AN283" s="149"/>
      <c r="AO283" s="147"/>
      <c r="AP283" s="147"/>
      <c r="AQ283" s="114"/>
      <c r="AR283" s="147"/>
      <c r="AS283" s="114"/>
      <c r="AT283" s="147"/>
      <c r="AU283" s="147"/>
      <c r="AV283" s="147"/>
      <c r="AW283" s="114"/>
      <c r="AX283" s="147"/>
      <c r="AY283" s="114"/>
      <c r="AZ283" s="147"/>
      <c r="BA283" s="114"/>
      <c r="BB283" s="149"/>
      <c r="BC283" s="118"/>
      <c r="BD283" s="70"/>
      <c r="BE283" s="71"/>
      <c r="BF283" s="148"/>
      <c r="BG283" s="148"/>
      <c r="BH283" s="147"/>
      <c r="BI283" s="114"/>
      <c r="BJ283" s="114"/>
      <c r="BK283" s="147"/>
      <c r="BL283" s="150"/>
      <c r="BM283" s="147"/>
      <c r="BN283" s="147"/>
      <c r="BO283" s="147"/>
      <c r="BP283" s="147"/>
      <c r="BQ283" s="147"/>
      <c r="BR283" s="115"/>
      <c r="BS283" s="115"/>
      <c r="BT283" s="115"/>
      <c r="BU283" s="147"/>
      <c r="BV283" s="150"/>
      <c r="BW283" s="147"/>
      <c r="BX283" s="147"/>
      <c r="BY283" s="147"/>
      <c r="BZ283" s="147"/>
      <c r="CA283" s="147"/>
      <c r="CB283" s="115"/>
      <c r="CC283" s="115"/>
      <c r="CD283" s="115"/>
      <c r="CE283" s="147"/>
      <c r="CF283" s="150"/>
      <c r="CG283" s="120"/>
      <c r="CH283" s="185"/>
      <c r="CI283" s="122"/>
      <c r="CJ283" s="122"/>
      <c r="CK283" s="184"/>
      <c r="CL283" s="184"/>
    </row>
    <row r="284" spans="1:90" hidden="1" x14ac:dyDescent="0.25">
      <c r="A284" s="145"/>
      <c r="B284" s="146"/>
      <c r="C284" s="94"/>
      <c r="D284" s="147"/>
      <c r="E284" s="148"/>
      <c r="F284" s="149"/>
      <c r="G284" s="147"/>
      <c r="H284" s="147"/>
      <c r="I284" s="147"/>
      <c r="J284" s="147"/>
      <c r="K284" s="147"/>
      <c r="L284" s="115"/>
      <c r="M284" s="115"/>
      <c r="N284" s="115"/>
      <c r="O284" s="147"/>
      <c r="P284" s="149"/>
      <c r="Q284" s="147"/>
      <c r="R284" s="147"/>
      <c r="S284" s="147"/>
      <c r="T284" s="147"/>
      <c r="U284" s="147"/>
      <c r="V284" s="115"/>
      <c r="W284" s="115"/>
      <c r="X284" s="115"/>
      <c r="Y284" s="147"/>
      <c r="Z284" s="149"/>
      <c r="AA284" s="147"/>
      <c r="AB284" s="147"/>
      <c r="AC284" s="147"/>
      <c r="AD284" s="114"/>
      <c r="AE284" s="114"/>
      <c r="AF284" s="147"/>
      <c r="AG284" s="149"/>
      <c r="AH284" s="147"/>
      <c r="AI284" s="147"/>
      <c r="AJ284" s="147"/>
      <c r="AK284" s="114"/>
      <c r="AL284" s="114"/>
      <c r="AM284" s="147"/>
      <c r="AN284" s="149"/>
      <c r="AO284" s="147"/>
      <c r="AP284" s="147"/>
      <c r="AQ284" s="114"/>
      <c r="AR284" s="147"/>
      <c r="AS284" s="114"/>
      <c r="AT284" s="147"/>
      <c r="AU284" s="147"/>
      <c r="AV284" s="147"/>
      <c r="AW284" s="114"/>
      <c r="AX284" s="147"/>
      <c r="AY284" s="114"/>
      <c r="AZ284" s="147"/>
      <c r="BA284" s="114"/>
      <c r="BB284" s="149"/>
      <c r="BC284" s="118"/>
      <c r="BD284" s="70"/>
      <c r="BE284" s="71"/>
      <c r="BF284" s="148"/>
      <c r="BG284" s="148"/>
      <c r="BH284" s="147"/>
      <c r="BI284" s="114"/>
      <c r="BJ284" s="114"/>
      <c r="BK284" s="147"/>
      <c r="BL284" s="150"/>
      <c r="BM284" s="147"/>
      <c r="BN284" s="147"/>
      <c r="BO284" s="147"/>
      <c r="BP284" s="147"/>
      <c r="BQ284" s="147"/>
      <c r="BR284" s="115"/>
      <c r="BS284" s="115"/>
      <c r="BT284" s="115"/>
      <c r="BU284" s="147"/>
      <c r="BV284" s="150"/>
      <c r="BW284" s="147"/>
      <c r="BX284" s="147"/>
      <c r="BY284" s="147"/>
      <c r="BZ284" s="147"/>
      <c r="CA284" s="147"/>
      <c r="CB284" s="115"/>
      <c r="CC284" s="115"/>
      <c r="CD284" s="115"/>
      <c r="CE284" s="147"/>
      <c r="CF284" s="150"/>
      <c r="CG284" s="120"/>
      <c r="CH284" s="185"/>
      <c r="CI284" s="122"/>
      <c r="CJ284" s="122"/>
      <c r="CK284" s="184"/>
      <c r="CL284" s="184"/>
    </row>
    <row r="285" spans="1:90" hidden="1" x14ac:dyDescent="0.25">
      <c r="A285" s="145"/>
      <c r="B285" s="146"/>
      <c r="C285" s="94"/>
      <c r="D285" s="147"/>
      <c r="E285" s="148"/>
      <c r="F285" s="149"/>
      <c r="G285" s="147"/>
      <c r="H285" s="147"/>
      <c r="I285" s="147"/>
      <c r="J285" s="147"/>
      <c r="K285" s="147"/>
      <c r="L285" s="115"/>
      <c r="M285" s="115"/>
      <c r="N285" s="115"/>
      <c r="O285" s="147"/>
      <c r="P285" s="149"/>
      <c r="Q285" s="147"/>
      <c r="R285" s="147"/>
      <c r="S285" s="147"/>
      <c r="T285" s="147"/>
      <c r="U285" s="147"/>
      <c r="V285" s="115"/>
      <c r="W285" s="115"/>
      <c r="X285" s="115"/>
      <c r="Y285" s="147"/>
      <c r="Z285" s="149"/>
      <c r="AA285" s="147"/>
      <c r="AB285" s="147"/>
      <c r="AC285" s="147"/>
      <c r="AD285" s="114"/>
      <c r="AE285" s="114"/>
      <c r="AF285" s="147"/>
      <c r="AG285" s="149"/>
      <c r="AH285" s="147"/>
      <c r="AI285" s="147"/>
      <c r="AJ285" s="147"/>
      <c r="AK285" s="114"/>
      <c r="AL285" s="114"/>
      <c r="AM285" s="147"/>
      <c r="AN285" s="149"/>
      <c r="AO285" s="147"/>
      <c r="AP285" s="147"/>
      <c r="AQ285" s="114"/>
      <c r="AR285" s="147"/>
      <c r="AS285" s="114"/>
      <c r="AT285" s="147"/>
      <c r="AU285" s="147"/>
      <c r="AV285" s="147"/>
      <c r="AW285" s="114"/>
      <c r="AX285" s="147"/>
      <c r="AY285" s="114"/>
      <c r="AZ285" s="147"/>
      <c r="BA285" s="114"/>
      <c r="BB285" s="149"/>
      <c r="BC285" s="118"/>
      <c r="BD285" s="70"/>
      <c r="BE285" s="71"/>
      <c r="BF285" s="148"/>
      <c r="BG285" s="148"/>
      <c r="BH285" s="147"/>
      <c r="BI285" s="114"/>
      <c r="BJ285" s="114"/>
      <c r="BK285" s="147"/>
      <c r="BL285" s="150"/>
      <c r="BM285" s="147"/>
      <c r="BN285" s="147"/>
      <c r="BO285" s="147"/>
      <c r="BP285" s="147"/>
      <c r="BQ285" s="147"/>
      <c r="BR285" s="115"/>
      <c r="BS285" s="115"/>
      <c r="BT285" s="115"/>
      <c r="BU285" s="147"/>
      <c r="BV285" s="150"/>
      <c r="BW285" s="147"/>
      <c r="BX285" s="147"/>
      <c r="BY285" s="147"/>
      <c r="BZ285" s="147"/>
      <c r="CA285" s="147"/>
      <c r="CB285" s="115"/>
      <c r="CC285" s="115"/>
      <c r="CD285" s="115"/>
      <c r="CE285" s="147"/>
      <c r="CF285" s="150"/>
      <c r="CG285" s="120"/>
      <c r="CH285" s="185"/>
      <c r="CI285" s="122"/>
      <c r="CJ285" s="122"/>
      <c r="CK285" s="184"/>
      <c r="CL285" s="184"/>
    </row>
    <row r="286" spans="1:90" hidden="1" x14ac:dyDescent="0.25">
      <c r="A286" s="145"/>
      <c r="B286" s="146"/>
      <c r="C286" s="94"/>
      <c r="D286" s="147"/>
      <c r="E286" s="148"/>
      <c r="F286" s="149"/>
      <c r="G286" s="147"/>
      <c r="H286" s="147"/>
      <c r="I286" s="147"/>
      <c r="J286" s="147"/>
      <c r="K286" s="147"/>
      <c r="L286" s="115"/>
      <c r="M286" s="115"/>
      <c r="N286" s="115"/>
      <c r="O286" s="147"/>
      <c r="P286" s="149"/>
      <c r="Q286" s="147"/>
      <c r="R286" s="147"/>
      <c r="S286" s="147"/>
      <c r="T286" s="147"/>
      <c r="U286" s="147"/>
      <c r="V286" s="115"/>
      <c r="W286" s="115"/>
      <c r="X286" s="115"/>
      <c r="Y286" s="147"/>
      <c r="Z286" s="149"/>
      <c r="AA286" s="147"/>
      <c r="AB286" s="147"/>
      <c r="AC286" s="147"/>
      <c r="AD286" s="114"/>
      <c r="AE286" s="114"/>
      <c r="AF286" s="147"/>
      <c r="AG286" s="149"/>
      <c r="AH286" s="147"/>
      <c r="AI286" s="147"/>
      <c r="AJ286" s="147"/>
      <c r="AK286" s="114"/>
      <c r="AL286" s="114"/>
      <c r="AM286" s="147"/>
      <c r="AN286" s="149"/>
      <c r="AO286" s="147"/>
      <c r="AP286" s="147"/>
      <c r="AQ286" s="114"/>
      <c r="AR286" s="147"/>
      <c r="AS286" s="114"/>
      <c r="AT286" s="147"/>
      <c r="AU286" s="147"/>
      <c r="AV286" s="147"/>
      <c r="AW286" s="114"/>
      <c r="AX286" s="147"/>
      <c r="AY286" s="114"/>
      <c r="AZ286" s="147"/>
      <c r="BA286" s="114"/>
      <c r="BB286" s="149"/>
      <c r="BC286" s="118"/>
      <c r="BD286" s="70"/>
      <c r="BE286" s="71"/>
      <c r="BF286" s="148"/>
      <c r="BG286" s="148"/>
      <c r="BH286" s="147"/>
      <c r="BI286" s="114"/>
      <c r="BJ286" s="114"/>
      <c r="BK286" s="147"/>
      <c r="BL286" s="150"/>
      <c r="BM286" s="147"/>
      <c r="BN286" s="147"/>
      <c r="BO286" s="147"/>
      <c r="BP286" s="147"/>
      <c r="BQ286" s="147"/>
      <c r="BR286" s="115"/>
      <c r="BS286" s="115"/>
      <c r="BT286" s="115"/>
      <c r="BU286" s="147"/>
      <c r="BV286" s="150"/>
      <c r="BW286" s="147"/>
      <c r="BX286" s="147"/>
      <c r="BY286" s="147"/>
      <c r="BZ286" s="147"/>
      <c r="CA286" s="147"/>
      <c r="CB286" s="115"/>
      <c r="CC286" s="115"/>
      <c r="CD286" s="115"/>
      <c r="CE286" s="147"/>
      <c r="CF286" s="150"/>
      <c r="CG286" s="120"/>
      <c r="CH286" s="185"/>
      <c r="CI286" s="122"/>
      <c r="CJ286" s="122"/>
      <c r="CK286" s="184"/>
      <c r="CL286" s="184"/>
    </row>
    <row r="287" spans="1:90" hidden="1" x14ac:dyDescent="0.25">
      <c r="A287" s="145"/>
      <c r="B287" s="146"/>
      <c r="C287" s="94"/>
      <c r="D287" s="147"/>
      <c r="E287" s="148"/>
      <c r="F287" s="149"/>
      <c r="G287" s="147"/>
      <c r="H287" s="147"/>
      <c r="I287" s="147"/>
      <c r="J287" s="147"/>
      <c r="K287" s="147"/>
      <c r="L287" s="115"/>
      <c r="M287" s="115"/>
      <c r="N287" s="115"/>
      <c r="O287" s="147"/>
      <c r="P287" s="149"/>
      <c r="Q287" s="147"/>
      <c r="R287" s="147"/>
      <c r="S287" s="147"/>
      <c r="T287" s="147"/>
      <c r="U287" s="147"/>
      <c r="V287" s="115"/>
      <c r="W287" s="115"/>
      <c r="X287" s="115"/>
      <c r="Y287" s="147"/>
      <c r="Z287" s="149"/>
      <c r="AA287" s="147"/>
      <c r="AB287" s="147"/>
      <c r="AC287" s="147"/>
      <c r="AD287" s="114"/>
      <c r="AE287" s="114"/>
      <c r="AF287" s="147"/>
      <c r="AG287" s="149"/>
      <c r="AH287" s="147"/>
      <c r="AI287" s="147"/>
      <c r="AJ287" s="147"/>
      <c r="AK287" s="114"/>
      <c r="AL287" s="114"/>
      <c r="AM287" s="147"/>
      <c r="AN287" s="149"/>
      <c r="AO287" s="147"/>
      <c r="AP287" s="147"/>
      <c r="AQ287" s="114"/>
      <c r="AR287" s="147"/>
      <c r="AS287" s="114"/>
      <c r="AT287" s="147"/>
      <c r="AU287" s="147"/>
      <c r="AV287" s="147"/>
      <c r="AW287" s="114"/>
      <c r="AX287" s="147"/>
      <c r="AY287" s="114"/>
      <c r="AZ287" s="147"/>
      <c r="BA287" s="114"/>
      <c r="BB287" s="149"/>
      <c r="BC287" s="118"/>
      <c r="BD287" s="70"/>
      <c r="BE287" s="71"/>
      <c r="BF287" s="148"/>
      <c r="BG287" s="148"/>
      <c r="BH287" s="147"/>
      <c r="BI287" s="114"/>
      <c r="BJ287" s="114"/>
      <c r="BK287" s="147"/>
      <c r="BL287" s="150"/>
      <c r="BM287" s="147"/>
      <c r="BN287" s="147"/>
      <c r="BO287" s="147"/>
      <c r="BP287" s="147"/>
      <c r="BQ287" s="147"/>
      <c r="BR287" s="115"/>
      <c r="BS287" s="115"/>
      <c r="BT287" s="115"/>
      <c r="BU287" s="147"/>
      <c r="BV287" s="150"/>
      <c r="BW287" s="147"/>
      <c r="BX287" s="147"/>
      <c r="BY287" s="147"/>
      <c r="BZ287" s="147"/>
      <c r="CA287" s="147"/>
      <c r="CB287" s="115"/>
      <c r="CC287" s="115"/>
      <c r="CD287" s="115"/>
      <c r="CE287" s="147"/>
      <c r="CF287" s="150"/>
      <c r="CG287" s="120"/>
      <c r="CH287" s="185"/>
      <c r="CI287" s="122"/>
      <c r="CJ287" s="122"/>
      <c r="CK287" s="184"/>
      <c r="CL287" s="184"/>
    </row>
    <row r="288" spans="1:90" hidden="1" x14ac:dyDescent="0.25">
      <c r="A288" s="145"/>
      <c r="B288" s="146"/>
      <c r="C288" s="94"/>
      <c r="D288" s="147"/>
      <c r="E288" s="148"/>
      <c r="F288" s="149"/>
      <c r="G288" s="147"/>
      <c r="H288" s="147"/>
      <c r="I288" s="147"/>
      <c r="J288" s="147"/>
      <c r="K288" s="147"/>
      <c r="L288" s="115"/>
      <c r="M288" s="115"/>
      <c r="N288" s="115"/>
      <c r="O288" s="147"/>
      <c r="P288" s="149"/>
      <c r="Q288" s="147"/>
      <c r="R288" s="147"/>
      <c r="S288" s="147"/>
      <c r="T288" s="147"/>
      <c r="U288" s="147"/>
      <c r="V288" s="115"/>
      <c r="W288" s="115"/>
      <c r="X288" s="115"/>
      <c r="Y288" s="147"/>
      <c r="Z288" s="149"/>
      <c r="AA288" s="147"/>
      <c r="AB288" s="147"/>
      <c r="AC288" s="147"/>
      <c r="AD288" s="114"/>
      <c r="AE288" s="114"/>
      <c r="AF288" s="147"/>
      <c r="AG288" s="149"/>
      <c r="AH288" s="147"/>
      <c r="AI288" s="147"/>
      <c r="AJ288" s="147"/>
      <c r="AK288" s="114"/>
      <c r="AL288" s="114"/>
      <c r="AM288" s="147"/>
      <c r="AN288" s="149"/>
      <c r="AO288" s="147"/>
      <c r="AP288" s="147"/>
      <c r="AQ288" s="114"/>
      <c r="AR288" s="147"/>
      <c r="AS288" s="114"/>
      <c r="AT288" s="147"/>
      <c r="AU288" s="147"/>
      <c r="AV288" s="147"/>
      <c r="AW288" s="114"/>
      <c r="AX288" s="147"/>
      <c r="AY288" s="114"/>
      <c r="AZ288" s="147"/>
      <c r="BA288" s="114"/>
      <c r="BB288" s="149"/>
      <c r="BC288" s="118"/>
      <c r="BD288" s="70"/>
      <c r="BE288" s="71"/>
      <c r="BF288" s="148"/>
      <c r="BG288" s="148"/>
      <c r="BH288" s="147"/>
      <c r="BI288" s="114"/>
      <c r="BJ288" s="114"/>
      <c r="BK288" s="147"/>
      <c r="BL288" s="150"/>
      <c r="BM288" s="147"/>
      <c r="BN288" s="147"/>
      <c r="BO288" s="147"/>
      <c r="BP288" s="147"/>
      <c r="BQ288" s="147"/>
      <c r="BR288" s="115"/>
      <c r="BS288" s="115"/>
      <c r="BT288" s="115"/>
      <c r="BU288" s="147"/>
      <c r="BV288" s="150"/>
      <c r="BW288" s="147"/>
      <c r="BX288" s="147"/>
      <c r="BY288" s="147"/>
      <c r="BZ288" s="147"/>
      <c r="CA288" s="147"/>
      <c r="CB288" s="115"/>
      <c r="CC288" s="115"/>
      <c r="CD288" s="115"/>
      <c r="CE288" s="147"/>
      <c r="CF288" s="150"/>
      <c r="CG288" s="120"/>
      <c r="CH288" s="185"/>
      <c r="CI288" s="122"/>
      <c r="CJ288" s="122"/>
      <c r="CK288" s="184"/>
      <c r="CL288" s="184"/>
    </row>
    <row r="289" spans="1:90" hidden="1" x14ac:dyDescent="0.25">
      <c r="A289" s="145"/>
      <c r="B289" s="146"/>
      <c r="C289" s="94"/>
      <c r="D289" s="147"/>
      <c r="E289" s="148"/>
      <c r="F289" s="149"/>
      <c r="G289" s="147"/>
      <c r="H289" s="147"/>
      <c r="I289" s="147"/>
      <c r="J289" s="147"/>
      <c r="K289" s="147"/>
      <c r="L289" s="115"/>
      <c r="M289" s="115"/>
      <c r="N289" s="115"/>
      <c r="O289" s="147"/>
      <c r="P289" s="149"/>
      <c r="Q289" s="147"/>
      <c r="R289" s="147"/>
      <c r="S289" s="147"/>
      <c r="T289" s="147"/>
      <c r="U289" s="147"/>
      <c r="V289" s="115"/>
      <c r="W289" s="115"/>
      <c r="X289" s="115"/>
      <c r="Y289" s="147"/>
      <c r="Z289" s="149"/>
      <c r="AA289" s="147"/>
      <c r="AB289" s="147"/>
      <c r="AC289" s="147"/>
      <c r="AD289" s="114"/>
      <c r="AE289" s="114"/>
      <c r="AF289" s="147"/>
      <c r="AG289" s="149"/>
      <c r="AH289" s="147"/>
      <c r="AI289" s="147"/>
      <c r="AJ289" s="147"/>
      <c r="AK289" s="114"/>
      <c r="AL289" s="114"/>
      <c r="AM289" s="147"/>
      <c r="AN289" s="149"/>
      <c r="AO289" s="147"/>
      <c r="AP289" s="147"/>
      <c r="AQ289" s="114"/>
      <c r="AR289" s="147"/>
      <c r="AS289" s="114"/>
      <c r="AT289" s="147"/>
      <c r="AU289" s="147"/>
      <c r="AV289" s="147"/>
      <c r="AW289" s="114"/>
      <c r="AX289" s="147"/>
      <c r="AY289" s="114"/>
      <c r="AZ289" s="147"/>
      <c r="BA289" s="114"/>
      <c r="BB289" s="149"/>
      <c r="BC289" s="118"/>
      <c r="BD289" s="70"/>
      <c r="BE289" s="71"/>
      <c r="BF289" s="148"/>
      <c r="BG289" s="148"/>
      <c r="BH289" s="147"/>
      <c r="BI289" s="114"/>
      <c r="BJ289" s="114"/>
      <c r="BK289" s="147"/>
      <c r="BL289" s="150"/>
      <c r="BM289" s="147"/>
      <c r="BN289" s="147"/>
      <c r="BO289" s="147"/>
      <c r="BP289" s="147"/>
      <c r="BQ289" s="147"/>
      <c r="BR289" s="115"/>
      <c r="BS289" s="115"/>
      <c r="BT289" s="115"/>
      <c r="BU289" s="147"/>
      <c r="BV289" s="150"/>
      <c r="BW289" s="147"/>
      <c r="BX289" s="147"/>
      <c r="BY289" s="147"/>
      <c r="BZ289" s="147"/>
      <c r="CA289" s="147"/>
      <c r="CB289" s="115"/>
      <c r="CC289" s="115"/>
      <c r="CD289" s="115"/>
      <c r="CE289" s="147"/>
      <c r="CF289" s="150"/>
      <c r="CG289" s="120"/>
      <c r="CH289" s="185"/>
      <c r="CI289" s="122"/>
      <c r="CJ289" s="122"/>
      <c r="CK289" s="184"/>
      <c r="CL289" s="184"/>
    </row>
    <row r="290" spans="1:90" hidden="1" x14ac:dyDescent="0.25">
      <c r="A290" s="145"/>
      <c r="B290" s="146"/>
      <c r="C290" s="94"/>
      <c r="D290" s="147"/>
      <c r="E290" s="148"/>
      <c r="F290" s="149"/>
      <c r="G290" s="147"/>
      <c r="H290" s="147"/>
      <c r="I290" s="147"/>
      <c r="J290" s="147"/>
      <c r="K290" s="147"/>
      <c r="L290" s="115"/>
      <c r="M290" s="115"/>
      <c r="N290" s="115"/>
      <c r="O290" s="147"/>
      <c r="P290" s="149"/>
      <c r="Q290" s="147"/>
      <c r="R290" s="147"/>
      <c r="S290" s="147"/>
      <c r="T290" s="147"/>
      <c r="U290" s="147"/>
      <c r="V290" s="115"/>
      <c r="W290" s="115"/>
      <c r="X290" s="115"/>
      <c r="Y290" s="147"/>
      <c r="Z290" s="149"/>
      <c r="AA290" s="147"/>
      <c r="AB290" s="147"/>
      <c r="AC290" s="147"/>
      <c r="AD290" s="114"/>
      <c r="AE290" s="114"/>
      <c r="AF290" s="147"/>
      <c r="AG290" s="149"/>
      <c r="AH290" s="147"/>
      <c r="AI290" s="147"/>
      <c r="AJ290" s="147"/>
      <c r="AK290" s="114"/>
      <c r="AL290" s="114"/>
      <c r="AM290" s="147"/>
      <c r="AN290" s="149"/>
      <c r="AO290" s="147"/>
      <c r="AP290" s="147"/>
      <c r="AQ290" s="114"/>
      <c r="AR290" s="147"/>
      <c r="AS290" s="114"/>
      <c r="AT290" s="147"/>
      <c r="AU290" s="147"/>
      <c r="AV290" s="147"/>
      <c r="AW290" s="114"/>
      <c r="AX290" s="147"/>
      <c r="AY290" s="114"/>
      <c r="AZ290" s="147"/>
      <c r="BA290" s="114"/>
      <c r="BB290" s="149"/>
      <c r="BC290" s="118"/>
      <c r="BD290" s="70"/>
      <c r="BE290" s="71"/>
      <c r="BF290" s="148"/>
      <c r="BG290" s="148"/>
      <c r="BH290" s="147"/>
      <c r="BI290" s="114"/>
      <c r="BJ290" s="114"/>
      <c r="BK290" s="147"/>
      <c r="BL290" s="150"/>
      <c r="BM290" s="147"/>
      <c r="BN290" s="147"/>
      <c r="BO290" s="147"/>
      <c r="BP290" s="147"/>
      <c r="BQ290" s="147"/>
      <c r="BR290" s="115"/>
      <c r="BS290" s="115"/>
      <c r="BT290" s="115"/>
      <c r="BU290" s="147"/>
      <c r="BV290" s="150"/>
      <c r="BW290" s="147"/>
      <c r="BX290" s="147"/>
      <c r="BY290" s="147"/>
      <c r="BZ290" s="147"/>
      <c r="CA290" s="147"/>
      <c r="CB290" s="115"/>
      <c r="CC290" s="115"/>
      <c r="CD290" s="115"/>
      <c r="CE290" s="147"/>
      <c r="CF290" s="150"/>
      <c r="CG290" s="120"/>
      <c r="CH290" s="185"/>
      <c r="CI290" s="122"/>
      <c r="CJ290" s="122"/>
      <c r="CK290" s="184"/>
      <c r="CL290" s="184"/>
    </row>
    <row r="291" spans="1:90" hidden="1" x14ac:dyDescent="0.25">
      <c r="A291" s="145"/>
      <c r="B291" s="146"/>
      <c r="C291" s="94"/>
      <c r="D291" s="147"/>
      <c r="E291" s="148"/>
      <c r="F291" s="149"/>
      <c r="G291" s="147"/>
      <c r="H291" s="147"/>
      <c r="I291" s="147"/>
      <c r="J291" s="147"/>
      <c r="K291" s="147"/>
      <c r="L291" s="115"/>
      <c r="M291" s="115"/>
      <c r="N291" s="115"/>
      <c r="O291" s="147"/>
      <c r="P291" s="149"/>
      <c r="Q291" s="147"/>
      <c r="R291" s="147"/>
      <c r="S291" s="147"/>
      <c r="T291" s="147"/>
      <c r="U291" s="147"/>
      <c r="V291" s="115"/>
      <c r="W291" s="115"/>
      <c r="X291" s="115"/>
      <c r="Y291" s="147"/>
      <c r="Z291" s="149"/>
      <c r="AA291" s="147"/>
      <c r="AB291" s="147"/>
      <c r="AC291" s="147"/>
      <c r="AD291" s="114"/>
      <c r="AE291" s="114"/>
      <c r="AF291" s="147"/>
      <c r="AG291" s="149"/>
      <c r="AH291" s="147"/>
      <c r="AI291" s="147"/>
      <c r="AJ291" s="147"/>
      <c r="AK291" s="114"/>
      <c r="AL291" s="114"/>
      <c r="AM291" s="147"/>
      <c r="AN291" s="149"/>
      <c r="AO291" s="147"/>
      <c r="AP291" s="147"/>
      <c r="AQ291" s="114"/>
      <c r="AR291" s="147"/>
      <c r="AS291" s="114"/>
      <c r="AT291" s="147"/>
      <c r="AU291" s="147"/>
      <c r="AV291" s="147"/>
      <c r="AW291" s="114"/>
      <c r="AX291" s="147"/>
      <c r="AY291" s="114"/>
      <c r="AZ291" s="147"/>
      <c r="BA291" s="114"/>
      <c r="BB291" s="149"/>
      <c r="BC291" s="118"/>
      <c r="BD291" s="70"/>
      <c r="BE291" s="71"/>
      <c r="BF291" s="148"/>
      <c r="BG291" s="148"/>
      <c r="BH291" s="147"/>
      <c r="BI291" s="114"/>
      <c r="BJ291" s="114"/>
      <c r="BK291" s="147"/>
      <c r="BL291" s="150"/>
      <c r="BM291" s="147"/>
      <c r="BN291" s="147"/>
      <c r="BO291" s="147"/>
      <c r="BP291" s="147"/>
      <c r="BQ291" s="147"/>
      <c r="BR291" s="115"/>
      <c r="BS291" s="115"/>
      <c r="BT291" s="115"/>
      <c r="BU291" s="147"/>
      <c r="BV291" s="150"/>
      <c r="BW291" s="147"/>
      <c r="BX291" s="147"/>
      <c r="BY291" s="147"/>
      <c r="BZ291" s="147"/>
      <c r="CA291" s="147"/>
      <c r="CB291" s="115"/>
      <c r="CC291" s="115"/>
      <c r="CD291" s="115"/>
      <c r="CE291" s="147"/>
      <c r="CF291" s="150"/>
      <c r="CG291" s="120"/>
      <c r="CH291" s="185"/>
      <c r="CI291" s="122"/>
      <c r="CJ291" s="122"/>
      <c r="CK291" s="184"/>
      <c r="CL291" s="184"/>
    </row>
    <row r="292" spans="1:90" hidden="1" x14ac:dyDescent="0.25">
      <c r="A292" s="145"/>
      <c r="B292" s="146"/>
      <c r="C292" s="94"/>
      <c r="D292" s="147"/>
      <c r="E292" s="148"/>
      <c r="F292" s="149"/>
      <c r="G292" s="147"/>
      <c r="H292" s="147"/>
      <c r="I292" s="147"/>
      <c r="J292" s="147"/>
      <c r="K292" s="147"/>
      <c r="L292" s="115"/>
      <c r="M292" s="115"/>
      <c r="N292" s="115"/>
      <c r="O292" s="147"/>
      <c r="P292" s="149"/>
      <c r="Q292" s="147"/>
      <c r="R292" s="147"/>
      <c r="S292" s="147"/>
      <c r="T292" s="147"/>
      <c r="U292" s="147"/>
      <c r="V292" s="115"/>
      <c r="W292" s="115"/>
      <c r="X292" s="115"/>
      <c r="Y292" s="147"/>
      <c r="Z292" s="149"/>
      <c r="AA292" s="147"/>
      <c r="AB292" s="147"/>
      <c r="AC292" s="147"/>
      <c r="AD292" s="114"/>
      <c r="AE292" s="114"/>
      <c r="AF292" s="147"/>
      <c r="AG292" s="149"/>
      <c r="AH292" s="147"/>
      <c r="AI292" s="147"/>
      <c r="AJ292" s="147"/>
      <c r="AK292" s="114"/>
      <c r="AL292" s="114"/>
      <c r="AM292" s="147"/>
      <c r="AN292" s="149"/>
      <c r="AO292" s="147"/>
      <c r="AP292" s="147"/>
      <c r="AQ292" s="114"/>
      <c r="AR292" s="147"/>
      <c r="AS292" s="114"/>
      <c r="AT292" s="147"/>
      <c r="AU292" s="147"/>
      <c r="AV292" s="147"/>
      <c r="AW292" s="114"/>
      <c r="AX292" s="147"/>
      <c r="AY292" s="114"/>
      <c r="AZ292" s="147"/>
      <c r="BA292" s="114"/>
      <c r="BB292" s="149"/>
      <c r="BC292" s="118"/>
      <c r="BD292" s="70"/>
      <c r="BE292" s="71"/>
      <c r="BF292" s="148"/>
      <c r="BG292" s="148"/>
      <c r="BH292" s="147"/>
      <c r="BI292" s="114"/>
      <c r="BJ292" s="114"/>
      <c r="BK292" s="147"/>
      <c r="BL292" s="150"/>
      <c r="BM292" s="147"/>
      <c r="BN292" s="147"/>
      <c r="BO292" s="147"/>
      <c r="BP292" s="147"/>
      <c r="BQ292" s="147"/>
      <c r="BR292" s="115"/>
      <c r="BS292" s="115"/>
      <c r="BT292" s="115"/>
      <c r="BU292" s="147"/>
      <c r="BV292" s="150"/>
      <c r="BW292" s="147"/>
      <c r="BX292" s="147"/>
      <c r="BY292" s="147"/>
      <c r="BZ292" s="147"/>
      <c r="CA292" s="147"/>
      <c r="CB292" s="115"/>
      <c r="CC292" s="115"/>
      <c r="CD292" s="115"/>
      <c r="CE292" s="147"/>
      <c r="CF292" s="150"/>
      <c r="CG292" s="120"/>
      <c r="CH292" s="185"/>
      <c r="CI292" s="122"/>
      <c r="CJ292" s="122"/>
      <c r="CK292" s="184"/>
      <c r="CL292" s="184"/>
    </row>
    <row r="293" spans="1:90" hidden="1" x14ac:dyDescent="0.25">
      <c r="A293" s="145"/>
      <c r="B293" s="146"/>
      <c r="C293" s="94"/>
      <c r="D293" s="147"/>
      <c r="E293" s="148"/>
      <c r="F293" s="149"/>
      <c r="G293" s="147"/>
      <c r="H293" s="147"/>
      <c r="I293" s="147"/>
      <c r="J293" s="147"/>
      <c r="K293" s="147"/>
      <c r="L293" s="115"/>
      <c r="M293" s="115"/>
      <c r="N293" s="115"/>
      <c r="O293" s="147"/>
      <c r="P293" s="149"/>
      <c r="Q293" s="147"/>
      <c r="R293" s="147"/>
      <c r="S293" s="147"/>
      <c r="T293" s="147"/>
      <c r="U293" s="147"/>
      <c r="V293" s="115"/>
      <c r="W293" s="115"/>
      <c r="X293" s="115"/>
      <c r="Y293" s="147"/>
      <c r="Z293" s="149"/>
      <c r="AA293" s="147"/>
      <c r="AB293" s="147"/>
      <c r="AC293" s="147"/>
      <c r="AD293" s="114"/>
      <c r="AE293" s="114"/>
      <c r="AF293" s="147"/>
      <c r="AG293" s="149"/>
      <c r="AH293" s="147"/>
      <c r="AI293" s="147"/>
      <c r="AJ293" s="147"/>
      <c r="AK293" s="114"/>
      <c r="AL293" s="114"/>
      <c r="AM293" s="147"/>
      <c r="AN293" s="149"/>
      <c r="AO293" s="147"/>
      <c r="AP293" s="147"/>
      <c r="AQ293" s="114"/>
      <c r="AR293" s="147"/>
      <c r="AS293" s="114"/>
      <c r="AT293" s="147"/>
      <c r="AU293" s="147"/>
      <c r="AV293" s="147"/>
      <c r="AW293" s="114"/>
      <c r="AX293" s="147"/>
      <c r="AY293" s="114"/>
      <c r="AZ293" s="147"/>
      <c r="BA293" s="114"/>
      <c r="BB293" s="149"/>
      <c r="BC293" s="118"/>
      <c r="BD293" s="70"/>
      <c r="BE293" s="71"/>
      <c r="BF293" s="148"/>
      <c r="BG293" s="148"/>
      <c r="BH293" s="147"/>
      <c r="BI293" s="114"/>
      <c r="BJ293" s="114"/>
      <c r="BK293" s="147"/>
      <c r="BL293" s="150"/>
      <c r="BM293" s="147"/>
      <c r="BN293" s="147"/>
      <c r="BO293" s="147"/>
      <c r="BP293" s="147"/>
      <c r="BQ293" s="147"/>
      <c r="BR293" s="115"/>
      <c r="BS293" s="115"/>
      <c r="BT293" s="115"/>
      <c r="BU293" s="147"/>
      <c r="BV293" s="150"/>
      <c r="BW293" s="147"/>
      <c r="BX293" s="147"/>
      <c r="BY293" s="147"/>
      <c r="BZ293" s="147"/>
      <c r="CA293" s="147"/>
      <c r="CB293" s="115"/>
      <c r="CC293" s="115"/>
      <c r="CD293" s="115"/>
      <c r="CE293" s="147"/>
      <c r="CF293" s="150"/>
      <c r="CG293" s="120"/>
      <c r="CH293" s="185"/>
      <c r="CI293" s="122"/>
      <c r="CJ293" s="122"/>
      <c r="CK293" s="184"/>
      <c r="CL293" s="184"/>
    </row>
    <row r="294" spans="1:90" hidden="1" x14ac:dyDescent="0.25">
      <c r="A294" s="145"/>
      <c r="B294" s="146"/>
      <c r="C294" s="94"/>
      <c r="D294" s="147"/>
      <c r="E294" s="148"/>
      <c r="F294" s="149"/>
      <c r="G294" s="147"/>
      <c r="H294" s="147"/>
      <c r="I294" s="147"/>
      <c r="J294" s="147"/>
      <c r="K294" s="147"/>
      <c r="L294" s="115"/>
      <c r="M294" s="115"/>
      <c r="N294" s="115"/>
      <c r="O294" s="147"/>
      <c r="P294" s="149"/>
      <c r="Q294" s="147"/>
      <c r="R294" s="147"/>
      <c r="S294" s="147"/>
      <c r="T294" s="147"/>
      <c r="U294" s="147"/>
      <c r="V294" s="115"/>
      <c r="W294" s="115"/>
      <c r="X294" s="115"/>
      <c r="Y294" s="147"/>
      <c r="Z294" s="149"/>
      <c r="AA294" s="147"/>
      <c r="AB294" s="147"/>
      <c r="AC294" s="147"/>
      <c r="AD294" s="114"/>
      <c r="AE294" s="114"/>
      <c r="AF294" s="147"/>
      <c r="AG294" s="149"/>
      <c r="AH294" s="147"/>
      <c r="AI294" s="147"/>
      <c r="AJ294" s="147"/>
      <c r="AK294" s="114"/>
      <c r="AL294" s="114"/>
      <c r="AM294" s="147"/>
      <c r="AN294" s="149"/>
      <c r="AO294" s="147"/>
      <c r="AP294" s="147"/>
      <c r="AQ294" s="114"/>
      <c r="AR294" s="147"/>
      <c r="AS294" s="114"/>
      <c r="AT294" s="147"/>
      <c r="AU294" s="147"/>
      <c r="AV294" s="147"/>
      <c r="AW294" s="114"/>
      <c r="AX294" s="147"/>
      <c r="AY294" s="114"/>
      <c r="AZ294" s="147"/>
      <c r="BA294" s="114"/>
      <c r="BB294" s="149"/>
      <c r="BC294" s="118"/>
      <c r="BD294" s="70"/>
      <c r="BE294" s="71"/>
      <c r="BF294" s="148"/>
      <c r="BG294" s="148"/>
      <c r="BH294" s="147"/>
      <c r="BI294" s="114"/>
      <c r="BJ294" s="114"/>
      <c r="BK294" s="147"/>
      <c r="BL294" s="150"/>
      <c r="BM294" s="147"/>
      <c r="BN294" s="147"/>
      <c r="BO294" s="147"/>
      <c r="BP294" s="147"/>
      <c r="BQ294" s="147"/>
      <c r="BR294" s="115"/>
      <c r="BS294" s="115"/>
      <c r="BT294" s="115"/>
      <c r="BU294" s="147"/>
      <c r="BV294" s="150"/>
      <c r="BW294" s="147"/>
      <c r="BX294" s="147"/>
      <c r="BY294" s="147"/>
      <c r="BZ294" s="147"/>
      <c r="CA294" s="147"/>
      <c r="CB294" s="115"/>
      <c r="CC294" s="115"/>
      <c r="CD294" s="115"/>
      <c r="CE294" s="147"/>
      <c r="CF294" s="150"/>
      <c r="CG294" s="120"/>
      <c r="CH294" s="185"/>
      <c r="CI294" s="122"/>
      <c r="CJ294" s="122"/>
      <c r="CK294" s="184"/>
      <c r="CL294" s="184"/>
    </row>
    <row r="295" spans="1:90" hidden="1" x14ac:dyDescent="0.25">
      <c r="A295" s="145"/>
      <c r="B295" s="146"/>
      <c r="C295" s="94"/>
      <c r="D295" s="147"/>
      <c r="E295" s="148"/>
      <c r="F295" s="149"/>
      <c r="G295" s="147"/>
      <c r="H295" s="147"/>
      <c r="I295" s="147"/>
      <c r="J295" s="147"/>
      <c r="K295" s="147"/>
      <c r="L295" s="115"/>
      <c r="M295" s="115"/>
      <c r="N295" s="115"/>
      <c r="O295" s="147"/>
      <c r="P295" s="149"/>
      <c r="Q295" s="147"/>
      <c r="R295" s="147"/>
      <c r="S295" s="147"/>
      <c r="T295" s="147"/>
      <c r="U295" s="147"/>
      <c r="V295" s="115"/>
      <c r="W295" s="115"/>
      <c r="X295" s="115"/>
      <c r="Y295" s="147"/>
      <c r="Z295" s="149"/>
      <c r="AA295" s="147"/>
      <c r="AB295" s="147"/>
      <c r="AC295" s="147"/>
      <c r="AD295" s="114"/>
      <c r="AE295" s="114"/>
      <c r="AF295" s="147"/>
      <c r="AG295" s="149"/>
      <c r="AH295" s="147"/>
      <c r="AI295" s="147"/>
      <c r="AJ295" s="147"/>
      <c r="AK295" s="114"/>
      <c r="AL295" s="114"/>
      <c r="AM295" s="147"/>
      <c r="AN295" s="149"/>
      <c r="AO295" s="147"/>
      <c r="AP295" s="147"/>
      <c r="AQ295" s="114"/>
      <c r="AR295" s="147"/>
      <c r="AS295" s="114"/>
      <c r="AT295" s="147"/>
      <c r="AU295" s="147"/>
      <c r="AV295" s="147"/>
      <c r="AW295" s="114"/>
      <c r="AX295" s="147"/>
      <c r="AY295" s="114"/>
      <c r="AZ295" s="147"/>
      <c r="BA295" s="114"/>
      <c r="BB295" s="149"/>
      <c r="BC295" s="118"/>
      <c r="BD295" s="70"/>
      <c r="BE295" s="71"/>
      <c r="BF295" s="148"/>
      <c r="BG295" s="148"/>
      <c r="BH295" s="147"/>
      <c r="BI295" s="114"/>
      <c r="BJ295" s="114"/>
      <c r="BK295" s="147"/>
      <c r="BL295" s="150"/>
      <c r="BM295" s="147"/>
      <c r="BN295" s="147"/>
      <c r="BO295" s="147"/>
      <c r="BP295" s="147"/>
      <c r="BQ295" s="147"/>
      <c r="BR295" s="115"/>
      <c r="BS295" s="115"/>
      <c r="BT295" s="115"/>
      <c r="BU295" s="147"/>
      <c r="BV295" s="150"/>
      <c r="BW295" s="147"/>
      <c r="BX295" s="147"/>
      <c r="BY295" s="147"/>
      <c r="BZ295" s="147"/>
      <c r="CA295" s="147"/>
      <c r="CB295" s="115"/>
      <c r="CC295" s="115"/>
      <c r="CD295" s="115"/>
      <c r="CE295" s="147"/>
      <c r="CF295" s="150"/>
      <c r="CG295" s="120"/>
      <c r="CH295" s="185"/>
      <c r="CI295" s="122"/>
      <c r="CJ295" s="122"/>
      <c r="CK295" s="184"/>
      <c r="CL295" s="184"/>
    </row>
    <row r="296" spans="1:90" hidden="1" x14ac:dyDescent="0.25">
      <c r="A296" s="145"/>
      <c r="B296" s="146"/>
      <c r="C296" s="94"/>
      <c r="D296" s="147"/>
      <c r="E296" s="148"/>
      <c r="F296" s="149"/>
      <c r="G296" s="147"/>
      <c r="H296" s="147"/>
      <c r="I296" s="147"/>
      <c r="J296" s="147"/>
      <c r="K296" s="147"/>
      <c r="L296" s="115"/>
      <c r="M296" s="115"/>
      <c r="N296" s="115"/>
      <c r="O296" s="147"/>
      <c r="P296" s="149"/>
      <c r="Q296" s="147"/>
      <c r="R296" s="147"/>
      <c r="S296" s="147"/>
      <c r="T296" s="147"/>
      <c r="U296" s="147"/>
      <c r="V296" s="115"/>
      <c r="W296" s="115"/>
      <c r="X296" s="115"/>
      <c r="Y296" s="147"/>
      <c r="Z296" s="149"/>
      <c r="AA296" s="147"/>
      <c r="AB296" s="147"/>
      <c r="AC296" s="147"/>
      <c r="AD296" s="114"/>
      <c r="AE296" s="114"/>
      <c r="AF296" s="147"/>
      <c r="AG296" s="149"/>
      <c r="AH296" s="147"/>
      <c r="AI296" s="147"/>
      <c r="AJ296" s="147"/>
      <c r="AK296" s="114"/>
      <c r="AL296" s="114"/>
      <c r="AM296" s="147"/>
      <c r="AN296" s="149"/>
      <c r="AO296" s="147"/>
      <c r="AP296" s="147"/>
      <c r="AQ296" s="114"/>
      <c r="AR296" s="147"/>
      <c r="AS296" s="114"/>
      <c r="AT296" s="147"/>
      <c r="AU296" s="147"/>
      <c r="AV296" s="147"/>
      <c r="AW296" s="114"/>
      <c r="AX296" s="147"/>
      <c r="AY296" s="114"/>
      <c r="AZ296" s="147"/>
      <c r="BA296" s="114"/>
      <c r="BB296" s="149"/>
      <c r="BC296" s="118"/>
      <c r="BD296" s="70"/>
      <c r="BE296" s="71"/>
      <c r="BF296" s="148"/>
      <c r="BG296" s="148"/>
      <c r="BH296" s="147"/>
      <c r="BI296" s="114"/>
      <c r="BJ296" s="114"/>
      <c r="BK296" s="147"/>
      <c r="BL296" s="150"/>
      <c r="BM296" s="147"/>
      <c r="BN296" s="147"/>
      <c r="BO296" s="147"/>
      <c r="BP296" s="147"/>
      <c r="BQ296" s="147"/>
      <c r="BR296" s="115"/>
      <c r="BS296" s="115"/>
      <c r="BT296" s="115"/>
      <c r="BU296" s="147"/>
      <c r="BV296" s="150"/>
      <c r="BW296" s="147"/>
      <c r="BX296" s="147"/>
      <c r="BY296" s="147"/>
      <c r="BZ296" s="147"/>
      <c r="CA296" s="147"/>
      <c r="CB296" s="115"/>
      <c r="CC296" s="115"/>
      <c r="CD296" s="115"/>
      <c r="CE296" s="147"/>
      <c r="CF296" s="150"/>
      <c r="CG296" s="120"/>
      <c r="CH296" s="185"/>
      <c r="CI296" s="122"/>
      <c r="CJ296" s="122"/>
      <c r="CK296" s="184"/>
      <c r="CL296" s="184"/>
    </row>
    <row r="297" spans="1:90" hidden="1" x14ac:dyDescent="0.25">
      <c r="A297" s="145"/>
      <c r="B297" s="146"/>
      <c r="C297" s="94"/>
      <c r="D297" s="147"/>
      <c r="E297" s="148"/>
      <c r="F297" s="149"/>
      <c r="G297" s="147"/>
      <c r="H297" s="147"/>
      <c r="I297" s="147"/>
      <c r="J297" s="147"/>
      <c r="K297" s="147"/>
      <c r="L297" s="115"/>
      <c r="M297" s="115"/>
      <c r="N297" s="115"/>
      <c r="O297" s="147"/>
      <c r="P297" s="149"/>
      <c r="Q297" s="147"/>
      <c r="R297" s="147"/>
      <c r="S297" s="147"/>
      <c r="T297" s="147"/>
      <c r="U297" s="147"/>
      <c r="V297" s="115"/>
      <c r="W297" s="115"/>
      <c r="X297" s="115"/>
      <c r="Y297" s="147"/>
      <c r="Z297" s="149"/>
      <c r="AA297" s="147"/>
      <c r="AB297" s="147"/>
      <c r="AC297" s="147"/>
      <c r="AD297" s="114"/>
      <c r="AE297" s="114"/>
      <c r="AF297" s="147"/>
      <c r="AG297" s="149"/>
      <c r="AH297" s="147"/>
      <c r="AI297" s="147"/>
      <c r="AJ297" s="147"/>
      <c r="AK297" s="114"/>
      <c r="AL297" s="114"/>
      <c r="AM297" s="147"/>
      <c r="AN297" s="149"/>
      <c r="AO297" s="147"/>
      <c r="AP297" s="147"/>
      <c r="AQ297" s="114"/>
      <c r="AR297" s="147"/>
      <c r="AS297" s="114"/>
      <c r="AT297" s="147"/>
      <c r="AU297" s="147"/>
      <c r="AV297" s="147"/>
      <c r="AW297" s="114"/>
      <c r="AX297" s="147"/>
      <c r="AY297" s="114"/>
      <c r="AZ297" s="147"/>
      <c r="BA297" s="114"/>
      <c r="BB297" s="149"/>
      <c r="BC297" s="118"/>
      <c r="BD297" s="70"/>
      <c r="BE297" s="71"/>
      <c r="BF297" s="148"/>
      <c r="BG297" s="148"/>
      <c r="BH297" s="147"/>
      <c r="BI297" s="114"/>
      <c r="BJ297" s="114"/>
      <c r="BK297" s="147"/>
      <c r="BL297" s="150"/>
      <c r="BM297" s="147"/>
      <c r="BN297" s="147"/>
      <c r="BO297" s="147"/>
      <c r="BP297" s="147"/>
      <c r="BQ297" s="147"/>
      <c r="BR297" s="115"/>
      <c r="BS297" s="115"/>
      <c r="BT297" s="115"/>
      <c r="BU297" s="147"/>
      <c r="BV297" s="150"/>
      <c r="BW297" s="147"/>
      <c r="BX297" s="147"/>
      <c r="BY297" s="147"/>
      <c r="BZ297" s="147"/>
      <c r="CA297" s="147"/>
      <c r="CB297" s="115"/>
      <c r="CC297" s="115"/>
      <c r="CD297" s="115"/>
      <c r="CE297" s="147"/>
      <c r="CF297" s="150"/>
      <c r="CG297" s="120"/>
      <c r="CH297" s="185"/>
      <c r="CI297" s="122"/>
      <c r="CJ297" s="122"/>
      <c r="CK297" s="184"/>
      <c r="CL297" s="184"/>
    </row>
    <row r="298" spans="1:90" hidden="1" x14ac:dyDescent="0.25">
      <c r="A298" s="145"/>
      <c r="B298" s="146"/>
      <c r="C298" s="94"/>
      <c r="D298" s="147"/>
      <c r="E298" s="148"/>
      <c r="F298" s="149"/>
      <c r="G298" s="147"/>
      <c r="H298" s="147"/>
      <c r="I298" s="147"/>
      <c r="J298" s="147"/>
      <c r="K298" s="147"/>
      <c r="L298" s="115"/>
      <c r="M298" s="115"/>
      <c r="N298" s="115"/>
      <c r="O298" s="147"/>
      <c r="P298" s="149"/>
      <c r="Q298" s="147"/>
      <c r="R298" s="147"/>
      <c r="S298" s="147"/>
      <c r="T298" s="147"/>
      <c r="U298" s="147"/>
      <c r="V298" s="115"/>
      <c r="W298" s="115"/>
      <c r="X298" s="115"/>
      <c r="Y298" s="147"/>
      <c r="Z298" s="149"/>
      <c r="AA298" s="147"/>
      <c r="AB298" s="147"/>
      <c r="AC298" s="147"/>
      <c r="AD298" s="114"/>
      <c r="AE298" s="114"/>
      <c r="AF298" s="147"/>
      <c r="AG298" s="149"/>
      <c r="AH298" s="147"/>
      <c r="AI298" s="147"/>
      <c r="AJ298" s="147"/>
      <c r="AK298" s="114"/>
      <c r="AL298" s="114"/>
      <c r="AM298" s="147"/>
      <c r="AN298" s="149"/>
      <c r="AO298" s="147"/>
      <c r="AP298" s="147"/>
      <c r="AQ298" s="114"/>
      <c r="AR298" s="147"/>
      <c r="AS298" s="114"/>
      <c r="AT298" s="147"/>
      <c r="AU298" s="147"/>
      <c r="AV298" s="147"/>
      <c r="AW298" s="114"/>
      <c r="AX298" s="147"/>
      <c r="AY298" s="114"/>
      <c r="AZ298" s="147"/>
      <c r="BA298" s="114"/>
      <c r="BB298" s="149"/>
      <c r="BC298" s="118"/>
      <c r="BD298" s="70"/>
      <c r="BE298" s="71"/>
      <c r="BF298" s="148"/>
      <c r="BG298" s="148"/>
      <c r="BH298" s="147"/>
      <c r="BI298" s="114"/>
      <c r="BJ298" s="114"/>
      <c r="BK298" s="147"/>
      <c r="BL298" s="150"/>
      <c r="BM298" s="147"/>
      <c r="BN298" s="147"/>
      <c r="BO298" s="147"/>
      <c r="BP298" s="147"/>
      <c r="BQ298" s="147"/>
      <c r="BR298" s="115"/>
      <c r="BS298" s="115"/>
      <c r="BT298" s="115"/>
      <c r="BU298" s="147"/>
      <c r="BV298" s="150"/>
      <c r="BW298" s="147"/>
      <c r="BX298" s="147"/>
      <c r="BY298" s="147"/>
      <c r="BZ298" s="147"/>
      <c r="CA298" s="147"/>
      <c r="CB298" s="115"/>
      <c r="CC298" s="115"/>
      <c r="CD298" s="115"/>
      <c r="CE298" s="147"/>
      <c r="CF298" s="150"/>
      <c r="CG298" s="120"/>
      <c r="CH298" s="185"/>
      <c r="CI298" s="122"/>
      <c r="CJ298" s="122"/>
      <c r="CK298" s="184"/>
      <c r="CL298" s="184"/>
    </row>
    <row r="299" spans="1:90" hidden="1" x14ac:dyDescent="0.25">
      <c r="A299" s="145"/>
      <c r="B299" s="146"/>
      <c r="C299" s="94"/>
      <c r="D299" s="147"/>
      <c r="E299" s="148"/>
      <c r="F299" s="149"/>
      <c r="G299" s="147"/>
      <c r="H299" s="147"/>
      <c r="I299" s="147"/>
      <c r="J299" s="147"/>
      <c r="K299" s="147"/>
      <c r="L299" s="115"/>
      <c r="M299" s="115"/>
      <c r="N299" s="115"/>
      <c r="O299" s="147"/>
      <c r="P299" s="149"/>
      <c r="Q299" s="147"/>
      <c r="R299" s="147"/>
      <c r="S299" s="147"/>
      <c r="T299" s="147"/>
      <c r="U299" s="147"/>
      <c r="V299" s="115"/>
      <c r="W299" s="115"/>
      <c r="X299" s="115"/>
      <c r="Y299" s="147"/>
      <c r="Z299" s="149"/>
      <c r="AA299" s="147"/>
      <c r="AB299" s="147"/>
      <c r="AC299" s="147"/>
      <c r="AD299" s="114"/>
      <c r="AE299" s="114"/>
      <c r="AF299" s="147"/>
      <c r="AG299" s="149"/>
      <c r="AH299" s="147"/>
      <c r="AI299" s="147"/>
      <c r="AJ299" s="147"/>
      <c r="AK299" s="114"/>
      <c r="AL299" s="114"/>
      <c r="AM299" s="147"/>
      <c r="AN299" s="149"/>
      <c r="AO299" s="147"/>
      <c r="AP299" s="147"/>
      <c r="AQ299" s="114"/>
      <c r="AR299" s="147"/>
      <c r="AS299" s="114"/>
      <c r="AT299" s="147"/>
      <c r="AU299" s="147"/>
      <c r="AV299" s="147"/>
      <c r="AW299" s="114"/>
      <c r="AX299" s="147"/>
      <c r="AY299" s="114"/>
      <c r="AZ299" s="147"/>
      <c r="BA299" s="114"/>
      <c r="BB299" s="149"/>
      <c r="BC299" s="118"/>
      <c r="BD299" s="70"/>
      <c r="BE299" s="71"/>
      <c r="BF299" s="148"/>
      <c r="BG299" s="148"/>
      <c r="BH299" s="147"/>
      <c r="BI299" s="114"/>
      <c r="BJ299" s="114"/>
      <c r="BK299" s="147"/>
      <c r="BL299" s="150"/>
      <c r="BM299" s="147"/>
      <c r="BN299" s="147"/>
      <c r="BO299" s="147"/>
      <c r="BP299" s="147"/>
      <c r="BQ299" s="147"/>
      <c r="BR299" s="115"/>
      <c r="BS299" s="115"/>
      <c r="BT299" s="115"/>
      <c r="BU299" s="147"/>
      <c r="BV299" s="150"/>
      <c r="BW299" s="147"/>
      <c r="BX299" s="147"/>
      <c r="BY299" s="147"/>
      <c r="BZ299" s="147"/>
      <c r="CA299" s="147"/>
      <c r="CB299" s="115"/>
      <c r="CC299" s="115"/>
      <c r="CD299" s="115"/>
      <c r="CE299" s="147"/>
      <c r="CF299" s="150"/>
      <c r="CG299" s="120"/>
      <c r="CH299" s="185"/>
      <c r="CI299" s="122"/>
      <c r="CJ299" s="122"/>
      <c r="CK299" s="184"/>
      <c r="CL299" s="184"/>
    </row>
    <row r="300" spans="1:90" hidden="1" x14ac:dyDescent="0.25">
      <c r="A300" s="145"/>
      <c r="B300" s="146"/>
      <c r="C300" s="94"/>
      <c r="D300" s="147"/>
      <c r="E300" s="148"/>
      <c r="F300" s="149"/>
      <c r="G300" s="147"/>
      <c r="H300" s="147"/>
      <c r="I300" s="147"/>
      <c r="J300" s="147"/>
      <c r="K300" s="147"/>
      <c r="L300" s="115"/>
      <c r="M300" s="115"/>
      <c r="N300" s="115"/>
      <c r="O300" s="147"/>
      <c r="P300" s="149"/>
      <c r="Q300" s="147"/>
      <c r="R300" s="147"/>
      <c r="S300" s="147"/>
      <c r="T300" s="147"/>
      <c r="U300" s="147"/>
      <c r="V300" s="115"/>
      <c r="W300" s="115"/>
      <c r="X300" s="115"/>
      <c r="Y300" s="147"/>
      <c r="Z300" s="149"/>
      <c r="AA300" s="147"/>
      <c r="AB300" s="147"/>
      <c r="AC300" s="147"/>
      <c r="AD300" s="114"/>
      <c r="AE300" s="114"/>
      <c r="AF300" s="147"/>
      <c r="AG300" s="149"/>
      <c r="AH300" s="147"/>
      <c r="AI300" s="147"/>
      <c r="AJ300" s="147"/>
      <c r="AK300" s="114"/>
      <c r="AL300" s="114"/>
      <c r="AM300" s="147"/>
      <c r="AN300" s="149"/>
      <c r="AO300" s="147"/>
      <c r="AP300" s="147"/>
      <c r="AQ300" s="114"/>
      <c r="AR300" s="147"/>
      <c r="AS300" s="114"/>
      <c r="AT300" s="147"/>
      <c r="AU300" s="147"/>
      <c r="AV300" s="147"/>
      <c r="AW300" s="114"/>
      <c r="AX300" s="147"/>
      <c r="AY300" s="114"/>
      <c r="AZ300" s="147"/>
      <c r="BA300" s="114"/>
      <c r="BB300" s="149"/>
      <c r="BC300" s="118"/>
      <c r="BD300" s="70"/>
      <c r="BE300" s="71"/>
      <c r="BF300" s="148"/>
      <c r="BG300" s="148"/>
      <c r="BH300" s="147"/>
      <c r="BI300" s="114"/>
      <c r="BJ300" s="114"/>
      <c r="BK300" s="147"/>
      <c r="BL300" s="150"/>
      <c r="BM300" s="147"/>
      <c r="BN300" s="147"/>
      <c r="BO300" s="147"/>
      <c r="BP300" s="147"/>
      <c r="BQ300" s="147"/>
      <c r="BR300" s="115"/>
      <c r="BS300" s="115"/>
      <c r="BT300" s="115"/>
      <c r="BU300" s="147"/>
      <c r="BV300" s="150"/>
      <c r="BW300" s="147"/>
      <c r="BX300" s="147"/>
      <c r="BY300" s="147"/>
      <c r="BZ300" s="147"/>
      <c r="CA300" s="147"/>
      <c r="CB300" s="115"/>
      <c r="CC300" s="115"/>
      <c r="CD300" s="115"/>
      <c r="CE300" s="147"/>
      <c r="CF300" s="150"/>
      <c r="CG300" s="120"/>
      <c r="CH300" s="185"/>
      <c r="CI300" s="122"/>
      <c r="CJ300" s="122"/>
      <c r="CK300" s="184"/>
      <c r="CL300" s="184"/>
    </row>
    <row r="301" spans="1:90" hidden="1" x14ac:dyDescent="0.25">
      <c r="A301" s="145"/>
      <c r="B301" s="146"/>
      <c r="C301" s="94"/>
      <c r="D301" s="147"/>
      <c r="E301" s="148"/>
      <c r="F301" s="149"/>
      <c r="G301" s="147"/>
      <c r="H301" s="147"/>
      <c r="I301" s="147"/>
      <c r="J301" s="147"/>
      <c r="K301" s="147"/>
      <c r="L301" s="115"/>
      <c r="M301" s="115"/>
      <c r="N301" s="115"/>
      <c r="O301" s="147"/>
      <c r="P301" s="149"/>
      <c r="Q301" s="147"/>
      <c r="R301" s="147"/>
      <c r="S301" s="147"/>
      <c r="T301" s="147"/>
      <c r="U301" s="147"/>
      <c r="V301" s="115"/>
      <c r="W301" s="115"/>
      <c r="X301" s="115"/>
      <c r="Y301" s="147"/>
      <c r="Z301" s="149"/>
      <c r="AA301" s="147"/>
      <c r="AB301" s="147"/>
      <c r="AC301" s="147"/>
      <c r="AD301" s="114"/>
      <c r="AE301" s="114"/>
      <c r="AF301" s="147"/>
      <c r="AG301" s="149"/>
      <c r="AH301" s="147"/>
      <c r="AI301" s="147"/>
      <c r="AJ301" s="147"/>
      <c r="AK301" s="114"/>
      <c r="AL301" s="114"/>
      <c r="AM301" s="147"/>
      <c r="AN301" s="149"/>
      <c r="AO301" s="147"/>
      <c r="AP301" s="147"/>
      <c r="AQ301" s="114"/>
      <c r="AR301" s="147"/>
      <c r="AS301" s="114"/>
      <c r="AT301" s="147"/>
      <c r="AU301" s="147"/>
      <c r="AV301" s="147"/>
      <c r="AW301" s="114"/>
      <c r="AX301" s="147"/>
      <c r="AY301" s="114"/>
      <c r="AZ301" s="147"/>
      <c r="BA301" s="114"/>
      <c r="BB301" s="149"/>
      <c r="BC301" s="118"/>
      <c r="BD301" s="70"/>
      <c r="BE301" s="71"/>
      <c r="BF301" s="148"/>
      <c r="BG301" s="148"/>
      <c r="BH301" s="147"/>
      <c r="BI301" s="114"/>
      <c r="BJ301" s="114"/>
      <c r="BK301" s="147"/>
      <c r="BL301" s="150"/>
      <c r="BM301" s="147"/>
      <c r="BN301" s="147"/>
      <c r="BO301" s="147"/>
      <c r="BP301" s="147"/>
      <c r="BQ301" s="147"/>
      <c r="BR301" s="115"/>
      <c r="BS301" s="115"/>
      <c r="BT301" s="115"/>
      <c r="BU301" s="147"/>
      <c r="BV301" s="150"/>
      <c r="BW301" s="147"/>
      <c r="BX301" s="147"/>
      <c r="BY301" s="147"/>
      <c r="BZ301" s="147"/>
      <c r="CA301" s="147"/>
      <c r="CB301" s="115"/>
      <c r="CC301" s="115"/>
      <c r="CD301" s="115"/>
      <c r="CE301" s="147"/>
      <c r="CF301" s="150"/>
      <c r="CG301" s="120"/>
      <c r="CH301" s="185"/>
      <c r="CI301" s="122"/>
      <c r="CJ301" s="122"/>
      <c r="CK301" s="184"/>
      <c r="CL301" s="184"/>
    </row>
    <row r="302" spans="1:90" hidden="1" x14ac:dyDescent="0.25">
      <c r="A302" s="145"/>
      <c r="B302" s="146"/>
      <c r="C302" s="94"/>
      <c r="D302" s="147"/>
      <c r="E302" s="148"/>
      <c r="F302" s="149"/>
      <c r="G302" s="147"/>
      <c r="H302" s="147"/>
      <c r="I302" s="147"/>
      <c r="J302" s="147"/>
      <c r="K302" s="147"/>
      <c r="L302" s="115"/>
      <c r="M302" s="115"/>
      <c r="N302" s="115"/>
      <c r="O302" s="147"/>
      <c r="P302" s="149"/>
      <c r="Q302" s="147"/>
      <c r="R302" s="147"/>
      <c r="S302" s="147"/>
      <c r="T302" s="147"/>
      <c r="U302" s="147"/>
      <c r="V302" s="115"/>
      <c r="W302" s="115"/>
      <c r="X302" s="115"/>
      <c r="Y302" s="147"/>
      <c r="Z302" s="149"/>
      <c r="AA302" s="147"/>
      <c r="AB302" s="147"/>
      <c r="AC302" s="147"/>
      <c r="AD302" s="114"/>
      <c r="AE302" s="114"/>
      <c r="AF302" s="147"/>
      <c r="AG302" s="149"/>
      <c r="AH302" s="147"/>
      <c r="AI302" s="147"/>
      <c r="AJ302" s="147"/>
      <c r="AK302" s="114"/>
      <c r="AL302" s="114"/>
      <c r="AM302" s="147"/>
      <c r="AN302" s="149"/>
      <c r="AO302" s="147"/>
      <c r="AP302" s="147"/>
      <c r="AQ302" s="114"/>
      <c r="AR302" s="147"/>
      <c r="AS302" s="114"/>
      <c r="AT302" s="147"/>
      <c r="AU302" s="147"/>
      <c r="AV302" s="147"/>
      <c r="AW302" s="114"/>
      <c r="AX302" s="147"/>
      <c r="AY302" s="114"/>
      <c r="AZ302" s="147"/>
      <c r="BA302" s="114"/>
      <c r="BB302" s="149"/>
      <c r="BC302" s="118"/>
      <c r="BD302" s="70"/>
      <c r="BE302" s="71"/>
      <c r="BF302" s="148"/>
      <c r="BG302" s="148"/>
      <c r="BH302" s="147"/>
      <c r="BI302" s="114"/>
      <c r="BJ302" s="114"/>
      <c r="BK302" s="147"/>
      <c r="BL302" s="150"/>
      <c r="BM302" s="147"/>
      <c r="BN302" s="147"/>
      <c r="BO302" s="147"/>
      <c r="BP302" s="147"/>
      <c r="BQ302" s="147"/>
      <c r="BR302" s="115"/>
      <c r="BS302" s="115"/>
      <c r="BT302" s="115"/>
      <c r="BU302" s="147"/>
      <c r="BV302" s="150"/>
      <c r="BW302" s="147"/>
      <c r="BX302" s="147"/>
      <c r="BY302" s="147"/>
      <c r="BZ302" s="147"/>
      <c r="CA302" s="147"/>
      <c r="CB302" s="115"/>
      <c r="CC302" s="115"/>
      <c r="CD302" s="115"/>
      <c r="CE302" s="147"/>
      <c r="CF302" s="150"/>
      <c r="CG302" s="120"/>
      <c r="CH302" s="185"/>
      <c r="CI302" s="122"/>
      <c r="CJ302" s="122"/>
      <c r="CK302" s="184"/>
      <c r="CL302" s="184"/>
    </row>
    <row r="303" spans="1:90" hidden="1" x14ac:dyDescent="0.25">
      <c r="A303" s="145"/>
      <c r="B303" s="146"/>
      <c r="C303" s="94"/>
      <c r="D303" s="147"/>
      <c r="E303" s="148"/>
      <c r="F303" s="149"/>
      <c r="G303" s="147"/>
      <c r="H303" s="147"/>
      <c r="I303" s="147"/>
      <c r="J303" s="147"/>
      <c r="K303" s="147"/>
      <c r="L303" s="115"/>
      <c r="M303" s="115"/>
      <c r="N303" s="115"/>
      <c r="O303" s="147"/>
      <c r="P303" s="149"/>
      <c r="Q303" s="147"/>
      <c r="R303" s="147"/>
      <c r="S303" s="147"/>
      <c r="T303" s="147"/>
      <c r="U303" s="147"/>
      <c r="V303" s="115"/>
      <c r="W303" s="115"/>
      <c r="X303" s="115"/>
      <c r="Y303" s="147"/>
      <c r="Z303" s="149"/>
      <c r="AA303" s="147"/>
      <c r="AB303" s="147"/>
      <c r="AC303" s="147"/>
      <c r="AD303" s="114"/>
      <c r="AE303" s="114"/>
      <c r="AF303" s="147"/>
      <c r="AG303" s="149"/>
      <c r="AH303" s="147"/>
      <c r="AI303" s="147"/>
      <c r="AJ303" s="147"/>
      <c r="AK303" s="114"/>
      <c r="AL303" s="114"/>
      <c r="AM303" s="147"/>
      <c r="AN303" s="149"/>
      <c r="AO303" s="147"/>
      <c r="AP303" s="147"/>
      <c r="AQ303" s="114"/>
      <c r="AR303" s="147"/>
      <c r="AS303" s="114"/>
      <c r="AT303" s="147"/>
      <c r="AU303" s="147"/>
      <c r="AV303" s="147"/>
      <c r="AW303" s="114"/>
      <c r="AX303" s="147"/>
      <c r="AY303" s="114"/>
      <c r="AZ303" s="147"/>
      <c r="BA303" s="114"/>
      <c r="BB303" s="149"/>
      <c r="BC303" s="118"/>
      <c r="BD303" s="70"/>
      <c r="BE303" s="71"/>
      <c r="BF303" s="148"/>
      <c r="BG303" s="148"/>
      <c r="BH303" s="147"/>
      <c r="BI303" s="114"/>
      <c r="BJ303" s="114"/>
      <c r="BK303" s="147"/>
      <c r="BL303" s="150"/>
      <c r="BM303" s="147"/>
      <c r="BN303" s="147"/>
      <c r="BO303" s="147"/>
      <c r="BP303" s="147"/>
      <c r="BQ303" s="147"/>
      <c r="BR303" s="115"/>
      <c r="BS303" s="115"/>
      <c r="BT303" s="115"/>
      <c r="BU303" s="147"/>
      <c r="BV303" s="150"/>
      <c r="BW303" s="147"/>
      <c r="BX303" s="147"/>
      <c r="BY303" s="147"/>
      <c r="BZ303" s="147"/>
      <c r="CA303" s="147"/>
      <c r="CB303" s="115"/>
      <c r="CC303" s="115"/>
      <c r="CD303" s="115"/>
      <c r="CE303" s="147"/>
      <c r="CF303" s="150"/>
      <c r="CG303" s="120"/>
      <c r="CH303" s="185"/>
      <c r="CI303" s="122"/>
      <c r="CJ303" s="122"/>
      <c r="CK303" s="184"/>
      <c r="CL303" s="184"/>
    </row>
    <row r="304" spans="1:90" hidden="1" x14ac:dyDescent="0.25">
      <c r="A304" s="145"/>
      <c r="B304" s="146"/>
      <c r="C304" s="94"/>
      <c r="D304" s="147"/>
      <c r="E304" s="148"/>
      <c r="F304" s="149"/>
      <c r="G304" s="147"/>
      <c r="H304" s="147"/>
      <c r="I304" s="147"/>
      <c r="J304" s="147"/>
      <c r="K304" s="147"/>
      <c r="L304" s="115"/>
      <c r="M304" s="115"/>
      <c r="N304" s="115"/>
      <c r="O304" s="147"/>
      <c r="P304" s="149"/>
      <c r="Q304" s="147"/>
      <c r="R304" s="147"/>
      <c r="S304" s="147"/>
      <c r="T304" s="147"/>
      <c r="U304" s="147"/>
      <c r="V304" s="115"/>
      <c r="W304" s="115"/>
      <c r="X304" s="115"/>
      <c r="Y304" s="147"/>
      <c r="Z304" s="149"/>
      <c r="AA304" s="147"/>
      <c r="AB304" s="147"/>
      <c r="AC304" s="147"/>
      <c r="AD304" s="114"/>
      <c r="AE304" s="114"/>
      <c r="AF304" s="147"/>
      <c r="AG304" s="149"/>
      <c r="AH304" s="147"/>
      <c r="AI304" s="147"/>
      <c r="AJ304" s="147"/>
      <c r="AK304" s="114"/>
      <c r="AL304" s="114"/>
      <c r="AM304" s="147"/>
      <c r="AN304" s="149"/>
      <c r="AO304" s="147"/>
      <c r="AP304" s="147"/>
      <c r="AQ304" s="114"/>
      <c r="AR304" s="147"/>
      <c r="AS304" s="114"/>
      <c r="AT304" s="147"/>
      <c r="AU304" s="147"/>
      <c r="AV304" s="147"/>
      <c r="AW304" s="114"/>
      <c r="AX304" s="147"/>
      <c r="AY304" s="114"/>
      <c r="AZ304" s="147"/>
      <c r="BA304" s="114"/>
      <c r="BB304" s="149"/>
      <c r="BC304" s="118"/>
      <c r="BD304" s="70"/>
      <c r="BE304" s="71"/>
      <c r="BF304" s="148"/>
      <c r="BG304" s="148"/>
      <c r="BH304" s="147"/>
      <c r="BI304" s="114"/>
      <c r="BJ304" s="114"/>
      <c r="BK304" s="147"/>
      <c r="BL304" s="150"/>
      <c r="BM304" s="147"/>
      <c r="BN304" s="147"/>
      <c r="BO304" s="147"/>
      <c r="BP304" s="147"/>
      <c r="BQ304" s="147"/>
      <c r="BR304" s="115"/>
      <c r="BS304" s="115"/>
      <c r="BT304" s="115"/>
      <c r="BU304" s="147"/>
      <c r="BV304" s="150"/>
      <c r="BW304" s="147"/>
      <c r="BX304" s="147"/>
      <c r="BY304" s="147"/>
      <c r="BZ304" s="147"/>
      <c r="CA304" s="147"/>
      <c r="CB304" s="115"/>
      <c r="CC304" s="115"/>
      <c r="CD304" s="115"/>
      <c r="CE304" s="147"/>
      <c r="CF304" s="150"/>
      <c r="CG304" s="120"/>
      <c r="CH304" s="185"/>
      <c r="CI304" s="122"/>
      <c r="CJ304" s="122"/>
      <c r="CK304" s="184"/>
      <c r="CL304" s="184"/>
    </row>
    <row r="305" spans="1:90" hidden="1" x14ac:dyDescent="0.25">
      <c r="A305" s="145"/>
      <c r="B305" s="146"/>
      <c r="C305" s="94"/>
      <c r="D305" s="147"/>
      <c r="E305" s="148"/>
      <c r="F305" s="149"/>
      <c r="G305" s="147"/>
      <c r="H305" s="147"/>
      <c r="I305" s="147"/>
      <c r="J305" s="147"/>
      <c r="K305" s="147"/>
      <c r="L305" s="115"/>
      <c r="M305" s="115"/>
      <c r="N305" s="115"/>
      <c r="O305" s="147"/>
      <c r="P305" s="149"/>
      <c r="Q305" s="147"/>
      <c r="R305" s="147"/>
      <c r="S305" s="147"/>
      <c r="T305" s="147"/>
      <c r="U305" s="147"/>
      <c r="V305" s="115"/>
      <c r="W305" s="115"/>
      <c r="X305" s="115"/>
      <c r="Y305" s="147"/>
      <c r="Z305" s="149"/>
      <c r="AA305" s="147"/>
      <c r="AB305" s="147"/>
      <c r="AC305" s="147"/>
      <c r="AD305" s="114"/>
      <c r="AE305" s="114"/>
      <c r="AF305" s="147"/>
      <c r="AG305" s="149"/>
      <c r="AH305" s="147"/>
      <c r="AI305" s="147"/>
      <c r="AJ305" s="147"/>
      <c r="AK305" s="114"/>
      <c r="AL305" s="114"/>
      <c r="AM305" s="147"/>
      <c r="AN305" s="149"/>
      <c r="AO305" s="147"/>
      <c r="AP305" s="147"/>
      <c r="AQ305" s="114"/>
      <c r="AR305" s="147"/>
      <c r="AS305" s="114"/>
      <c r="AT305" s="147"/>
      <c r="AU305" s="147"/>
      <c r="AV305" s="147"/>
      <c r="AW305" s="114"/>
      <c r="AX305" s="147"/>
      <c r="AY305" s="114"/>
      <c r="AZ305" s="147"/>
      <c r="BA305" s="114"/>
      <c r="BB305" s="149"/>
      <c r="BC305" s="118"/>
      <c r="BD305" s="70"/>
      <c r="BE305" s="71"/>
      <c r="BF305" s="148"/>
      <c r="BG305" s="148"/>
      <c r="BH305" s="147"/>
      <c r="BI305" s="114"/>
      <c r="BJ305" s="114"/>
      <c r="BK305" s="147"/>
      <c r="BL305" s="150"/>
      <c r="BM305" s="147"/>
      <c r="BN305" s="147"/>
      <c r="BO305" s="147"/>
      <c r="BP305" s="147"/>
      <c r="BQ305" s="147"/>
      <c r="BR305" s="115"/>
      <c r="BS305" s="115"/>
      <c r="BT305" s="115"/>
      <c r="BU305" s="147"/>
      <c r="BV305" s="150"/>
      <c r="BW305" s="147"/>
      <c r="BX305" s="147"/>
      <c r="BY305" s="147"/>
      <c r="BZ305" s="147"/>
      <c r="CA305" s="147"/>
      <c r="CB305" s="115"/>
      <c r="CC305" s="115"/>
      <c r="CD305" s="115"/>
      <c r="CE305" s="147"/>
      <c r="CF305" s="150"/>
      <c r="CG305" s="120"/>
      <c r="CH305" s="185"/>
      <c r="CI305" s="122"/>
      <c r="CJ305" s="122"/>
      <c r="CK305" s="184"/>
      <c r="CL305" s="184"/>
    </row>
    <row r="306" spans="1:90" hidden="1" x14ac:dyDescent="0.25">
      <c r="A306" s="145"/>
      <c r="B306" s="146"/>
      <c r="C306" s="94"/>
      <c r="D306" s="147"/>
      <c r="E306" s="148"/>
      <c r="F306" s="149"/>
      <c r="G306" s="147"/>
      <c r="H306" s="147"/>
      <c r="I306" s="147"/>
      <c r="J306" s="147"/>
      <c r="K306" s="147"/>
      <c r="L306" s="115"/>
      <c r="M306" s="115"/>
      <c r="N306" s="115"/>
      <c r="O306" s="147"/>
      <c r="P306" s="149"/>
      <c r="Q306" s="147"/>
      <c r="R306" s="147"/>
      <c r="S306" s="147"/>
      <c r="T306" s="147"/>
      <c r="U306" s="147"/>
      <c r="V306" s="115"/>
      <c r="W306" s="115"/>
      <c r="X306" s="115"/>
      <c r="Y306" s="147"/>
      <c r="Z306" s="149"/>
      <c r="AA306" s="147"/>
      <c r="AB306" s="147"/>
      <c r="AC306" s="147"/>
      <c r="AD306" s="114"/>
      <c r="AE306" s="114"/>
      <c r="AF306" s="147"/>
      <c r="AG306" s="149"/>
      <c r="AH306" s="147"/>
      <c r="AI306" s="147"/>
      <c r="AJ306" s="147"/>
      <c r="AK306" s="114"/>
      <c r="AL306" s="114"/>
      <c r="AM306" s="147"/>
      <c r="AN306" s="149"/>
      <c r="AO306" s="147"/>
      <c r="AP306" s="147"/>
      <c r="AQ306" s="114"/>
      <c r="AR306" s="147"/>
      <c r="AS306" s="114"/>
      <c r="AT306" s="147"/>
      <c r="AU306" s="147"/>
      <c r="AV306" s="147"/>
      <c r="AW306" s="114"/>
      <c r="AX306" s="147"/>
      <c r="AY306" s="114"/>
      <c r="AZ306" s="147"/>
      <c r="BA306" s="114"/>
      <c r="BB306" s="149"/>
      <c r="BC306" s="118"/>
      <c r="BD306" s="70"/>
      <c r="BE306" s="71"/>
      <c r="BF306" s="148"/>
      <c r="BG306" s="148"/>
      <c r="BH306" s="147"/>
      <c r="BI306" s="114"/>
      <c r="BJ306" s="114"/>
      <c r="BK306" s="147"/>
      <c r="BL306" s="150"/>
      <c r="BM306" s="147"/>
      <c r="BN306" s="147"/>
      <c r="BO306" s="147"/>
      <c r="BP306" s="147"/>
      <c r="BQ306" s="147"/>
      <c r="BR306" s="115"/>
      <c r="BS306" s="115"/>
      <c r="BT306" s="115"/>
      <c r="BU306" s="147"/>
      <c r="BV306" s="150"/>
      <c r="BW306" s="147"/>
      <c r="BX306" s="147"/>
      <c r="BY306" s="147"/>
      <c r="BZ306" s="147"/>
      <c r="CA306" s="147"/>
      <c r="CB306" s="115"/>
      <c r="CC306" s="115"/>
      <c r="CD306" s="115"/>
      <c r="CE306" s="147"/>
      <c r="CF306" s="150"/>
      <c r="CG306" s="120"/>
      <c r="CH306" s="185"/>
      <c r="CI306" s="122"/>
      <c r="CJ306" s="122"/>
      <c r="CK306" s="184"/>
      <c r="CL306" s="184"/>
    </row>
    <row r="307" spans="1:90" hidden="1" x14ac:dyDescent="0.25">
      <c r="A307" s="145"/>
      <c r="B307" s="146"/>
      <c r="C307" s="94"/>
      <c r="D307" s="147"/>
      <c r="E307" s="148"/>
      <c r="F307" s="149"/>
      <c r="G307" s="147"/>
      <c r="H307" s="147"/>
      <c r="I307" s="147"/>
      <c r="J307" s="147"/>
      <c r="K307" s="147"/>
      <c r="L307" s="115"/>
      <c r="M307" s="115"/>
      <c r="N307" s="115"/>
      <c r="O307" s="147"/>
      <c r="P307" s="149"/>
      <c r="Q307" s="147"/>
      <c r="R307" s="147"/>
      <c r="S307" s="147"/>
      <c r="T307" s="147"/>
      <c r="U307" s="147"/>
      <c r="V307" s="115"/>
      <c r="W307" s="115"/>
      <c r="X307" s="115"/>
      <c r="Y307" s="147"/>
      <c r="Z307" s="149"/>
      <c r="AA307" s="147"/>
      <c r="AB307" s="147"/>
      <c r="AC307" s="147"/>
      <c r="AD307" s="114"/>
      <c r="AE307" s="114"/>
      <c r="AF307" s="147"/>
      <c r="AG307" s="149"/>
      <c r="AH307" s="147"/>
      <c r="AI307" s="147"/>
      <c r="AJ307" s="147"/>
      <c r="AK307" s="114"/>
      <c r="AL307" s="114"/>
      <c r="AM307" s="147"/>
      <c r="AN307" s="149"/>
      <c r="AO307" s="147"/>
      <c r="AP307" s="147"/>
      <c r="AQ307" s="114"/>
      <c r="AR307" s="147"/>
      <c r="AS307" s="114"/>
      <c r="AT307" s="147"/>
      <c r="AU307" s="147"/>
      <c r="AV307" s="147"/>
      <c r="AW307" s="114"/>
      <c r="AX307" s="147"/>
      <c r="AY307" s="114"/>
      <c r="AZ307" s="147"/>
      <c r="BA307" s="114"/>
      <c r="BB307" s="149"/>
      <c r="BC307" s="118"/>
      <c r="BD307" s="70"/>
      <c r="BE307" s="71"/>
      <c r="BF307" s="148"/>
      <c r="BG307" s="148"/>
      <c r="BH307" s="147"/>
      <c r="BI307" s="114"/>
      <c r="BJ307" s="114"/>
      <c r="BK307" s="147"/>
      <c r="BL307" s="150"/>
      <c r="BM307" s="147"/>
      <c r="BN307" s="147"/>
      <c r="BO307" s="147"/>
      <c r="BP307" s="147"/>
      <c r="BQ307" s="147"/>
      <c r="BR307" s="115"/>
      <c r="BS307" s="115"/>
      <c r="BT307" s="115"/>
      <c r="BU307" s="147"/>
      <c r="BV307" s="150"/>
      <c r="BW307" s="147"/>
      <c r="BX307" s="147"/>
      <c r="BY307" s="147"/>
      <c r="BZ307" s="147"/>
      <c r="CA307" s="147"/>
      <c r="CB307" s="115"/>
      <c r="CC307" s="115"/>
      <c r="CD307" s="115"/>
      <c r="CE307" s="147"/>
      <c r="CF307" s="150"/>
      <c r="CG307" s="120"/>
      <c r="CH307" s="185"/>
      <c r="CI307" s="122"/>
      <c r="CJ307" s="122"/>
      <c r="CK307" s="184"/>
      <c r="CL307" s="184"/>
    </row>
    <row r="308" spans="1:90" hidden="1" x14ac:dyDescent="0.25">
      <c r="A308" s="145"/>
      <c r="B308" s="146"/>
      <c r="C308" s="94"/>
      <c r="D308" s="147"/>
      <c r="E308" s="148"/>
      <c r="F308" s="149"/>
      <c r="G308" s="147"/>
      <c r="H308" s="147"/>
      <c r="I308" s="147"/>
      <c r="J308" s="147"/>
      <c r="K308" s="147"/>
      <c r="L308" s="115"/>
      <c r="M308" s="115"/>
      <c r="N308" s="115"/>
      <c r="O308" s="147"/>
      <c r="P308" s="149"/>
      <c r="Q308" s="147"/>
      <c r="R308" s="147"/>
      <c r="S308" s="147"/>
      <c r="T308" s="147"/>
      <c r="U308" s="147"/>
      <c r="V308" s="115"/>
      <c r="W308" s="115"/>
      <c r="X308" s="115"/>
      <c r="Y308" s="147"/>
      <c r="Z308" s="149"/>
      <c r="AA308" s="147"/>
      <c r="AB308" s="147"/>
      <c r="AC308" s="147"/>
      <c r="AD308" s="114"/>
      <c r="AE308" s="114"/>
      <c r="AF308" s="147"/>
      <c r="AG308" s="149"/>
      <c r="AH308" s="147"/>
      <c r="AI308" s="147"/>
      <c r="AJ308" s="147"/>
      <c r="AK308" s="114"/>
      <c r="AL308" s="114"/>
      <c r="AM308" s="147"/>
      <c r="AN308" s="149"/>
      <c r="AO308" s="147"/>
      <c r="AP308" s="147"/>
      <c r="AQ308" s="114"/>
      <c r="AR308" s="147"/>
      <c r="AS308" s="114"/>
      <c r="AT308" s="147"/>
      <c r="AU308" s="147"/>
      <c r="AV308" s="147"/>
      <c r="AW308" s="114"/>
      <c r="AX308" s="147"/>
      <c r="AY308" s="114"/>
      <c r="AZ308" s="147"/>
      <c r="BA308" s="114"/>
      <c r="BB308" s="149"/>
      <c r="BC308" s="118"/>
      <c r="BD308" s="70"/>
      <c r="BE308" s="71"/>
      <c r="BF308" s="148"/>
      <c r="BG308" s="148"/>
      <c r="BH308" s="147"/>
      <c r="BI308" s="114"/>
      <c r="BJ308" s="114"/>
      <c r="BK308" s="147"/>
      <c r="BL308" s="150"/>
      <c r="BM308" s="147"/>
      <c r="BN308" s="147"/>
      <c r="BO308" s="147"/>
      <c r="BP308" s="147"/>
      <c r="BQ308" s="147"/>
      <c r="BR308" s="115"/>
      <c r="BS308" s="115"/>
      <c r="BT308" s="115"/>
      <c r="BU308" s="147"/>
      <c r="BV308" s="150"/>
      <c r="BW308" s="147"/>
      <c r="BX308" s="147"/>
      <c r="BY308" s="147"/>
      <c r="BZ308" s="147"/>
      <c r="CA308" s="147"/>
      <c r="CB308" s="115"/>
      <c r="CC308" s="115"/>
      <c r="CD308" s="115"/>
      <c r="CE308" s="147"/>
      <c r="CF308" s="150"/>
      <c r="CG308" s="120"/>
      <c r="CH308" s="185"/>
      <c r="CI308" s="122"/>
      <c r="CJ308" s="122"/>
      <c r="CK308" s="184"/>
      <c r="CL308" s="184"/>
    </row>
    <row r="309" spans="1:90" hidden="1" x14ac:dyDescent="0.25">
      <c r="A309" s="145"/>
      <c r="B309" s="146"/>
      <c r="C309" s="94"/>
      <c r="D309" s="147"/>
      <c r="E309" s="148"/>
      <c r="F309" s="149"/>
      <c r="G309" s="147"/>
      <c r="H309" s="147"/>
      <c r="I309" s="147"/>
      <c r="J309" s="147"/>
      <c r="K309" s="147"/>
      <c r="L309" s="115"/>
      <c r="M309" s="115"/>
      <c r="N309" s="115"/>
      <c r="O309" s="147"/>
      <c r="P309" s="149"/>
      <c r="Q309" s="147"/>
      <c r="R309" s="147"/>
      <c r="S309" s="147"/>
      <c r="T309" s="147"/>
      <c r="U309" s="147"/>
      <c r="V309" s="115"/>
      <c r="W309" s="115"/>
      <c r="X309" s="115"/>
      <c r="Y309" s="147"/>
      <c r="Z309" s="149"/>
      <c r="AA309" s="147"/>
      <c r="AB309" s="147"/>
      <c r="AC309" s="147"/>
      <c r="AD309" s="114"/>
      <c r="AE309" s="114"/>
      <c r="AF309" s="147"/>
      <c r="AG309" s="149"/>
      <c r="AH309" s="147"/>
      <c r="AI309" s="147"/>
      <c r="AJ309" s="147"/>
      <c r="AK309" s="114"/>
      <c r="AL309" s="114"/>
      <c r="AM309" s="147"/>
      <c r="AN309" s="149"/>
      <c r="AO309" s="147"/>
      <c r="AP309" s="147"/>
      <c r="AQ309" s="114"/>
      <c r="AR309" s="147"/>
      <c r="AS309" s="114"/>
      <c r="AT309" s="147"/>
      <c r="AU309" s="147"/>
      <c r="AV309" s="147"/>
      <c r="AW309" s="114"/>
      <c r="AX309" s="147"/>
      <c r="AY309" s="114"/>
      <c r="AZ309" s="147"/>
      <c r="BA309" s="114"/>
      <c r="BB309" s="149"/>
      <c r="BC309" s="118"/>
      <c r="BD309" s="70"/>
      <c r="BE309" s="71"/>
      <c r="BF309" s="148"/>
      <c r="BG309" s="148"/>
      <c r="BH309" s="147"/>
      <c r="BI309" s="114"/>
      <c r="BJ309" s="114"/>
      <c r="BK309" s="147"/>
      <c r="BL309" s="150"/>
      <c r="BM309" s="147"/>
      <c r="BN309" s="147"/>
      <c r="BO309" s="147"/>
      <c r="BP309" s="147"/>
      <c r="BQ309" s="147"/>
      <c r="BR309" s="115"/>
      <c r="BS309" s="115"/>
      <c r="BT309" s="115"/>
      <c r="BU309" s="147"/>
      <c r="BV309" s="150"/>
      <c r="BW309" s="147"/>
      <c r="BX309" s="147"/>
      <c r="BY309" s="147"/>
      <c r="BZ309" s="147"/>
      <c r="CA309" s="147"/>
      <c r="CB309" s="115"/>
      <c r="CC309" s="115"/>
      <c r="CD309" s="115"/>
      <c r="CE309" s="147"/>
      <c r="CF309" s="150"/>
      <c r="CG309" s="120"/>
      <c r="CH309" s="185"/>
      <c r="CI309" s="122"/>
      <c r="CJ309" s="122"/>
      <c r="CK309" s="184"/>
      <c r="CL309" s="184"/>
    </row>
    <row r="310" spans="1:90" hidden="1" x14ac:dyDescent="0.25">
      <c r="A310" s="145"/>
      <c r="B310" s="146"/>
      <c r="C310" s="94"/>
      <c r="D310" s="147"/>
      <c r="E310" s="148"/>
      <c r="F310" s="149"/>
      <c r="G310" s="147"/>
      <c r="H310" s="147"/>
      <c r="I310" s="147"/>
      <c r="J310" s="147"/>
      <c r="K310" s="147"/>
      <c r="L310" s="115"/>
      <c r="M310" s="115"/>
      <c r="N310" s="115"/>
      <c r="O310" s="147"/>
      <c r="P310" s="149"/>
      <c r="Q310" s="147"/>
      <c r="R310" s="147"/>
      <c r="S310" s="147"/>
      <c r="T310" s="147"/>
      <c r="U310" s="147"/>
      <c r="V310" s="115"/>
      <c r="W310" s="115"/>
      <c r="X310" s="115"/>
      <c r="Y310" s="147"/>
      <c r="Z310" s="149"/>
      <c r="AA310" s="147"/>
      <c r="AB310" s="147"/>
      <c r="AC310" s="147"/>
      <c r="AD310" s="114"/>
      <c r="AE310" s="114"/>
      <c r="AF310" s="147"/>
      <c r="AG310" s="149"/>
      <c r="AH310" s="147"/>
      <c r="AI310" s="147"/>
      <c r="AJ310" s="147"/>
      <c r="AK310" s="114"/>
      <c r="AL310" s="114"/>
      <c r="AM310" s="147"/>
      <c r="AN310" s="149"/>
      <c r="AO310" s="147"/>
      <c r="AP310" s="147"/>
      <c r="AQ310" s="114"/>
      <c r="AR310" s="147"/>
      <c r="AS310" s="114"/>
      <c r="AT310" s="147"/>
      <c r="AU310" s="147"/>
      <c r="AV310" s="147"/>
      <c r="AW310" s="114"/>
      <c r="AX310" s="147"/>
      <c r="AY310" s="114"/>
      <c r="AZ310" s="147"/>
      <c r="BA310" s="114"/>
      <c r="BB310" s="149"/>
      <c r="BC310" s="118"/>
      <c r="BD310" s="70"/>
      <c r="BE310" s="71"/>
      <c r="BF310" s="148"/>
      <c r="BG310" s="148"/>
      <c r="BH310" s="147"/>
      <c r="BI310" s="114"/>
      <c r="BJ310" s="114"/>
      <c r="BK310" s="147"/>
      <c r="BL310" s="150"/>
      <c r="BM310" s="147"/>
      <c r="BN310" s="147"/>
      <c r="BO310" s="147"/>
      <c r="BP310" s="147"/>
      <c r="BQ310" s="147"/>
      <c r="BR310" s="115"/>
      <c r="BS310" s="115"/>
      <c r="BT310" s="115"/>
      <c r="BU310" s="147"/>
      <c r="BV310" s="150"/>
      <c r="BW310" s="147"/>
      <c r="BX310" s="147"/>
      <c r="BY310" s="147"/>
      <c r="BZ310" s="147"/>
      <c r="CA310" s="147"/>
      <c r="CB310" s="115"/>
      <c r="CC310" s="115"/>
      <c r="CD310" s="115"/>
      <c r="CE310" s="147"/>
      <c r="CF310" s="150"/>
      <c r="CG310" s="120"/>
      <c r="CH310" s="185"/>
      <c r="CI310" s="122"/>
      <c r="CJ310" s="122"/>
      <c r="CK310" s="184"/>
      <c r="CL310" s="184"/>
    </row>
    <row r="311" spans="1:90" hidden="1" x14ac:dyDescent="0.25">
      <c r="A311" s="145"/>
      <c r="B311" s="146"/>
      <c r="C311" s="94"/>
      <c r="D311" s="147"/>
      <c r="E311" s="148"/>
      <c r="F311" s="149"/>
      <c r="G311" s="147"/>
      <c r="H311" s="147"/>
      <c r="I311" s="147"/>
      <c r="J311" s="147"/>
      <c r="K311" s="147"/>
      <c r="L311" s="115"/>
      <c r="M311" s="115"/>
      <c r="N311" s="115"/>
      <c r="O311" s="147"/>
      <c r="P311" s="149"/>
      <c r="Q311" s="147"/>
      <c r="R311" s="147"/>
      <c r="S311" s="147"/>
      <c r="T311" s="147"/>
      <c r="U311" s="147"/>
      <c r="V311" s="115"/>
      <c r="W311" s="115"/>
      <c r="X311" s="115"/>
      <c r="Y311" s="147"/>
      <c r="Z311" s="149"/>
      <c r="AA311" s="147"/>
      <c r="AB311" s="147"/>
      <c r="AC311" s="147"/>
      <c r="AD311" s="114"/>
      <c r="AE311" s="114"/>
      <c r="AF311" s="147"/>
      <c r="AG311" s="149"/>
      <c r="AH311" s="147"/>
      <c r="AI311" s="147"/>
      <c r="AJ311" s="147"/>
      <c r="AK311" s="114"/>
      <c r="AL311" s="114"/>
      <c r="AM311" s="147"/>
      <c r="AN311" s="149"/>
      <c r="AO311" s="147"/>
      <c r="AP311" s="147"/>
      <c r="AQ311" s="114"/>
      <c r="AR311" s="147"/>
      <c r="AS311" s="114"/>
      <c r="AT311" s="147"/>
      <c r="AU311" s="147"/>
      <c r="AV311" s="147"/>
      <c r="AW311" s="114"/>
      <c r="AX311" s="147"/>
      <c r="AY311" s="114"/>
      <c r="AZ311" s="147"/>
      <c r="BA311" s="114"/>
      <c r="BB311" s="149"/>
      <c r="BC311" s="118"/>
      <c r="BD311" s="70"/>
      <c r="BE311" s="71"/>
      <c r="BF311" s="148"/>
      <c r="BG311" s="148"/>
      <c r="BH311" s="147"/>
      <c r="BI311" s="114"/>
      <c r="BJ311" s="114"/>
      <c r="BK311" s="147"/>
      <c r="BL311" s="150"/>
      <c r="BM311" s="147"/>
      <c r="BN311" s="147"/>
      <c r="BO311" s="147"/>
      <c r="BP311" s="147"/>
      <c r="BQ311" s="147"/>
      <c r="BR311" s="115"/>
      <c r="BS311" s="115"/>
      <c r="BT311" s="115"/>
      <c r="BU311" s="147"/>
      <c r="BV311" s="150"/>
      <c r="BW311" s="147"/>
      <c r="BX311" s="147"/>
      <c r="BY311" s="147"/>
      <c r="BZ311" s="147"/>
      <c r="CA311" s="147"/>
      <c r="CB311" s="115"/>
      <c r="CC311" s="115"/>
      <c r="CD311" s="115"/>
      <c r="CE311" s="147"/>
      <c r="CF311" s="150"/>
      <c r="CG311" s="120"/>
      <c r="CH311" s="185"/>
      <c r="CI311" s="122"/>
      <c r="CJ311" s="122"/>
      <c r="CK311" s="184"/>
      <c r="CL311" s="184"/>
    </row>
    <row r="312" spans="1:90" hidden="1" x14ac:dyDescent="0.25">
      <c r="A312" s="145"/>
      <c r="B312" s="146"/>
      <c r="C312" s="94"/>
      <c r="D312" s="147"/>
      <c r="E312" s="148"/>
      <c r="F312" s="149"/>
      <c r="G312" s="147"/>
      <c r="H312" s="147"/>
      <c r="I312" s="147"/>
      <c r="J312" s="147"/>
      <c r="K312" s="147"/>
      <c r="L312" s="115"/>
      <c r="M312" s="115"/>
      <c r="N312" s="115"/>
      <c r="O312" s="147"/>
      <c r="P312" s="149"/>
      <c r="Q312" s="147"/>
      <c r="R312" s="147"/>
      <c r="S312" s="147"/>
      <c r="T312" s="147"/>
      <c r="U312" s="147"/>
      <c r="V312" s="115"/>
      <c r="W312" s="115"/>
      <c r="X312" s="115"/>
      <c r="Y312" s="147"/>
      <c r="Z312" s="149"/>
      <c r="AA312" s="147"/>
      <c r="AB312" s="147"/>
      <c r="AC312" s="147"/>
      <c r="AD312" s="114"/>
      <c r="AE312" s="114"/>
      <c r="AF312" s="147"/>
      <c r="AG312" s="149"/>
      <c r="AH312" s="147"/>
      <c r="AI312" s="147"/>
      <c r="AJ312" s="147"/>
      <c r="AK312" s="114"/>
      <c r="AL312" s="114"/>
      <c r="AM312" s="147"/>
      <c r="AN312" s="149"/>
      <c r="AO312" s="147"/>
      <c r="AP312" s="147"/>
      <c r="AQ312" s="114"/>
      <c r="AR312" s="147"/>
      <c r="AS312" s="114"/>
      <c r="AT312" s="147"/>
      <c r="AU312" s="147"/>
      <c r="AV312" s="147"/>
      <c r="AW312" s="114"/>
      <c r="AX312" s="147"/>
      <c r="AY312" s="114"/>
      <c r="AZ312" s="147"/>
      <c r="BA312" s="114"/>
      <c r="BB312" s="149"/>
      <c r="BC312" s="118"/>
      <c r="BD312" s="70"/>
      <c r="BE312" s="71"/>
      <c r="BF312" s="148"/>
      <c r="BG312" s="148"/>
      <c r="BH312" s="147"/>
      <c r="BI312" s="114"/>
      <c r="BJ312" s="114"/>
      <c r="BK312" s="147"/>
      <c r="BL312" s="150"/>
      <c r="BM312" s="147"/>
      <c r="BN312" s="147"/>
      <c r="BO312" s="147"/>
      <c r="BP312" s="147"/>
      <c r="BQ312" s="147"/>
      <c r="BR312" s="115"/>
      <c r="BS312" s="115"/>
      <c r="BT312" s="115"/>
      <c r="BU312" s="147"/>
      <c r="BV312" s="150"/>
      <c r="BW312" s="147"/>
      <c r="BX312" s="147"/>
      <c r="BY312" s="147"/>
      <c r="BZ312" s="147"/>
      <c r="CA312" s="147"/>
      <c r="CB312" s="115"/>
      <c r="CC312" s="115"/>
      <c r="CD312" s="115"/>
      <c r="CE312" s="147"/>
      <c r="CF312" s="150"/>
      <c r="CG312" s="120"/>
      <c r="CH312" s="185"/>
      <c r="CI312" s="122"/>
      <c r="CJ312" s="122"/>
      <c r="CK312" s="184"/>
      <c r="CL312" s="184"/>
    </row>
    <row r="313" spans="1:90" hidden="1" x14ac:dyDescent="0.25">
      <c r="A313" s="145"/>
      <c r="B313" s="146"/>
      <c r="C313" s="94"/>
      <c r="D313" s="147"/>
      <c r="E313" s="148"/>
      <c r="F313" s="149"/>
      <c r="G313" s="147"/>
      <c r="H313" s="147"/>
      <c r="I313" s="147"/>
      <c r="J313" s="147"/>
      <c r="K313" s="147"/>
      <c r="L313" s="115"/>
      <c r="M313" s="115"/>
      <c r="N313" s="115"/>
      <c r="O313" s="147"/>
      <c r="P313" s="149"/>
      <c r="Q313" s="147"/>
      <c r="R313" s="147"/>
      <c r="S313" s="147"/>
      <c r="T313" s="147"/>
      <c r="U313" s="147"/>
      <c r="V313" s="115"/>
      <c r="W313" s="115"/>
      <c r="X313" s="115"/>
      <c r="Y313" s="147"/>
      <c r="Z313" s="149"/>
      <c r="AA313" s="147"/>
      <c r="AB313" s="147"/>
      <c r="AC313" s="147"/>
      <c r="AD313" s="114"/>
      <c r="AE313" s="114"/>
      <c r="AF313" s="147"/>
      <c r="AG313" s="149"/>
      <c r="AH313" s="147"/>
      <c r="AI313" s="147"/>
      <c r="AJ313" s="147"/>
      <c r="AK313" s="114"/>
      <c r="AL313" s="114"/>
      <c r="AM313" s="147"/>
      <c r="AN313" s="149"/>
      <c r="AO313" s="147"/>
      <c r="AP313" s="147"/>
      <c r="AQ313" s="114"/>
      <c r="AR313" s="147"/>
      <c r="AS313" s="114"/>
      <c r="AT313" s="147"/>
      <c r="AU313" s="147"/>
      <c r="AV313" s="147"/>
      <c r="AW313" s="114"/>
      <c r="AX313" s="147"/>
      <c r="AY313" s="114"/>
      <c r="AZ313" s="147"/>
      <c r="BA313" s="114"/>
      <c r="BB313" s="149"/>
      <c r="BC313" s="118"/>
      <c r="BD313" s="70"/>
      <c r="BE313" s="71"/>
      <c r="BF313" s="148"/>
      <c r="BG313" s="148"/>
      <c r="BH313" s="147"/>
      <c r="BI313" s="114"/>
      <c r="BJ313" s="114"/>
      <c r="BK313" s="147"/>
      <c r="BL313" s="150"/>
      <c r="BM313" s="147"/>
      <c r="BN313" s="147"/>
      <c r="BO313" s="147"/>
      <c r="BP313" s="147"/>
      <c r="BQ313" s="147"/>
      <c r="BR313" s="115"/>
      <c r="BS313" s="115"/>
      <c r="BT313" s="115"/>
      <c r="BU313" s="147"/>
      <c r="BV313" s="150"/>
      <c r="BW313" s="147"/>
      <c r="BX313" s="147"/>
      <c r="BY313" s="147"/>
      <c r="BZ313" s="147"/>
      <c r="CA313" s="147"/>
      <c r="CB313" s="115"/>
      <c r="CC313" s="115"/>
      <c r="CD313" s="115"/>
      <c r="CE313" s="147"/>
      <c r="CF313" s="150"/>
      <c r="CG313" s="120"/>
      <c r="CH313" s="185"/>
      <c r="CI313" s="122"/>
      <c r="CJ313" s="122"/>
      <c r="CK313" s="184"/>
      <c r="CL313" s="184"/>
    </row>
    <row r="314" spans="1:90" hidden="1" x14ac:dyDescent="0.25">
      <c r="A314" s="145"/>
      <c r="B314" s="146"/>
      <c r="C314" s="94"/>
      <c r="D314" s="147"/>
      <c r="E314" s="148"/>
      <c r="F314" s="149"/>
      <c r="G314" s="147"/>
      <c r="H314" s="147"/>
      <c r="I314" s="147"/>
      <c r="J314" s="147"/>
      <c r="K314" s="147"/>
      <c r="L314" s="115"/>
      <c r="M314" s="115"/>
      <c r="N314" s="115"/>
      <c r="O314" s="147"/>
      <c r="P314" s="149"/>
      <c r="Q314" s="147"/>
      <c r="R314" s="147"/>
      <c r="S314" s="147"/>
      <c r="T314" s="147"/>
      <c r="U314" s="147"/>
      <c r="V314" s="115"/>
      <c r="W314" s="115"/>
      <c r="X314" s="115"/>
      <c r="Y314" s="147"/>
      <c r="Z314" s="149"/>
      <c r="AA314" s="147"/>
      <c r="AB314" s="147"/>
      <c r="AC314" s="147"/>
      <c r="AD314" s="114"/>
      <c r="AE314" s="114"/>
      <c r="AF314" s="147"/>
      <c r="AG314" s="149"/>
      <c r="AH314" s="147"/>
      <c r="AI314" s="147"/>
      <c r="AJ314" s="147"/>
      <c r="AK314" s="114"/>
      <c r="AL314" s="114"/>
      <c r="AM314" s="147"/>
      <c r="AN314" s="149"/>
      <c r="AO314" s="147"/>
      <c r="AP314" s="147"/>
      <c r="AQ314" s="114"/>
      <c r="AR314" s="147"/>
      <c r="AS314" s="114"/>
      <c r="AT314" s="147"/>
      <c r="AU314" s="147"/>
      <c r="AV314" s="147"/>
      <c r="AW314" s="114"/>
      <c r="AX314" s="147"/>
      <c r="AY314" s="114"/>
      <c r="AZ314" s="147"/>
      <c r="BA314" s="114"/>
      <c r="BB314" s="149"/>
      <c r="BC314" s="118"/>
      <c r="BD314" s="70"/>
      <c r="BE314" s="71"/>
      <c r="BF314" s="148"/>
      <c r="BG314" s="148"/>
      <c r="BH314" s="147"/>
      <c r="BI314" s="114"/>
      <c r="BJ314" s="114"/>
      <c r="BK314" s="147"/>
      <c r="BL314" s="150"/>
      <c r="BM314" s="147"/>
      <c r="BN314" s="147"/>
      <c r="BO314" s="147"/>
      <c r="BP314" s="147"/>
      <c r="BQ314" s="147"/>
      <c r="BR314" s="115"/>
      <c r="BS314" s="115"/>
      <c r="BT314" s="115"/>
      <c r="BU314" s="147"/>
      <c r="BV314" s="150"/>
      <c r="BW314" s="147"/>
      <c r="BX314" s="147"/>
      <c r="BY314" s="147"/>
      <c r="BZ314" s="147"/>
      <c r="CA314" s="147"/>
      <c r="CB314" s="115"/>
      <c r="CC314" s="115"/>
      <c r="CD314" s="115"/>
      <c r="CE314" s="147"/>
      <c r="CF314" s="150"/>
      <c r="CG314" s="120"/>
      <c r="CH314" s="185"/>
      <c r="CI314" s="122"/>
      <c r="CJ314" s="122"/>
      <c r="CK314" s="184"/>
      <c r="CL314" s="184"/>
    </row>
    <row r="315" spans="1:90" hidden="1" x14ac:dyDescent="0.25">
      <c r="A315" s="145"/>
      <c r="B315" s="146"/>
      <c r="C315" s="94"/>
      <c r="D315" s="147"/>
      <c r="E315" s="148"/>
      <c r="F315" s="149"/>
      <c r="G315" s="147"/>
      <c r="H315" s="147"/>
      <c r="I315" s="147"/>
      <c r="J315" s="147"/>
      <c r="K315" s="147"/>
      <c r="L315" s="115"/>
      <c r="M315" s="115"/>
      <c r="N315" s="115"/>
      <c r="O315" s="147"/>
      <c r="P315" s="149"/>
      <c r="Q315" s="147"/>
      <c r="R315" s="147"/>
      <c r="S315" s="147"/>
      <c r="T315" s="147"/>
      <c r="U315" s="147"/>
      <c r="V315" s="115"/>
      <c r="W315" s="115"/>
      <c r="X315" s="115"/>
      <c r="Y315" s="147"/>
      <c r="Z315" s="149"/>
      <c r="AA315" s="147"/>
      <c r="AB315" s="147"/>
      <c r="AC315" s="147"/>
      <c r="AD315" s="114"/>
      <c r="AE315" s="114"/>
      <c r="AF315" s="147"/>
      <c r="AG315" s="149"/>
      <c r="AH315" s="147"/>
      <c r="AI315" s="147"/>
      <c r="AJ315" s="147"/>
      <c r="AK315" s="114"/>
      <c r="AL315" s="114"/>
      <c r="AM315" s="147"/>
      <c r="AN315" s="149"/>
      <c r="AO315" s="147"/>
      <c r="AP315" s="147"/>
      <c r="AQ315" s="114"/>
      <c r="AR315" s="147"/>
      <c r="AS315" s="114"/>
      <c r="AT315" s="147"/>
      <c r="AU315" s="147"/>
      <c r="AV315" s="147"/>
      <c r="AW315" s="114"/>
      <c r="AX315" s="147"/>
      <c r="AY315" s="114"/>
      <c r="AZ315" s="147"/>
      <c r="BA315" s="114"/>
      <c r="BB315" s="149"/>
      <c r="BC315" s="118"/>
      <c r="BD315" s="70"/>
      <c r="BE315" s="71"/>
      <c r="BF315" s="148"/>
      <c r="BG315" s="148"/>
      <c r="BH315" s="147"/>
      <c r="BI315" s="114"/>
      <c r="BJ315" s="114"/>
      <c r="BK315" s="147"/>
      <c r="BL315" s="150"/>
      <c r="BM315" s="147"/>
      <c r="BN315" s="147"/>
      <c r="BO315" s="147"/>
      <c r="BP315" s="147"/>
      <c r="BQ315" s="147"/>
      <c r="BR315" s="115"/>
      <c r="BS315" s="115"/>
      <c r="BT315" s="115"/>
      <c r="BU315" s="147"/>
      <c r="BV315" s="150"/>
      <c r="BW315" s="147"/>
      <c r="BX315" s="147"/>
      <c r="BY315" s="147"/>
      <c r="BZ315" s="147"/>
      <c r="CA315" s="147"/>
      <c r="CB315" s="115"/>
      <c r="CC315" s="115"/>
      <c r="CD315" s="115"/>
      <c r="CE315" s="147"/>
      <c r="CF315" s="150"/>
      <c r="CG315" s="120"/>
      <c r="CH315" s="185"/>
      <c r="CI315" s="122"/>
      <c r="CJ315" s="122"/>
      <c r="CK315" s="184"/>
      <c r="CL315" s="184"/>
    </row>
    <row r="316" spans="1:90" hidden="1" x14ac:dyDescent="0.25">
      <c r="A316" s="145"/>
      <c r="B316" s="146"/>
      <c r="C316" s="94"/>
      <c r="D316" s="147"/>
      <c r="E316" s="148"/>
      <c r="F316" s="149"/>
      <c r="G316" s="147"/>
      <c r="H316" s="147"/>
      <c r="I316" s="147"/>
      <c r="J316" s="147"/>
      <c r="K316" s="147"/>
      <c r="L316" s="115"/>
      <c r="M316" s="115"/>
      <c r="N316" s="115"/>
      <c r="O316" s="147"/>
      <c r="P316" s="149"/>
      <c r="Q316" s="147"/>
      <c r="R316" s="147"/>
      <c r="S316" s="147"/>
      <c r="T316" s="147"/>
      <c r="U316" s="147"/>
      <c r="V316" s="115"/>
      <c r="W316" s="115"/>
      <c r="X316" s="115"/>
      <c r="Y316" s="147"/>
      <c r="Z316" s="149"/>
      <c r="AA316" s="147"/>
      <c r="AB316" s="147"/>
      <c r="AC316" s="147"/>
      <c r="AD316" s="114"/>
      <c r="AE316" s="114"/>
      <c r="AF316" s="147"/>
      <c r="AG316" s="149"/>
      <c r="AH316" s="147"/>
      <c r="AI316" s="147"/>
      <c r="AJ316" s="147"/>
      <c r="AK316" s="114"/>
      <c r="AL316" s="114"/>
      <c r="AM316" s="147"/>
      <c r="AN316" s="149"/>
      <c r="AO316" s="147"/>
      <c r="AP316" s="147"/>
      <c r="AQ316" s="114"/>
      <c r="AR316" s="147"/>
      <c r="AS316" s="114"/>
      <c r="AT316" s="147"/>
      <c r="AU316" s="147"/>
      <c r="AV316" s="147"/>
      <c r="AW316" s="114"/>
      <c r="AX316" s="147"/>
      <c r="AY316" s="114"/>
      <c r="AZ316" s="147"/>
      <c r="BA316" s="114"/>
      <c r="BB316" s="149"/>
      <c r="BC316" s="118"/>
      <c r="BD316" s="70"/>
      <c r="BE316" s="71"/>
      <c r="BF316" s="148"/>
      <c r="BG316" s="148"/>
      <c r="BH316" s="147"/>
      <c r="BI316" s="114"/>
      <c r="BJ316" s="114"/>
      <c r="BK316" s="147"/>
      <c r="BL316" s="150"/>
      <c r="BM316" s="147"/>
      <c r="BN316" s="147"/>
      <c r="BO316" s="147"/>
      <c r="BP316" s="147"/>
      <c r="BQ316" s="147"/>
      <c r="BR316" s="115"/>
      <c r="BS316" s="115"/>
      <c r="BT316" s="115"/>
      <c r="BU316" s="147"/>
      <c r="BV316" s="150"/>
      <c r="BW316" s="147"/>
      <c r="BX316" s="147"/>
      <c r="BY316" s="147"/>
      <c r="BZ316" s="147"/>
      <c r="CA316" s="147"/>
      <c r="CB316" s="115"/>
      <c r="CC316" s="115"/>
      <c r="CD316" s="115"/>
      <c r="CE316" s="147"/>
      <c r="CF316" s="150"/>
      <c r="CG316" s="120"/>
      <c r="CH316" s="185"/>
      <c r="CI316" s="122"/>
      <c r="CJ316" s="122"/>
      <c r="CK316" s="184"/>
      <c r="CL316" s="184"/>
    </row>
    <row r="317" spans="1:90" hidden="1" x14ac:dyDescent="0.25">
      <c r="A317" s="145"/>
      <c r="B317" s="146"/>
      <c r="C317" s="94"/>
      <c r="D317" s="147"/>
      <c r="E317" s="148"/>
      <c r="F317" s="149"/>
      <c r="G317" s="147"/>
      <c r="H317" s="147"/>
      <c r="I317" s="147"/>
      <c r="J317" s="147"/>
      <c r="K317" s="147"/>
      <c r="L317" s="115"/>
      <c r="M317" s="115"/>
      <c r="N317" s="115"/>
      <c r="O317" s="147"/>
      <c r="P317" s="149"/>
      <c r="Q317" s="147"/>
      <c r="R317" s="147"/>
      <c r="S317" s="147"/>
      <c r="T317" s="147"/>
      <c r="U317" s="147"/>
      <c r="V317" s="115"/>
      <c r="W317" s="115"/>
      <c r="X317" s="115"/>
      <c r="Y317" s="147"/>
      <c r="Z317" s="149"/>
      <c r="AA317" s="147"/>
      <c r="AB317" s="147"/>
      <c r="AC317" s="147"/>
      <c r="AD317" s="114"/>
      <c r="AE317" s="114"/>
      <c r="AF317" s="147"/>
      <c r="AG317" s="149"/>
      <c r="AH317" s="147"/>
      <c r="AI317" s="147"/>
      <c r="AJ317" s="147"/>
      <c r="AK317" s="114"/>
      <c r="AL317" s="114"/>
      <c r="AM317" s="147"/>
      <c r="AN317" s="149"/>
      <c r="AO317" s="147"/>
      <c r="AP317" s="147"/>
      <c r="AQ317" s="114"/>
      <c r="AR317" s="147"/>
      <c r="AS317" s="114"/>
      <c r="AT317" s="147"/>
      <c r="AU317" s="147"/>
      <c r="AV317" s="147"/>
      <c r="AW317" s="114"/>
      <c r="AX317" s="147"/>
      <c r="AY317" s="114"/>
      <c r="AZ317" s="147"/>
      <c r="BA317" s="114"/>
      <c r="BB317" s="149"/>
      <c r="BC317" s="118"/>
      <c r="BD317" s="70"/>
      <c r="BE317" s="71"/>
      <c r="BF317" s="148"/>
      <c r="BG317" s="148"/>
      <c r="BH317" s="147"/>
      <c r="BI317" s="114"/>
      <c r="BJ317" s="114"/>
      <c r="BK317" s="147"/>
      <c r="BL317" s="150"/>
      <c r="BM317" s="147"/>
      <c r="BN317" s="147"/>
      <c r="BO317" s="147"/>
      <c r="BP317" s="147"/>
      <c r="BQ317" s="147"/>
      <c r="BR317" s="115"/>
      <c r="BS317" s="115"/>
      <c r="BT317" s="115"/>
      <c r="BU317" s="147"/>
      <c r="BV317" s="150"/>
      <c r="BW317" s="147"/>
      <c r="BX317" s="147"/>
      <c r="BY317" s="147"/>
      <c r="BZ317" s="147"/>
      <c r="CA317" s="147"/>
      <c r="CB317" s="115"/>
      <c r="CC317" s="115"/>
      <c r="CD317" s="115"/>
      <c r="CE317" s="147"/>
      <c r="CF317" s="150"/>
      <c r="CG317" s="120"/>
      <c r="CH317" s="185"/>
      <c r="CI317" s="122"/>
      <c r="CJ317" s="122"/>
      <c r="CK317" s="184"/>
      <c r="CL317" s="184"/>
    </row>
    <row r="318" spans="1:90" hidden="1" x14ac:dyDescent="0.25">
      <c r="A318" s="145"/>
      <c r="B318" s="146"/>
      <c r="C318" s="94"/>
      <c r="D318" s="147"/>
      <c r="E318" s="148"/>
      <c r="F318" s="149"/>
      <c r="G318" s="147"/>
      <c r="H318" s="147"/>
      <c r="I318" s="147"/>
      <c r="J318" s="147"/>
      <c r="K318" s="147"/>
      <c r="L318" s="115"/>
      <c r="M318" s="115"/>
      <c r="N318" s="115"/>
      <c r="O318" s="147"/>
      <c r="P318" s="149"/>
      <c r="Q318" s="147"/>
      <c r="R318" s="147"/>
      <c r="S318" s="147"/>
      <c r="T318" s="147"/>
      <c r="U318" s="147"/>
      <c r="V318" s="115"/>
      <c r="W318" s="115"/>
      <c r="X318" s="115"/>
      <c r="Y318" s="147"/>
      <c r="Z318" s="149"/>
      <c r="AA318" s="147"/>
      <c r="AB318" s="147"/>
      <c r="AC318" s="147"/>
      <c r="AD318" s="114"/>
      <c r="AE318" s="114"/>
      <c r="AF318" s="147"/>
      <c r="AG318" s="149"/>
      <c r="AH318" s="147"/>
      <c r="AI318" s="147"/>
      <c r="AJ318" s="147"/>
      <c r="AK318" s="114"/>
      <c r="AL318" s="114"/>
      <c r="AM318" s="147"/>
      <c r="AN318" s="149"/>
      <c r="AO318" s="147"/>
      <c r="AP318" s="147"/>
      <c r="AQ318" s="114"/>
      <c r="AR318" s="147"/>
      <c r="AS318" s="114"/>
      <c r="AT318" s="147"/>
      <c r="AU318" s="147"/>
      <c r="AV318" s="147"/>
      <c r="AW318" s="114"/>
      <c r="AX318" s="147"/>
      <c r="AY318" s="114"/>
      <c r="AZ318" s="147"/>
      <c r="BA318" s="114"/>
      <c r="BB318" s="149"/>
      <c r="BC318" s="118"/>
      <c r="BD318" s="70"/>
      <c r="BE318" s="71"/>
      <c r="BF318" s="148"/>
      <c r="BG318" s="148"/>
      <c r="BH318" s="147"/>
      <c r="BI318" s="114"/>
      <c r="BJ318" s="114"/>
      <c r="BK318" s="147"/>
      <c r="BL318" s="150"/>
      <c r="BM318" s="147"/>
      <c r="BN318" s="147"/>
      <c r="BO318" s="147"/>
      <c r="BP318" s="147"/>
      <c r="BQ318" s="147"/>
      <c r="BR318" s="115"/>
      <c r="BS318" s="115"/>
      <c r="BT318" s="115"/>
      <c r="BU318" s="147"/>
      <c r="BV318" s="150"/>
      <c r="BW318" s="147"/>
      <c r="BX318" s="147"/>
      <c r="BY318" s="147"/>
      <c r="BZ318" s="147"/>
      <c r="CA318" s="147"/>
      <c r="CB318" s="115"/>
      <c r="CC318" s="115"/>
      <c r="CD318" s="115"/>
      <c r="CE318" s="147"/>
      <c r="CF318" s="150"/>
      <c r="CG318" s="120"/>
      <c r="CH318" s="185"/>
      <c r="CI318" s="122"/>
      <c r="CJ318" s="122"/>
      <c r="CK318" s="184"/>
      <c r="CL318" s="184"/>
    </row>
    <row r="319" spans="1:90" hidden="1" x14ac:dyDescent="0.25">
      <c r="A319" s="145"/>
      <c r="B319" s="146"/>
      <c r="C319" s="94"/>
      <c r="D319" s="147"/>
      <c r="E319" s="148"/>
      <c r="F319" s="149"/>
      <c r="G319" s="147"/>
      <c r="H319" s="147"/>
      <c r="I319" s="147"/>
      <c r="J319" s="147"/>
      <c r="K319" s="147"/>
      <c r="L319" s="115"/>
      <c r="M319" s="115"/>
      <c r="N319" s="115"/>
      <c r="O319" s="147"/>
      <c r="P319" s="149"/>
      <c r="Q319" s="147"/>
      <c r="R319" s="147"/>
      <c r="S319" s="147"/>
      <c r="T319" s="147"/>
      <c r="U319" s="147"/>
      <c r="V319" s="115"/>
      <c r="W319" s="115"/>
      <c r="X319" s="115"/>
      <c r="Y319" s="147"/>
      <c r="Z319" s="149"/>
      <c r="AA319" s="147"/>
      <c r="AB319" s="147"/>
      <c r="AC319" s="147"/>
      <c r="AD319" s="114"/>
      <c r="AE319" s="114"/>
      <c r="AF319" s="147"/>
      <c r="AG319" s="149"/>
      <c r="AH319" s="147"/>
      <c r="AI319" s="147"/>
      <c r="AJ319" s="147"/>
      <c r="AK319" s="114"/>
      <c r="AL319" s="114"/>
      <c r="AM319" s="147"/>
      <c r="AN319" s="149"/>
      <c r="AO319" s="147"/>
      <c r="AP319" s="147"/>
      <c r="AQ319" s="114"/>
      <c r="AR319" s="147"/>
      <c r="AS319" s="114"/>
      <c r="AT319" s="147"/>
      <c r="AU319" s="147"/>
      <c r="AV319" s="147"/>
      <c r="AW319" s="114"/>
      <c r="AX319" s="147"/>
      <c r="AY319" s="114"/>
      <c r="AZ319" s="147"/>
      <c r="BA319" s="114"/>
      <c r="BB319" s="149"/>
      <c r="BC319" s="118"/>
      <c r="BD319" s="70"/>
      <c r="BE319" s="71"/>
      <c r="BF319" s="148"/>
      <c r="BG319" s="148"/>
      <c r="BH319" s="147"/>
      <c r="BI319" s="114"/>
      <c r="BJ319" s="114"/>
      <c r="BK319" s="147"/>
      <c r="BL319" s="150"/>
      <c r="BM319" s="147"/>
      <c r="BN319" s="147"/>
      <c r="BO319" s="147"/>
      <c r="BP319" s="147"/>
      <c r="BQ319" s="147"/>
      <c r="BR319" s="115"/>
      <c r="BS319" s="115"/>
      <c r="BT319" s="115"/>
      <c r="BU319" s="147"/>
      <c r="BV319" s="150"/>
      <c r="BW319" s="147"/>
      <c r="BX319" s="147"/>
      <c r="BY319" s="147"/>
      <c r="BZ319" s="147"/>
      <c r="CA319" s="147"/>
      <c r="CB319" s="115"/>
      <c r="CC319" s="115"/>
      <c r="CD319" s="115"/>
      <c r="CE319" s="147"/>
      <c r="CF319" s="150"/>
      <c r="CG319" s="120"/>
      <c r="CH319" s="185"/>
      <c r="CI319" s="122"/>
      <c r="CJ319" s="122"/>
      <c r="CK319" s="184"/>
      <c r="CL319" s="184"/>
    </row>
    <row r="320" spans="1:90" hidden="1" x14ac:dyDescent="0.25">
      <c r="A320" s="145"/>
      <c r="B320" s="146"/>
      <c r="C320" s="94"/>
      <c r="D320" s="147"/>
      <c r="E320" s="148"/>
      <c r="F320" s="149"/>
      <c r="G320" s="147"/>
      <c r="H320" s="147"/>
      <c r="I320" s="147"/>
      <c r="J320" s="147"/>
      <c r="K320" s="147"/>
      <c r="L320" s="115"/>
      <c r="M320" s="115"/>
      <c r="N320" s="115"/>
      <c r="O320" s="147"/>
      <c r="P320" s="149"/>
      <c r="Q320" s="147"/>
      <c r="R320" s="147"/>
      <c r="S320" s="147"/>
      <c r="T320" s="147"/>
      <c r="U320" s="147"/>
      <c r="V320" s="115"/>
      <c r="W320" s="115"/>
      <c r="X320" s="115"/>
      <c r="Y320" s="147"/>
      <c r="Z320" s="149"/>
      <c r="AA320" s="147"/>
      <c r="AB320" s="147"/>
      <c r="AC320" s="147"/>
      <c r="AD320" s="114"/>
      <c r="AE320" s="114"/>
      <c r="AF320" s="147"/>
      <c r="AG320" s="149"/>
      <c r="AH320" s="147"/>
      <c r="AI320" s="147"/>
      <c r="AJ320" s="147"/>
      <c r="AK320" s="114"/>
      <c r="AL320" s="114"/>
      <c r="AM320" s="147"/>
      <c r="AN320" s="149"/>
      <c r="AO320" s="147"/>
      <c r="AP320" s="147"/>
      <c r="AQ320" s="114"/>
      <c r="AR320" s="147"/>
      <c r="AS320" s="114"/>
      <c r="AT320" s="147"/>
      <c r="AU320" s="147"/>
      <c r="AV320" s="147"/>
      <c r="AW320" s="114"/>
      <c r="AX320" s="147"/>
      <c r="AY320" s="114"/>
      <c r="AZ320" s="147"/>
      <c r="BA320" s="114"/>
      <c r="BB320" s="149"/>
      <c r="BC320" s="118"/>
      <c r="BD320" s="70"/>
      <c r="BE320" s="71"/>
      <c r="BF320" s="148"/>
      <c r="BG320" s="148"/>
      <c r="BH320" s="147"/>
      <c r="BI320" s="114"/>
      <c r="BJ320" s="114"/>
      <c r="BK320" s="147"/>
      <c r="BL320" s="150"/>
      <c r="BM320" s="147"/>
      <c r="BN320" s="147"/>
      <c r="BO320" s="147"/>
      <c r="BP320" s="147"/>
      <c r="BQ320" s="147"/>
      <c r="BR320" s="115"/>
      <c r="BS320" s="115"/>
      <c r="BT320" s="115"/>
      <c r="BU320" s="147"/>
      <c r="BV320" s="150"/>
      <c r="BW320" s="147"/>
      <c r="BX320" s="147"/>
      <c r="BY320" s="147"/>
      <c r="BZ320" s="147"/>
      <c r="CA320" s="147"/>
      <c r="CB320" s="115"/>
      <c r="CC320" s="115"/>
      <c r="CD320" s="115"/>
      <c r="CE320" s="147"/>
      <c r="CF320" s="150"/>
      <c r="CG320" s="120"/>
      <c r="CH320" s="185"/>
      <c r="CI320" s="122"/>
      <c r="CJ320" s="122"/>
      <c r="CK320" s="184"/>
      <c r="CL320" s="184"/>
    </row>
    <row r="321" spans="1:90" hidden="1" x14ac:dyDescent="0.25">
      <c r="A321" s="145"/>
      <c r="B321" s="146"/>
      <c r="C321" s="94"/>
      <c r="D321" s="147"/>
      <c r="E321" s="148"/>
      <c r="F321" s="149"/>
      <c r="G321" s="147"/>
      <c r="H321" s="147"/>
      <c r="I321" s="147"/>
      <c r="J321" s="147"/>
      <c r="K321" s="147"/>
      <c r="L321" s="115"/>
      <c r="M321" s="115"/>
      <c r="N321" s="115"/>
      <c r="O321" s="147"/>
      <c r="P321" s="149"/>
      <c r="Q321" s="147"/>
      <c r="R321" s="147"/>
      <c r="S321" s="147"/>
      <c r="T321" s="147"/>
      <c r="U321" s="147"/>
      <c r="V321" s="115"/>
      <c r="W321" s="115"/>
      <c r="X321" s="115"/>
      <c r="Y321" s="147"/>
      <c r="Z321" s="149"/>
      <c r="AA321" s="147"/>
      <c r="AB321" s="147"/>
      <c r="AC321" s="147"/>
      <c r="AD321" s="114"/>
      <c r="AE321" s="114"/>
      <c r="AF321" s="147"/>
      <c r="AG321" s="149"/>
      <c r="AH321" s="147"/>
      <c r="AI321" s="147"/>
      <c r="AJ321" s="147"/>
      <c r="AK321" s="114"/>
      <c r="AL321" s="114"/>
      <c r="AM321" s="147"/>
      <c r="AN321" s="149"/>
      <c r="AO321" s="147"/>
      <c r="AP321" s="147"/>
      <c r="AQ321" s="114"/>
      <c r="AR321" s="147"/>
      <c r="AS321" s="114"/>
      <c r="AT321" s="147"/>
      <c r="AU321" s="147"/>
      <c r="AV321" s="147"/>
      <c r="AW321" s="114"/>
      <c r="AX321" s="147"/>
      <c r="AY321" s="114"/>
      <c r="AZ321" s="147"/>
      <c r="BA321" s="114"/>
      <c r="BB321" s="149"/>
      <c r="BC321" s="118"/>
      <c r="BD321" s="70"/>
      <c r="BE321" s="71"/>
      <c r="BF321" s="148"/>
      <c r="BG321" s="148"/>
      <c r="BH321" s="147"/>
      <c r="BI321" s="114"/>
      <c r="BJ321" s="114"/>
      <c r="BK321" s="147"/>
      <c r="BL321" s="150"/>
      <c r="BM321" s="147"/>
      <c r="BN321" s="147"/>
      <c r="BO321" s="147"/>
      <c r="BP321" s="147"/>
      <c r="BQ321" s="147"/>
      <c r="BR321" s="115"/>
      <c r="BS321" s="115"/>
      <c r="BT321" s="115"/>
      <c r="BU321" s="147"/>
      <c r="BV321" s="150"/>
      <c r="BW321" s="147"/>
      <c r="BX321" s="147"/>
      <c r="BY321" s="147"/>
      <c r="BZ321" s="147"/>
      <c r="CA321" s="147"/>
      <c r="CB321" s="115"/>
      <c r="CC321" s="115"/>
      <c r="CD321" s="115"/>
      <c r="CE321" s="147"/>
      <c r="CF321" s="150"/>
      <c r="CG321" s="120"/>
      <c r="CH321" s="185"/>
      <c r="CI321" s="122"/>
      <c r="CJ321" s="122"/>
      <c r="CK321" s="184"/>
      <c r="CL321" s="184"/>
    </row>
    <row r="322" spans="1:90" hidden="1" x14ac:dyDescent="0.25">
      <c r="A322" s="145"/>
      <c r="B322" s="146"/>
      <c r="C322" s="94"/>
      <c r="D322" s="147"/>
      <c r="E322" s="148"/>
      <c r="F322" s="149"/>
      <c r="G322" s="147"/>
      <c r="H322" s="147"/>
      <c r="I322" s="147"/>
      <c r="J322" s="147"/>
      <c r="K322" s="147"/>
      <c r="L322" s="115"/>
      <c r="M322" s="115"/>
      <c r="N322" s="115"/>
      <c r="O322" s="147"/>
      <c r="P322" s="149"/>
      <c r="Q322" s="147"/>
      <c r="R322" s="147"/>
      <c r="S322" s="147"/>
      <c r="T322" s="147"/>
      <c r="U322" s="147"/>
      <c r="V322" s="115"/>
      <c r="W322" s="115"/>
      <c r="X322" s="115"/>
      <c r="Y322" s="147"/>
      <c r="Z322" s="149"/>
      <c r="AA322" s="147"/>
      <c r="AB322" s="147"/>
      <c r="AC322" s="147"/>
      <c r="AD322" s="114"/>
      <c r="AE322" s="114"/>
      <c r="AF322" s="147"/>
      <c r="AG322" s="149"/>
      <c r="AH322" s="147"/>
      <c r="AI322" s="147"/>
      <c r="AJ322" s="147"/>
      <c r="AK322" s="114"/>
      <c r="AL322" s="114"/>
      <c r="AM322" s="147"/>
      <c r="AN322" s="149"/>
      <c r="AO322" s="147"/>
      <c r="AP322" s="147"/>
      <c r="AQ322" s="114"/>
      <c r="AR322" s="147"/>
      <c r="AS322" s="114"/>
      <c r="AT322" s="147"/>
      <c r="AU322" s="147"/>
      <c r="AV322" s="147"/>
      <c r="AW322" s="114"/>
      <c r="AX322" s="147"/>
      <c r="AY322" s="114"/>
      <c r="AZ322" s="147"/>
      <c r="BA322" s="114"/>
      <c r="BB322" s="149"/>
      <c r="BC322" s="118"/>
      <c r="BD322" s="70"/>
      <c r="BE322" s="71"/>
      <c r="BF322" s="148"/>
      <c r="BG322" s="148"/>
      <c r="BH322" s="147"/>
      <c r="BI322" s="114"/>
      <c r="BJ322" s="114"/>
      <c r="BK322" s="147"/>
      <c r="BL322" s="150"/>
      <c r="BM322" s="147"/>
      <c r="BN322" s="147"/>
      <c r="BO322" s="147"/>
      <c r="BP322" s="147"/>
      <c r="BQ322" s="147"/>
      <c r="BR322" s="115"/>
      <c r="BS322" s="115"/>
      <c r="BT322" s="115"/>
      <c r="BU322" s="147"/>
      <c r="BV322" s="150"/>
      <c r="BW322" s="147"/>
      <c r="BX322" s="147"/>
      <c r="BY322" s="147"/>
      <c r="BZ322" s="147"/>
      <c r="CA322" s="147"/>
      <c r="CB322" s="115"/>
      <c r="CC322" s="115"/>
      <c r="CD322" s="115"/>
      <c r="CE322" s="147"/>
      <c r="CF322" s="150"/>
      <c r="CG322" s="120"/>
      <c r="CH322" s="185"/>
      <c r="CI322" s="122"/>
      <c r="CJ322" s="122"/>
      <c r="CK322" s="184"/>
      <c r="CL322" s="184"/>
    </row>
    <row r="323" spans="1:90" hidden="1" x14ac:dyDescent="0.25">
      <c r="A323" s="145"/>
      <c r="B323" s="146"/>
      <c r="C323" s="94"/>
      <c r="D323" s="147"/>
      <c r="E323" s="148"/>
      <c r="F323" s="149"/>
      <c r="G323" s="147"/>
      <c r="H323" s="147"/>
      <c r="I323" s="147"/>
      <c r="J323" s="147"/>
      <c r="K323" s="147"/>
      <c r="L323" s="115"/>
      <c r="M323" s="115"/>
      <c r="N323" s="115"/>
      <c r="O323" s="147"/>
      <c r="P323" s="149"/>
      <c r="Q323" s="147"/>
      <c r="R323" s="147"/>
      <c r="S323" s="147"/>
      <c r="T323" s="147"/>
      <c r="U323" s="147"/>
      <c r="V323" s="115"/>
      <c r="W323" s="115"/>
      <c r="X323" s="115"/>
      <c r="Y323" s="147"/>
      <c r="Z323" s="149"/>
      <c r="AA323" s="147"/>
      <c r="AB323" s="147"/>
      <c r="AC323" s="147"/>
      <c r="AD323" s="114"/>
      <c r="AE323" s="114"/>
      <c r="AF323" s="147"/>
      <c r="AG323" s="149"/>
      <c r="AH323" s="147"/>
      <c r="AI323" s="147"/>
      <c r="AJ323" s="147"/>
      <c r="AK323" s="114"/>
      <c r="AL323" s="114"/>
      <c r="AM323" s="147"/>
      <c r="AN323" s="149"/>
      <c r="AO323" s="147"/>
      <c r="AP323" s="147"/>
      <c r="AQ323" s="114"/>
      <c r="AR323" s="147"/>
      <c r="AS323" s="114"/>
      <c r="AT323" s="147"/>
      <c r="AU323" s="147"/>
      <c r="AV323" s="147"/>
      <c r="AW323" s="114"/>
      <c r="AX323" s="147"/>
      <c r="AY323" s="114"/>
      <c r="AZ323" s="147"/>
      <c r="BA323" s="114"/>
      <c r="BB323" s="149"/>
      <c r="BC323" s="118"/>
      <c r="BD323" s="70"/>
      <c r="BE323" s="71"/>
      <c r="BF323" s="148"/>
      <c r="BG323" s="148"/>
      <c r="BH323" s="147"/>
      <c r="BI323" s="114"/>
      <c r="BJ323" s="114"/>
      <c r="BK323" s="147"/>
      <c r="BL323" s="150"/>
      <c r="BM323" s="147"/>
      <c r="BN323" s="147"/>
      <c r="BO323" s="147"/>
      <c r="BP323" s="147"/>
      <c r="BQ323" s="147"/>
      <c r="BR323" s="115"/>
      <c r="BS323" s="115"/>
      <c r="BT323" s="115"/>
      <c r="BU323" s="147"/>
      <c r="BV323" s="150"/>
      <c r="BW323" s="147"/>
      <c r="BX323" s="147"/>
      <c r="BY323" s="147"/>
      <c r="BZ323" s="147"/>
      <c r="CA323" s="147"/>
      <c r="CB323" s="115"/>
      <c r="CC323" s="115"/>
      <c r="CD323" s="115"/>
      <c r="CE323" s="147"/>
      <c r="CF323" s="150"/>
      <c r="CG323" s="120"/>
      <c r="CH323" s="185"/>
      <c r="CI323" s="122"/>
      <c r="CJ323" s="122"/>
      <c r="CK323" s="184"/>
      <c r="CL323" s="184"/>
    </row>
    <row r="324" spans="1:90" hidden="1" x14ac:dyDescent="0.25">
      <c r="A324" s="145"/>
      <c r="B324" s="146"/>
      <c r="C324" s="94"/>
      <c r="D324" s="147"/>
      <c r="E324" s="148"/>
      <c r="F324" s="149"/>
      <c r="G324" s="147"/>
      <c r="H324" s="147"/>
      <c r="I324" s="147"/>
      <c r="J324" s="147"/>
      <c r="K324" s="147"/>
      <c r="L324" s="115"/>
      <c r="M324" s="115"/>
      <c r="N324" s="115"/>
      <c r="O324" s="147"/>
      <c r="P324" s="149"/>
      <c r="Q324" s="147"/>
      <c r="R324" s="147"/>
      <c r="S324" s="147"/>
      <c r="T324" s="147"/>
      <c r="U324" s="147"/>
      <c r="V324" s="115"/>
      <c r="W324" s="115"/>
      <c r="X324" s="115"/>
      <c r="Y324" s="147"/>
      <c r="Z324" s="149"/>
      <c r="AA324" s="147"/>
      <c r="AB324" s="147"/>
      <c r="AC324" s="147"/>
      <c r="AD324" s="114"/>
      <c r="AE324" s="114"/>
      <c r="AF324" s="147"/>
      <c r="AG324" s="149"/>
      <c r="AH324" s="147"/>
      <c r="AI324" s="147"/>
      <c r="AJ324" s="147"/>
      <c r="AK324" s="114"/>
      <c r="AL324" s="114"/>
      <c r="AM324" s="147"/>
      <c r="AN324" s="149"/>
      <c r="AO324" s="147"/>
      <c r="AP324" s="147"/>
      <c r="AQ324" s="114"/>
      <c r="AR324" s="147"/>
      <c r="AS324" s="114"/>
      <c r="AT324" s="147"/>
      <c r="AU324" s="147"/>
      <c r="AV324" s="147"/>
      <c r="AW324" s="114"/>
      <c r="AX324" s="147"/>
      <c r="AY324" s="114"/>
      <c r="AZ324" s="147"/>
      <c r="BA324" s="114"/>
      <c r="BB324" s="149"/>
      <c r="BC324" s="118"/>
      <c r="BD324" s="70"/>
      <c r="BE324" s="71"/>
      <c r="BF324" s="148"/>
      <c r="BG324" s="148"/>
      <c r="BH324" s="147"/>
      <c r="BI324" s="114"/>
      <c r="BJ324" s="114"/>
      <c r="BK324" s="147"/>
      <c r="BL324" s="150"/>
      <c r="BM324" s="147"/>
      <c r="BN324" s="147"/>
      <c r="BO324" s="147"/>
      <c r="BP324" s="147"/>
      <c r="BQ324" s="147"/>
      <c r="BR324" s="115"/>
      <c r="BS324" s="115"/>
      <c r="BT324" s="115"/>
      <c r="BU324" s="147"/>
      <c r="BV324" s="150"/>
      <c r="BW324" s="147"/>
      <c r="BX324" s="147"/>
      <c r="BY324" s="147"/>
      <c r="BZ324" s="147"/>
      <c r="CA324" s="147"/>
      <c r="CB324" s="115"/>
      <c r="CC324" s="115"/>
      <c r="CD324" s="115"/>
      <c r="CE324" s="147"/>
      <c r="CF324" s="150"/>
      <c r="CG324" s="120"/>
      <c r="CH324" s="185"/>
      <c r="CI324" s="122"/>
      <c r="CJ324" s="122"/>
      <c r="CK324" s="184"/>
      <c r="CL324" s="184"/>
    </row>
    <row r="325" spans="1:90" hidden="1" x14ac:dyDescent="0.25">
      <c r="A325" s="145"/>
      <c r="B325" s="146"/>
      <c r="C325" s="94"/>
      <c r="D325" s="147"/>
      <c r="E325" s="148"/>
      <c r="F325" s="149"/>
      <c r="G325" s="147"/>
      <c r="H325" s="147"/>
      <c r="I325" s="147"/>
      <c r="J325" s="147"/>
      <c r="K325" s="147"/>
      <c r="L325" s="115"/>
      <c r="M325" s="115"/>
      <c r="N325" s="115"/>
      <c r="O325" s="147"/>
      <c r="P325" s="149"/>
      <c r="Q325" s="147"/>
      <c r="R325" s="147"/>
      <c r="S325" s="147"/>
      <c r="T325" s="147"/>
      <c r="U325" s="147"/>
      <c r="V325" s="115"/>
      <c r="W325" s="115"/>
      <c r="X325" s="115"/>
      <c r="Y325" s="147"/>
      <c r="Z325" s="149"/>
      <c r="AA325" s="147"/>
      <c r="AB325" s="147"/>
      <c r="AC325" s="147"/>
      <c r="AD325" s="114"/>
      <c r="AE325" s="114"/>
      <c r="AF325" s="147"/>
      <c r="AG325" s="149"/>
      <c r="AH325" s="147"/>
      <c r="AI325" s="147"/>
      <c r="AJ325" s="147"/>
      <c r="AK325" s="114"/>
      <c r="AL325" s="114"/>
      <c r="AM325" s="147"/>
      <c r="AN325" s="149"/>
      <c r="AO325" s="147"/>
      <c r="AP325" s="147"/>
      <c r="AQ325" s="114"/>
      <c r="AR325" s="147"/>
      <c r="AS325" s="114"/>
      <c r="AT325" s="147"/>
      <c r="AU325" s="147"/>
      <c r="AV325" s="147"/>
      <c r="AW325" s="114"/>
      <c r="AX325" s="147"/>
      <c r="AY325" s="114"/>
      <c r="AZ325" s="147"/>
      <c r="BA325" s="114"/>
      <c r="BB325" s="149"/>
      <c r="BC325" s="118"/>
      <c r="BD325" s="70"/>
      <c r="BE325" s="71"/>
      <c r="BF325" s="148"/>
      <c r="BG325" s="148"/>
      <c r="BH325" s="147"/>
      <c r="BI325" s="114"/>
      <c r="BJ325" s="114"/>
      <c r="BK325" s="147"/>
      <c r="BL325" s="150"/>
      <c r="BM325" s="147"/>
      <c r="BN325" s="147"/>
      <c r="BO325" s="147"/>
      <c r="BP325" s="147"/>
      <c r="BQ325" s="147"/>
      <c r="BR325" s="115"/>
      <c r="BS325" s="115"/>
      <c r="BT325" s="115"/>
      <c r="BU325" s="147"/>
      <c r="BV325" s="150"/>
      <c r="BW325" s="147"/>
      <c r="BX325" s="147"/>
      <c r="BY325" s="147"/>
      <c r="BZ325" s="147"/>
      <c r="CA325" s="147"/>
      <c r="CB325" s="115"/>
      <c r="CC325" s="115"/>
      <c r="CD325" s="115"/>
      <c r="CE325" s="147"/>
      <c r="CF325" s="150"/>
      <c r="CG325" s="120"/>
      <c r="CH325" s="185"/>
      <c r="CI325" s="122"/>
      <c r="CJ325" s="122"/>
      <c r="CK325" s="184"/>
      <c r="CL325" s="184"/>
    </row>
    <row r="326" spans="1:90" hidden="1" x14ac:dyDescent="0.25">
      <c r="A326" s="145"/>
      <c r="B326" s="146"/>
      <c r="C326" s="94"/>
      <c r="D326" s="147"/>
      <c r="E326" s="148"/>
      <c r="F326" s="149"/>
      <c r="G326" s="147"/>
      <c r="H326" s="147"/>
      <c r="I326" s="147"/>
      <c r="J326" s="147"/>
      <c r="K326" s="147"/>
      <c r="L326" s="115"/>
      <c r="M326" s="115"/>
      <c r="N326" s="115"/>
      <c r="O326" s="147"/>
      <c r="P326" s="149"/>
      <c r="Q326" s="147"/>
      <c r="R326" s="147"/>
      <c r="S326" s="147"/>
      <c r="T326" s="147"/>
      <c r="U326" s="147"/>
      <c r="V326" s="115"/>
      <c r="W326" s="115"/>
      <c r="X326" s="115"/>
      <c r="Y326" s="147"/>
      <c r="Z326" s="149"/>
      <c r="AA326" s="147"/>
      <c r="AB326" s="147"/>
      <c r="AC326" s="147"/>
      <c r="AD326" s="114"/>
      <c r="AE326" s="114"/>
      <c r="AF326" s="147"/>
      <c r="AG326" s="149"/>
      <c r="AH326" s="147"/>
      <c r="AI326" s="147"/>
      <c r="AJ326" s="147"/>
      <c r="AK326" s="114"/>
      <c r="AL326" s="114"/>
      <c r="AM326" s="147"/>
      <c r="AN326" s="149"/>
      <c r="AO326" s="147"/>
      <c r="AP326" s="147"/>
      <c r="AQ326" s="114"/>
      <c r="AR326" s="147"/>
      <c r="AS326" s="114"/>
      <c r="AT326" s="147"/>
      <c r="AU326" s="147"/>
      <c r="AV326" s="147"/>
      <c r="AW326" s="114"/>
      <c r="AX326" s="147"/>
      <c r="AY326" s="114"/>
      <c r="AZ326" s="147"/>
      <c r="BA326" s="114"/>
      <c r="BB326" s="149"/>
      <c r="BC326" s="118"/>
      <c r="BD326" s="70"/>
      <c r="BE326" s="71"/>
      <c r="BF326" s="148"/>
      <c r="BG326" s="148"/>
      <c r="BH326" s="147"/>
      <c r="BI326" s="114"/>
      <c r="BJ326" s="114"/>
      <c r="BK326" s="147"/>
      <c r="BL326" s="150"/>
      <c r="BM326" s="147"/>
      <c r="BN326" s="147"/>
      <c r="BO326" s="147"/>
      <c r="BP326" s="147"/>
      <c r="BQ326" s="147"/>
      <c r="BR326" s="115"/>
      <c r="BS326" s="115"/>
      <c r="BT326" s="115"/>
      <c r="BU326" s="147"/>
      <c r="BV326" s="150"/>
      <c r="BW326" s="147"/>
      <c r="BX326" s="147"/>
      <c r="BY326" s="147"/>
      <c r="BZ326" s="147"/>
      <c r="CA326" s="147"/>
      <c r="CB326" s="115"/>
      <c r="CC326" s="115"/>
      <c r="CD326" s="115"/>
      <c r="CE326" s="147"/>
      <c r="CF326" s="150"/>
      <c r="CG326" s="120"/>
      <c r="CH326" s="185"/>
      <c r="CI326" s="122"/>
      <c r="CJ326" s="122"/>
      <c r="CK326" s="184"/>
      <c r="CL326" s="184"/>
    </row>
    <row r="327" spans="1:90" hidden="1" x14ac:dyDescent="0.25">
      <c r="A327" s="145"/>
      <c r="B327" s="146"/>
      <c r="C327" s="94"/>
      <c r="D327" s="147"/>
      <c r="E327" s="148"/>
      <c r="F327" s="149"/>
      <c r="G327" s="147"/>
      <c r="H327" s="147"/>
      <c r="I327" s="147"/>
      <c r="J327" s="147"/>
      <c r="K327" s="147"/>
      <c r="L327" s="115"/>
      <c r="M327" s="115"/>
      <c r="N327" s="115"/>
      <c r="O327" s="147"/>
      <c r="P327" s="149"/>
      <c r="Q327" s="147"/>
      <c r="R327" s="147"/>
      <c r="S327" s="147"/>
      <c r="T327" s="147"/>
      <c r="U327" s="147"/>
      <c r="V327" s="115"/>
      <c r="W327" s="115"/>
      <c r="X327" s="115"/>
      <c r="Y327" s="147"/>
      <c r="Z327" s="149"/>
      <c r="AA327" s="147"/>
      <c r="AB327" s="147"/>
      <c r="AC327" s="147"/>
      <c r="AD327" s="114"/>
      <c r="AE327" s="114"/>
      <c r="AF327" s="147"/>
      <c r="AG327" s="149"/>
      <c r="AH327" s="147"/>
      <c r="AI327" s="147"/>
      <c r="AJ327" s="147"/>
      <c r="AK327" s="114"/>
      <c r="AL327" s="114"/>
      <c r="AM327" s="147"/>
      <c r="AN327" s="149"/>
      <c r="AO327" s="147"/>
      <c r="AP327" s="147"/>
      <c r="AQ327" s="114"/>
      <c r="AR327" s="147"/>
      <c r="AS327" s="114"/>
      <c r="AT327" s="147"/>
      <c r="AU327" s="147"/>
      <c r="AV327" s="147"/>
      <c r="AW327" s="114"/>
      <c r="AX327" s="147"/>
      <c r="AY327" s="114"/>
      <c r="AZ327" s="147"/>
      <c r="BA327" s="114"/>
      <c r="BB327" s="149"/>
      <c r="BC327" s="118"/>
      <c r="BD327" s="70"/>
      <c r="BE327" s="71"/>
      <c r="BF327" s="148"/>
      <c r="BG327" s="148"/>
      <c r="BH327" s="147"/>
      <c r="BI327" s="114"/>
      <c r="BJ327" s="114"/>
      <c r="BK327" s="147"/>
      <c r="BL327" s="150"/>
      <c r="BM327" s="147"/>
      <c r="BN327" s="147"/>
      <c r="BO327" s="147"/>
      <c r="BP327" s="147"/>
      <c r="BQ327" s="147"/>
      <c r="BR327" s="115"/>
      <c r="BS327" s="115"/>
      <c r="BT327" s="115"/>
      <c r="BU327" s="147"/>
      <c r="BV327" s="150"/>
      <c r="BW327" s="147"/>
      <c r="BX327" s="147"/>
      <c r="BY327" s="147"/>
      <c r="BZ327" s="147"/>
      <c r="CA327" s="147"/>
      <c r="CB327" s="115"/>
      <c r="CC327" s="115"/>
      <c r="CD327" s="115"/>
      <c r="CE327" s="147"/>
      <c r="CF327" s="150"/>
      <c r="CG327" s="120"/>
      <c r="CH327" s="185"/>
      <c r="CI327" s="122"/>
      <c r="CJ327" s="122"/>
      <c r="CK327" s="184"/>
      <c r="CL327" s="184"/>
    </row>
    <row r="328" spans="1:90" hidden="1" x14ac:dyDescent="0.25">
      <c r="A328" s="145"/>
      <c r="B328" s="146"/>
      <c r="C328" s="94"/>
      <c r="D328" s="147"/>
      <c r="E328" s="148"/>
      <c r="F328" s="149"/>
      <c r="G328" s="147"/>
      <c r="H328" s="147"/>
      <c r="I328" s="147"/>
      <c r="J328" s="147"/>
      <c r="K328" s="147"/>
      <c r="L328" s="115"/>
      <c r="M328" s="115"/>
      <c r="N328" s="115"/>
      <c r="O328" s="147"/>
      <c r="P328" s="149"/>
      <c r="Q328" s="147"/>
      <c r="R328" s="147"/>
      <c r="S328" s="147"/>
      <c r="T328" s="147"/>
      <c r="U328" s="147"/>
      <c r="V328" s="115"/>
      <c r="W328" s="115"/>
      <c r="X328" s="115"/>
      <c r="Y328" s="147"/>
      <c r="Z328" s="149"/>
      <c r="AA328" s="147"/>
      <c r="AB328" s="147"/>
      <c r="AC328" s="147"/>
      <c r="AD328" s="114"/>
      <c r="AE328" s="114"/>
      <c r="AF328" s="147"/>
      <c r="AG328" s="149"/>
      <c r="AH328" s="147"/>
      <c r="AI328" s="147"/>
      <c r="AJ328" s="147"/>
      <c r="AK328" s="114"/>
      <c r="AL328" s="114"/>
      <c r="AM328" s="147"/>
      <c r="AN328" s="149"/>
      <c r="AO328" s="147"/>
      <c r="AP328" s="147"/>
      <c r="AQ328" s="114"/>
      <c r="AR328" s="147"/>
      <c r="AS328" s="114"/>
      <c r="AT328" s="147"/>
      <c r="AU328" s="147"/>
      <c r="AV328" s="147"/>
      <c r="AW328" s="114"/>
      <c r="AX328" s="147"/>
      <c r="AY328" s="114"/>
      <c r="AZ328" s="147"/>
      <c r="BA328" s="114"/>
      <c r="BB328" s="149"/>
      <c r="BC328" s="118"/>
      <c r="BD328" s="70"/>
      <c r="BE328" s="71"/>
      <c r="BF328" s="148"/>
      <c r="BG328" s="148"/>
      <c r="BH328" s="147"/>
      <c r="BI328" s="114"/>
      <c r="BJ328" s="114"/>
      <c r="BK328" s="147"/>
      <c r="BL328" s="150"/>
      <c r="BM328" s="147"/>
      <c r="BN328" s="147"/>
      <c r="BO328" s="147"/>
      <c r="BP328" s="147"/>
      <c r="BQ328" s="147"/>
      <c r="BR328" s="115"/>
      <c r="BS328" s="115"/>
      <c r="BT328" s="115"/>
      <c r="BU328" s="147"/>
      <c r="BV328" s="150"/>
      <c r="BW328" s="147"/>
      <c r="BX328" s="147"/>
      <c r="BY328" s="147"/>
      <c r="BZ328" s="147"/>
      <c r="CA328" s="147"/>
      <c r="CB328" s="115"/>
      <c r="CC328" s="115"/>
      <c r="CD328" s="115"/>
      <c r="CE328" s="147"/>
      <c r="CF328" s="150"/>
      <c r="CG328" s="120"/>
      <c r="CH328" s="185"/>
      <c r="CI328" s="122"/>
      <c r="CJ328" s="122"/>
      <c r="CK328" s="184"/>
      <c r="CL328" s="184"/>
    </row>
    <row r="329" spans="1:90" hidden="1" x14ac:dyDescent="0.25">
      <c r="A329" s="145"/>
      <c r="B329" s="146"/>
      <c r="C329" s="94"/>
      <c r="D329" s="147"/>
      <c r="E329" s="148"/>
      <c r="F329" s="149"/>
      <c r="G329" s="147"/>
      <c r="H329" s="147"/>
      <c r="I329" s="147"/>
      <c r="J329" s="147"/>
      <c r="K329" s="147"/>
      <c r="L329" s="115"/>
      <c r="M329" s="115"/>
      <c r="N329" s="115"/>
      <c r="O329" s="147"/>
      <c r="P329" s="149"/>
      <c r="Q329" s="147"/>
      <c r="R329" s="147"/>
      <c r="S329" s="147"/>
      <c r="T329" s="147"/>
      <c r="U329" s="147"/>
      <c r="V329" s="115"/>
      <c r="W329" s="115"/>
      <c r="X329" s="115"/>
      <c r="Y329" s="147"/>
      <c r="Z329" s="149"/>
      <c r="AA329" s="147"/>
      <c r="AB329" s="147"/>
      <c r="AC329" s="147"/>
      <c r="AD329" s="114"/>
      <c r="AE329" s="114"/>
      <c r="AF329" s="147"/>
      <c r="AG329" s="149"/>
      <c r="AH329" s="147"/>
      <c r="AI329" s="147"/>
      <c r="AJ329" s="147"/>
      <c r="AK329" s="114"/>
      <c r="AL329" s="114"/>
      <c r="AM329" s="147"/>
      <c r="AN329" s="149"/>
      <c r="AO329" s="147"/>
      <c r="AP329" s="147"/>
      <c r="AQ329" s="114"/>
      <c r="AR329" s="147"/>
      <c r="AS329" s="114"/>
      <c r="AT329" s="147"/>
      <c r="AU329" s="147"/>
      <c r="AV329" s="147"/>
      <c r="AW329" s="114"/>
      <c r="AX329" s="147"/>
      <c r="AY329" s="114"/>
      <c r="AZ329" s="147"/>
      <c r="BA329" s="114"/>
      <c r="BB329" s="149"/>
      <c r="BC329" s="118"/>
      <c r="BD329" s="70"/>
      <c r="BE329" s="71"/>
      <c r="BF329" s="148"/>
      <c r="BG329" s="148"/>
      <c r="BH329" s="147"/>
      <c r="BI329" s="114"/>
      <c r="BJ329" s="114"/>
      <c r="BK329" s="147"/>
      <c r="BL329" s="150"/>
      <c r="BM329" s="147"/>
      <c r="BN329" s="147"/>
      <c r="BO329" s="147"/>
      <c r="BP329" s="147"/>
      <c r="BQ329" s="147"/>
      <c r="BR329" s="115"/>
      <c r="BS329" s="115"/>
      <c r="BT329" s="115"/>
      <c r="BU329" s="147"/>
      <c r="BV329" s="150"/>
      <c r="BW329" s="147"/>
      <c r="BX329" s="147"/>
      <c r="BY329" s="147"/>
      <c r="BZ329" s="147"/>
      <c r="CA329" s="147"/>
      <c r="CB329" s="115"/>
      <c r="CC329" s="115"/>
      <c r="CD329" s="115"/>
      <c r="CE329" s="147"/>
      <c r="CF329" s="150"/>
      <c r="CG329" s="120"/>
      <c r="CH329" s="185"/>
      <c r="CI329" s="122"/>
      <c r="CJ329" s="122"/>
      <c r="CK329" s="184"/>
      <c r="CL329" s="184"/>
    </row>
    <row r="330" spans="1:90" hidden="1" x14ac:dyDescent="0.25">
      <c r="A330" s="145"/>
      <c r="B330" s="146"/>
      <c r="C330" s="94"/>
      <c r="D330" s="147"/>
      <c r="E330" s="148"/>
      <c r="F330" s="149"/>
      <c r="G330" s="147"/>
      <c r="H330" s="147"/>
      <c r="I330" s="147"/>
      <c r="J330" s="147"/>
      <c r="K330" s="147"/>
      <c r="L330" s="115"/>
      <c r="M330" s="115"/>
      <c r="N330" s="115"/>
      <c r="O330" s="147"/>
      <c r="P330" s="149"/>
      <c r="Q330" s="147"/>
      <c r="R330" s="147"/>
      <c r="S330" s="147"/>
      <c r="T330" s="147"/>
      <c r="U330" s="147"/>
      <c r="V330" s="115"/>
      <c r="W330" s="115"/>
      <c r="X330" s="115"/>
      <c r="Y330" s="147"/>
      <c r="Z330" s="149"/>
      <c r="AA330" s="147"/>
      <c r="AB330" s="147"/>
      <c r="AC330" s="147"/>
      <c r="AD330" s="114"/>
      <c r="AE330" s="114"/>
      <c r="AF330" s="147"/>
      <c r="AG330" s="149"/>
      <c r="AH330" s="147"/>
      <c r="AI330" s="147"/>
      <c r="AJ330" s="147"/>
      <c r="AK330" s="114"/>
      <c r="AL330" s="114"/>
      <c r="AM330" s="147"/>
      <c r="AN330" s="149"/>
      <c r="AO330" s="147"/>
      <c r="AP330" s="147"/>
      <c r="AQ330" s="114"/>
      <c r="AR330" s="147"/>
      <c r="AS330" s="114"/>
      <c r="AT330" s="147"/>
      <c r="AU330" s="147"/>
      <c r="AV330" s="147"/>
      <c r="AW330" s="114"/>
      <c r="AX330" s="147"/>
      <c r="AY330" s="114"/>
      <c r="AZ330" s="147"/>
      <c r="BA330" s="114"/>
      <c r="BB330" s="149"/>
      <c r="BC330" s="118"/>
      <c r="BD330" s="70"/>
      <c r="BE330" s="71"/>
      <c r="BF330" s="148"/>
      <c r="BG330" s="148"/>
      <c r="BH330" s="147"/>
      <c r="BI330" s="114"/>
      <c r="BJ330" s="114"/>
      <c r="BK330" s="147"/>
      <c r="BL330" s="150"/>
      <c r="BM330" s="147"/>
      <c r="BN330" s="147"/>
      <c r="BO330" s="147"/>
      <c r="BP330" s="147"/>
      <c r="BQ330" s="147"/>
      <c r="BR330" s="115"/>
      <c r="BS330" s="115"/>
      <c r="BT330" s="115"/>
      <c r="BU330" s="147"/>
      <c r="BV330" s="150"/>
      <c r="BW330" s="147"/>
      <c r="BX330" s="147"/>
      <c r="BY330" s="147"/>
      <c r="BZ330" s="147"/>
      <c r="CA330" s="147"/>
      <c r="CB330" s="115"/>
      <c r="CC330" s="115"/>
      <c r="CD330" s="115"/>
      <c r="CE330" s="147"/>
      <c r="CF330" s="150"/>
      <c r="CG330" s="120"/>
      <c r="CH330" s="185"/>
      <c r="CI330" s="122"/>
      <c r="CJ330" s="122"/>
      <c r="CK330" s="184"/>
      <c r="CL330" s="184"/>
    </row>
    <row r="331" spans="1:90" hidden="1" x14ac:dyDescent="0.25">
      <c r="A331" s="145"/>
      <c r="B331" s="146"/>
      <c r="C331" s="94"/>
      <c r="D331" s="147"/>
      <c r="E331" s="148"/>
      <c r="F331" s="149"/>
      <c r="G331" s="147"/>
      <c r="H331" s="147"/>
      <c r="I331" s="147"/>
      <c r="J331" s="147"/>
      <c r="K331" s="147"/>
      <c r="L331" s="115"/>
      <c r="M331" s="115"/>
      <c r="N331" s="115"/>
      <c r="O331" s="147"/>
      <c r="P331" s="149"/>
      <c r="Q331" s="147"/>
      <c r="R331" s="147"/>
      <c r="S331" s="147"/>
      <c r="T331" s="147"/>
      <c r="U331" s="147"/>
      <c r="V331" s="115"/>
      <c r="W331" s="115"/>
      <c r="X331" s="115"/>
      <c r="Y331" s="147"/>
      <c r="Z331" s="149"/>
      <c r="AA331" s="147"/>
      <c r="AB331" s="147"/>
      <c r="AC331" s="147"/>
      <c r="AD331" s="114"/>
      <c r="AE331" s="114"/>
      <c r="AF331" s="147"/>
      <c r="AG331" s="149"/>
      <c r="AH331" s="147"/>
      <c r="AI331" s="147"/>
      <c r="AJ331" s="147"/>
      <c r="AK331" s="114"/>
      <c r="AL331" s="114"/>
      <c r="AM331" s="147"/>
      <c r="AN331" s="149"/>
      <c r="AO331" s="147"/>
      <c r="AP331" s="147"/>
      <c r="AQ331" s="114"/>
      <c r="AR331" s="147"/>
      <c r="AS331" s="114"/>
      <c r="AT331" s="147"/>
      <c r="AU331" s="147"/>
      <c r="AV331" s="147"/>
      <c r="AW331" s="114"/>
      <c r="AX331" s="147"/>
      <c r="AY331" s="114"/>
      <c r="AZ331" s="147"/>
      <c r="BA331" s="114"/>
      <c r="BB331" s="149"/>
      <c r="BC331" s="118"/>
      <c r="BD331" s="70"/>
      <c r="BE331" s="71"/>
      <c r="BF331" s="148"/>
      <c r="BG331" s="148"/>
      <c r="BH331" s="147"/>
      <c r="BI331" s="114"/>
      <c r="BJ331" s="114"/>
      <c r="BK331" s="147"/>
      <c r="BL331" s="150"/>
      <c r="BM331" s="147"/>
      <c r="BN331" s="147"/>
      <c r="BO331" s="147"/>
      <c r="BP331" s="147"/>
      <c r="BQ331" s="147"/>
      <c r="BR331" s="115"/>
      <c r="BS331" s="115"/>
      <c r="BT331" s="115"/>
      <c r="BU331" s="147"/>
      <c r="BV331" s="150"/>
      <c r="BW331" s="147"/>
      <c r="BX331" s="147"/>
      <c r="BY331" s="147"/>
      <c r="BZ331" s="147"/>
      <c r="CA331" s="147"/>
      <c r="CB331" s="115"/>
      <c r="CC331" s="115"/>
      <c r="CD331" s="115"/>
      <c r="CE331" s="147"/>
      <c r="CF331" s="150"/>
      <c r="CG331" s="120"/>
      <c r="CH331" s="185"/>
      <c r="CI331" s="122"/>
      <c r="CJ331" s="122"/>
      <c r="CK331" s="184"/>
      <c r="CL331" s="184"/>
    </row>
    <row r="332" spans="1:90" hidden="1" x14ac:dyDescent="0.25">
      <c r="A332" s="145"/>
      <c r="B332" s="146"/>
      <c r="C332" s="94"/>
      <c r="D332" s="147"/>
      <c r="E332" s="148"/>
      <c r="F332" s="149"/>
      <c r="G332" s="147"/>
      <c r="H332" s="147"/>
      <c r="I332" s="147"/>
      <c r="J332" s="147"/>
      <c r="K332" s="147"/>
      <c r="L332" s="115"/>
      <c r="M332" s="115"/>
      <c r="N332" s="115"/>
      <c r="O332" s="147"/>
      <c r="P332" s="149"/>
      <c r="Q332" s="147"/>
      <c r="R332" s="147"/>
      <c r="S332" s="147"/>
      <c r="T332" s="147"/>
      <c r="U332" s="147"/>
      <c r="V332" s="115"/>
      <c r="W332" s="115"/>
      <c r="X332" s="115"/>
      <c r="Y332" s="147"/>
      <c r="Z332" s="149"/>
      <c r="AA332" s="147"/>
      <c r="AB332" s="147"/>
      <c r="AC332" s="147"/>
      <c r="AD332" s="114"/>
      <c r="AE332" s="114"/>
      <c r="AF332" s="147"/>
      <c r="AG332" s="149"/>
      <c r="AH332" s="147"/>
      <c r="AI332" s="147"/>
      <c r="AJ332" s="147"/>
      <c r="AK332" s="114"/>
      <c r="AL332" s="114"/>
      <c r="AM332" s="147"/>
      <c r="AN332" s="149"/>
      <c r="AO332" s="147"/>
      <c r="AP332" s="147"/>
      <c r="AQ332" s="114"/>
      <c r="AR332" s="147"/>
      <c r="AS332" s="114"/>
      <c r="AT332" s="147"/>
      <c r="AU332" s="147"/>
      <c r="AV332" s="147"/>
      <c r="AW332" s="114"/>
      <c r="AX332" s="147"/>
      <c r="AY332" s="114"/>
      <c r="AZ332" s="147"/>
      <c r="BA332" s="114"/>
      <c r="BB332" s="149"/>
      <c r="BC332" s="118"/>
      <c r="BD332" s="70"/>
      <c r="BE332" s="71"/>
      <c r="BF332" s="148"/>
      <c r="BG332" s="148"/>
      <c r="BH332" s="147"/>
      <c r="BI332" s="114"/>
      <c r="BJ332" s="114"/>
      <c r="BK332" s="147"/>
      <c r="BL332" s="150"/>
      <c r="BM332" s="147"/>
      <c r="BN332" s="147"/>
      <c r="BO332" s="147"/>
      <c r="BP332" s="147"/>
      <c r="BQ332" s="147"/>
      <c r="BR332" s="115"/>
      <c r="BS332" s="115"/>
      <c r="BT332" s="115"/>
      <c r="BU332" s="147"/>
      <c r="BV332" s="150"/>
      <c r="BW332" s="147"/>
      <c r="BX332" s="147"/>
      <c r="BY332" s="147"/>
      <c r="BZ332" s="147"/>
      <c r="CA332" s="147"/>
      <c r="CB332" s="115"/>
      <c r="CC332" s="115"/>
      <c r="CD332" s="115"/>
      <c r="CE332" s="147"/>
      <c r="CF332" s="150"/>
      <c r="CG332" s="120"/>
      <c r="CH332" s="185"/>
      <c r="CI332" s="122"/>
      <c r="CJ332" s="122"/>
      <c r="CK332" s="184"/>
      <c r="CL332" s="184"/>
    </row>
    <row r="333" spans="1:90" hidden="1" x14ac:dyDescent="0.25">
      <c r="A333" s="145"/>
      <c r="B333" s="146"/>
      <c r="C333" s="94"/>
      <c r="D333" s="147"/>
      <c r="E333" s="148"/>
      <c r="F333" s="149"/>
      <c r="G333" s="147"/>
      <c r="H333" s="147"/>
      <c r="I333" s="147"/>
      <c r="J333" s="147"/>
      <c r="K333" s="147"/>
      <c r="L333" s="115"/>
      <c r="M333" s="115"/>
      <c r="N333" s="115"/>
      <c r="O333" s="147"/>
      <c r="P333" s="149"/>
      <c r="Q333" s="147"/>
      <c r="R333" s="147"/>
      <c r="S333" s="147"/>
      <c r="T333" s="147"/>
      <c r="U333" s="147"/>
      <c r="V333" s="115"/>
      <c r="W333" s="115"/>
      <c r="X333" s="115"/>
      <c r="Y333" s="147"/>
      <c r="Z333" s="149"/>
      <c r="AA333" s="147"/>
      <c r="AB333" s="147"/>
      <c r="AC333" s="147"/>
      <c r="AD333" s="114"/>
      <c r="AE333" s="114"/>
      <c r="AF333" s="147"/>
      <c r="AG333" s="149"/>
      <c r="AH333" s="147"/>
      <c r="AI333" s="147"/>
      <c r="AJ333" s="147"/>
      <c r="AK333" s="114"/>
      <c r="AL333" s="114"/>
      <c r="AM333" s="147"/>
      <c r="AN333" s="149"/>
      <c r="AO333" s="147"/>
      <c r="AP333" s="147"/>
      <c r="AQ333" s="114"/>
      <c r="AR333" s="147"/>
      <c r="AS333" s="114"/>
      <c r="AT333" s="147"/>
      <c r="AU333" s="147"/>
      <c r="AV333" s="147"/>
      <c r="AW333" s="114"/>
      <c r="AX333" s="147"/>
      <c r="AY333" s="114"/>
      <c r="AZ333" s="147"/>
      <c r="BA333" s="114"/>
      <c r="BB333" s="149"/>
      <c r="BC333" s="118"/>
      <c r="BD333" s="70"/>
      <c r="BE333" s="71"/>
      <c r="BF333" s="148"/>
      <c r="BG333" s="148"/>
      <c r="BH333" s="147"/>
      <c r="BI333" s="114"/>
      <c r="BJ333" s="114"/>
      <c r="BK333" s="147"/>
      <c r="BL333" s="150"/>
      <c r="BM333" s="147"/>
      <c r="BN333" s="147"/>
      <c r="BO333" s="147"/>
      <c r="BP333" s="147"/>
      <c r="BQ333" s="147"/>
      <c r="BR333" s="115"/>
      <c r="BS333" s="115"/>
      <c r="BT333" s="115"/>
      <c r="BU333" s="147"/>
      <c r="BV333" s="150"/>
      <c r="BW333" s="147"/>
      <c r="BX333" s="147"/>
      <c r="BY333" s="147"/>
      <c r="BZ333" s="147"/>
      <c r="CA333" s="147"/>
      <c r="CB333" s="115"/>
      <c r="CC333" s="115"/>
      <c r="CD333" s="115"/>
      <c r="CE333" s="147"/>
      <c r="CF333" s="150"/>
      <c r="CG333" s="120"/>
      <c r="CH333" s="185"/>
      <c r="CI333" s="122"/>
      <c r="CJ333" s="122"/>
      <c r="CK333" s="184"/>
      <c r="CL333" s="184"/>
    </row>
    <row r="334" spans="1:90" hidden="1" x14ac:dyDescent="0.25">
      <c r="A334" s="145"/>
      <c r="B334" s="146"/>
      <c r="C334" s="94"/>
      <c r="D334" s="147"/>
      <c r="E334" s="148"/>
      <c r="F334" s="149"/>
      <c r="G334" s="147"/>
      <c r="H334" s="147"/>
      <c r="I334" s="147"/>
      <c r="J334" s="147"/>
      <c r="K334" s="147"/>
      <c r="L334" s="115"/>
      <c r="M334" s="115"/>
      <c r="N334" s="115"/>
      <c r="O334" s="147"/>
      <c r="P334" s="149"/>
      <c r="Q334" s="147"/>
      <c r="R334" s="147"/>
      <c r="S334" s="147"/>
      <c r="T334" s="147"/>
      <c r="U334" s="147"/>
      <c r="V334" s="115"/>
      <c r="W334" s="115"/>
      <c r="X334" s="115"/>
      <c r="Y334" s="147"/>
      <c r="Z334" s="149"/>
      <c r="AA334" s="147"/>
      <c r="AB334" s="147"/>
      <c r="AC334" s="147"/>
      <c r="AD334" s="114"/>
      <c r="AE334" s="114"/>
      <c r="AF334" s="147"/>
      <c r="AG334" s="149"/>
      <c r="AH334" s="147"/>
      <c r="AI334" s="147"/>
      <c r="AJ334" s="147"/>
      <c r="AK334" s="114"/>
      <c r="AL334" s="114"/>
      <c r="AM334" s="147"/>
      <c r="AN334" s="149"/>
      <c r="AO334" s="147"/>
      <c r="AP334" s="147"/>
      <c r="AQ334" s="114"/>
      <c r="AR334" s="147"/>
      <c r="AS334" s="114"/>
      <c r="AT334" s="147"/>
      <c r="AU334" s="147"/>
      <c r="AV334" s="147"/>
      <c r="AW334" s="114"/>
      <c r="AX334" s="147"/>
      <c r="AY334" s="114"/>
      <c r="AZ334" s="147"/>
      <c r="BA334" s="114"/>
      <c r="BB334" s="149"/>
      <c r="BC334" s="118"/>
      <c r="BD334" s="70"/>
      <c r="BE334" s="71"/>
      <c r="BF334" s="148"/>
      <c r="BG334" s="148"/>
      <c r="BH334" s="147"/>
      <c r="BI334" s="114"/>
      <c r="BJ334" s="114"/>
      <c r="BK334" s="147"/>
      <c r="BL334" s="150"/>
      <c r="BM334" s="147"/>
      <c r="BN334" s="147"/>
      <c r="BO334" s="147"/>
      <c r="BP334" s="147"/>
      <c r="BQ334" s="147"/>
      <c r="BR334" s="115"/>
      <c r="BS334" s="115"/>
      <c r="BT334" s="115"/>
      <c r="BU334" s="147"/>
      <c r="BV334" s="150"/>
      <c r="BW334" s="147"/>
      <c r="BX334" s="147"/>
      <c r="BY334" s="147"/>
      <c r="BZ334" s="147"/>
      <c r="CA334" s="147"/>
      <c r="CB334" s="115"/>
      <c r="CC334" s="115"/>
      <c r="CD334" s="115"/>
      <c r="CE334" s="147"/>
      <c r="CF334" s="150"/>
      <c r="CG334" s="120"/>
      <c r="CH334" s="185"/>
      <c r="CI334" s="122"/>
      <c r="CJ334" s="122"/>
      <c r="CK334" s="184"/>
      <c r="CL334" s="184"/>
    </row>
    <row r="335" spans="1:90" hidden="1" x14ac:dyDescent="0.25">
      <c r="A335" s="145"/>
      <c r="B335" s="146"/>
      <c r="C335" s="94"/>
      <c r="D335" s="147"/>
      <c r="E335" s="148"/>
      <c r="F335" s="149"/>
      <c r="G335" s="147"/>
      <c r="H335" s="147"/>
      <c r="I335" s="147"/>
      <c r="J335" s="147"/>
      <c r="K335" s="147"/>
      <c r="L335" s="115"/>
      <c r="M335" s="115"/>
      <c r="N335" s="115"/>
      <c r="O335" s="147"/>
      <c r="P335" s="149"/>
      <c r="Q335" s="147"/>
      <c r="R335" s="147"/>
      <c r="S335" s="147"/>
      <c r="T335" s="147"/>
      <c r="U335" s="147"/>
      <c r="V335" s="115"/>
      <c r="W335" s="115"/>
      <c r="X335" s="115"/>
      <c r="Y335" s="147"/>
      <c r="Z335" s="149"/>
      <c r="AA335" s="147"/>
      <c r="AB335" s="147"/>
      <c r="AC335" s="147"/>
      <c r="AD335" s="114"/>
      <c r="AE335" s="114"/>
      <c r="AF335" s="147"/>
      <c r="AG335" s="149"/>
      <c r="AH335" s="147"/>
      <c r="AI335" s="147"/>
      <c r="AJ335" s="147"/>
      <c r="AK335" s="114"/>
      <c r="AL335" s="114"/>
      <c r="AM335" s="147"/>
      <c r="AN335" s="149"/>
      <c r="AO335" s="147"/>
      <c r="AP335" s="147"/>
      <c r="AQ335" s="114"/>
      <c r="AR335" s="147"/>
      <c r="AS335" s="114"/>
      <c r="AT335" s="147"/>
      <c r="AU335" s="147"/>
      <c r="AV335" s="147"/>
      <c r="AW335" s="114"/>
      <c r="AX335" s="147"/>
      <c r="AY335" s="114"/>
      <c r="AZ335" s="147"/>
      <c r="BA335" s="114"/>
      <c r="BB335" s="149"/>
      <c r="BC335" s="118"/>
      <c r="BD335" s="70"/>
      <c r="BE335" s="71"/>
      <c r="BF335" s="148"/>
      <c r="BG335" s="148"/>
      <c r="BH335" s="147"/>
      <c r="BI335" s="114"/>
      <c r="BJ335" s="114"/>
      <c r="BK335" s="147"/>
      <c r="BL335" s="150"/>
      <c r="BM335" s="147"/>
      <c r="BN335" s="147"/>
      <c r="BO335" s="147"/>
      <c r="BP335" s="147"/>
      <c r="BQ335" s="147"/>
      <c r="BR335" s="115"/>
      <c r="BS335" s="115"/>
      <c r="BT335" s="115"/>
      <c r="BU335" s="147"/>
      <c r="BV335" s="150"/>
      <c r="BW335" s="147"/>
      <c r="BX335" s="147"/>
      <c r="BY335" s="147"/>
      <c r="BZ335" s="147"/>
      <c r="CA335" s="147"/>
      <c r="CB335" s="115"/>
      <c r="CC335" s="115"/>
      <c r="CD335" s="115"/>
      <c r="CE335" s="147"/>
      <c r="CF335" s="150"/>
      <c r="CG335" s="120"/>
      <c r="CH335" s="185"/>
      <c r="CI335" s="122"/>
      <c r="CJ335" s="122"/>
      <c r="CK335" s="184"/>
      <c r="CL335" s="184"/>
    </row>
    <row r="336" spans="1:90" hidden="1" x14ac:dyDescent="0.25">
      <c r="A336" s="145"/>
      <c r="B336" s="146"/>
      <c r="C336" s="94"/>
      <c r="D336" s="147"/>
      <c r="E336" s="148"/>
      <c r="F336" s="149"/>
      <c r="G336" s="147"/>
      <c r="H336" s="147"/>
      <c r="I336" s="147"/>
      <c r="J336" s="147"/>
      <c r="K336" s="147"/>
      <c r="L336" s="115"/>
      <c r="M336" s="115"/>
      <c r="N336" s="115"/>
      <c r="O336" s="147"/>
      <c r="P336" s="149"/>
      <c r="Q336" s="147"/>
      <c r="R336" s="147"/>
      <c r="S336" s="147"/>
      <c r="T336" s="147"/>
      <c r="U336" s="147"/>
      <c r="V336" s="115"/>
      <c r="W336" s="115"/>
      <c r="X336" s="115"/>
      <c r="Y336" s="147"/>
      <c r="Z336" s="149"/>
      <c r="AA336" s="147"/>
      <c r="AB336" s="147"/>
      <c r="AC336" s="147"/>
      <c r="AD336" s="114"/>
      <c r="AE336" s="114"/>
      <c r="AF336" s="147"/>
      <c r="AG336" s="149"/>
      <c r="AH336" s="147"/>
      <c r="AI336" s="147"/>
      <c r="AJ336" s="147"/>
      <c r="AK336" s="114"/>
      <c r="AL336" s="114"/>
      <c r="AM336" s="147"/>
      <c r="AN336" s="149"/>
      <c r="AO336" s="147"/>
      <c r="AP336" s="147"/>
      <c r="AQ336" s="114"/>
      <c r="AR336" s="147"/>
      <c r="AS336" s="114"/>
      <c r="AT336" s="147"/>
      <c r="AU336" s="147"/>
      <c r="AV336" s="147"/>
      <c r="AW336" s="114"/>
      <c r="AX336" s="147"/>
      <c r="AY336" s="114"/>
      <c r="AZ336" s="147"/>
      <c r="BA336" s="114"/>
      <c r="BB336" s="149"/>
      <c r="BC336" s="118"/>
      <c r="BD336" s="70"/>
      <c r="BE336" s="71"/>
      <c r="BF336" s="148"/>
      <c r="BG336" s="148"/>
      <c r="BH336" s="147"/>
      <c r="BI336" s="114"/>
      <c r="BJ336" s="114"/>
      <c r="BK336" s="147"/>
      <c r="BL336" s="150"/>
      <c r="BM336" s="147"/>
      <c r="BN336" s="147"/>
      <c r="BO336" s="147"/>
      <c r="BP336" s="147"/>
      <c r="BQ336" s="147"/>
      <c r="BR336" s="115"/>
      <c r="BS336" s="115"/>
      <c r="BT336" s="115"/>
      <c r="BU336" s="147"/>
      <c r="BV336" s="150"/>
      <c r="BW336" s="147"/>
      <c r="BX336" s="147"/>
      <c r="BY336" s="147"/>
      <c r="BZ336" s="147"/>
      <c r="CA336" s="147"/>
      <c r="CB336" s="115"/>
      <c r="CC336" s="115"/>
      <c r="CD336" s="115"/>
      <c r="CE336" s="147"/>
      <c r="CF336" s="150"/>
      <c r="CG336" s="120"/>
      <c r="CH336" s="185"/>
      <c r="CI336" s="122"/>
      <c r="CJ336" s="122"/>
      <c r="CK336" s="184"/>
      <c r="CL336" s="184"/>
    </row>
    <row r="337" spans="1:90" hidden="1" x14ac:dyDescent="0.25">
      <c r="A337" s="145"/>
      <c r="B337" s="146"/>
      <c r="C337" s="94"/>
      <c r="D337" s="147"/>
      <c r="E337" s="148"/>
      <c r="F337" s="149"/>
      <c r="G337" s="147"/>
      <c r="H337" s="147"/>
      <c r="I337" s="147"/>
      <c r="J337" s="147"/>
      <c r="K337" s="147"/>
      <c r="L337" s="115"/>
      <c r="M337" s="115"/>
      <c r="N337" s="115"/>
      <c r="O337" s="147"/>
      <c r="P337" s="149"/>
      <c r="Q337" s="147"/>
      <c r="R337" s="147"/>
      <c r="S337" s="147"/>
      <c r="T337" s="147"/>
      <c r="U337" s="147"/>
      <c r="V337" s="115"/>
      <c r="W337" s="115"/>
      <c r="X337" s="115"/>
      <c r="Y337" s="147"/>
      <c r="Z337" s="149"/>
      <c r="AA337" s="147"/>
      <c r="AB337" s="147"/>
      <c r="AC337" s="147"/>
      <c r="AD337" s="114"/>
      <c r="AE337" s="114"/>
      <c r="AF337" s="147"/>
      <c r="AG337" s="149"/>
      <c r="AH337" s="147"/>
      <c r="AI337" s="147"/>
      <c r="AJ337" s="147"/>
      <c r="AK337" s="114"/>
      <c r="AL337" s="114"/>
      <c r="AM337" s="147"/>
      <c r="AN337" s="149"/>
      <c r="AO337" s="147"/>
      <c r="AP337" s="147"/>
      <c r="AQ337" s="114"/>
      <c r="AR337" s="147"/>
      <c r="AS337" s="114"/>
      <c r="AT337" s="147"/>
      <c r="AU337" s="147"/>
      <c r="AV337" s="147"/>
      <c r="AW337" s="114"/>
      <c r="AX337" s="147"/>
      <c r="AY337" s="114"/>
      <c r="AZ337" s="147"/>
      <c r="BA337" s="114"/>
      <c r="BB337" s="149"/>
      <c r="BC337" s="118"/>
      <c r="BD337" s="70"/>
      <c r="BE337" s="71"/>
      <c r="BF337" s="148"/>
      <c r="BG337" s="148"/>
      <c r="BH337" s="147"/>
      <c r="BI337" s="114"/>
      <c r="BJ337" s="114"/>
      <c r="BK337" s="147"/>
      <c r="BL337" s="150"/>
      <c r="BM337" s="147"/>
      <c r="BN337" s="147"/>
      <c r="BO337" s="147"/>
      <c r="BP337" s="147"/>
      <c r="BQ337" s="147"/>
      <c r="BR337" s="115"/>
      <c r="BS337" s="115"/>
      <c r="BT337" s="115"/>
      <c r="BU337" s="147"/>
      <c r="BV337" s="150"/>
      <c r="BW337" s="147"/>
      <c r="BX337" s="147"/>
      <c r="BY337" s="147"/>
      <c r="BZ337" s="147"/>
      <c r="CA337" s="147"/>
      <c r="CB337" s="115"/>
      <c r="CC337" s="115"/>
      <c r="CD337" s="115"/>
      <c r="CE337" s="147"/>
      <c r="CF337" s="150"/>
      <c r="CG337" s="120"/>
      <c r="CH337" s="185"/>
      <c r="CI337" s="122"/>
      <c r="CJ337" s="122"/>
      <c r="CK337" s="184"/>
      <c r="CL337" s="184"/>
    </row>
    <row r="338" spans="1:90" hidden="1" x14ac:dyDescent="0.25">
      <c r="A338" s="145"/>
      <c r="B338" s="146"/>
      <c r="C338" s="94"/>
      <c r="D338" s="147"/>
      <c r="E338" s="148"/>
      <c r="F338" s="149"/>
      <c r="G338" s="147"/>
      <c r="H338" s="147"/>
      <c r="I338" s="147"/>
      <c r="J338" s="147"/>
      <c r="K338" s="147"/>
      <c r="L338" s="115"/>
      <c r="M338" s="115"/>
      <c r="N338" s="115"/>
      <c r="O338" s="147"/>
      <c r="P338" s="149"/>
      <c r="Q338" s="147"/>
      <c r="R338" s="147"/>
      <c r="S338" s="147"/>
      <c r="T338" s="147"/>
      <c r="U338" s="147"/>
      <c r="V338" s="115"/>
      <c r="W338" s="115"/>
      <c r="X338" s="115"/>
      <c r="Y338" s="147"/>
      <c r="Z338" s="149"/>
      <c r="AA338" s="147"/>
      <c r="AB338" s="147"/>
      <c r="AC338" s="147"/>
      <c r="AD338" s="114"/>
      <c r="AE338" s="114"/>
      <c r="AF338" s="147"/>
      <c r="AG338" s="149"/>
      <c r="AH338" s="147"/>
      <c r="AI338" s="147"/>
      <c r="AJ338" s="147"/>
      <c r="AK338" s="114"/>
      <c r="AL338" s="114"/>
      <c r="AM338" s="147"/>
      <c r="AN338" s="149"/>
      <c r="AO338" s="147"/>
      <c r="AP338" s="147"/>
      <c r="AQ338" s="114"/>
      <c r="AR338" s="147"/>
      <c r="AS338" s="114"/>
      <c r="AT338" s="147"/>
      <c r="AU338" s="147"/>
      <c r="AV338" s="147"/>
      <c r="AW338" s="114"/>
      <c r="AX338" s="147"/>
      <c r="AY338" s="114"/>
      <c r="AZ338" s="147"/>
      <c r="BA338" s="114"/>
      <c r="BB338" s="149"/>
      <c r="BC338" s="118"/>
      <c r="BD338" s="70"/>
      <c r="BE338" s="71"/>
      <c r="BF338" s="148"/>
      <c r="BG338" s="148"/>
      <c r="BH338" s="147"/>
      <c r="BI338" s="114"/>
      <c r="BJ338" s="114"/>
      <c r="BK338" s="147"/>
      <c r="BL338" s="150"/>
      <c r="BM338" s="147"/>
      <c r="BN338" s="147"/>
      <c r="BO338" s="147"/>
      <c r="BP338" s="147"/>
      <c r="BQ338" s="147"/>
      <c r="BR338" s="115"/>
      <c r="BS338" s="115"/>
      <c r="BT338" s="115"/>
      <c r="BU338" s="147"/>
      <c r="BV338" s="150"/>
      <c r="BW338" s="147"/>
      <c r="BX338" s="147"/>
      <c r="BY338" s="147"/>
      <c r="BZ338" s="147"/>
      <c r="CA338" s="147"/>
      <c r="CB338" s="115"/>
      <c r="CC338" s="115"/>
      <c r="CD338" s="115"/>
      <c r="CE338" s="147"/>
      <c r="CF338" s="150"/>
      <c r="CG338" s="120"/>
      <c r="CH338" s="185"/>
      <c r="CI338" s="122"/>
      <c r="CJ338" s="122"/>
      <c r="CK338" s="184"/>
      <c r="CL338" s="184"/>
    </row>
    <row r="339" spans="1:90" hidden="1" x14ac:dyDescent="0.25">
      <c r="A339" s="145"/>
      <c r="B339" s="146"/>
      <c r="C339" s="94"/>
      <c r="D339" s="147"/>
      <c r="E339" s="148"/>
      <c r="F339" s="149"/>
      <c r="G339" s="147"/>
      <c r="H339" s="147"/>
      <c r="I339" s="147"/>
      <c r="J339" s="147"/>
      <c r="K339" s="147"/>
      <c r="L339" s="115"/>
      <c r="M339" s="115"/>
      <c r="N339" s="115"/>
      <c r="O339" s="147"/>
      <c r="P339" s="149"/>
      <c r="Q339" s="147"/>
      <c r="R339" s="147"/>
      <c r="S339" s="147"/>
      <c r="T339" s="147"/>
      <c r="U339" s="147"/>
      <c r="V339" s="115"/>
      <c r="W339" s="115"/>
      <c r="X339" s="115"/>
      <c r="Y339" s="147"/>
      <c r="Z339" s="149"/>
      <c r="AA339" s="147"/>
      <c r="AB339" s="147"/>
      <c r="AC339" s="147"/>
      <c r="AD339" s="114"/>
      <c r="AE339" s="114"/>
      <c r="AF339" s="147"/>
      <c r="AG339" s="149"/>
      <c r="AH339" s="147"/>
      <c r="AI339" s="147"/>
      <c r="AJ339" s="147"/>
      <c r="AK339" s="114"/>
      <c r="AL339" s="114"/>
      <c r="AM339" s="147"/>
      <c r="AN339" s="149"/>
      <c r="AO339" s="147"/>
      <c r="AP339" s="147"/>
      <c r="AQ339" s="114"/>
      <c r="AR339" s="147"/>
      <c r="AS339" s="114"/>
      <c r="AT339" s="147"/>
      <c r="AU339" s="147"/>
      <c r="AV339" s="147"/>
      <c r="AW339" s="114"/>
      <c r="AX339" s="147"/>
      <c r="AY339" s="114"/>
      <c r="AZ339" s="147"/>
      <c r="BA339" s="114"/>
      <c r="BB339" s="149"/>
      <c r="BC339" s="118"/>
      <c r="BD339" s="70"/>
      <c r="BE339" s="71"/>
      <c r="BF339" s="148"/>
      <c r="BG339" s="148"/>
      <c r="BH339" s="147"/>
      <c r="BI339" s="114"/>
      <c r="BJ339" s="114"/>
      <c r="BK339" s="147"/>
      <c r="BL339" s="150"/>
      <c r="BM339" s="147"/>
      <c r="BN339" s="147"/>
      <c r="BO339" s="147"/>
      <c r="BP339" s="147"/>
      <c r="BQ339" s="147"/>
      <c r="BR339" s="115"/>
      <c r="BS339" s="115"/>
      <c r="BT339" s="115"/>
      <c r="BU339" s="147"/>
      <c r="BV339" s="150"/>
      <c r="BW339" s="147"/>
      <c r="BX339" s="147"/>
      <c r="BY339" s="147"/>
      <c r="BZ339" s="147"/>
      <c r="CA339" s="147"/>
      <c r="CB339" s="115"/>
      <c r="CC339" s="115"/>
      <c r="CD339" s="115"/>
      <c r="CE339" s="147"/>
      <c r="CF339" s="150"/>
      <c r="CG339" s="120"/>
      <c r="CH339" s="185"/>
      <c r="CI339" s="122"/>
      <c r="CJ339" s="122"/>
      <c r="CK339" s="184"/>
      <c r="CL339" s="184"/>
    </row>
    <row r="340" spans="1:90" hidden="1" x14ac:dyDescent="0.25">
      <c r="A340" s="145"/>
      <c r="B340" s="146"/>
      <c r="C340" s="94"/>
      <c r="D340" s="147"/>
      <c r="E340" s="148"/>
      <c r="F340" s="149"/>
      <c r="G340" s="147"/>
      <c r="H340" s="147"/>
      <c r="I340" s="147"/>
      <c r="J340" s="147"/>
      <c r="K340" s="147"/>
      <c r="L340" s="115"/>
      <c r="M340" s="115"/>
      <c r="N340" s="115"/>
      <c r="O340" s="147"/>
      <c r="P340" s="149"/>
      <c r="Q340" s="147"/>
      <c r="R340" s="147"/>
      <c r="S340" s="147"/>
      <c r="T340" s="147"/>
      <c r="U340" s="147"/>
      <c r="V340" s="115"/>
      <c r="W340" s="115"/>
      <c r="X340" s="115"/>
      <c r="Y340" s="147"/>
      <c r="Z340" s="149"/>
      <c r="AA340" s="147"/>
      <c r="AB340" s="147"/>
      <c r="AC340" s="147"/>
      <c r="AD340" s="114"/>
      <c r="AE340" s="114"/>
      <c r="AF340" s="147"/>
      <c r="AG340" s="149"/>
      <c r="AH340" s="147"/>
      <c r="AI340" s="147"/>
      <c r="AJ340" s="147"/>
      <c r="AK340" s="114"/>
      <c r="AL340" s="114"/>
      <c r="AM340" s="147"/>
      <c r="AN340" s="149"/>
      <c r="AO340" s="147"/>
      <c r="AP340" s="147"/>
      <c r="AQ340" s="114"/>
      <c r="AR340" s="147"/>
      <c r="AS340" s="114"/>
      <c r="AT340" s="147"/>
      <c r="AU340" s="147"/>
      <c r="AV340" s="147"/>
      <c r="AW340" s="114"/>
      <c r="AX340" s="147"/>
      <c r="AY340" s="114"/>
      <c r="AZ340" s="147"/>
      <c r="BA340" s="114"/>
      <c r="BB340" s="149"/>
      <c r="BC340" s="118"/>
      <c r="BD340" s="70"/>
      <c r="BE340" s="71"/>
      <c r="BF340" s="148"/>
      <c r="BG340" s="148"/>
      <c r="BH340" s="147"/>
      <c r="BI340" s="114"/>
      <c r="BJ340" s="114"/>
      <c r="BK340" s="147"/>
      <c r="BL340" s="150"/>
      <c r="BM340" s="147"/>
      <c r="BN340" s="147"/>
      <c r="BO340" s="147"/>
      <c r="BP340" s="147"/>
      <c r="BQ340" s="147"/>
      <c r="BR340" s="115"/>
      <c r="BS340" s="115"/>
      <c r="BT340" s="115"/>
      <c r="BU340" s="147"/>
      <c r="BV340" s="150"/>
      <c r="BW340" s="147"/>
      <c r="BX340" s="147"/>
      <c r="BY340" s="147"/>
      <c r="BZ340" s="147"/>
      <c r="CA340" s="147"/>
      <c r="CB340" s="115"/>
      <c r="CC340" s="115"/>
      <c r="CD340" s="115"/>
      <c r="CE340" s="147"/>
      <c r="CF340" s="150"/>
      <c r="CG340" s="120"/>
      <c r="CH340" s="185"/>
      <c r="CI340" s="122"/>
      <c r="CJ340" s="122"/>
      <c r="CK340" s="184"/>
      <c r="CL340" s="184"/>
    </row>
    <row r="341" spans="1:90" hidden="1" x14ac:dyDescent="0.25">
      <c r="A341" s="145"/>
      <c r="B341" s="146"/>
      <c r="C341" s="94"/>
      <c r="D341" s="147"/>
      <c r="E341" s="148"/>
      <c r="F341" s="149"/>
      <c r="G341" s="147"/>
      <c r="H341" s="147"/>
      <c r="I341" s="147"/>
      <c r="J341" s="147"/>
      <c r="K341" s="147"/>
      <c r="L341" s="115"/>
      <c r="M341" s="115"/>
      <c r="N341" s="115"/>
      <c r="O341" s="147"/>
      <c r="P341" s="149"/>
      <c r="Q341" s="147"/>
      <c r="R341" s="147"/>
      <c r="S341" s="147"/>
      <c r="T341" s="147"/>
      <c r="U341" s="147"/>
      <c r="V341" s="115"/>
      <c r="W341" s="115"/>
      <c r="X341" s="115"/>
      <c r="Y341" s="147"/>
      <c r="Z341" s="149"/>
      <c r="AA341" s="147"/>
      <c r="AB341" s="147"/>
      <c r="AC341" s="147"/>
      <c r="AD341" s="114"/>
      <c r="AE341" s="114"/>
      <c r="AF341" s="147"/>
      <c r="AG341" s="149"/>
      <c r="AH341" s="147"/>
      <c r="AI341" s="147"/>
      <c r="AJ341" s="147"/>
      <c r="AK341" s="114"/>
      <c r="AL341" s="114"/>
      <c r="AM341" s="147"/>
      <c r="AN341" s="149"/>
      <c r="AO341" s="147"/>
      <c r="AP341" s="147"/>
      <c r="AQ341" s="114"/>
      <c r="AR341" s="147"/>
      <c r="AS341" s="114"/>
      <c r="AT341" s="147"/>
      <c r="AU341" s="147"/>
      <c r="AV341" s="147"/>
      <c r="AW341" s="114"/>
      <c r="AX341" s="147"/>
      <c r="AY341" s="114"/>
      <c r="AZ341" s="147"/>
      <c r="BA341" s="114"/>
      <c r="BB341" s="149"/>
      <c r="BC341" s="118"/>
      <c r="BD341" s="70"/>
      <c r="BE341" s="71"/>
      <c r="BF341" s="148"/>
      <c r="BG341" s="148"/>
      <c r="BH341" s="147"/>
      <c r="BI341" s="114"/>
      <c r="BJ341" s="114"/>
      <c r="BK341" s="147"/>
      <c r="BL341" s="150"/>
      <c r="BM341" s="147"/>
      <c r="BN341" s="147"/>
      <c r="BO341" s="147"/>
      <c r="BP341" s="147"/>
      <c r="BQ341" s="147"/>
      <c r="BR341" s="115"/>
      <c r="BS341" s="115"/>
      <c r="BT341" s="115"/>
      <c r="BU341" s="147"/>
      <c r="BV341" s="150"/>
      <c r="BW341" s="147"/>
      <c r="BX341" s="147"/>
      <c r="BY341" s="147"/>
      <c r="BZ341" s="147"/>
      <c r="CA341" s="147"/>
      <c r="CB341" s="115"/>
      <c r="CC341" s="115"/>
      <c r="CD341" s="115"/>
      <c r="CE341" s="147"/>
      <c r="CF341" s="150"/>
      <c r="CG341" s="120"/>
      <c r="CH341" s="185"/>
      <c r="CI341" s="122"/>
      <c r="CJ341" s="122"/>
      <c r="CK341" s="184"/>
      <c r="CL341" s="184"/>
    </row>
    <row r="342" spans="1:90" hidden="1" x14ac:dyDescent="0.25">
      <c r="A342" s="145"/>
      <c r="B342" s="146"/>
      <c r="C342" s="94"/>
      <c r="D342" s="147"/>
      <c r="E342" s="148"/>
      <c r="F342" s="149"/>
      <c r="G342" s="147"/>
      <c r="H342" s="147"/>
      <c r="I342" s="147"/>
      <c r="J342" s="147"/>
      <c r="K342" s="147"/>
      <c r="L342" s="115"/>
      <c r="M342" s="115"/>
      <c r="N342" s="115"/>
      <c r="O342" s="147"/>
      <c r="P342" s="149"/>
      <c r="Q342" s="147"/>
      <c r="R342" s="147"/>
      <c r="S342" s="147"/>
      <c r="T342" s="147"/>
      <c r="U342" s="147"/>
      <c r="V342" s="115"/>
      <c r="W342" s="115"/>
      <c r="X342" s="115"/>
      <c r="Y342" s="147"/>
      <c r="Z342" s="149"/>
      <c r="AA342" s="147"/>
      <c r="AB342" s="147"/>
      <c r="AC342" s="147"/>
      <c r="AD342" s="114"/>
      <c r="AE342" s="114"/>
      <c r="AF342" s="147"/>
      <c r="AG342" s="149"/>
      <c r="AH342" s="147"/>
      <c r="AI342" s="147"/>
      <c r="AJ342" s="147"/>
      <c r="AK342" s="114"/>
      <c r="AL342" s="114"/>
      <c r="AM342" s="147"/>
      <c r="AN342" s="149"/>
      <c r="AO342" s="147"/>
      <c r="AP342" s="147"/>
      <c r="AQ342" s="114"/>
      <c r="AR342" s="147"/>
      <c r="AS342" s="114"/>
      <c r="AT342" s="147"/>
      <c r="AU342" s="147"/>
      <c r="AV342" s="147"/>
      <c r="AW342" s="114"/>
      <c r="AX342" s="147"/>
      <c r="AY342" s="114"/>
      <c r="AZ342" s="147"/>
      <c r="BA342" s="114"/>
      <c r="BB342" s="149"/>
      <c r="BC342" s="118"/>
      <c r="BD342" s="70"/>
      <c r="BE342" s="71"/>
      <c r="BF342" s="148"/>
      <c r="BG342" s="148"/>
      <c r="BH342" s="147"/>
      <c r="BI342" s="114"/>
      <c r="BJ342" s="114"/>
      <c r="BK342" s="147"/>
      <c r="BL342" s="150"/>
      <c r="BM342" s="147"/>
      <c r="BN342" s="147"/>
      <c r="BO342" s="147"/>
      <c r="BP342" s="147"/>
      <c r="BQ342" s="147"/>
      <c r="BR342" s="115"/>
      <c r="BS342" s="115"/>
      <c r="BT342" s="115"/>
      <c r="BU342" s="147"/>
      <c r="BV342" s="150"/>
      <c r="BW342" s="147"/>
      <c r="BX342" s="147"/>
      <c r="BY342" s="147"/>
      <c r="BZ342" s="147"/>
      <c r="CA342" s="147"/>
      <c r="CB342" s="115"/>
      <c r="CC342" s="115"/>
      <c r="CD342" s="115"/>
      <c r="CE342" s="147"/>
      <c r="CF342" s="150"/>
      <c r="CG342" s="120"/>
      <c r="CH342" s="185"/>
      <c r="CI342" s="122"/>
      <c r="CJ342" s="122"/>
      <c r="CK342" s="184"/>
      <c r="CL342" s="184"/>
    </row>
    <row r="343" spans="1:90" hidden="1" x14ac:dyDescent="0.25">
      <c r="A343" s="145"/>
      <c r="B343" s="146"/>
      <c r="C343" s="94"/>
      <c r="D343" s="147"/>
      <c r="E343" s="148"/>
      <c r="F343" s="149"/>
      <c r="G343" s="147"/>
      <c r="H343" s="147"/>
      <c r="I343" s="147"/>
      <c r="J343" s="147"/>
      <c r="K343" s="147"/>
      <c r="L343" s="115"/>
      <c r="M343" s="115"/>
      <c r="N343" s="115"/>
      <c r="O343" s="147"/>
      <c r="P343" s="149"/>
      <c r="Q343" s="147"/>
      <c r="R343" s="147"/>
      <c r="S343" s="147"/>
      <c r="T343" s="147"/>
      <c r="U343" s="147"/>
      <c r="V343" s="115"/>
      <c r="W343" s="115"/>
      <c r="X343" s="115"/>
      <c r="Y343" s="147"/>
      <c r="Z343" s="149"/>
      <c r="AA343" s="147"/>
      <c r="AB343" s="147"/>
      <c r="AC343" s="147"/>
      <c r="AD343" s="114"/>
      <c r="AE343" s="114"/>
      <c r="AF343" s="147"/>
      <c r="AG343" s="149"/>
      <c r="AH343" s="147"/>
      <c r="AI343" s="147"/>
      <c r="AJ343" s="147"/>
      <c r="AK343" s="114"/>
      <c r="AL343" s="114"/>
      <c r="AM343" s="147"/>
      <c r="AN343" s="149"/>
      <c r="AO343" s="147"/>
      <c r="AP343" s="147"/>
      <c r="AQ343" s="114"/>
      <c r="AR343" s="147"/>
      <c r="AS343" s="114"/>
      <c r="AT343" s="147"/>
      <c r="AU343" s="147"/>
      <c r="AV343" s="147"/>
      <c r="AW343" s="114"/>
      <c r="AX343" s="147"/>
      <c r="AY343" s="114"/>
      <c r="AZ343" s="147"/>
      <c r="BA343" s="114"/>
      <c r="BB343" s="149"/>
      <c r="BC343" s="118"/>
      <c r="BD343" s="70"/>
      <c r="BE343" s="71"/>
      <c r="BF343" s="148"/>
      <c r="BG343" s="148"/>
      <c r="BH343" s="147"/>
      <c r="BI343" s="114"/>
      <c r="BJ343" s="114"/>
      <c r="BK343" s="147"/>
      <c r="BL343" s="150"/>
      <c r="BM343" s="147"/>
      <c r="BN343" s="147"/>
      <c r="BO343" s="147"/>
      <c r="BP343" s="147"/>
      <c r="BQ343" s="147"/>
      <c r="BR343" s="115"/>
      <c r="BS343" s="115"/>
      <c r="BT343" s="115"/>
      <c r="BU343" s="147"/>
      <c r="BV343" s="150"/>
      <c r="BW343" s="147"/>
      <c r="BX343" s="147"/>
      <c r="BY343" s="147"/>
      <c r="BZ343" s="147"/>
      <c r="CA343" s="147"/>
      <c r="CB343" s="115"/>
      <c r="CC343" s="115"/>
      <c r="CD343" s="115"/>
      <c r="CE343" s="147"/>
      <c r="CF343" s="150"/>
      <c r="CG343" s="120"/>
      <c r="CH343" s="185"/>
      <c r="CI343" s="122"/>
      <c r="CJ343" s="122"/>
      <c r="CK343" s="184"/>
      <c r="CL343" s="184"/>
    </row>
    <row r="344" spans="1:90" hidden="1" x14ac:dyDescent="0.25">
      <c r="A344" s="145"/>
      <c r="B344" s="146"/>
      <c r="C344" s="94"/>
      <c r="D344" s="147"/>
      <c r="E344" s="148"/>
      <c r="F344" s="149"/>
      <c r="G344" s="147"/>
      <c r="H344" s="147"/>
      <c r="I344" s="147"/>
      <c r="J344" s="147"/>
      <c r="K344" s="147"/>
      <c r="L344" s="115"/>
      <c r="M344" s="115"/>
      <c r="N344" s="115"/>
      <c r="O344" s="147"/>
      <c r="P344" s="149"/>
      <c r="Q344" s="147"/>
      <c r="R344" s="147"/>
      <c r="S344" s="147"/>
      <c r="T344" s="147"/>
      <c r="U344" s="147"/>
      <c r="V344" s="115"/>
      <c r="W344" s="115"/>
      <c r="X344" s="115"/>
      <c r="Y344" s="147"/>
      <c r="Z344" s="149"/>
      <c r="AA344" s="147"/>
      <c r="AB344" s="147"/>
      <c r="AC344" s="147"/>
      <c r="AD344" s="114"/>
      <c r="AE344" s="114"/>
      <c r="AF344" s="147"/>
      <c r="AG344" s="149"/>
      <c r="AH344" s="147"/>
      <c r="AI344" s="147"/>
      <c r="AJ344" s="147"/>
      <c r="AK344" s="114"/>
      <c r="AL344" s="114"/>
      <c r="AM344" s="147"/>
      <c r="AN344" s="149"/>
      <c r="AO344" s="147"/>
      <c r="AP344" s="147"/>
      <c r="AQ344" s="114"/>
      <c r="AR344" s="147"/>
      <c r="AS344" s="114"/>
      <c r="AT344" s="147"/>
      <c r="AU344" s="147"/>
      <c r="AV344" s="147"/>
      <c r="AW344" s="114"/>
      <c r="AX344" s="147"/>
      <c r="AY344" s="114"/>
      <c r="AZ344" s="147"/>
      <c r="BA344" s="114"/>
      <c r="BB344" s="149"/>
      <c r="BC344" s="118"/>
      <c r="BD344" s="70"/>
      <c r="BE344" s="71"/>
      <c r="BF344" s="148"/>
      <c r="BG344" s="148"/>
      <c r="BH344" s="147"/>
      <c r="BI344" s="114"/>
      <c r="BJ344" s="114"/>
      <c r="BK344" s="147"/>
      <c r="BL344" s="150"/>
      <c r="BM344" s="147"/>
      <c r="BN344" s="147"/>
      <c r="BO344" s="147"/>
      <c r="BP344" s="147"/>
      <c r="BQ344" s="147"/>
      <c r="BR344" s="115"/>
      <c r="BS344" s="115"/>
      <c r="BT344" s="115"/>
      <c r="BU344" s="147"/>
      <c r="BV344" s="150"/>
      <c r="BW344" s="147"/>
      <c r="BX344" s="147"/>
      <c r="BY344" s="147"/>
      <c r="BZ344" s="147"/>
      <c r="CA344" s="147"/>
      <c r="CB344" s="115"/>
      <c r="CC344" s="115"/>
      <c r="CD344" s="115"/>
      <c r="CE344" s="147"/>
      <c r="CF344" s="150"/>
      <c r="CG344" s="120"/>
      <c r="CH344" s="185"/>
      <c r="CI344" s="122"/>
      <c r="CJ344" s="122"/>
      <c r="CK344" s="184"/>
      <c r="CL344" s="184"/>
    </row>
    <row r="345" spans="1:90" hidden="1" x14ac:dyDescent="0.25">
      <c r="A345" s="145"/>
      <c r="B345" s="146"/>
      <c r="C345" s="94"/>
      <c r="D345" s="147"/>
      <c r="E345" s="148"/>
      <c r="F345" s="149"/>
      <c r="G345" s="147"/>
      <c r="H345" s="147"/>
      <c r="I345" s="147"/>
      <c r="J345" s="147"/>
      <c r="K345" s="147"/>
      <c r="L345" s="115"/>
      <c r="M345" s="115"/>
      <c r="N345" s="115"/>
      <c r="O345" s="147"/>
      <c r="P345" s="149"/>
      <c r="Q345" s="147"/>
      <c r="R345" s="147"/>
      <c r="S345" s="147"/>
      <c r="T345" s="147"/>
      <c r="U345" s="147"/>
      <c r="V345" s="115"/>
      <c r="W345" s="115"/>
      <c r="X345" s="115"/>
      <c r="Y345" s="147"/>
      <c r="Z345" s="149"/>
      <c r="AA345" s="147"/>
      <c r="AB345" s="147"/>
      <c r="AC345" s="147"/>
      <c r="AD345" s="114"/>
      <c r="AE345" s="114"/>
      <c r="AF345" s="147"/>
      <c r="AG345" s="149"/>
      <c r="AH345" s="147"/>
      <c r="AI345" s="147"/>
      <c r="AJ345" s="147"/>
      <c r="AK345" s="114"/>
      <c r="AL345" s="114"/>
      <c r="AM345" s="147"/>
      <c r="AN345" s="149"/>
      <c r="AO345" s="147"/>
      <c r="AP345" s="147"/>
      <c r="AQ345" s="114"/>
      <c r="AR345" s="147"/>
      <c r="AS345" s="114"/>
      <c r="AT345" s="147"/>
      <c r="AU345" s="147"/>
      <c r="AV345" s="147"/>
      <c r="AW345" s="114"/>
      <c r="AX345" s="147"/>
      <c r="AY345" s="114"/>
      <c r="AZ345" s="147"/>
      <c r="BA345" s="114"/>
      <c r="BB345" s="149"/>
      <c r="BC345" s="118"/>
      <c r="BD345" s="70"/>
      <c r="BE345" s="71"/>
      <c r="BF345" s="148"/>
      <c r="BG345" s="148"/>
      <c r="BH345" s="147"/>
      <c r="BI345" s="114"/>
      <c r="BJ345" s="114"/>
      <c r="BK345" s="147"/>
      <c r="BL345" s="150"/>
      <c r="BM345" s="147"/>
      <c r="BN345" s="147"/>
      <c r="BO345" s="147"/>
      <c r="BP345" s="147"/>
      <c r="BQ345" s="147"/>
      <c r="BR345" s="115"/>
      <c r="BS345" s="115"/>
      <c r="BT345" s="115"/>
      <c r="BU345" s="147"/>
      <c r="BV345" s="150"/>
      <c r="BW345" s="147"/>
      <c r="BX345" s="147"/>
      <c r="BY345" s="147"/>
      <c r="BZ345" s="147"/>
      <c r="CA345" s="147"/>
      <c r="CB345" s="115"/>
      <c r="CC345" s="115"/>
      <c r="CD345" s="115"/>
      <c r="CE345" s="147"/>
      <c r="CF345" s="150"/>
      <c r="CG345" s="120"/>
      <c r="CH345" s="185"/>
      <c r="CI345" s="122"/>
      <c r="CJ345" s="122"/>
      <c r="CK345" s="184"/>
      <c r="CL345" s="184"/>
    </row>
    <row r="346" spans="1:90" hidden="1" x14ac:dyDescent="0.25">
      <c r="A346" s="145"/>
      <c r="B346" s="146"/>
      <c r="C346" s="94"/>
      <c r="D346" s="147"/>
      <c r="E346" s="148"/>
      <c r="F346" s="149"/>
      <c r="G346" s="147"/>
      <c r="H346" s="147"/>
      <c r="I346" s="147"/>
      <c r="J346" s="147"/>
      <c r="K346" s="147"/>
      <c r="L346" s="115"/>
      <c r="M346" s="115"/>
      <c r="N346" s="115"/>
      <c r="O346" s="147"/>
      <c r="P346" s="149"/>
      <c r="Q346" s="147"/>
      <c r="R346" s="147"/>
      <c r="S346" s="147"/>
      <c r="T346" s="147"/>
      <c r="U346" s="147"/>
      <c r="V346" s="115"/>
      <c r="W346" s="115"/>
      <c r="X346" s="115"/>
      <c r="Y346" s="147"/>
      <c r="Z346" s="149"/>
      <c r="AA346" s="147"/>
      <c r="AB346" s="147"/>
      <c r="AC346" s="147"/>
      <c r="AD346" s="114"/>
      <c r="AE346" s="114"/>
      <c r="AF346" s="147"/>
      <c r="AG346" s="149"/>
      <c r="AH346" s="147"/>
      <c r="AI346" s="147"/>
      <c r="AJ346" s="147"/>
      <c r="AK346" s="114"/>
      <c r="AL346" s="114"/>
      <c r="AM346" s="147"/>
      <c r="AN346" s="149"/>
      <c r="AO346" s="147"/>
      <c r="AP346" s="147"/>
      <c r="AQ346" s="114"/>
      <c r="AR346" s="147"/>
      <c r="AS346" s="114"/>
      <c r="AT346" s="147"/>
      <c r="AU346" s="147"/>
      <c r="AV346" s="147"/>
      <c r="AW346" s="114"/>
      <c r="AX346" s="147"/>
      <c r="AY346" s="114"/>
      <c r="AZ346" s="147"/>
      <c r="BA346" s="114"/>
      <c r="BB346" s="149"/>
      <c r="BC346" s="118"/>
      <c r="BD346" s="70"/>
      <c r="BE346" s="71"/>
      <c r="BF346" s="148"/>
      <c r="BG346" s="148"/>
      <c r="BH346" s="147"/>
      <c r="BI346" s="114"/>
      <c r="BJ346" s="114"/>
      <c r="BK346" s="147"/>
      <c r="BL346" s="150"/>
      <c r="BM346" s="147"/>
      <c r="BN346" s="147"/>
      <c r="BO346" s="147"/>
      <c r="BP346" s="147"/>
      <c r="BQ346" s="147"/>
      <c r="BR346" s="115"/>
      <c r="BS346" s="115"/>
      <c r="BT346" s="115"/>
      <c r="BU346" s="147"/>
      <c r="BV346" s="150"/>
      <c r="BW346" s="147"/>
      <c r="BX346" s="147"/>
      <c r="BY346" s="147"/>
      <c r="BZ346" s="147"/>
      <c r="CA346" s="147"/>
      <c r="CB346" s="115"/>
      <c r="CC346" s="115"/>
      <c r="CD346" s="115"/>
      <c r="CE346" s="147"/>
      <c r="CF346" s="150"/>
      <c r="CG346" s="120"/>
      <c r="CH346" s="185"/>
      <c r="CI346" s="122"/>
      <c r="CJ346" s="122"/>
      <c r="CK346" s="184"/>
      <c r="CL346" s="184"/>
    </row>
    <row r="347" spans="1:90" hidden="1" x14ac:dyDescent="0.25">
      <c r="A347" s="145"/>
      <c r="B347" s="146"/>
      <c r="C347" s="94"/>
      <c r="D347" s="147"/>
      <c r="E347" s="148"/>
      <c r="F347" s="149"/>
      <c r="G347" s="147"/>
      <c r="H347" s="147"/>
      <c r="I347" s="147"/>
      <c r="J347" s="147"/>
      <c r="K347" s="147"/>
      <c r="L347" s="115"/>
      <c r="M347" s="115"/>
      <c r="N347" s="115"/>
      <c r="O347" s="147"/>
      <c r="P347" s="149"/>
      <c r="Q347" s="147"/>
      <c r="R347" s="147"/>
      <c r="S347" s="147"/>
      <c r="T347" s="147"/>
      <c r="U347" s="147"/>
      <c r="V347" s="115"/>
      <c r="W347" s="115"/>
      <c r="X347" s="115"/>
      <c r="Y347" s="147"/>
      <c r="Z347" s="149"/>
      <c r="AA347" s="147"/>
      <c r="AB347" s="147"/>
      <c r="AC347" s="147"/>
      <c r="AD347" s="114"/>
      <c r="AE347" s="114"/>
      <c r="AF347" s="147"/>
      <c r="AG347" s="149"/>
      <c r="AH347" s="147"/>
      <c r="AI347" s="147"/>
      <c r="AJ347" s="147"/>
      <c r="AK347" s="114"/>
      <c r="AL347" s="114"/>
      <c r="AM347" s="147"/>
      <c r="AN347" s="149"/>
      <c r="AO347" s="147"/>
      <c r="AP347" s="147"/>
      <c r="AQ347" s="114"/>
      <c r="AR347" s="147"/>
      <c r="AS347" s="114"/>
      <c r="AT347" s="147"/>
      <c r="AU347" s="147"/>
      <c r="AV347" s="147"/>
      <c r="AW347" s="114"/>
      <c r="AX347" s="147"/>
      <c r="AY347" s="114"/>
      <c r="AZ347" s="147"/>
      <c r="BA347" s="114"/>
      <c r="BB347" s="149"/>
      <c r="BC347" s="118"/>
      <c r="BD347" s="70"/>
      <c r="BE347" s="71"/>
      <c r="BF347" s="148"/>
      <c r="BG347" s="148"/>
      <c r="BH347" s="147"/>
      <c r="BI347" s="114"/>
      <c r="BJ347" s="114"/>
      <c r="BK347" s="147"/>
      <c r="BL347" s="150"/>
      <c r="BM347" s="147"/>
      <c r="BN347" s="147"/>
      <c r="BO347" s="147"/>
      <c r="BP347" s="147"/>
      <c r="BQ347" s="147"/>
      <c r="BR347" s="115"/>
      <c r="BS347" s="115"/>
      <c r="BT347" s="115"/>
      <c r="BU347" s="147"/>
      <c r="BV347" s="150"/>
      <c r="BW347" s="147"/>
      <c r="BX347" s="147"/>
      <c r="BY347" s="147"/>
      <c r="BZ347" s="147"/>
      <c r="CA347" s="147"/>
      <c r="CB347" s="115"/>
      <c r="CC347" s="115"/>
      <c r="CD347" s="115"/>
      <c r="CE347" s="147"/>
      <c r="CF347" s="150"/>
      <c r="CG347" s="120"/>
      <c r="CH347" s="185"/>
      <c r="CI347" s="122"/>
      <c r="CJ347" s="122"/>
      <c r="CK347" s="184"/>
      <c r="CL347" s="184"/>
    </row>
    <row r="348" spans="1:90" hidden="1" x14ac:dyDescent="0.25">
      <c r="A348" s="145"/>
      <c r="B348" s="146"/>
      <c r="C348" s="94"/>
      <c r="D348" s="147"/>
      <c r="E348" s="148"/>
      <c r="F348" s="149"/>
      <c r="G348" s="147"/>
      <c r="H348" s="147"/>
      <c r="I348" s="147"/>
      <c r="J348" s="147"/>
      <c r="K348" s="147"/>
      <c r="L348" s="115"/>
      <c r="M348" s="115"/>
      <c r="N348" s="115"/>
      <c r="O348" s="147"/>
      <c r="P348" s="149"/>
      <c r="Q348" s="147"/>
      <c r="R348" s="147"/>
      <c r="S348" s="147"/>
      <c r="T348" s="147"/>
      <c r="U348" s="147"/>
      <c r="V348" s="115"/>
      <c r="W348" s="115"/>
      <c r="X348" s="115"/>
      <c r="Y348" s="147"/>
      <c r="Z348" s="149"/>
      <c r="AA348" s="147"/>
      <c r="AB348" s="147"/>
      <c r="AC348" s="147"/>
      <c r="AD348" s="114"/>
      <c r="AE348" s="114"/>
      <c r="AF348" s="147"/>
      <c r="AG348" s="149"/>
      <c r="AH348" s="147"/>
      <c r="AI348" s="147"/>
      <c r="AJ348" s="147"/>
      <c r="AK348" s="114"/>
      <c r="AL348" s="114"/>
      <c r="AM348" s="147"/>
      <c r="AN348" s="149"/>
      <c r="AO348" s="147"/>
      <c r="AP348" s="147"/>
      <c r="AQ348" s="114"/>
      <c r="AR348" s="147"/>
      <c r="AS348" s="114"/>
      <c r="AT348" s="147"/>
      <c r="AU348" s="147"/>
      <c r="AV348" s="147"/>
      <c r="AW348" s="114"/>
      <c r="AX348" s="147"/>
      <c r="AY348" s="114"/>
      <c r="AZ348" s="147"/>
      <c r="BA348" s="114"/>
      <c r="BB348" s="149"/>
      <c r="BC348" s="118"/>
      <c r="BD348" s="70"/>
      <c r="BE348" s="71"/>
      <c r="BF348" s="148"/>
      <c r="BG348" s="148"/>
      <c r="BH348" s="147"/>
      <c r="BI348" s="114"/>
      <c r="BJ348" s="114"/>
      <c r="BK348" s="147"/>
      <c r="BL348" s="150"/>
      <c r="BM348" s="147"/>
      <c r="BN348" s="147"/>
      <c r="BO348" s="147"/>
      <c r="BP348" s="147"/>
      <c r="BQ348" s="147"/>
      <c r="BR348" s="115"/>
      <c r="BS348" s="115"/>
      <c r="BT348" s="115"/>
      <c r="BU348" s="147"/>
      <c r="BV348" s="150"/>
      <c r="BW348" s="147"/>
      <c r="BX348" s="147"/>
      <c r="BY348" s="147"/>
      <c r="BZ348" s="147"/>
      <c r="CA348" s="147"/>
      <c r="CB348" s="115"/>
      <c r="CC348" s="115"/>
      <c r="CD348" s="115"/>
      <c r="CE348" s="147"/>
      <c r="CF348" s="150"/>
      <c r="CG348" s="120"/>
      <c r="CH348" s="185"/>
      <c r="CI348" s="122"/>
      <c r="CJ348" s="122"/>
      <c r="CK348" s="184"/>
      <c r="CL348" s="184"/>
    </row>
    <row r="349" spans="1:90" hidden="1" x14ac:dyDescent="0.25">
      <c r="A349" s="145"/>
      <c r="B349" s="146"/>
      <c r="C349" s="94"/>
      <c r="D349" s="147"/>
      <c r="E349" s="148"/>
      <c r="F349" s="149"/>
      <c r="G349" s="147"/>
      <c r="H349" s="147"/>
      <c r="I349" s="147"/>
      <c r="J349" s="147"/>
      <c r="K349" s="147"/>
      <c r="L349" s="115"/>
      <c r="M349" s="115"/>
      <c r="N349" s="115"/>
      <c r="O349" s="147"/>
      <c r="P349" s="149"/>
      <c r="Q349" s="147"/>
      <c r="R349" s="147"/>
      <c r="S349" s="147"/>
      <c r="T349" s="147"/>
      <c r="U349" s="147"/>
      <c r="V349" s="115"/>
      <c r="W349" s="115"/>
      <c r="X349" s="115"/>
      <c r="Y349" s="147"/>
      <c r="Z349" s="149"/>
      <c r="AA349" s="147"/>
      <c r="AB349" s="147"/>
      <c r="AC349" s="147"/>
      <c r="AD349" s="114"/>
      <c r="AE349" s="114"/>
      <c r="AF349" s="147"/>
      <c r="AG349" s="149"/>
      <c r="AH349" s="147"/>
      <c r="AI349" s="147"/>
      <c r="AJ349" s="147"/>
      <c r="AK349" s="114"/>
      <c r="AL349" s="114"/>
      <c r="AM349" s="147"/>
      <c r="AN349" s="149"/>
      <c r="AO349" s="147"/>
      <c r="AP349" s="147"/>
      <c r="AQ349" s="114"/>
      <c r="AR349" s="147"/>
      <c r="AS349" s="114"/>
      <c r="AT349" s="147"/>
      <c r="AU349" s="147"/>
      <c r="AV349" s="147"/>
      <c r="AW349" s="114"/>
      <c r="AX349" s="147"/>
      <c r="AY349" s="114"/>
      <c r="AZ349" s="147"/>
      <c r="BA349" s="114"/>
      <c r="BB349" s="149"/>
      <c r="BC349" s="118"/>
      <c r="BD349" s="70"/>
      <c r="BE349" s="71"/>
      <c r="BF349" s="148"/>
      <c r="BG349" s="148"/>
      <c r="BH349" s="147"/>
      <c r="BI349" s="114"/>
      <c r="BJ349" s="114"/>
      <c r="BK349" s="147"/>
      <c r="BL349" s="150"/>
      <c r="BM349" s="147"/>
      <c r="BN349" s="147"/>
      <c r="BO349" s="147"/>
      <c r="BP349" s="147"/>
      <c r="BQ349" s="147"/>
      <c r="BR349" s="115"/>
      <c r="BS349" s="115"/>
      <c r="BT349" s="115"/>
      <c r="BU349" s="147"/>
      <c r="BV349" s="150"/>
      <c r="BW349" s="147"/>
      <c r="BX349" s="147"/>
      <c r="BY349" s="147"/>
      <c r="BZ349" s="147"/>
      <c r="CA349" s="147"/>
      <c r="CB349" s="115"/>
      <c r="CC349" s="115"/>
      <c r="CD349" s="115"/>
      <c r="CE349" s="147"/>
      <c r="CF349" s="150"/>
      <c r="CG349" s="120"/>
      <c r="CH349" s="185"/>
      <c r="CI349" s="122"/>
      <c r="CJ349" s="122"/>
      <c r="CK349" s="184"/>
      <c r="CL349" s="184"/>
    </row>
    <row r="350" spans="1:90" hidden="1" x14ac:dyDescent="0.25">
      <c r="A350" s="145"/>
      <c r="B350" s="146"/>
      <c r="C350" s="94"/>
      <c r="D350" s="147"/>
      <c r="E350" s="148"/>
      <c r="F350" s="149"/>
      <c r="G350" s="147"/>
      <c r="H350" s="147"/>
      <c r="I350" s="147"/>
      <c r="J350" s="147"/>
      <c r="K350" s="147"/>
      <c r="L350" s="115"/>
      <c r="M350" s="115"/>
      <c r="N350" s="115"/>
      <c r="O350" s="147"/>
      <c r="P350" s="149"/>
      <c r="Q350" s="147"/>
      <c r="R350" s="147"/>
      <c r="S350" s="147"/>
      <c r="T350" s="147"/>
      <c r="U350" s="147"/>
      <c r="V350" s="115"/>
      <c r="W350" s="115"/>
      <c r="X350" s="115"/>
      <c r="Y350" s="147"/>
      <c r="Z350" s="149"/>
      <c r="AA350" s="147"/>
      <c r="AB350" s="147"/>
      <c r="AC350" s="147"/>
      <c r="AD350" s="114"/>
      <c r="AE350" s="114"/>
      <c r="AF350" s="147"/>
      <c r="AG350" s="149"/>
      <c r="AH350" s="147"/>
      <c r="AI350" s="147"/>
      <c r="AJ350" s="147"/>
      <c r="AK350" s="114"/>
      <c r="AL350" s="114"/>
      <c r="AM350" s="147"/>
      <c r="AN350" s="149"/>
      <c r="AO350" s="147"/>
      <c r="AP350" s="147"/>
      <c r="AQ350" s="114"/>
      <c r="AR350" s="147"/>
      <c r="AS350" s="114"/>
      <c r="AT350" s="147"/>
      <c r="AU350" s="147"/>
      <c r="AV350" s="147"/>
      <c r="AW350" s="114"/>
      <c r="AX350" s="147"/>
      <c r="AY350" s="114"/>
      <c r="AZ350" s="147"/>
      <c r="BA350" s="114"/>
      <c r="BB350" s="149"/>
      <c r="BC350" s="118"/>
      <c r="BD350" s="70"/>
      <c r="BE350" s="71"/>
      <c r="BF350" s="148"/>
      <c r="BG350" s="148"/>
      <c r="BH350" s="147"/>
      <c r="BI350" s="114"/>
      <c r="BJ350" s="114"/>
      <c r="BK350" s="147"/>
      <c r="BL350" s="150"/>
      <c r="BM350" s="147"/>
      <c r="BN350" s="147"/>
      <c r="BO350" s="147"/>
      <c r="BP350" s="147"/>
      <c r="BQ350" s="147"/>
      <c r="BR350" s="115"/>
      <c r="BS350" s="115"/>
      <c r="BT350" s="115"/>
      <c r="BU350" s="147"/>
      <c r="BV350" s="150"/>
      <c r="BW350" s="147"/>
      <c r="BX350" s="147"/>
      <c r="BY350" s="147"/>
      <c r="BZ350" s="147"/>
      <c r="CA350" s="147"/>
      <c r="CB350" s="115"/>
      <c r="CC350" s="115"/>
      <c r="CD350" s="115"/>
      <c r="CE350" s="147"/>
      <c r="CF350" s="150"/>
      <c r="CG350" s="120"/>
      <c r="CH350" s="185"/>
      <c r="CI350" s="122"/>
      <c r="CJ350" s="122"/>
      <c r="CK350" s="184"/>
      <c r="CL350" s="184"/>
    </row>
    <row r="351" spans="1:90" hidden="1" x14ac:dyDescent="0.25">
      <c r="A351" s="145"/>
      <c r="B351" s="146"/>
      <c r="C351" s="94"/>
      <c r="D351" s="147"/>
      <c r="E351" s="148"/>
      <c r="F351" s="149"/>
      <c r="G351" s="147"/>
      <c r="H351" s="147"/>
      <c r="I351" s="147"/>
      <c r="J351" s="147"/>
      <c r="K351" s="147"/>
      <c r="L351" s="115"/>
      <c r="M351" s="115"/>
      <c r="N351" s="115"/>
      <c r="O351" s="147"/>
      <c r="P351" s="149"/>
      <c r="Q351" s="147"/>
      <c r="R351" s="147"/>
      <c r="S351" s="147"/>
      <c r="T351" s="147"/>
      <c r="U351" s="147"/>
      <c r="V351" s="115"/>
      <c r="W351" s="115"/>
      <c r="X351" s="115"/>
      <c r="Y351" s="147"/>
      <c r="Z351" s="149"/>
      <c r="AA351" s="147"/>
      <c r="AB351" s="147"/>
      <c r="AC351" s="147"/>
      <c r="AD351" s="114"/>
      <c r="AE351" s="114"/>
      <c r="AF351" s="147"/>
      <c r="AG351" s="149"/>
      <c r="AH351" s="147"/>
      <c r="AI351" s="147"/>
      <c r="AJ351" s="147"/>
      <c r="AK351" s="114"/>
      <c r="AL351" s="114"/>
      <c r="AM351" s="147"/>
      <c r="AN351" s="149"/>
      <c r="AO351" s="147"/>
      <c r="AP351" s="147"/>
      <c r="AQ351" s="114"/>
      <c r="AR351" s="147"/>
      <c r="AS351" s="114"/>
      <c r="AT351" s="147"/>
      <c r="AU351" s="147"/>
      <c r="AV351" s="147"/>
      <c r="AW351" s="114"/>
      <c r="AX351" s="147"/>
      <c r="AY351" s="114"/>
      <c r="AZ351" s="147"/>
      <c r="BA351" s="114"/>
      <c r="BB351" s="149"/>
      <c r="BC351" s="118"/>
      <c r="BD351" s="70"/>
      <c r="BE351" s="71"/>
      <c r="BF351" s="148"/>
      <c r="BG351" s="148"/>
      <c r="BH351" s="147"/>
      <c r="BI351" s="114"/>
      <c r="BJ351" s="114"/>
      <c r="BK351" s="147"/>
      <c r="BL351" s="150"/>
      <c r="BM351" s="147"/>
      <c r="BN351" s="147"/>
      <c r="BO351" s="147"/>
      <c r="BP351" s="147"/>
      <c r="BQ351" s="147"/>
      <c r="BR351" s="115"/>
      <c r="BS351" s="115"/>
      <c r="BT351" s="115"/>
      <c r="BU351" s="147"/>
      <c r="BV351" s="150"/>
      <c r="BW351" s="147"/>
      <c r="BX351" s="147"/>
      <c r="BY351" s="147"/>
      <c r="BZ351" s="147"/>
      <c r="CA351" s="147"/>
      <c r="CB351" s="115"/>
      <c r="CC351" s="115"/>
      <c r="CD351" s="115"/>
      <c r="CE351" s="147"/>
      <c r="CF351" s="150"/>
      <c r="CG351" s="120"/>
      <c r="CH351" s="185"/>
      <c r="CI351" s="122"/>
      <c r="CJ351" s="122"/>
      <c r="CK351" s="184"/>
      <c r="CL351" s="184"/>
    </row>
    <row r="352" spans="1:90" hidden="1" x14ac:dyDescent="0.25">
      <c r="A352" s="145"/>
      <c r="B352" s="146"/>
      <c r="C352" s="94"/>
      <c r="D352" s="147"/>
      <c r="E352" s="148"/>
      <c r="F352" s="149"/>
      <c r="G352" s="147"/>
      <c r="H352" s="147"/>
      <c r="I352" s="147"/>
      <c r="J352" s="147"/>
      <c r="K352" s="147"/>
      <c r="L352" s="115"/>
      <c r="M352" s="115"/>
      <c r="N352" s="115"/>
      <c r="O352" s="147"/>
      <c r="P352" s="149"/>
      <c r="Q352" s="147"/>
      <c r="R352" s="147"/>
      <c r="S352" s="147"/>
      <c r="T352" s="147"/>
      <c r="U352" s="147"/>
      <c r="V352" s="115"/>
      <c r="W352" s="115"/>
      <c r="X352" s="115"/>
      <c r="Y352" s="147"/>
      <c r="Z352" s="149"/>
      <c r="AA352" s="147"/>
      <c r="AB352" s="147"/>
      <c r="AC352" s="147"/>
      <c r="AD352" s="114"/>
      <c r="AE352" s="114"/>
      <c r="AF352" s="147"/>
      <c r="AG352" s="149"/>
      <c r="AH352" s="147"/>
      <c r="AI352" s="147"/>
      <c r="AJ352" s="147"/>
      <c r="AK352" s="114"/>
      <c r="AL352" s="114"/>
      <c r="AM352" s="147"/>
      <c r="AN352" s="149"/>
      <c r="AO352" s="147"/>
      <c r="AP352" s="147"/>
      <c r="AQ352" s="114"/>
      <c r="AR352" s="147"/>
      <c r="AS352" s="114"/>
      <c r="AT352" s="147"/>
      <c r="AU352" s="147"/>
      <c r="AV352" s="147"/>
      <c r="AW352" s="114"/>
      <c r="AX352" s="147"/>
      <c r="AY352" s="114"/>
      <c r="AZ352" s="147"/>
      <c r="BA352" s="114"/>
      <c r="BB352" s="149"/>
      <c r="BC352" s="118"/>
      <c r="BD352" s="70"/>
      <c r="BE352" s="71"/>
      <c r="BF352" s="148"/>
      <c r="BG352" s="148"/>
      <c r="BH352" s="147"/>
      <c r="BI352" s="114"/>
      <c r="BJ352" s="114"/>
      <c r="BK352" s="147"/>
      <c r="BL352" s="150"/>
      <c r="BM352" s="147"/>
      <c r="BN352" s="147"/>
      <c r="BO352" s="147"/>
      <c r="BP352" s="147"/>
      <c r="BQ352" s="147"/>
      <c r="BR352" s="115"/>
      <c r="BS352" s="115"/>
      <c r="BT352" s="115"/>
      <c r="BU352" s="147"/>
      <c r="BV352" s="150"/>
      <c r="BW352" s="147"/>
      <c r="BX352" s="147"/>
      <c r="BY352" s="147"/>
      <c r="BZ352" s="147"/>
      <c r="CA352" s="147"/>
      <c r="CB352" s="115"/>
      <c r="CC352" s="115"/>
      <c r="CD352" s="115"/>
      <c r="CE352" s="147"/>
      <c r="CF352" s="150"/>
      <c r="CG352" s="120"/>
      <c r="CH352" s="185"/>
      <c r="CI352" s="122"/>
      <c r="CJ352" s="122"/>
      <c r="CK352" s="184"/>
      <c r="CL352" s="184"/>
    </row>
    <row r="353" spans="1:90" hidden="1" x14ac:dyDescent="0.25">
      <c r="A353" s="145"/>
      <c r="B353" s="146"/>
      <c r="C353" s="94"/>
      <c r="D353" s="147"/>
      <c r="E353" s="148"/>
      <c r="F353" s="149"/>
      <c r="G353" s="147"/>
      <c r="H353" s="147"/>
      <c r="I353" s="147"/>
      <c r="J353" s="147"/>
      <c r="K353" s="147"/>
      <c r="L353" s="115"/>
      <c r="M353" s="115"/>
      <c r="N353" s="115"/>
      <c r="O353" s="147"/>
      <c r="P353" s="149"/>
      <c r="Q353" s="147"/>
      <c r="R353" s="147"/>
      <c r="S353" s="147"/>
      <c r="T353" s="147"/>
      <c r="U353" s="147"/>
      <c r="V353" s="115"/>
      <c r="W353" s="115"/>
      <c r="X353" s="115"/>
      <c r="Y353" s="147"/>
      <c r="Z353" s="149"/>
      <c r="AA353" s="147"/>
      <c r="AB353" s="147"/>
      <c r="AC353" s="147"/>
      <c r="AD353" s="114"/>
      <c r="AE353" s="114"/>
      <c r="AF353" s="147"/>
      <c r="AG353" s="149"/>
      <c r="AH353" s="147"/>
      <c r="AI353" s="147"/>
      <c r="AJ353" s="147"/>
      <c r="AK353" s="114"/>
      <c r="AL353" s="114"/>
      <c r="AM353" s="147"/>
      <c r="AN353" s="149"/>
      <c r="AO353" s="147"/>
      <c r="AP353" s="147"/>
      <c r="AQ353" s="114"/>
      <c r="AR353" s="147"/>
      <c r="AS353" s="114"/>
      <c r="AT353" s="147"/>
      <c r="AU353" s="147"/>
      <c r="AV353" s="147"/>
      <c r="AW353" s="114"/>
      <c r="AX353" s="147"/>
      <c r="AY353" s="114"/>
      <c r="AZ353" s="147"/>
      <c r="BA353" s="114"/>
      <c r="BB353" s="149"/>
      <c r="BC353" s="118"/>
      <c r="BD353" s="70"/>
      <c r="BE353" s="71"/>
      <c r="BF353" s="148"/>
      <c r="BG353" s="148"/>
      <c r="BH353" s="147"/>
      <c r="BI353" s="114"/>
      <c r="BJ353" s="114"/>
      <c r="BK353" s="147"/>
      <c r="BL353" s="150"/>
      <c r="BM353" s="147"/>
      <c r="BN353" s="147"/>
      <c r="BO353" s="147"/>
      <c r="BP353" s="147"/>
      <c r="BQ353" s="147"/>
      <c r="BR353" s="115"/>
      <c r="BS353" s="115"/>
      <c r="BT353" s="115"/>
      <c r="BU353" s="147"/>
      <c r="BV353" s="150"/>
      <c r="BW353" s="147"/>
      <c r="BX353" s="147"/>
      <c r="BY353" s="147"/>
      <c r="BZ353" s="147"/>
      <c r="CA353" s="147"/>
      <c r="CB353" s="115"/>
      <c r="CC353" s="115"/>
      <c r="CD353" s="115"/>
      <c r="CE353" s="147"/>
      <c r="CF353" s="150"/>
      <c r="CG353" s="120"/>
      <c r="CH353" s="185"/>
      <c r="CI353" s="122"/>
      <c r="CJ353" s="122"/>
      <c r="CK353" s="184"/>
      <c r="CL353" s="184"/>
    </row>
    <row r="354" spans="1:90" hidden="1" x14ac:dyDescent="0.25">
      <c r="A354" s="145"/>
      <c r="B354" s="146"/>
      <c r="C354" s="94"/>
      <c r="D354" s="147"/>
      <c r="E354" s="148"/>
      <c r="F354" s="149"/>
      <c r="G354" s="147"/>
      <c r="H354" s="147"/>
      <c r="I354" s="147"/>
      <c r="J354" s="147"/>
      <c r="K354" s="147"/>
      <c r="L354" s="115"/>
      <c r="M354" s="115"/>
      <c r="N354" s="115"/>
      <c r="O354" s="147"/>
      <c r="P354" s="149"/>
      <c r="Q354" s="147"/>
      <c r="R354" s="147"/>
      <c r="S354" s="147"/>
      <c r="T354" s="147"/>
      <c r="U354" s="147"/>
      <c r="V354" s="115"/>
      <c r="W354" s="115"/>
      <c r="X354" s="115"/>
      <c r="Y354" s="147"/>
      <c r="Z354" s="149"/>
      <c r="AA354" s="147"/>
      <c r="AB354" s="147"/>
      <c r="AC354" s="147"/>
      <c r="AD354" s="114"/>
      <c r="AE354" s="114"/>
      <c r="AF354" s="147"/>
      <c r="AG354" s="149"/>
      <c r="AH354" s="147"/>
      <c r="AI354" s="147"/>
      <c r="AJ354" s="147"/>
      <c r="AK354" s="114"/>
      <c r="AL354" s="114"/>
      <c r="AM354" s="147"/>
      <c r="AN354" s="149"/>
      <c r="AO354" s="147"/>
      <c r="AP354" s="147"/>
      <c r="AQ354" s="114"/>
      <c r="AR354" s="147"/>
      <c r="AS354" s="114"/>
      <c r="AT354" s="147"/>
      <c r="AU354" s="147"/>
      <c r="AV354" s="147"/>
      <c r="AW354" s="114"/>
      <c r="AX354" s="147"/>
      <c r="AY354" s="114"/>
      <c r="AZ354" s="147"/>
      <c r="BA354" s="114"/>
      <c r="BB354" s="149"/>
      <c r="BC354" s="118"/>
      <c r="BD354" s="70"/>
      <c r="BE354" s="71"/>
      <c r="BF354" s="148"/>
      <c r="BG354" s="148"/>
      <c r="BH354" s="147"/>
      <c r="BI354" s="114"/>
      <c r="BJ354" s="114"/>
      <c r="BK354" s="147"/>
      <c r="BL354" s="150"/>
      <c r="BM354" s="147"/>
      <c r="BN354" s="147"/>
      <c r="BO354" s="147"/>
      <c r="BP354" s="147"/>
      <c r="BQ354" s="147"/>
      <c r="BR354" s="115"/>
      <c r="BS354" s="115"/>
      <c r="BT354" s="115"/>
      <c r="BU354" s="147"/>
      <c r="BV354" s="150"/>
      <c r="BW354" s="147"/>
      <c r="BX354" s="147"/>
      <c r="BY354" s="147"/>
      <c r="BZ354" s="147"/>
      <c r="CA354" s="147"/>
      <c r="CB354" s="115"/>
      <c r="CC354" s="115"/>
      <c r="CD354" s="115"/>
      <c r="CE354" s="147"/>
      <c r="CF354" s="150"/>
      <c r="CG354" s="120"/>
      <c r="CH354" s="185"/>
      <c r="CI354" s="122"/>
      <c r="CJ354" s="122"/>
      <c r="CK354" s="184"/>
      <c r="CL354" s="184"/>
    </row>
    <row r="355" spans="1:90" hidden="1" x14ac:dyDescent="0.25">
      <c r="A355" s="145"/>
      <c r="B355" s="146"/>
      <c r="C355" s="94"/>
      <c r="D355" s="147"/>
      <c r="E355" s="148"/>
      <c r="F355" s="149"/>
      <c r="G355" s="147"/>
      <c r="H355" s="147"/>
      <c r="I355" s="147"/>
      <c r="J355" s="147"/>
      <c r="K355" s="147"/>
      <c r="L355" s="115"/>
      <c r="M355" s="115"/>
      <c r="N355" s="115"/>
      <c r="O355" s="147"/>
      <c r="P355" s="149"/>
      <c r="Q355" s="147"/>
      <c r="R355" s="147"/>
      <c r="S355" s="147"/>
      <c r="T355" s="147"/>
      <c r="U355" s="147"/>
      <c r="V355" s="115"/>
      <c r="W355" s="115"/>
      <c r="X355" s="115"/>
      <c r="Y355" s="147"/>
      <c r="Z355" s="149"/>
      <c r="AA355" s="147"/>
      <c r="AB355" s="147"/>
      <c r="AC355" s="147"/>
      <c r="AD355" s="114"/>
      <c r="AE355" s="114"/>
      <c r="AF355" s="147"/>
      <c r="AG355" s="149"/>
      <c r="AH355" s="147"/>
      <c r="AI355" s="147"/>
      <c r="AJ355" s="147"/>
      <c r="AK355" s="114"/>
      <c r="AL355" s="114"/>
      <c r="AM355" s="147"/>
      <c r="AN355" s="149"/>
      <c r="AO355" s="147"/>
      <c r="AP355" s="147"/>
      <c r="AQ355" s="114"/>
      <c r="AR355" s="147"/>
      <c r="AS355" s="114"/>
      <c r="AT355" s="147"/>
      <c r="AU355" s="147"/>
      <c r="AV355" s="147"/>
      <c r="AW355" s="114"/>
      <c r="AX355" s="147"/>
      <c r="AY355" s="114"/>
      <c r="AZ355" s="147"/>
      <c r="BA355" s="114"/>
      <c r="BB355" s="149"/>
      <c r="BC355" s="118"/>
      <c r="BD355" s="70"/>
      <c r="BE355" s="71"/>
      <c r="BF355" s="148"/>
      <c r="BG355" s="148"/>
      <c r="BH355" s="147"/>
      <c r="BI355" s="114"/>
      <c r="BJ355" s="114"/>
      <c r="BK355" s="147"/>
      <c r="BL355" s="150"/>
      <c r="BM355" s="147"/>
      <c r="BN355" s="147"/>
      <c r="BO355" s="147"/>
      <c r="BP355" s="147"/>
      <c r="BQ355" s="147"/>
      <c r="BR355" s="115"/>
      <c r="BS355" s="115"/>
      <c r="BT355" s="115"/>
      <c r="BU355" s="147"/>
      <c r="BV355" s="150"/>
      <c r="BW355" s="147"/>
      <c r="BX355" s="147"/>
      <c r="BY355" s="147"/>
      <c r="BZ355" s="147"/>
      <c r="CA355" s="147"/>
      <c r="CB355" s="115"/>
      <c r="CC355" s="115"/>
      <c r="CD355" s="115"/>
      <c r="CE355" s="147"/>
      <c r="CF355" s="150"/>
      <c r="CG355" s="120"/>
      <c r="CH355" s="185"/>
      <c r="CI355" s="122"/>
      <c r="CJ355" s="122"/>
      <c r="CK355" s="184"/>
      <c r="CL355" s="184"/>
    </row>
    <row r="356" spans="1:90" hidden="1" x14ac:dyDescent="0.25">
      <c r="A356" s="145"/>
      <c r="B356" s="146"/>
      <c r="C356" s="94"/>
      <c r="D356" s="147"/>
      <c r="E356" s="148"/>
      <c r="F356" s="149"/>
      <c r="G356" s="147"/>
      <c r="H356" s="147"/>
      <c r="I356" s="147"/>
      <c r="J356" s="147"/>
      <c r="K356" s="147"/>
      <c r="L356" s="115"/>
      <c r="M356" s="115"/>
      <c r="N356" s="115"/>
      <c r="O356" s="147"/>
      <c r="P356" s="149"/>
      <c r="Q356" s="147"/>
      <c r="R356" s="147"/>
      <c r="S356" s="147"/>
      <c r="T356" s="147"/>
      <c r="U356" s="147"/>
      <c r="V356" s="115"/>
      <c r="W356" s="115"/>
      <c r="X356" s="115"/>
      <c r="Y356" s="147"/>
      <c r="Z356" s="149"/>
      <c r="AA356" s="147"/>
      <c r="AB356" s="147"/>
      <c r="AC356" s="147"/>
      <c r="AD356" s="114"/>
      <c r="AE356" s="114"/>
      <c r="AF356" s="147"/>
      <c r="AG356" s="149"/>
      <c r="AH356" s="147"/>
      <c r="AI356" s="147"/>
      <c r="AJ356" s="147"/>
      <c r="AK356" s="114"/>
      <c r="AL356" s="114"/>
      <c r="AM356" s="147"/>
      <c r="AN356" s="149"/>
      <c r="AO356" s="147"/>
      <c r="AP356" s="147"/>
      <c r="AQ356" s="114"/>
      <c r="AR356" s="147"/>
      <c r="AS356" s="114"/>
      <c r="AT356" s="147"/>
      <c r="AU356" s="147"/>
      <c r="AV356" s="147"/>
      <c r="AW356" s="114"/>
      <c r="AX356" s="147"/>
      <c r="AY356" s="114"/>
      <c r="AZ356" s="147"/>
      <c r="BA356" s="114"/>
      <c r="BB356" s="149"/>
      <c r="BC356" s="118"/>
      <c r="BD356" s="70"/>
      <c r="BE356" s="71"/>
      <c r="BF356" s="148"/>
      <c r="BG356" s="148"/>
      <c r="BH356" s="147"/>
      <c r="BI356" s="114"/>
      <c r="BJ356" s="114"/>
      <c r="BK356" s="147"/>
      <c r="BL356" s="150"/>
      <c r="BM356" s="147"/>
      <c r="BN356" s="147"/>
      <c r="BO356" s="147"/>
      <c r="BP356" s="147"/>
      <c r="BQ356" s="147"/>
      <c r="BR356" s="115"/>
      <c r="BS356" s="115"/>
      <c r="BT356" s="115"/>
      <c r="BU356" s="147"/>
      <c r="BV356" s="150"/>
      <c r="BW356" s="147"/>
      <c r="BX356" s="147"/>
      <c r="BY356" s="147"/>
      <c r="BZ356" s="147"/>
      <c r="CA356" s="147"/>
      <c r="CB356" s="115"/>
      <c r="CC356" s="115"/>
      <c r="CD356" s="115"/>
      <c r="CE356" s="147"/>
      <c r="CF356" s="150"/>
      <c r="CG356" s="120"/>
      <c r="CH356" s="185"/>
      <c r="CI356" s="122"/>
      <c r="CJ356" s="122"/>
      <c r="CK356" s="184"/>
      <c r="CL356" s="184"/>
    </row>
    <row r="357" spans="1:90" hidden="1" x14ac:dyDescent="0.25">
      <c r="A357" s="145"/>
      <c r="B357" s="146"/>
      <c r="C357" s="94"/>
      <c r="D357" s="147"/>
      <c r="E357" s="148"/>
      <c r="F357" s="149"/>
      <c r="G357" s="147"/>
      <c r="H357" s="147"/>
      <c r="I357" s="147"/>
      <c r="J357" s="147"/>
      <c r="K357" s="147"/>
      <c r="L357" s="115"/>
      <c r="M357" s="115"/>
      <c r="N357" s="115"/>
      <c r="O357" s="147"/>
      <c r="P357" s="149"/>
      <c r="Q357" s="147"/>
      <c r="R357" s="147"/>
      <c r="S357" s="147"/>
      <c r="T357" s="147"/>
      <c r="U357" s="147"/>
      <c r="V357" s="115"/>
      <c r="W357" s="115"/>
      <c r="X357" s="115"/>
      <c r="Y357" s="147"/>
      <c r="Z357" s="149"/>
      <c r="AA357" s="147"/>
      <c r="AB357" s="147"/>
      <c r="AC357" s="147"/>
      <c r="AD357" s="114"/>
      <c r="AE357" s="114"/>
      <c r="AF357" s="147"/>
      <c r="AG357" s="149"/>
      <c r="AH357" s="147"/>
      <c r="AI357" s="147"/>
      <c r="AJ357" s="147"/>
      <c r="AK357" s="114"/>
      <c r="AL357" s="114"/>
      <c r="AM357" s="147"/>
      <c r="AN357" s="149"/>
      <c r="AO357" s="147"/>
      <c r="AP357" s="147"/>
      <c r="AQ357" s="114"/>
      <c r="AR357" s="147"/>
      <c r="AS357" s="114"/>
      <c r="AT357" s="147"/>
      <c r="AU357" s="147"/>
      <c r="AV357" s="147"/>
      <c r="AW357" s="114"/>
      <c r="AX357" s="147"/>
      <c r="AY357" s="114"/>
      <c r="AZ357" s="147"/>
      <c r="BA357" s="114"/>
      <c r="BB357" s="149"/>
      <c r="BC357" s="118"/>
      <c r="BD357" s="70"/>
      <c r="BE357" s="71"/>
      <c r="BF357" s="148"/>
      <c r="BG357" s="148"/>
      <c r="BH357" s="147"/>
      <c r="BI357" s="114"/>
      <c r="BJ357" s="114"/>
      <c r="BK357" s="147"/>
      <c r="BL357" s="150"/>
      <c r="BM357" s="147"/>
      <c r="BN357" s="147"/>
      <c r="BO357" s="147"/>
      <c r="BP357" s="147"/>
      <c r="BQ357" s="147"/>
      <c r="BR357" s="115"/>
      <c r="BS357" s="115"/>
      <c r="BT357" s="115"/>
      <c r="BU357" s="147"/>
      <c r="BV357" s="150"/>
      <c r="BW357" s="147"/>
      <c r="BX357" s="147"/>
      <c r="BY357" s="147"/>
      <c r="BZ357" s="147"/>
      <c r="CA357" s="147"/>
      <c r="CB357" s="115"/>
      <c r="CC357" s="115"/>
      <c r="CD357" s="115"/>
      <c r="CE357" s="147"/>
      <c r="CF357" s="150"/>
      <c r="CG357" s="120"/>
      <c r="CH357" s="185"/>
      <c r="CI357" s="122"/>
      <c r="CJ357" s="122"/>
      <c r="CK357" s="184"/>
      <c r="CL357" s="184"/>
    </row>
    <row r="358" spans="1:90" hidden="1" x14ac:dyDescent="0.25">
      <c r="A358" s="145"/>
      <c r="B358" s="146"/>
      <c r="C358" s="94"/>
      <c r="D358" s="147"/>
      <c r="E358" s="148"/>
      <c r="F358" s="149"/>
      <c r="G358" s="147"/>
      <c r="H358" s="147"/>
      <c r="I358" s="147"/>
      <c r="J358" s="147"/>
      <c r="K358" s="147"/>
      <c r="L358" s="115"/>
      <c r="M358" s="115"/>
      <c r="N358" s="115"/>
      <c r="O358" s="147"/>
      <c r="P358" s="149"/>
      <c r="Q358" s="147"/>
      <c r="R358" s="147"/>
      <c r="S358" s="147"/>
      <c r="T358" s="147"/>
      <c r="U358" s="147"/>
      <c r="V358" s="115"/>
      <c r="W358" s="115"/>
      <c r="X358" s="115"/>
      <c r="Y358" s="147"/>
      <c r="Z358" s="149"/>
      <c r="AA358" s="147"/>
      <c r="AB358" s="147"/>
      <c r="AC358" s="147"/>
      <c r="AD358" s="114"/>
      <c r="AE358" s="114"/>
      <c r="AF358" s="147"/>
      <c r="AG358" s="149"/>
      <c r="AH358" s="147"/>
      <c r="AI358" s="147"/>
      <c r="AJ358" s="147"/>
      <c r="AK358" s="114"/>
      <c r="AL358" s="114"/>
      <c r="AM358" s="147"/>
      <c r="AN358" s="149"/>
      <c r="AO358" s="147"/>
      <c r="AP358" s="147"/>
      <c r="AQ358" s="114"/>
      <c r="AR358" s="147"/>
      <c r="AS358" s="114"/>
      <c r="AT358" s="147"/>
      <c r="AU358" s="147"/>
      <c r="AV358" s="147"/>
      <c r="AW358" s="114"/>
      <c r="AX358" s="147"/>
      <c r="AY358" s="114"/>
      <c r="AZ358" s="147"/>
      <c r="BA358" s="114"/>
      <c r="BB358" s="149"/>
      <c r="BC358" s="118"/>
      <c r="BD358" s="70"/>
      <c r="BE358" s="71"/>
      <c r="BF358" s="148"/>
      <c r="BG358" s="148"/>
      <c r="BH358" s="147"/>
      <c r="BI358" s="114"/>
      <c r="BJ358" s="114"/>
      <c r="BK358" s="147"/>
      <c r="BL358" s="150"/>
      <c r="BM358" s="147"/>
      <c r="BN358" s="147"/>
      <c r="BO358" s="147"/>
      <c r="BP358" s="147"/>
      <c r="BQ358" s="147"/>
      <c r="BR358" s="115"/>
      <c r="BS358" s="115"/>
      <c r="BT358" s="115"/>
      <c r="BU358" s="147"/>
      <c r="BV358" s="150"/>
      <c r="BW358" s="147"/>
      <c r="BX358" s="147"/>
      <c r="BY358" s="147"/>
      <c r="BZ358" s="147"/>
      <c r="CA358" s="147"/>
      <c r="CB358" s="115"/>
      <c r="CC358" s="115"/>
      <c r="CD358" s="115"/>
      <c r="CE358" s="147"/>
      <c r="CF358" s="150"/>
      <c r="CG358" s="120"/>
      <c r="CH358" s="185"/>
      <c r="CI358" s="122"/>
      <c r="CJ358" s="122"/>
      <c r="CK358" s="184"/>
      <c r="CL358" s="184"/>
    </row>
    <row r="359" spans="1:90" hidden="1" x14ac:dyDescent="0.25">
      <c r="A359" s="145"/>
      <c r="B359" s="146"/>
      <c r="C359" s="94"/>
      <c r="D359" s="147"/>
      <c r="E359" s="148"/>
      <c r="F359" s="149"/>
      <c r="G359" s="147"/>
      <c r="H359" s="147"/>
      <c r="I359" s="147"/>
      <c r="J359" s="147"/>
      <c r="K359" s="147"/>
      <c r="L359" s="115"/>
      <c r="M359" s="115"/>
      <c r="N359" s="115"/>
      <c r="O359" s="147"/>
      <c r="P359" s="149"/>
      <c r="Q359" s="147"/>
      <c r="R359" s="147"/>
      <c r="S359" s="147"/>
      <c r="T359" s="147"/>
      <c r="U359" s="147"/>
      <c r="V359" s="115"/>
      <c r="W359" s="115"/>
      <c r="X359" s="115"/>
      <c r="Y359" s="147"/>
      <c r="Z359" s="149"/>
      <c r="AA359" s="147"/>
      <c r="AB359" s="147"/>
      <c r="AC359" s="147"/>
      <c r="AD359" s="114"/>
      <c r="AE359" s="114"/>
      <c r="AF359" s="147"/>
      <c r="AG359" s="149"/>
      <c r="AH359" s="147"/>
      <c r="AI359" s="147"/>
      <c r="AJ359" s="147"/>
      <c r="AK359" s="114"/>
      <c r="AL359" s="114"/>
      <c r="AM359" s="147"/>
      <c r="AN359" s="149"/>
      <c r="AO359" s="147"/>
      <c r="AP359" s="147"/>
      <c r="AQ359" s="114"/>
      <c r="AR359" s="147"/>
      <c r="AS359" s="114"/>
      <c r="AT359" s="147"/>
      <c r="AU359" s="147"/>
      <c r="AV359" s="147"/>
      <c r="AW359" s="114"/>
      <c r="AX359" s="147"/>
      <c r="AY359" s="114"/>
      <c r="AZ359" s="147"/>
      <c r="BA359" s="114"/>
      <c r="BB359" s="149"/>
      <c r="BC359" s="118"/>
      <c r="BD359" s="70"/>
      <c r="BE359" s="71"/>
      <c r="BF359" s="148"/>
      <c r="BG359" s="148"/>
      <c r="BH359" s="147"/>
      <c r="BI359" s="114"/>
      <c r="BJ359" s="114"/>
      <c r="BK359" s="147"/>
      <c r="BL359" s="150"/>
      <c r="BM359" s="147"/>
      <c r="BN359" s="147"/>
      <c r="BO359" s="147"/>
      <c r="BP359" s="147"/>
      <c r="BQ359" s="147"/>
      <c r="BR359" s="115"/>
      <c r="BS359" s="115"/>
      <c r="BT359" s="115"/>
      <c r="BU359" s="147"/>
      <c r="BV359" s="150"/>
      <c r="BW359" s="147"/>
      <c r="BX359" s="147"/>
      <c r="BY359" s="147"/>
      <c r="BZ359" s="147"/>
      <c r="CA359" s="147"/>
      <c r="CB359" s="115"/>
      <c r="CC359" s="115"/>
      <c r="CD359" s="115"/>
      <c r="CE359" s="147"/>
      <c r="CF359" s="150"/>
      <c r="CG359" s="120"/>
      <c r="CH359" s="185"/>
      <c r="CI359" s="122"/>
      <c r="CJ359" s="122"/>
      <c r="CK359" s="184"/>
      <c r="CL359" s="184"/>
    </row>
    <row r="360" spans="1:90" hidden="1" x14ac:dyDescent="0.25">
      <c r="A360" s="145"/>
      <c r="B360" s="146"/>
      <c r="C360" s="94"/>
      <c r="D360" s="147"/>
      <c r="E360" s="148"/>
      <c r="F360" s="149"/>
      <c r="G360" s="147"/>
      <c r="H360" s="147"/>
      <c r="I360" s="147"/>
      <c r="J360" s="147"/>
      <c r="K360" s="147"/>
      <c r="L360" s="115"/>
      <c r="M360" s="115"/>
      <c r="N360" s="115"/>
      <c r="O360" s="147"/>
      <c r="P360" s="149"/>
      <c r="Q360" s="147"/>
      <c r="R360" s="147"/>
      <c r="S360" s="147"/>
      <c r="T360" s="147"/>
      <c r="U360" s="147"/>
      <c r="V360" s="115"/>
      <c r="W360" s="115"/>
      <c r="X360" s="115"/>
      <c r="Y360" s="147"/>
      <c r="Z360" s="149"/>
      <c r="AA360" s="147"/>
      <c r="AB360" s="147"/>
      <c r="AC360" s="147"/>
      <c r="AD360" s="114"/>
      <c r="AE360" s="114"/>
      <c r="AF360" s="147"/>
      <c r="AG360" s="149"/>
      <c r="AH360" s="147"/>
      <c r="AI360" s="147"/>
      <c r="AJ360" s="147"/>
      <c r="AK360" s="114"/>
      <c r="AL360" s="114"/>
      <c r="AM360" s="147"/>
      <c r="AN360" s="149"/>
      <c r="AO360" s="147"/>
      <c r="AP360" s="147"/>
      <c r="AQ360" s="114"/>
      <c r="AR360" s="147"/>
      <c r="AS360" s="114"/>
      <c r="AT360" s="147"/>
      <c r="AU360" s="147"/>
      <c r="AV360" s="147"/>
      <c r="AW360" s="114"/>
      <c r="AX360" s="147"/>
      <c r="AY360" s="114"/>
      <c r="AZ360" s="147"/>
      <c r="BA360" s="114"/>
      <c r="BB360" s="149"/>
      <c r="BC360" s="118"/>
      <c r="BD360" s="70"/>
      <c r="BE360" s="71"/>
      <c r="BF360" s="148"/>
      <c r="BG360" s="148"/>
      <c r="BH360" s="147"/>
      <c r="BI360" s="114"/>
      <c r="BJ360" s="114"/>
      <c r="BK360" s="147"/>
      <c r="BL360" s="150"/>
      <c r="BM360" s="147"/>
      <c r="BN360" s="147"/>
      <c r="BO360" s="147"/>
      <c r="BP360" s="147"/>
      <c r="BQ360" s="147"/>
      <c r="BR360" s="115"/>
      <c r="BS360" s="115"/>
      <c r="BT360" s="115"/>
      <c r="BU360" s="147"/>
      <c r="BV360" s="150"/>
      <c r="BW360" s="147"/>
      <c r="BX360" s="147"/>
      <c r="BY360" s="147"/>
      <c r="BZ360" s="147"/>
      <c r="CA360" s="147"/>
      <c r="CB360" s="115"/>
      <c r="CC360" s="115"/>
      <c r="CD360" s="115"/>
      <c r="CE360" s="147"/>
      <c r="CF360" s="150"/>
      <c r="CG360" s="120"/>
      <c r="CH360" s="185"/>
      <c r="CI360" s="122"/>
      <c r="CJ360" s="122"/>
      <c r="CK360" s="184"/>
      <c r="CL360" s="184"/>
    </row>
    <row r="361" spans="1:90" hidden="1" x14ac:dyDescent="0.25">
      <c r="A361" s="145"/>
      <c r="B361" s="146"/>
      <c r="C361" s="94"/>
      <c r="D361" s="147"/>
      <c r="E361" s="148"/>
      <c r="F361" s="149"/>
      <c r="G361" s="147"/>
      <c r="H361" s="147"/>
      <c r="I361" s="147"/>
      <c r="J361" s="147"/>
      <c r="K361" s="147"/>
      <c r="L361" s="115"/>
      <c r="M361" s="115"/>
      <c r="N361" s="115"/>
      <c r="O361" s="147"/>
      <c r="P361" s="149"/>
      <c r="Q361" s="147"/>
      <c r="R361" s="147"/>
      <c r="S361" s="147"/>
      <c r="T361" s="147"/>
      <c r="U361" s="147"/>
      <c r="V361" s="115"/>
      <c r="W361" s="115"/>
      <c r="X361" s="115"/>
      <c r="Y361" s="147"/>
      <c r="Z361" s="149"/>
      <c r="AA361" s="147"/>
      <c r="AB361" s="147"/>
      <c r="AC361" s="147"/>
      <c r="AD361" s="114"/>
      <c r="AE361" s="114"/>
      <c r="AF361" s="147"/>
      <c r="AG361" s="149"/>
      <c r="AH361" s="147"/>
      <c r="AI361" s="147"/>
      <c r="AJ361" s="147"/>
      <c r="AK361" s="114"/>
      <c r="AL361" s="114"/>
      <c r="AM361" s="147"/>
      <c r="AN361" s="149"/>
      <c r="AO361" s="147"/>
      <c r="AP361" s="147"/>
      <c r="AQ361" s="114"/>
      <c r="AR361" s="147"/>
      <c r="AS361" s="114"/>
      <c r="AT361" s="147"/>
      <c r="AU361" s="147"/>
      <c r="AV361" s="147"/>
      <c r="AW361" s="114"/>
      <c r="AX361" s="147"/>
      <c r="AY361" s="114"/>
      <c r="AZ361" s="147"/>
      <c r="BA361" s="114"/>
      <c r="BB361" s="149"/>
      <c r="BC361" s="118"/>
      <c r="BD361" s="70"/>
      <c r="BE361" s="71"/>
      <c r="BF361" s="148"/>
      <c r="BG361" s="148"/>
      <c r="BH361" s="147"/>
      <c r="BI361" s="114"/>
      <c r="BJ361" s="114"/>
      <c r="BK361" s="147"/>
      <c r="BL361" s="150"/>
      <c r="BM361" s="147"/>
      <c r="BN361" s="147"/>
      <c r="BO361" s="147"/>
      <c r="BP361" s="147"/>
      <c r="BQ361" s="147"/>
      <c r="BR361" s="115"/>
      <c r="BS361" s="115"/>
      <c r="BT361" s="115"/>
      <c r="BU361" s="147"/>
      <c r="BV361" s="150"/>
      <c r="BW361" s="147"/>
      <c r="BX361" s="147"/>
      <c r="BY361" s="147"/>
      <c r="BZ361" s="147"/>
      <c r="CA361" s="147"/>
      <c r="CB361" s="115"/>
      <c r="CC361" s="115"/>
      <c r="CD361" s="115"/>
      <c r="CE361" s="147"/>
      <c r="CF361" s="150"/>
      <c r="CG361" s="120"/>
      <c r="CH361" s="185"/>
      <c r="CI361" s="122"/>
      <c r="CJ361" s="122"/>
      <c r="CK361" s="184"/>
      <c r="CL361" s="184"/>
    </row>
    <row r="362" spans="1:90" hidden="1" x14ac:dyDescent="0.25">
      <c r="A362" s="145"/>
      <c r="B362" s="146"/>
      <c r="C362" s="94"/>
      <c r="D362" s="147"/>
      <c r="E362" s="148"/>
      <c r="F362" s="149"/>
      <c r="G362" s="147"/>
      <c r="H362" s="147"/>
      <c r="I362" s="147"/>
      <c r="J362" s="147"/>
      <c r="K362" s="147"/>
      <c r="L362" s="115"/>
      <c r="M362" s="115"/>
      <c r="N362" s="115"/>
      <c r="O362" s="147"/>
      <c r="P362" s="149"/>
      <c r="Q362" s="147"/>
      <c r="R362" s="147"/>
      <c r="S362" s="147"/>
      <c r="T362" s="147"/>
      <c r="U362" s="147"/>
      <c r="V362" s="115"/>
      <c r="W362" s="115"/>
      <c r="X362" s="115"/>
      <c r="Y362" s="147"/>
      <c r="Z362" s="149"/>
      <c r="AA362" s="147"/>
      <c r="AB362" s="147"/>
      <c r="AC362" s="147"/>
      <c r="AD362" s="114"/>
      <c r="AE362" s="114"/>
      <c r="AF362" s="147"/>
      <c r="AG362" s="149"/>
      <c r="AH362" s="147"/>
      <c r="AI362" s="147"/>
      <c r="AJ362" s="147"/>
      <c r="AK362" s="114"/>
      <c r="AL362" s="114"/>
      <c r="AM362" s="147"/>
      <c r="AN362" s="149"/>
      <c r="AO362" s="147"/>
      <c r="AP362" s="147"/>
      <c r="AQ362" s="114"/>
      <c r="AR362" s="147"/>
      <c r="AS362" s="114"/>
      <c r="AT362" s="147"/>
      <c r="AU362" s="147"/>
      <c r="AV362" s="147"/>
      <c r="AW362" s="114"/>
      <c r="AX362" s="147"/>
      <c r="AY362" s="114"/>
      <c r="AZ362" s="147"/>
      <c r="BA362" s="114"/>
      <c r="BB362" s="149"/>
      <c r="BC362" s="118"/>
      <c r="BD362" s="70"/>
      <c r="BE362" s="71"/>
      <c r="BF362" s="148"/>
      <c r="BG362" s="148"/>
      <c r="BH362" s="147"/>
      <c r="BI362" s="114"/>
      <c r="BJ362" s="114"/>
      <c r="BK362" s="147"/>
      <c r="BL362" s="150"/>
      <c r="BM362" s="147"/>
      <c r="BN362" s="147"/>
      <c r="BO362" s="147"/>
      <c r="BP362" s="147"/>
      <c r="BQ362" s="147"/>
      <c r="BR362" s="115"/>
      <c r="BS362" s="115"/>
      <c r="BT362" s="115"/>
      <c r="BU362" s="147"/>
      <c r="BV362" s="150"/>
      <c r="BW362" s="147"/>
      <c r="BX362" s="147"/>
      <c r="BY362" s="147"/>
      <c r="BZ362" s="147"/>
      <c r="CA362" s="147"/>
      <c r="CB362" s="115"/>
      <c r="CC362" s="115"/>
      <c r="CD362" s="115"/>
      <c r="CE362" s="147"/>
      <c r="CF362" s="150"/>
      <c r="CG362" s="120"/>
      <c r="CH362" s="185"/>
      <c r="CI362" s="122"/>
      <c r="CJ362" s="122"/>
      <c r="CK362" s="184"/>
      <c r="CL362" s="184"/>
    </row>
    <row r="363" spans="1:90" hidden="1" x14ac:dyDescent="0.25">
      <c r="A363" s="145"/>
      <c r="B363" s="146"/>
      <c r="C363" s="94"/>
      <c r="D363" s="147"/>
      <c r="E363" s="148"/>
      <c r="F363" s="149"/>
      <c r="G363" s="147"/>
      <c r="H363" s="147"/>
      <c r="I363" s="147"/>
      <c r="J363" s="147"/>
      <c r="K363" s="147"/>
      <c r="L363" s="115"/>
      <c r="M363" s="115"/>
      <c r="N363" s="115"/>
      <c r="O363" s="147"/>
      <c r="P363" s="149"/>
      <c r="Q363" s="147"/>
      <c r="R363" s="147"/>
      <c r="S363" s="147"/>
      <c r="T363" s="147"/>
      <c r="U363" s="147"/>
      <c r="V363" s="115"/>
      <c r="W363" s="115"/>
      <c r="X363" s="115"/>
      <c r="Y363" s="147"/>
      <c r="Z363" s="149"/>
      <c r="AA363" s="147"/>
      <c r="AB363" s="147"/>
      <c r="AC363" s="147"/>
      <c r="AD363" s="114"/>
      <c r="AE363" s="114"/>
      <c r="AF363" s="147"/>
      <c r="AG363" s="149"/>
      <c r="AH363" s="147"/>
      <c r="AI363" s="147"/>
      <c r="AJ363" s="147"/>
      <c r="AK363" s="114"/>
      <c r="AL363" s="114"/>
      <c r="AM363" s="147"/>
      <c r="AN363" s="149"/>
      <c r="AO363" s="147"/>
      <c r="AP363" s="147"/>
      <c r="AQ363" s="114"/>
      <c r="AR363" s="147"/>
      <c r="AS363" s="114"/>
      <c r="AT363" s="147"/>
      <c r="AU363" s="147"/>
      <c r="AV363" s="147"/>
      <c r="AW363" s="114"/>
      <c r="AX363" s="147"/>
      <c r="AY363" s="114"/>
      <c r="AZ363" s="147"/>
      <c r="BA363" s="114"/>
      <c r="BB363" s="149"/>
      <c r="BC363" s="118"/>
      <c r="BD363" s="70"/>
      <c r="BE363" s="71"/>
      <c r="BF363" s="148"/>
      <c r="BG363" s="148"/>
      <c r="BH363" s="147"/>
      <c r="BI363" s="114"/>
      <c r="BJ363" s="114"/>
      <c r="BK363" s="147"/>
      <c r="BL363" s="150"/>
      <c r="BM363" s="147"/>
      <c r="BN363" s="147"/>
      <c r="BO363" s="147"/>
      <c r="BP363" s="147"/>
      <c r="BQ363" s="147"/>
      <c r="BR363" s="115"/>
      <c r="BS363" s="115"/>
      <c r="BT363" s="115"/>
      <c r="BU363" s="147"/>
      <c r="BV363" s="150"/>
      <c r="BW363" s="147"/>
      <c r="BX363" s="147"/>
      <c r="BY363" s="147"/>
      <c r="BZ363" s="147"/>
      <c r="CA363" s="147"/>
      <c r="CB363" s="115"/>
      <c r="CC363" s="115"/>
      <c r="CD363" s="115"/>
      <c r="CE363" s="147"/>
      <c r="CF363" s="150"/>
      <c r="CG363" s="120"/>
      <c r="CH363" s="185"/>
      <c r="CI363" s="122"/>
      <c r="CJ363" s="122"/>
      <c r="CK363" s="184"/>
      <c r="CL363" s="184"/>
    </row>
    <row r="364" spans="1:90" hidden="1" x14ac:dyDescent="0.25">
      <c r="A364" s="145"/>
      <c r="B364" s="146"/>
      <c r="C364" s="94"/>
      <c r="D364" s="147"/>
      <c r="E364" s="148"/>
      <c r="F364" s="149"/>
      <c r="G364" s="147"/>
      <c r="H364" s="147"/>
      <c r="I364" s="147"/>
      <c r="J364" s="147"/>
      <c r="K364" s="147"/>
      <c r="L364" s="115"/>
      <c r="M364" s="115"/>
      <c r="N364" s="115"/>
      <c r="O364" s="147"/>
      <c r="P364" s="149"/>
      <c r="Q364" s="147"/>
      <c r="R364" s="147"/>
      <c r="S364" s="147"/>
      <c r="T364" s="147"/>
      <c r="U364" s="147"/>
      <c r="V364" s="115"/>
      <c r="W364" s="115"/>
      <c r="X364" s="115"/>
      <c r="Y364" s="147"/>
      <c r="Z364" s="149"/>
      <c r="AA364" s="147"/>
      <c r="AB364" s="147"/>
      <c r="AC364" s="147"/>
      <c r="AD364" s="114"/>
      <c r="AE364" s="114"/>
      <c r="AF364" s="147"/>
      <c r="AG364" s="149"/>
      <c r="AH364" s="147"/>
      <c r="AI364" s="147"/>
      <c r="AJ364" s="147"/>
      <c r="AK364" s="114"/>
      <c r="AL364" s="114"/>
      <c r="AM364" s="147"/>
      <c r="AN364" s="149"/>
      <c r="AO364" s="147"/>
      <c r="AP364" s="147"/>
      <c r="AQ364" s="114"/>
      <c r="AR364" s="147"/>
      <c r="AS364" s="114"/>
      <c r="AT364" s="147"/>
      <c r="AU364" s="147"/>
      <c r="AV364" s="147"/>
      <c r="AW364" s="114"/>
      <c r="AX364" s="147"/>
      <c r="AY364" s="114"/>
      <c r="AZ364" s="147"/>
      <c r="BA364" s="114"/>
      <c r="BB364" s="149"/>
      <c r="BC364" s="118"/>
      <c r="BD364" s="70"/>
      <c r="BE364" s="71"/>
      <c r="BF364" s="148"/>
      <c r="BG364" s="148"/>
      <c r="BH364" s="147"/>
      <c r="BI364" s="114"/>
      <c r="BJ364" s="114"/>
      <c r="BK364" s="147"/>
      <c r="BL364" s="150"/>
      <c r="BM364" s="147"/>
      <c r="BN364" s="147"/>
      <c r="BO364" s="147"/>
      <c r="BP364" s="147"/>
      <c r="BQ364" s="147"/>
      <c r="BR364" s="115"/>
      <c r="BS364" s="115"/>
      <c r="BT364" s="115"/>
      <c r="BU364" s="147"/>
      <c r="BV364" s="150"/>
      <c r="BW364" s="147"/>
      <c r="BX364" s="147"/>
      <c r="BY364" s="147"/>
      <c r="BZ364" s="147"/>
      <c r="CA364" s="147"/>
      <c r="CB364" s="115"/>
      <c r="CC364" s="115"/>
      <c r="CD364" s="115"/>
      <c r="CE364" s="147"/>
      <c r="CF364" s="150"/>
      <c r="CG364" s="120"/>
      <c r="CH364" s="185"/>
      <c r="CI364" s="122"/>
      <c r="CJ364" s="122"/>
      <c r="CK364" s="184"/>
      <c r="CL364" s="184"/>
    </row>
    <row r="365" spans="1:90" hidden="1" x14ac:dyDescent="0.25">
      <c r="A365" s="145"/>
      <c r="B365" s="146"/>
      <c r="C365" s="94"/>
      <c r="D365" s="147"/>
      <c r="E365" s="148"/>
      <c r="F365" s="149"/>
      <c r="G365" s="147"/>
      <c r="H365" s="147"/>
      <c r="I365" s="147"/>
      <c r="J365" s="147"/>
      <c r="K365" s="147"/>
      <c r="L365" s="115"/>
      <c r="M365" s="115"/>
      <c r="N365" s="115"/>
      <c r="O365" s="147"/>
      <c r="P365" s="149"/>
      <c r="Q365" s="147"/>
      <c r="R365" s="147"/>
      <c r="S365" s="147"/>
      <c r="T365" s="147"/>
      <c r="U365" s="147"/>
      <c r="V365" s="115"/>
      <c r="W365" s="115"/>
      <c r="X365" s="115"/>
      <c r="Y365" s="147"/>
      <c r="Z365" s="149"/>
      <c r="AA365" s="147"/>
      <c r="AB365" s="147"/>
      <c r="AC365" s="147"/>
      <c r="AD365" s="114"/>
      <c r="AE365" s="114"/>
      <c r="AF365" s="147"/>
      <c r="AG365" s="149"/>
      <c r="AH365" s="147"/>
      <c r="AI365" s="147"/>
      <c r="AJ365" s="147"/>
      <c r="AK365" s="114"/>
      <c r="AL365" s="114"/>
      <c r="AM365" s="147"/>
      <c r="AN365" s="149"/>
      <c r="AO365" s="147"/>
      <c r="AP365" s="147"/>
      <c r="AQ365" s="114"/>
      <c r="AR365" s="147"/>
      <c r="AS365" s="114"/>
      <c r="AT365" s="147"/>
      <c r="AU365" s="147"/>
      <c r="AV365" s="147"/>
      <c r="AW365" s="114"/>
      <c r="AX365" s="147"/>
      <c r="AY365" s="114"/>
      <c r="AZ365" s="147"/>
      <c r="BA365" s="114"/>
      <c r="BB365" s="149"/>
      <c r="BC365" s="118"/>
      <c r="BD365" s="70"/>
      <c r="BE365" s="71"/>
      <c r="BF365" s="148"/>
      <c r="BG365" s="148"/>
      <c r="BH365" s="147"/>
      <c r="BI365" s="114"/>
      <c r="BJ365" s="114"/>
      <c r="BK365" s="147"/>
      <c r="BL365" s="150"/>
      <c r="BM365" s="147"/>
      <c r="BN365" s="147"/>
      <c r="BO365" s="147"/>
      <c r="BP365" s="147"/>
      <c r="BQ365" s="147"/>
      <c r="BR365" s="115"/>
      <c r="BS365" s="115"/>
      <c r="BT365" s="115"/>
      <c r="BU365" s="147"/>
      <c r="BV365" s="150"/>
      <c r="BW365" s="147"/>
      <c r="BX365" s="147"/>
      <c r="BY365" s="147"/>
      <c r="BZ365" s="147"/>
      <c r="CA365" s="147"/>
      <c r="CB365" s="115"/>
      <c r="CC365" s="115"/>
      <c r="CD365" s="115"/>
      <c r="CE365" s="147"/>
      <c r="CF365" s="150"/>
      <c r="CG365" s="120"/>
      <c r="CH365" s="185"/>
      <c r="CI365" s="122"/>
      <c r="CJ365" s="122"/>
      <c r="CK365" s="184"/>
      <c r="CL365" s="184"/>
    </row>
    <row r="366" spans="1:90" hidden="1" x14ac:dyDescent="0.25">
      <c r="A366" s="145"/>
      <c r="B366" s="146"/>
      <c r="C366" s="94"/>
      <c r="D366" s="147"/>
      <c r="E366" s="148"/>
      <c r="F366" s="149"/>
      <c r="G366" s="147"/>
      <c r="H366" s="147"/>
      <c r="I366" s="147"/>
      <c r="J366" s="147"/>
      <c r="K366" s="147"/>
      <c r="L366" s="115"/>
      <c r="M366" s="115"/>
      <c r="N366" s="115"/>
      <c r="O366" s="147"/>
      <c r="P366" s="149"/>
      <c r="Q366" s="147"/>
      <c r="R366" s="147"/>
      <c r="S366" s="147"/>
      <c r="T366" s="147"/>
      <c r="U366" s="147"/>
      <c r="V366" s="115"/>
      <c r="W366" s="115"/>
      <c r="X366" s="115"/>
      <c r="Y366" s="147"/>
      <c r="Z366" s="149"/>
      <c r="AA366" s="147"/>
      <c r="AB366" s="147"/>
      <c r="AC366" s="147"/>
      <c r="AD366" s="114"/>
      <c r="AE366" s="114"/>
      <c r="AF366" s="147"/>
      <c r="AG366" s="149"/>
      <c r="AH366" s="147"/>
      <c r="AI366" s="147"/>
      <c r="AJ366" s="147"/>
      <c r="AK366" s="114"/>
      <c r="AL366" s="114"/>
      <c r="AM366" s="147"/>
      <c r="AN366" s="149"/>
      <c r="AO366" s="147"/>
      <c r="AP366" s="147"/>
      <c r="AQ366" s="114"/>
      <c r="AR366" s="147"/>
      <c r="AS366" s="114"/>
      <c r="AT366" s="147"/>
      <c r="AU366" s="147"/>
      <c r="AV366" s="147"/>
      <c r="AW366" s="114"/>
      <c r="AX366" s="147"/>
      <c r="AY366" s="114"/>
      <c r="AZ366" s="147"/>
      <c r="BA366" s="114"/>
      <c r="BB366" s="149"/>
      <c r="BC366" s="118"/>
      <c r="BD366" s="70"/>
      <c r="BE366" s="71"/>
      <c r="BF366" s="148"/>
      <c r="BG366" s="148"/>
      <c r="BH366" s="147"/>
      <c r="BI366" s="114"/>
      <c r="BJ366" s="114"/>
      <c r="BK366" s="147"/>
      <c r="BL366" s="150"/>
      <c r="BM366" s="147"/>
      <c r="BN366" s="147"/>
      <c r="BO366" s="147"/>
      <c r="BP366" s="147"/>
      <c r="BQ366" s="147"/>
      <c r="BR366" s="115"/>
      <c r="BS366" s="115"/>
      <c r="BT366" s="115"/>
      <c r="BU366" s="147"/>
      <c r="BV366" s="150"/>
      <c r="BW366" s="147"/>
      <c r="BX366" s="147"/>
      <c r="BY366" s="147"/>
      <c r="BZ366" s="147"/>
      <c r="CA366" s="147"/>
      <c r="CB366" s="115"/>
      <c r="CC366" s="115"/>
      <c r="CD366" s="115"/>
      <c r="CE366" s="147"/>
      <c r="CF366" s="150"/>
      <c r="CG366" s="120"/>
      <c r="CH366" s="185"/>
      <c r="CI366" s="122"/>
      <c r="CJ366" s="122"/>
      <c r="CK366" s="184"/>
      <c r="CL366" s="184"/>
    </row>
    <row r="367" spans="1:90" hidden="1" x14ac:dyDescent="0.25">
      <c r="A367" s="145"/>
      <c r="B367" s="146"/>
      <c r="C367" s="94"/>
      <c r="D367" s="147"/>
      <c r="E367" s="148"/>
      <c r="F367" s="149"/>
      <c r="G367" s="147"/>
      <c r="H367" s="147"/>
      <c r="I367" s="147"/>
      <c r="J367" s="147"/>
      <c r="K367" s="147"/>
      <c r="L367" s="115"/>
      <c r="M367" s="115"/>
      <c r="N367" s="115"/>
      <c r="O367" s="147"/>
      <c r="P367" s="149"/>
      <c r="Q367" s="147"/>
      <c r="R367" s="147"/>
      <c r="S367" s="147"/>
      <c r="T367" s="147"/>
      <c r="U367" s="147"/>
      <c r="V367" s="115"/>
      <c r="W367" s="115"/>
      <c r="X367" s="115"/>
      <c r="Y367" s="147"/>
      <c r="Z367" s="149"/>
      <c r="AA367" s="147"/>
      <c r="AB367" s="147"/>
      <c r="AC367" s="147"/>
      <c r="AD367" s="114"/>
      <c r="AE367" s="114"/>
      <c r="AF367" s="147"/>
      <c r="AG367" s="149"/>
      <c r="AH367" s="147"/>
      <c r="AI367" s="147"/>
      <c r="AJ367" s="147"/>
      <c r="AK367" s="114"/>
      <c r="AL367" s="114"/>
      <c r="AM367" s="147"/>
      <c r="AN367" s="149"/>
      <c r="AO367" s="147"/>
      <c r="AP367" s="147"/>
      <c r="AQ367" s="114"/>
      <c r="AR367" s="147"/>
      <c r="AS367" s="114"/>
      <c r="AT367" s="147"/>
      <c r="AU367" s="147"/>
      <c r="AV367" s="147"/>
      <c r="AW367" s="114"/>
      <c r="AX367" s="147"/>
      <c r="AY367" s="114"/>
      <c r="AZ367" s="147"/>
      <c r="BA367" s="114"/>
      <c r="BB367" s="149"/>
      <c r="BC367" s="118"/>
      <c r="BD367" s="70"/>
      <c r="BE367" s="71"/>
      <c r="BF367" s="148"/>
      <c r="BG367" s="148"/>
      <c r="BH367" s="147"/>
      <c r="BI367" s="114"/>
      <c r="BJ367" s="114"/>
      <c r="BK367" s="147"/>
      <c r="BL367" s="150"/>
      <c r="BM367" s="147"/>
      <c r="BN367" s="147"/>
      <c r="BO367" s="147"/>
      <c r="BP367" s="147"/>
      <c r="BQ367" s="147"/>
      <c r="BR367" s="115"/>
      <c r="BS367" s="115"/>
      <c r="BT367" s="115"/>
      <c r="BU367" s="147"/>
      <c r="BV367" s="150"/>
      <c r="BW367" s="147"/>
      <c r="BX367" s="147"/>
      <c r="BY367" s="147"/>
      <c r="BZ367" s="147"/>
      <c r="CA367" s="147"/>
      <c r="CB367" s="115"/>
      <c r="CC367" s="115"/>
      <c r="CD367" s="115"/>
      <c r="CE367" s="147"/>
      <c r="CF367" s="150"/>
      <c r="CG367" s="120"/>
      <c r="CH367" s="185"/>
      <c r="CI367" s="122"/>
      <c r="CJ367" s="122"/>
      <c r="CK367" s="184"/>
      <c r="CL367" s="184"/>
    </row>
    <row r="368" spans="1:90" hidden="1" x14ac:dyDescent="0.25">
      <c r="A368" s="145"/>
      <c r="B368" s="146"/>
      <c r="C368" s="94"/>
      <c r="D368" s="147"/>
      <c r="E368" s="148"/>
      <c r="F368" s="149"/>
      <c r="G368" s="147"/>
      <c r="H368" s="147"/>
      <c r="I368" s="147"/>
      <c r="J368" s="147"/>
      <c r="K368" s="147"/>
      <c r="L368" s="115"/>
      <c r="M368" s="115"/>
      <c r="N368" s="115"/>
      <c r="O368" s="147"/>
      <c r="P368" s="149"/>
      <c r="Q368" s="147"/>
      <c r="R368" s="147"/>
      <c r="S368" s="147"/>
      <c r="T368" s="147"/>
      <c r="U368" s="147"/>
      <c r="V368" s="115"/>
      <c r="W368" s="115"/>
      <c r="X368" s="115"/>
      <c r="Y368" s="147"/>
      <c r="Z368" s="149"/>
      <c r="AA368" s="147"/>
      <c r="AB368" s="147"/>
      <c r="AC368" s="147"/>
      <c r="AD368" s="114"/>
      <c r="AE368" s="114"/>
      <c r="AF368" s="147"/>
      <c r="AG368" s="149"/>
      <c r="AH368" s="147"/>
      <c r="AI368" s="147"/>
      <c r="AJ368" s="147"/>
      <c r="AK368" s="114"/>
      <c r="AL368" s="114"/>
      <c r="AM368" s="147"/>
      <c r="AN368" s="149"/>
      <c r="AO368" s="147"/>
      <c r="AP368" s="147"/>
      <c r="AQ368" s="114"/>
      <c r="AR368" s="147"/>
      <c r="AS368" s="114"/>
      <c r="AT368" s="147"/>
      <c r="AU368" s="147"/>
      <c r="AV368" s="147"/>
      <c r="AW368" s="114"/>
      <c r="AX368" s="147"/>
      <c r="AY368" s="114"/>
      <c r="AZ368" s="147"/>
      <c r="BA368" s="114"/>
      <c r="BB368" s="149"/>
      <c r="BC368" s="118"/>
      <c r="BD368" s="70"/>
      <c r="BE368" s="71"/>
      <c r="BF368" s="148"/>
      <c r="BG368" s="148"/>
      <c r="BH368" s="147"/>
      <c r="BI368" s="114"/>
      <c r="BJ368" s="114"/>
      <c r="BK368" s="147"/>
      <c r="BL368" s="150"/>
      <c r="BM368" s="147"/>
      <c r="BN368" s="147"/>
      <c r="BO368" s="147"/>
      <c r="BP368" s="147"/>
      <c r="BQ368" s="147"/>
      <c r="BR368" s="115"/>
      <c r="BS368" s="115"/>
      <c r="BT368" s="115"/>
      <c r="BU368" s="147"/>
      <c r="BV368" s="150"/>
      <c r="BW368" s="147"/>
      <c r="BX368" s="147"/>
      <c r="BY368" s="147"/>
      <c r="BZ368" s="147"/>
      <c r="CA368" s="147"/>
      <c r="CB368" s="115"/>
      <c r="CC368" s="115"/>
      <c r="CD368" s="115"/>
      <c r="CE368" s="147"/>
      <c r="CF368" s="150"/>
      <c r="CG368" s="120"/>
      <c r="CH368" s="185"/>
      <c r="CI368" s="122"/>
      <c r="CJ368" s="122"/>
      <c r="CK368" s="184"/>
      <c r="CL368" s="184"/>
    </row>
    <row r="369" spans="1:90" hidden="1" x14ac:dyDescent="0.25">
      <c r="A369" s="145"/>
      <c r="B369" s="146"/>
      <c r="C369" s="94"/>
      <c r="D369" s="147"/>
      <c r="E369" s="148"/>
      <c r="F369" s="149"/>
      <c r="G369" s="147"/>
      <c r="H369" s="147"/>
      <c r="I369" s="147"/>
      <c r="J369" s="147"/>
      <c r="K369" s="147"/>
      <c r="L369" s="115"/>
      <c r="M369" s="115"/>
      <c r="N369" s="115"/>
      <c r="O369" s="147"/>
      <c r="P369" s="149"/>
      <c r="Q369" s="147"/>
      <c r="R369" s="147"/>
      <c r="S369" s="147"/>
      <c r="T369" s="147"/>
      <c r="U369" s="147"/>
      <c r="V369" s="115"/>
      <c r="W369" s="115"/>
      <c r="X369" s="115"/>
      <c r="Y369" s="147"/>
      <c r="Z369" s="149"/>
      <c r="AA369" s="147"/>
      <c r="AB369" s="147"/>
      <c r="AC369" s="147"/>
      <c r="AD369" s="114"/>
      <c r="AE369" s="114"/>
      <c r="AF369" s="147"/>
      <c r="AG369" s="149"/>
      <c r="AH369" s="147"/>
      <c r="AI369" s="147"/>
      <c r="AJ369" s="147"/>
      <c r="AK369" s="114"/>
      <c r="AL369" s="114"/>
      <c r="AM369" s="147"/>
      <c r="AN369" s="149"/>
      <c r="AO369" s="147"/>
      <c r="AP369" s="147"/>
      <c r="AQ369" s="114"/>
      <c r="AR369" s="147"/>
      <c r="AS369" s="114"/>
      <c r="AT369" s="147"/>
      <c r="AU369" s="147"/>
      <c r="AV369" s="147"/>
      <c r="AW369" s="114"/>
      <c r="AX369" s="147"/>
      <c r="AY369" s="114"/>
      <c r="AZ369" s="147"/>
      <c r="BA369" s="114"/>
      <c r="BB369" s="149"/>
      <c r="BC369" s="118"/>
      <c r="BD369" s="70"/>
      <c r="BE369" s="71"/>
      <c r="BF369" s="148"/>
      <c r="BG369" s="148"/>
      <c r="BH369" s="147"/>
      <c r="BI369" s="114"/>
      <c r="BJ369" s="114"/>
      <c r="BK369" s="147"/>
      <c r="BL369" s="150"/>
      <c r="BM369" s="147"/>
      <c r="BN369" s="147"/>
      <c r="BO369" s="147"/>
      <c r="BP369" s="147"/>
      <c r="BQ369" s="147"/>
      <c r="BR369" s="115"/>
      <c r="BS369" s="115"/>
      <c r="BT369" s="115"/>
      <c r="BU369" s="147"/>
      <c r="BV369" s="150"/>
      <c r="BW369" s="147"/>
      <c r="BX369" s="147"/>
      <c r="BY369" s="147"/>
      <c r="BZ369" s="147"/>
      <c r="CA369" s="147"/>
      <c r="CB369" s="115"/>
      <c r="CC369" s="115"/>
      <c r="CD369" s="115"/>
      <c r="CE369" s="147"/>
      <c r="CF369" s="150"/>
      <c r="CG369" s="120"/>
      <c r="CH369" s="185"/>
      <c r="CI369" s="122"/>
      <c r="CJ369" s="122"/>
      <c r="CK369" s="184"/>
      <c r="CL369" s="184"/>
    </row>
    <row r="370" spans="1:90" hidden="1" x14ac:dyDescent="0.25">
      <c r="A370" s="145"/>
      <c r="B370" s="146"/>
      <c r="C370" s="94"/>
      <c r="D370" s="147"/>
      <c r="E370" s="148"/>
      <c r="F370" s="149"/>
      <c r="G370" s="147"/>
      <c r="H370" s="147"/>
      <c r="I370" s="147"/>
      <c r="J370" s="147"/>
      <c r="K370" s="147"/>
      <c r="L370" s="115"/>
      <c r="M370" s="115"/>
      <c r="N370" s="115"/>
      <c r="O370" s="147"/>
      <c r="P370" s="149"/>
      <c r="Q370" s="147"/>
      <c r="R370" s="147"/>
      <c r="S370" s="147"/>
      <c r="T370" s="147"/>
      <c r="U370" s="147"/>
      <c r="V370" s="115"/>
      <c r="W370" s="115"/>
      <c r="X370" s="115"/>
      <c r="Y370" s="147"/>
      <c r="Z370" s="149"/>
      <c r="AA370" s="147"/>
      <c r="AB370" s="147"/>
      <c r="AC370" s="147"/>
      <c r="AD370" s="114"/>
      <c r="AE370" s="114"/>
      <c r="AF370" s="147"/>
      <c r="AG370" s="149"/>
      <c r="AH370" s="147"/>
      <c r="AI370" s="147"/>
      <c r="AJ370" s="147"/>
      <c r="AK370" s="114"/>
      <c r="AL370" s="114"/>
      <c r="AM370" s="147"/>
      <c r="AN370" s="149"/>
      <c r="AO370" s="147"/>
      <c r="AP370" s="147"/>
      <c r="AQ370" s="114"/>
      <c r="AR370" s="147"/>
      <c r="AS370" s="114"/>
      <c r="AT370" s="147"/>
      <c r="AU370" s="147"/>
      <c r="AV370" s="147"/>
      <c r="AW370" s="114"/>
      <c r="AX370" s="147"/>
      <c r="AY370" s="114"/>
      <c r="AZ370" s="147"/>
      <c r="BA370" s="114"/>
      <c r="BB370" s="149"/>
      <c r="BC370" s="118"/>
      <c r="BD370" s="70"/>
      <c r="BE370" s="71"/>
      <c r="BF370" s="148"/>
      <c r="BG370" s="148"/>
      <c r="BH370" s="147"/>
      <c r="BI370" s="114"/>
      <c r="BJ370" s="114"/>
      <c r="BK370" s="147"/>
      <c r="BL370" s="150"/>
      <c r="BM370" s="147"/>
      <c r="BN370" s="147"/>
      <c r="BO370" s="147"/>
      <c r="BP370" s="147"/>
      <c r="BQ370" s="147"/>
      <c r="BR370" s="115"/>
      <c r="BS370" s="115"/>
      <c r="BT370" s="115"/>
      <c r="BU370" s="147"/>
      <c r="BV370" s="150"/>
      <c r="BW370" s="147"/>
      <c r="BX370" s="147"/>
      <c r="BY370" s="147"/>
      <c r="BZ370" s="147"/>
      <c r="CA370" s="147"/>
      <c r="CB370" s="115"/>
      <c r="CC370" s="115"/>
      <c r="CD370" s="115"/>
      <c r="CE370" s="147"/>
      <c r="CF370" s="150"/>
      <c r="CG370" s="120"/>
      <c r="CH370" s="185"/>
      <c r="CI370" s="122"/>
      <c r="CJ370" s="122"/>
      <c r="CK370" s="184"/>
      <c r="CL370" s="184"/>
    </row>
    <row r="371" spans="1:90" hidden="1" x14ac:dyDescent="0.25">
      <c r="A371" s="145"/>
      <c r="B371" s="146"/>
      <c r="C371" s="94"/>
      <c r="D371" s="147"/>
      <c r="E371" s="148"/>
      <c r="F371" s="149"/>
      <c r="G371" s="147"/>
      <c r="H371" s="147"/>
      <c r="I371" s="147"/>
      <c r="J371" s="147"/>
      <c r="K371" s="147"/>
      <c r="L371" s="115"/>
      <c r="M371" s="115"/>
      <c r="N371" s="115"/>
      <c r="O371" s="147"/>
      <c r="P371" s="149"/>
      <c r="Q371" s="147"/>
      <c r="R371" s="147"/>
      <c r="S371" s="147"/>
      <c r="T371" s="147"/>
      <c r="U371" s="147"/>
      <c r="V371" s="115"/>
      <c r="W371" s="115"/>
      <c r="X371" s="115"/>
      <c r="Y371" s="147"/>
      <c r="Z371" s="149"/>
      <c r="AA371" s="147"/>
      <c r="AB371" s="147"/>
      <c r="AC371" s="147"/>
      <c r="AD371" s="114"/>
      <c r="AE371" s="114"/>
      <c r="AF371" s="147"/>
      <c r="AG371" s="149"/>
      <c r="AH371" s="147"/>
      <c r="AI371" s="147"/>
      <c r="AJ371" s="147"/>
      <c r="AK371" s="114"/>
      <c r="AL371" s="114"/>
      <c r="AM371" s="147"/>
      <c r="AN371" s="149"/>
      <c r="AO371" s="147"/>
      <c r="AP371" s="147"/>
      <c r="AQ371" s="114"/>
      <c r="AR371" s="147"/>
      <c r="AS371" s="114"/>
      <c r="AT371" s="147"/>
      <c r="AU371" s="147"/>
      <c r="AV371" s="147"/>
      <c r="AW371" s="114"/>
      <c r="AX371" s="147"/>
      <c r="AY371" s="114"/>
      <c r="AZ371" s="147"/>
      <c r="BA371" s="114"/>
      <c r="BB371" s="149"/>
      <c r="BC371" s="118"/>
      <c r="BD371" s="70"/>
      <c r="BE371" s="71"/>
      <c r="BF371" s="148"/>
      <c r="BG371" s="148"/>
      <c r="BH371" s="147"/>
      <c r="BI371" s="114"/>
      <c r="BJ371" s="114"/>
      <c r="BK371" s="147"/>
      <c r="BL371" s="150"/>
      <c r="BM371" s="147"/>
      <c r="BN371" s="147"/>
      <c r="BO371" s="147"/>
      <c r="BP371" s="147"/>
      <c r="BQ371" s="147"/>
      <c r="BR371" s="115"/>
      <c r="BS371" s="115"/>
      <c r="BT371" s="115"/>
      <c r="BU371" s="147"/>
      <c r="BV371" s="150"/>
      <c r="BW371" s="147"/>
      <c r="BX371" s="147"/>
      <c r="BY371" s="147"/>
      <c r="BZ371" s="147"/>
      <c r="CA371" s="147"/>
      <c r="CB371" s="115"/>
      <c r="CC371" s="115"/>
      <c r="CD371" s="115"/>
      <c r="CE371" s="147"/>
      <c r="CF371" s="150"/>
      <c r="CG371" s="120"/>
      <c r="CH371" s="185"/>
      <c r="CI371" s="122"/>
      <c r="CJ371" s="122"/>
      <c r="CK371" s="184"/>
      <c r="CL371" s="184"/>
    </row>
    <row r="372" spans="1:90" hidden="1" x14ac:dyDescent="0.25">
      <c r="A372" s="145"/>
      <c r="B372" s="146"/>
      <c r="C372" s="94"/>
      <c r="D372" s="147"/>
      <c r="E372" s="148"/>
      <c r="F372" s="149"/>
      <c r="G372" s="147"/>
      <c r="H372" s="147"/>
      <c r="I372" s="147"/>
      <c r="J372" s="147"/>
      <c r="K372" s="147"/>
      <c r="L372" s="115"/>
      <c r="M372" s="115"/>
      <c r="N372" s="115"/>
      <c r="O372" s="147"/>
      <c r="P372" s="149"/>
      <c r="Q372" s="147"/>
      <c r="R372" s="147"/>
      <c r="S372" s="147"/>
      <c r="T372" s="147"/>
      <c r="U372" s="147"/>
      <c r="V372" s="115"/>
      <c r="W372" s="115"/>
      <c r="X372" s="115"/>
      <c r="Y372" s="147"/>
      <c r="Z372" s="149"/>
      <c r="AA372" s="147"/>
      <c r="AB372" s="147"/>
      <c r="AC372" s="147"/>
      <c r="AD372" s="114"/>
      <c r="AE372" s="114"/>
      <c r="AF372" s="147"/>
      <c r="AG372" s="149"/>
      <c r="AH372" s="147"/>
      <c r="AI372" s="147"/>
      <c r="AJ372" s="147"/>
      <c r="AK372" s="114"/>
      <c r="AL372" s="114"/>
      <c r="AM372" s="147"/>
      <c r="AN372" s="149"/>
      <c r="AO372" s="147"/>
      <c r="AP372" s="147"/>
      <c r="AQ372" s="114"/>
      <c r="AR372" s="147"/>
      <c r="AS372" s="114"/>
      <c r="AT372" s="147"/>
      <c r="AU372" s="147"/>
      <c r="AV372" s="147"/>
      <c r="AW372" s="114"/>
      <c r="AX372" s="147"/>
      <c r="AY372" s="114"/>
      <c r="AZ372" s="147"/>
      <c r="BA372" s="114"/>
      <c r="BB372" s="149"/>
      <c r="BC372" s="118"/>
      <c r="BD372" s="70"/>
      <c r="BE372" s="71"/>
      <c r="BF372" s="148"/>
      <c r="BG372" s="148"/>
      <c r="BH372" s="147"/>
      <c r="BI372" s="114"/>
      <c r="BJ372" s="114"/>
      <c r="BK372" s="147"/>
      <c r="BL372" s="150"/>
      <c r="BM372" s="147"/>
      <c r="BN372" s="147"/>
      <c r="BO372" s="147"/>
      <c r="BP372" s="147"/>
      <c r="BQ372" s="147"/>
      <c r="BR372" s="115"/>
      <c r="BS372" s="115"/>
      <c r="BT372" s="115"/>
      <c r="BU372" s="147"/>
      <c r="BV372" s="150"/>
      <c r="BW372" s="147"/>
      <c r="BX372" s="147"/>
      <c r="BY372" s="147"/>
      <c r="BZ372" s="147"/>
      <c r="CA372" s="147"/>
      <c r="CB372" s="115"/>
      <c r="CC372" s="115"/>
      <c r="CD372" s="115"/>
      <c r="CE372" s="147"/>
      <c r="CF372" s="150"/>
      <c r="CG372" s="120"/>
      <c r="CH372" s="185"/>
      <c r="CI372" s="122"/>
      <c r="CJ372" s="122"/>
      <c r="CK372" s="184"/>
      <c r="CL372" s="184"/>
    </row>
    <row r="373" spans="1:90" hidden="1" x14ac:dyDescent="0.25">
      <c r="A373" s="145"/>
      <c r="B373" s="146"/>
      <c r="C373" s="94"/>
      <c r="D373" s="147"/>
      <c r="E373" s="148"/>
      <c r="F373" s="149"/>
      <c r="G373" s="147"/>
      <c r="H373" s="147"/>
      <c r="I373" s="147"/>
      <c r="J373" s="147"/>
      <c r="K373" s="147"/>
      <c r="L373" s="115"/>
      <c r="M373" s="115"/>
      <c r="N373" s="115"/>
      <c r="O373" s="147"/>
      <c r="P373" s="149"/>
      <c r="Q373" s="147"/>
      <c r="R373" s="147"/>
      <c r="S373" s="147"/>
      <c r="T373" s="147"/>
      <c r="U373" s="147"/>
      <c r="V373" s="115"/>
      <c r="W373" s="115"/>
      <c r="X373" s="115"/>
      <c r="Y373" s="147"/>
      <c r="Z373" s="149"/>
      <c r="AA373" s="147"/>
      <c r="AB373" s="147"/>
      <c r="AC373" s="147"/>
      <c r="AD373" s="114"/>
      <c r="AE373" s="114"/>
      <c r="AF373" s="147"/>
      <c r="AG373" s="149"/>
      <c r="AH373" s="147"/>
      <c r="AI373" s="147"/>
      <c r="AJ373" s="147"/>
      <c r="AK373" s="114"/>
      <c r="AL373" s="114"/>
      <c r="AM373" s="147"/>
      <c r="AN373" s="149"/>
      <c r="AO373" s="147"/>
      <c r="AP373" s="147"/>
      <c r="AQ373" s="114"/>
      <c r="AR373" s="147"/>
      <c r="AS373" s="114"/>
      <c r="AT373" s="147"/>
      <c r="AU373" s="147"/>
      <c r="AV373" s="147"/>
      <c r="AW373" s="114"/>
      <c r="AX373" s="147"/>
      <c r="AY373" s="114"/>
      <c r="AZ373" s="147"/>
      <c r="BA373" s="114"/>
      <c r="BB373" s="149"/>
      <c r="BC373" s="118"/>
      <c r="BD373" s="70"/>
      <c r="BE373" s="71"/>
      <c r="BF373" s="148"/>
      <c r="BG373" s="148"/>
      <c r="BH373" s="147"/>
      <c r="BI373" s="114"/>
      <c r="BJ373" s="114"/>
      <c r="BK373" s="147"/>
      <c r="BL373" s="150"/>
      <c r="BM373" s="147"/>
      <c r="BN373" s="147"/>
      <c r="BO373" s="147"/>
      <c r="BP373" s="147"/>
      <c r="BQ373" s="147"/>
      <c r="BR373" s="115"/>
      <c r="BS373" s="115"/>
      <c r="BT373" s="115"/>
      <c r="BU373" s="147"/>
      <c r="BV373" s="150"/>
      <c r="BW373" s="147"/>
      <c r="BX373" s="147"/>
      <c r="BY373" s="147"/>
      <c r="BZ373" s="147"/>
      <c r="CA373" s="147"/>
      <c r="CB373" s="115"/>
      <c r="CC373" s="115"/>
      <c r="CD373" s="115"/>
      <c r="CE373" s="147"/>
      <c r="CF373" s="150"/>
      <c r="CG373" s="120"/>
      <c r="CH373" s="185"/>
      <c r="CI373" s="122"/>
      <c r="CJ373" s="122"/>
      <c r="CK373" s="184"/>
      <c r="CL373" s="184"/>
    </row>
    <row r="374" spans="1:90" hidden="1" x14ac:dyDescent="0.25">
      <c r="A374" s="145"/>
      <c r="B374" s="146"/>
      <c r="C374" s="94"/>
      <c r="D374" s="147"/>
      <c r="E374" s="148"/>
      <c r="F374" s="149"/>
      <c r="G374" s="147"/>
      <c r="H374" s="147"/>
      <c r="I374" s="147"/>
      <c r="J374" s="147"/>
      <c r="K374" s="147"/>
      <c r="L374" s="115"/>
      <c r="M374" s="115"/>
      <c r="N374" s="115"/>
      <c r="O374" s="147"/>
      <c r="P374" s="149"/>
      <c r="Q374" s="147"/>
      <c r="R374" s="147"/>
      <c r="S374" s="147"/>
      <c r="T374" s="147"/>
      <c r="U374" s="147"/>
      <c r="V374" s="115"/>
      <c r="W374" s="115"/>
      <c r="X374" s="115"/>
      <c r="Y374" s="147"/>
      <c r="Z374" s="149"/>
      <c r="AA374" s="147"/>
      <c r="AB374" s="147"/>
      <c r="AC374" s="147"/>
      <c r="AD374" s="114"/>
      <c r="AE374" s="114"/>
      <c r="AF374" s="147"/>
      <c r="AG374" s="149"/>
      <c r="AH374" s="147"/>
      <c r="AI374" s="147"/>
      <c r="AJ374" s="147"/>
      <c r="AK374" s="114"/>
      <c r="AL374" s="114"/>
      <c r="AM374" s="147"/>
      <c r="AN374" s="149"/>
      <c r="AO374" s="147"/>
      <c r="AP374" s="147"/>
      <c r="AQ374" s="114"/>
      <c r="AR374" s="147"/>
      <c r="AS374" s="114"/>
      <c r="AT374" s="147"/>
      <c r="AU374" s="147"/>
      <c r="AV374" s="147"/>
      <c r="AW374" s="114"/>
      <c r="AX374" s="147"/>
      <c r="AY374" s="114"/>
      <c r="AZ374" s="147"/>
      <c r="BA374" s="114"/>
      <c r="BB374" s="149"/>
      <c r="BC374" s="118"/>
      <c r="BD374" s="70"/>
      <c r="BE374" s="71"/>
      <c r="BF374" s="148"/>
      <c r="BG374" s="148"/>
      <c r="BH374" s="147"/>
      <c r="BI374" s="114"/>
      <c r="BJ374" s="114"/>
      <c r="BK374" s="147"/>
      <c r="BL374" s="150"/>
      <c r="BM374" s="147"/>
      <c r="BN374" s="147"/>
      <c r="BO374" s="147"/>
      <c r="BP374" s="147"/>
      <c r="BQ374" s="147"/>
      <c r="BR374" s="115"/>
      <c r="BS374" s="115"/>
      <c r="BT374" s="115"/>
      <c r="BU374" s="147"/>
      <c r="BV374" s="150"/>
      <c r="BW374" s="147"/>
      <c r="BX374" s="147"/>
      <c r="BY374" s="147"/>
      <c r="BZ374" s="147"/>
      <c r="CA374" s="147"/>
      <c r="CB374" s="115"/>
      <c r="CC374" s="115"/>
      <c r="CD374" s="115"/>
      <c r="CE374" s="147"/>
      <c r="CF374" s="150"/>
      <c r="CG374" s="120"/>
      <c r="CH374" s="185"/>
      <c r="CI374" s="122"/>
      <c r="CJ374" s="122"/>
      <c r="CK374" s="184"/>
      <c r="CL374" s="184"/>
    </row>
    <row r="375" spans="1:90" hidden="1" x14ac:dyDescent="0.25">
      <c r="A375" s="145"/>
      <c r="B375" s="146"/>
      <c r="C375" s="94"/>
      <c r="D375" s="147"/>
      <c r="E375" s="148"/>
      <c r="F375" s="149"/>
      <c r="G375" s="147"/>
      <c r="H375" s="147"/>
      <c r="I375" s="147"/>
      <c r="J375" s="147"/>
      <c r="K375" s="147"/>
      <c r="L375" s="115"/>
      <c r="M375" s="115"/>
      <c r="N375" s="115"/>
      <c r="O375" s="147"/>
      <c r="P375" s="149"/>
      <c r="Q375" s="147"/>
      <c r="R375" s="147"/>
      <c r="S375" s="147"/>
      <c r="T375" s="147"/>
      <c r="U375" s="147"/>
      <c r="V375" s="115"/>
      <c r="W375" s="115"/>
      <c r="X375" s="115"/>
      <c r="Y375" s="147"/>
      <c r="Z375" s="149"/>
      <c r="AA375" s="147"/>
      <c r="AB375" s="147"/>
      <c r="AC375" s="147"/>
      <c r="AD375" s="114"/>
      <c r="AE375" s="114"/>
      <c r="AF375" s="147"/>
      <c r="AG375" s="149"/>
      <c r="AH375" s="147"/>
      <c r="AI375" s="147"/>
      <c r="AJ375" s="147"/>
      <c r="AK375" s="114"/>
      <c r="AL375" s="114"/>
      <c r="AM375" s="147"/>
      <c r="AN375" s="149"/>
      <c r="AO375" s="147"/>
      <c r="AP375" s="147"/>
      <c r="AQ375" s="114"/>
      <c r="AR375" s="147"/>
      <c r="AS375" s="114"/>
      <c r="AT375" s="147"/>
      <c r="AU375" s="147"/>
      <c r="AV375" s="147"/>
      <c r="AW375" s="114"/>
      <c r="AX375" s="147"/>
      <c r="AY375" s="114"/>
      <c r="AZ375" s="147"/>
      <c r="BA375" s="114"/>
      <c r="BB375" s="149"/>
      <c r="BC375" s="118"/>
      <c r="BD375" s="70"/>
      <c r="BE375" s="71"/>
      <c r="BF375" s="148"/>
      <c r="BG375" s="148"/>
      <c r="BH375" s="147"/>
      <c r="BI375" s="114"/>
      <c r="BJ375" s="114"/>
      <c r="BK375" s="147"/>
      <c r="BL375" s="150"/>
      <c r="BM375" s="147"/>
      <c r="BN375" s="147"/>
      <c r="BO375" s="147"/>
      <c r="BP375" s="147"/>
      <c r="BQ375" s="147"/>
      <c r="BR375" s="115"/>
      <c r="BS375" s="115"/>
      <c r="BT375" s="115"/>
      <c r="BU375" s="147"/>
      <c r="BV375" s="150"/>
      <c r="BW375" s="147"/>
      <c r="BX375" s="147"/>
      <c r="BY375" s="147"/>
      <c r="BZ375" s="147"/>
      <c r="CA375" s="147"/>
      <c r="CB375" s="115"/>
      <c r="CC375" s="115"/>
      <c r="CD375" s="115"/>
      <c r="CE375" s="147"/>
      <c r="CF375" s="150"/>
      <c r="CG375" s="120"/>
      <c r="CH375" s="185"/>
      <c r="CI375" s="122"/>
      <c r="CJ375" s="122"/>
      <c r="CK375" s="184"/>
      <c r="CL375" s="184"/>
    </row>
    <row r="376" spans="1:90" hidden="1" x14ac:dyDescent="0.25">
      <c r="A376" s="145"/>
      <c r="B376" s="146"/>
      <c r="C376" s="94"/>
      <c r="D376" s="147"/>
      <c r="E376" s="148"/>
      <c r="F376" s="149"/>
      <c r="G376" s="147"/>
      <c r="H376" s="147"/>
      <c r="I376" s="147"/>
      <c r="J376" s="147"/>
      <c r="K376" s="147"/>
      <c r="L376" s="115"/>
      <c r="M376" s="115"/>
      <c r="N376" s="115"/>
      <c r="O376" s="147"/>
      <c r="P376" s="149"/>
      <c r="Q376" s="147"/>
      <c r="R376" s="147"/>
      <c r="S376" s="147"/>
      <c r="T376" s="147"/>
      <c r="U376" s="147"/>
      <c r="V376" s="115"/>
      <c r="W376" s="115"/>
      <c r="X376" s="115"/>
      <c r="Y376" s="147"/>
      <c r="Z376" s="149"/>
      <c r="AA376" s="147"/>
      <c r="AB376" s="147"/>
      <c r="AC376" s="147"/>
      <c r="AD376" s="114"/>
      <c r="AE376" s="114"/>
      <c r="AF376" s="147"/>
      <c r="AG376" s="149"/>
      <c r="AH376" s="147"/>
      <c r="AI376" s="147"/>
      <c r="AJ376" s="147"/>
      <c r="AK376" s="114"/>
      <c r="AL376" s="114"/>
      <c r="AM376" s="147"/>
      <c r="AN376" s="149"/>
      <c r="AO376" s="147"/>
      <c r="AP376" s="147"/>
      <c r="AQ376" s="114"/>
      <c r="AR376" s="147"/>
      <c r="AS376" s="114"/>
      <c r="AT376" s="147"/>
      <c r="AU376" s="147"/>
      <c r="AV376" s="147"/>
      <c r="AW376" s="114"/>
      <c r="AX376" s="147"/>
      <c r="AY376" s="114"/>
      <c r="AZ376" s="147"/>
      <c r="BA376" s="114"/>
      <c r="BB376" s="149"/>
      <c r="BC376" s="118"/>
      <c r="BD376" s="70"/>
      <c r="BE376" s="71"/>
      <c r="BF376" s="148"/>
      <c r="BG376" s="148"/>
      <c r="BH376" s="147"/>
      <c r="BI376" s="114"/>
      <c r="BJ376" s="114"/>
      <c r="BK376" s="147"/>
      <c r="BL376" s="150"/>
      <c r="BM376" s="147"/>
      <c r="BN376" s="147"/>
      <c r="BO376" s="147"/>
      <c r="BP376" s="147"/>
      <c r="BQ376" s="147"/>
      <c r="BR376" s="115"/>
      <c r="BS376" s="115"/>
      <c r="BT376" s="115"/>
      <c r="BU376" s="147"/>
      <c r="BV376" s="150"/>
      <c r="BW376" s="147"/>
      <c r="BX376" s="147"/>
      <c r="BY376" s="147"/>
      <c r="BZ376" s="147"/>
      <c r="CA376" s="147"/>
      <c r="CB376" s="115"/>
      <c r="CC376" s="115"/>
      <c r="CD376" s="115"/>
      <c r="CE376" s="147"/>
      <c r="CF376" s="150"/>
      <c r="CG376" s="120"/>
      <c r="CH376" s="185"/>
      <c r="CI376" s="122"/>
      <c r="CJ376" s="122"/>
      <c r="CK376" s="184"/>
      <c r="CL376" s="184"/>
    </row>
    <row r="377" spans="1:90" hidden="1" x14ac:dyDescent="0.25">
      <c r="A377" s="145"/>
      <c r="B377" s="146"/>
      <c r="C377" s="94"/>
      <c r="D377" s="147"/>
      <c r="E377" s="148"/>
      <c r="F377" s="149"/>
      <c r="G377" s="147"/>
      <c r="H377" s="147"/>
      <c r="I377" s="147"/>
      <c r="J377" s="147"/>
      <c r="K377" s="147"/>
      <c r="L377" s="115"/>
      <c r="M377" s="115"/>
      <c r="N377" s="115"/>
      <c r="O377" s="147"/>
      <c r="P377" s="149"/>
      <c r="Q377" s="147"/>
      <c r="R377" s="147"/>
      <c r="S377" s="147"/>
      <c r="T377" s="147"/>
      <c r="U377" s="147"/>
      <c r="V377" s="115"/>
      <c r="W377" s="115"/>
      <c r="X377" s="115"/>
      <c r="Y377" s="147"/>
      <c r="Z377" s="149"/>
      <c r="AA377" s="147"/>
      <c r="AB377" s="147"/>
      <c r="AC377" s="147"/>
      <c r="AD377" s="114"/>
      <c r="AE377" s="114"/>
      <c r="AF377" s="147"/>
      <c r="AG377" s="149"/>
      <c r="AH377" s="147"/>
      <c r="AI377" s="147"/>
      <c r="AJ377" s="147"/>
      <c r="AK377" s="114"/>
      <c r="AL377" s="114"/>
      <c r="AM377" s="147"/>
      <c r="AN377" s="149"/>
      <c r="AO377" s="147"/>
      <c r="AP377" s="147"/>
      <c r="AQ377" s="114"/>
      <c r="AR377" s="147"/>
      <c r="AS377" s="114"/>
      <c r="AT377" s="147"/>
      <c r="AU377" s="147"/>
      <c r="AV377" s="147"/>
      <c r="AW377" s="114"/>
      <c r="AX377" s="147"/>
      <c r="AY377" s="114"/>
      <c r="AZ377" s="147"/>
      <c r="BA377" s="114"/>
      <c r="BB377" s="149"/>
      <c r="BC377" s="118"/>
      <c r="BD377" s="70"/>
      <c r="BE377" s="71"/>
      <c r="BF377" s="148"/>
      <c r="BG377" s="148"/>
      <c r="BH377" s="147"/>
      <c r="BI377" s="114"/>
      <c r="BJ377" s="114"/>
      <c r="BK377" s="147"/>
      <c r="BL377" s="150"/>
      <c r="BM377" s="147"/>
      <c r="BN377" s="147"/>
      <c r="BO377" s="147"/>
      <c r="BP377" s="147"/>
      <c r="BQ377" s="147"/>
      <c r="BR377" s="115"/>
      <c r="BS377" s="115"/>
      <c r="BT377" s="115"/>
      <c r="BU377" s="147"/>
      <c r="BV377" s="150"/>
      <c r="BW377" s="147"/>
      <c r="BX377" s="147"/>
      <c r="BY377" s="147"/>
      <c r="BZ377" s="147"/>
      <c r="CA377" s="147"/>
      <c r="CB377" s="115"/>
      <c r="CC377" s="115"/>
      <c r="CD377" s="115"/>
      <c r="CE377" s="147"/>
      <c r="CF377" s="150"/>
      <c r="CG377" s="120"/>
      <c r="CH377" s="185"/>
      <c r="CI377" s="122"/>
      <c r="CJ377" s="122"/>
      <c r="CK377" s="184"/>
      <c r="CL377" s="184"/>
    </row>
    <row r="378" spans="1:90" hidden="1" x14ac:dyDescent="0.25">
      <c r="A378" s="145"/>
      <c r="B378" s="146"/>
      <c r="C378" s="94"/>
      <c r="D378" s="147"/>
      <c r="E378" s="148"/>
      <c r="F378" s="149"/>
      <c r="G378" s="147"/>
      <c r="H378" s="147"/>
      <c r="I378" s="147"/>
      <c r="J378" s="147"/>
      <c r="K378" s="147"/>
      <c r="L378" s="115"/>
      <c r="M378" s="115"/>
      <c r="N378" s="115"/>
      <c r="O378" s="147"/>
      <c r="P378" s="149"/>
      <c r="Q378" s="147"/>
      <c r="R378" s="147"/>
      <c r="S378" s="147"/>
      <c r="T378" s="147"/>
      <c r="U378" s="147"/>
      <c r="V378" s="115"/>
      <c r="W378" s="115"/>
      <c r="X378" s="115"/>
      <c r="Y378" s="147"/>
      <c r="Z378" s="149"/>
      <c r="AA378" s="147"/>
      <c r="AB378" s="147"/>
      <c r="AC378" s="147"/>
      <c r="AD378" s="114"/>
      <c r="AE378" s="114"/>
      <c r="AF378" s="147"/>
      <c r="AG378" s="149"/>
      <c r="AH378" s="147"/>
      <c r="AI378" s="147"/>
      <c r="AJ378" s="147"/>
      <c r="AK378" s="114"/>
      <c r="AL378" s="114"/>
      <c r="AM378" s="147"/>
      <c r="AN378" s="149"/>
      <c r="AO378" s="147"/>
      <c r="AP378" s="147"/>
      <c r="AQ378" s="114"/>
      <c r="AR378" s="147"/>
      <c r="AS378" s="114"/>
      <c r="AT378" s="147"/>
      <c r="AU378" s="147"/>
      <c r="AV378" s="147"/>
      <c r="AW378" s="114"/>
      <c r="AX378" s="147"/>
      <c r="AY378" s="114"/>
      <c r="AZ378" s="147"/>
      <c r="BA378" s="114"/>
      <c r="BB378" s="149"/>
      <c r="BC378" s="118"/>
      <c r="BD378" s="70"/>
      <c r="BE378" s="71"/>
      <c r="BF378" s="148"/>
      <c r="BG378" s="148"/>
      <c r="BH378" s="147"/>
      <c r="BI378" s="114"/>
      <c r="BJ378" s="114"/>
      <c r="BK378" s="147"/>
      <c r="BL378" s="150"/>
      <c r="BM378" s="147"/>
      <c r="BN378" s="147"/>
      <c r="BO378" s="147"/>
      <c r="BP378" s="147"/>
      <c r="BQ378" s="147"/>
      <c r="BR378" s="115"/>
      <c r="BS378" s="115"/>
      <c r="BT378" s="115"/>
      <c r="BU378" s="147"/>
      <c r="BV378" s="150"/>
      <c r="BW378" s="147"/>
      <c r="BX378" s="147"/>
      <c r="BY378" s="147"/>
      <c r="BZ378" s="147"/>
      <c r="CA378" s="147"/>
      <c r="CB378" s="115"/>
      <c r="CC378" s="115"/>
      <c r="CD378" s="115"/>
      <c r="CE378" s="147"/>
      <c r="CF378" s="150"/>
      <c r="CG378" s="120"/>
      <c r="CH378" s="185"/>
      <c r="CI378" s="122"/>
      <c r="CJ378" s="122"/>
      <c r="CK378" s="184"/>
      <c r="CL378" s="184"/>
    </row>
    <row r="379" spans="1:90" hidden="1" x14ac:dyDescent="0.25">
      <c r="A379" s="145"/>
      <c r="B379" s="146"/>
      <c r="C379" s="94"/>
      <c r="D379" s="147"/>
      <c r="E379" s="148"/>
      <c r="F379" s="149"/>
      <c r="G379" s="147"/>
      <c r="H379" s="147"/>
      <c r="I379" s="147"/>
      <c r="J379" s="147"/>
      <c r="K379" s="147"/>
      <c r="L379" s="115"/>
      <c r="M379" s="115"/>
      <c r="N379" s="115"/>
      <c r="O379" s="147"/>
      <c r="P379" s="149"/>
      <c r="Q379" s="147"/>
      <c r="R379" s="147"/>
      <c r="S379" s="147"/>
      <c r="T379" s="147"/>
      <c r="U379" s="147"/>
      <c r="V379" s="115"/>
      <c r="W379" s="115"/>
      <c r="X379" s="115"/>
      <c r="Y379" s="147"/>
      <c r="Z379" s="149"/>
      <c r="AA379" s="147"/>
      <c r="AB379" s="147"/>
      <c r="AC379" s="147"/>
      <c r="AD379" s="114"/>
      <c r="AE379" s="114"/>
      <c r="AF379" s="147"/>
      <c r="AG379" s="149"/>
      <c r="AH379" s="147"/>
      <c r="AI379" s="147"/>
      <c r="AJ379" s="147"/>
      <c r="AK379" s="114"/>
      <c r="AL379" s="114"/>
      <c r="AM379" s="147"/>
      <c r="AN379" s="149"/>
      <c r="AO379" s="147"/>
      <c r="AP379" s="147"/>
      <c r="AQ379" s="114"/>
      <c r="AR379" s="147"/>
      <c r="AS379" s="114"/>
      <c r="AT379" s="147"/>
      <c r="AU379" s="147"/>
      <c r="AV379" s="147"/>
      <c r="AW379" s="114"/>
      <c r="AX379" s="147"/>
      <c r="AY379" s="114"/>
      <c r="AZ379" s="147"/>
      <c r="BA379" s="114"/>
      <c r="BB379" s="149"/>
      <c r="BC379" s="118"/>
      <c r="BD379" s="70"/>
      <c r="BE379" s="71"/>
      <c r="BF379" s="148"/>
      <c r="BG379" s="148"/>
      <c r="BH379" s="147"/>
      <c r="BI379" s="114"/>
      <c r="BJ379" s="114"/>
      <c r="BK379" s="147"/>
      <c r="BL379" s="150"/>
      <c r="BM379" s="147"/>
      <c r="BN379" s="147"/>
      <c r="BO379" s="147"/>
      <c r="BP379" s="147"/>
      <c r="BQ379" s="147"/>
      <c r="BR379" s="115"/>
      <c r="BS379" s="115"/>
      <c r="BT379" s="115"/>
      <c r="BU379" s="147"/>
      <c r="BV379" s="150"/>
      <c r="BW379" s="147"/>
      <c r="BX379" s="147"/>
      <c r="BY379" s="147"/>
      <c r="BZ379" s="147"/>
      <c r="CA379" s="147"/>
      <c r="CB379" s="115"/>
      <c r="CC379" s="115"/>
      <c r="CD379" s="115"/>
      <c r="CE379" s="147"/>
      <c r="CF379" s="150"/>
      <c r="CG379" s="120"/>
      <c r="CH379" s="185"/>
      <c r="CI379" s="122"/>
      <c r="CJ379" s="122"/>
      <c r="CK379" s="184"/>
      <c r="CL379" s="184"/>
    </row>
    <row r="380" spans="1:90" hidden="1" x14ac:dyDescent="0.25">
      <c r="A380" s="145"/>
      <c r="B380" s="146"/>
      <c r="C380" s="94"/>
      <c r="D380" s="147"/>
      <c r="E380" s="148"/>
      <c r="F380" s="149"/>
      <c r="G380" s="147"/>
      <c r="H380" s="147"/>
      <c r="I380" s="147"/>
      <c r="J380" s="147"/>
      <c r="K380" s="147"/>
      <c r="L380" s="115"/>
      <c r="M380" s="115"/>
      <c r="N380" s="115"/>
      <c r="O380" s="147"/>
      <c r="P380" s="149"/>
      <c r="Q380" s="147"/>
      <c r="R380" s="147"/>
      <c r="S380" s="147"/>
      <c r="T380" s="147"/>
      <c r="U380" s="147"/>
      <c r="V380" s="115"/>
      <c r="W380" s="115"/>
      <c r="X380" s="115"/>
      <c r="Y380" s="147"/>
      <c r="Z380" s="149"/>
      <c r="AA380" s="147"/>
      <c r="AB380" s="147"/>
      <c r="AC380" s="147"/>
      <c r="AD380" s="114"/>
      <c r="AE380" s="114"/>
      <c r="AF380" s="147"/>
      <c r="AG380" s="149"/>
      <c r="AH380" s="147"/>
      <c r="AI380" s="147"/>
      <c r="AJ380" s="147"/>
      <c r="AK380" s="114"/>
      <c r="AL380" s="114"/>
      <c r="AM380" s="147"/>
      <c r="AN380" s="149"/>
      <c r="AO380" s="147"/>
      <c r="AP380" s="147"/>
      <c r="AQ380" s="114"/>
      <c r="AR380" s="147"/>
      <c r="AS380" s="114"/>
      <c r="AT380" s="147"/>
      <c r="AU380" s="147"/>
      <c r="AV380" s="147"/>
      <c r="AW380" s="114"/>
      <c r="AX380" s="147"/>
      <c r="AY380" s="114"/>
      <c r="AZ380" s="147"/>
      <c r="BA380" s="114"/>
      <c r="BB380" s="149"/>
      <c r="BC380" s="118"/>
      <c r="BD380" s="70"/>
      <c r="BE380" s="71"/>
      <c r="BF380" s="148"/>
      <c r="BG380" s="148"/>
      <c r="BH380" s="147"/>
      <c r="BI380" s="114"/>
      <c r="BJ380" s="114"/>
      <c r="BK380" s="147"/>
      <c r="BL380" s="150"/>
      <c r="BM380" s="147"/>
      <c r="BN380" s="147"/>
      <c r="BO380" s="147"/>
      <c r="BP380" s="147"/>
      <c r="BQ380" s="147"/>
      <c r="BR380" s="115"/>
      <c r="BS380" s="115"/>
      <c r="BT380" s="115"/>
      <c r="BU380" s="147"/>
      <c r="BV380" s="150"/>
      <c r="BW380" s="147"/>
      <c r="BX380" s="147"/>
      <c r="BY380" s="147"/>
      <c r="BZ380" s="147"/>
      <c r="CA380" s="147"/>
      <c r="CB380" s="115"/>
      <c r="CC380" s="115"/>
      <c r="CD380" s="115"/>
      <c r="CE380" s="147"/>
      <c r="CF380" s="150"/>
      <c r="CG380" s="120"/>
      <c r="CH380" s="185"/>
      <c r="CI380" s="122"/>
      <c r="CJ380" s="122"/>
      <c r="CK380" s="184"/>
      <c r="CL380" s="184"/>
    </row>
    <row r="381" spans="1:90" hidden="1" x14ac:dyDescent="0.25">
      <c r="A381" s="145"/>
      <c r="B381" s="146"/>
      <c r="C381" s="94"/>
      <c r="D381" s="147"/>
      <c r="E381" s="148"/>
      <c r="F381" s="149"/>
      <c r="G381" s="147"/>
      <c r="H381" s="147"/>
      <c r="I381" s="147"/>
      <c r="J381" s="147"/>
      <c r="K381" s="147"/>
      <c r="L381" s="115"/>
      <c r="M381" s="115"/>
      <c r="N381" s="115"/>
      <c r="O381" s="147"/>
      <c r="P381" s="149"/>
      <c r="Q381" s="147"/>
      <c r="R381" s="147"/>
      <c r="S381" s="147"/>
      <c r="T381" s="147"/>
      <c r="U381" s="147"/>
      <c r="V381" s="115"/>
      <c r="W381" s="115"/>
      <c r="X381" s="115"/>
      <c r="Y381" s="147"/>
      <c r="Z381" s="149"/>
      <c r="AA381" s="147"/>
      <c r="AB381" s="147"/>
      <c r="AC381" s="147"/>
      <c r="AD381" s="114"/>
      <c r="AE381" s="114"/>
      <c r="AF381" s="147"/>
      <c r="AG381" s="149"/>
      <c r="AH381" s="147"/>
      <c r="AI381" s="147"/>
      <c r="AJ381" s="147"/>
      <c r="AK381" s="114"/>
      <c r="AL381" s="114"/>
      <c r="AM381" s="147"/>
      <c r="AN381" s="149"/>
      <c r="AO381" s="147"/>
      <c r="AP381" s="147"/>
      <c r="AQ381" s="114"/>
      <c r="AR381" s="147"/>
      <c r="AS381" s="114"/>
      <c r="AT381" s="147"/>
      <c r="AU381" s="147"/>
      <c r="AV381" s="147"/>
      <c r="AW381" s="114"/>
      <c r="AX381" s="147"/>
      <c r="AY381" s="114"/>
      <c r="AZ381" s="147"/>
      <c r="BA381" s="114"/>
      <c r="BB381" s="149"/>
      <c r="BC381" s="118"/>
      <c r="BD381" s="70"/>
      <c r="BE381" s="71"/>
      <c r="BF381" s="148"/>
      <c r="BG381" s="148"/>
      <c r="BH381" s="147"/>
      <c r="BI381" s="114"/>
      <c r="BJ381" s="114"/>
      <c r="BK381" s="147"/>
      <c r="BL381" s="150"/>
      <c r="BM381" s="147"/>
      <c r="BN381" s="147"/>
      <c r="BO381" s="147"/>
      <c r="BP381" s="147"/>
      <c r="BQ381" s="147"/>
      <c r="BR381" s="115"/>
      <c r="BS381" s="115"/>
      <c r="BT381" s="115"/>
      <c r="BU381" s="147"/>
      <c r="BV381" s="150"/>
      <c r="BW381" s="147"/>
      <c r="BX381" s="147"/>
      <c r="BY381" s="147"/>
      <c r="BZ381" s="147"/>
      <c r="CA381" s="147"/>
      <c r="CB381" s="115"/>
      <c r="CC381" s="115"/>
      <c r="CD381" s="115"/>
      <c r="CE381" s="147"/>
      <c r="CF381" s="150"/>
      <c r="CG381" s="120"/>
      <c r="CH381" s="185"/>
      <c r="CI381" s="122"/>
      <c r="CJ381" s="122"/>
      <c r="CK381" s="184"/>
      <c r="CL381" s="184"/>
    </row>
    <row r="382" spans="1:90" hidden="1" x14ac:dyDescent="0.25">
      <c r="A382" s="145"/>
      <c r="B382" s="146"/>
      <c r="C382" s="94"/>
      <c r="D382" s="147"/>
      <c r="E382" s="148"/>
      <c r="F382" s="149"/>
      <c r="G382" s="147"/>
      <c r="H382" s="147"/>
      <c r="I382" s="147"/>
      <c r="J382" s="147"/>
      <c r="K382" s="147"/>
      <c r="L382" s="115"/>
      <c r="M382" s="115"/>
      <c r="N382" s="115"/>
      <c r="O382" s="147"/>
      <c r="P382" s="149"/>
      <c r="Q382" s="147"/>
      <c r="R382" s="147"/>
      <c r="S382" s="147"/>
      <c r="T382" s="147"/>
      <c r="U382" s="147"/>
      <c r="V382" s="115"/>
      <c r="W382" s="115"/>
      <c r="X382" s="115"/>
      <c r="Y382" s="147"/>
      <c r="Z382" s="149"/>
      <c r="AA382" s="147"/>
      <c r="AB382" s="147"/>
      <c r="AC382" s="147"/>
      <c r="AD382" s="114"/>
      <c r="AE382" s="114"/>
      <c r="AF382" s="147"/>
      <c r="AG382" s="149"/>
      <c r="AH382" s="147"/>
      <c r="AI382" s="147"/>
      <c r="AJ382" s="147"/>
      <c r="AK382" s="114"/>
      <c r="AL382" s="114"/>
      <c r="AM382" s="147"/>
      <c r="AN382" s="149"/>
      <c r="AO382" s="147"/>
      <c r="AP382" s="147"/>
      <c r="AQ382" s="114"/>
      <c r="AR382" s="147"/>
      <c r="AS382" s="114"/>
      <c r="AT382" s="147"/>
      <c r="AU382" s="147"/>
      <c r="AV382" s="147"/>
      <c r="AW382" s="114"/>
      <c r="AX382" s="147"/>
      <c r="AY382" s="114"/>
      <c r="AZ382" s="147"/>
      <c r="BA382" s="114"/>
      <c r="BB382" s="149"/>
      <c r="BC382" s="118"/>
      <c r="BD382" s="70"/>
      <c r="BE382" s="71"/>
      <c r="BF382" s="148"/>
      <c r="BG382" s="148"/>
      <c r="BH382" s="147"/>
      <c r="BI382" s="114"/>
      <c r="BJ382" s="114"/>
      <c r="BK382" s="147"/>
      <c r="BL382" s="150"/>
      <c r="BM382" s="147"/>
      <c r="BN382" s="147"/>
      <c r="BO382" s="147"/>
      <c r="BP382" s="147"/>
      <c r="BQ382" s="147"/>
      <c r="BR382" s="115"/>
      <c r="BS382" s="115"/>
      <c r="BT382" s="115"/>
      <c r="BU382" s="147"/>
      <c r="BV382" s="150"/>
      <c r="BW382" s="147"/>
      <c r="BX382" s="147"/>
      <c r="BY382" s="147"/>
      <c r="BZ382" s="147"/>
      <c r="CA382" s="147"/>
      <c r="CB382" s="115"/>
      <c r="CC382" s="115"/>
      <c r="CD382" s="115"/>
      <c r="CE382" s="147"/>
      <c r="CF382" s="150"/>
      <c r="CG382" s="120"/>
      <c r="CH382" s="185"/>
      <c r="CI382" s="122"/>
      <c r="CJ382" s="122"/>
      <c r="CK382" s="184"/>
      <c r="CL382" s="184"/>
    </row>
    <row r="383" spans="1:90" hidden="1" x14ac:dyDescent="0.25">
      <c r="A383" s="145"/>
      <c r="B383" s="146"/>
      <c r="C383" s="94"/>
      <c r="D383" s="147"/>
      <c r="E383" s="148"/>
      <c r="F383" s="149"/>
      <c r="G383" s="147"/>
      <c r="H383" s="147"/>
      <c r="I383" s="147"/>
      <c r="J383" s="147"/>
      <c r="K383" s="147"/>
      <c r="L383" s="115"/>
      <c r="M383" s="115"/>
      <c r="N383" s="115"/>
      <c r="O383" s="147"/>
      <c r="P383" s="149"/>
      <c r="Q383" s="147"/>
      <c r="R383" s="147"/>
      <c r="S383" s="147"/>
      <c r="T383" s="147"/>
      <c r="U383" s="147"/>
      <c r="V383" s="115"/>
      <c r="W383" s="115"/>
      <c r="X383" s="115"/>
      <c r="Y383" s="147"/>
      <c r="Z383" s="149"/>
      <c r="AA383" s="147"/>
      <c r="AB383" s="147"/>
      <c r="AC383" s="147"/>
      <c r="AD383" s="114"/>
      <c r="AE383" s="114"/>
      <c r="AF383" s="147"/>
      <c r="AG383" s="149"/>
      <c r="AH383" s="147"/>
      <c r="AI383" s="147"/>
      <c r="AJ383" s="147"/>
      <c r="AK383" s="114"/>
      <c r="AL383" s="114"/>
      <c r="AM383" s="147"/>
      <c r="AN383" s="149"/>
      <c r="AO383" s="147"/>
      <c r="AP383" s="147"/>
      <c r="AQ383" s="114"/>
      <c r="AR383" s="147"/>
      <c r="AS383" s="114"/>
      <c r="AT383" s="147"/>
      <c r="AU383" s="147"/>
      <c r="AV383" s="147"/>
      <c r="AW383" s="114"/>
      <c r="AX383" s="147"/>
      <c r="AY383" s="114"/>
      <c r="AZ383" s="147"/>
      <c r="BA383" s="114"/>
      <c r="BB383" s="149"/>
      <c r="BC383" s="118"/>
      <c r="BD383" s="70"/>
      <c r="BE383" s="71"/>
      <c r="BF383" s="148"/>
      <c r="BG383" s="148"/>
      <c r="BH383" s="147"/>
      <c r="BI383" s="114"/>
      <c r="BJ383" s="114"/>
      <c r="BK383" s="147"/>
      <c r="BL383" s="150"/>
      <c r="BM383" s="147"/>
      <c r="BN383" s="147"/>
      <c r="BO383" s="147"/>
      <c r="BP383" s="147"/>
      <c r="BQ383" s="147"/>
      <c r="BR383" s="115"/>
      <c r="BS383" s="115"/>
      <c r="BT383" s="115"/>
      <c r="BU383" s="147"/>
      <c r="BV383" s="150"/>
      <c r="BW383" s="147"/>
      <c r="BX383" s="147"/>
      <c r="BY383" s="147"/>
      <c r="BZ383" s="147"/>
      <c r="CA383" s="147"/>
      <c r="CB383" s="115"/>
      <c r="CC383" s="115"/>
      <c r="CD383" s="115"/>
      <c r="CE383" s="147"/>
      <c r="CF383" s="150"/>
      <c r="CG383" s="120"/>
      <c r="CH383" s="185"/>
      <c r="CI383" s="122"/>
      <c r="CJ383" s="122"/>
      <c r="CK383" s="184"/>
      <c r="CL383" s="184"/>
    </row>
    <row r="384" spans="1:90" hidden="1" x14ac:dyDescent="0.25">
      <c r="A384" s="145"/>
      <c r="B384" s="146"/>
      <c r="C384" s="94"/>
      <c r="D384" s="147"/>
      <c r="E384" s="148"/>
      <c r="F384" s="149"/>
      <c r="G384" s="147"/>
      <c r="H384" s="147"/>
      <c r="I384" s="147"/>
      <c r="J384" s="147"/>
      <c r="K384" s="147"/>
      <c r="L384" s="115"/>
      <c r="M384" s="115"/>
      <c r="N384" s="115"/>
      <c r="O384" s="147"/>
      <c r="P384" s="149"/>
      <c r="Q384" s="147"/>
      <c r="R384" s="147"/>
      <c r="S384" s="147"/>
      <c r="T384" s="147"/>
      <c r="U384" s="147"/>
      <c r="V384" s="115"/>
      <c r="W384" s="115"/>
      <c r="X384" s="115"/>
      <c r="Y384" s="147"/>
      <c r="Z384" s="149"/>
      <c r="AA384" s="147"/>
      <c r="AB384" s="147"/>
      <c r="AC384" s="147"/>
      <c r="AD384" s="114"/>
      <c r="AE384" s="114"/>
      <c r="AF384" s="147"/>
      <c r="AG384" s="149"/>
      <c r="AH384" s="147"/>
      <c r="AI384" s="147"/>
      <c r="AJ384" s="147"/>
      <c r="AK384" s="114"/>
      <c r="AL384" s="114"/>
      <c r="AM384" s="147"/>
      <c r="AN384" s="149"/>
      <c r="AO384" s="147"/>
      <c r="AP384" s="147"/>
      <c r="AQ384" s="114"/>
      <c r="AR384" s="147"/>
      <c r="AS384" s="114"/>
      <c r="AT384" s="147"/>
      <c r="AU384" s="147"/>
      <c r="AV384" s="147"/>
      <c r="AW384" s="114"/>
      <c r="AX384" s="147"/>
      <c r="AY384" s="114"/>
      <c r="AZ384" s="147"/>
      <c r="BA384" s="114"/>
      <c r="BB384" s="149"/>
      <c r="BC384" s="118"/>
      <c r="BD384" s="70"/>
      <c r="BE384" s="71"/>
      <c r="BF384" s="148"/>
      <c r="BG384" s="148"/>
      <c r="BH384" s="147"/>
      <c r="BI384" s="114"/>
      <c r="BJ384" s="114"/>
      <c r="BK384" s="147"/>
      <c r="BL384" s="150"/>
      <c r="BM384" s="147"/>
      <c r="BN384" s="147"/>
      <c r="BO384" s="147"/>
      <c r="BP384" s="147"/>
      <c r="BQ384" s="147"/>
      <c r="BR384" s="115"/>
      <c r="BS384" s="115"/>
      <c r="BT384" s="115"/>
      <c r="BU384" s="147"/>
      <c r="BV384" s="150"/>
      <c r="BW384" s="147"/>
      <c r="BX384" s="147"/>
      <c r="BY384" s="147"/>
      <c r="BZ384" s="147"/>
      <c r="CA384" s="147"/>
      <c r="CB384" s="115"/>
      <c r="CC384" s="115"/>
      <c r="CD384" s="115"/>
      <c r="CE384" s="147"/>
      <c r="CF384" s="150"/>
      <c r="CG384" s="120"/>
      <c r="CH384" s="185"/>
      <c r="CI384" s="122"/>
      <c r="CJ384" s="122"/>
      <c r="CK384" s="184"/>
      <c r="CL384" s="184"/>
    </row>
    <row r="385" spans="1:90" hidden="1" x14ac:dyDescent="0.25">
      <c r="A385" s="145"/>
      <c r="B385" s="146"/>
      <c r="C385" s="94"/>
      <c r="D385" s="147"/>
      <c r="E385" s="148"/>
      <c r="F385" s="149"/>
      <c r="G385" s="147"/>
      <c r="H385" s="147"/>
      <c r="I385" s="147"/>
      <c r="J385" s="147"/>
      <c r="K385" s="147"/>
      <c r="L385" s="115"/>
      <c r="M385" s="115"/>
      <c r="N385" s="115"/>
      <c r="O385" s="147"/>
      <c r="P385" s="149"/>
      <c r="Q385" s="147"/>
      <c r="R385" s="147"/>
      <c r="S385" s="147"/>
      <c r="T385" s="147"/>
      <c r="U385" s="147"/>
      <c r="V385" s="115"/>
      <c r="W385" s="115"/>
      <c r="X385" s="115"/>
      <c r="Y385" s="147"/>
      <c r="Z385" s="149"/>
      <c r="AA385" s="147"/>
      <c r="AB385" s="147"/>
      <c r="AC385" s="147"/>
      <c r="AD385" s="114"/>
      <c r="AE385" s="114"/>
      <c r="AF385" s="147"/>
      <c r="AG385" s="149"/>
      <c r="AH385" s="147"/>
      <c r="AI385" s="147"/>
      <c r="AJ385" s="147"/>
      <c r="AK385" s="114"/>
      <c r="AL385" s="114"/>
      <c r="AM385" s="147"/>
      <c r="AN385" s="149"/>
      <c r="AO385" s="147"/>
      <c r="AP385" s="147"/>
      <c r="AQ385" s="114"/>
      <c r="AR385" s="147"/>
      <c r="AS385" s="114"/>
      <c r="AT385" s="147"/>
      <c r="AU385" s="147"/>
      <c r="AV385" s="147"/>
      <c r="AW385" s="114"/>
      <c r="AX385" s="147"/>
      <c r="AY385" s="114"/>
      <c r="AZ385" s="147"/>
      <c r="BA385" s="114"/>
      <c r="BB385" s="149"/>
      <c r="BC385" s="118"/>
      <c r="BD385" s="70"/>
      <c r="BE385" s="71"/>
      <c r="BF385" s="148"/>
      <c r="BG385" s="148"/>
      <c r="BH385" s="147"/>
      <c r="BI385" s="114"/>
      <c r="BJ385" s="114"/>
      <c r="BK385" s="147"/>
      <c r="BL385" s="150"/>
      <c r="BM385" s="147"/>
      <c r="BN385" s="147"/>
      <c r="BO385" s="147"/>
      <c r="BP385" s="147"/>
      <c r="BQ385" s="147"/>
      <c r="BR385" s="115"/>
      <c r="BS385" s="115"/>
      <c r="BT385" s="115"/>
      <c r="BU385" s="147"/>
      <c r="BV385" s="150"/>
      <c r="BW385" s="147"/>
      <c r="BX385" s="147"/>
      <c r="BY385" s="147"/>
      <c r="BZ385" s="147"/>
      <c r="CA385" s="147"/>
      <c r="CB385" s="115"/>
      <c r="CC385" s="115"/>
      <c r="CD385" s="115"/>
      <c r="CE385" s="147"/>
      <c r="CF385" s="150"/>
      <c r="CG385" s="120"/>
      <c r="CH385" s="185"/>
      <c r="CI385" s="122"/>
      <c r="CJ385" s="122"/>
      <c r="CK385" s="184"/>
      <c r="CL385" s="184"/>
    </row>
    <row r="386" spans="1:90" hidden="1" x14ac:dyDescent="0.25">
      <c r="A386" s="145"/>
      <c r="B386" s="146"/>
      <c r="C386" s="94"/>
      <c r="D386" s="147"/>
      <c r="E386" s="148"/>
      <c r="F386" s="149"/>
      <c r="G386" s="147"/>
      <c r="H386" s="147"/>
      <c r="I386" s="147"/>
      <c r="J386" s="147"/>
      <c r="K386" s="147"/>
      <c r="L386" s="115"/>
      <c r="M386" s="115"/>
      <c r="N386" s="115"/>
      <c r="O386" s="147"/>
      <c r="P386" s="149"/>
      <c r="Q386" s="147"/>
      <c r="R386" s="147"/>
      <c r="S386" s="147"/>
      <c r="T386" s="147"/>
      <c r="U386" s="147"/>
      <c r="V386" s="115"/>
      <c r="W386" s="115"/>
      <c r="X386" s="115"/>
      <c r="Y386" s="147"/>
      <c r="Z386" s="149"/>
      <c r="AA386" s="147"/>
      <c r="AB386" s="147"/>
      <c r="AC386" s="147"/>
      <c r="AD386" s="114"/>
      <c r="AE386" s="114"/>
      <c r="AF386" s="147"/>
      <c r="AG386" s="149"/>
      <c r="AH386" s="147"/>
      <c r="AI386" s="147"/>
      <c r="AJ386" s="147"/>
      <c r="AK386" s="114"/>
      <c r="AL386" s="114"/>
      <c r="AM386" s="147"/>
      <c r="AN386" s="149"/>
      <c r="AO386" s="147"/>
      <c r="AP386" s="147"/>
      <c r="AQ386" s="114"/>
      <c r="AR386" s="147"/>
      <c r="AS386" s="114"/>
      <c r="AT386" s="147"/>
      <c r="AU386" s="147"/>
      <c r="AV386" s="147"/>
      <c r="AW386" s="114"/>
      <c r="AX386" s="147"/>
      <c r="AY386" s="114"/>
      <c r="AZ386" s="147"/>
      <c r="BA386" s="114"/>
      <c r="BB386" s="149"/>
      <c r="BC386" s="118"/>
      <c r="BD386" s="70"/>
      <c r="BE386" s="71"/>
      <c r="BF386" s="148"/>
      <c r="BG386" s="148"/>
      <c r="BH386" s="147"/>
      <c r="BI386" s="114"/>
      <c r="BJ386" s="114"/>
      <c r="BK386" s="147"/>
      <c r="BL386" s="150"/>
      <c r="BM386" s="147"/>
      <c r="BN386" s="147"/>
      <c r="BO386" s="147"/>
      <c r="BP386" s="147"/>
      <c r="BQ386" s="147"/>
      <c r="BR386" s="115"/>
      <c r="BS386" s="115"/>
      <c r="BT386" s="115"/>
      <c r="BU386" s="147"/>
      <c r="BV386" s="150"/>
      <c r="BW386" s="147"/>
      <c r="BX386" s="147"/>
      <c r="BY386" s="147"/>
      <c r="BZ386" s="147"/>
      <c r="CA386" s="147"/>
      <c r="CB386" s="115"/>
      <c r="CC386" s="115"/>
      <c r="CD386" s="115"/>
      <c r="CE386" s="147"/>
      <c r="CF386" s="150"/>
      <c r="CG386" s="120"/>
      <c r="CH386" s="185"/>
      <c r="CI386" s="122"/>
      <c r="CJ386" s="122"/>
      <c r="CK386" s="184"/>
      <c r="CL386" s="184"/>
    </row>
    <row r="387" spans="1:90" hidden="1" x14ac:dyDescent="0.25">
      <c r="A387" s="145"/>
      <c r="B387" s="146"/>
      <c r="C387" s="94"/>
      <c r="D387" s="147"/>
      <c r="E387" s="148"/>
      <c r="F387" s="149"/>
      <c r="G387" s="147"/>
      <c r="H387" s="147"/>
      <c r="I387" s="147"/>
      <c r="J387" s="147"/>
      <c r="K387" s="147"/>
      <c r="L387" s="115"/>
      <c r="M387" s="115"/>
      <c r="N387" s="115"/>
      <c r="O387" s="147"/>
      <c r="P387" s="149"/>
      <c r="Q387" s="147"/>
      <c r="R387" s="147"/>
      <c r="S387" s="147"/>
      <c r="T387" s="147"/>
      <c r="U387" s="147"/>
      <c r="V387" s="115"/>
      <c r="W387" s="115"/>
      <c r="X387" s="115"/>
      <c r="Y387" s="147"/>
      <c r="Z387" s="149"/>
      <c r="AA387" s="147"/>
      <c r="AB387" s="147"/>
      <c r="AC387" s="147"/>
      <c r="AD387" s="114"/>
      <c r="AE387" s="114"/>
      <c r="AF387" s="147"/>
      <c r="AG387" s="149"/>
      <c r="AH387" s="147"/>
      <c r="AI387" s="147"/>
      <c r="AJ387" s="147"/>
      <c r="AK387" s="114"/>
      <c r="AL387" s="114"/>
      <c r="AM387" s="147"/>
      <c r="AN387" s="149"/>
      <c r="AO387" s="147"/>
      <c r="AP387" s="147"/>
      <c r="AQ387" s="114"/>
      <c r="AR387" s="147"/>
      <c r="AS387" s="114"/>
      <c r="AT387" s="147"/>
      <c r="AU387" s="147"/>
      <c r="AV387" s="147"/>
      <c r="AW387" s="114"/>
      <c r="AX387" s="147"/>
      <c r="AY387" s="114"/>
      <c r="AZ387" s="147"/>
      <c r="BA387" s="114"/>
      <c r="BB387" s="149"/>
      <c r="BC387" s="118"/>
      <c r="BD387" s="70"/>
      <c r="BE387" s="71"/>
      <c r="BF387" s="148"/>
      <c r="BG387" s="148"/>
      <c r="BH387" s="147"/>
      <c r="BI387" s="114"/>
      <c r="BJ387" s="114"/>
      <c r="BK387" s="147"/>
      <c r="BL387" s="150"/>
      <c r="BM387" s="147"/>
      <c r="BN387" s="147"/>
      <c r="BO387" s="147"/>
      <c r="BP387" s="147"/>
      <c r="BQ387" s="147"/>
      <c r="BR387" s="115"/>
      <c r="BS387" s="115"/>
      <c r="BT387" s="115"/>
      <c r="BU387" s="147"/>
      <c r="BV387" s="150"/>
      <c r="BW387" s="147"/>
      <c r="BX387" s="147"/>
      <c r="BY387" s="147"/>
      <c r="BZ387" s="147"/>
      <c r="CA387" s="147"/>
      <c r="CB387" s="115"/>
      <c r="CC387" s="115"/>
      <c r="CD387" s="115"/>
      <c r="CE387" s="147"/>
      <c r="CF387" s="150"/>
      <c r="CG387" s="120"/>
      <c r="CH387" s="185"/>
      <c r="CI387" s="122"/>
      <c r="CJ387" s="122"/>
      <c r="CK387" s="184"/>
      <c r="CL387" s="184"/>
    </row>
    <row r="388" spans="1:90" hidden="1" x14ac:dyDescent="0.25">
      <c r="A388" s="145"/>
      <c r="B388" s="146"/>
      <c r="C388" s="94"/>
      <c r="D388" s="147"/>
      <c r="E388" s="148"/>
      <c r="F388" s="149"/>
      <c r="G388" s="147"/>
      <c r="H388" s="147"/>
      <c r="I388" s="147"/>
      <c r="J388" s="147"/>
      <c r="K388" s="147"/>
      <c r="L388" s="115"/>
      <c r="M388" s="115"/>
      <c r="N388" s="115"/>
      <c r="O388" s="147"/>
      <c r="P388" s="149"/>
      <c r="Q388" s="147"/>
      <c r="R388" s="147"/>
      <c r="S388" s="147"/>
      <c r="T388" s="147"/>
      <c r="U388" s="147"/>
      <c r="V388" s="115"/>
      <c r="W388" s="115"/>
      <c r="X388" s="115"/>
      <c r="Y388" s="147"/>
      <c r="Z388" s="149"/>
      <c r="AA388" s="147"/>
      <c r="AB388" s="147"/>
      <c r="AC388" s="147"/>
      <c r="AD388" s="114"/>
      <c r="AE388" s="114"/>
      <c r="AF388" s="147"/>
      <c r="AG388" s="149"/>
      <c r="AH388" s="147"/>
      <c r="AI388" s="147"/>
      <c r="AJ388" s="147"/>
      <c r="AK388" s="114"/>
      <c r="AL388" s="114"/>
      <c r="AM388" s="147"/>
      <c r="AN388" s="149"/>
      <c r="AO388" s="147"/>
      <c r="AP388" s="147"/>
      <c r="AQ388" s="114"/>
      <c r="AR388" s="147"/>
      <c r="AS388" s="114"/>
      <c r="AT388" s="147"/>
      <c r="AU388" s="147"/>
      <c r="AV388" s="147"/>
      <c r="AW388" s="114"/>
      <c r="AX388" s="147"/>
      <c r="AY388" s="114"/>
      <c r="AZ388" s="147"/>
      <c r="BA388" s="114"/>
      <c r="BB388" s="149"/>
      <c r="BC388" s="118"/>
      <c r="BD388" s="70"/>
      <c r="BE388" s="71"/>
      <c r="BF388" s="148"/>
      <c r="BG388" s="148"/>
      <c r="BH388" s="147"/>
      <c r="BI388" s="114"/>
      <c r="BJ388" s="114"/>
      <c r="BK388" s="147"/>
      <c r="BL388" s="150"/>
      <c r="BM388" s="147"/>
      <c r="BN388" s="147"/>
      <c r="BO388" s="147"/>
      <c r="BP388" s="147"/>
      <c r="BQ388" s="147"/>
      <c r="BR388" s="115"/>
      <c r="BS388" s="115"/>
      <c r="BT388" s="115"/>
      <c r="BU388" s="147"/>
      <c r="BV388" s="150"/>
      <c r="BW388" s="147"/>
      <c r="BX388" s="147"/>
      <c r="BY388" s="147"/>
      <c r="BZ388" s="147"/>
      <c r="CA388" s="147"/>
      <c r="CB388" s="115"/>
      <c r="CC388" s="115"/>
      <c r="CD388" s="115"/>
      <c r="CE388" s="147"/>
      <c r="CF388" s="150"/>
      <c r="CG388" s="120"/>
      <c r="CH388" s="185"/>
      <c r="CI388" s="122"/>
      <c r="CJ388" s="122"/>
      <c r="CK388" s="184"/>
      <c r="CL388" s="184"/>
    </row>
    <row r="389" spans="1:90" hidden="1" x14ac:dyDescent="0.25">
      <c r="A389" s="145"/>
      <c r="B389" s="146"/>
      <c r="C389" s="94"/>
      <c r="D389" s="147"/>
      <c r="E389" s="148"/>
      <c r="F389" s="149"/>
      <c r="G389" s="147"/>
      <c r="H389" s="147"/>
      <c r="I389" s="147"/>
      <c r="J389" s="147"/>
      <c r="K389" s="147"/>
      <c r="L389" s="115"/>
      <c r="M389" s="115"/>
      <c r="N389" s="115"/>
      <c r="O389" s="147"/>
      <c r="P389" s="149"/>
      <c r="Q389" s="147"/>
      <c r="R389" s="147"/>
      <c r="S389" s="147"/>
      <c r="T389" s="147"/>
      <c r="U389" s="147"/>
      <c r="V389" s="115"/>
      <c r="W389" s="115"/>
      <c r="X389" s="115"/>
      <c r="Y389" s="147"/>
      <c r="Z389" s="149"/>
      <c r="AA389" s="147"/>
      <c r="AB389" s="147"/>
      <c r="AC389" s="147"/>
      <c r="AD389" s="114"/>
      <c r="AE389" s="114"/>
      <c r="AF389" s="147"/>
      <c r="AG389" s="149"/>
      <c r="AH389" s="147"/>
      <c r="AI389" s="147"/>
      <c r="AJ389" s="147"/>
      <c r="AK389" s="114"/>
      <c r="AL389" s="114"/>
      <c r="AM389" s="147"/>
      <c r="AN389" s="149"/>
      <c r="AO389" s="147"/>
      <c r="AP389" s="147"/>
      <c r="AQ389" s="114"/>
      <c r="AR389" s="147"/>
      <c r="AS389" s="114"/>
      <c r="AT389" s="147"/>
      <c r="AU389" s="147"/>
      <c r="AV389" s="147"/>
      <c r="AW389" s="114"/>
      <c r="AX389" s="147"/>
      <c r="AY389" s="114"/>
      <c r="AZ389" s="147"/>
      <c r="BA389" s="114"/>
      <c r="BB389" s="149"/>
      <c r="BC389" s="118"/>
      <c r="BD389" s="70"/>
      <c r="BE389" s="71"/>
      <c r="BF389" s="148"/>
      <c r="BG389" s="148"/>
      <c r="BH389" s="147"/>
      <c r="BI389" s="114"/>
      <c r="BJ389" s="114"/>
      <c r="BK389" s="147"/>
      <c r="BL389" s="150"/>
      <c r="BM389" s="147"/>
      <c r="BN389" s="147"/>
      <c r="BO389" s="147"/>
      <c r="BP389" s="147"/>
      <c r="BQ389" s="147"/>
      <c r="BR389" s="115"/>
      <c r="BS389" s="115"/>
      <c r="BT389" s="115"/>
      <c r="BU389" s="147"/>
      <c r="BV389" s="150"/>
      <c r="BW389" s="147"/>
      <c r="BX389" s="147"/>
      <c r="BY389" s="147"/>
      <c r="BZ389" s="147"/>
      <c r="CA389" s="147"/>
      <c r="CB389" s="115"/>
      <c r="CC389" s="115"/>
      <c r="CD389" s="115"/>
      <c r="CE389" s="147"/>
      <c r="CF389" s="150"/>
      <c r="CG389" s="120"/>
      <c r="CH389" s="185"/>
      <c r="CI389" s="122"/>
      <c r="CJ389" s="122"/>
      <c r="CK389" s="184"/>
      <c r="CL389" s="184"/>
    </row>
    <row r="390" spans="1:90" hidden="1" x14ac:dyDescent="0.25">
      <c r="A390" s="145"/>
      <c r="B390" s="146"/>
      <c r="C390" s="94"/>
      <c r="D390" s="147"/>
      <c r="E390" s="148"/>
      <c r="F390" s="149"/>
      <c r="G390" s="147"/>
      <c r="H390" s="147"/>
      <c r="I390" s="147"/>
      <c r="J390" s="147"/>
      <c r="K390" s="147"/>
      <c r="L390" s="115"/>
      <c r="M390" s="115"/>
      <c r="N390" s="115"/>
      <c r="O390" s="147"/>
      <c r="P390" s="149"/>
      <c r="Q390" s="147"/>
      <c r="R390" s="147"/>
      <c r="S390" s="147"/>
      <c r="T390" s="147"/>
      <c r="U390" s="147"/>
      <c r="V390" s="115"/>
      <c r="W390" s="115"/>
      <c r="X390" s="115"/>
      <c r="Y390" s="147"/>
      <c r="Z390" s="149"/>
      <c r="AA390" s="147"/>
      <c r="AB390" s="147"/>
      <c r="AC390" s="147"/>
      <c r="AD390" s="114"/>
      <c r="AE390" s="114"/>
      <c r="AF390" s="147"/>
      <c r="AG390" s="149"/>
      <c r="AH390" s="147"/>
      <c r="AI390" s="147"/>
      <c r="AJ390" s="147"/>
      <c r="AK390" s="114"/>
      <c r="AL390" s="114"/>
      <c r="AM390" s="147"/>
      <c r="AN390" s="149"/>
      <c r="AO390" s="147"/>
      <c r="AP390" s="147"/>
      <c r="AQ390" s="114"/>
      <c r="AR390" s="147"/>
      <c r="AS390" s="114"/>
      <c r="AT390" s="147"/>
      <c r="AU390" s="147"/>
      <c r="AV390" s="147"/>
      <c r="AW390" s="114"/>
      <c r="AX390" s="147"/>
      <c r="AY390" s="114"/>
      <c r="AZ390" s="147"/>
      <c r="BA390" s="114"/>
      <c r="BB390" s="149"/>
      <c r="BC390" s="118"/>
      <c r="BD390" s="70"/>
      <c r="BE390" s="71"/>
      <c r="BF390" s="148"/>
      <c r="BG390" s="148"/>
      <c r="BH390" s="147"/>
      <c r="BI390" s="114"/>
      <c r="BJ390" s="114"/>
      <c r="BK390" s="147"/>
      <c r="BL390" s="150"/>
      <c r="BM390" s="147"/>
      <c r="BN390" s="147"/>
      <c r="BO390" s="147"/>
      <c r="BP390" s="147"/>
      <c r="BQ390" s="147"/>
      <c r="BR390" s="115"/>
      <c r="BS390" s="115"/>
      <c r="BT390" s="115"/>
      <c r="BU390" s="147"/>
      <c r="BV390" s="150"/>
      <c r="BW390" s="147"/>
      <c r="BX390" s="147"/>
      <c r="BY390" s="147"/>
      <c r="BZ390" s="147"/>
      <c r="CA390" s="147"/>
      <c r="CB390" s="115"/>
      <c r="CC390" s="115"/>
      <c r="CD390" s="115"/>
      <c r="CE390" s="147"/>
      <c r="CF390" s="150"/>
      <c r="CG390" s="120"/>
      <c r="CH390" s="185"/>
      <c r="CI390" s="122"/>
      <c r="CJ390" s="122"/>
      <c r="CK390" s="184"/>
      <c r="CL390" s="184"/>
    </row>
    <row r="391" spans="1:90" hidden="1" x14ac:dyDescent="0.25">
      <c r="A391" s="145"/>
      <c r="B391" s="146"/>
      <c r="C391" s="94"/>
      <c r="D391" s="147"/>
      <c r="E391" s="148"/>
      <c r="F391" s="149"/>
      <c r="G391" s="147"/>
      <c r="H391" s="147"/>
      <c r="I391" s="147"/>
      <c r="J391" s="147"/>
      <c r="K391" s="147"/>
      <c r="L391" s="115"/>
      <c r="M391" s="115"/>
      <c r="N391" s="115"/>
      <c r="O391" s="147"/>
      <c r="P391" s="149"/>
      <c r="Q391" s="147"/>
      <c r="R391" s="147"/>
      <c r="S391" s="147"/>
      <c r="T391" s="147"/>
      <c r="U391" s="147"/>
      <c r="V391" s="115"/>
      <c r="W391" s="115"/>
      <c r="X391" s="115"/>
      <c r="Y391" s="147"/>
      <c r="Z391" s="149"/>
      <c r="AA391" s="147"/>
      <c r="AB391" s="147"/>
      <c r="AC391" s="147"/>
      <c r="AD391" s="114"/>
      <c r="AE391" s="114"/>
      <c r="AF391" s="147"/>
      <c r="AG391" s="149"/>
      <c r="AH391" s="147"/>
      <c r="AI391" s="147"/>
      <c r="AJ391" s="147"/>
      <c r="AK391" s="114"/>
      <c r="AL391" s="114"/>
      <c r="AM391" s="147"/>
      <c r="AN391" s="149"/>
      <c r="AO391" s="147"/>
      <c r="AP391" s="147"/>
      <c r="AQ391" s="114"/>
      <c r="AR391" s="147"/>
      <c r="AS391" s="114"/>
      <c r="AT391" s="147"/>
      <c r="AU391" s="147"/>
      <c r="AV391" s="147"/>
      <c r="AW391" s="114"/>
      <c r="AX391" s="147"/>
      <c r="AY391" s="114"/>
      <c r="AZ391" s="147"/>
      <c r="BA391" s="114"/>
      <c r="BB391" s="149"/>
      <c r="BC391" s="118"/>
      <c r="BD391" s="70"/>
      <c r="BE391" s="71"/>
      <c r="BF391" s="148"/>
      <c r="BG391" s="148"/>
      <c r="BH391" s="147"/>
      <c r="BI391" s="114"/>
      <c r="BJ391" s="114"/>
      <c r="BK391" s="147"/>
      <c r="BL391" s="150"/>
      <c r="BM391" s="147"/>
      <c r="BN391" s="147"/>
      <c r="BO391" s="147"/>
      <c r="BP391" s="147"/>
      <c r="BQ391" s="147"/>
      <c r="BR391" s="115"/>
      <c r="BS391" s="115"/>
      <c r="BT391" s="115"/>
      <c r="BU391" s="147"/>
      <c r="BV391" s="150"/>
      <c r="BW391" s="147"/>
      <c r="BX391" s="147"/>
      <c r="BY391" s="147"/>
      <c r="BZ391" s="147"/>
      <c r="CA391" s="147"/>
      <c r="CB391" s="115"/>
      <c r="CC391" s="115"/>
      <c r="CD391" s="115"/>
      <c r="CE391" s="147"/>
      <c r="CF391" s="150"/>
      <c r="CG391" s="120"/>
      <c r="CH391" s="185"/>
      <c r="CI391" s="122"/>
      <c r="CJ391" s="122"/>
      <c r="CK391" s="184"/>
      <c r="CL391" s="184"/>
    </row>
    <row r="392" spans="1:90" hidden="1" x14ac:dyDescent="0.25">
      <c r="A392" s="145"/>
      <c r="B392" s="146"/>
      <c r="C392" s="94"/>
      <c r="D392" s="147"/>
      <c r="E392" s="148"/>
      <c r="F392" s="149"/>
      <c r="G392" s="147"/>
      <c r="H392" s="147"/>
      <c r="I392" s="147"/>
      <c r="J392" s="147"/>
      <c r="K392" s="147"/>
      <c r="L392" s="115"/>
      <c r="M392" s="115"/>
      <c r="N392" s="115"/>
      <c r="O392" s="147"/>
      <c r="P392" s="149"/>
      <c r="Q392" s="147"/>
      <c r="R392" s="147"/>
      <c r="S392" s="147"/>
      <c r="T392" s="147"/>
      <c r="U392" s="147"/>
      <c r="V392" s="115"/>
      <c r="W392" s="115"/>
      <c r="X392" s="115"/>
      <c r="Y392" s="147"/>
      <c r="Z392" s="149"/>
      <c r="AA392" s="147"/>
      <c r="AB392" s="147"/>
      <c r="AC392" s="147"/>
      <c r="AD392" s="114"/>
      <c r="AE392" s="114"/>
      <c r="AF392" s="147"/>
      <c r="AG392" s="149"/>
      <c r="AH392" s="147"/>
      <c r="AI392" s="147"/>
      <c r="AJ392" s="147"/>
      <c r="AK392" s="114"/>
      <c r="AL392" s="114"/>
      <c r="AM392" s="147"/>
      <c r="AN392" s="149"/>
      <c r="AO392" s="147"/>
      <c r="AP392" s="147"/>
      <c r="AQ392" s="114"/>
      <c r="AR392" s="147"/>
      <c r="AS392" s="114"/>
      <c r="AT392" s="147"/>
      <c r="AU392" s="147"/>
      <c r="AV392" s="147"/>
      <c r="AW392" s="114"/>
      <c r="AX392" s="147"/>
      <c r="AY392" s="114"/>
      <c r="AZ392" s="147"/>
      <c r="BA392" s="114"/>
      <c r="BB392" s="149"/>
      <c r="BC392" s="118"/>
      <c r="BD392" s="70"/>
      <c r="BE392" s="71"/>
      <c r="BF392" s="148"/>
      <c r="BG392" s="148"/>
      <c r="BH392" s="147"/>
      <c r="BI392" s="114"/>
      <c r="BJ392" s="114"/>
      <c r="BK392" s="147"/>
      <c r="BL392" s="150"/>
      <c r="BM392" s="147"/>
      <c r="BN392" s="147"/>
      <c r="BO392" s="147"/>
      <c r="BP392" s="147"/>
      <c r="BQ392" s="147"/>
      <c r="BR392" s="115"/>
      <c r="BS392" s="115"/>
      <c r="BT392" s="115"/>
      <c r="BU392" s="147"/>
      <c r="BV392" s="150"/>
      <c r="BW392" s="147"/>
      <c r="BX392" s="147"/>
      <c r="BY392" s="147"/>
      <c r="BZ392" s="147"/>
      <c r="CA392" s="147"/>
      <c r="CB392" s="115"/>
      <c r="CC392" s="115"/>
      <c r="CD392" s="115"/>
      <c r="CE392" s="147"/>
      <c r="CF392" s="150"/>
      <c r="CG392" s="120"/>
      <c r="CH392" s="185"/>
      <c r="CI392" s="122"/>
      <c r="CJ392" s="122"/>
      <c r="CK392" s="184"/>
      <c r="CL392" s="184"/>
    </row>
    <row r="393" spans="1:90" hidden="1" x14ac:dyDescent="0.25">
      <c r="A393" s="145"/>
      <c r="B393" s="146"/>
      <c r="C393" s="94"/>
      <c r="D393" s="147"/>
      <c r="E393" s="148"/>
      <c r="F393" s="149"/>
      <c r="G393" s="147"/>
      <c r="H393" s="147"/>
      <c r="I393" s="147"/>
      <c r="J393" s="147"/>
      <c r="K393" s="147"/>
      <c r="L393" s="115"/>
      <c r="M393" s="115"/>
      <c r="N393" s="115"/>
      <c r="O393" s="147"/>
      <c r="P393" s="149"/>
      <c r="Q393" s="147"/>
      <c r="R393" s="147"/>
      <c r="S393" s="147"/>
      <c r="T393" s="147"/>
      <c r="U393" s="147"/>
      <c r="V393" s="115"/>
      <c r="W393" s="115"/>
      <c r="X393" s="115"/>
      <c r="Y393" s="147"/>
      <c r="Z393" s="149"/>
      <c r="AA393" s="147"/>
      <c r="AB393" s="147"/>
      <c r="AC393" s="147"/>
      <c r="AD393" s="114"/>
      <c r="AE393" s="114"/>
      <c r="AF393" s="147"/>
      <c r="AG393" s="149"/>
      <c r="AH393" s="147"/>
      <c r="AI393" s="147"/>
      <c r="AJ393" s="147"/>
      <c r="AK393" s="114"/>
      <c r="AL393" s="114"/>
      <c r="AM393" s="147"/>
      <c r="AN393" s="149"/>
      <c r="AO393" s="147"/>
      <c r="AP393" s="147"/>
      <c r="AQ393" s="114"/>
      <c r="AR393" s="147"/>
      <c r="AS393" s="114"/>
      <c r="AT393" s="147"/>
      <c r="AU393" s="147"/>
      <c r="AV393" s="147"/>
      <c r="AW393" s="114"/>
      <c r="AX393" s="147"/>
      <c r="AY393" s="114"/>
      <c r="AZ393" s="147"/>
      <c r="BA393" s="114"/>
      <c r="BB393" s="149"/>
      <c r="BC393" s="118"/>
      <c r="BD393" s="70"/>
      <c r="BE393" s="71"/>
      <c r="BF393" s="148"/>
      <c r="BG393" s="148"/>
      <c r="BH393" s="147"/>
      <c r="BI393" s="114"/>
      <c r="BJ393" s="114"/>
      <c r="BK393" s="147"/>
      <c r="BL393" s="150"/>
      <c r="BM393" s="147"/>
      <c r="BN393" s="147"/>
      <c r="BO393" s="147"/>
      <c r="BP393" s="147"/>
      <c r="BQ393" s="147"/>
      <c r="BR393" s="115"/>
      <c r="BS393" s="115"/>
      <c r="BT393" s="115"/>
      <c r="BU393" s="147"/>
      <c r="BV393" s="150"/>
      <c r="BW393" s="147"/>
      <c r="BX393" s="147"/>
      <c r="BY393" s="147"/>
      <c r="BZ393" s="147"/>
      <c r="CA393" s="147"/>
      <c r="CB393" s="115"/>
      <c r="CC393" s="115"/>
      <c r="CD393" s="115"/>
      <c r="CE393" s="147"/>
      <c r="CF393" s="150"/>
      <c r="CG393" s="120"/>
      <c r="CH393" s="185"/>
      <c r="CI393" s="122"/>
      <c r="CJ393" s="122"/>
      <c r="CK393" s="184"/>
      <c r="CL393" s="184"/>
    </row>
    <row r="394" spans="1:90" hidden="1" x14ac:dyDescent="0.25">
      <c r="A394" s="145"/>
      <c r="B394" s="146"/>
      <c r="C394" s="94"/>
      <c r="D394" s="147"/>
      <c r="E394" s="148"/>
      <c r="F394" s="149"/>
      <c r="G394" s="147"/>
      <c r="H394" s="147"/>
      <c r="I394" s="147"/>
      <c r="J394" s="147"/>
      <c r="K394" s="147"/>
      <c r="L394" s="115"/>
      <c r="M394" s="115"/>
      <c r="N394" s="115"/>
      <c r="O394" s="147"/>
      <c r="P394" s="149"/>
      <c r="Q394" s="147"/>
      <c r="R394" s="147"/>
      <c r="S394" s="147"/>
      <c r="T394" s="147"/>
      <c r="U394" s="147"/>
      <c r="V394" s="115"/>
      <c r="W394" s="115"/>
      <c r="X394" s="115"/>
      <c r="Y394" s="147"/>
      <c r="Z394" s="149"/>
      <c r="AA394" s="147"/>
      <c r="AB394" s="147"/>
      <c r="AC394" s="147"/>
      <c r="AD394" s="114"/>
      <c r="AE394" s="114"/>
      <c r="AF394" s="147"/>
      <c r="AG394" s="149"/>
      <c r="AH394" s="147"/>
      <c r="AI394" s="147"/>
      <c r="AJ394" s="147"/>
      <c r="AK394" s="114"/>
      <c r="AL394" s="114"/>
      <c r="AM394" s="147"/>
      <c r="AN394" s="149"/>
      <c r="AO394" s="147"/>
      <c r="AP394" s="147"/>
      <c r="AQ394" s="114"/>
      <c r="AR394" s="147"/>
      <c r="AS394" s="114"/>
      <c r="AT394" s="147"/>
      <c r="AU394" s="147"/>
      <c r="AV394" s="147"/>
      <c r="AW394" s="114"/>
      <c r="AX394" s="147"/>
      <c r="AY394" s="114"/>
      <c r="AZ394" s="147"/>
      <c r="BA394" s="114"/>
      <c r="BB394" s="149"/>
      <c r="BC394" s="118"/>
      <c r="BD394" s="70"/>
      <c r="BE394" s="71"/>
      <c r="BF394" s="148"/>
      <c r="BG394" s="148"/>
      <c r="BH394" s="147"/>
      <c r="BI394" s="114"/>
      <c r="BJ394" s="114"/>
      <c r="BK394" s="147"/>
      <c r="BL394" s="150"/>
      <c r="BM394" s="147"/>
      <c r="BN394" s="147"/>
      <c r="BO394" s="147"/>
      <c r="BP394" s="147"/>
      <c r="BQ394" s="147"/>
      <c r="BR394" s="115"/>
      <c r="BS394" s="115"/>
      <c r="BT394" s="115"/>
      <c r="BU394" s="147"/>
      <c r="BV394" s="150"/>
      <c r="BW394" s="147"/>
      <c r="BX394" s="147"/>
      <c r="BY394" s="147"/>
      <c r="BZ394" s="147"/>
      <c r="CA394" s="147"/>
      <c r="CB394" s="115"/>
      <c r="CC394" s="115"/>
      <c r="CD394" s="115"/>
      <c r="CE394" s="147"/>
      <c r="CF394" s="150"/>
      <c r="CG394" s="120"/>
      <c r="CH394" s="185"/>
      <c r="CI394" s="122"/>
      <c r="CJ394" s="122"/>
      <c r="CK394" s="184"/>
      <c r="CL394" s="184"/>
    </row>
    <row r="395" spans="1:90" hidden="1" x14ac:dyDescent="0.25">
      <c r="A395" s="145"/>
      <c r="B395" s="146"/>
      <c r="C395" s="94"/>
      <c r="D395" s="147"/>
      <c r="E395" s="148"/>
      <c r="F395" s="149"/>
      <c r="G395" s="147"/>
      <c r="H395" s="147"/>
      <c r="I395" s="147"/>
      <c r="J395" s="147"/>
      <c r="K395" s="147"/>
      <c r="L395" s="115"/>
      <c r="M395" s="115"/>
      <c r="N395" s="115"/>
      <c r="O395" s="147"/>
      <c r="P395" s="149"/>
      <c r="Q395" s="147"/>
      <c r="R395" s="147"/>
      <c r="S395" s="147"/>
      <c r="T395" s="147"/>
      <c r="U395" s="147"/>
      <c r="V395" s="115"/>
      <c r="W395" s="115"/>
      <c r="X395" s="115"/>
      <c r="Y395" s="147"/>
      <c r="Z395" s="149"/>
      <c r="AA395" s="147"/>
      <c r="AB395" s="147"/>
      <c r="AC395" s="147"/>
      <c r="AD395" s="114"/>
      <c r="AE395" s="114"/>
      <c r="AF395" s="147"/>
      <c r="AG395" s="149"/>
      <c r="AH395" s="147"/>
      <c r="AI395" s="147"/>
      <c r="AJ395" s="147"/>
      <c r="AK395" s="114"/>
      <c r="AL395" s="114"/>
      <c r="AM395" s="147"/>
      <c r="AN395" s="149"/>
      <c r="AO395" s="147"/>
      <c r="AP395" s="147"/>
      <c r="AQ395" s="114"/>
      <c r="AR395" s="147"/>
      <c r="AS395" s="114"/>
      <c r="AT395" s="147"/>
      <c r="AU395" s="147"/>
      <c r="AV395" s="147"/>
      <c r="AW395" s="114"/>
      <c r="AX395" s="147"/>
      <c r="AY395" s="114"/>
      <c r="AZ395" s="147"/>
      <c r="BA395" s="114"/>
      <c r="BB395" s="149"/>
      <c r="BC395" s="118"/>
      <c r="BD395" s="70"/>
      <c r="BE395" s="71"/>
      <c r="BF395" s="148"/>
      <c r="BG395" s="148"/>
      <c r="BH395" s="147"/>
      <c r="BI395" s="114"/>
      <c r="BJ395" s="114"/>
      <c r="BK395" s="147"/>
      <c r="BL395" s="150"/>
      <c r="BM395" s="147"/>
      <c r="BN395" s="147"/>
      <c r="BO395" s="147"/>
      <c r="BP395" s="147"/>
      <c r="BQ395" s="147"/>
      <c r="BR395" s="115"/>
      <c r="BS395" s="115"/>
      <c r="BT395" s="115"/>
      <c r="BU395" s="147"/>
      <c r="BV395" s="150"/>
      <c r="BW395" s="147"/>
      <c r="BX395" s="147"/>
      <c r="BY395" s="147"/>
      <c r="BZ395" s="147"/>
      <c r="CA395" s="147"/>
      <c r="CB395" s="115"/>
      <c r="CC395" s="115"/>
      <c r="CD395" s="115"/>
      <c r="CE395" s="147"/>
      <c r="CF395" s="150"/>
      <c r="CG395" s="120"/>
      <c r="CH395" s="185"/>
      <c r="CI395" s="122"/>
      <c r="CJ395" s="122"/>
      <c r="CK395" s="184"/>
      <c r="CL395" s="184"/>
    </row>
    <row r="396" spans="1:90" hidden="1" x14ac:dyDescent="0.25">
      <c r="A396" s="145"/>
      <c r="B396" s="146"/>
      <c r="C396" s="94"/>
      <c r="D396" s="147"/>
      <c r="E396" s="148"/>
      <c r="F396" s="149"/>
      <c r="G396" s="147"/>
      <c r="H396" s="147"/>
      <c r="I396" s="147"/>
      <c r="J396" s="147"/>
      <c r="K396" s="147"/>
      <c r="L396" s="115"/>
      <c r="M396" s="115"/>
      <c r="N396" s="115"/>
      <c r="O396" s="147"/>
      <c r="P396" s="149"/>
      <c r="Q396" s="147"/>
      <c r="R396" s="147"/>
      <c r="S396" s="147"/>
      <c r="T396" s="147"/>
      <c r="U396" s="147"/>
      <c r="V396" s="115"/>
      <c r="W396" s="115"/>
      <c r="X396" s="115"/>
      <c r="Y396" s="147"/>
      <c r="Z396" s="149"/>
      <c r="AA396" s="147"/>
      <c r="AB396" s="147"/>
      <c r="AC396" s="147"/>
      <c r="AD396" s="114"/>
      <c r="AE396" s="114"/>
      <c r="AF396" s="147"/>
      <c r="AG396" s="149"/>
      <c r="AH396" s="147"/>
      <c r="AI396" s="147"/>
      <c r="AJ396" s="147"/>
      <c r="AK396" s="114"/>
      <c r="AL396" s="114"/>
      <c r="AM396" s="147"/>
      <c r="AN396" s="149"/>
      <c r="AO396" s="147"/>
      <c r="AP396" s="147"/>
      <c r="AQ396" s="114"/>
      <c r="AR396" s="147"/>
      <c r="AS396" s="114"/>
      <c r="AT396" s="147"/>
      <c r="AU396" s="147"/>
      <c r="AV396" s="147"/>
      <c r="AW396" s="114"/>
      <c r="AX396" s="147"/>
      <c r="AY396" s="114"/>
      <c r="AZ396" s="147"/>
      <c r="BA396" s="114"/>
      <c r="BB396" s="149"/>
      <c r="BC396" s="118"/>
      <c r="BD396" s="70"/>
      <c r="BE396" s="71"/>
      <c r="BF396" s="148"/>
      <c r="BG396" s="148"/>
      <c r="BH396" s="147"/>
      <c r="BI396" s="114"/>
      <c r="BJ396" s="114"/>
      <c r="BK396" s="147"/>
      <c r="BL396" s="150"/>
      <c r="BM396" s="147"/>
      <c r="BN396" s="147"/>
      <c r="BO396" s="147"/>
      <c r="BP396" s="147"/>
      <c r="BQ396" s="147"/>
      <c r="BR396" s="115"/>
      <c r="BS396" s="115"/>
      <c r="BT396" s="115"/>
      <c r="BU396" s="147"/>
      <c r="BV396" s="150"/>
      <c r="BW396" s="147"/>
      <c r="BX396" s="147"/>
      <c r="BY396" s="147"/>
      <c r="BZ396" s="147"/>
      <c r="CA396" s="147"/>
      <c r="CB396" s="115"/>
      <c r="CC396" s="115"/>
      <c r="CD396" s="115"/>
      <c r="CE396" s="147"/>
      <c r="CF396" s="150"/>
      <c r="CG396" s="120"/>
      <c r="CH396" s="185"/>
      <c r="CI396" s="122"/>
      <c r="CJ396" s="122"/>
      <c r="CK396" s="184"/>
      <c r="CL396" s="184"/>
    </row>
    <row r="397" spans="1:90" hidden="1" x14ac:dyDescent="0.25">
      <c r="A397" s="145"/>
      <c r="B397" s="146"/>
      <c r="C397" s="94"/>
      <c r="D397" s="147"/>
      <c r="E397" s="148"/>
      <c r="F397" s="149"/>
      <c r="G397" s="147"/>
      <c r="H397" s="147"/>
      <c r="I397" s="147"/>
      <c r="J397" s="147"/>
      <c r="K397" s="147"/>
      <c r="L397" s="115"/>
      <c r="M397" s="115"/>
      <c r="N397" s="115"/>
      <c r="O397" s="147"/>
      <c r="P397" s="149"/>
      <c r="Q397" s="147"/>
      <c r="R397" s="147"/>
      <c r="S397" s="147"/>
      <c r="T397" s="147"/>
      <c r="U397" s="147"/>
      <c r="V397" s="115"/>
      <c r="W397" s="115"/>
      <c r="X397" s="115"/>
      <c r="Y397" s="147"/>
      <c r="Z397" s="149"/>
      <c r="AA397" s="147"/>
      <c r="AB397" s="147"/>
      <c r="AC397" s="147"/>
      <c r="AD397" s="114"/>
      <c r="AE397" s="114"/>
      <c r="AF397" s="147"/>
      <c r="AG397" s="149"/>
      <c r="AH397" s="147"/>
      <c r="AI397" s="147"/>
      <c r="AJ397" s="147"/>
      <c r="AK397" s="114"/>
      <c r="AL397" s="114"/>
      <c r="AM397" s="147"/>
      <c r="AN397" s="149"/>
      <c r="AO397" s="147"/>
      <c r="AP397" s="147"/>
      <c r="AQ397" s="114"/>
      <c r="AR397" s="147"/>
      <c r="AS397" s="114"/>
      <c r="AT397" s="147"/>
      <c r="AU397" s="147"/>
      <c r="AV397" s="147"/>
      <c r="AW397" s="114"/>
      <c r="AX397" s="147"/>
      <c r="AY397" s="114"/>
      <c r="AZ397" s="147"/>
      <c r="BA397" s="114"/>
      <c r="BB397" s="149"/>
      <c r="BC397" s="118"/>
      <c r="BD397" s="70"/>
      <c r="BE397" s="71"/>
      <c r="BF397" s="148"/>
      <c r="BG397" s="148"/>
      <c r="BH397" s="147"/>
      <c r="BI397" s="114"/>
      <c r="BJ397" s="114"/>
      <c r="BK397" s="147"/>
      <c r="BL397" s="150"/>
      <c r="BM397" s="147"/>
      <c r="BN397" s="147"/>
      <c r="BO397" s="147"/>
      <c r="BP397" s="147"/>
      <c r="BQ397" s="147"/>
      <c r="BR397" s="115"/>
      <c r="BS397" s="115"/>
      <c r="BT397" s="115"/>
      <c r="BU397" s="147"/>
      <c r="BV397" s="150"/>
      <c r="BW397" s="147"/>
      <c r="BX397" s="147"/>
      <c r="BY397" s="147"/>
      <c r="BZ397" s="147"/>
      <c r="CA397" s="147"/>
      <c r="CB397" s="115"/>
      <c r="CC397" s="115"/>
      <c r="CD397" s="115"/>
      <c r="CE397" s="147"/>
      <c r="CF397" s="150"/>
      <c r="CG397" s="120"/>
      <c r="CH397" s="185"/>
      <c r="CI397" s="122"/>
      <c r="CJ397" s="122"/>
      <c r="CK397" s="184"/>
      <c r="CL397" s="184"/>
    </row>
    <row r="398" spans="1:90" hidden="1" x14ac:dyDescent="0.25">
      <c r="A398" s="145"/>
      <c r="B398" s="146"/>
      <c r="C398" s="94"/>
      <c r="D398" s="147"/>
      <c r="E398" s="148"/>
      <c r="F398" s="149"/>
      <c r="G398" s="147"/>
      <c r="H398" s="147"/>
      <c r="I398" s="147"/>
      <c r="J398" s="147"/>
      <c r="K398" s="147"/>
      <c r="L398" s="115"/>
      <c r="M398" s="115"/>
      <c r="N398" s="115"/>
      <c r="O398" s="147"/>
      <c r="P398" s="149"/>
      <c r="Q398" s="147"/>
      <c r="R398" s="147"/>
      <c r="S398" s="147"/>
      <c r="T398" s="147"/>
      <c r="U398" s="147"/>
      <c r="V398" s="115"/>
      <c r="W398" s="115"/>
      <c r="X398" s="115"/>
      <c r="Y398" s="147"/>
      <c r="Z398" s="149"/>
      <c r="AA398" s="147"/>
      <c r="AB398" s="147"/>
      <c r="AC398" s="147"/>
      <c r="AD398" s="114"/>
      <c r="AE398" s="114"/>
      <c r="AF398" s="147"/>
      <c r="AG398" s="149"/>
      <c r="AH398" s="147"/>
      <c r="AI398" s="147"/>
      <c r="AJ398" s="147"/>
      <c r="AK398" s="114"/>
      <c r="AL398" s="114"/>
      <c r="AM398" s="147"/>
      <c r="AN398" s="149"/>
      <c r="AO398" s="147"/>
      <c r="AP398" s="147"/>
      <c r="AQ398" s="114"/>
      <c r="AR398" s="147"/>
      <c r="AS398" s="114"/>
      <c r="AT398" s="147"/>
      <c r="AU398" s="147"/>
      <c r="AV398" s="147"/>
      <c r="AW398" s="114"/>
      <c r="AX398" s="147"/>
      <c r="AY398" s="114"/>
      <c r="AZ398" s="147"/>
      <c r="BA398" s="114"/>
      <c r="BB398" s="149"/>
      <c r="BC398" s="118"/>
      <c r="BD398" s="70"/>
      <c r="BE398" s="71"/>
      <c r="BF398" s="148"/>
      <c r="BG398" s="148"/>
      <c r="BH398" s="147"/>
      <c r="BI398" s="114"/>
      <c r="BJ398" s="114"/>
      <c r="BK398" s="147"/>
      <c r="BL398" s="150"/>
      <c r="BM398" s="147"/>
      <c r="BN398" s="147"/>
      <c r="BO398" s="147"/>
      <c r="BP398" s="147"/>
      <c r="BQ398" s="147"/>
      <c r="BR398" s="115"/>
      <c r="BS398" s="115"/>
      <c r="BT398" s="115"/>
      <c r="BU398" s="147"/>
      <c r="BV398" s="150"/>
      <c r="BW398" s="147"/>
      <c r="BX398" s="147"/>
      <c r="BY398" s="147"/>
      <c r="BZ398" s="147"/>
      <c r="CA398" s="147"/>
      <c r="CB398" s="115"/>
      <c r="CC398" s="115"/>
      <c r="CD398" s="115"/>
      <c r="CE398" s="147"/>
      <c r="CF398" s="150"/>
      <c r="CG398" s="120"/>
      <c r="CH398" s="185"/>
      <c r="CI398" s="122"/>
      <c r="CJ398" s="122"/>
      <c r="CK398" s="184"/>
      <c r="CL398" s="184"/>
    </row>
    <row r="399" spans="1:90" hidden="1" x14ac:dyDescent="0.25">
      <c r="A399" s="145"/>
      <c r="B399" s="146"/>
      <c r="C399" s="94"/>
      <c r="D399" s="147"/>
      <c r="E399" s="148"/>
      <c r="F399" s="149"/>
      <c r="G399" s="147"/>
      <c r="H399" s="147"/>
      <c r="I399" s="147"/>
      <c r="J399" s="147"/>
      <c r="K399" s="147"/>
      <c r="L399" s="115"/>
      <c r="M399" s="115"/>
      <c r="N399" s="115"/>
      <c r="O399" s="147"/>
      <c r="P399" s="149"/>
      <c r="Q399" s="147"/>
      <c r="R399" s="147"/>
      <c r="S399" s="147"/>
      <c r="T399" s="147"/>
      <c r="U399" s="147"/>
      <c r="V399" s="115"/>
      <c r="W399" s="115"/>
      <c r="X399" s="115"/>
      <c r="Y399" s="147"/>
      <c r="Z399" s="149"/>
      <c r="AA399" s="147"/>
      <c r="AB399" s="147"/>
      <c r="AC399" s="147"/>
      <c r="AD399" s="114"/>
      <c r="AE399" s="114"/>
      <c r="AF399" s="147"/>
      <c r="AG399" s="149"/>
      <c r="AH399" s="147"/>
      <c r="AI399" s="147"/>
      <c r="AJ399" s="147"/>
      <c r="AK399" s="114"/>
      <c r="AL399" s="114"/>
      <c r="AM399" s="147"/>
      <c r="AN399" s="149"/>
      <c r="AO399" s="147"/>
      <c r="AP399" s="147"/>
      <c r="AQ399" s="114"/>
      <c r="AR399" s="147"/>
      <c r="AS399" s="114"/>
      <c r="AT399" s="147"/>
      <c r="AU399" s="147"/>
      <c r="AV399" s="147"/>
      <c r="AW399" s="114"/>
      <c r="AX399" s="147"/>
      <c r="AY399" s="114"/>
      <c r="AZ399" s="147"/>
      <c r="BA399" s="114"/>
      <c r="BB399" s="149"/>
      <c r="BC399" s="118"/>
      <c r="BD399" s="70"/>
      <c r="BE399" s="71"/>
      <c r="BF399" s="148"/>
      <c r="BG399" s="148"/>
      <c r="BH399" s="147"/>
      <c r="BI399" s="114"/>
      <c r="BJ399" s="114"/>
      <c r="BK399" s="147"/>
      <c r="BL399" s="150"/>
      <c r="BM399" s="147"/>
      <c r="BN399" s="147"/>
      <c r="BO399" s="147"/>
      <c r="BP399" s="147"/>
      <c r="BQ399" s="147"/>
      <c r="BR399" s="115"/>
      <c r="BS399" s="115"/>
      <c r="BT399" s="115"/>
      <c r="BU399" s="147"/>
      <c r="BV399" s="150"/>
      <c r="BW399" s="147"/>
      <c r="BX399" s="147"/>
      <c r="BY399" s="147"/>
      <c r="BZ399" s="147"/>
      <c r="CA399" s="147"/>
      <c r="CB399" s="115"/>
      <c r="CC399" s="115"/>
      <c r="CD399" s="115"/>
      <c r="CE399" s="147"/>
      <c r="CF399" s="150"/>
      <c r="CG399" s="120"/>
      <c r="CH399" s="185"/>
      <c r="CI399" s="122"/>
      <c r="CJ399" s="122"/>
      <c r="CK399" s="184"/>
      <c r="CL399" s="184"/>
    </row>
    <row r="400" spans="1:90" hidden="1" x14ac:dyDescent="0.25">
      <c r="A400" s="145"/>
      <c r="B400" s="146"/>
      <c r="C400" s="94"/>
      <c r="D400" s="147"/>
      <c r="E400" s="148"/>
      <c r="F400" s="149"/>
      <c r="G400" s="147"/>
      <c r="H400" s="147"/>
      <c r="I400" s="147"/>
      <c r="J400" s="147"/>
      <c r="K400" s="147"/>
      <c r="L400" s="115"/>
      <c r="M400" s="115"/>
      <c r="N400" s="115"/>
      <c r="O400" s="147"/>
      <c r="P400" s="149"/>
      <c r="Q400" s="147"/>
      <c r="R400" s="147"/>
      <c r="S400" s="147"/>
      <c r="T400" s="147"/>
      <c r="U400" s="147"/>
      <c r="V400" s="115"/>
      <c r="W400" s="115"/>
      <c r="X400" s="115"/>
      <c r="Y400" s="147"/>
      <c r="Z400" s="149"/>
      <c r="AA400" s="147"/>
      <c r="AB400" s="147"/>
      <c r="AC400" s="147"/>
      <c r="AD400" s="114"/>
      <c r="AE400" s="114"/>
      <c r="AF400" s="147"/>
      <c r="AG400" s="149"/>
      <c r="AH400" s="147"/>
      <c r="AI400" s="147"/>
      <c r="AJ400" s="147"/>
      <c r="AK400" s="114"/>
      <c r="AL400" s="114"/>
      <c r="AM400" s="147"/>
      <c r="AN400" s="149"/>
      <c r="AO400" s="147"/>
      <c r="AP400" s="147"/>
      <c r="AQ400" s="114"/>
      <c r="AR400" s="147"/>
      <c r="AS400" s="114"/>
      <c r="AT400" s="147"/>
      <c r="AU400" s="147"/>
      <c r="AV400" s="147"/>
      <c r="AW400" s="114"/>
      <c r="AX400" s="147"/>
      <c r="AY400" s="114"/>
      <c r="AZ400" s="147"/>
      <c r="BA400" s="114"/>
      <c r="BB400" s="149"/>
      <c r="BC400" s="118"/>
      <c r="BD400" s="70"/>
      <c r="BE400" s="71"/>
      <c r="BF400" s="148"/>
      <c r="BG400" s="148"/>
      <c r="BH400" s="147"/>
      <c r="BI400" s="114"/>
      <c r="BJ400" s="114"/>
      <c r="BK400" s="147"/>
      <c r="BL400" s="150"/>
      <c r="BM400" s="147"/>
      <c r="BN400" s="147"/>
      <c r="BO400" s="147"/>
      <c r="BP400" s="147"/>
      <c r="BQ400" s="147"/>
      <c r="BR400" s="115"/>
      <c r="BS400" s="115"/>
      <c r="BT400" s="115"/>
      <c r="BU400" s="147"/>
      <c r="BV400" s="150"/>
      <c r="BW400" s="147"/>
      <c r="BX400" s="147"/>
      <c r="BY400" s="147"/>
      <c r="BZ400" s="147"/>
      <c r="CA400" s="147"/>
      <c r="CB400" s="115"/>
      <c r="CC400" s="115"/>
      <c r="CD400" s="115"/>
      <c r="CE400" s="147"/>
      <c r="CF400" s="150"/>
      <c r="CG400" s="120"/>
      <c r="CH400" s="185"/>
      <c r="CI400" s="122"/>
      <c r="CJ400" s="122"/>
      <c r="CK400" s="184"/>
      <c r="CL400" s="184"/>
    </row>
    <row r="401" spans="1:90" hidden="1" x14ac:dyDescent="0.25">
      <c r="A401" s="145"/>
      <c r="B401" s="146"/>
      <c r="C401" s="94"/>
      <c r="D401" s="147"/>
      <c r="E401" s="148"/>
      <c r="F401" s="149"/>
      <c r="G401" s="147"/>
      <c r="H401" s="147"/>
      <c r="I401" s="147"/>
      <c r="J401" s="147"/>
      <c r="K401" s="147"/>
      <c r="L401" s="115"/>
      <c r="M401" s="115"/>
      <c r="N401" s="115"/>
      <c r="O401" s="147"/>
      <c r="P401" s="149"/>
      <c r="Q401" s="147"/>
      <c r="R401" s="147"/>
      <c r="S401" s="147"/>
      <c r="T401" s="147"/>
      <c r="U401" s="147"/>
      <c r="V401" s="115"/>
      <c r="W401" s="115"/>
      <c r="X401" s="115"/>
      <c r="Y401" s="147"/>
      <c r="Z401" s="149"/>
      <c r="AA401" s="147"/>
      <c r="AB401" s="147"/>
      <c r="AC401" s="147"/>
      <c r="AD401" s="114"/>
      <c r="AE401" s="114"/>
      <c r="AF401" s="147"/>
      <c r="AG401" s="149"/>
      <c r="AH401" s="147"/>
      <c r="AI401" s="147"/>
      <c r="AJ401" s="147"/>
      <c r="AK401" s="114"/>
      <c r="AL401" s="114"/>
      <c r="AM401" s="147"/>
      <c r="AN401" s="149"/>
      <c r="AO401" s="147"/>
      <c r="AP401" s="147"/>
      <c r="AQ401" s="114"/>
      <c r="AR401" s="147"/>
      <c r="AS401" s="114"/>
      <c r="AT401" s="147"/>
      <c r="AU401" s="147"/>
      <c r="AV401" s="147"/>
      <c r="AW401" s="114"/>
      <c r="AX401" s="147"/>
      <c r="AY401" s="114"/>
      <c r="AZ401" s="147"/>
      <c r="BA401" s="114"/>
      <c r="BB401" s="149"/>
      <c r="BC401" s="118"/>
      <c r="BD401" s="70"/>
      <c r="BE401" s="71"/>
      <c r="BF401" s="148"/>
      <c r="BG401" s="148"/>
      <c r="BH401" s="147"/>
      <c r="BI401" s="114"/>
      <c r="BJ401" s="114"/>
      <c r="BK401" s="147"/>
      <c r="BL401" s="150"/>
      <c r="BM401" s="147"/>
      <c r="BN401" s="147"/>
      <c r="BO401" s="147"/>
      <c r="BP401" s="147"/>
      <c r="BQ401" s="147"/>
      <c r="BR401" s="115"/>
      <c r="BS401" s="115"/>
      <c r="BT401" s="115"/>
      <c r="BU401" s="147"/>
      <c r="BV401" s="150"/>
      <c r="BW401" s="147"/>
      <c r="BX401" s="147"/>
      <c r="BY401" s="147"/>
      <c r="BZ401" s="147"/>
      <c r="CA401" s="147"/>
      <c r="CB401" s="115"/>
      <c r="CC401" s="115"/>
      <c r="CD401" s="115"/>
      <c r="CE401" s="147"/>
      <c r="CF401" s="150"/>
      <c r="CG401" s="120"/>
      <c r="CH401" s="185"/>
      <c r="CI401" s="122"/>
      <c r="CJ401" s="122"/>
      <c r="CK401" s="184"/>
      <c r="CL401" s="184"/>
    </row>
    <row r="402" spans="1:90" hidden="1" x14ac:dyDescent="0.25">
      <c r="A402" s="145"/>
      <c r="B402" s="146"/>
      <c r="C402" s="94"/>
      <c r="D402" s="147"/>
      <c r="E402" s="148"/>
      <c r="F402" s="149"/>
      <c r="G402" s="147"/>
      <c r="H402" s="147"/>
      <c r="I402" s="147"/>
      <c r="J402" s="147"/>
      <c r="K402" s="147"/>
      <c r="L402" s="115"/>
      <c r="M402" s="115"/>
      <c r="N402" s="115"/>
      <c r="O402" s="147"/>
      <c r="P402" s="149"/>
      <c r="Q402" s="147"/>
      <c r="R402" s="147"/>
      <c r="S402" s="147"/>
      <c r="T402" s="147"/>
      <c r="U402" s="147"/>
      <c r="V402" s="115"/>
      <c r="W402" s="115"/>
      <c r="X402" s="115"/>
      <c r="Y402" s="147"/>
      <c r="Z402" s="149"/>
      <c r="AA402" s="147"/>
      <c r="AB402" s="147"/>
      <c r="AC402" s="147"/>
      <c r="AD402" s="114"/>
      <c r="AE402" s="114"/>
      <c r="AF402" s="147"/>
      <c r="AG402" s="149"/>
      <c r="AH402" s="147"/>
      <c r="AI402" s="147"/>
      <c r="AJ402" s="147"/>
      <c r="AK402" s="114"/>
      <c r="AL402" s="114"/>
      <c r="AM402" s="147"/>
      <c r="AN402" s="149"/>
      <c r="AO402" s="147"/>
      <c r="AP402" s="147"/>
      <c r="AQ402" s="114"/>
      <c r="AR402" s="147"/>
      <c r="AS402" s="114"/>
      <c r="AT402" s="147"/>
      <c r="AU402" s="147"/>
      <c r="AV402" s="147"/>
      <c r="AW402" s="114"/>
      <c r="AX402" s="147"/>
      <c r="AY402" s="114"/>
      <c r="AZ402" s="147"/>
      <c r="BA402" s="114"/>
      <c r="BB402" s="149"/>
      <c r="BC402" s="118"/>
      <c r="BD402" s="70"/>
      <c r="BE402" s="71"/>
      <c r="BF402" s="148"/>
      <c r="BG402" s="148"/>
      <c r="BH402" s="147"/>
      <c r="BI402" s="114"/>
      <c r="BJ402" s="114"/>
      <c r="BK402" s="147"/>
      <c r="BL402" s="150"/>
      <c r="BM402" s="147"/>
      <c r="BN402" s="147"/>
      <c r="BO402" s="147"/>
      <c r="BP402" s="147"/>
      <c r="BQ402" s="147"/>
      <c r="BR402" s="115"/>
      <c r="BS402" s="115"/>
      <c r="BT402" s="115"/>
      <c r="BU402" s="147"/>
      <c r="BV402" s="150"/>
      <c r="BW402" s="147"/>
      <c r="BX402" s="147"/>
      <c r="BY402" s="147"/>
      <c r="BZ402" s="147"/>
      <c r="CA402" s="147"/>
      <c r="CB402" s="115"/>
      <c r="CC402" s="115"/>
      <c r="CD402" s="115"/>
      <c r="CE402" s="147"/>
      <c r="CF402" s="150"/>
      <c r="CG402" s="120"/>
      <c r="CH402" s="185"/>
      <c r="CI402" s="122"/>
      <c r="CJ402" s="122"/>
      <c r="CK402" s="184"/>
      <c r="CL402" s="184"/>
    </row>
    <row r="403" spans="1:90" hidden="1" x14ac:dyDescent="0.25">
      <c r="A403" s="145"/>
      <c r="B403" s="146"/>
      <c r="C403" s="94"/>
      <c r="D403" s="147"/>
      <c r="E403" s="148"/>
      <c r="F403" s="149"/>
      <c r="G403" s="147"/>
      <c r="H403" s="147"/>
      <c r="I403" s="147"/>
      <c r="J403" s="147"/>
      <c r="K403" s="147"/>
      <c r="L403" s="115"/>
      <c r="M403" s="115"/>
      <c r="N403" s="115"/>
      <c r="O403" s="147"/>
      <c r="P403" s="149"/>
      <c r="Q403" s="147"/>
      <c r="R403" s="147"/>
      <c r="S403" s="147"/>
      <c r="T403" s="147"/>
      <c r="U403" s="147"/>
      <c r="V403" s="115"/>
      <c r="W403" s="115"/>
      <c r="X403" s="115"/>
      <c r="Y403" s="147"/>
      <c r="Z403" s="149"/>
      <c r="AA403" s="147"/>
      <c r="AB403" s="147"/>
      <c r="AC403" s="147"/>
      <c r="AD403" s="114"/>
      <c r="AE403" s="114"/>
      <c r="AF403" s="147"/>
      <c r="AG403" s="149"/>
      <c r="AH403" s="147"/>
      <c r="AI403" s="147"/>
      <c r="AJ403" s="147"/>
      <c r="AK403" s="114"/>
      <c r="AL403" s="114"/>
      <c r="AM403" s="147"/>
      <c r="AN403" s="149"/>
      <c r="AO403" s="147"/>
      <c r="AP403" s="147"/>
      <c r="AQ403" s="114"/>
      <c r="AR403" s="147"/>
      <c r="AS403" s="114"/>
      <c r="AT403" s="147"/>
      <c r="AU403" s="147"/>
      <c r="AV403" s="147"/>
      <c r="AW403" s="114"/>
      <c r="AX403" s="147"/>
      <c r="AY403" s="114"/>
      <c r="AZ403" s="147"/>
      <c r="BA403" s="114"/>
      <c r="BB403" s="149"/>
      <c r="BC403" s="118"/>
      <c r="BD403" s="70"/>
      <c r="BE403" s="71"/>
      <c r="BF403" s="148"/>
      <c r="BG403" s="148"/>
      <c r="BH403" s="147"/>
      <c r="BI403" s="114"/>
      <c r="BJ403" s="114"/>
      <c r="BK403" s="147"/>
      <c r="BL403" s="150"/>
      <c r="BM403" s="147"/>
      <c r="BN403" s="147"/>
      <c r="BO403" s="147"/>
      <c r="BP403" s="147"/>
      <c r="BQ403" s="147"/>
      <c r="BR403" s="115"/>
      <c r="BS403" s="115"/>
      <c r="BT403" s="115"/>
      <c r="BU403" s="147"/>
      <c r="BV403" s="150"/>
      <c r="BW403" s="147"/>
      <c r="BX403" s="147"/>
      <c r="BY403" s="147"/>
      <c r="BZ403" s="147"/>
      <c r="CA403" s="147"/>
      <c r="CB403" s="115"/>
      <c r="CC403" s="115"/>
      <c r="CD403" s="115"/>
      <c r="CE403" s="147"/>
      <c r="CF403" s="150"/>
      <c r="CG403" s="120"/>
      <c r="CH403" s="185"/>
      <c r="CI403" s="122"/>
      <c r="CJ403" s="122"/>
      <c r="CK403" s="184"/>
      <c r="CL403" s="184"/>
    </row>
    <row r="404" spans="1:90" hidden="1" x14ac:dyDescent="0.25">
      <c r="A404" s="145"/>
      <c r="B404" s="146"/>
      <c r="C404" s="94"/>
      <c r="D404" s="147"/>
      <c r="E404" s="148"/>
      <c r="F404" s="149"/>
      <c r="G404" s="147"/>
      <c r="H404" s="147"/>
      <c r="I404" s="147"/>
      <c r="J404" s="147"/>
      <c r="K404" s="147"/>
      <c r="L404" s="115"/>
      <c r="M404" s="115"/>
      <c r="N404" s="115"/>
      <c r="O404" s="147"/>
      <c r="P404" s="149"/>
      <c r="Q404" s="147"/>
      <c r="R404" s="147"/>
      <c r="S404" s="147"/>
      <c r="T404" s="147"/>
      <c r="U404" s="147"/>
      <c r="V404" s="115"/>
      <c r="W404" s="115"/>
      <c r="X404" s="115"/>
      <c r="Y404" s="147"/>
      <c r="Z404" s="149"/>
      <c r="AA404" s="147"/>
      <c r="AB404" s="147"/>
      <c r="AC404" s="147"/>
      <c r="AD404" s="114"/>
      <c r="AE404" s="114"/>
      <c r="AF404" s="147"/>
      <c r="AG404" s="149"/>
      <c r="AH404" s="147"/>
      <c r="AI404" s="147"/>
      <c r="AJ404" s="147"/>
      <c r="AK404" s="114"/>
      <c r="AL404" s="114"/>
      <c r="AM404" s="147"/>
      <c r="AN404" s="149"/>
      <c r="AO404" s="147"/>
      <c r="AP404" s="147"/>
      <c r="AQ404" s="114"/>
      <c r="AR404" s="147"/>
      <c r="AS404" s="114"/>
      <c r="AT404" s="147"/>
      <c r="AU404" s="147"/>
      <c r="AV404" s="147"/>
      <c r="AW404" s="114"/>
      <c r="AX404" s="147"/>
      <c r="AY404" s="114"/>
      <c r="AZ404" s="147"/>
      <c r="BA404" s="114"/>
      <c r="BB404" s="149"/>
      <c r="BC404" s="118"/>
      <c r="BD404" s="70"/>
      <c r="BE404" s="71"/>
      <c r="BF404" s="148"/>
      <c r="BG404" s="148"/>
      <c r="BH404" s="147"/>
      <c r="BI404" s="114"/>
      <c r="BJ404" s="114"/>
      <c r="BK404" s="147"/>
      <c r="BL404" s="150"/>
      <c r="BM404" s="147"/>
      <c r="BN404" s="147"/>
      <c r="BO404" s="147"/>
      <c r="BP404" s="147"/>
      <c r="BQ404" s="147"/>
      <c r="BR404" s="115"/>
      <c r="BS404" s="115"/>
      <c r="BT404" s="115"/>
      <c r="BU404" s="147"/>
      <c r="BV404" s="150"/>
      <c r="BW404" s="147"/>
      <c r="BX404" s="147"/>
      <c r="BY404" s="147"/>
      <c r="BZ404" s="147"/>
      <c r="CA404" s="147"/>
      <c r="CB404" s="115"/>
      <c r="CC404" s="115"/>
      <c r="CD404" s="115"/>
      <c r="CE404" s="147"/>
      <c r="CF404" s="150"/>
      <c r="CG404" s="120"/>
      <c r="CH404" s="185"/>
      <c r="CI404" s="122"/>
      <c r="CJ404" s="122"/>
      <c r="CK404" s="184"/>
      <c r="CL404" s="184"/>
    </row>
    <row r="405" spans="1:90" hidden="1" x14ac:dyDescent="0.25">
      <c r="A405" s="145"/>
      <c r="B405" s="146"/>
      <c r="C405" s="94"/>
      <c r="D405" s="147"/>
      <c r="E405" s="148"/>
      <c r="F405" s="149"/>
      <c r="G405" s="147"/>
      <c r="H405" s="147"/>
      <c r="I405" s="147"/>
      <c r="J405" s="147"/>
      <c r="K405" s="147"/>
      <c r="L405" s="115"/>
      <c r="M405" s="115"/>
      <c r="N405" s="115"/>
      <c r="O405" s="147"/>
      <c r="P405" s="149"/>
      <c r="Q405" s="147"/>
      <c r="R405" s="147"/>
      <c r="S405" s="147"/>
      <c r="T405" s="147"/>
      <c r="U405" s="147"/>
      <c r="V405" s="115"/>
      <c r="W405" s="115"/>
      <c r="X405" s="115"/>
      <c r="Y405" s="147"/>
      <c r="Z405" s="149"/>
      <c r="AA405" s="147"/>
      <c r="AB405" s="147"/>
      <c r="AC405" s="147"/>
      <c r="AD405" s="114"/>
      <c r="AE405" s="114"/>
      <c r="AF405" s="147"/>
      <c r="AG405" s="149"/>
      <c r="AH405" s="147"/>
      <c r="AI405" s="147"/>
      <c r="AJ405" s="147"/>
      <c r="AK405" s="114"/>
      <c r="AL405" s="114"/>
      <c r="AM405" s="147"/>
      <c r="AN405" s="149"/>
      <c r="AO405" s="147"/>
      <c r="AP405" s="147"/>
      <c r="AQ405" s="114"/>
      <c r="AR405" s="147"/>
      <c r="AS405" s="114"/>
      <c r="AT405" s="147"/>
      <c r="AU405" s="147"/>
      <c r="AV405" s="147"/>
      <c r="AW405" s="114"/>
      <c r="AX405" s="147"/>
      <c r="AY405" s="114"/>
      <c r="AZ405" s="147"/>
      <c r="BA405" s="114"/>
      <c r="BB405" s="149"/>
      <c r="BC405" s="118"/>
      <c r="BD405" s="70"/>
      <c r="BE405" s="71"/>
      <c r="BF405" s="148"/>
      <c r="BG405" s="148"/>
      <c r="BH405" s="147"/>
      <c r="BI405" s="114"/>
      <c r="BJ405" s="114"/>
      <c r="BK405" s="147"/>
      <c r="BL405" s="150"/>
      <c r="BM405" s="147"/>
      <c r="BN405" s="147"/>
      <c r="BO405" s="147"/>
      <c r="BP405" s="147"/>
      <c r="BQ405" s="147"/>
      <c r="BR405" s="115"/>
      <c r="BS405" s="115"/>
      <c r="BT405" s="115"/>
      <c r="BU405" s="147"/>
      <c r="BV405" s="150"/>
      <c r="BW405" s="147"/>
      <c r="BX405" s="147"/>
      <c r="BY405" s="147"/>
      <c r="BZ405" s="147"/>
      <c r="CA405" s="147"/>
      <c r="CB405" s="115"/>
      <c r="CC405" s="115"/>
      <c r="CD405" s="115"/>
      <c r="CE405" s="147"/>
      <c r="CF405" s="150"/>
      <c r="CG405" s="120"/>
      <c r="CH405" s="185"/>
      <c r="CI405" s="122"/>
      <c r="CJ405" s="122"/>
      <c r="CK405" s="184"/>
      <c r="CL405" s="184"/>
    </row>
    <row r="406" spans="1:90" hidden="1" x14ac:dyDescent="0.25">
      <c r="A406" s="145"/>
      <c r="B406" s="146"/>
      <c r="C406" s="94"/>
      <c r="D406" s="147"/>
      <c r="E406" s="148"/>
      <c r="F406" s="149"/>
      <c r="G406" s="147"/>
      <c r="H406" s="147"/>
      <c r="I406" s="147"/>
      <c r="J406" s="147"/>
      <c r="K406" s="147"/>
      <c r="L406" s="115"/>
      <c r="M406" s="115"/>
      <c r="N406" s="115"/>
      <c r="O406" s="147"/>
      <c r="P406" s="149"/>
      <c r="Q406" s="147"/>
      <c r="R406" s="147"/>
      <c r="S406" s="147"/>
      <c r="T406" s="147"/>
      <c r="U406" s="147"/>
      <c r="V406" s="115"/>
      <c r="W406" s="115"/>
      <c r="X406" s="115"/>
      <c r="Y406" s="147"/>
      <c r="Z406" s="149"/>
      <c r="AA406" s="147"/>
      <c r="AB406" s="147"/>
      <c r="AC406" s="147"/>
      <c r="AD406" s="114"/>
      <c r="AE406" s="114"/>
      <c r="AF406" s="147"/>
      <c r="AG406" s="149"/>
      <c r="AH406" s="147"/>
      <c r="AI406" s="147"/>
      <c r="AJ406" s="147"/>
      <c r="AK406" s="114"/>
      <c r="AL406" s="114"/>
      <c r="AM406" s="147"/>
      <c r="AN406" s="149"/>
      <c r="AO406" s="147"/>
      <c r="AP406" s="147"/>
      <c r="AQ406" s="114"/>
      <c r="AR406" s="147"/>
      <c r="AS406" s="114"/>
      <c r="AT406" s="147"/>
      <c r="AU406" s="147"/>
      <c r="AV406" s="147"/>
      <c r="AW406" s="114"/>
      <c r="AX406" s="147"/>
      <c r="AY406" s="114"/>
      <c r="AZ406" s="147"/>
      <c r="BA406" s="114"/>
      <c r="BB406" s="149"/>
      <c r="BC406" s="118"/>
      <c r="BD406" s="70"/>
      <c r="BE406" s="71"/>
      <c r="BF406" s="148"/>
      <c r="BG406" s="148"/>
      <c r="BH406" s="147"/>
      <c r="BI406" s="114"/>
      <c r="BJ406" s="114"/>
      <c r="BK406" s="147"/>
      <c r="BL406" s="150"/>
      <c r="BM406" s="147"/>
      <c r="BN406" s="147"/>
      <c r="BO406" s="147"/>
      <c r="BP406" s="147"/>
      <c r="BQ406" s="147"/>
      <c r="BR406" s="115"/>
      <c r="BS406" s="115"/>
      <c r="BT406" s="115"/>
      <c r="BU406" s="147"/>
      <c r="BV406" s="150"/>
      <c r="BW406" s="147"/>
      <c r="BX406" s="147"/>
      <c r="BY406" s="147"/>
      <c r="BZ406" s="147"/>
      <c r="CA406" s="147"/>
      <c r="CB406" s="115"/>
      <c r="CC406" s="115"/>
      <c r="CD406" s="115"/>
      <c r="CE406" s="147"/>
      <c r="CF406" s="150"/>
      <c r="CG406" s="120"/>
      <c r="CH406" s="185"/>
      <c r="CI406" s="122"/>
      <c r="CJ406" s="122"/>
      <c r="CK406" s="184"/>
      <c r="CL406" s="184"/>
    </row>
    <row r="407" spans="1:90" hidden="1" x14ac:dyDescent="0.25">
      <c r="A407" s="145"/>
      <c r="B407" s="146"/>
      <c r="C407" s="94"/>
      <c r="D407" s="147"/>
      <c r="E407" s="148"/>
      <c r="F407" s="149"/>
      <c r="G407" s="147"/>
      <c r="H407" s="147"/>
      <c r="I407" s="147"/>
      <c r="J407" s="147"/>
      <c r="K407" s="147"/>
      <c r="L407" s="115"/>
      <c r="M407" s="115"/>
      <c r="N407" s="115"/>
      <c r="O407" s="147"/>
      <c r="P407" s="149"/>
      <c r="Q407" s="147"/>
      <c r="R407" s="147"/>
      <c r="S407" s="147"/>
      <c r="T407" s="147"/>
      <c r="U407" s="147"/>
      <c r="V407" s="115"/>
      <c r="W407" s="115"/>
      <c r="X407" s="115"/>
      <c r="Y407" s="147"/>
      <c r="Z407" s="149"/>
      <c r="AA407" s="147"/>
      <c r="AB407" s="147"/>
      <c r="AC407" s="147"/>
      <c r="AD407" s="114"/>
      <c r="AE407" s="114"/>
      <c r="AF407" s="147"/>
      <c r="AG407" s="149"/>
      <c r="AH407" s="147"/>
      <c r="AI407" s="147"/>
      <c r="AJ407" s="147"/>
      <c r="AK407" s="114"/>
      <c r="AL407" s="114"/>
      <c r="AM407" s="147"/>
      <c r="AN407" s="149"/>
      <c r="AO407" s="147"/>
      <c r="AP407" s="147"/>
      <c r="AQ407" s="114"/>
      <c r="AR407" s="147"/>
      <c r="AS407" s="114"/>
      <c r="AT407" s="147"/>
      <c r="AU407" s="147"/>
      <c r="AV407" s="147"/>
      <c r="AW407" s="114"/>
      <c r="AX407" s="147"/>
      <c r="AY407" s="114"/>
      <c r="AZ407" s="147"/>
      <c r="BA407" s="114"/>
      <c r="BB407" s="149"/>
      <c r="BC407" s="118"/>
      <c r="BD407" s="70"/>
      <c r="BE407" s="71"/>
      <c r="BF407" s="148"/>
      <c r="BG407" s="148"/>
      <c r="BH407" s="147"/>
      <c r="BI407" s="114"/>
      <c r="BJ407" s="114"/>
      <c r="BK407" s="147"/>
      <c r="BL407" s="150"/>
      <c r="BM407" s="147"/>
      <c r="BN407" s="147"/>
      <c r="BO407" s="147"/>
      <c r="BP407" s="147"/>
      <c r="BQ407" s="147"/>
      <c r="BR407" s="115"/>
      <c r="BS407" s="115"/>
      <c r="BT407" s="115"/>
      <c r="BU407" s="147"/>
      <c r="BV407" s="150"/>
      <c r="BW407" s="147"/>
      <c r="BX407" s="147"/>
      <c r="BY407" s="147"/>
      <c r="BZ407" s="147"/>
      <c r="CA407" s="147"/>
      <c r="CB407" s="115"/>
      <c r="CC407" s="115"/>
      <c r="CD407" s="115"/>
      <c r="CE407" s="147"/>
      <c r="CF407" s="150"/>
      <c r="CG407" s="120"/>
      <c r="CH407" s="185"/>
      <c r="CI407" s="122"/>
      <c r="CJ407" s="122"/>
      <c r="CK407" s="184"/>
      <c r="CL407" s="184"/>
    </row>
    <row r="408" spans="1:90" hidden="1" x14ac:dyDescent="0.25">
      <c r="A408" s="145"/>
      <c r="B408" s="146"/>
      <c r="C408" s="94"/>
      <c r="D408" s="147"/>
      <c r="E408" s="148"/>
      <c r="F408" s="149"/>
      <c r="G408" s="147"/>
      <c r="H408" s="147"/>
      <c r="I408" s="147"/>
      <c r="J408" s="147"/>
      <c r="K408" s="147"/>
      <c r="L408" s="115"/>
      <c r="M408" s="115"/>
      <c r="N408" s="115"/>
      <c r="O408" s="147"/>
      <c r="P408" s="149"/>
      <c r="Q408" s="147"/>
      <c r="R408" s="147"/>
      <c r="S408" s="147"/>
      <c r="T408" s="147"/>
      <c r="U408" s="147"/>
      <c r="V408" s="115"/>
      <c r="W408" s="115"/>
      <c r="X408" s="115"/>
      <c r="Y408" s="147"/>
      <c r="Z408" s="149"/>
      <c r="AA408" s="147"/>
      <c r="AB408" s="147"/>
      <c r="AC408" s="147"/>
      <c r="AD408" s="114"/>
      <c r="AE408" s="114"/>
      <c r="AF408" s="147"/>
      <c r="AG408" s="149"/>
      <c r="AH408" s="147"/>
      <c r="AI408" s="147"/>
      <c r="AJ408" s="147"/>
      <c r="AK408" s="114"/>
      <c r="AL408" s="114"/>
      <c r="AM408" s="147"/>
      <c r="AN408" s="149"/>
      <c r="AO408" s="147"/>
      <c r="AP408" s="147"/>
      <c r="AQ408" s="114"/>
      <c r="AR408" s="147"/>
      <c r="AS408" s="114"/>
      <c r="AT408" s="147"/>
      <c r="AU408" s="147"/>
      <c r="AV408" s="147"/>
      <c r="AW408" s="114"/>
      <c r="AX408" s="147"/>
      <c r="AY408" s="114"/>
      <c r="AZ408" s="147"/>
      <c r="BA408" s="114"/>
      <c r="BB408" s="149"/>
      <c r="BC408" s="118"/>
      <c r="BD408" s="70"/>
      <c r="BE408" s="71"/>
      <c r="BF408" s="148"/>
      <c r="BG408" s="148"/>
      <c r="BH408" s="147"/>
      <c r="BI408" s="114"/>
      <c r="BJ408" s="114"/>
      <c r="BK408" s="147"/>
      <c r="BL408" s="150"/>
      <c r="BM408" s="147"/>
      <c r="BN408" s="147"/>
      <c r="BO408" s="147"/>
      <c r="BP408" s="147"/>
      <c r="BQ408" s="147"/>
      <c r="BR408" s="115"/>
      <c r="BS408" s="115"/>
      <c r="BT408" s="115"/>
      <c r="BU408" s="147"/>
      <c r="BV408" s="150"/>
      <c r="BW408" s="147"/>
      <c r="BX408" s="147"/>
      <c r="BY408" s="147"/>
      <c r="BZ408" s="147"/>
      <c r="CA408" s="147"/>
      <c r="CB408" s="115"/>
      <c r="CC408" s="115"/>
      <c r="CD408" s="115"/>
      <c r="CE408" s="147"/>
      <c r="CF408" s="150"/>
      <c r="CG408" s="120"/>
      <c r="CH408" s="185"/>
      <c r="CI408" s="122"/>
      <c r="CJ408" s="122"/>
      <c r="CK408" s="184"/>
      <c r="CL408" s="184"/>
    </row>
    <row r="409" spans="1:90" hidden="1" x14ac:dyDescent="0.25">
      <c r="A409" s="145"/>
      <c r="B409" s="146"/>
      <c r="C409" s="94"/>
      <c r="D409" s="147"/>
      <c r="E409" s="148"/>
      <c r="F409" s="149"/>
      <c r="G409" s="147"/>
      <c r="H409" s="147"/>
      <c r="I409" s="147"/>
      <c r="J409" s="147"/>
      <c r="K409" s="147"/>
      <c r="L409" s="115"/>
      <c r="M409" s="115"/>
      <c r="N409" s="115"/>
      <c r="O409" s="147"/>
      <c r="P409" s="149"/>
      <c r="Q409" s="147"/>
      <c r="R409" s="147"/>
      <c r="S409" s="147"/>
      <c r="T409" s="147"/>
      <c r="U409" s="147"/>
      <c r="V409" s="115"/>
      <c r="W409" s="115"/>
      <c r="X409" s="115"/>
      <c r="Y409" s="147"/>
      <c r="Z409" s="149"/>
      <c r="AA409" s="147"/>
      <c r="AB409" s="147"/>
      <c r="AC409" s="147"/>
      <c r="AD409" s="114"/>
      <c r="AE409" s="114"/>
      <c r="AF409" s="147"/>
      <c r="AG409" s="149"/>
      <c r="AH409" s="147"/>
      <c r="AI409" s="147"/>
      <c r="AJ409" s="147"/>
      <c r="AK409" s="114"/>
      <c r="AL409" s="114"/>
      <c r="AM409" s="147"/>
      <c r="AN409" s="149"/>
      <c r="AO409" s="147"/>
      <c r="AP409" s="147"/>
      <c r="AQ409" s="114"/>
      <c r="AR409" s="147"/>
      <c r="AS409" s="114"/>
      <c r="AT409" s="147"/>
      <c r="AU409" s="147"/>
      <c r="AV409" s="147"/>
      <c r="AW409" s="114"/>
      <c r="AX409" s="147"/>
      <c r="AY409" s="114"/>
      <c r="AZ409" s="147"/>
      <c r="BA409" s="114"/>
      <c r="BB409" s="149"/>
      <c r="BC409" s="118"/>
      <c r="BD409" s="70"/>
      <c r="BE409" s="71"/>
      <c r="BF409" s="148"/>
      <c r="BG409" s="148"/>
      <c r="BH409" s="147"/>
      <c r="BI409" s="114"/>
      <c r="BJ409" s="114"/>
      <c r="BK409" s="147"/>
      <c r="BL409" s="150"/>
      <c r="BM409" s="147"/>
      <c r="BN409" s="147"/>
      <c r="BO409" s="147"/>
      <c r="BP409" s="147"/>
      <c r="BQ409" s="147"/>
      <c r="BR409" s="115"/>
      <c r="BS409" s="115"/>
      <c r="BT409" s="115"/>
      <c r="BU409" s="147"/>
      <c r="BV409" s="150"/>
      <c r="BW409" s="147"/>
      <c r="BX409" s="147"/>
      <c r="BY409" s="147"/>
      <c r="BZ409" s="147"/>
      <c r="CA409" s="147"/>
      <c r="CB409" s="115"/>
      <c r="CC409" s="115"/>
      <c r="CD409" s="115"/>
      <c r="CE409" s="147"/>
      <c r="CF409" s="150"/>
      <c r="CG409" s="120"/>
      <c r="CH409" s="185"/>
      <c r="CI409" s="122"/>
      <c r="CJ409" s="122"/>
      <c r="CK409" s="184"/>
      <c r="CL409" s="184"/>
    </row>
    <row r="410" spans="1:90" hidden="1" x14ac:dyDescent="0.25">
      <c r="A410" s="145"/>
      <c r="B410" s="188"/>
      <c r="C410" s="161"/>
      <c r="D410" s="189"/>
      <c r="E410" s="190"/>
      <c r="F410" s="189"/>
      <c r="G410" s="189"/>
      <c r="H410" s="189"/>
      <c r="I410" s="189"/>
      <c r="J410" s="189"/>
      <c r="K410" s="189"/>
      <c r="L410" s="191"/>
      <c r="M410" s="191"/>
      <c r="N410" s="191"/>
      <c r="O410" s="189"/>
      <c r="P410" s="189"/>
      <c r="Q410" s="189"/>
      <c r="R410" s="189"/>
      <c r="S410" s="189"/>
      <c r="T410" s="189"/>
      <c r="U410" s="189"/>
      <c r="V410" s="191"/>
      <c r="W410" s="191"/>
      <c r="X410" s="191"/>
      <c r="Y410" s="189"/>
      <c r="Z410" s="189"/>
      <c r="AA410" s="189"/>
      <c r="AB410" s="189"/>
      <c r="AC410" s="189"/>
      <c r="AD410" s="192"/>
      <c r="AE410" s="192"/>
      <c r="AF410" s="189"/>
      <c r="AG410" s="189"/>
      <c r="AH410" s="189"/>
      <c r="AI410" s="189"/>
      <c r="AJ410" s="189"/>
      <c r="AK410" s="192"/>
      <c r="AL410" s="192"/>
      <c r="AM410" s="189"/>
      <c r="AN410" s="189"/>
      <c r="AO410" s="189"/>
      <c r="AP410" s="189"/>
      <c r="AQ410" s="192"/>
      <c r="AR410" s="189"/>
      <c r="AS410" s="192"/>
      <c r="AT410" s="189"/>
      <c r="AU410" s="189"/>
      <c r="AV410" s="189"/>
      <c r="AW410" s="192"/>
      <c r="AX410" s="189"/>
      <c r="AY410" s="192"/>
      <c r="AZ410" s="189"/>
      <c r="BA410" s="192"/>
      <c r="BB410" s="149"/>
      <c r="BC410" s="118"/>
      <c r="BD410" s="70"/>
      <c r="BE410" s="71"/>
      <c r="BF410" s="148"/>
      <c r="BG410" s="148"/>
      <c r="BH410" s="147"/>
      <c r="BI410" s="114"/>
      <c r="BJ410" s="114"/>
      <c r="BK410" s="147"/>
      <c r="BL410" s="150"/>
      <c r="BM410" s="147"/>
      <c r="BN410" s="147"/>
      <c r="BO410" s="147"/>
      <c r="BP410" s="147"/>
      <c r="BQ410" s="147"/>
      <c r="BR410" s="115"/>
      <c r="BS410" s="115"/>
      <c r="BT410" s="115"/>
      <c r="BU410" s="147"/>
      <c r="BV410" s="150"/>
      <c r="BW410" s="147"/>
      <c r="BX410" s="147"/>
      <c r="BY410" s="147"/>
      <c r="BZ410" s="147"/>
      <c r="CA410" s="147"/>
      <c r="CB410" s="115"/>
      <c r="CC410" s="115"/>
      <c r="CD410" s="115"/>
      <c r="CE410" s="147"/>
      <c r="CF410" s="150"/>
      <c r="CG410" s="120"/>
      <c r="CH410" s="185"/>
      <c r="CI410" s="122"/>
      <c r="CJ410" s="122"/>
      <c r="CK410" s="184"/>
      <c r="CL410" s="184"/>
    </row>
    <row r="411" spans="1:90" hidden="1" x14ac:dyDescent="0.25">
      <c r="A411" s="145"/>
      <c r="B411" s="146"/>
      <c r="C411" s="94"/>
      <c r="D411" s="147"/>
      <c r="E411" s="148"/>
      <c r="F411" s="149"/>
      <c r="G411" s="147"/>
      <c r="H411" s="147"/>
      <c r="I411" s="147"/>
      <c r="J411" s="147"/>
      <c r="K411" s="147"/>
      <c r="L411" s="115"/>
      <c r="M411" s="115"/>
      <c r="N411" s="115"/>
      <c r="O411" s="147"/>
      <c r="P411" s="149"/>
      <c r="Q411" s="147"/>
      <c r="R411" s="147"/>
      <c r="S411" s="147"/>
      <c r="T411" s="147"/>
      <c r="U411" s="147"/>
      <c r="V411" s="115"/>
      <c r="W411" s="115"/>
      <c r="X411" s="115"/>
      <c r="Y411" s="147"/>
      <c r="Z411" s="149"/>
      <c r="AA411" s="147"/>
      <c r="AB411" s="147"/>
      <c r="AC411" s="147"/>
      <c r="AD411" s="114"/>
      <c r="AE411" s="114"/>
      <c r="AF411" s="147"/>
      <c r="AG411" s="149"/>
      <c r="AH411" s="147"/>
      <c r="AI411" s="147"/>
      <c r="AJ411" s="147"/>
      <c r="AK411" s="114"/>
      <c r="AL411" s="114"/>
      <c r="AM411" s="147"/>
      <c r="AN411" s="149"/>
      <c r="AO411" s="147"/>
      <c r="AP411" s="147"/>
      <c r="AQ411" s="114"/>
      <c r="AR411" s="147"/>
      <c r="AS411" s="114"/>
      <c r="AT411" s="147"/>
      <c r="AU411" s="147"/>
      <c r="AV411" s="147"/>
      <c r="AW411" s="114"/>
      <c r="AX411" s="147"/>
      <c r="AY411" s="114"/>
      <c r="AZ411" s="147"/>
      <c r="BA411" s="114"/>
      <c r="BB411" s="149"/>
      <c r="BC411" s="118"/>
      <c r="BD411" s="70"/>
      <c r="BE411" s="71"/>
      <c r="BF411" s="148"/>
      <c r="BG411" s="148"/>
      <c r="BH411" s="147"/>
      <c r="BI411" s="114"/>
      <c r="BJ411" s="114"/>
      <c r="BK411" s="147"/>
      <c r="BL411" s="150"/>
      <c r="BM411" s="147"/>
      <c r="BN411" s="147"/>
      <c r="BO411" s="147"/>
      <c r="BP411" s="147"/>
      <c r="BQ411" s="147"/>
      <c r="BR411" s="115"/>
      <c r="BS411" s="115"/>
      <c r="BT411" s="115"/>
      <c r="BU411" s="147"/>
      <c r="BV411" s="150"/>
      <c r="BW411" s="147"/>
      <c r="BX411" s="147"/>
      <c r="BY411" s="147"/>
      <c r="BZ411" s="147"/>
      <c r="CA411" s="147"/>
      <c r="CB411" s="115"/>
      <c r="CC411" s="115"/>
      <c r="CD411" s="115"/>
      <c r="CE411" s="147"/>
      <c r="CF411" s="150"/>
      <c r="CG411" s="120"/>
      <c r="CH411" s="185"/>
      <c r="CI411" s="122"/>
      <c r="CJ411" s="122"/>
      <c r="CK411" s="184"/>
      <c r="CL411" s="184"/>
    </row>
    <row r="412" spans="1:90" hidden="1" x14ac:dyDescent="0.25">
      <c r="A412" s="145"/>
      <c r="B412" s="146"/>
      <c r="C412" s="94"/>
      <c r="D412" s="147"/>
      <c r="E412" s="148"/>
      <c r="F412" s="149"/>
      <c r="G412" s="147"/>
      <c r="H412" s="147"/>
      <c r="I412" s="147"/>
      <c r="J412" s="147"/>
      <c r="K412" s="147"/>
      <c r="L412" s="115"/>
      <c r="M412" s="115"/>
      <c r="N412" s="115"/>
      <c r="O412" s="147"/>
      <c r="P412" s="149"/>
      <c r="Q412" s="147"/>
      <c r="R412" s="147"/>
      <c r="S412" s="147"/>
      <c r="T412" s="147"/>
      <c r="U412" s="147"/>
      <c r="V412" s="115"/>
      <c r="W412" s="115"/>
      <c r="X412" s="115"/>
      <c r="Y412" s="147"/>
      <c r="Z412" s="149"/>
      <c r="AA412" s="147"/>
      <c r="AB412" s="147"/>
      <c r="AC412" s="147"/>
      <c r="AD412" s="114"/>
      <c r="AE412" s="114"/>
      <c r="AF412" s="147"/>
      <c r="AG412" s="149"/>
      <c r="AH412" s="147"/>
      <c r="AI412" s="147"/>
      <c r="AJ412" s="147"/>
      <c r="AK412" s="114"/>
      <c r="AL412" s="114"/>
      <c r="AM412" s="147"/>
      <c r="AN412" s="149"/>
      <c r="AO412" s="147"/>
      <c r="AP412" s="147"/>
      <c r="AQ412" s="114"/>
      <c r="AR412" s="147"/>
      <c r="AS412" s="114"/>
      <c r="AT412" s="147"/>
      <c r="AU412" s="147"/>
      <c r="AV412" s="147"/>
      <c r="AW412" s="114"/>
      <c r="AX412" s="147"/>
      <c r="AY412" s="114"/>
      <c r="AZ412" s="147"/>
      <c r="BA412" s="114"/>
      <c r="BB412" s="149"/>
      <c r="BC412" s="118"/>
      <c r="BD412" s="70"/>
      <c r="BE412" s="71"/>
      <c r="BF412" s="148"/>
      <c r="BG412" s="148"/>
      <c r="BH412" s="147"/>
      <c r="BI412" s="114"/>
      <c r="BJ412" s="114"/>
      <c r="BK412" s="147"/>
      <c r="BL412" s="150"/>
      <c r="BM412" s="147"/>
      <c r="BN412" s="147"/>
      <c r="BO412" s="147"/>
      <c r="BP412" s="147"/>
      <c r="BQ412" s="147"/>
      <c r="BR412" s="115"/>
      <c r="BS412" s="115"/>
      <c r="BT412" s="115"/>
      <c r="BU412" s="147"/>
      <c r="BV412" s="150"/>
      <c r="BW412" s="147"/>
      <c r="BX412" s="147"/>
      <c r="BY412" s="147"/>
      <c r="BZ412" s="147"/>
      <c r="CA412" s="147"/>
      <c r="CB412" s="115"/>
      <c r="CC412" s="115"/>
      <c r="CD412" s="115"/>
      <c r="CE412" s="147"/>
      <c r="CF412" s="150"/>
      <c r="CG412" s="120"/>
      <c r="CH412" s="185"/>
      <c r="CI412" s="122"/>
      <c r="CJ412" s="122"/>
      <c r="CK412" s="184"/>
      <c r="CL412" s="184"/>
    </row>
    <row r="413" spans="1:90" hidden="1" x14ac:dyDescent="0.25">
      <c r="A413" s="145"/>
      <c r="B413" s="146"/>
      <c r="C413" s="94"/>
      <c r="D413" s="147"/>
      <c r="E413" s="148"/>
      <c r="F413" s="149"/>
      <c r="G413" s="147"/>
      <c r="H413" s="147"/>
      <c r="I413" s="147"/>
      <c r="J413" s="147"/>
      <c r="K413" s="147"/>
      <c r="L413" s="115"/>
      <c r="M413" s="115"/>
      <c r="N413" s="115"/>
      <c r="O413" s="147"/>
      <c r="P413" s="149"/>
      <c r="Q413" s="147"/>
      <c r="R413" s="147"/>
      <c r="S413" s="147"/>
      <c r="T413" s="147"/>
      <c r="U413" s="147"/>
      <c r="V413" s="115"/>
      <c r="W413" s="115"/>
      <c r="X413" s="115"/>
      <c r="Y413" s="147"/>
      <c r="Z413" s="149"/>
      <c r="AA413" s="147"/>
      <c r="AB413" s="147"/>
      <c r="AC413" s="147"/>
      <c r="AD413" s="114"/>
      <c r="AE413" s="114"/>
      <c r="AF413" s="147"/>
      <c r="AG413" s="149"/>
      <c r="AH413" s="147"/>
      <c r="AI413" s="147"/>
      <c r="AJ413" s="147"/>
      <c r="AK413" s="114"/>
      <c r="AL413" s="114"/>
      <c r="AM413" s="147"/>
      <c r="AN413" s="149"/>
      <c r="AO413" s="147"/>
      <c r="AP413" s="147"/>
      <c r="AQ413" s="114"/>
      <c r="AR413" s="147"/>
      <c r="AS413" s="114"/>
      <c r="AT413" s="147"/>
      <c r="AU413" s="147"/>
      <c r="AV413" s="147"/>
      <c r="AW413" s="114"/>
      <c r="AX413" s="147"/>
      <c r="AY413" s="114"/>
      <c r="AZ413" s="147"/>
      <c r="BA413" s="114"/>
      <c r="BB413" s="149"/>
      <c r="BC413" s="118"/>
      <c r="BD413" s="70"/>
      <c r="BE413" s="71"/>
      <c r="BF413" s="148"/>
      <c r="BG413" s="148"/>
      <c r="BH413" s="147"/>
      <c r="BI413" s="114"/>
      <c r="BJ413" s="114"/>
      <c r="BK413" s="147"/>
      <c r="BL413" s="150"/>
      <c r="BM413" s="147"/>
      <c r="BN413" s="147"/>
      <c r="BO413" s="147"/>
      <c r="BP413" s="147"/>
      <c r="BQ413" s="147"/>
      <c r="BR413" s="115"/>
      <c r="BS413" s="115"/>
      <c r="BT413" s="115"/>
      <c r="BU413" s="147"/>
      <c r="BV413" s="150"/>
      <c r="BW413" s="147"/>
      <c r="BX413" s="147"/>
      <c r="BY413" s="147"/>
      <c r="BZ413" s="147"/>
      <c r="CA413" s="147"/>
      <c r="CB413" s="115"/>
      <c r="CC413" s="115"/>
      <c r="CD413" s="115"/>
      <c r="CE413" s="147"/>
      <c r="CF413" s="150"/>
      <c r="CG413" s="120"/>
      <c r="CH413" s="185"/>
      <c r="CI413" s="122"/>
      <c r="CJ413" s="122"/>
      <c r="CK413" s="184"/>
      <c r="CL413" s="184"/>
    </row>
    <row r="414" spans="1:90" hidden="1" x14ac:dyDescent="0.25">
      <c r="A414" s="145"/>
      <c r="B414" s="146"/>
      <c r="C414" s="94"/>
      <c r="D414" s="147"/>
      <c r="E414" s="148"/>
      <c r="F414" s="149"/>
      <c r="G414" s="147"/>
      <c r="H414" s="147"/>
      <c r="I414" s="147"/>
      <c r="J414" s="147"/>
      <c r="K414" s="147"/>
      <c r="L414" s="115"/>
      <c r="M414" s="115"/>
      <c r="N414" s="115"/>
      <c r="O414" s="147"/>
      <c r="P414" s="149"/>
      <c r="Q414" s="147"/>
      <c r="R414" s="147"/>
      <c r="S414" s="147"/>
      <c r="T414" s="147"/>
      <c r="U414" s="147"/>
      <c r="V414" s="115"/>
      <c r="W414" s="115"/>
      <c r="X414" s="115"/>
      <c r="Y414" s="147"/>
      <c r="Z414" s="149"/>
      <c r="AA414" s="147"/>
      <c r="AB414" s="147"/>
      <c r="AC414" s="147"/>
      <c r="AD414" s="114"/>
      <c r="AE414" s="114"/>
      <c r="AF414" s="147"/>
      <c r="AG414" s="149"/>
      <c r="AH414" s="147"/>
      <c r="AI414" s="147"/>
      <c r="AJ414" s="147"/>
      <c r="AK414" s="114"/>
      <c r="AL414" s="114"/>
      <c r="AM414" s="147"/>
      <c r="AN414" s="149"/>
      <c r="AO414" s="147"/>
      <c r="AP414" s="147"/>
      <c r="AQ414" s="114"/>
      <c r="AR414" s="147"/>
      <c r="AS414" s="114"/>
      <c r="AT414" s="147"/>
      <c r="AU414" s="147"/>
      <c r="AV414" s="147"/>
      <c r="AW414" s="114"/>
      <c r="AX414" s="147"/>
      <c r="AY414" s="114"/>
      <c r="AZ414" s="147"/>
      <c r="BA414" s="114"/>
      <c r="BB414" s="149"/>
      <c r="BC414" s="118"/>
      <c r="BD414" s="70"/>
      <c r="BE414" s="71"/>
      <c r="BF414" s="148"/>
      <c r="BG414" s="148"/>
      <c r="BH414" s="147"/>
      <c r="BI414" s="114"/>
      <c r="BJ414" s="114"/>
      <c r="BK414" s="147"/>
      <c r="BL414" s="150"/>
      <c r="BM414" s="147"/>
      <c r="BN414" s="147"/>
      <c r="BO414" s="147"/>
      <c r="BP414" s="147"/>
      <c r="BQ414" s="147"/>
      <c r="BR414" s="115"/>
      <c r="BS414" s="115"/>
      <c r="BT414" s="115"/>
      <c r="BU414" s="147"/>
      <c r="BV414" s="150"/>
      <c r="BW414" s="147"/>
      <c r="BX414" s="147"/>
      <c r="BY414" s="147"/>
      <c r="BZ414" s="147"/>
      <c r="CA414" s="147"/>
      <c r="CB414" s="115"/>
      <c r="CC414" s="115"/>
      <c r="CD414" s="115"/>
      <c r="CE414" s="147"/>
      <c r="CF414" s="150"/>
      <c r="CG414" s="120"/>
      <c r="CH414" s="185"/>
      <c r="CI414" s="122"/>
      <c r="CJ414" s="122"/>
      <c r="CK414" s="184"/>
      <c r="CL414" s="184"/>
    </row>
    <row r="415" spans="1:90" hidden="1" x14ac:dyDescent="0.25">
      <c r="A415" s="145"/>
      <c r="B415" s="146"/>
      <c r="C415" s="94"/>
      <c r="D415" s="147"/>
      <c r="E415" s="148"/>
      <c r="F415" s="149"/>
      <c r="G415" s="147"/>
      <c r="H415" s="147"/>
      <c r="I415" s="147"/>
      <c r="J415" s="147"/>
      <c r="K415" s="147"/>
      <c r="L415" s="115"/>
      <c r="M415" s="115"/>
      <c r="N415" s="115"/>
      <c r="O415" s="147"/>
      <c r="P415" s="149"/>
      <c r="Q415" s="147"/>
      <c r="R415" s="147"/>
      <c r="S415" s="147"/>
      <c r="T415" s="147"/>
      <c r="U415" s="147"/>
      <c r="V415" s="115"/>
      <c r="W415" s="115"/>
      <c r="X415" s="115"/>
      <c r="Y415" s="147"/>
      <c r="Z415" s="149"/>
      <c r="AA415" s="147"/>
      <c r="AB415" s="147"/>
      <c r="AC415" s="147"/>
      <c r="AD415" s="114"/>
      <c r="AE415" s="114"/>
      <c r="AF415" s="147"/>
      <c r="AG415" s="149"/>
      <c r="AH415" s="147"/>
      <c r="AI415" s="147"/>
      <c r="AJ415" s="147"/>
      <c r="AK415" s="114"/>
      <c r="AL415" s="114"/>
      <c r="AM415" s="147"/>
      <c r="AN415" s="149"/>
      <c r="AO415" s="147"/>
      <c r="AP415" s="147"/>
      <c r="AQ415" s="114"/>
      <c r="AR415" s="147"/>
      <c r="AS415" s="114"/>
      <c r="AT415" s="147"/>
      <c r="AU415" s="147"/>
      <c r="AV415" s="147"/>
      <c r="AW415" s="114"/>
      <c r="AX415" s="147"/>
      <c r="AY415" s="114"/>
      <c r="AZ415" s="147"/>
      <c r="BA415" s="114"/>
      <c r="BB415" s="149"/>
      <c r="BC415" s="118"/>
      <c r="BD415" s="70"/>
      <c r="BE415" s="71"/>
      <c r="BF415" s="148"/>
      <c r="BG415" s="148"/>
      <c r="BH415" s="147"/>
      <c r="BI415" s="114"/>
      <c r="BJ415" s="114"/>
      <c r="BK415" s="147"/>
      <c r="BL415" s="150"/>
      <c r="BM415" s="147"/>
      <c r="BN415" s="147"/>
      <c r="BO415" s="147"/>
      <c r="BP415" s="147"/>
      <c r="BQ415" s="147"/>
      <c r="BR415" s="115"/>
      <c r="BS415" s="115"/>
      <c r="BT415" s="115"/>
      <c r="BU415" s="147"/>
      <c r="BV415" s="150"/>
      <c r="BW415" s="147"/>
      <c r="BX415" s="147"/>
      <c r="BY415" s="147"/>
      <c r="BZ415" s="147"/>
      <c r="CA415" s="147"/>
      <c r="CB415" s="115"/>
      <c r="CC415" s="115"/>
      <c r="CD415" s="115"/>
      <c r="CE415" s="147"/>
      <c r="CF415" s="150"/>
      <c r="CG415" s="120"/>
      <c r="CH415" s="185"/>
      <c r="CI415" s="122"/>
      <c r="CJ415" s="122"/>
      <c r="CK415" s="184"/>
      <c r="CL415" s="184"/>
    </row>
    <row r="416" spans="1:90" hidden="1" x14ac:dyDescent="0.25">
      <c r="A416" s="145"/>
      <c r="B416" s="146"/>
      <c r="C416" s="94"/>
      <c r="D416" s="147"/>
      <c r="E416" s="148"/>
      <c r="F416" s="149"/>
      <c r="G416" s="147"/>
      <c r="H416" s="147"/>
      <c r="I416" s="147"/>
      <c r="J416" s="147"/>
      <c r="K416" s="147"/>
      <c r="L416" s="115"/>
      <c r="M416" s="115"/>
      <c r="N416" s="115"/>
      <c r="O416" s="147"/>
      <c r="P416" s="149"/>
      <c r="Q416" s="147"/>
      <c r="R416" s="147"/>
      <c r="S416" s="147"/>
      <c r="T416" s="147"/>
      <c r="U416" s="147"/>
      <c r="V416" s="115"/>
      <c r="W416" s="115"/>
      <c r="X416" s="115"/>
      <c r="Y416" s="147"/>
      <c r="Z416" s="149"/>
      <c r="AA416" s="147"/>
      <c r="AB416" s="147"/>
      <c r="AC416" s="147"/>
      <c r="AD416" s="114"/>
      <c r="AE416" s="114"/>
      <c r="AF416" s="147"/>
      <c r="AG416" s="149"/>
      <c r="AH416" s="147"/>
      <c r="AI416" s="147"/>
      <c r="AJ416" s="147"/>
      <c r="AK416" s="114"/>
      <c r="AL416" s="114"/>
      <c r="AM416" s="147"/>
      <c r="AN416" s="149"/>
      <c r="AO416" s="147"/>
      <c r="AP416" s="147"/>
      <c r="AQ416" s="114"/>
      <c r="AR416" s="147"/>
      <c r="AS416" s="114"/>
      <c r="AT416" s="147"/>
      <c r="AU416" s="147"/>
      <c r="AV416" s="147"/>
      <c r="AW416" s="114"/>
      <c r="AX416" s="147"/>
      <c r="AY416" s="114"/>
      <c r="AZ416" s="147"/>
      <c r="BA416" s="114"/>
      <c r="BB416" s="149"/>
      <c r="BC416" s="118"/>
      <c r="BD416" s="70"/>
      <c r="BE416" s="71"/>
      <c r="BF416" s="148"/>
      <c r="BG416" s="148"/>
      <c r="BH416" s="147"/>
      <c r="BI416" s="114"/>
      <c r="BJ416" s="114"/>
      <c r="BK416" s="147"/>
      <c r="BL416" s="150"/>
      <c r="BM416" s="147"/>
      <c r="BN416" s="147"/>
      <c r="BO416" s="147"/>
      <c r="BP416" s="147"/>
      <c r="BQ416" s="147"/>
      <c r="BR416" s="115"/>
      <c r="BS416" s="115"/>
      <c r="BT416" s="115"/>
      <c r="BU416" s="147"/>
      <c r="BV416" s="150"/>
      <c r="BW416" s="147"/>
      <c r="BX416" s="147"/>
      <c r="BY416" s="147"/>
      <c r="BZ416" s="147"/>
      <c r="CA416" s="147"/>
      <c r="CB416" s="115"/>
      <c r="CC416" s="115"/>
      <c r="CD416" s="115"/>
      <c r="CE416" s="147"/>
      <c r="CF416" s="150"/>
      <c r="CG416" s="120"/>
      <c r="CH416" s="185"/>
      <c r="CI416" s="122"/>
      <c r="CJ416" s="122"/>
      <c r="CK416" s="184"/>
      <c r="CL416" s="184"/>
    </row>
    <row r="417" spans="1:90" hidden="1" x14ac:dyDescent="0.25">
      <c r="A417" s="145"/>
      <c r="B417" s="146"/>
      <c r="C417" s="94"/>
      <c r="D417" s="147"/>
      <c r="E417" s="148"/>
      <c r="F417" s="149"/>
      <c r="G417" s="147"/>
      <c r="H417" s="147"/>
      <c r="I417" s="147"/>
      <c r="J417" s="147"/>
      <c r="K417" s="147"/>
      <c r="L417" s="115"/>
      <c r="M417" s="115"/>
      <c r="N417" s="115"/>
      <c r="O417" s="147"/>
      <c r="P417" s="149"/>
      <c r="Q417" s="147"/>
      <c r="R417" s="147"/>
      <c r="S417" s="147"/>
      <c r="T417" s="147"/>
      <c r="U417" s="147"/>
      <c r="V417" s="115"/>
      <c r="W417" s="115"/>
      <c r="X417" s="115"/>
      <c r="Y417" s="147"/>
      <c r="Z417" s="149"/>
      <c r="AA417" s="147"/>
      <c r="AB417" s="147"/>
      <c r="AC417" s="147"/>
      <c r="AD417" s="114"/>
      <c r="AE417" s="114"/>
      <c r="AF417" s="147"/>
      <c r="AG417" s="149"/>
      <c r="AH417" s="147"/>
      <c r="AI417" s="147"/>
      <c r="AJ417" s="147"/>
      <c r="AK417" s="114"/>
      <c r="AL417" s="114"/>
      <c r="AM417" s="147"/>
      <c r="AN417" s="149"/>
      <c r="AO417" s="147"/>
      <c r="AP417" s="147"/>
      <c r="AQ417" s="114"/>
      <c r="AR417" s="147"/>
      <c r="AS417" s="114"/>
      <c r="AT417" s="147"/>
      <c r="AU417" s="147"/>
      <c r="AV417" s="147"/>
      <c r="AW417" s="114"/>
      <c r="AX417" s="147"/>
      <c r="AY417" s="114"/>
      <c r="AZ417" s="147"/>
      <c r="BA417" s="114"/>
      <c r="BB417" s="149"/>
      <c r="BC417" s="118"/>
      <c r="BD417" s="70"/>
      <c r="BE417" s="71"/>
      <c r="BF417" s="148"/>
      <c r="BG417" s="148"/>
      <c r="BH417" s="147"/>
      <c r="BI417" s="114"/>
      <c r="BJ417" s="114"/>
      <c r="BK417" s="147"/>
      <c r="BL417" s="150"/>
      <c r="BM417" s="147"/>
      <c r="BN417" s="147"/>
      <c r="BO417" s="147"/>
      <c r="BP417" s="147"/>
      <c r="BQ417" s="147"/>
      <c r="BR417" s="115"/>
      <c r="BS417" s="115"/>
      <c r="BT417" s="115"/>
      <c r="BU417" s="147"/>
      <c r="BV417" s="150"/>
      <c r="BW417" s="147"/>
      <c r="BX417" s="147"/>
      <c r="BY417" s="147"/>
      <c r="BZ417" s="147"/>
      <c r="CA417" s="147"/>
      <c r="CB417" s="115"/>
      <c r="CC417" s="115"/>
      <c r="CD417" s="115"/>
      <c r="CE417" s="147"/>
      <c r="CF417" s="150"/>
      <c r="CG417" s="120"/>
      <c r="CH417" s="185"/>
      <c r="CI417" s="122"/>
      <c r="CJ417" s="122"/>
      <c r="CK417" s="184"/>
      <c r="CL417" s="184"/>
    </row>
    <row r="418" spans="1:90" hidden="1" x14ac:dyDescent="0.25">
      <c r="A418" s="145"/>
      <c r="B418" s="146"/>
      <c r="C418" s="94"/>
      <c r="D418" s="147"/>
      <c r="E418" s="148"/>
      <c r="F418" s="149"/>
      <c r="G418" s="147"/>
      <c r="H418" s="147"/>
      <c r="I418" s="147"/>
      <c r="J418" s="147"/>
      <c r="K418" s="147"/>
      <c r="L418" s="115"/>
      <c r="M418" s="115"/>
      <c r="N418" s="115"/>
      <c r="O418" s="147"/>
      <c r="P418" s="149"/>
      <c r="Q418" s="147"/>
      <c r="R418" s="147"/>
      <c r="S418" s="147"/>
      <c r="T418" s="147"/>
      <c r="U418" s="147"/>
      <c r="V418" s="115"/>
      <c r="W418" s="115"/>
      <c r="X418" s="115"/>
      <c r="Y418" s="147"/>
      <c r="Z418" s="149"/>
      <c r="AA418" s="147"/>
      <c r="AB418" s="147"/>
      <c r="AC418" s="147"/>
      <c r="AD418" s="114"/>
      <c r="AE418" s="114"/>
      <c r="AF418" s="147"/>
      <c r="AG418" s="149"/>
      <c r="AH418" s="147"/>
      <c r="AI418" s="147"/>
      <c r="AJ418" s="147"/>
      <c r="AK418" s="114"/>
      <c r="AL418" s="114"/>
      <c r="AM418" s="147"/>
      <c r="AN418" s="149"/>
      <c r="AO418" s="147"/>
      <c r="AP418" s="147"/>
      <c r="AQ418" s="114"/>
      <c r="AR418" s="147"/>
      <c r="AS418" s="114"/>
      <c r="AT418" s="147"/>
      <c r="AU418" s="147"/>
      <c r="AV418" s="147"/>
      <c r="AW418" s="114"/>
      <c r="AX418" s="147"/>
      <c r="AY418" s="114"/>
      <c r="AZ418" s="147"/>
      <c r="BA418" s="114"/>
      <c r="BB418" s="149"/>
      <c r="BC418" s="118"/>
      <c r="BD418" s="70"/>
      <c r="BE418" s="71"/>
      <c r="BF418" s="148"/>
      <c r="BG418" s="148"/>
      <c r="BH418" s="147"/>
      <c r="BI418" s="114"/>
      <c r="BJ418" s="114"/>
      <c r="BK418" s="147"/>
      <c r="BL418" s="150"/>
      <c r="BM418" s="147"/>
      <c r="BN418" s="147"/>
      <c r="BO418" s="147"/>
      <c r="BP418" s="147"/>
      <c r="BQ418" s="147"/>
      <c r="BR418" s="115"/>
      <c r="BS418" s="115"/>
      <c r="BT418" s="115"/>
      <c r="BU418" s="147"/>
      <c r="BV418" s="150"/>
      <c r="BW418" s="147"/>
      <c r="BX418" s="147"/>
      <c r="BY418" s="147"/>
      <c r="BZ418" s="147"/>
      <c r="CA418" s="147"/>
      <c r="CB418" s="115"/>
      <c r="CC418" s="115"/>
      <c r="CD418" s="115"/>
      <c r="CE418" s="147"/>
      <c r="CF418" s="150"/>
      <c r="CG418" s="120"/>
      <c r="CH418" s="185"/>
      <c r="CI418" s="122"/>
      <c r="CJ418" s="122"/>
      <c r="CK418" s="184"/>
      <c r="CL418" s="184"/>
    </row>
    <row r="419" spans="1:90" hidden="1" x14ac:dyDescent="0.25">
      <c r="A419" s="145"/>
      <c r="B419" s="146"/>
      <c r="C419" s="94"/>
      <c r="D419" s="147"/>
      <c r="E419" s="148"/>
      <c r="F419" s="149"/>
      <c r="G419" s="147"/>
      <c r="H419" s="147"/>
      <c r="I419" s="147"/>
      <c r="J419" s="147"/>
      <c r="K419" s="147"/>
      <c r="L419" s="115"/>
      <c r="M419" s="115"/>
      <c r="N419" s="115"/>
      <c r="O419" s="147"/>
      <c r="P419" s="149"/>
      <c r="Q419" s="147"/>
      <c r="R419" s="147"/>
      <c r="S419" s="147"/>
      <c r="T419" s="147"/>
      <c r="U419" s="147"/>
      <c r="V419" s="115"/>
      <c r="W419" s="115"/>
      <c r="X419" s="115"/>
      <c r="Y419" s="147"/>
      <c r="Z419" s="149"/>
      <c r="AA419" s="147"/>
      <c r="AB419" s="147"/>
      <c r="AC419" s="147"/>
      <c r="AD419" s="114"/>
      <c r="AE419" s="114"/>
      <c r="AF419" s="147"/>
      <c r="AG419" s="149"/>
      <c r="AH419" s="147"/>
      <c r="AI419" s="147"/>
      <c r="AJ419" s="147"/>
      <c r="AK419" s="114"/>
      <c r="AL419" s="114"/>
      <c r="AM419" s="147"/>
      <c r="AN419" s="149"/>
      <c r="AO419" s="147"/>
      <c r="AP419" s="147"/>
      <c r="AQ419" s="114"/>
      <c r="AR419" s="147"/>
      <c r="AS419" s="114"/>
      <c r="AT419" s="147"/>
      <c r="AU419" s="147"/>
      <c r="AV419" s="147"/>
      <c r="AW419" s="114"/>
      <c r="AX419" s="147"/>
      <c r="AY419" s="114"/>
      <c r="AZ419" s="147"/>
      <c r="BA419" s="114"/>
      <c r="BB419" s="149"/>
      <c r="BC419" s="118"/>
      <c r="BD419" s="70"/>
      <c r="BE419" s="71"/>
      <c r="BF419" s="148"/>
      <c r="BG419" s="148"/>
      <c r="BH419" s="147"/>
      <c r="BI419" s="114"/>
      <c r="BJ419" s="114"/>
      <c r="BK419" s="147"/>
      <c r="BL419" s="150"/>
      <c r="BM419" s="147"/>
      <c r="BN419" s="147"/>
      <c r="BO419" s="147"/>
      <c r="BP419" s="147"/>
      <c r="BQ419" s="147"/>
      <c r="BR419" s="115"/>
      <c r="BS419" s="115"/>
      <c r="BT419" s="115"/>
      <c r="BU419" s="147"/>
      <c r="BV419" s="150"/>
      <c r="BW419" s="147"/>
      <c r="BX419" s="147"/>
      <c r="BY419" s="147"/>
      <c r="BZ419" s="147"/>
      <c r="CA419" s="147"/>
      <c r="CB419" s="115"/>
      <c r="CC419" s="115"/>
      <c r="CD419" s="115"/>
      <c r="CE419" s="147"/>
      <c r="CF419" s="150"/>
      <c r="CG419" s="120"/>
      <c r="CH419" s="185"/>
      <c r="CI419" s="122"/>
      <c r="CJ419" s="122"/>
      <c r="CK419" s="184"/>
      <c r="CL419" s="184"/>
    </row>
    <row r="420" spans="1:90" hidden="1" x14ac:dyDescent="0.25">
      <c r="A420" s="145"/>
      <c r="B420" s="146"/>
      <c r="C420" s="94"/>
      <c r="D420" s="147"/>
      <c r="E420" s="148"/>
      <c r="F420" s="149"/>
      <c r="G420" s="147"/>
      <c r="H420" s="147"/>
      <c r="I420" s="147"/>
      <c r="J420" s="147"/>
      <c r="K420" s="147"/>
      <c r="L420" s="115"/>
      <c r="M420" s="115"/>
      <c r="N420" s="115"/>
      <c r="O420" s="147"/>
      <c r="P420" s="149"/>
      <c r="Q420" s="147"/>
      <c r="R420" s="147"/>
      <c r="S420" s="147"/>
      <c r="T420" s="147"/>
      <c r="U420" s="147"/>
      <c r="V420" s="115"/>
      <c r="W420" s="115"/>
      <c r="X420" s="115"/>
      <c r="Y420" s="147"/>
      <c r="Z420" s="149"/>
      <c r="AA420" s="147"/>
      <c r="AB420" s="147"/>
      <c r="AC420" s="147"/>
      <c r="AD420" s="114"/>
      <c r="AE420" s="114"/>
      <c r="AF420" s="147"/>
      <c r="AG420" s="149"/>
      <c r="AH420" s="147"/>
      <c r="AI420" s="147"/>
      <c r="AJ420" s="147"/>
      <c r="AK420" s="114"/>
      <c r="AL420" s="114"/>
      <c r="AM420" s="147"/>
      <c r="AN420" s="149"/>
      <c r="AO420" s="147"/>
      <c r="AP420" s="147"/>
      <c r="AQ420" s="114"/>
      <c r="AR420" s="147"/>
      <c r="AS420" s="114"/>
      <c r="AT420" s="147"/>
      <c r="AU420" s="147"/>
      <c r="AV420" s="147"/>
      <c r="AW420" s="114"/>
      <c r="AX420" s="147"/>
      <c r="AY420" s="114"/>
      <c r="AZ420" s="147"/>
      <c r="BA420" s="114"/>
      <c r="BB420" s="149"/>
      <c r="BC420" s="118"/>
      <c r="BD420" s="70"/>
      <c r="BE420" s="71"/>
      <c r="BF420" s="148"/>
      <c r="BG420" s="148"/>
      <c r="BH420" s="147"/>
      <c r="BI420" s="114"/>
      <c r="BJ420" s="114"/>
      <c r="BK420" s="147"/>
      <c r="BL420" s="150"/>
      <c r="BM420" s="147"/>
      <c r="BN420" s="147"/>
      <c r="BO420" s="147"/>
      <c r="BP420" s="147"/>
      <c r="BQ420" s="147"/>
      <c r="BR420" s="115"/>
      <c r="BS420" s="115"/>
      <c r="BT420" s="115"/>
      <c r="BU420" s="147"/>
      <c r="BV420" s="150"/>
      <c r="BW420" s="147"/>
      <c r="BX420" s="147"/>
      <c r="BY420" s="147"/>
      <c r="BZ420" s="147"/>
      <c r="CA420" s="147"/>
      <c r="CB420" s="115"/>
      <c r="CC420" s="115"/>
      <c r="CD420" s="115"/>
      <c r="CE420" s="147"/>
      <c r="CF420" s="150"/>
      <c r="CG420" s="120"/>
      <c r="CH420" s="185"/>
      <c r="CI420" s="122"/>
      <c r="CJ420" s="122"/>
      <c r="CK420" s="184"/>
      <c r="CL420" s="184"/>
    </row>
    <row r="421" spans="1:90" hidden="1" x14ac:dyDescent="0.25">
      <c r="A421" s="145"/>
      <c r="B421" s="146"/>
      <c r="C421" s="94"/>
      <c r="D421" s="147"/>
      <c r="E421" s="148"/>
      <c r="F421" s="149"/>
      <c r="G421" s="147"/>
      <c r="H421" s="147"/>
      <c r="I421" s="147"/>
      <c r="J421" s="147"/>
      <c r="K421" s="147"/>
      <c r="L421" s="115"/>
      <c r="M421" s="115"/>
      <c r="N421" s="115"/>
      <c r="O421" s="147"/>
      <c r="P421" s="149"/>
      <c r="Q421" s="147"/>
      <c r="R421" s="147"/>
      <c r="S421" s="147"/>
      <c r="T421" s="147"/>
      <c r="U421" s="147"/>
      <c r="V421" s="115"/>
      <c r="W421" s="115"/>
      <c r="X421" s="115"/>
      <c r="Y421" s="147"/>
      <c r="Z421" s="149"/>
      <c r="AA421" s="147"/>
      <c r="AB421" s="147"/>
      <c r="AC421" s="147"/>
      <c r="AD421" s="114"/>
      <c r="AE421" s="114"/>
      <c r="AF421" s="147"/>
      <c r="AG421" s="149"/>
      <c r="AH421" s="147"/>
      <c r="AI421" s="147"/>
      <c r="AJ421" s="147"/>
      <c r="AK421" s="114"/>
      <c r="AL421" s="114"/>
      <c r="AM421" s="147"/>
      <c r="AN421" s="149"/>
      <c r="AO421" s="147"/>
      <c r="AP421" s="147"/>
      <c r="AQ421" s="114"/>
      <c r="AR421" s="147"/>
      <c r="AS421" s="114"/>
      <c r="AT421" s="147"/>
      <c r="AU421" s="147"/>
      <c r="AV421" s="147"/>
      <c r="AW421" s="114"/>
      <c r="AX421" s="147"/>
      <c r="AY421" s="114"/>
      <c r="AZ421" s="147"/>
      <c r="BA421" s="114"/>
      <c r="BB421" s="149"/>
      <c r="BC421" s="118"/>
      <c r="BD421" s="70"/>
      <c r="BE421" s="71"/>
      <c r="BF421" s="148"/>
      <c r="BG421" s="148"/>
      <c r="BH421" s="147"/>
      <c r="BI421" s="114"/>
      <c r="BJ421" s="114"/>
      <c r="BK421" s="147"/>
      <c r="BL421" s="150"/>
      <c r="BM421" s="147"/>
      <c r="BN421" s="147"/>
      <c r="BO421" s="147"/>
      <c r="BP421" s="147"/>
      <c r="BQ421" s="147"/>
      <c r="BR421" s="115"/>
      <c r="BS421" s="115"/>
      <c r="BT421" s="115"/>
      <c r="BU421" s="147"/>
      <c r="BV421" s="150"/>
      <c r="BW421" s="147"/>
      <c r="BX421" s="147"/>
      <c r="BY421" s="147"/>
      <c r="BZ421" s="147"/>
      <c r="CA421" s="147"/>
      <c r="CB421" s="115"/>
      <c r="CC421" s="115"/>
      <c r="CD421" s="115"/>
      <c r="CE421" s="147"/>
      <c r="CF421" s="150"/>
      <c r="CG421" s="120"/>
      <c r="CH421" s="185"/>
      <c r="CI421" s="122"/>
      <c r="CJ421" s="122"/>
      <c r="CK421" s="184"/>
      <c r="CL421" s="184"/>
    </row>
    <row r="422" spans="1:90" hidden="1" x14ac:dyDescent="0.25">
      <c r="A422" s="145"/>
      <c r="B422" s="146"/>
      <c r="C422" s="94"/>
      <c r="D422" s="147"/>
      <c r="E422" s="148"/>
      <c r="F422" s="149"/>
      <c r="G422" s="147"/>
      <c r="H422" s="147"/>
      <c r="I422" s="147"/>
      <c r="J422" s="147"/>
      <c r="K422" s="147"/>
      <c r="L422" s="115"/>
      <c r="M422" s="115"/>
      <c r="N422" s="115"/>
      <c r="O422" s="147"/>
      <c r="P422" s="149"/>
      <c r="Q422" s="147"/>
      <c r="R422" s="147"/>
      <c r="S422" s="147"/>
      <c r="T422" s="147"/>
      <c r="U422" s="147"/>
      <c r="V422" s="115"/>
      <c r="W422" s="115"/>
      <c r="X422" s="115"/>
      <c r="Y422" s="147"/>
      <c r="Z422" s="149"/>
      <c r="AA422" s="147"/>
      <c r="AB422" s="147"/>
      <c r="AC422" s="147"/>
      <c r="AD422" s="114"/>
      <c r="AE422" s="114"/>
      <c r="AF422" s="147"/>
      <c r="AG422" s="149"/>
      <c r="AH422" s="147"/>
      <c r="AI422" s="147"/>
      <c r="AJ422" s="147"/>
      <c r="AK422" s="114"/>
      <c r="AL422" s="114"/>
      <c r="AM422" s="147"/>
      <c r="AN422" s="149"/>
      <c r="AO422" s="147"/>
      <c r="AP422" s="147"/>
      <c r="AQ422" s="114"/>
      <c r="AR422" s="147"/>
      <c r="AS422" s="114"/>
      <c r="AT422" s="147"/>
      <c r="AU422" s="147"/>
      <c r="AV422" s="147"/>
      <c r="AW422" s="114"/>
      <c r="AX422" s="147"/>
      <c r="AY422" s="114"/>
      <c r="AZ422" s="147"/>
      <c r="BA422" s="114"/>
      <c r="BB422" s="149"/>
      <c r="BC422" s="118"/>
      <c r="BD422" s="70"/>
      <c r="BE422" s="71"/>
      <c r="BF422" s="148"/>
      <c r="BG422" s="148"/>
      <c r="BH422" s="147"/>
      <c r="BI422" s="114"/>
      <c r="BJ422" s="114"/>
      <c r="BK422" s="147"/>
      <c r="BL422" s="150"/>
      <c r="BM422" s="147"/>
      <c r="BN422" s="147"/>
      <c r="BO422" s="147"/>
      <c r="BP422" s="147"/>
      <c r="BQ422" s="147"/>
      <c r="BR422" s="115"/>
      <c r="BS422" s="115"/>
      <c r="BT422" s="115"/>
      <c r="BU422" s="147"/>
      <c r="BV422" s="150"/>
      <c r="BW422" s="147"/>
      <c r="BX422" s="147"/>
      <c r="BY422" s="147"/>
      <c r="BZ422" s="147"/>
      <c r="CA422" s="147"/>
      <c r="CB422" s="115"/>
      <c r="CC422" s="115"/>
      <c r="CD422" s="115"/>
      <c r="CE422" s="147"/>
      <c r="CF422" s="150"/>
      <c r="CG422" s="120"/>
      <c r="CH422" s="185"/>
      <c r="CI422" s="122"/>
      <c r="CJ422" s="122"/>
      <c r="CK422" s="184"/>
      <c r="CL422" s="184"/>
    </row>
    <row r="423" spans="1:90" hidden="1" x14ac:dyDescent="0.25">
      <c r="A423" s="145"/>
      <c r="B423" s="146"/>
      <c r="C423" s="94"/>
      <c r="D423" s="147"/>
      <c r="E423" s="148"/>
      <c r="F423" s="149"/>
      <c r="G423" s="147"/>
      <c r="H423" s="147"/>
      <c r="I423" s="147"/>
      <c r="J423" s="147"/>
      <c r="K423" s="147"/>
      <c r="L423" s="115"/>
      <c r="M423" s="115"/>
      <c r="N423" s="115"/>
      <c r="O423" s="147"/>
      <c r="P423" s="149"/>
      <c r="Q423" s="147"/>
      <c r="R423" s="147"/>
      <c r="S423" s="147"/>
      <c r="T423" s="147"/>
      <c r="U423" s="147"/>
      <c r="V423" s="115"/>
      <c r="W423" s="115"/>
      <c r="X423" s="115"/>
      <c r="Y423" s="147"/>
      <c r="Z423" s="149"/>
      <c r="AA423" s="147"/>
      <c r="AB423" s="147"/>
      <c r="AC423" s="147"/>
      <c r="AD423" s="114"/>
      <c r="AE423" s="114"/>
      <c r="AF423" s="147"/>
      <c r="AG423" s="149"/>
      <c r="AH423" s="147"/>
      <c r="AI423" s="147"/>
      <c r="AJ423" s="147"/>
      <c r="AK423" s="114"/>
      <c r="AL423" s="114"/>
      <c r="AM423" s="147"/>
      <c r="AN423" s="149"/>
      <c r="AO423" s="147"/>
      <c r="AP423" s="147"/>
      <c r="AQ423" s="114"/>
      <c r="AR423" s="147"/>
      <c r="AS423" s="114"/>
      <c r="AT423" s="147"/>
      <c r="AU423" s="147"/>
      <c r="AV423" s="147"/>
      <c r="AW423" s="114"/>
      <c r="AX423" s="147"/>
      <c r="AY423" s="114"/>
      <c r="AZ423" s="147"/>
      <c r="BA423" s="114"/>
      <c r="BB423" s="149"/>
      <c r="BC423" s="118"/>
      <c r="BD423" s="70"/>
      <c r="BE423" s="71"/>
      <c r="BF423" s="148"/>
      <c r="BG423" s="148"/>
      <c r="BH423" s="147"/>
      <c r="BI423" s="114"/>
      <c r="BJ423" s="114"/>
      <c r="BK423" s="147"/>
      <c r="BL423" s="150"/>
      <c r="BM423" s="147"/>
      <c r="BN423" s="147"/>
      <c r="BO423" s="147"/>
      <c r="BP423" s="147"/>
      <c r="BQ423" s="147"/>
      <c r="BR423" s="115"/>
      <c r="BS423" s="115"/>
      <c r="BT423" s="115"/>
      <c r="BU423" s="147"/>
      <c r="BV423" s="150"/>
      <c r="BW423" s="147"/>
      <c r="BX423" s="147"/>
      <c r="BY423" s="147"/>
      <c r="BZ423" s="147"/>
      <c r="CA423" s="147"/>
      <c r="CB423" s="115"/>
      <c r="CC423" s="115"/>
      <c r="CD423" s="115"/>
      <c r="CE423" s="147"/>
      <c r="CF423" s="150"/>
      <c r="CG423" s="120"/>
      <c r="CH423" s="185"/>
      <c r="CI423" s="122"/>
      <c r="CJ423" s="122"/>
      <c r="CK423" s="184"/>
      <c r="CL423" s="184"/>
    </row>
    <row r="424" spans="1:90" hidden="1" x14ac:dyDescent="0.25">
      <c r="A424" s="145"/>
      <c r="B424" s="146"/>
      <c r="C424" s="94"/>
      <c r="D424" s="147"/>
      <c r="E424" s="148"/>
      <c r="F424" s="149"/>
      <c r="G424" s="147"/>
      <c r="H424" s="147"/>
      <c r="I424" s="147"/>
      <c r="J424" s="147"/>
      <c r="K424" s="147"/>
      <c r="L424" s="115"/>
      <c r="M424" s="115"/>
      <c r="N424" s="115"/>
      <c r="O424" s="147"/>
      <c r="P424" s="149"/>
      <c r="Q424" s="147"/>
      <c r="R424" s="147"/>
      <c r="S424" s="147"/>
      <c r="T424" s="147"/>
      <c r="U424" s="147"/>
      <c r="V424" s="115"/>
      <c r="W424" s="115"/>
      <c r="X424" s="115"/>
      <c r="Y424" s="147"/>
      <c r="Z424" s="149"/>
      <c r="AA424" s="147"/>
      <c r="AB424" s="147"/>
      <c r="AC424" s="147"/>
      <c r="AD424" s="114"/>
      <c r="AE424" s="114"/>
      <c r="AF424" s="147"/>
      <c r="AG424" s="149"/>
      <c r="AH424" s="147"/>
      <c r="AI424" s="147"/>
      <c r="AJ424" s="147"/>
      <c r="AK424" s="114"/>
      <c r="AL424" s="114"/>
      <c r="AM424" s="147"/>
      <c r="AN424" s="149"/>
      <c r="AO424" s="147"/>
      <c r="AP424" s="147"/>
      <c r="AQ424" s="114"/>
      <c r="AR424" s="147"/>
      <c r="AS424" s="114"/>
      <c r="AT424" s="147"/>
      <c r="AU424" s="147"/>
      <c r="AV424" s="147"/>
      <c r="AW424" s="114"/>
      <c r="AX424" s="147"/>
      <c r="AY424" s="114"/>
      <c r="AZ424" s="147"/>
      <c r="BA424" s="114"/>
      <c r="BB424" s="149"/>
      <c r="BC424" s="118"/>
      <c r="BD424" s="70"/>
      <c r="BE424" s="71"/>
      <c r="BF424" s="148"/>
      <c r="BG424" s="148"/>
      <c r="BH424" s="147"/>
      <c r="BI424" s="114"/>
      <c r="BJ424" s="114"/>
      <c r="BK424" s="147"/>
      <c r="BL424" s="150"/>
      <c r="BM424" s="147"/>
      <c r="BN424" s="147"/>
      <c r="BO424" s="147"/>
      <c r="BP424" s="147"/>
      <c r="BQ424" s="147"/>
      <c r="BR424" s="115"/>
      <c r="BS424" s="115"/>
      <c r="BT424" s="115"/>
      <c r="BU424" s="147"/>
      <c r="BV424" s="150"/>
      <c r="BW424" s="147"/>
      <c r="BX424" s="147"/>
      <c r="BY424" s="147"/>
      <c r="BZ424" s="147"/>
      <c r="CA424" s="147"/>
      <c r="CB424" s="115"/>
      <c r="CC424" s="115"/>
      <c r="CD424" s="115"/>
      <c r="CE424" s="147"/>
      <c r="CF424" s="150"/>
      <c r="CG424" s="120"/>
      <c r="CH424" s="185"/>
      <c r="CI424" s="122"/>
      <c r="CJ424" s="122"/>
      <c r="CK424" s="184"/>
      <c r="CL424" s="184"/>
    </row>
    <row r="425" spans="1:90" hidden="1" x14ac:dyDescent="0.25">
      <c r="A425" s="145"/>
      <c r="B425" s="146"/>
      <c r="C425" s="94"/>
      <c r="D425" s="147"/>
      <c r="E425" s="148"/>
      <c r="F425" s="149"/>
      <c r="G425" s="147"/>
      <c r="H425" s="147"/>
      <c r="I425" s="147"/>
      <c r="J425" s="147"/>
      <c r="K425" s="147"/>
      <c r="L425" s="115"/>
      <c r="M425" s="115"/>
      <c r="N425" s="115"/>
      <c r="O425" s="147"/>
      <c r="P425" s="149"/>
      <c r="Q425" s="147"/>
      <c r="R425" s="147"/>
      <c r="S425" s="147"/>
      <c r="T425" s="147"/>
      <c r="U425" s="147"/>
      <c r="V425" s="115"/>
      <c r="W425" s="115"/>
      <c r="X425" s="115"/>
      <c r="Y425" s="147"/>
      <c r="Z425" s="149"/>
      <c r="AA425" s="147"/>
      <c r="AB425" s="147"/>
      <c r="AC425" s="147"/>
      <c r="AD425" s="114"/>
      <c r="AE425" s="114"/>
      <c r="AF425" s="147"/>
      <c r="AG425" s="149"/>
      <c r="AH425" s="147"/>
      <c r="AI425" s="147"/>
      <c r="AJ425" s="147"/>
      <c r="AK425" s="114"/>
      <c r="AL425" s="114"/>
      <c r="AM425" s="147"/>
      <c r="AN425" s="149"/>
      <c r="AO425" s="147"/>
      <c r="AP425" s="147"/>
      <c r="AQ425" s="114"/>
      <c r="AR425" s="147"/>
      <c r="AS425" s="114"/>
      <c r="AT425" s="147"/>
      <c r="AU425" s="147"/>
      <c r="AV425" s="147"/>
      <c r="AW425" s="114"/>
      <c r="AX425" s="147"/>
      <c r="AY425" s="114"/>
      <c r="AZ425" s="147"/>
      <c r="BA425" s="114"/>
      <c r="BB425" s="149"/>
      <c r="BC425" s="118"/>
      <c r="BD425" s="70"/>
      <c r="BE425" s="71"/>
      <c r="BF425" s="148"/>
      <c r="BG425" s="148"/>
      <c r="BH425" s="147"/>
      <c r="BI425" s="114"/>
      <c r="BJ425" s="114"/>
      <c r="BK425" s="147"/>
      <c r="BL425" s="150"/>
      <c r="BM425" s="147"/>
      <c r="BN425" s="147"/>
      <c r="BO425" s="147"/>
      <c r="BP425" s="147"/>
      <c r="BQ425" s="147"/>
      <c r="BR425" s="115"/>
      <c r="BS425" s="115"/>
      <c r="BT425" s="115"/>
      <c r="BU425" s="147"/>
      <c r="BV425" s="150"/>
      <c r="BW425" s="147"/>
      <c r="BX425" s="147"/>
      <c r="BY425" s="147"/>
      <c r="BZ425" s="147"/>
      <c r="CA425" s="147"/>
      <c r="CB425" s="115"/>
      <c r="CC425" s="115"/>
      <c r="CD425" s="115"/>
      <c r="CE425" s="147"/>
      <c r="CF425" s="150"/>
      <c r="CG425" s="120"/>
      <c r="CH425" s="185"/>
      <c r="CI425" s="122"/>
      <c r="CJ425" s="122"/>
      <c r="CK425" s="184"/>
      <c r="CL425" s="184"/>
    </row>
    <row r="426" spans="1:90" hidden="1" x14ac:dyDescent="0.25">
      <c r="A426" s="145"/>
      <c r="B426" s="146"/>
      <c r="C426" s="94"/>
      <c r="D426" s="147"/>
      <c r="E426" s="148"/>
      <c r="F426" s="149"/>
      <c r="G426" s="147"/>
      <c r="H426" s="147"/>
      <c r="I426" s="147"/>
      <c r="J426" s="147"/>
      <c r="K426" s="147"/>
      <c r="L426" s="115"/>
      <c r="M426" s="115"/>
      <c r="N426" s="115"/>
      <c r="O426" s="147"/>
      <c r="P426" s="149"/>
      <c r="Q426" s="147"/>
      <c r="R426" s="147"/>
      <c r="S426" s="147"/>
      <c r="T426" s="147"/>
      <c r="U426" s="147"/>
      <c r="V426" s="115"/>
      <c r="W426" s="115"/>
      <c r="X426" s="115"/>
      <c r="Y426" s="147"/>
      <c r="Z426" s="149"/>
      <c r="AA426" s="147"/>
      <c r="AB426" s="147"/>
      <c r="AC426" s="147"/>
      <c r="AD426" s="114"/>
      <c r="AE426" s="114"/>
      <c r="AF426" s="147"/>
      <c r="AG426" s="149"/>
      <c r="AH426" s="147"/>
      <c r="AI426" s="147"/>
      <c r="AJ426" s="147"/>
      <c r="AK426" s="114"/>
      <c r="AL426" s="114"/>
      <c r="AM426" s="147"/>
      <c r="AN426" s="149"/>
      <c r="AO426" s="147"/>
      <c r="AP426" s="147"/>
      <c r="AQ426" s="114"/>
      <c r="AR426" s="147"/>
      <c r="AS426" s="114"/>
      <c r="AT426" s="147"/>
      <c r="AU426" s="147"/>
      <c r="AV426" s="147"/>
      <c r="AW426" s="114"/>
      <c r="AX426" s="147"/>
      <c r="AY426" s="114"/>
      <c r="AZ426" s="147"/>
      <c r="BA426" s="114"/>
      <c r="BB426" s="149"/>
      <c r="BC426" s="118"/>
      <c r="BD426" s="70"/>
      <c r="BE426" s="71"/>
      <c r="BF426" s="148"/>
      <c r="BG426" s="148"/>
      <c r="BH426" s="147"/>
      <c r="BI426" s="114"/>
      <c r="BJ426" s="114"/>
      <c r="BK426" s="147"/>
      <c r="BL426" s="150"/>
      <c r="BM426" s="147"/>
      <c r="BN426" s="147"/>
      <c r="BO426" s="147"/>
      <c r="BP426" s="147"/>
      <c r="BQ426" s="147"/>
      <c r="BR426" s="115"/>
      <c r="BS426" s="115"/>
      <c r="BT426" s="115"/>
      <c r="BU426" s="147"/>
      <c r="BV426" s="150"/>
      <c r="BW426" s="147"/>
      <c r="BX426" s="147"/>
      <c r="BY426" s="147"/>
      <c r="BZ426" s="147"/>
      <c r="CA426" s="147"/>
      <c r="CB426" s="115"/>
      <c r="CC426" s="115"/>
      <c r="CD426" s="115"/>
      <c r="CE426" s="147"/>
      <c r="CF426" s="150"/>
      <c r="CG426" s="120"/>
      <c r="CH426" s="185"/>
      <c r="CI426" s="122"/>
      <c r="CJ426" s="122"/>
      <c r="CK426" s="184"/>
      <c r="CL426" s="184"/>
    </row>
    <row r="427" spans="1:90" hidden="1" x14ac:dyDescent="0.25">
      <c r="A427" s="145"/>
      <c r="B427" s="146"/>
      <c r="C427" s="94"/>
      <c r="D427" s="147"/>
      <c r="E427" s="148"/>
      <c r="F427" s="149"/>
      <c r="G427" s="147"/>
      <c r="H427" s="147"/>
      <c r="I427" s="147"/>
      <c r="J427" s="147"/>
      <c r="K427" s="147"/>
      <c r="L427" s="115"/>
      <c r="M427" s="115"/>
      <c r="N427" s="115"/>
      <c r="O427" s="147"/>
      <c r="P427" s="149"/>
      <c r="Q427" s="147"/>
      <c r="R427" s="147"/>
      <c r="S427" s="147"/>
      <c r="T427" s="147"/>
      <c r="U427" s="147"/>
      <c r="V427" s="115"/>
      <c r="W427" s="115"/>
      <c r="X427" s="115"/>
      <c r="Y427" s="147"/>
      <c r="Z427" s="149"/>
      <c r="AA427" s="147"/>
      <c r="AB427" s="147"/>
      <c r="AC427" s="147"/>
      <c r="AD427" s="114"/>
      <c r="AE427" s="114"/>
      <c r="AF427" s="147"/>
      <c r="AG427" s="149"/>
      <c r="AH427" s="147"/>
      <c r="AI427" s="147"/>
      <c r="AJ427" s="147"/>
      <c r="AK427" s="114"/>
      <c r="AL427" s="114"/>
      <c r="AM427" s="147"/>
      <c r="AN427" s="149"/>
      <c r="AO427" s="147"/>
      <c r="AP427" s="147"/>
      <c r="AQ427" s="114"/>
      <c r="AR427" s="147"/>
      <c r="AS427" s="114"/>
      <c r="AT427" s="147"/>
      <c r="AU427" s="147"/>
      <c r="AV427" s="147"/>
      <c r="AW427" s="114"/>
      <c r="AX427" s="147"/>
      <c r="AY427" s="114"/>
      <c r="AZ427" s="147"/>
      <c r="BA427" s="114"/>
      <c r="BB427" s="149"/>
      <c r="BC427" s="118"/>
      <c r="BD427" s="70"/>
      <c r="BE427" s="71"/>
      <c r="BF427" s="148"/>
      <c r="BG427" s="148"/>
      <c r="BH427" s="147"/>
      <c r="BI427" s="114"/>
      <c r="BJ427" s="114"/>
      <c r="BK427" s="147"/>
      <c r="BL427" s="150"/>
      <c r="BM427" s="147"/>
      <c r="BN427" s="147"/>
      <c r="BO427" s="147"/>
      <c r="BP427" s="147"/>
      <c r="BQ427" s="147"/>
      <c r="BR427" s="115"/>
      <c r="BS427" s="115"/>
      <c r="BT427" s="115"/>
      <c r="BU427" s="147"/>
      <c r="BV427" s="150"/>
      <c r="BW427" s="147"/>
      <c r="BX427" s="147"/>
      <c r="BY427" s="147"/>
      <c r="BZ427" s="147"/>
      <c r="CA427" s="147"/>
      <c r="CB427" s="115"/>
      <c r="CC427" s="115"/>
      <c r="CD427" s="115"/>
      <c r="CE427" s="147"/>
      <c r="CF427" s="150"/>
      <c r="CG427" s="120"/>
      <c r="CH427" s="185"/>
      <c r="CI427" s="122"/>
      <c r="CJ427" s="122"/>
      <c r="CK427" s="184"/>
      <c r="CL427" s="184"/>
    </row>
    <row r="428" spans="1:90" hidden="1" x14ac:dyDescent="0.25">
      <c r="A428" s="145"/>
      <c r="B428" s="146"/>
      <c r="C428" s="94"/>
      <c r="D428" s="147"/>
      <c r="E428" s="148"/>
      <c r="F428" s="149"/>
      <c r="G428" s="147"/>
      <c r="H428" s="147"/>
      <c r="I428" s="147"/>
      <c r="J428" s="147"/>
      <c r="K428" s="147"/>
      <c r="L428" s="115"/>
      <c r="M428" s="115"/>
      <c r="N428" s="115"/>
      <c r="O428" s="147"/>
      <c r="P428" s="149"/>
      <c r="Q428" s="147"/>
      <c r="R428" s="147"/>
      <c r="S428" s="147"/>
      <c r="T428" s="147"/>
      <c r="U428" s="147"/>
      <c r="V428" s="115"/>
      <c r="W428" s="115"/>
      <c r="X428" s="115"/>
      <c r="Y428" s="147"/>
      <c r="Z428" s="149"/>
      <c r="AA428" s="147"/>
      <c r="AB428" s="147"/>
      <c r="AC428" s="147"/>
      <c r="AD428" s="114"/>
      <c r="AE428" s="114"/>
      <c r="AF428" s="147"/>
      <c r="AG428" s="149"/>
      <c r="AH428" s="147"/>
      <c r="AI428" s="147"/>
      <c r="AJ428" s="147"/>
      <c r="AK428" s="114"/>
      <c r="AL428" s="114"/>
      <c r="AM428" s="147"/>
      <c r="AN428" s="149"/>
      <c r="AO428" s="147"/>
      <c r="AP428" s="147"/>
      <c r="AQ428" s="114"/>
      <c r="AR428" s="147"/>
      <c r="AS428" s="114"/>
      <c r="AT428" s="147"/>
      <c r="AU428" s="147"/>
      <c r="AV428" s="147"/>
      <c r="AW428" s="114"/>
      <c r="AX428" s="147"/>
      <c r="AY428" s="114"/>
      <c r="AZ428" s="147"/>
      <c r="BA428" s="114"/>
      <c r="BB428" s="149"/>
      <c r="BC428" s="118"/>
      <c r="BD428" s="70"/>
      <c r="BE428" s="71"/>
      <c r="BF428" s="148"/>
      <c r="BG428" s="148"/>
      <c r="BH428" s="147"/>
      <c r="BI428" s="114"/>
      <c r="BJ428" s="114"/>
      <c r="BK428" s="147"/>
      <c r="BL428" s="150"/>
      <c r="BM428" s="147"/>
      <c r="BN428" s="147"/>
      <c r="BO428" s="147"/>
      <c r="BP428" s="147"/>
      <c r="BQ428" s="147"/>
      <c r="BR428" s="115"/>
      <c r="BS428" s="115"/>
      <c r="BT428" s="115"/>
      <c r="BU428" s="147"/>
      <c r="BV428" s="150"/>
      <c r="BW428" s="147"/>
      <c r="BX428" s="147"/>
      <c r="BY428" s="147"/>
      <c r="BZ428" s="147"/>
      <c r="CA428" s="147"/>
      <c r="CB428" s="115"/>
      <c r="CC428" s="115"/>
      <c r="CD428" s="115"/>
      <c r="CE428" s="147"/>
      <c r="CF428" s="150"/>
      <c r="CG428" s="120"/>
      <c r="CH428" s="185"/>
      <c r="CI428" s="122"/>
      <c r="CJ428" s="122"/>
      <c r="CK428" s="184"/>
      <c r="CL428" s="184"/>
    </row>
    <row r="429" spans="1:90" hidden="1" x14ac:dyDescent="0.25">
      <c r="A429" s="145"/>
      <c r="B429" s="146"/>
      <c r="C429" s="94"/>
      <c r="D429" s="147"/>
      <c r="E429" s="148"/>
      <c r="F429" s="149"/>
      <c r="G429" s="147"/>
      <c r="H429" s="147"/>
      <c r="I429" s="147"/>
      <c r="J429" s="147"/>
      <c r="K429" s="147"/>
      <c r="L429" s="115"/>
      <c r="M429" s="115"/>
      <c r="N429" s="115"/>
      <c r="O429" s="147"/>
      <c r="P429" s="149"/>
      <c r="Q429" s="147"/>
      <c r="R429" s="147"/>
      <c r="S429" s="147"/>
      <c r="T429" s="147"/>
      <c r="U429" s="147"/>
      <c r="V429" s="115"/>
      <c r="W429" s="115"/>
      <c r="X429" s="115"/>
      <c r="Y429" s="147"/>
      <c r="Z429" s="149"/>
      <c r="AA429" s="147"/>
      <c r="AB429" s="147"/>
      <c r="AC429" s="147"/>
      <c r="AD429" s="114"/>
      <c r="AE429" s="114"/>
      <c r="AF429" s="147"/>
      <c r="AG429" s="149"/>
      <c r="AH429" s="147"/>
      <c r="AI429" s="147"/>
      <c r="AJ429" s="147"/>
      <c r="AK429" s="114"/>
      <c r="AL429" s="114"/>
      <c r="AM429" s="147"/>
      <c r="AN429" s="149"/>
      <c r="AO429" s="147"/>
      <c r="AP429" s="147"/>
      <c r="AQ429" s="114"/>
      <c r="AR429" s="147"/>
      <c r="AS429" s="114"/>
      <c r="AT429" s="147"/>
      <c r="AU429" s="147"/>
      <c r="AV429" s="147"/>
      <c r="AW429" s="114"/>
      <c r="AX429" s="147"/>
      <c r="AY429" s="114"/>
      <c r="AZ429" s="147"/>
      <c r="BA429" s="114"/>
      <c r="BB429" s="149"/>
      <c r="BC429" s="118"/>
      <c r="BD429" s="70"/>
      <c r="BE429" s="71"/>
      <c r="BF429" s="148"/>
      <c r="BG429" s="148"/>
      <c r="BH429" s="147"/>
      <c r="BI429" s="114"/>
      <c r="BJ429" s="114"/>
      <c r="BK429" s="147"/>
      <c r="BL429" s="150"/>
      <c r="BM429" s="147"/>
      <c r="BN429" s="147"/>
      <c r="BO429" s="147"/>
      <c r="BP429" s="147"/>
      <c r="BQ429" s="147"/>
      <c r="BR429" s="115"/>
      <c r="BS429" s="115"/>
      <c r="BT429" s="115"/>
      <c r="BU429" s="147"/>
      <c r="BV429" s="150"/>
      <c r="BW429" s="147"/>
      <c r="BX429" s="147"/>
      <c r="BY429" s="147"/>
      <c r="BZ429" s="147"/>
      <c r="CA429" s="147"/>
      <c r="CB429" s="115"/>
      <c r="CC429" s="115"/>
      <c r="CD429" s="115"/>
      <c r="CE429" s="147"/>
      <c r="CF429" s="150"/>
      <c r="CG429" s="120"/>
      <c r="CH429" s="185"/>
      <c r="CI429" s="122"/>
      <c r="CJ429" s="122"/>
      <c r="CK429" s="184"/>
      <c r="CL429" s="184"/>
    </row>
    <row r="430" spans="1:90" hidden="1" x14ac:dyDescent="0.25">
      <c r="A430" s="145"/>
      <c r="B430" s="146"/>
      <c r="C430" s="94"/>
      <c r="D430" s="147"/>
      <c r="E430" s="148"/>
      <c r="F430" s="149"/>
      <c r="G430" s="147"/>
      <c r="H430" s="147"/>
      <c r="I430" s="147"/>
      <c r="J430" s="147"/>
      <c r="K430" s="147"/>
      <c r="L430" s="115"/>
      <c r="M430" s="115"/>
      <c r="N430" s="115"/>
      <c r="O430" s="147"/>
      <c r="P430" s="149"/>
      <c r="Q430" s="147"/>
      <c r="R430" s="147"/>
      <c r="S430" s="147"/>
      <c r="T430" s="147"/>
      <c r="U430" s="147"/>
      <c r="V430" s="115"/>
      <c r="W430" s="115"/>
      <c r="X430" s="115"/>
      <c r="Y430" s="147"/>
      <c r="Z430" s="149"/>
      <c r="AA430" s="147"/>
      <c r="AB430" s="147"/>
      <c r="AC430" s="147"/>
      <c r="AD430" s="114"/>
      <c r="AE430" s="114"/>
      <c r="AF430" s="147"/>
      <c r="AG430" s="149"/>
      <c r="AH430" s="147"/>
      <c r="AI430" s="147"/>
      <c r="AJ430" s="147"/>
      <c r="AK430" s="114"/>
      <c r="AL430" s="114"/>
      <c r="AM430" s="147"/>
      <c r="AN430" s="149"/>
      <c r="AO430" s="147"/>
      <c r="AP430" s="147"/>
      <c r="AQ430" s="114"/>
      <c r="AR430" s="147"/>
      <c r="AS430" s="114"/>
      <c r="AT430" s="147"/>
      <c r="AU430" s="147"/>
      <c r="AV430" s="147"/>
      <c r="AW430" s="114"/>
      <c r="AX430" s="147"/>
      <c r="AY430" s="114"/>
      <c r="AZ430" s="147"/>
      <c r="BA430" s="114"/>
      <c r="BB430" s="149"/>
      <c r="BC430" s="118"/>
      <c r="BD430" s="70"/>
      <c r="BE430" s="71"/>
      <c r="BF430" s="148"/>
      <c r="BG430" s="148"/>
      <c r="BH430" s="147"/>
      <c r="BI430" s="114"/>
      <c r="BJ430" s="114"/>
      <c r="BK430" s="147"/>
      <c r="BL430" s="150"/>
      <c r="BM430" s="147"/>
      <c r="BN430" s="147"/>
      <c r="BO430" s="147"/>
      <c r="BP430" s="147"/>
      <c r="BQ430" s="147"/>
      <c r="BR430" s="115"/>
      <c r="BS430" s="115"/>
      <c r="BT430" s="115"/>
      <c r="BU430" s="147"/>
      <c r="BV430" s="150"/>
      <c r="BW430" s="147"/>
      <c r="BX430" s="147"/>
      <c r="BY430" s="147"/>
      <c r="BZ430" s="147"/>
      <c r="CA430" s="147"/>
      <c r="CB430" s="115"/>
      <c r="CC430" s="115"/>
      <c r="CD430" s="115"/>
      <c r="CE430" s="147"/>
      <c r="CF430" s="150"/>
      <c r="CG430" s="120"/>
      <c r="CH430" s="185"/>
      <c r="CI430" s="122"/>
      <c r="CJ430" s="122"/>
      <c r="CK430" s="184"/>
      <c r="CL430" s="184"/>
    </row>
    <row r="431" spans="1:90" hidden="1" x14ac:dyDescent="0.25">
      <c r="A431" s="145"/>
      <c r="B431" s="146"/>
      <c r="C431" s="94"/>
      <c r="D431" s="147"/>
      <c r="E431" s="148"/>
      <c r="F431" s="149"/>
      <c r="G431" s="147"/>
      <c r="H431" s="147"/>
      <c r="I431" s="147"/>
      <c r="J431" s="147"/>
      <c r="K431" s="147"/>
      <c r="L431" s="115"/>
      <c r="M431" s="115"/>
      <c r="N431" s="115"/>
      <c r="O431" s="147"/>
      <c r="P431" s="149"/>
      <c r="Q431" s="147"/>
      <c r="R431" s="147"/>
      <c r="S431" s="147"/>
      <c r="T431" s="147"/>
      <c r="U431" s="147"/>
      <c r="V431" s="115"/>
      <c r="W431" s="115"/>
      <c r="X431" s="115"/>
      <c r="Y431" s="147"/>
      <c r="Z431" s="149"/>
      <c r="AA431" s="147"/>
      <c r="AB431" s="147"/>
      <c r="AC431" s="147"/>
      <c r="AD431" s="114"/>
      <c r="AE431" s="114"/>
      <c r="AF431" s="147"/>
      <c r="AG431" s="149"/>
      <c r="AH431" s="147"/>
      <c r="AI431" s="147"/>
      <c r="AJ431" s="147"/>
      <c r="AK431" s="114"/>
      <c r="AL431" s="114"/>
      <c r="AM431" s="147"/>
      <c r="AN431" s="149"/>
      <c r="AO431" s="147"/>
      <c r="AP431" s="147"/>
      <c r="AQ431" s="114"/>
      <c r="AR431" s="147"/>
      <c r="AS431" s="114"/>
      <c r="AT431" s="147"/>
      <c r="AU431" s="147"/>
      <c r="AV431" s="147"/>
      <c r="AW431" s="114"/>
      <c r="AX431" s="147"/>
      <c r="AY431" s="114"/>
      <c r="AZ431" s="147"/>
      <c r="BA431" s="114"/>
      <c r="BB431" s="149"/>
      <c r="BC431" s="118"/>
      <c r="BD431" s="70"/>
      <c r="BE431" s="71"/>
      <c r="BF431" s="148"/>
      <c r="BG431" s="148"/>
      <c r="BH431" s="147"/>
      <c r="BI431" s="114"/>
      <c r="BJ431" s="114"/>
      <c r="BK431" s="147"/>
      <c r="BL431" s="150"/>
      <c r="BM431" s="147"/>
      <c r="BN431" s="147"/>
      <c r="BO431" s="147"/>
      <c r="BP431" s="147"/>
      <c r="BQ431" s="147"/>
      <c r="BR431" s="115"/>
      <c r="BS431" s="115"/>
      <c r="BT431" s="115"/>
      <c r="BU431" s="147"/>
      <c r="BV431" s="150"/>
      <c r="BW431" s="147"/>
      <c r="BX431" s="147"/>
      <c r="BY431" s="147"/>
      <c r="BZ431" s="147"/>
      <c r="CA431" s="147"/>
      <c r="CB431" s="115"/>
      <c r="CC431" s="115"/>
      <c r="CD431" s="115"/>
      <c r="CE431" s="147"/>
      <c r="CF431" s="150"/>
      <c r="CG431" s="120"/>
      <c r="CH431" s="185"/>
      <c r="CI431" s="122"/>
      <c r="CJ431" s="122"/>
      <c r="CK431" s="184"/>
      <c r="CL431" s="184"/>
    </row>
    <row r="432" spans="1:90" hidden="1" x14ac:dyDescent="0.25">
      <c r="A432" s="145"/>
      <c r="B432" s="146"/>
      <c r="C432" s="94"/>
      <c r="D432" s="147"/>
      <c r="E432" s="148"/>
      <c r="F432" s="149"/>
      <c r="G432" s="147"/>
      <c r="H432" s="147"/>
      <c r="I432" s="147"/>
      <c r="J432" s="147"/>
      <c r="K432" s="147"/>
      <c r="L432" s="115"/>
      <c r="M432" s="115"/>
      <c r="N432" s="115"/>
      <c r="O432" s="147"/>
      <c r="P432" s="149"/>
      <c r="Q432" s="147"/>
      <c r="R432" s="147"/>
      <c r="S432" s="147"/>
      <c r="T432" s="147"/>
      <c r="U432" s="147"/>
      <c r="V432" s="115"/>
      <c r="W432" s="115"/>
      <c r="X432" s="115"/>
      <c r="Y432" s="147"/>
      <c r="Z432" s="149"/>
      <c r="AA432" s="147"/>
      <c r="AB432" s="147"/>
      <c r="AC432" s="147"/>
      <c r="AD432" s="114"/>
      <c r="AE432" s="114"/>
      <c r="AF432" s="147"/>
      <c r="AG432" s="149"/>
      <c r="AH432" s="147"/>
      <c r="AI432" s="147"/>
      <c r="AJ432" s="147"/>
      <c r="AK432" s="114"/>
      <c r="AL432" s="114"/>
      <c r="AM432" s="147"/>
      <c r="AN432" s="149"/>
      <c r="AO432" s="147"/>
      <c r="AP432" s="147"/>
      <c r="AQ432" s="114"/>
      <c r="AR432" s="147"/>
      <c r="AS432" s="114"/>
      <c r="AT432" s="147"/>
      <c r="AU432" s="147"/>
      <c r="AV432" s="147"/>
      <c r="AW432" s="114"/>
      <c r="AX432" s="147"/>
      <c r="AY432" s="114"/>
      <c r="AZ432" s="147"/>
      <c r="BA432" s="114"/>
      <c r="BB432" s="149"/>
      <c r="BC432" s="118"/>
      <c r="BD432" s="70"/>
      <c r="BE432" s="71"/>
      <c r="BF432" s="148"/>
      <c r="BG432" s="148"/>
      <c r="BH432" s="147"/>
      <c r="BI432" s="114"/>
      <c r="BJ432" s="114"/>
      <c r="BK432" s="147"/>
      <c r="BL432" s="150"/>
      <c r="BM432" s="147"/>
      <c r="BN432" s="147"/>
      <c r="BO432" s="147"/>
      <c r="BP432" s="147"/>
      <c r="BQ432" s="147"/>
      <c r="BR432" s="115"/>
      <c r="BS432" s="115"/>
      <c r="BT432" s="115"/>
      <c r="BU432" s="147"/>
      <c r="BV432" s="150"/>
      <c r="BW432" s="147"/>
      <c r="BX432" s="147"/>
      <c r="BY432" s="147"/>
      <c r="BZ432" s="147"/>
      <c r="CA432" s="147"/>
      <c r="CB432" s="115"/>
      <c r="CC432" s="115"/>
      <c r="CD432" s="115"/>
      <c r="CE432" s="147"/>
      <c r="CF432" s="150"/>
      <c r="CG432" s="120"/>
      <c r="CH432" s="185"/>
      <c r="CI432" s="122"/>
      <c r="CJ432" s="122"/>
      <c r="CK432" s="184"/>
      <c r="CL432" s="184"/>
    </row>
    <row r="433" spans="1:90" hidden="1" x14ac:dyDescent="0.25">
      <c r="A433" s="145"/>
      <c r="B433" s="146"/>
      <c r="C433" s="94"/>
      <c r="D433" s="147"/>
      <c r="E433" s="148"/>
      <c r="F433" s="149"/>
      <c r="G433" s="147"/>
      <c r="H433" s="147"/>
      <c r="I433" s="147"/>
      <c r="J433" s="147"/>
      <c r="K433" s="147"/>
      <c r="L433" s="115"/>
      <c r="M433" s="115"/>
      <c r="N433" s="115"/>
      <c r="O433" s="147"/>
      <c r="P433" s="149"/>
      <c r="Q433" s="147"/>
      <c r="R433" s="147"/>
      <c r="S433" s="147"/>
      <c r="T433" s="147"/>
      <c r="U433" s="147"/>
      <c r="V433" s="115"/>
      <c r="W433" s="115"/>
      <c r="X433" s="115"/>
      <c r="Y433" s="147"/>
      <c r="Z433" s="149"/>
      <c r="AA433" s="147"/>
      <c r="AB433" s="147"/>
      <c r="AC433" s="147"/>
      <c r="AD433" s="114"/>
      <c r="AE433" s="114"/>
      <c r="AF433" s="147"/>
      <c r="AG433" s="149"/>
      <c r="AH433" s="147"/>
      <c r="AI433" s="147"/>
      <c r="AJ433" s="147"/>
      <c r="AK433" s="114"/>
      <c r="AL433" s="114"/>
      <c r="AM433" s="147"/>
      <c r="AN433" s="149"/>
      <c r="AO433" s="147"/>
      <c r="AP433" s="147"/>
      <c r="AQ433" s="114"/>
      <c r="AR433" s="147"/>
      <c r="AS433" s="114"/>
      <c r="AT433" s="147"/>
      <c r="AU433" s="147"/>
      <c r="AV433" s="147"/>
      <c r="AW433" s="114"/>
      <c r="AX433" s="147"/>
      <c r="AY433" s="114"/>
      <c r="AZ433" s="147"/>
      <c r="BA433" s="114"/>
      <c r="BB433" s="149"/>
      <c r="BC433" s="118"/>
      <c r="BD433" s="70"/>
      <c r="BE433" s="71"/>
      <c r="BF433" s="148"/>
      <c r="BG433" s="148"/>
      <c r="BH433" s="147"/>
      <c r="BI433" s="114"/>
      <c r="BJ433" s="114"/>
      <c r="BK433" s="147"/>
      <c r="BL433" s="150"/>
      <c r="BM433" s="147"/>
      <c r="BN433" s="147"/>
      <c r="BO433" s="147"/>
      <c r="BP433" s="147"/>
      <c r="BQ433" s="147"/>
      <c r="BR433" s="115"/>
      <c r="BS433" s="115"/>
      <c r="BT433" s="115"/>
      <c r="BU433" s="147"/>
      <c r="BV433" s="150"/>
      <c r="BW433" s="147"/>
      <c r="BX433" s="147"/>
      <c r="BY433" s="147"/>
      <c r="BZ433" s="147"/>
      <c r="CA433" s="147"/>
      <c r="CB433" s="115"/>
      <c r="CC433" s="115"/>
      <c r="CD433" s="115"/>
      <c r="CE433" s="147"/>
      <c r="CF433" s="150"/>
      <c r="CG433" s="120"/>
      <c r="CH433" s="185"/>
      <c r="CI433" s="122"/>
      <c r="CJ433" s="122"/>
      <c r="CK433" s="184"/>
      <c r="CL433" s="184"/>
    </row>
    <row r="434" spans="1:90" hidden="1" x14ac:dyDescent="0.25">
      <c r="A434" s="145"/>
      <c r="B434" s="146"/>
      <c r="C434" s="94"/>
      <c r="D434" s="147"/>
      <c r="E434" s="148"/>
      <c r="F434" s="149"/>
      <c r="G434" s="147"/>
      <c r="H434" s="147"/>
      <c r="I434" s="147"/>
      <c r="J434" s="147"/>
      <c r="K434" s="147"/>
      <c r="L434" s="115"/>
      <c r="M434" s="115"/>
      <c r="N434" s="115"/>
      <c r="O434" s="147"/>
      <c r="P434" s="149"/>
      <c r="Q434" s="147"/>
      <c r="R434" s="147"/>
      <c r="S434" s="147"/>
      <c r="T434" s="147"/>
      <c r="U434" s="147"/>
      <c r="V434" s="115"/>
      <c r="W434" s="115"/>
      <c r="X434" s="115"/>
      <c r="Y434" s="147"/>
      <c r="Z434" s="149"/>
      <c r="AA434" s="147"/>
      <c r="AB434" s="147"/>
      <c r="AC434" s="147"/>
      <c r="AD434" s="114"/>
      <c r="AE434" s="114"/>
      <c r="AF434" s="147"/>
      <c r="AG434" s="149"/>
      <c r="AH434" s="147"/>
      <c r="AI434" s="147"/>
      <c r="AJ434" s="147"/>
      <c r="AK434" s="114"/>
      <c r="AL434" s="114"/>
      <c r="AM434" s="147"/>
      <c r="AN434" s="149"/>
      <c r="AO434" s="147"/>
      <c r="AP434" s="147"/>
      <c r="AQ434" s="114"/>
      <c r="AR434" s="147"/>
      <c r="AS434" s="114"/>
      <c r="AT434" s="147"/>
      <c r="AU434" s="147"/>
      <c r="AV434" s="147"/>
      <c r="AW434" s="114"/>
      <c r="AX434" s="147"/>
      <c r="AY434" s="114"/>
      <c r="AZ434" s="147"/>
      <c r="BA434" s="114"/>
      <c r="BB434" s="149"/>
      <c r="BC434" s="118"/>
      <c r="BD434" s="70"/>
      <c r="BE434" s="71"/>
      <c r="BF434" s="148"/>
      <c r="BG434" s="148"/>
      <c r="BH434" s="147"/>
      <c r="BI434" s="114"/>
      <c r="BJ434" s="114"/>
      <c r="BK434" s="147"/>
      <c r="BL434" s="150"/>
      <c r="BM434" s="147"/>
      <c r="BN434" s="147"/>
      <c r="BO434" s="147"/>
      <c r="BP434" s="147"/>
      <c r="BQ434" s="147"/>
      <c r="BR434" s="115"/>
      <c r="BS434" s="115"/>
      <c r="BT434" s="115"/>
      <c r="BU434" s="147"/>
      <c r="BV434" s="150"/>
      <c r="BW434" s="147"/>
      <c r="BX434" s="147"/>
      <c r="BY434" s="147"/>
      <c r="BZ434" s="147"/>
      <c r="CA434" s="147"/>
      <c r="CB434" s="115"/>
      <c r="CC434" s="115"/>
      <c r="CD434" s="115"/>
      <c r="CE434" s="147"/>
      <c r="CF434" s="150"/>
      <c r="CG434" s="120"/>
      <c r="CH434" s="185"/>
      <c r="CI434" s="122"/>
      <c r="CJ434" s="122"/>
      <c r="CK434" s="184"/>
      <c r="CL434" s="184"/>
    </row>
    <row r="435" spans="1:90" hidden="1" x14ac:dyDescent="0.25">
      <c r="A435" s="145"/>
      <c r="B435" s="146"/>
      <c r="C435" s="94"/>
      <c r="D435" s="147"/>
      <c r="E435" s="148"/>
      <c r="F435" s="149"/>
      <c r="G435" s="147"/>
      <c r="H435" s="147"/>
      <c r="I435" s="147"/>
      <c r="J435" s="147"/>
      <c r="K435" s="147"/>
      <c r="L435" s="115"/>
      <c r="M435" s="115"/>
      <c r="N435" s="115"/>
      <c r="O435" s="147"/>
      <c r="P435" s="149"/>
      <c r="Q435" s="147"/>
      <c r="R435" s="147"/>
      <c r="S435" s="147"/>
      <c r="T435" s="147"/>
      <c r="U435" s="147"/>
      <c r="V435" s="115"/>
      <c r="W435" s="115"/>
      <c r="X435" s="115"/>
      <c r="Y435" s="147"/>
      <c r="Z435" s="149"/>
      <c r="AA435" s="147"/>
      <c r="AB435" s="147"/>
      <c r="AC435" s="147"/>
      <c r="AD435" s="114"/>
      <c r="AE435" s="114"/>
      <c r="AF435" s="147"/>
      <c r="AG435" s="149"/>
      <c r="AH435" s="147"/>
      <c r="AI435" s="147"/>
      <c r="AJ435" s="147"/>
      <c r="AK435" s="114"/>
      <c r="AL435" s="114"/>
      <c r="AM435" s="147"/>
      <c r="AN435" s="149"/>
      <c r="AO435" s="147"/>
      <c r="AP435" s="147"/>
      <c r="AQ435" s="114"/>
      <c r="AR435" s="147"/>
      <c r="AS435" s="114"/>
      <c r="AT435" s="147"/>
      <c r="AU435" s="147"/>
      <c r="AV435" s="147"/>
      <c r="AW435" s="114"/>
      <c r="AX435" s="147"/>
      <c r="AY435" s="114"/>
      <c r="AZ435" s="147"/>
      <c r="BA435" s="114"/>
      <c r="BB435" s="149"/>
      <c r="BC435" s="118"/>
      <c r="BD435" s="70"/>
      <c r="BE435" s="71"/>
      <c r="BF435" s="148"/>
      <c r="BG435" s="148"/>
      <c r="BH435" s="147"/>
      <c r="BI435" s="114"/>
      <c r="BJ435" s="114"/>
      <c r="BK435" s="147"/>
      <c r="BL435" s="150"/>
      <c r="BM435" s="147"/>
      <c r="BN435" s="147"/>
      <c r="BO435" s="147"/>
      <c r="BP435" s="147"/>
      <c r="BQ435" s="147"/>
      <c r="BR435" s="115"/>
      <c r="BS435" s="115"/>
      <c r="BT435" s="115"/>
      <c r="BU435" s="147"/>
      <c r="BV435" s="150"/>
      <c r="BW435" s="147"/>
      <c r="BX435" s="147"/>
      <c r="BY435" s="147"/>
      <c r="BZ435" s="147"/>
      <c r="CA435" s="147"/>
      <c r="CB435" s="115"/>
      <c r="CC435" s="115"/>
      <c r="CD435" s="115"/>
      <c r="CE435" s="147"/>
      <c r="CF435" s="150"/>
      <c r="CG435" s="120"/>
      <c r="CH435" s="185"/>
      <c r="CI435" s="122"/>
      <c r="CJ435" s="122"/>
      <c r="CK435" s="184"/>
      <c r="CL435" s="184"/>
    </row>
    <row r="436" spans="1:90" hidden="1" x14ac:dyDescent="0.25">
      <c r="A436" s="145"/>
      <c r="B436" s="146"/>
      <c r="C436" s="94"/>
      <c r="D436" s="147"/>
      <c r="E436" s="148"/>
      <c r="F436" s="149"/>
      <c r="G436" s="147"/>
      <c r="H436" s="147"/>
      <c r="I436" s="147"/>
      <c r="J436" s="147"/>
      <c r="K436" s="147"/>
      <c r="L436" s="115"/>
      <c r="M436" s="115"/>
      <c r="N436" s="115"/>
      <c r="O436" s="147"/>
      <c r="P436" s="149"/>
      <c r="Q436" s="147"/>
      <c r="R436" s="147"/>
      <c r="S436" s="147"/>
      <c r="T436" s="147"/>
      <c r="U436" s="147"/>
      <c r="V436" s="115"/>
      <c r="W436" s="115"/>
      <c r="X436" s="115"/>
      <c r="Y436" s="147"/>
      <c r="Z436" s="149"/>
      <c r="AA436" s="147"/>
      <c r="AB436" s="147"/>
      <c r="AC436" s="147"/>
      <c r="AD436" s="114"/>
      <c r="AE436" s="114"/>
      <c r="AF436" s="147"/>
      <c r="AG436" s="149"/>
      <c r="AH436" s="147"/>
      <c r="AI436" s="147"/>
      <c r="AJ436" s="147"/>
      <c r="AK436" s="114"/>
      <c r="AL436" s="114"/>
      <c r="AM436" s="147"/>
      <c r="AN436" s="149"/>
      <c r="AO436" s="147"/>
      <c r="AP436" s="147"/>
      <c r="AQ436" s="114"/>
      <c r="AR436" s="147"/>
      <c r="AS436" s="114"/>
      <c r="AT436" s="147"/>
      <c r="AU436" s="147"/>
      <c r="AV436" s="147"/>
      <c r="AW436" s="114"/>
      <c r="AX436" s="147"/>
      <c r="AY436" s="114"/>
      <c r="AZ436" s="147"/>
      <c r="BA436" s="114"/>
      <c r="BB436" s="149"/>
      <c r="BC436" s="118"/>
      <c r="BD436" s="70"/>
      <c r="BE436" s="71"/>
      <c r="BF436" s="148"/>
      <c r="BG436" s="148"/>
      <c r="BH436" s="147"/>
      <c r="BI436" s="114"/>
      <c r="BJ436" s="114"/>
      <c r="BK436" s="147"/>
      <c r="BL436" s="150"/>
      <c r="BM436" s="147"/>
      <c r="BN436" s="147"/>
      <c r="BO436" s="147"/>
      <c r="BP436" s="147"/>
      <c r="BQ436" s="147"/>
      <c r="BR436" s="115"/>
      <c r="BS436" s="115"/>
      <c r="BT436" s="115"/>
      <c r="BU436" s="147"/>
      <c r="BV436" s="150"/>
      <c r="BW436" s="147"/>
      <c r="BX436" s="147"/>
      <c r="BY436" s="147"/>
      <c r="BZ436" s="147"/>
      <c r="CA436" s="147"/>
      <c r="CB436" s="115"/>
      <c r="CC436" s="115"/>
      <c r="CD436" s="115"/>
      <c r="CE436" s="147"/>
      <c r="CF436" s="150"/>
      <c r="CG436" s="120"/>
      <c r="CH436" s="185"/>
      <c r="CI436" s="122"/>
      <c r="CJ436" s="122"/>
      <c r="CK436" s="184"/>
      <c r="CL436" s="184"/>
    </row>
    <row r="437" spans="1:90" hidden="1" x14ac:dyDescent="0.25">
      <c r="A437" s="145"/>
      <c r="B437" s="146"/>
      <c r="C437" s="94"/>
      <c r="D437" s="147"/>
      <c r="E437" s="148"/>
      <c r="F437" s="149"/>
      <c r="G437" s="147"/>
      <c r="H437" s="147"/>
      <c r="I437" s="147"/>
      <c r="J437" s="147"/>
      <c r="K437" s="147"/>
      <c r="L437" s="115"/>
      <c r="M437" s="115"/>
      <c r="N437" s="115"/>
      <c r="O437" s="147"/>
      <c r="P437" s="149"/>
      <c r="Q437" s="147"/>
      <c r="R437" s="147"/>
      <c r="S437" s="147"/>
      <c r="T437" s="147"/>
      <c r="U437" s="147"/>
      <c r="V437" s="115"/>
      <c r="W437" s="115"/>
      <c r="X437" s="115"/>
      <c r="Y437" s="147"/>
      <c r="Z437" s="149"/>
      <c r="AA437" s="147"/>
      <c r="AB437" s="147"/>
      <c r="AC437" s="147"/>
      <c r="AD437" s="114"/>
      <c r="AE437" s="114"/>
      <c r="AF437" s="147"/>
      <c r="AG437" s="149"/>
      <c r="AH437" s="147"/>
      <c r="AI437" s="147"/>
      <c r="AJ437" s="147"/>
      <c r="AK437" s="114"/>
      <c r="AL437" s="114"/>
      <c r="AM437" s="147"/>
      <c r="AN437" s="149"/>
      <c r="AO437" s="147"/>
      <c r="AP437" s="147"/>
      <c r="AQ437" s="114"/>
      <c r="AR437" s="147"/>
      <c r="AS437" s="114"/>
      <c r="AT437" s="147"/>
      <c r="AU437" s="147"/>
      <c r="AV437" s="147"/>
      <c r="AW437" s="114"/>
      <c r="AX437" s="147"/>
      <c r="AY437" s="114"/>
      <c r="AZ437" s="147"/>
      <c r="BA437" s="114"/>
      <c r="BB437" s="149"/>
      <c r="BC437" s="118"/>
      <c r="BD437" s="70"/>
      <c r="BE437" s="71"/>
      <c r="BF437" s="148"/>
      <c r="BG437" s="148"/>
      <c r="BH437" s="147"/>
      <c r="BI437" s="114"/>
      <c r="BJ437" s="114"/>
      <c r="BK437" s="147"/>
      <c r="BL437" s="150"/>
      <c r="BM437" s="147"/>
      <c r="BN437" s="147"/>
      <c r="BO437" s="147"/>
      <c r="BP437" s="147"/>
      <c r="BQ437" s="147"/>
      <c r="BR437" s="115"/>
      <c r="BS437" s="115"/>
      <c r="BT437" s="115"/>
      <c r="BU437" s="147"/>
      <c r="BV437" s="150"/>
      <c r="BW437" s="147"/>
      <c r="BX437" s="147"/>
      <c r="BY437" s="147"/>
      <c r="BZ437" s="147"/>
      <c r="CA437" s="147"/>
      <c r="CB437" s="115"/>
      <c r="CC437" s="115"/>
      <c r="CD437" s="115"/>
      <c r="CE437" s="147"/>
      <c r="CF437" s="150"/>
      <c r="CG437" s="120"/>
      <c r="CH437" s="185"/>
      <c r="CI437" s="122"/>
      <c r="CJ437" s="122"/>
      <c r="CK437" s="184"/>
      <c r="CL437" s="184"/>
    </row>
    <row r="438" spans="1:90" hidden="1" x14ac:dyDescent="0.25">
      <c r="A438" s="145"/>
      <c r="B438" s="146"/>
      <c r="C438" s="94"/>
      <c r="D438" s="147"/>
      <c r="E438" s="148"/>
      <c r="F438" s="149"/>
      <c r="G438" s="147"/>
      <c r="H438" s="147"/>
      <c r="I438" s="147"/>
      <c r="J438" s="147"/>
      <c r="K438" s="147"/>
      <c r="L438" s="115"/>
      <c r="M438" s="115"/>
      <c r="N438" s="115"/>
      <c r="O438" s="147"/>
      <c r="P438" s="149"/>
      <c r="Q438" s="147"/>
      <c r="R438" s="147"/>
      <c r="S438" s="147"/>
      <c r="T438" s="147"/>
      <c r="U438" s="147"/>
      <c r="V438" s="115"/>
      <c r="W438" s="115"/>
      <c r="X438" s="115"/>
      <c r="Y438" s="147"/>
      <c r="Z438" s="149"/>
      <c r="AA438" s="147"/>
      <c r="AB438" s="147"/>
      <c r="AC438" s="147"/>
      <c r="AD438" s="114"/>
      <c r="AE438" s="114"/>
      <c r="AF438" s="147"/>
      <c r="AG438" s="149"/>
      <c r="AH438" s="147"/>
      <c r="AI438" s="147"/>
      <c r="AJ438" s="147"/>
      <c r="AK438" s="114"/>
      <c r="AL438" s="114"/>
      <c r="AM438" s="147"/>
      <c r="AN438" s="149"/>
      <c r="AO438" s="147"/>
      <c r="AP438" s="147"/>
      <c r="AQ438" s="114"/>
      <c r="AR438" s="147"/>
      <c r="AS438" s="114"/>
      <c r="AT438" s="147"/>
      <c r="AU438" s="147"/>
      <c r="AV438" s="147"/>
      <c r="AW438" s="114"/>
      <c r="AX438" s="147"/>
      <c r="AY438" s="114"/>
      <c r="AZ438" s="147"/>
      <c r="BA438" s="114"/>
      <c r="BB438" s="149"/>
      <c r="BC438" s="118"/>
      <c r="BD438" s="70"/>
      <c r="BE438" s="71"/>
      <c r="BF438" s="148"/>
      <c r="BG438" s="148"/>
      <c r="BH438" s="147"/>
      <c r="BI438" s="114"/>
      <c r="BJ438" s="114"/>
      <c r="BK438" s="147"/>
      <c r="BL438" s="150"/>
      <c r="BM438" s="147"/>
      <c r="BN438" s="147"/>
      <c r="BO438" s="147"/>
      <c r="BP438" s="147"/>
      <c r="BQ438" s="147"/>
      <c r="BR438" s="115"/>
      <c r="BS438" s="115"/>
      <c r="BT438" s="115"/>
      <c r="BU438" s="147"/>
      <c r="BV438" s="150"/>
      <c r="BW438" s="147"/>
      <c r="BX438" s="147"/>
      <c r="BY438" s="147"/>
      <c r="BZ438" s="147"/>
      <c r="CA438" s="147"/>
      <c r="CB438" s="115"/>
      <c r="CC438" s="115"/>
      <c r="CD438" s="115"/>
      <c r="CE438" s="147"/>
      <c r="CF438" s="150"/>
      <c r="CG438" s="120"/>
      <c r="CH438" s="185"/>
      <c r="CI438" s="122"/>
      <c r="CJ438" s="122"/>
      <c r="CK438" s="184"/>
      <c r="CL438" s="184"/>
    </row>
    <row r="439" spans="1:90" hidden="1" x14ac:dyDescent="0.25">
      <c r="A439" s="145"/>
      <c r="B439" s="146"/>
      <c r="C439" s="94"/>
      <c r="D439" s="147"/>
      <c r="E439" s="148"/>
      <c r="F439" s="149"/>
      <c r="G439" s="147"/>
      <c r="H439" s="147"/>
      <c r="I439" s="147"/>
      <c r="J439" s="147"/>
      <c r="K439" s="147"/>
      <c r="L439" s="115"/>
      <c r="M439" s="115"/>
      <c r="N439" s="115"/>
      <c r="O439" s="147"/>
      <c r="P439" s="149"/>
      <c r="Q439" s="147"/>
      <c r="R439" s="147"/>
      <c r="S439" s="147"/>
      <c r="T439" s="147"/>
      <c r="U439" s="147"/>
      <c r="V439" s="115"/>
      <c r="W439" s="115"/>
      <c r="X439" s="115"/>
      <c r="Y439" s="147"/>
      <c r="Z439" s="149"/>
      <c r="AA439" s="147"/>
      <c r="AB439" s="147"/>
      <c r="AC439" s="147"/>
      <c r="AD439" s="114"/>
      <c r="AE439" s="114"/>
      <c r="AF439" s="147"/>
      <c r="AG439" s="149"/>
      <c r="AH439" s="147"/>
      <c r="AI439" s="147"/>
      <c r="AJ439" s="147"/>
      <c r="AK439" s="114"/>
      <c r="AL439" s="114"/>
      <c r="AM439" s="147"/>
      <c r="AN439" s="149"/>
      <c r="AO439" s="147"/>
      <c r="AP439" s="147"/>
      <c r="AQ439" s="114"/>
      <c r="AR439" s="147"/>
      <c r="AS439" s="114"/>
      <c r="AT439" s="147"/>
      <c r="AU439" s="147"/>
      <c r="AV439" s="147"/>
      <c r="AW439" s="114"/>
      <c r="AX439" s="147"/>
      <c r="AY439" s="114"/>
      <c r="AZ439" s="147"/>
      <c r="BA439" s="114"/>
      <c r="BB439" s="149"/>
      <c r="BC439" s="118"/>
      <c r="BD439" s="70"/>
      <c r="BE439" s="71"/>
      <c r="BF439" s="148"/>
      <c r="BG439" s="148"/>
      <c r="BH439" s="147"/>
      <c r="BI439" s="114"/>
      <c r="BJ439" s="114"/>
      <c r="BK439" s="147"/>
      <c r="BL439" s="150"/>
      <c r="BM439" s="147"/>
      <c r="BN439" s="147"/>
      <c r="BO439" s="147"/>
      <c r="BP439" s="147"/>
      <c r="BQ439" s="147"/>
      <c r="BR439" s="115"/>
      <c r="BS439" s="115"/>
      <c r="BT439" s="115"/>
      <c r="BU439" s="147"/>
      <c r="BV439" s="150"/>
      <c r="BW439" s="147"/>
      <c r="BX439" s="147"/>
      <c r="BY439" s="147"/>
      <c r="BZ439" s="147"/>
      <c r="CA439" s="147"/>
      <c r="CB439" s="115"/>
      <c r="CC439" s="115"/>
      <c r="CD439" s="115"/>
      <c r="CE439" s="147"/>
      <c r="CF439" s="150"/>
      <c r="CG439" s="120"/>
      <c r="CH439" s="185"/>
      <c r="CI439" s="122"/>
      <c r="CJ439" s="122"/>
      <c r="CK439" s="184"/>
      <c r="CL439" s="184"/>
    </row>
    <row r="440" spans="1:90" hidden="1" x14ac:dyDescent="0.25">
      <c r="A440" s="145"/>
      <c r="B440" s="146"/>
      <c r="C440" s="94"/>
      <c r="D440" s="147"/>
      <c r="E440" s="148"/>
      <c r="F440" s="149"/>
      <c r="G440" s="147"/>
      <c r="H440" s="147"/>
      <c r="I440" s="147"/>
      <c r="J440" s="147"/>
      <c r="K440" s="147"/>
      <c r="L440" s="115"/>
      <c r="M440" s="115"/>
      <c r="N440" s="115"/>
      <c r="O440" s="147"/>
      <c r="P440" s="149"/>
      <c r="Q440" s="147"/>
      <c r="R440" s="147"/>
      <c r="S440" s="147"/>
      <c r="T440" s="147"/>
      <c r="U440" s="147"/>
      <c r="V440" s="115"/>
      <c r="W440" s="115"/>
      <c r="X440" s="115"/>
      <c r="Y440" s="147"/>
      <c r="Z440" s="149"/>
      <c r="AA440" s="147"/>
      <c r="AB440" s="147"/>
      <c r="AC440" s="147"/>
      <c r="AD440" s="114"/>
      <c r="AE440" s="114"/>
      <c r="AF440" s="147"/>
      <c r="AG440" s="149"/>
      <c r="AH440" s="147"/>
      <c r="AI440" s="147"/>
      <c r="AJ440" s="147"/>
      <c r="AK440" s="114"/>
      <c r="AL440" s="114"/>
      <c r="AM440" s="147"/>
      <c r="AN440" s="149"/>
      <c r="AO440" s="147"/>
      <c r="AP440" s="147"/>
      <c r="AQ440" s="114"/>
      <c r="AR440" s="147"/>
      <c r="AS440" s="114"/>
      <c r="AT440" s="147"/>
      <c r="AU440" s="147"/>
      <c r="AV440" s="147"/>
      <c r="AW440" s="114"/>
      <c r="AX440" s="147"/>
      <c r="AY440" s="114"/>
      <c r="AZ440" s="147"/>
      <c r="BA440" s="114"/>
      <c r="BB440" s="149"/>
      <c r="BC440" s="118"/>
      <c r="BD440" s="70"/>
      <c r="BE440" s="71"/>
      <c r="BF440" s="148"/>
      <c r="BG440" s="148"/>
      <c r="BH440" s="147"/>
      <c r="BI440" s="114"/>
      <c r="BJ440" s="114"/>
      <c r="BK440" s="147"/>
      <c r="BL440" s="150"/>
      <c r="BM440" s="147"/>
      <c r="BN440" s="147"/>
      <c r="BO440" s="147"/>
      <c r="BP440" s="147"/>
      <c r="BQ440" s="147"/>
      <c r="BR440" s="115"/>
      <c r="BS440" s="115"/>
      <c r="BT440" s="115"/>
      <c r="BU440" s="147"/>
      <c r="BV440" s="150"/>
      <c r="BW440" s="147"/>
      <c r="BX440" s="147"/>
      <c r="BY440" s="147"/>
      <c r="BZ440" s="147"/>
      <c r="CA440" s="147"/>
      <c r="CB440" s="115"/>
      <c r="CC440" s="115"/>
      <c r="CD440" s="115"/>
      <c r="CE440" s="147"/>
      <c r="CF440" s="150"/>
      <c r="CG440" s="120"/>
      <c r="CH440" s="185"/>
      <c r="CI440" s="122"/>
      <c r="CJ440" s="122"/>
      <c r="CK440" s="184"/>
      <c r="CL440" s="184"/>
    </row>
    <row r="441" spans="1:90" hidden="1" x14ac:dyDescent="0.25">
      <c r="A441" s="145"/>
      <c r="B441" s="146"/>
      <c r="C441" s="94"/>
      <c r="D441" s="147"/>
      <c r="E441" s="148"/>
      <c r="F441" s="149"/>
      <c r="G441" s="147"/>
      <c r="H441" s="147"/>
      <c r="I441" s="147"/>
      <c r="J441" s="147"/>
      <c r="K441" s="147"/>
      <c r="L441" s="115"/>
      <c r="M441" s="115"/>
      <c r="N441" s="115"/>
      <c r="O441" s="147"/>
      <c r="P441" s="149"/>
      <c r="Q441" s="147"/>
      <c r="R441" s="147"/>
      <c r="S441" s="147"/>
      <c r="T441" s="147"/>
      <c r="U441" s="147"/>
      <c r="V441" s="115"/>
      <c r="W441" s="115"/>
      <c r="X441" s="115"/>
      <c r="Y441" s="147"/>
      <c r="Z441" s="149"/>
      <c r="AA441" s="147"/>
      <c r="AB441" s="147"/>
      <c r="AC441" s="147"/>
      <c r="AD441" s="114"/>
      <c r="AE441" s="114"/>
      <c r="AF441" s="147"/>
      <c r="AG441" s="149"/>
      <c r="AH441" s="147"/>
      <c r="AI441" s="147"/>
      <c r="AJ441" s="147"/>
      <c r="AK441" s="114"/>
      <c r="AL441" s="114"/>
      <c r="AM441" s="147"/>
      <c r="AN441" s="149"/>
      <c r="AO441" s="147"/>
      <c r="AP441" s="147"/>
      <c r="AQ441" s="114"/>
      <c r="AR441" s="147"/>
      <c r="AS441" s="114"/>
      <c r="AT441" s="147"/>
      <c r="AU441" s="147"/>
      <c r="AV441" s="147"/>
      <c r="AW441" s="114"/>
      <c r="AX441" s="147"/>
      <c r="AY441" s="114"/>
      <c r="AZ441" s="147"/>
      <c r="BA441" s="114"/>
      <c r="BB441" s="149"/>
      <c r="BC441" s="118"/>
      <c r="BD441" s="70"/>
      <c r="BE441" s="71"/>
      <c r="BF441" s="148"/>
      <c r="BG441" s="148"/>
      <c r="BH441" s="147"/>
      <c r="BI441" s="114"/>
      <c r="BJ441" s="114"/>
      <c r="BK441" s="147"/>
      <c r="BL441" s="150"/>
      <c r="BM441" s="147"/>
      <c r="BN441" s="147"/>
      <c r="BO441" s="147"/>
      <c r="BP441" s="147"/>
      <c r="BQ441" s="147"/>
      <c r="BR441" s="115"/>
      <c r="BS441" s="115"/>
      <c r="BT441" s="115"/>
      <c r="BU441" s="147"/>
      <c r="BV441" s="150"/>
      <c r="BW441" s="147"/>
      <c r="BX441" s="147"/>
      <c r="BY441" s="147"/>
      <c r="BZ441" s="147"/>
      <c r="CA441" s="147"/>
      <c r="CB441" s="115"/>
      <c r="CC441" s="115"/>
      <c r="CD441" s="115"/>
      <c r="CE441" s="147"/>
      <c r="CF441" s="150"/>
      <c r="CG441" s="120"/>
      <c r="CH441" s="185"/>
      <c r="CI441" s="122"/>
      <c r="CJ441" s="122"/>
      <c r="CK441" s="184"/>
      <c r="CL441" s="184"/>
    </row>
    <row r="442" spans="1:90" hidden="1" x14ac:dyDescent="0.25">
      <c r="A442" s="145"/>
      <c r="B442" s="146"/>
      <c r="C442" s="94"/>
      <c r="D442" s="147"/>
      <c r="E442" s="148"/>
      <c r="F442" s="149"/>
      <c r="G442" s="147"/>
      <c r="H442" s="147"/>
      <c r="I442" s="147"/>
      <c r="J442" s="147"/>
      <c r="K442" s="147"/>
      <c r="L442" s="115"/>
      <c r="M442" s="115"/>
      <c r="N442" s="115"/>
      <c r="O442" s="147"/>
      <c r="P442" s="149"/>
      <c r="Q442" s="147"/>
      <c r="R442" s="147"/>
      <c r="S442" s="147"/>
      <c r="T442" s="147"/>
      <c r="U442" s="147"/>
      <c r="V442" s="115"/>
      <c r="W442" s="115"/>
      <c r="X442" s="115"/>
      <c r="Y442" s="147"/>
      <c r="Z442" s="149"/>
      <c r="AA442" s="147"/>
      <c r="AB442" s="147"/>
      <c r="AC442" s="147"/>
      <c r="AD442" s="114"/>
      <c r="AE442" s="114"/>
      <c r="AF442" s="147"/>
      <c r="AG442" s="149"/>
      <c r="AH442" s="147"/>
      <c r="AI442" s="147"/>
      <c r="AJ442" s="147"/>
      <c r="AK442" s="114"/>
      <c r="AL442" s="114"/>
      <c r="AM442" s="147"/>
      <c r="AN442" s="149"/>
      <c r="AO442" s="147"/>
      <c r="AP442" s="147"/>
      <c r="AQ442" s="114"/>
      <c r="AR442" s="147"/>
      <c r="AS442" s="114"/>
      <c r="AT442" s="147"/>
      <c r="AU442" s="147"/>
      <c r="AV442" s="147"/>
      <c r="AW442" s="114"/>
      <c r="AX442" s="147"/>
      <c r="AY442" s="114"/>
      <c r="AZ442" s="147"/>
      <c r="BA442" s="114"/>
      <c r="BB442" s="149"/>
      <c r="BC442" s="118"/>
      <c r="BD442" s="70"/>
      <c r="BE442" s="71"/>
      <c r="BF442" s="148"/>
      <c r="BG442" s="148"/>
      <c r="BH442" s="147"/>
      <c r="BI442" s="114"/>
      <c r="BJ442" s="114"/>
      <c r="BK442" s="147"/>
      <c r="BL442" s="150"/>
      <c r="BM442" s="147"/>
      <c r="BN442" s="147"/>
      <c r="BO442" s="147"/>
      <c r="BP442" s="147"/>
      <c r="BQ442" s="147"/>
      <c r="BR442" s="115"/>
      <c r="BS442" s="115"/>
      <c r="BT442" s="115"/>
      <c r="BU442" s="147"/>
      <c r="BV442" s="150"/>
      <c r="BW442" s="147"/>
      <c r="BX442" s="147"/>
      <c r="BY442" s="147"/>
      <c r="BZ442" s="147"/>
      <c r="CA442" s="147"/>
      <c r="CB442" s="115"/>
      <c r="CC442" s="115"/>
      <c r="CD442" s="115"/>
      <c r="CE442" s="147"/>
      <c r="CF442" s="150"/>
      <c r="CG442" s="120"/>
      <c r="CH442" s="185"/>
      <c r="CI442" s="122"/>
      <c r="CJ442" s="122"/>
      <c r="CK442" s="184"/>
      <c r="CL442" s="184"/>
    </row>
    <row r="443" spans="1:90" hidden="1" x14ac:dyDescent="0.25">
      <c r="A443" s="145"/>
      <c r="B443" s="146"/>
      <c r="C443" s="94"/>
      <c r="D443" s="147"/>
      <c r="E443" s="148"/>
      <c r="F443" s="149"/>
      <c r="G443" s="147"/>
      <c r="H443" s="147"/>
      <c r="I443" s="147"/>
      <c r="J443" s="147"/>
      <c r="K443" s="147"/>
      <c r="L443" s="115"/>
      <c r="M443" s="115"/>
      <c r="N443" s="115"/>
      <c r="O443" s="147"/>
      <c r="P443" s="149"/>
      <c r="Q443" s="147"/>
      <c r="R443" s="147"/>
      <c r="S443" s="147"/>
      <c r="T443" s="147"/>
      <c r="U443" s="147"/>
      <c r="V443" s="115"/>
      <c r="W443" s="115"/>
      <c r="X443" s="115"/>
      <c r="Y443" s="147"/>
      <c r="Z443" s="149"/>
      <c r="AA443" s="147"/>
      <c r="AB443" s="147"/>
      <c r="AC443" s="147"/>
      <c r="AD443" s="114"/>
      <c r="AE443" s="114"/>
      <c r="AF443" s="147"/>
      <c r="AG443" s="149"/>
      <c r="AH443" s="147"/>
      <c r="AI443" s="147"/>
      <c r="AJ443" s="147"/>
      <c r="AK443" s="114"/>
      <c r="AL443" s="114"/>
      <c r="AM443" s="147"/>
      <c r="AN443" s="149"/>
      <c r="AO443" s="147"/>
      <c r="AP443" s="147"/>
      <c r="AQ443" s="114"/>
      <c r="AR443" s="147"/>
      <c r="AS443" s="114"/>
      <c r="AT443" s="147"/>
      <c r="AU443" s="147"/>
      <c r="AV443" s="147"/>
      <c r="AW443" s="114"/>
      <c r="AX443" s="147"/>
      <c r="AY443" s="114"/>
      <c r="AZ443" s="147"/>
      <c r="BA443" s="114"/>
      <c r="BB443" s="149"/>
      <c r="BC443" s="118"/>
      <c r="BD443" s="70"/>
      <c r="BE443" s="71"/>
      <c r="BF443" s="148"/>
      <c r="BG443" s="148"/>
      <c r="BH443" s="147"/>
      <c r="BI443" s="114"/>
      <c r="BJ443" s="114"/>
      <c r="BK443" s="147"/>
      <c r="BL443" s="150"/>
      <c r="BM443" s="147"/>
      <c r="BN443" s="147"/>
      <c r="BO443" s="147"/>
      <c r="BP443" s="147"/>
      <c r="BQ443" s="147"/>
      <c r="BR443" s="115"/>
      <c r="BS443" s="115"/>
      <c r="BT443" s="115"/>
      <c r="BU443" s="147"/>
      <c r="BV443" s="150"/>
      <c r="BW443" s="147"/>
      <c r="BX443" s="147"/>
      <c r="BY443" s="147"/>
      <c r="BZ443" s="147"/>
      <c r="CA443" s="147"/>
      <c r="CB443" s="115"/>
      <c r="CC443" s="115"/>
      <c r="CD443" s="115"/>
      <c r="CE443" s="147"/>
      <c r="CF443" s="150"/>
      <c r="CG443" s="120"/>
      <c r="CH443" s="185"/>
      <c r="CI443" s="122"/>
      <c r="CJ443" s="122"/>
      <c r="CK443" s="184"/>
      <c r="CL443" s="184"/>
    </row>
    <row r="444" spans="1:90" hidden="1" x14ac:dyDescent="0.25">
      <c r="A444" s="145"/>
      <c r="B444" s="146"/>
      <c r="C444" s="94"/>
      <c r="D444" s="147"/>
      <c r="E444" s="148"/>
      <c r="F444" s="149"/>
      <c r="G444" s="147"/>
      <c r="H444" s="147"/>
      <c r="I444" s="147"/>
      <c r="J444" s="147"/>
      <c r="K444" s="147"/>
      <c r="L444" s="115"/>
      <c r="M444" s="115"/>
      <c r="N444" s="115"/>
      <c r="O444" s="147"/>
      <c r="P444" s="149"/>
      <c r="Q444" s="147"/>
      <c r="R444" s="147"/>
      <c r="S444" s="147"/>
      <c r="T444" s="147"/>
      <c r="U444" s="147"/>
      <c r="V444" s="115"/>
      <c r="W444" s="115"/>
      <c r="X444" s="115"/>
      <c r="Y444" s="147"/>
      <c r="Z444" s="149"/>
      <c r="AA444" s="147"/>
      <c r="AB444" s="147"/>
      <c r="AC444" s="147"/>
      <c r="AD444" s="114"/>
      <c r="AE444" s="114"/>
      <c r="AF444" s="147"/>
      <c r="AG444" s="149"/>
      <c r="AH444" s="147"/>
      <c r="AI444" s="147"/>
      <c r="AJ444" s="147"/>
      <c r="AK444" s="114"/>
      <c r="AL444" s="114"/>
      <c r="AM444" s="147"/>
      <c r="AN444" s="149"/>
      <c r="AO444" s="147"/>
      <c r="AP444" s="147"/>
      <c r="AQ444" s="114"/>
      <c r="AR444" s="147"/>
      <c r="AS444" s="114"/>
      <c r="AT444" s="147"/>
      <c r="AU444" s="147"/>
      <c r="AV444" s="147"/>
      <c r="AW444" s="114"/>
      <c r="AX444" s="147"/>
      <c r="AY444" s="114"/>
      <c r="AZ444" s="147"/>
      <c r="BA444" s="114"/>
      <c r="BB444" s="149"/>
      <c r="BC444" s="118"/>
      <c r="BD444" s="70"/>
      <c r="BE444" s="71"/>
      <c r="BF444" s="148"/>
      <c r="BG444" s="148"/>
      <c r="BH444" s="147"/>
      <c r="BI444" s="114"/>
      <c r="BJ444" s="114"/>
      <c r="BK444" s="147"/>
      <c r="BL444" s="150"/>
      <c r="BM444" s="147"/>
      <c r="BN444" s="147"/>
      <c r="BO444" s="147"/>
      <c r="BP444" s="147"/>
      <c r="BQ444" s="147"/>
      <c r="BR444" s="115"/>
      <c r="BS444" s="115"/>
      <c r="BT444" s="115"/>
      <c r="BU444" s="147"/>
      <c r="BV444" s="150"/>
      <c r="BW444" s="147"/>
      <c r="BX444" s="147"/>
      <c r="BY444" s="147"/>
      <c r="BZ444" s="147"/>
      <c r="CA444" s="147"/>
      <c r="CB444" s="115"/>
      <c r="CC444" s="115"/>
      <c r="CD444" s="115"/>
      <c r="CE444" s="147"/>
      <c r="CF444" s="150"/>
      <c r="CG444" s="120"/>
      <c r="CH444" s="185"/>
      <c r="CI444" s="122"/>
      <c r="CJ444" s="122"/>
      <c r="CK444" s="184"/>
      <c r="CL444" s="184"/>
    </row>
    <row r="445" spans="1:90" hidden="1" x14ac:dyDescent="0.25">
      <c r="A445" s="145"/>
      <c r="B445" s="146"/>
      <c r="C445" s="94"/>
      <c r="D445" s="147"/>
      <c r="E445" s="148"/>
      <c r="F445" s="149"/>
      <c r="G445" s="147"/>
      <c r="H445" s="147"/>
      <c r="I445" s="147"/>
      <c r="J445" s="147"/>
      <c r="K445" s="147"/>
      <c r="L445" s="115"/>
      <c r="M445" s="115"/>
      <c r="N445" s="115"/>
      <c r="O445" s="147"/>
      <c r="P445" s="149"/>
      <c r="Q445" s="147"/>
      <c r="R445" s="147"/>
      <c r="S445" s="147"/>
      <c r="T445" s="147"/>
      <c r="U445" s="147"/>
      <c r="V445" s="115"/>
      <c r="W445" s="115"/>
      <c r="X445" s="115"/>
      <c r="Y445" s="147"/>
      <c r="Z445" s="149"/>
      <c r="AA445" s="147"/>
      <c r="AB445" s="147"/>
      <c r="AC445" s="147"/>
      <c r="AD445" s="114"/>
      <c r="AE445" s="114"/>
      <c r="AF445" s="147"/>
      <c r="AG445" s="149"/>
      <c r="AH445" s="147"/>
      <c r="AI445" s="147"/>
      <c r="AJ445" s="147"/>
      <c r="AK445" s="114"/>
      <c r="AL445" s="114"/>
      <c r="AM445" s="147"/>
      <c r="AN445" s="149"/>
      <c r="AO445" s="147"/>
      <c r="AP445" s="147"/>
      <c r="AQ445" s="114"/>
      <c r="AR445" s="147"/>
      <c r="AS445" s="114"/>
      <c r="AT445" s="147"/>
      <c r="AU445" s="147"/>
      <c r="AV445" s="147"/>
      <c r="AW445" s="114"/>
      <c r="AX445" s="147"/>
      <c r="AY445" s="114"/>
      <c r="AZ445" s="147"/>
      <c r="BA445" s="114"/>
      <c r="BB445" s="149"/>
      <c r="BC445" s="118"/>
      <c r="BD445" s="70"/>
      <c r="BE445" s="71"/>
      <c r="BF445" s="148"/>
      <c r="BG445" s="148"/>
      <c r="BH445" s="147"/>
      <c r="BI445" s="114"/>
      <c r="BJ445" s="114"/>
      <c r="BK445" s="147"/>
      <c r="BL445" s="150"/>
      <c r="BM445" s="147"/>
      <c r="BN445" s="147"/>
      <c r="BO445" s="147"/>
      <c r="BP445" s="147"/>
      <c r="BQ445" s="147"/>
      <c r="BR445" s="115"/>
      <c r="BS445" s="115"/>
      <c r="BT445" s="115"/>
      <c r="BU445" s="147"/>
      <c r="BV445" s="150"/>
      <c r="BW445" s="147"/>
      <c r="BX445" s="147"/>
      <c r="BY445" s="147"/>
      <c r="BZ445" s="147"/>
      <c r="CA445" s="147"/>
      <c r="CB445" s="115"/>
      <c r="CC445" s="115"/>
      <c r="CD445" s="115"/>
      <c r="CE445" s="147"/>
      <c r="CF445" s="150"/>
      <c r="CG445" s="120"/>
      <c r="CH445" s="185"/>
      <c r="CI445" s="122"/>
      <c r="CJ445" s="122"/>
      <c r="CK445" s="184"/>
      <c r="CL445" s="184"/>
    </row>
    <row r="446" spans="1:90" hidden="1" x14ac:dyDescent="0.25">
      <c r="A446" s="145"/>
      <c r="B446" s="146"/>
      <c r="C446" s="94"/>
      <c r="D446" s="147"/>
      <c r="E446" s="148"/>
      <c r="F446" s="149"/>
      <c r="G446" s="147"/>
      <c r="H446" s="147"/>
      <c r="I446" s="147"/>
      <c r="J446" s="147"/>
      <c r="K446" s="147"/>
      <c r="L446" s="115"/>
      <c r="M446" s="115"/>
      <c r="N446" s="115"/>
      <c r="O446" s="147"/>
      <c r="P446" s="149"/>
      <c r="Q446" s="147"/>
      <c r="R446" s="147"/>
      <c r="S446" s="147"/>
      <c r="T446" s="147"/>
      <c r="U446" s="147"/>
      <c r="V446" s="115"/>
      <c r="W446" s="115"/>
      <c r="X446" s="115"/>
      <c r="Y446" s="147"/>
      <c r="Z446" s="149"/>
      <c r="AA446" s="147"/>
      <c r="AB446" s="147"/>
      <c r="AC446" s="147"/>
      <c r="AD446" s="114"/>
      <c r="AE446" s="114"/>
      <c r="AF446" s="147"/>
      <c r="AG446" s="149"/>
      <c r="AH446" s="147"/>
      <c r="AI446" s="147"/>
      <c r="AJ446" s="147"/>
      <c r="AK446" s="114"/>
      <c r="AL446" s="114"/>
      <c r="AM446" s="147"/>
      <c r="AN446" s="149"/>
      <c r="AO446" s="147"/>
      <c r="AP446" s="147"/>
      <c r="AQ446" s="114"/>
      <c r="AR446" s="147"/>
      <c r="AS446" s="114"/>
      <c r="AT446" s="147"/>
      <c r="AU446" s="147"/>
      <c r="AV446" s="147"/>
      <c r="AW446" s="114"/>
      <c r="AX446" s="147"/>
      <c r="AY446" s="114"/>
      <c r="AZ446" s="147"/>
      <c r="BA446" s="114"/>
      <c r="BB446" s="149"/>
      <c r="BC446" s="118"/>
      <c r="BD446" s="70"/>
      <c r="BE446" s="71"/>
      <c r="BF446" s="148"/>
      <c r="BG446" s="148"/>
      <c r="BH446" s="147"/>
      <c r="BI446" s="114"/>
      <c r="BJ446" s="114"/>
      <c r="BK446" s="147"/>
      <c r="BL446" s="150"/>
      <c r="BM446" s="147"/>
      <c r="BN446" s="147"/>
      <c r="BO446" s="147"/>
      <c r="BP446" s="147"/>
      <c r="BQ446" s="147"/>
      <c r="BR446" s="115"/>
      <c r="BS446" s="115"/>
      <c r="BT446" s="115"/>
      <c r="BU446" s="147"/>
      <c r="BV446" s="150"/>
      <c r="BW446" s="147"/>
      <c r="BX446" s="147"/>
      <c r="BY446" s="147"/>
      <c r="BZ446" s="147"/>
      <c r="CA446" s="147"/>
      <c r="CB446" s="115"/>
      <c r="CC446" s="115"/>
      <c r="CD446" s="115"/>
      <c r="CE446" s="147"/>
      <c r="CF446" s="150"/>
      <c r="CG446" s="120"/>
      <c r="CH446" s="185"/>
      <c r="CI446" s="122"/>
      <c r="CJ446" s="122"/>
      <c r="CK446" s="184"/>
      <c r="CL446" s="184"/>
    </row>
    <row r="447" spans="1:90" hidden="1" x14ac:dyDescent="0.25">
      <c r="A447" s="145"/>
      <c r="B447" s="146"/>
      <c r="C447" s="94"/>
      <c r="D447" s="147"/>
      <c r="E447" s="148"/>
      <c r="F447" s="149"/>
      <c r="G447" s="147"/>
      <c r="H447" s="147"/>
      <c r="I447" s="147"/>
      <c r="J447" s="147"/>
      <c r="K447" s="147"/>
      <c r="L447" s="115"/>
      <c r="M447" s="115"/>
      <c r="N447" s="115"/>
      <c r="O447" s="147"/>
      <c r="P447" s="149"/>
      <c r="Q447" s="147"/>
      <c r="R447" s="147"/>
      <c r="S447" s="147"/>
      <c r="T447" s="147"/>
      <c r="U447" s="147"/>
      <c r="V447" s="115"/>
      <c r="W447" s="115"/>
      <c r="X447" s="115"/>
      <c r="Y447" s="147"/>
      <c r="Z447" s="149"/>
      <c r="AA447" s="147"/>
      <c r="AB447" s="147"/>
      <c r="AC447" s="147"/>
      <c r="AD447" s="114"/>
      <c r="AE447" s="114"/>
      <c r="AF447" s="147"/>
      <c r="AG447" s="149"/>
      <c r="AH447" s="147"/>
      <c r="AI447" s="147"/>
      <c r="AJ447" s="147"/>
      <c r="AK447" s="114"/>
      <c r="AL447" s="114"/>
      <c r="AM447" s="147"/>
      <c r="AN447" s="149"/>
      <c r="AO447" s="147"/>
      <c r="AP447" s="147"/>
      <c r="AQ447" s="114"/>
      <c r="AR447" s="147"/>
      <c r="AS447" s="114"/>
      <c r="AT447" s="147"/>
      <c r="AU447" s="147"/>
      <c r="AV447" s="147"/>
      <c r="AW447" s="114"/>
      <c r="AX447" s="147"/>
      <c r="AY447" s="114"/>
      <c r="AZ447" s="147"/>
      <c r="BA447" s="114"/>
      <c r="BB447" s="149"/>
      <c r="BC447" s="118"/>
      <c r="BD447" s="70"/>
      <c r="BE447" s="71"/>
      <c r="BF447" s="148"/>
      <c r="BG447" s="148"/>
      <c r="BH447" s="147"/>
      <c r="BI447" s="114"/>
      <c r="BJ447" s="114"/>
      <c r="BK447" s="147"/>
      <c r="BL447" s="150"/>
      <c r="BM447" s="147"/>
      <c r="BN447" s="147"/>
      <c r="BO447" s="147"/>
      <c r="BP447" s="147"/>
      <c r="BQ447" s="147"/>
      <c r="BR447" s="115"/>
      <c r="BS447" s="115"/>
      <c r="BT447" s="115"/>
      <c r="BU447" s="147"/>
      <c r="BV447" s="150"/>
      <c r="BW447" s="147"/>
      <c r="BX447" s="147"/>
      <c r="BY447" s="147"/>
      <c r="BZ447" s="147"/>
      <c r="CA447" s="147"/>
      <c r="CB447" s="115"/>
      <c r="CC447" s="115"/>
      <c r="CD447" s="115"/>
      <c r="CE447" s="147"/>
      <c r="CF447" s="150"/>
      <c r="CG447" s="120"/>
      <c r="CH447" s="185"/>
      <c r="CI447" s="122"/>
      <c r="CJ447" s="122"/>
      <c r="CK447" s="184"/>
      <c r="CL447" s="184"/>
    </row>
    <row r="448" spans="1:90" hidden="1" x14ac:dyDescent="0.25">
      <c r="A448" s="145"/>
      <c r="B448" s="146"/>
      <c r="C448" s="94"/>
      <c r="D448" s="147"/>
      <c r="E448" s="148"/>
      <c r="F448" s="149"/>
      <c r="G448" s="147"/>
      <c r="H448" s="147"/>
      <c r="I448" s="147"/>
      <c r="J448" s="147"/>
      <c r="K448" s="147"/>
      <c r="L448" s="115"/>
      <c r="M448" s="115"/>
      <c r="N448" s="115"/>
      <c r="O448" s="147"/>
      <c r="P448" s="149"/>
      <c r="Q448" s="147"/>
      <c r="R448" s="147"/>
      <c r="S448" s="147"/>
      <c r="T448" s="147"/>
      <c r="U448" s="147"/>
      <c r="V448" s="115"/>
      <c r="W448" s="115"/>
      <c r="X448" s="115"/>
      <c r="Y448" s="147"/>
      <c r="Z448" s="149"/>
      <c r="AA448" s="147"/>
      <c r="AB448" s="147"/>
      <c r="AC448" s="147"/>
      <c r="AD448" s="114"/>
      <c r="AE448" s="114"/>
      <c r="AF448" s="147"/>
      <c r="AG448" s="149"/>
      <c r="AH448" s="147"/>
      <c r="AI448" s="147"/>
      <c r="AJ448" s="147"/>
      <c r="AK448" s="114"/>
      <c r="AL448" s="114"/>
      <c r="AM448" s="147"/>
      <c r="AN448" s="149"/>
      <c r="AO448" s="147"/>
      <c r="AP448" s="147"/>
      <c r="AQ448" s="114"/>
      <c r="AR448" s="147"/>
      <c r="AS448" s="114"/>
      <c r="AT448" s="147"/>
      <c r="AU448" s="147"/>
      <c r="AV448" s="147"/>
      <c r="AW448" s="114"/>
      <c r="AX448" s="147"/>
      <c r="AY448" s="114"/>
      <c r="AZ448" s="147"/>
      <c r="BA448" s="114"/>
      <c r="BB448" s="149"/>
      <c r="BC448" s="118"/>
      <c r="BD448" s="70"/>
      <c r="BE448" s="71"/>
      <c r="BF448" s="148"/>
      <c r="BG448" s="148"/>
      <c r="BH448" s="147"/>
      <c r="BI448" s="114"/>
      <c r="BJ448" s="114"/>
      <c r="BK448" s="147"/>
      <c r="BL448" s="150"/>
      <c r="BM448" s="147"/>
      <c r="BN448" s="147"/>
      <c r="BO448" s="147"/>
      <c r="BP448" s="147"/>
      <c r="BQ448" s="147"/>
      <c r="BR448" s="115"/>
      <c r="BS448" s="115"/>
      <c r="BT448" s="115"/>
      <c r="BU448" s="147"/>
      <c r="BV448" s="150"/>
      <c r="BW448" s="147"/>
      <c r="BX448" s="147"/>
      <c r="BY448" s="147"/>
      <c r="BZ448" s="147"/>
      <c r="CA448" s="147"/>
      <c r="CB448" s="115"/>
      <c r="CC448" s="115"/>
      <c r="CD448" s="115"/>
      <c r="CE448" s="147"/>
      <c r="CF448" s="150"/>
      <c r="CG448" s="120"/>
      <c r="CH448" s="185"/>
      <c r="CI448" s="122"/>
      <c r="CJ448" s="122"/>
      <c r="CK448" s="184"/>
      <c r="CL448" s="184"/>
    </row>
    <row r="449" spans="1:90" hidden="1" x14ac:dyDescent="0.25">
      <c r="A449" s="145"/>
      <c r="B449" s="146"/>
      <c r="C449" s="94"/>
      <c r="D449" s="147"/>
      <c r="E449" s="148"/>
      <c r="F449" s="149"/>
      <c r="G449" s="147"/>
      <c r="H449" s="147"/>
      <c r="I449" s="147"/>
      <c r="J449" s="147"/>
      <c r="K449" s="147"/>
      <c r="L449" s="115"/>
      <c r="M449" s="115"/>
      <c r="N449" s="115"/>
      <c r="O449" s="147"/>
      <c r="P449" s="149"/>
      <c r="Q449" s="147"/>
      <c r="R449" s="147"/>
      <c r="S449" s="147"/>
      <c r="T449" s="147"/>
      <c r="U449" s="147"/>
      <c r="V449" s="115"/>
      <c r="W449" s="115"/>
      <c r="X449" s="115"/>
      <c r="Y449" s="147"/>
      <c r="Z449" s="149"/>
      <c r="AA449" s="147"/>
      <c r="AB449" s="147"/>
      <c r="AC449" s="147"/>
      <c r="AD449" s="114"/>
      <c r="AE449" s="114"/>
      <c r="AF449" s="147"/>
      <c r="AG449" s="149"/>
      <c r="AH449" s="147"/>
      <c r="AI449" s="147"/>
      <c r="AJ449" s="147"/>
      <c r="AK449" s="114"/>
      <c r="AL449" s="114"/>
      <c r="AM449" s="147"/>
      <c r="AN449" s="149"/>
      <c r="AO449" s="147"/>
      <c r="AP449" s="147"/>
      <c r="AQ449" s="114"/>
      <c r="AR449" s="147"/>
      <c r="AS449" s="114"/>
      <c r="AT449" s="147"/>
      <c r="AU449" s="147"/>
      <c r="AV449" s="147"/>
      <c r="AW449" s="114"/>
      <c r="AX449" s="147"/>
      <c r="AY449" s="114"/>
      <c r="AZ449" s="147"/>
      <c r="BA449" s="114"/>
      <c r="BB449" s="149"/>
      <c r="BC449" s="118"/>
      <c r="BD449" s="70"/>
      <c r="BE449" s="71"/>
      <c r="BF449" s="148"/>
      <c r="BG449" s="148"/>
      <c r="BH449" s="147"/>
      <c r="BI449" s="114"/>
      <c r="BJ449" s="114"/>
      <c r="BK449" s="147"/>
      <c r="BL449" s="150"/>
      <c r="BM449" s="147"/>
      <c r="BN449" s="147"/>
      <c r="BO449" s="147"/>
      <c r="BP449" s="147"/>
      <c r="BQ449" s="147"/>
      <c r="BR449" s="115"/>
      <c r="BS449" s="115"/>
      <c r="BT449" s="115"/>
      <c r="BU449" s="147"/>
      <c r="BV449" s="150"/>
      <c r="BW449" s="147"/>
      <c r="BX449" s="147"/>
      <c r="BY449" s="147"/>
      <c r="BZ449" s="147"/>
      <c r="CA449" s="147"/>
      <c r="CB449" s="115"/>
      <c r="CC449" s="115"/>
      <c r="CD449" s="115"/>
      <c r="CE449" s="147"/>
      <c r="CF449" s="150"/>
      <c r="CG449" s="120"/>
      <c r="CH449" s="185"/>
      <c r="CI449" s="122"/>
      <c r="CJ449" s="122"/>
      <c r="CK449" s="184"/>
      <c r="CL449" s="184"/>
    </row>
    <row r="450" spans="1:90" hidden="1" x14ac:dyDescent="0.25">
      <c r="A450" s="145"/>
      <c r="B450" s="146"/>
      <c r="C450" s="94"/>
      <c r="D450" s="147"/>
      <c r="E450" s="148"/>
      <c r="F450" s="149"/>
      <c r="G450" s="147"/>
      <c r="H450" s="147"/>
      <c r="I450" s="147"/>
      <c r="J450" s="147"/>
      <c r="K450" s="147"/>
      <c r="L450" s="115"/>
      <c r="M450" s="115"/>
      <c r="N450" s="115"/>
      <c r="O450" s="147"/>
      <c r="P450" s="149"/>
      <c r="Q450" s="147"/>
      <c r="R450" s="147"/>
      <c r="S450" s="147"/>
      <c r="T450" s="147"/>
      <c r="U450" s="147"/>
      <c r="V450" s="115"/>
      <c r="W450" s="115"/>
      <c r="X450" s="115"/>
      <c r="Y450" s="147"/>
      <c r="Z450" s="149"/>
      <c r="AA450" s="147"/>
      <c r="AB450" s="147"/>
      <c r="AC450" s="147"/>
      <c r="AD450" s="114"/>
      <c r="AE450" s="114"/>
      <c r="AF450" s="147"/>
      <c r="AG450" s="149"/>
      <c r="AH450" s="147"/>
      <c r="AI450" s="147"/>
      <c r="AJ450" s="147"/>
      <c r="AK450" s="114"/>
      <c r="AL450" s="114"/>
      <c r="AM450" s="147"/>
      <c r="AN450" s="149"/>
      <c r="AO450" s="147"/>
      <c r="AP450" s="147"/>
      <c r="AQ450" s="114"/>
      <c r="AR450" s="147"/>
      <c r="AS450" s="114"/>
      <c r="AT450" s="147"/>
      <c r="AU450" s="147"/>
      <c r="AV450" s="147"/>
      <c r="AW450" s="114"/>
      <c r="AX450" s="147"/>
      <c r="AY450" s="114"/>
      <c r="AZ450" s="147"/>
      <c r="BA450" s="114"/>
      <c r="BB450" s="149"/>
      <c r="BC450" s="118"/>
      <c r="BD450" s="70"/>
      <c r="BE450" s="71"/>
      <c r="BF450" s="148"/>
      <c r="BG450" s="148"/>
      <c r="BH450" s="147"/>
      <c r="BI450" s="114"/>
      <c r="BJ450" s="114"/>
      <c r="BK450" s="147"/>
      <c r="BL450" s="150"/>
      <c r="BM450" s="147"/>
      <c r="BN450" s="147"/>
      <c r="BO450" s="147"/>
      <c r="BP450" s="147"/>
      <c r="BQ450" s="147"/>
      <c r="BR450" s="115"/>
      <c r="BS450" s="115"/>
      <c r="BT450" s="115"/>
      <c r="BU450" s="147"/>
      <c r="BV450" s="150"/>
      <c r="BW450" s="147"/>
      <c r="BX450" s="147"/>
      <c r="BY450" s="147"/>
      <c r="BZ450" s="147"/>
      <c r="CA450" s="147"/>
      <c r="CB450" s="115"/>
      <c r="CC450" s="115"/>
      <c r="CD450" s="115"/>
      <c r="CE450" s="147"/>
      <c r="CF450" s="150"/>
      <c r="CG450" s="120"/>
      <c r="CH450" s="185"/>
      <c r="CI450" s="122"/>
      <c r="CJ450" s="122"/>
      <c r="CK450" s="184"/>
      <c r="CL450" s="184"/>
    </row>
    <row r="451" spans="1:90" hidden="1" x14ac:dyDescent="0.25">
      <c r="A451" s="145"/>
      <c r="B451" s="146"/>
      <c r="C451" s="94"/>
      <c r="D451" s="147"/>
      <c r="E451" s="148"/>
      <c r="F451" s="149"/>
      <c r="G451" s="147"/>
      <c r="H451" s="147"/>
      <c r="I451" s="147"/>
      <c r="J451" s="147"/>
      <c r="K451" s="147"/>
      <c r="L451" s="115"/>
      <c r="M451" s="115"/>
      <c r="N451" s="115"/>
      <c r="O451" s="147"/>
      <c r="P451" s="149"/>
      <c r="Q451" s="147"/>
      <c r="R451" s="147"/>
      <c r="S451" s="147"/>
      <c r="T451" s="147"/>
      <c r="U451" s="147"/>
      <c r="V451" s="115"/>
      <c r="W451" s="115"/>
      <c r="X451" s="115"/>
      <c r="Y451" s="147"/>
      <c r="Z451" s="149"/>
      <c r="AA451" s="147"/>
      <c r="AB451" s="147"/>
      <c r="AC451" s="147"/>
      <c r="AD451" s="114"/>
      <c r="AE451" s="114"/>
      <c r="AF451" s="147"/>
      <c r="AG451" s="149"/>
      <c r="AH451" s="147"/>
      <c r="AI451" s="147"/>
      <c r="AJ451" s="147"/>
      <c r="AK451" s="114"/>
      <c r="AL451" s="114"/>
      <c r="AM451" s="147"/>
      <c r="AN451" s="149"/>
      <c r="AO451" s="147"/>
      <c r="AP451" s="147"/>
      <c r="AQ451" s="114"/>
      <c r="AR451" s="147"/>
      <c r="AS451" s="114"/>
      <c r="AT451" s="147"/>
      <c r="AU451" s="147"/>
      <c r="AV451" s="147"/>
      <c r="AW451" s="114"/>
      <c r="AX451" s="147"/>
      <c r="AY451" s="114"/>
      <c r="AZ451" s="147"/>
      <c r="BA451" s="114"/>
      <c r="BB451" s="149"/>
      <c r="BC451" s="118"/>
      <c r="BD451" s="70"/>
      <c r="BE451" s="71"/>
      <c r="BF451" s="148"/>
      <c r="BG451" s="148"/>
      <c r="BH451" s="147"/>
      <c r="BI451" s="114"/>
      <c r="BJ451" s="114"/>
      <c r="BK451" s="147"/>
      <c r="BL451" s="150"/>
      <c r="BM451" s="147"/>
      <c r="BN451" s="147"/>
      <c r="BO451" s="147"/>
      <c r="BP451" s="147"/>
      <c r="BQ451" s="147"/>
      <c r="BR451" s="115"/>
      <c r="BS451" s="115"/>
      <c r="BT451" s="115"/>
      <c r="BU451" s="147"/>
      <c r="BV451" s="150"/>
      <c r="BW451" s="147"/>
      <c r="BX451" s="147"/>
      <c r="BY451" s="147"/>
      <c r="BZ451" s="147"/>
      <c r="CA451" s="147"/>
      <c r="CB451" s="115"/>
      <c r="CC451" s="115"/>
      <c r="CD451" s="115"/>
      <c r="CE451" s="147"/>
      <c r="CF451" s="150"/>
      <c r="CG451" s="120"/>
      <c r="CH451" s="185"/>
      <c r="CI451" s="122"/>
      <c r="CJ451" s="122"/>
      <c r="CK451" s="184"/>
      <c r="CL451" s="184"/>
    </row>
    <row r="452" spans="1:90" hidden="1" x14ac:dyDescent="0.25">
      <c r="A452" s="145"/>
      <c r="B452" s="146"/>
      <c r="C452" s="94"/>
      <c r="D452" s="147"/>
      <c r="E452" s="148"/>
      <c r="F452" s="149"/>
      <c r="G452" s="147"/>
      <c r="H452" s="147"/>
      <c r="I452" s="147"/>
      <c r="J452" s="147"/>
      <c r="K452" s="147"/>
      <c r="L452" s="115"/>
      <c r="M452" s="115"/>
      <c r="N452" s="115"/>
      <c r="O452" s="147"/>
      <c r="P452" s="149"/>
      <c r="Q452" s="147"/>
      <c r="R452" s="147"/>
      <c r="S452" s="147"/>
      <c r="T452" s="147"/>
      <c r="U452" s="147"/>
      <c r="V452" s="115"/>
      <c r="W452" s="115"/>
      <c r="X452" s="115"/>
      <c r="Y452" s="147"/>
      <c r="Z452" s="149"/>
      <c r="AA452" s="147"/>
      <c r="AB452" s="147"/>
      <c r="AC452" s="147"/>
      <c r="AD452" s="114"/>
      <c r="AE452" s="114"/>
      <c r="AF452" s="147"/>
      <c r="AG452" s="149"/>
      <c r="AH452" s="147"/>
      <c r="AI452" s="147"/>
      <c r="AJ452" s="147"/>
      <c r="AK452" s="114"/>
      <c r="AL452" s="114"/>
      <c r="AM452" s="147"/>
      <c r="AN452" s="149"/>
      <c r="AO452" s="147"/>
      <c r="AP452" s="147"/>
      <c r="AQ452" s="114"/>
      <c r="AR452" s="147"/>
      <c r="AS452" s="114"/>
      <c r="AT452" s="147"/>
      <c r="AU452" s="147"/>
      <c r="AV452" s="147"/>
      <c r="AW452" s="114"/>
      <c r="AX452" s="147"/>
      <c r="AY452" s="114"/>
      <c r="AZ452" s="147"/>
      <c r="BA452" s="114"/>
      <c r="BB452" s="149"/>
      <c r="BC452" s="118"/>
      <c r="BD452" s="70"/>
      <c r="BE452" s="71"/>
      <c r="BF452" s="148"/>
      <c r="BG452" s="148"/>
      <c r="BH452" s="147"/>
      <c r="BI452" s="114"/>
      <c r="BJ452" s="114"/>
      <c r="BK452" s="147"/>
      <c r="BL452" s="150"/>
      <c r="BM452" s="147"/>
      <c r="BN452" s="147"/>
      <c r="BO452" s="147"/>
      <c r="BP452" s="147"/>
      <c r="BQ452" s="147"/>
      <c r="BR452" s="115"/>
      <c r="BS452" s="115"/>
      <c r="BT452" s="115"/>
      <c r="BU452" s="147"/>
      <c r="BV452" s="150"/>
      <c r="BW452" s="147"/>
      <c r="BX452" s="147"/>
      <c r="BY452" s="147"/>
      <c r="BZ452" s="147"/>
      <c r="CA452" s="147"/>
      <c r="CB452" s="115"/>
      <c r="CC452" s="115"/>
      <c r="CD452" s="115"/>
      <c r="CE452" s="147"/>
      <c r="CF452" s="150"/>
      <c r="CG452" s="120"/>
      <c r="CH452" s="185"/>
      <c r="CI452" s="122"/>
      <c r="CJ452" s="122"/>
      <c r="CK452" s="184"/>
      <c r="CL452" s="184"/>
    </row>
    <row r="453" spans="1:90" hidden="1" x14ac:dyDescent="0.25">
      <c r="A453" s="145"/>
      <c r="B453" s="146"/>
      <c r="C453" s="94"/>
      <c r="D453" s="147"/>
      <c r="E453" s="148"/>
      <c r="F453" s="149"/>
      <c r="G453" s="147"/>
      <c r="H453" s="147"/>
      <c r="I453" s="147"/>
      <c r="J453" s="147"/>
      <c r="K453" s="147"/>
      <c r="L453" s="115"/>
      <c r="M453" s="115"/>
      <c r="N453" s="115"/>
      <c r="O453" s="147"/>
      <c r="P453" s="149"/>
      <c r="Q453" s="147"/>
      <c r="R453" s="147"/>
      <c r="S453" s="147"/>
      <c r="T453" s="147"/>
      <c r="U453" s="147"/>
      <c r="V453" s="115"/>
      <c r="W453" s="115"/>
      <c r="X453" s="115"/>
      <c r="Y453" s="147"/>
      <c r="Z453" s="149"/>
      <c r="AA453" s="147"/>
      <c r="AB453" s="147"/>
      <c r="AC453" s="147"/>
      <c r="AD453" s="114"/>
      <c r="AE453" s="114"/>
      <c r="AF453" s="147"/>
      <c r="AG453" s="149"/>
      <c r="AH453" s="147"/>
      <c r="AI453" s="147"/>
      <c r="AJ453" s="147"/>
      <c r="AK453" s="114"/>
      <c r="AL453" s="114"/>
      <c r="AM453" s="147"/>
      <c r="AN453" s="149"/>
      <c r="AO453" s="147"/>
      <c r="AP453" s="147"/>
      <c r="AQ453" s="114"/>
      <c r="AR453" s="147"/>
      <c r="AS453" s="114"/>
      <c r="AT453" s="147"/>
      <c r="AU453" s="147"/>
      <c r="AV453" s="147"/>
      <c r="AW453" s="114"/>
      <c r="AX453" s="147"/>
      <c r="AY453" s="114"/>
      <c r="AZ453" s="147"/>
      <c r="BA453" s="114"/>
      <c r="BB453" s="149"/>
      <c r="BC453" s="118"/>
      <c r="BD453" s="70"/>
      <c r="BE453" s="71"/>
      <c r="BF453" s="148"/>
      <c r="BG453" s="148"/>
      <c r="BH453" s="147"/>
      <c r="BI453" s="114"/>
      <c r="BJ453" s="114"/>
      <c r="BK453" s="147"/>
      <c r="BL453" s="150"/>
      <c r="BM453" s="147"/>
      <c r="BN453" s="147"/>
      <c r="BO453" s="147"/>
      <c r="BP453" s="147"/>
      <c r="BQ453" s="147"/>
      <c r="BR453" s="115"/>
      <c r="BS453" s="115"/>
      <c r="BT453" s="115"/>
      <c r="BU453" s="147"/>
      <c r="BV453" s="150"/>
      <c r="BW453" s="147"/>
      <c r="BX453" s="147"/>
      <c r="BY453" s="147"/>
      <c r="BZ453" s="147"/>
      <c r="CA453" s="147"/>
      <c r="CB453" s="115"/>
      <c r="CC453" s="115"/>
      <c r="CD453" s="115"/>
      <c r="CE453" s="147"/>
      <c r="CF453" s="150"/>
      <c r="CG453" s="120"/>
      <c r="CH453" s="185"/>
      <c r="CI453" s="122"/>
      <c r="CJ453" s="122"/>
      <c r="CK453" s="184"/>
      <c r="CL453" s="184"/>
    </row>
    <row r="454" spans="1:90" hidden="1" x14ac:dyDescent="0.25">
      <c r="A454" s="145"/>
      <c r="B454" s="146"/>
      <c r="C454" s="94"/>
      <c r="D454" s="147"/>
      <c r="E454" s="148"/>
      <c r="F454" s="149"/>
      <c r="G454" s="147"/>
      <c r="H454" s="147"/>
      <c r="I454" s="147"/>
      <c r="J454" s="147"/>
      <c r="K454" s="147"/>
      <c r="L454" s="115"/>
      <c r="M454" s="115"/>
      <c r="N454" s="115"/>
      <c r="O454" s="147"/>
      <c r="P454" s="149"/>
      <c r="Q454" s="147"/>
      <c r="R454" s="147"/>
      <c r="S454" s="147"/>
      <c r="T454" s="147"/>
      <c r="U454" s="147"/>
      <c r="V454" s="115"/>
      <c r="W454" s="115"/>
      <c r="X454" s="115"/>
      <c r="Y454" s="147"/>
      <c r="Z454" s="149"/>
      <c r="AA454" s="147"/>
      <c r="AB454" s="147"/>
      <c r="AC454" s="147"/>
      <c r="AD454" s="114"/>
      <c r="AE454" s="114"/>
      <c r="AF454" s="147"/>
      <c r="AG454" s="149"/>
      <c r="AH454" s="147"/>
      <c r="AI454" s="147"/>
      <c r="AJ454" s="147"/>
      <c r="AK454" s="114"/>
      <c r="AL454" s="114"/>
      <c r="AM454" s="147"/>
      <c r="AN454" s="149"/>
      <c r="AO454" s="147"/>
      <c r="AP454" s="147"/>
      <c r="AQ454" s="114"/>
      <c r="AR454" s="147"/>
      <c r="AS454" s="114"/>
      <c r="AT454" s="147"/>
      <c r="AU454" s="147"/>
      <c r="AV454" s="147"/>
      <c r="AW454" s="114"/>
      <c r="AX454" s="147"/>
      <c r="AY454" s="114"/>
      <c r="AZ454" s="147"/>
      <c r="BA454" s="114"/>
      <c r="BB454" s="149"/>
      <c r="BC454" s="118"/>
      <c r="BD454" s="70"/>
      <c r="BE454" s="71"/>
      <c r="BF454" s="148"/>
      <c r="BG454" s="148"/>
      <c r="BH454" s="147"/>
      <c r="BI454" s="114"/>
      <c r="BJ454" s="114"/>
      <c r="BK454" s="147"/>
      <c r="BL454" s="150"/>
      <c r="BM454" s="147"/>
      <c r="BN454" s="147"/>
      <c r="BO454" s="147"/>
      <c r="BP454" s="147"/>
      <c r="BQ454" s="147"/>
      <c r="BR454" s="115"/>
      <c r="BS454" s="115"/>
      <c r="BT454" s="115"/>
      <c r="BU454" s="147"/>
      <c r="BV454" s="150"/>
      <c r="BW454" s="147"/>
      <c r="BX454" s="147"/>
      <c r="BY454" s="147"/>
      <c r="BZ454" s="147"/>
      <c r="CA454" s="147"/>
      <c r="CB454" s="115"/>
      <c r="CC454" s="115"/>
      <c r="CD454" s="115"/>
      <c r="CE454" s="147"/>
      <c r="CF454" s="150"/>
      <c r="CG454" s="120"/>
      <c r="CH454" s="185"/>
      <c r="CI454" s="122"/>
      <c r="CJ454" s="122"/>
      <c r="CK454" s="184"/>
      <c r="CL454" s="184"/>
    </row>
    <row r="455" spans="1:90" hidden="1" x14ac:dyDescent="0.25">
      <c r="A455" s="145"/>
      <c r="B455" s="146"/>
      <c r="C455" s="94"/>
      <c r="D455" s="147"/>
      <c r="E455" s="148"/>
      <c r="F455" s="149"/>
      <c r="G455" s="147"/>
      <c r="H455" s="147"/>
      <c r="I455" s="147"/>
      <c r="J455" s="147"/>
      <c r="K455" s="147"/>
      <c r="L455" s="115"/>
      <c r="M455" s="115"/>
      <c r="N455" s="115"/>
      <c r="O455" s="147"/>
      <c r="P455" s="149"/>
      <c r="Q455" s="147"/>
      <c r="R455" s="147"/>
      <c r="S455" s="147"/>
      <c r="T455" s="147"/>
      <c r="U455" s="147"/>
      <c r="V455" s="115"/>
      <c r="W455" s="115"/>
      <c r="X455" s="115"/>
      <c r="Y455" s="147"/>
      <c r="Z455" s="149"/>
      <c r="AA455" s="147"/>
      <c r="AB455" s="147"/>
      <c r="AC455" s="147"/>
      <c r="AD455" s="114"/>
      <c r="AE455" s="114"/>
      <c r="AF455" s="147"/>
      <c r="AG455" s="149"/>
      <c r="AH455" s="147"/>
      <c r="AI455" s="147"/>
      <c r="AJ455" s="147"/>
      <c r="AK455" s="114"/>
      <c r="AL455" s="114"/>
      <c r="AM455" s="147"/>
      <c r="AN455" s="149"/>
      <c r="AO455" s="147"/>
      <c r="AP455" s="147"/>
      <c r="AQ455" s="114"/>
      <c r="AR455" s="147"/>
      <c r="AS455" s="114"/>
      <c r="AT455" s="147"/>
      <c r="AU455" s="147"/>
      <c r="AV455" s="147"/>
      <c r="AW455" s="114"/>
      <c r="AX455" s="147"/>
      <c r="AY455" s="114"/>
      <c r="AZ455" s="147"/>
      <c r="BA455" s="114"/>
      <c r="BB455" s="149"/>
      <c r="BC455" s="118"/>
      <c r="BD455" s="70"/>
      <c r="BE455" s="71"/>
      <c r="BF455" s="148"/>
      <c r="BG455" s="148"/>
      <c r="BH455" s="147"/>
      <c r="BI455" s="114"/>
      <c r="BJ455" s="114"/>
      <c r="BK455" s="147"/>
      <c r="BL455" s="150"/>
      <c r="BM455" s="147"/>
      <c r="BN455" s="147"/>
      <c r="BO455" s="147"/>
      <c r="BP455" s="147"/>
      <c r="BQ455" s="147"/>
      <c r="BR455" s="115"/>
      <c r="BS455" s="115"/>
      <c r="BT455" s="115"/>
      <c r="BU455" s="147"/>
      <c r="BV455" s="150"/>
      <c r="BW455" s="147"/>
      <c r="BX455" s="147"/>
      <c r="BY455" s="147"/>
      <c r="BZ455" s="147"/>
      <c r="CA455" s="147"/>
      <c r="CB455" s="115"/>
      <c r="CC455" s="115"/>
      <c r="CD455" s="115"/>
      <c r="CE455" s="147"/>
      <c r="CF455" s="150"/>
      <c r="CG455" s="120"/>
      <c r="CH455" s="185"/>
      <c r="CI455" s="122"/>
      <c r="CJ455" s="122"/>
      <c r="CK455" s="184"/>
      <c r="CL455" s="184"/>
    </row>
    <row r="456" spans="1:90" hidden="1" x14ac:dyDescent="0.25">
      <c r="A456" s="145"/>
      <c r="B456" s="146"/>
      <c r="C456" s="94"/>
      <c r="D456" s="147"/>
      <c r="E456" s="148"/>
      <c r="F456" s="149"/>
      <c r="G456" s="147"/>
      <c r="H456" s="147"/>
      <c r="I456" s="147"/>
      <c r="J456" s="147"/>
      <c r="K456" s="147"/>
      <c r="L456" s="115"/>
      <c r="M456" s="115"/>
      <c r="N456" s="115"/>
      <c r="O456" s="147"/>
      <c r="P456" s="149"/>
      <c r="Q456" s="147"/>
      <c r="R456" s="147"/>
      <c r="S456" s="147"/>
      <c r="T456" s="147"/>
      <c r="U456" s="147"/>
      <c r="V456" s="115"/>
      <c r="W456" s="115"/>
      <c r="X456" s="115"/>
      <c r="Y456" s="147"/>
      <c r="Z456" s="149"/>
      <c r="AA456" s="147"/>
      <c r="AB456" s="147"/>
      <c r="AC456" s="147"/>
      <c r="AD456" s="114"/>
      <c r="AE456" s="114"/>
      <c r="AF456" s="147"/>
      <c r="AG456" s="149"/>
      <c r="AH456" s="147"/>
      <c r="AI456" s="147"/>
      <c r="AJ456" s="147"/>
      <c r="AK456" s="114"/>
      <c r="AL456" s="114"/>
      <c r="AM456" s="147"/>
      <c r="AN456" s="149"/>
      <c r="AO456" s="147"/>
      <c r="AP456" s="147"/>
      <c r="AQ456" s="114"/>
      <c r="AR456" s="147"/>
      <c r="AS456" s="114"/>
      <c r="AT456" s="147"/>
      <c r="AU456" s="147"/>
      <c r="AV456" s="147"/>
      <c r="AW456" s="114"/>
      <c r="AX456" s="147"/>
      <c r="AY456" s="114"/>
      <c r="AZ456" s="147"/>
      <c r="BA456" s="114"/>
      <c r="BB456" s="149"/>
      <c r="BC456" s="118"/>
      <c r="BD456" s="70"/>
      <c r="BE456" s="71"/>
      <c r="BF456" s="148"/>
      <c r="BG456" s="148"/>
      <c r="BH456" s="147"/>
      <c r="BI456" s="114"/>
      <c r="BJ456" s="114"/>
      <c r="BK456" s="147"/>
      <c r="BL456" s="150"/>
      <c r="BM456" s="147"/>
      <c r="BN456" s="147"/>
      <c r="BO456" s="147"/>
      <c r="BP456" s="147"/>
      <c r="BQ456" s="147"/>
      <c r="BR456" s="115"/>
      <c r="BS456" s="115"/>
      <c r="BT456" s="115"/>
      <c r="BU456" s="147"/>
      <c r="BV456" s="150"/>
      <c r="BW456" s="147"/>
      <c r="BX456" s="147"/>
      <c r="BY456" s="147"/>
      <c r="BZ456" s="147"/>
      <c r="CA456" s="147"/>
      <c r="CB456" s="115"/>
      <c r="CC456" s="115"/>
      <c r="CD456" s="115"/>
      <c r="CE456" s="147"/>
      <c r="CF456" s="150"/>
      <c r="CG456" s="120"/>
      <c r="CH456" s="185"/>
      <c r="CI456" s="122"/>
      <c r="CJ456" s="122"/>
      <c r="CK456" s="184"/>
      <c r="CL456" s="184"/>
    </row>
    <row r="457" spans="1:90" hidden="1" x14ac:dyDescent="0.25">
      <c r="A457" s="145"/>
      <c r="B457" s="146"/>
      <c r="C457" s="94"/>
      <c r="D457" s="147"/>
      <c r="E457" s="148"/>
      <c r="F457" s="149"/>
      <c r="G457" s="147"/>
      <c r="H457" s="147"/>
      <c r="I457" s="147"/>
      <c r="J457" s="147"/>
      <c r="K457" s="147"/>
      <c r="L457" s="115"/>
      <c r="M457" s="115"/>
      <c r="N457" s="115"/>
      <c r="O457" s="147"/>
      <c r="P457" s="149"/>
      <c r="Q457" s="147"/>
      <c r="R457" s="147"/>
      <c r="S457" s="147"/>
      <c r="T457" s="147"/>
      <c r="U457" s="147"/>
      <c r="V457" s="115"/>
      <c r="W457" s="115"/>
      <c r="X457" s="115"/>
      <c r="Y457" s="147"/>
      <c r="Z457" s="149"/>
      <c r="AA457" s="147"/>
      <c r="AB457" s="147"/>
      <c r="AC457" s="147"/>
      <c r="AD457" s="114"/>
      <c r="AE457" s="114"/>
      <c r="AF457" s="147"/>
      <c r="AG457" s="149"/>
      <c r="AH457" s="147"/>
      <c r="AI457" s="147"/>
      <c r="AJ457" s="147"/>
      <c r="AK457" s="114"/>
      <c r="AL457" s="114"/>
      <c r="AM457" s="147"/>
      <c r="AN457" s="149"/>
      <c r="AO457" s="147"/>
      <c r="AP457" s="147"/>
      <c r="AQ457" s="114"/>
      <c r="AR457" s="147"/>
      <c r="AS457" s="114"/>
      <c r="AT457" s="147"/>
      <c r="AU457" s="147"/>
      <c r="AV457" s="147"/>
      <c r="AW457" s="114"/>
      <c r="AX457" s="147"/>
      <c r="AY457" s="114"/>
      <c r="AZ457" s="147"/>
      <c r="BA457" s="114"/>
      <c r="BB457" s="149"/>
      <c r="BC457" s="118"/>
      <c r="BD457" s="70"/>
      <c r="BE457" s="71"/>
      <c r="BF457" s="148"/>
      <c r="BG457" s="148"/>
      <c r="BH457" s="147"/>
      <c r="BI457" s="114"/>
      <c r="BJ457" s="114"/>
      <c r="BK457" s="147"/>
      <c r="BL457" s="150"/>
      <c r="BM457" s="147"/>
      <c r="BN457" s="147"/>
      <c r="BO457" s="147"/>
      <c r="BP457" s="147"/>
      <c r="BQ457" s="147"/>
      <c r="BR457" s="115"/>
      <c r="BS457" s="115"/>
      <c r="BT457" s="115"/>
      <c r="BU457" s="147"/>
      <c r="BV457" s="150"/>
      <c r="BW457" s="147"/>
      <c r="BX457" s="147"/>
      <c r="BY457" s="147"/>
      <c r="BZ457" s="147"/>
      <c r="CA457" s="147"/>
      <c r="CB457" s="115"/>
      <c r="CC457" s="115"/>
      <c r="CD457" s="115"/>
      <c r="CE457" s="147"/>
      <c r="CF457" s="150"/>
      <c r="CG457" s="120"/>
      <c r="CH457" s="185"/>
      <c r="CI457" s="122"/>
      <c r="CJ457" s="122"/>
      <c r="CK457" s="184"/>
      <c r="CL457" s="184"/>
    </row>
    <row r="458" spans="1:90" hidden="1" x14ac:dyDescent="0.25">
      <c r="A458" s="145"/>
      <c r="B458" s="146"/>
      <c r="C458" s="94"/>
      <c r="D458" s="147"/>
      <c r="E458" s="148"/>
      <c r="F458" s="149"/>
      <c r="G458" s="147"/>
      <c r="H458" s="147"/>
      <c r="I458" s="147"/>
      <c r="J458" s="147"/>
      <c r="K458" s="147"/>
      <c r="L458" s="115"/>
      <c r="M458" s="115"/>
      <c r="N458" s="115"/>
      <c r="O458" s="147"/>
      <c r="P458" s="149"/>
      <c r="Q458" s="147"/>
      <c r="R458" s="147"/>
      <c r="S458" s="147"/>
      <c r="T458" s="147"/>
      <c r="U458" s="147"/>
      <c r="V458" s="115"/>
      <c r="W458" s="115"/>
      <c r="X458" s="115"/>
      <c r="Y458" s="147"/>
      <c r="Z458" s="149"/>
      <c r="AA458" s="147"/>
      <c r="AB458" s="147"/>
      <c r="AC458" s="147"/>
      <c r="AD458" s="114"/>
      <c r="AE458" s="114"/>
      <c r="AF458" s="147"/>
      <c r="AG458" s="149"/>
      <c r="AH458" s="147"/>
      <c r="AI458" s="147"/>
      <c r="AJ458" s="147"/>
      <c r="AK458" s="114"/>
      <c r="AL458" s="114"/>
      <c r="AM458" s="147"/>
      <c r="AN458" s="149"/>
      <c r="AO458" s="147"/>
      <c r="AP458" s="147"/>
      <c r="AQ458" s="114"/>
      <c r="AR458" s="147"/>
      <c r="AS458" s="114"/>
      <c r="AT458" s="147"/>
      <c r="AU458" s="147"/>
      <c r="AV458" s="147"/>
      <c r="AW458" s="114"/>
      <c r="AX458" s="147"/>
      <c r="AY458" s="114"/>
      <c r="AZ458" s="147"/>
      <c r="BA458" s="114"/>
      <c r="BB458" s="149"/>
      <c r="BC458" s="118"/>
      <c r="BD458" s="70"/>
      <c r="BE458" s="71"/>
      <c r="BF458" s="148"/>
      <c r="BG458" s="148"/>
      <c r="BH458" s="147"/>
      <c r="BI458" s="114"/>
      <c r="BJ458" s="114"/>
      <c r="BK458" s="147"/>
      <c r="BL458" s="150"/>
      <c r="BM458" s="147"/>
      <c r="BN458" s="147"/>
      <c r="BO458" s="147"/>
      <c r="BP458" s="147"/>
      <c r="BQ458" s="147"/>
      <c r="BR458" s="115"/>
      <c r="BS458" s="115"/>
      <c r="BT458" s="115"/>
      <c r="BU458" s="147"/>
      <c r="BV458" s="150"/>
      <c r="BW458" s="147"/>
      <c r="BX458" s="147"/>
      <c r="BY458" s="147"/>
      <c r="BZ458" s="147"/>
      <c r="CA458" s="147"/>
      <c r="CB458" s="115"/>
      <c r="CC458" s="115"/>
      <c r="CD458" s="115"/>
      <c r="CE458" s="147"/>
      <c r="CF458" s="150"/>
      <c r="CG458" s="120"/>
      <c r="CH458" s="185"/>
      <c r="CI458" s="122"/>
      <c r="CJ458" s="122"/>
      <c r="CK458" s="184"/>
      <c r="CL458" s="184"/>
    </row>
    <row r="459" spans="1:90" hidden="1" x14ac:dyDescent="0.25">
      <c r="A459" s="145"/>
      <c r="B459" s="146"/>
      <c r="C459" s="94"/>
      <c r="D459" s="147"/>
      <c r="E459" s="148"/>
      <c r="F459" s="149"/>
      <c r="G459" s="147"/>
      <c r="H459" s="147"/>
      <c r="I459" s="147"/>
      <c r="J459" s="147"/>
      <c r="K459" s="147"/>
      <c r="L459" s="115"/>
      <c r="M459" s="115"/>
      <c r="N459" s="115"/>
      <c r="O459" s="147"/>
      <c r="P459" s="149"/>
      <c r="Q459" s="147"/>
      <c r="R459" s="147"/>
      <c r="S459" s="147"/>
      <c r="T459" s="147"/>
      <c r="U459" s="147"/>
      <c r="V459" s="115"/>
      <c r="W459" s="115"/>
      <c r="X459" s="115"/>
      <c r="Y459" s="147"/>
      <c r="Z459" s="149"/>
      <c r="AA459" s="147"/>
      <c r="AB459" s="147"/>
      <c r="AC459" s="147"/>
      <c r="AD459" s="114"/>
      <c r="AE459" s="114"/>
      <c r="AF459" s="147"/>
      <c r="AG459" s="149"/>
      <c r="AH459" s="147"/>
      <c r="AI459" s="147"/>
      <c r="AJ459" s="147"/>
      <c r="AK459" s="114"/>
      <c r="AL459" s="114"/>
      <c r="AM459" s="147"/>
      <c r="AN459" s="149"/>
      <c r="AO459" s="147"/>
      <c r="AP459" s="147"/>
      <c r="AQ459" s="114"/>
      <c r="AR459" s="147"/>
      <c r="AS459" s="114"/>
      <c r="AT459" s="147"/>
      <c r="AU459" s="147"/>
      <c r="AV459" s="147"/>
      <c r="AW459" s="114"/>
      <c r="AX459" s="147"/>
      <c r="AY459" s="114"/>
      <c r="AZ459" s="147"/>
      <c r="BA459" s="114"/>
      <c r="BB459" s="149"/>
      <c r="BC459" s="118"/>
      <c r="BD459" s="70"/>
      <c r="BE459" s="71"/>
      <c r="BF459" s="148"/>
      <c r="BG459" s="148"/>
      <c r="BH459" s="147"/>
      <c r="BI459" s="114"/>
      <c r="BJ459" s="114"/>
      <c r="BK459" s="147"/>
      <c r="BL459" s="150"/>
      <c r="BM459" s="147"/>
      <c r="BN459" s="147"/>
      <c r="BO459" s="147"/>
      <c r="BP459" s="147"/>
      <c r="BQ459" s="147"/>
      <c r="BR459" s="115"/>
      <c r="BS459" s="115"/>
      <c r="BT459" s="115"/>
      <c r="BU459" s="147"/>
      <c r="BV459" s="150"/>
      <c r="BW459" s="147"/>
      <c r="BX459" s="147"/>
      <c r="BY459" s="147"/>
      <c r="BZ459" s="147"/>
      <c r="CA459" s="147"/>
      <c r="CB459" s="115"/>
      <c r="CC459" s="115"/>
      <c r="CD459" s="115"/>
      <c r="CE459" s="147"/>
      <c r="CF459" s="150"/>
      <c r="CG459" s="120"/>
      <c r="CH459" s="185"/>
      <c r="CI459" s="122"/>
      <c r="CJ459" s="122"/>
      <c r="CK459" s="184"/>
      <c r="CL459" s="184"/>
    </row>
    <row r="460" spans="1:90" hidden="1" x14ac:dyDescent="0.25">
      <c r="A460" s="145"/>
      <c r="B460" s="146"/>
      <c r="C460" s="94"/>
      <c r="D460" s="147"/>
      <c r="E460" s="148"/>
      <c r="F460" s="149"/>
      <c r="G460" s="147"/>
      <c r="H460" s="147"/>
      <c r="I460" s="147"/>
      <c r="J460" s="147"/>
      <c r="K460" s="147"/>
      <c r="L460" s="115"/>
      <c r="M460" s="115"/>
      <c r="N460" s="115"/>
      <c r="O460" s="147"/>
      <c r="P460" s="149"/>
      <c r="Q460" s="147"/>
      <c r="R460" s="147"/>
      <c r="S460" s="147"/>
      <c r="T460" s="147"/>
      <c r="U460" s="147"/>
      <c r="V460" s="115"/>
      <c r="W460" s="115"/>
      <c r="X460" s="115"/>
      <c r="Y460" s="147"/>
      <c r="Z460" s="149"/>
      <c r="AA460" s="147"/>
      <c r="AB460" s="147"/>
      <c r="AC460" s="147"/>
      <c r="AD460" s="114"/>
      <c r="AE460" s="114"/>
      <c r="AF460" s="147"/>
      <c r="AG460" s="149"/>
      <c r="AH460" s="147"/>
      <c r="AI460" s="147"/>
      <c r="AJ460" s="147"/>
      <c r="AK460" s="114"/>
      <c r="AL460" s="114"/>
      <c r="AM460" s="147"/>
      <c r="AN460" s="149"/>
      <c r="AO460" s="147"/>
      <c r="AP460" s="147"/>
      <c r="AQ460" s="114"/>
      <c r="AR460" s="147"/>
      <c r="AS460" s="114"/>
      <c r="AT460" s="147"/>
      <c r="AU460" s="147"/>
      <c r="AV460" s="147"/>
      <c r="AW460" s="114"/>
      <c r="AX460" s="147"/>
      <c r="AY460" s="114"/>
      <c r="AZ460" s="147"/>
      <c r="BA460" s="114"/>
      <c r="BB460" s="149"/>
      <c r="BC460" s="118"/>
      <c r="BD460" s="70"/>
      <c r="BE460" s="71"/>
      <c r="BF460" s="148"/>
      <c r="BG460" s="148"/>
      <c r="BH460" s="147"/>
      <c r="BI460" s="114"/>
      <c r="BJ460" s="114"/>
      <c r="BK460" s="147"/>
      <c r="BL460" s="150"/>
      <c r="BM460" s="147"/>
      <c r="BN460" s="147"/>
      <c r="BO460" s="147"/>
      <c r="BP460" s="147"/>
      <c r="BQ460" s="147"/>
      <c r="BR460" s="115"/>
      <c r="BS460" s="115"/>
      <c r="BT460" s="115"/>
      <c r="BU460" s="147"/>
      <c r="BV460" s="150"/>
      <c r="BW460" s="147"/>
      <c r="BX460" s="147"/>
      <c r="BY460" s="147"/>
      <c r="BZ460" s="147"/>
      <c r="CA460" s="147"/>
      <c r="CB460" s="115"/>
      <c r="CC460" s="115"/>
      <c r="CD460" s="115"/>
      <c r="CE460" s="147"/>
      <c r="CF460" s="150"/>
      <c r="CG460" s="120"/>
      <c r="CH460" s="185"/>
      <c r="CI460" s="122"/>
      <c r="CJ460" s="122"/>
      <c r="CK460" s="184"/>
      <c r="CL460" s="184"/>
    </row>
    <row r="461" spans="1:90" hidden="1" x14ac:dyDescent="0.25">
      <c r="A461" s="145"/>
      <c r="B461" s="146"/>
      <c r="C461" s="94"/>
      <c r="D461" s="147"/>
      <c r="E461" s="148"/>
      <c r="F461" s="149"/>
      <c r="G461" s="147"/>
      <c r="H461" s="147"/>
      <c r="I461" s="147"/>
      <c r="J461" s="147"/>
      <c r="K461" s="147"/>
      <c r="L461" s="115"/>
      <c r="M461" s="115"/>
      <c r="N461" s="115"/>
      <c r="O461" s="147"/>
      <c r="P461" s="149"/>
      <c r="Q461" s="147"/>
      <c r="R461" s="147"/>
      <c r="S461" s="147"/>
      <c r="T461" s="147"/>
      <c r="U461" s="147"/>
      <c r="V461" s="115"/>
      <c r="W461" s="115"/>
      <c r="X461" s="115"/>
      <c r="Y461" s="147"/>
      <c r="Z461" s="149"/>
      <c r="AA461" s="147"/>
      <c r="AB461" s="147"/>
      <c r="AC461" s="147"/>
      <c r="AD461" s="114"/>
      <c r="AE461" s="114"/>
      <c r="AF461" s="147"/>
      <c r="AG461" s="149"/>
      <c r="AH461" s="147"/>
      <c r="AI461" s="147"/>
      <c r="AJ461" s="147"/>
      <c r="AK461" s="114"/>
      <c r="AL461" s="114"/>
      <c r="AM461" s="147"/>
      <c r="AN461" s="149"/>
      <c r="AO461" s="147"/>
      <c r="AP461" s="147"/>
      <c r="AQ461" s="114"/>
      <c r="AR461" s="147"/>
      <c r="AS461" s="114"/>
      <c r="AT461" s="147"/>
      <c r="AU461" s="147"/>
      <c r="AV461" s="147"/>
      <c r="AW461" s="114"/>
      <c r="AX461" s="147"/>
      <c r="AY461" s="114"/>
      <c r="AZ461" s="147"/>
      <c r="BA461" s="114"/>
      <c r="BB461" s="149"/>
      <c r="BC461" s="118"/>
      <c r="BD461" s="70"/>
      <c r="BE461" s="71"/>
      <c r="BF461" s="148"/>
      <c r="BG461" s="148"/>
      <c r="BH461" s="147"/>
      <c r="BI461" s="114"/>
      <c r="BJ461" s="114"/>
      <c r="BK461" s="147"/>
      <c r="BL461" s="150"/>
      <c r="BM461" s="147"/>
      <c r="BN461" s="147"/>
      <c r="BO461" s="147"/>
      <c r="BP461" s="147"/>
      <c r="BQ461" s="147"/>
      <c r="BR461" s="115"/>
      <c r="BS461" s="115"/>
      <c r="BT461" s="115"/>
      <c r="BU461" s="147"/>
      <c r="BV461" s="150"/>
      <c r="BW461" s="147"/>
      <c r="BX461" s="147"/>
      <c r="BY461" s="147"/>
      <c r="BZ461" s="147"/>
      <c r="CA461" s="147"/>
      <c r="CB461" s="115"/>
      <c r="CC461" s="115"/>
      <c r="CD461" s="115"/>
      <c r="CE461" s="147"/>
      <c r="CF461" s="150"/>
      <c r="CG461" s="120"/>
      <c r="CH461" s="185"/>
      <c r="CI461" s="122"/>
      <c r="CJ461" s="122"/>
      <c r="CK461" s="184"/>
      <c r="CL461" s="184"/>
    </row>
    <row r="462" spans="1:90" hidden="1" x14ac:dyDescent="0.25">
      <c r="A462" s="145"/>
      <c r="B462" s="146"/>
      <c r="C462" s="94"/>
      <c r="D462" s="147"/>
      <c r="E462" s="148"/>
      <c r="F462" s="149"/>
      <c r="G462" s="147"/>
      <c r="H462" s="147"/>
      <c r="I462" s="147"/>
      <c r="J462" s="147"/>
      <c r="K462" s="147"/>
      <c r="L462" s="115"/>
      <c r="M462" s="115"/>
      <c r="N462" s="115"/>
      <c r="O462" s="147"/>
      <c r="P462" s="149"/>
      <c r="Q462" s="147"/>
      <c r="R462" s="147"/>
      <c r="S462" s="147"/>
      <c r="T462" s="147"/>
      <c r="U462" s="147"/>
      <c r="V462" s="115"/>
      <c r="W462" s="115"/>
      <c r="X462" s="115"/>
      <c r="Y462" s="147"/>
      <c r="Z462" s="149"/>
      <c r="AA462" s="147"/>
      <c r="AB462" s="147"/>
      <c r="AC462" s="147"/>
      <c r="AD462" s="114"/>
      <c r="AE462" s="114"/>
      <c r="AF462" s="147"/>
      <c r="AG462" s="149"/>
      <c r="AH462" s="147"/>
      <c r="AI462" s="147"/>
      <c r="AJ462" s="147"/>
      <c r="AK462" s="114"/>
      <c r="AL462" s="114"/>
      <c r="AM462" s="147"/>
      <c r="AN462" s="149"/>
      <c r="AO462" s="147"/>
      <c r="AP462" s="147"/>
      <c r="AQ462" s="114"/>
      <c r="AR462" s="147"/>
      <c r="AS462" s="114"/>
      <c r="AT462" s="147"/>
      <c r="AU462" s="147"/>
      <c r="AV462" s="147"/>
      <c r="AW462" s="114"/>
      <c r="AX462" s="147"/>
      <c r="AY462" s="114"/>
      <c r="AZ462" s="147"/>
      <c r="BA462" s="114"/>
      <c r="BB462" s="149"/>
      <c r="BC462" s="118"/>
      <c r="BD462" s="70"/>
      <c r="BE462" s="71"/>
      <c r="BF462" s="148"/>
      <c r="BG462" s="148"/>
      <c r="BH462" s="147"/>
      <c r="BI462" s="114"/>
      <c r="BJ462" s="114"/>
      <c r="BK462" s="147"/>
      <c r="BL462" s="150"/>
      <c r="BM462" s="147"/>
      <c r="BN462" s="147"/>
      <c r="BO462" s="147"/>
      <c r="BP462" s="147"/>
      <c r="BQ462" s="147"/>
      <c r="BR462" s="115"/>
      <c r="BS462" s="115"/>
      <c r="BT462" s="115"/>
      <c r="BU462" s="147"/>
      <c r="BV462" s="150"/>
      <c r="BW462" s="147"/>
      <c r="BX462" s="147"/>
      <c r="BY462" s="147"/>
      <c r="BZ462" s="147"/>
      <c r="CA462" s="147"/>
      <c r="CB462" s="115"/>
      <c r="CC462" s="115"/>
      <c r="CD462" s="115"/>
      <c r="CE462" s="147"/>
      <c r="CF462" s="150"/>
      <c r="CG462" s="120"/>
      <c r="CH462" s="185"/>
      <c r="CI462" s="122"/>
      <c r="CJ462" s="122"/>
      <c r="CK462" s="184"/>
      <c r="CL462" s="184"/>
    </row>
    <row r="463" spans="1:90" hidden="1" x14ac:dyDescent="0.25">
      <c r="A463" s="145"/>
      <c r="B463" s="146"/>
      <c r="C463" s="94"/>
      <c r="D463" s="147"/>
      <c r="E463" s="148"/>
      <c r="F463" s="149"/>
      <c r="G463" s="147"/>
      <c r="H463" s="147"/>
      <c r="I463" s="147"/>
      <c r="J463" s="147"/>
      <c r="K463" s="147"/>
      <c r="L463" s="115"/>
      <c r="M463" s="115"/>
      <c r="N463" s="115"/>
      <c r="O463" s="147"/>
      <c r="P463" s="149"/>
      <c r="Q463" s="147"/>
      <c r="R463" s="147"/>
      <c r="S463" s="147"/>
      <c r="T463" s="147"/>
      <c r="U463" s="147"/>
      <c r="V463" s="115"/>
      <c r="W463" s="115"/>
      <c r="X463" s="115"/>
      <c r="Y463" s="147"/>
      <c r="Z463" s="149"/>
      <c r="AA463" s="147"/>
      <c r="AB463" s="147"/>
      <c r="AC463" s="147"/>
      <c r="AD463" s="114"/>
      <c r="AE463" s="114"/>
      <c r="AF463" s="147"/>
      <c r="AG463" s="149"/>
      <c r="AH463" s="147"/>
      <c r="AI463" s="147"/>
      <c r="AJ463" s="147"/>
      <c r="AK463" s="114"/>
      <c r="AL463" s="114"/>
      <c r="AM463" s="147"/>
      <c r="AN463" s="149"/>
      <c r="AO463" s="147"/>
      <c r="AP463" s="147"/>
      <c r="AQ463" s="114"/>
      <c r="AR463" s="147"/>
      <c r="AS463" s="114"/>
      <c r="AT463" s="147"/>
      <c r="AU463" s="147"/>
      <c r="AV463" s="147"/>
      <c r="AW463" s="114"/>
      <c r="AX463" s="147"/>
      <c r="AY463" s="114"/>
      <c r="AZ463" s="147"/>
      <c r="BA463" s="114"/>
      <c r="BB463" s="149"/>
      <c r="BC463" s="118"/>
      <c r="BD463" s="70"/>
      <c r="BE463" s="71"/>
      <c r="BF463" s="148"/>
      <c r="BG463" s="148"/>
      <c r="BH463" s="147"/>
      <c r="BI463" s="114"/>
      <c r="BJ463" s="114"/>
      <c r="BK463" s="147"/>
      <c r="BL463" s="150"/>
      <c r="BM463" s="147"/>
      <c r="BN463" s="147"/>
      <c r="BO463" s="147"/>
      <c r="BP463" s="147"/>
      <c r="BQ463" s="147"/>
      <c r="BR463" s="115"/>
      <c r="BS463" s="115"/>
      <c r="BT463" s="115"/>
      <c r="BU463" s="147"/>
      <c r="BV463" s="150"/>
      <c r="BW463" s="147"/>
      <c r="BX463" s="147"/>
      <c r="BY463" s="147"/>
      <c r="BZ463" s="147"/>
      <c r="CA463" s="147"/>
      <c r="CB463" s="115"/>
      <c r="CC463" s="115"/>
      <c r="CD463" s="115"/>
      <c r="CE463" s="147"/>
      <c r="CF463" s="150"/>
      <c r="CG463" s="120"/>
      <c r="CH463" s="185"/>
      <c r="CI463" s="122"/>
      <c r="CJ463" s="122"/>
      <c r="CK463" s="184"/>
      <c r="CL463" s="184"/>
    </row>
    <row r="464" spans="1:90" hidden="1" x14ac:dyDescent="0.25">
      <c r="A464" s="145"/>
      <c r="B464" s="146"/>
      <c r="C464" s="94"/>
      <c r="D464" s="147"/>
      <c r="E464" s="148"/>
      <c r="F464" s="149"/>
      <c r="G464" s="147"/>
      <c r="H464" s="147"/>
      <c r="I464" s="147"/>
      <c r="J464" s="147"/>
      <c r="K464" s="147"/>
      <c r="L464" s="115"/>
      <c r="M464" s="115"/>
      <c r="N464" s="115"/>
      <c r="O464" s="147"/>
      <c r="P464" s="149"/>
      <c r="Q464" s="147"/>
      <c r="R464" s="147"/>
      <c r="S464" s="147"/>
      <c r="T464" s="147"/>
      <c r="U464" s="147"/>
      <c r="V464" s="115"/>
      <c r="W464" s="115"/>
      <c r="X464" s="115"/>
      <c r="Y464" s="147"/>
      <c r="Z464" s="149"/>
      <c r="AA464" s="147"/>
      <c r="AB464" s="147"/>
      <c r="AC464" s="147"/>
      <c r="AD464" s="114"/>
      <c r="AE464" s="114"/>
      <c r="AF464" s="147"/>
      <c r="AG464" s="149"/>
      <c r="AH464" s="147"/>
      <c r="AI464" s="147"/>
      <c r="AJ464" s="147"/>
      <c r="AK464" s="114"/>
      <c r="AL464" s="114"/>
      <c r="AM464" s="147"/>
      <c r="AN464" s="149"/>
      <c r="AO464" s="147"/>
      <c r="AP464" s="147"/>
      <c r="AQ464" s="114"/>
      <c r="AR464" s="147"/>
      <c r="AS464" s="114"/>
      <c r="AT464" s="147"/>
      <c r="AU464" s="147"/>
      <c r="AV464" s="147"/>
      <c r="AW464" s="114"/>
      <c r="AX464" s="147"/>
      <c r="AY464" s="114"/>
      <c r="AZ464" s="147"/>
      <c r="BA464" s="114"/>
      <c r="BB464" s="149"/>
      <c r="BC464" s="118"/>
      <c r="BD464" s="70"/>
      <c r="BE464" s="71"/>
      <c r="BF464" s="148"/>
      <c r="BG464" s="148"/>
      <c r="BH464" s="147"/>
      <c r="BI464" s="114"/>
      <c r="BJ464" s="114"/>
      <c r="BK464" s="147"/>
      <c r="BL464" s="150"/>
      <c r="BM464" s="147"/>
      <c r="BN464" s="147"/>
      <c r="BO464" s="147"/>
      <c r="BP464" s="147"/>
      <c r="BQ464" s="147"/>
      <c r="BR464" s="115"/>
      <c r="BS464" s="115"/>
      <c r="BT464" s="115"/>
      <c r="BU464" s="147"/>
      <c r="BV464" s="150"/>
      <c r="BW464" s="147"/>
      <c r="BX464" s="147"/>
      <c r="BY464" s="147"/>
      <c r="BZ464" s="147"/>
      <c r="CA464" s="147"/>
      <c r="CB464" s="115"/>
      <c r="CC464" s="115"/>
      <c r="CD464" s="115"/>
      <c r="CE464" s="147"/>
      <c r="CF464" s="150"/>
      <c r="CG464" s="120"/>
      <c r="CH464" s="185"/>
      <c r="CI464" s="122"/>
      <c r="CJ464" s="122"/>
      <c r="CK464" s="184"/>
      <c r="CL464" s="184"/>
    </row>
    <row r="465" spans="1:90" hidden="1" x14ac:dyDescent="0.25">
      <c r="A465" s="145"/>
      <c r="B465" s="146"/>
      <c r="C465" s="94"/>
      <c r="D465" s="147"/>
      <c r="E465" s="148"/>
      <c r="F465" s="149"/>
      <c r="G465" s="147"/>
      <c r="H465" s="147"/>
      <c r="I465" s="147"/>
      <c r="J465" s="147"/>
      <c r="K465" s="147"/>
      <c r="L465" s="115"/>
      <c r="M465" s="115"/>
      <c r="N465" s="115"/>
      <c r="O465" s="147"/>
      <c r="P465" s="149"/>
      <c r="Q465" s="147"/>
      <c r="R465" s="147"/>
      <c r="S465" s="147"/>
      <c r="T465" s="147"/>
      <c r="U465" s="147"/>
      <c r="V465" s="115"/>
      <c r="W465" s="115"/>
      <c r="X465" s="115"/>
      <c r="Y465" s="147"/>
      <c r="Z465" s="149"/>
      <c r="AA465" s="147"/>
      <c r="AB465" s="147"/>
      <c r="AC465" s="147"/>
      <c r="AD465" s="114"/>
      <c r="AE465" s="114"/>
      <c r="AF465" s="147"/>
      <c r="AG465" s="149"/>
      <c r="AH465" s="147"/>
      <c r="AI465" s="147"/>
      <c r="AJ465" s="147"/>
      <c r="AK465" s="114"/>
      <c r="AL465" s="114"/>
      <c r="AM465" s="147"/>
      <c r="AN465" s="149"/>
      <c r="AO465" s="147"/>
      <c r="AP465" s="147"/>
      <c r="AQ465" s="114"/>
      <c r="AR465" s="147"/>
      <c r="AS465" s="114"/>
      <c r="AT465" s="147"/>
      <c r="AU465" s="147"/>
      <c r="AV465" s="147"/>
      <c r="AW465" s="114"/>
      <c r="AX465" s="147"/>
      <c r="AY465" s="114"/>
      <c r="AZ465" s="147"/>
      <c r="BA465" s="114"/>
      <c r="BB465" s="149"/>
      <c r="BC465" s="118"/>
      <c r="BD465" s="70"/>
      <c r="BE465" s="71"/>
      <c r="BF465" s="148"/>
      <c r="BG465" s="148"/>
      <c r="BH465" s="147"/>
      <c r="BI465" s="114"/>
      <c r="BJ465" s="114"/>
      <c r="BK465" s="147"/>
      <c r="BL465" s="150"/>
      <c r="BM465" s="147"/>
      <c r="BN465" s="147"/>
      <c r="BO465" s="147"/>
      <c r="BP465" s="147"/>
      <c r="BQ465" s="147"/>
      <c r="BR465" s="115"/>
      <c r="BS465" s="115"/>
      <c r="BT465" s="115"/>
      <c r="BU465" s="147"/>
      <c r="BV465" s="150"/>
      <c r="BW465" s="147"/>
      <c r="BX465" s="147"/>
      <c r="BY465" s="147"/>
      <c r="BZ465" s="147"/>
      <c r="CA465" s="147"/>
      <c r="CB465" s="115"/>
      <c r="CC465" s="115"/>
      <c r="CD465" s="115"/>
      <c r="CE465" s="147"/>
      <c r="CF465" s="150"/>
      <c r="CG465" s="120"/>
      <c r="CH465" s="185"/>
      <c r="CI465" s="122"/>
      <c r="CJ465" s="122"/>
      <c r="CK465" s="184"/>
      <c r="CL465" s="184"/>
    </row>
    <row r="466" spans="1:90" hidden="1" x14ac:dyDescent="0.25">
      <c r="A466" s="145"/>
      <c r="B466" s="146"/>
      <c r="C466" s="94"/>
      <c r="D466" s="147"/>
      <c r="E466" s="148"/>
      <c r="F466" s="149"/>
      <c r="G466" s="147"/>
      <c r="H466" s="147"/>
      <c r="I466" s="147"/>
      <c r="J466" s="147"/>
      <c r="K466" s="147"/>
      <c r="L466" s="115"/>
      <c r="M466" s="115"/>
      <c r="N466" s="115"/>
      <c r="O466" s="147"/>
      <c r="P466" s="149"/>
      <c r="Q466" s="147"/>
      <c r="R466" s="147"/>
      <c r="S466" s="147"/>
      <c r="T466" s="147"/>
      <c r="U466" s="147"/>
      <c r="V466" s="115"/>
      <c r="W466" s="115"/>
      <c r="X466" s="115"/>
      <c r="Y466" s="147"/>
      <c r="Z466" s="149"/>
      <c r="AA466" s="147"/>
      <c r="AB466" s="147"/>
      <c r="AC466" s="147"/>
      <c r="AD466" s="114"/>
      <c r="AE466" s="114"/>
      <c r="AF466" s="147"/>
      <c r="AG466" s="149"/>
      <c r="AH466" s="147"/>
      <c r="AI466" s="147"/>
      <c r="AJ466" s="147"/>
      <c r="AK466" s="114"/>
      <c r="AL466" s="114"/>
      <c r="AM466" s="147"/>
      <c r="AN466" s="149"/>
      <c r="AO466" s="147"/>
      <c r="AP466" s="147"/>
      <c r="AQ466" s="114"/>
      <c r="AR466" s="147"/>
      <c r="AS466" s="114"/>
      <c r="AT466" s="147"/>
      <c r="AU466" s="147"/>
      <c r="AV466" s="147"/>
      <c r="AW466" s="114"/>
      <c r="AX466" s="147"/>
      <c r="AY466" s="114"/>
      <c r="AZ466" s="147"/>
      <c r="BA466" s="114"/>
      <c r="BB466" s="149"/>
      <c r="BC466" s="118"/>
      <c r="BD466" s="70"/>
      <c r="BE466" s="71"/>
      <c r="BF466" s="148"/>
      <c r="BG466" s="148"/>
      <c r="BH466" s="147"/>
      <c r="BI466" s="114"/>
      <c r="BJ466" s="114"/>
      <c r="BK466" s="147"/>
      <c r="BL466" s="150"/>
      <c r="BM466" s="147"/>
      <c r="BN466" s="147"/>
      <c r="BO466" s="147"/>
      <c r="BP466" s="147"/>
      <c r="BQ466" s="147"/>
      <c r="BR466" s="115"/>
      <c r="BS466" s="115"/>
      <c r="BT466" s="115"/>
      <c r="BU466" s="147"/>
      <c r="BV466" s="150"/>
      <c r="BW466" s="147"/>
      <c r="BX466" s="147"/>
      <c r="BY466" s="147"/>
      <c r="BZ466" s="147"/>
      <c r="CA466" s="147"/>
      <c r="CB466" s="115"/>
      <c r="CC466" s="115"/>
      <c r="CD466" s="115"/>
      <c r="CE466" s="147"/>
      <c r="CF466" s="150"/>
      <c r="CG466" s="120"/>
      <c r="CH466" s="185"/>
      <c r="CI466" s="122"/>
      <c r="CJ466" s="122"/>
      <c r="CK466" s="184"/>
      <c r="CL466" s="184"/>
    </row>
    <row r="467" spans="1:90" hidden="1" x14ac:dyDescent="0.25">
      <c r="A467" s="145"/>
      <c r="B467" s="146"/>
      <c r="C467" s="94"/>
      <c r="D467" s="147"/>
      <c r="E467" s="148"/>
      <c r="F467" s="149"/>
      <c r="G467" s="147"/>
      <c r="H467" s="147"/>
      <c r="I467" s="147"/>
      <c r="J467" s="147"/>
      <c r="K467" s="147"/>
      <c r="L467" s="115"/>
      <c r="M467" s="115"/>
      <c r="N467" s="115"/>
      <c r="O467" s="147"/>
      <c r="P467" s="149"/>
      <c r="Q467" s="147"/>
      <c r="R467" s="147"/>
      <c r="S467" s="147"/>
      <c r="T467" s="147"/>
      <c r="U467" s="147"/>
      <c r="V467" s="115"/>
      <c r="W467" s="115"/>
      <c r="X467" s="115"/>
      <c r="Y467" s="147"/>
      <c r="Z467" s="149"/>
      <c r="AA467" s="147"/>
      <c r="AB467" s="147"/>
      <c r="AC467" s="147"/>
      <c r="AD467" s="114"/>
      <c r="AE467" s="114"/>
      <c r="AF467" s="147"/>
      <c r="AG467" s="149"/>
      <c r="AH467" s="147"/>
      <c r="AI467" s="147"/>
      <c r="AJ467" s="147"/>
      <c r="AK467" s="114"/>
      <c r="AL467" s="114"/>
      <c r="AM467" s="147"/>
      <c r="AN467" s="149"/>
      <c r="AO467" s="147"/>
      <c r="AP467" s="147"/>
      <c r="AQ467" s="114"/>
      <c r="AR467" s="147"/>
      <c r="AS467" s="114"/>
      <c r="AT467" s="147"/>
      <c r="AU467" s="147"/>
      <c r="AV467" s="147"/>
      <c r="AW467" s="114"/>
      <c r="AX467" s="147"/>
      <c r="AY467" s="114"/>
      <c r="AZ467" s="147"/>
      <c r="BA467" s="114"/>
      <c r="BB467" s="149"/>
      <c r="BC467" s="118"/>
      <c r="BD467" s="70"/>
      <c r="BE467" s="71"/>
      <c r="BF467" s="148"/>
      <c r="BG467" s="148"/>
      <c r="BH467" s="147"/>
      <c r="BI467" s="114"/>
      <c r="BJ467" s="114"/>
      <c r="BK467" s="147"/>
      <c r="BL467" s="150"/>
      <c r="BM467" s="147"/>
      <c r="BN467" s="147"/>
      <c r="BO467" s="147"/>
      <c r="BP467" s="147"/>
      <c r="BQ467" s="147"/>
      <c r="BR467" s="115"/>
      <c r="BS467" s="115"/>
      <c r="BT467" s="115"/>
      <c r="BU467" s="147"/>
      <c r="BV467" s="150"/>
      <c r="BW467" s="147"/>
      <c r="BX467" s="147"/>
      <c r="BY467" s="147"/>
      <c r="BZ467" s="147"/>
      <c r="CA467" s="147"/>
      <c r="CB467" s="115"/>
      <c r="CC467" s="115"/>
      <c r="CD467" s="115"/>
      <c r="CE467" s="147"/>
      <c r="CF467" s="150"/>
      <c r="CG467" s="120"/>
      <c r="CH467" s="185"/>
      <c r="CI467" s="122"/>
      <c r="CJ467" s="122"/>
      <c r="CK467" s="184"/>
      <c r="CL467" s="184"/>
    </row>
    <row r="468" spans="1:90" hidden="1" x14ac:dyDescent="0.25">
      <c r="A468" s="145"/>
      <c r="B468" s="146"/>
      <c r="C468" s="94"/>
      <c r="D468" s="147"/>
      <c r="E468" s="148"/>
      <c r="F468" s="149"/>
      <c r="G468" s="147"/>
      <c r="H468" s="147"/>
      <c r="I468" s="147"/>
      <c r="J468" s="147"/>
      <c r="K468" s="147"/>
      <c r="L468" s="115"/>
      <c r="M468" s="115"/>
      <c r="N468" s="115"/>
      <c r="O468" s="147"/>
      <c r="P468" s="149"/>
      <c r="Q468" s="147"/>
      <c r="R468" s="147"/>
      <c r="S468" s="147"/>
      <c r="T468" s="147"/>
      <c r="U468" s="147"/>
      <c r="V468" s="115"/>
      <c r="W468" s="115"/>
      <c r="X468" s="115"/>
      <c r="Y468" s="147"/>
      <c r="Z468" s="149"/>
      <c r="AA468" s="147"/>
      <c r="AB468" s="147"/>
      <c r="AC468" s="147"/>
      <c r="AD468" s="114"/>
      <c r="AE468" s="114"/>
      <c r="AF468" s="147"/>
      <c r="AG468" s="149"/>
      <c r="AH468" s="147"/>
      <c r="AI468" s="147"/>
      <c r="AJ468" s="147"/>
      <c r="AK468" s="114"/>
      <c r="AL468" s="114"/>
      <c r="AM468" s="147"/>
      <c r="AN468" s="149"/>
      <c r="AO468" s="147"/>
      <c r="AP468" s="147"/>
      <c r="AQ468" s="114"/>
      <c r="AR468" s="147"/>
      <c r="AS468" s="114"/>
      <c r="AT468" s="147"/>
      <c r="AU468" s="147"/>
      <c r="AV468" s="147"/>
      <c r="AW468" s="114"/>
      <c r="AX468" s="147"/>
      <c r="AY468" s="114"/>
      <c r="AZ468" s="147"/>
      <c r="BA468" s="114"/>
      <c r="BB468" s="149"/>
      <c r="BC468" s="118"/>
      <c r="BD468" s="70"/>
      <c r="BE468" s="71"/>
      <c r="BF468" s="148"/>
      <c r="BG468" s="148"/>
      <c r="BH468" s="147"/>
      <c r="BI468" s="114"/>
      <c r="BJ468" s="114"/>
      <c r="BK468" s="147"/>
      <c r="BL468" s="150"/>
      <c r="BM468" s="147"/>
      <c r="BN468" s="147"/>
      <c r="BO468" s="147"/>
      <c r="BP468" s="147"/>
      <c r="BQ468" s="147"/>
      <c r="BR468" s="115"/>
      <c r="BS468" s="115"/>
      <c r="BT468" s="115"/>
      <c r="BU468" s="147"/>
      <c r="BV468" s="150"/>
      <c r="BW468" s="147"/>
      <c r="BX468" s="147"/>
      <c r="BY468" s="147"/>
      <c r="BZ468" s="147"/>
      <c r="CA468" s="147"/>
      <c r="CB468" s="115"/>
      <c r="CC468" s="115"/>
      <c r="CD468" s="115"/>
      <c r="CE468" s="147"/>
      <c r="CF468" s="150"/>
      <c r="CG468" s="120"/>
      <c r="CH468" s="185"/>
      <c r="CI468" s="122"/>
      <c r="CJ468" s="122"/>
      <c r="CK468" s="184"/>
      <c r="CL468" s="184"/>
    </row>
    <row r="469" spans="1:90" hidden="1" x14ac:dyDescent="0.25">
      <c r="A469" s="145"/>
      <c r="B469" s="146"/>
      <c r="C469" s="94"/>
      <c r="D469" s="147"/>
      <c r="E469" s="148"/>
      <c r="F469" s="149"/>
      <c r="G469" s="147"/>
      <c r="H469" s="147"/>
      <c r="I469" s="147"/>
      <c r="J469" s="147"/>
      <c r="K469" s="147"/>
      <c r="L469" s="115"/>
      <c r="M469" s="115"/>
      <c r="N469" s="115"/>
      <c r="O469" s="147"/>
      <c r="P469" s="149"/>
      <c r="Q469" s="147"/>
      <c r="R469" s="147"/>
      <c r="S469" s="147"/>
      <c r="T469" s="147"/>
      <c r="U469" s="147"/>
      <c r="V469" s="115"/>
      <c r="W469" s="115"/>
      <c r="X469" s="115"/>
      <c r="Y469" s="147"/>
      <c r="Z469" s="149"/>
      <c r="AA469" s="147"/>
      <c r="AB469" s="147"/>
      <c r="AC469" s="147"/>
      <c r="AD469" s="114"/>
      <c r="AE469" s="114"/>
      <c r="AF469" s="147"/>
      <c r="AG469" s="149"/>
      <c r="AH469" s="147"/>
      <c r="AI469" s="147"/>
      <c r="AJ469" s="147"/>
      <c r="AK469" s="114"/>
      <c r="AL469" s="114"/>
      <c r="AM469" s="147"/>
      <c r="AN469" s="149"/>
      <c r="AO469" s="147"/>
      <c r="AP469" s="147"/>
      <c r="AQ469" s="114"/>
      <c r="AR469" s="147"/>
      <c r="AS469" s="114"/>
      <c r="AT469" s="147"/>
      <c r="AU469" s="147"/>
      <c r="AV469" s="147"/>
      <c r="AW469" s="114"/>
      <c r="AX469" s="147"/>
      <c r="AY469" s="114"/>
      <c r="AZ469" s="147"/>
      <c r="BA469" s="114"/>
      <c r="BB469" s="149"/>
      <c r="BC469" s="118"/>
      <c r="BD469" s="70"/>
      <c r="BE469" s="71"/>
      <c r="BF469" s="148"/>
      <c r="BG469" s="148"/>
      <c r="BH469" s="147"/>
      <c r="BI469" s="114"/>
      <c r="BJ469" s="114"/>
      <c r="BK469" s="147"/>
      <c r="BL469" s="150"/>
      <c r="BM469" s="147"/>
      <c r="BN469" s="147"/>
      <c r="BO469" s="147"/>
      <c r="BP469" s="147"/>
      <c r="BQ469" s="147"/>
      <c r="BR469" s="115"/>
      <c r="BS469" s="115"/>
      <c r="BT469" s="115"/>
      <c r="BU469" s="147"/>
      <c r="BV469" s="150"/>
      <c r="BW469" s="147"/>
      <c r="BX469" s="147"/>
      <c r="BY469" s="147"/>
      <c r="BZ469" s="147"/>
      <c r="CA469" s="147"/>
      <c r="CB469" s="115"/>
      <c r="CC469" s="115"/>
      <c r="CD469" s="115"/>
      <c r="CE469" s="147"/>
      <c r="CF469" s="150"/>
      <c r="CG469" s="120"/>
      <c r="CH469" s="185"/>
      <c r="CI469" s="122"/>
      <c r="CJ469" s="122"/>
      <c r="CK469" s="184"/>
      <c r="CL469" s="184"/>
    </row>
    <row r="470" spans="1:90" hidden="1" x14ac:dyDescent="0.25">
      <c r="A470" s="145"/>
      <c r="B470" s="146"/>
      <c r="C470" s="94"/>
      <c r="D470" s="147"/>
      <c r="E470" s="148"/>
      <c r="F470" s="149"/>
      <c r="G470" s="147"/>
      <c r="H470" s="147"/>
      <c r="I470" s="147"/>
      <c r="J470" s="147"/>
      <c r="K470" s="147"/>
      <c r="L470" s="115"/>
      <c r="M470" s="115"/>
      <c r="N470" s="115"/>
      <c r="O470" s="147"/>
      <c r="P470" s="149"/>
      <c r="Q470" s="147"/>
      <c r="R470" s="147"/>
      <c r="S470" s="147"/>
      <c r="T470" s="147"/>
      <c r="U470" s="147"/>
      <c r="V470" s="115"/>
      <c r="W470" s="115"/>
      <c r="X470" s="115"/>
      <c r="Y470" s="147"/>
      <c r="Z470" s="149"/>
      <c r="AA470" s="147"/>
      <c r="AB470" s="147"/>
      <c r="AC470" s="147"/>
      <c r="AD470" s="114"/>
      <c r="AE470" s="114"/>
      <c r="AF470" s="147"/>
      <c r="AG470" s="149"/>
      <c r="AH470" s="147"/>
      <c r="AI470" s="147"/>
      <c r="AJ470" s="147"/>
      <c r="AK470" s="114"/>
      <c r="AL470" s="114"/>
      <c r="AM470" s="147"/>
      <c r="AN470" s="149"/>
      <c r="AO470" s="147"/>
      <c r="AP470" s="147"/>
      <c r="AQ470" s="114"/>
      <c r="AR470" s="147"/>
      <c r="AS470" s="114"/>
      <c r="AT470" s="147"/>
      <c r="AU470" s="147"/>
      <c r="AV470" s="147"/>
      <c r="AW470" s="114"/>
      <c r="AX470" s="147"/>
      <c r="AY470" s="114"/>
      <c r="AZ470" s="147"/>
      <c r="BA470" s="114"/>
      <c r="BB470" s="149"/>
      <c r="BC470" s="118"/>
      <c r="BD470" s="70"/>
      <c r="BE470" s="71"/>
      <c r="BF470" s="148"/>
      <c r="BG470" s="148"/>
      <c r="BH470" s="147"/>
      <c r="BI470" s="114"/>
      <c r="BJ470" s="114"/>
      <c r="BK470" s="147"/>
      <c r="BL470" s="150"/>
      <c r="BM470" s="147"/>
      <c r="BN470" s="147"/>
      <c r="BO470" s="147"/>
      <c r="BP470" s="147"/>
      <c r="BQ470" s="147"/>
      <c r="BR470" s="115"/>
      <c r="BS470" s="115"/>
      <c r="BT470" s="115"/>
      <c r="BU470" s="147"/>
      <c r="BV470" s="150"/>
      <c r="BW470" s="147"/>
      <c r="BX470" s="147"/>
      <c r="BY470" s="147"/>
      <c r="BZ470" s="147"/>
      <c r="CA470" s="147"/>
      <c r="CB470" s="115"/>
      <c r="CC470" s="115"/>
      <c r="CD470" s="115"/>
      <c r="CE470" s="147"/>
      <c r="CF470" s="150"/>
      <c r="CG470" s="120"/>
      <c r="CH470" s="185"/>
      <c r="CI470" s="122"/>
      <c r="CJ470" s="122"/>
      <c r="CK470" s="184"/>
      <c r="CL470" s="184"/>
    </row>
    <row r="471" spans="1:90" hidden="1" x14ac:dyDescent="0.25">
      <c r="A471" s="145"/>
      <c r="B471" s="146"/>
      <c r="C471" s="94"/>
      <c r="D471" s="147"/>
      <c r="E471" s="148"/>
      <c r="F471" s="149"/>
      <c r="G471" s="147"/>
      <c r="H471" s="147"/>
      <c r="I471" s="147"/>
      <c r="J471" s="147"/>
      <c r="K471" s="147"/>
      <c r="L471" s="115"/>
      <c r="M471" s="115"/>
      <c r="N471" s="115"/>
      <c r="O471" s="147"/>
      <c r="P471" s="149"/>
      <c r="Q471" s="147"/>
      <c r="R471" s="147"/>
      <c r="S471" s="147"/>
      <c r="T471" s="147"/>
      <c r="U471" s="147"/>
      <c r="V471" s="115"/>
      <c r="W471" s="115"/>
      <c r="X471" s="115"/>
      <c r="Y471" s="147"/>
      <c r="Z471" s="149"/>
      <c r="AA471" s="147"/>
      <c r="AB471" s="147"/>
      <c r="AC471" s="147"/>
      <c r="AD471" s="114"/>
      <c r="AE471" s="114"/>
      <c r="AF471" s="147"/>
      <c r="AG471" s="149"/>
      <c r="AH471" s="147"/>
      <c r="AI471" s="147"/>
      <c r="AJ471" s="147"/>
      <c r="AK471" s="114"/>
      <c r="AL471" s="114"/>
      <c r="AM471" s="147"/>
      <c r="AN471" s="149"/>
      <c r="AO471" s="147"/>
      <c r="AP471" s="147"/>
      <c r="AQ471" s="114"/>
      <c r="AR471" s="147"/>
      <c r="AS471" s="114"/>
      <c r="AT471" s="147"/>
      <c r="AU471" s="147"/>
      <c r="AV471" s="147"/>
      <c r="AW471" s="114"/>
      <c r="AX471" s="147"/>
      <c r="AY471" s="114"/>
      <c r="AZ471" s="147"/>
      <c r="BA471" s="114"/>
      <c r="BB471" s="149"/>
      <c r="BC471" s="118"/>
      <c r="BD471" s="70"/>
      <c r="BE471" s="71"/>
      <c r="BF471" s="148"/>
      <c r="BG471" s="148"/>
      <c r="BH471" s="147"/>
      <c r="BI471" s="114"/>
      <c r="BJ471" s="114"/>
      <c r="BK471" s="147"/>
      <c r="BL471" s="150"/>
      <c r="BM471" s="147"/>
      <c r="BN471" s="147"/>
      <c r="BO471" s="147"/>
      <c r="BP471" s="147"/>
      <c r="BQ471" s="147"/>
      <c r="BR471" s="115"/>
      <c r="BS471" s="115"/>
      <c r="BT471" s="115"/>
      <c r="BU471" s="147"/>
      <c r="BV471" s="150"/>
      <c r="BW471" s="147"/>
      <c r="BX471" s="147"/>
      <c r="BY471" s="147"/>
      <c r="BZ471" s="147"/>
      <c r="CA471" s="147"/>
      <c r="CB471" s="115"/>
      <c r="CC471" s="115"/>
      <c r="CD471" s="115"/>
      <c r="CE471" s="147"/>
      <c r="CF471" s="150"/>
      <c r="CG471" s="120"/>
      <c r="CH471" s="185"/>
      <c r="CI471" s="122"/>
      <c r="CJ471" s="122"/>
      <c r="CK471" s="184"/>
      <c r="CL471" s="184"/>
    </row>
    <row r="472" spans="1:90" hidden="1" x14ac:dyDescent="0.25">
      <c r="A472" s="145"/>
      <c r="B472" s="146"/>
      <c r="C472" s="94"/>
      <c r="D472" s="147"/>
      <c r="E472" s="148"/>
      <c r="F472" s="149"/>
      <c r="G472" s="147"/>
      <c r="H472" s="147"/>
      <c r="I472" s="147"/>
      <c r="J472" s="147"/>
      <c r="K472" s="147"/>
      <c r="L472" s="115"/>
      <c r="M472" s="115"/>
      <c r="N472" s="115"/>
      <c r="O472" s="147"/>
      <c r="P472" s="149"/>
      <c r="Q472" s="147"/>
      <c r="R472" s="147"/>
      <c r="S472" s="147"/>
      <c r="T472" s="147"/>
      <c r="U472" s="147"/>
      <c r="V472" s="115"/>
      <c r="W472" s="115"/>
      <c r="X472" s="115"/>
      <c r="Y472" s="147"/>
      <c r="Z472" s="149"/>
      <c r="AA472" s="147"/>
      <c r="AB472" s="147"/>
      <c r="AC472" s="147"/>
      <c r="AD472" s="114"/>
      <c r="AE472" s="114"/>
      <c r="AF472" s="147"/>
      <c r="AG472" s="149"/>
      <c r="AH472" s="147"/>
      <c r="AI472" s="147"/>
      <c r="AJ472" s="147"/>
      <c r="AK472" s="114"/>
      <c r="AL472" s="114"/>
      <c r="AM472" s="147"/>
      <c r="AN472" s="149"/>
      <c r="AO472" s="147"/>
      <c r="AP472" s="147"/>
      <c r="AQ472" s="114"/>
      <c r="AR472" s="147"/>
      <c r="AS472" s="114"/>
      <c r="AT472" s="147"/>
      <c r="AU472" s="147"/>
      <c r="AV472" s="147"/>
      <c r="AW472" s="114"/>
      <c r="AX472" s="147"/>
      <c r="AY472" s="114"/>
      <c r="AZ472" s="147"/>
      <c r="BA472" s="114"/>
      <c r="BB472" s="149"/>
      <c r="BC472" s="118"/>
      <c r="BD472" s="70"/>
      <c r="BE472" s="71"/>
      <c r="BF472" s="148"/>
      <c r="BG472" s="148"/>
      <c r="BH472" s="147"/>
      <c r="BI472" s="114"/>
      <c r="BJ472" s="114"/>
      <c r="BK472" s="147"/>
      <c r="BL472" s="150"/>
      <c r="BM472" s="147"/>
      <c r="BN472" s="147"/>
      <c r="BO472" s="147"/>
      <c r="BP472" s="147"/>
      <c r="BQ472" s="147"/>
      <c r="BR472" s="115"/>
      <c r="BS472" s="115"/>
      <c r="BT472" s="115"/>
      <c r="BU472" s="147"/>
      <c r="BV472" s="150"/>
      <c r="BW472" s="147"/>
      <c r="BX472" s="147"/>
      <c r="BY472" s="147"/>
      <c r="BZ472" s="147"/>
      <c r="CA472" s="147"/>
      <c r="CB472" s="115"/>
      <c r="CC472" s="115"/>
      <c r="CD472" s="115"/>
      <c r="CE472" s="147"/>
      <c r="CF472" s="150"/>
      <c r="CG472" s="120"/>
      <c r="CH472" s="185"/>
      <c r="CI472" s="122"/>
      <c r="CJ472" s="122"/>
      <c r="CK472" s="184"/>
      <c r="CL472" s="184"/>
    </row>
    <row r="473" spans="1:90" hidden="1" x14ac:dyDescent="0.25">
      <c r="A473" s="145"/>
      <c r="B473" s="146"/>
      <c r="C473" s="94"/>
      <c r="D473" s="147"/>
      <c r="E473" s="148"/>
      <c r="F473" s="149"/>
      <c r="G473" s="147"/>
      <c r="H473" s="147"/>
      <c r="I473" s="147"/>
      <c r="J473" s="147"/>
      <c r="K473" s="147"/>
      <c r="L473" s="115"/>
      <c r="M473" s="115"/>
      <c r="N473" s="115"/>
      <c r="O473" s="147"/>
      <c r="P473" s="149"/>
      <c r="Q473" s="147"/>
      <c r="R473" s="147"/>
      <c r="S473" s="147"/>
      <c r="T473" s="147"/>
      <c r="U473" s="147"/>
      <c r="V473" s="115"/>
      <c r="W473" s="115"/>
      <c r="X473" s="115"/>
      <c r="Y473" s="147"/>
      <c r="Z473" s="149"/>
      <c r="AA473" s="147"/>
      <c r="AB473" s="147"/>
      <c r="AC473" s="147"/>
      <c r="AD473" s="114"/>
      <c r="AE473" s="114"/>
      <c r="AF473" s="147"/>
      <c r="AG473" s="149"/>
      <c r="AH473" s="147"/>
      <c r="AI473" s="147"/>
      <c r="AJ473" s="147"/>
      <c r="AK473" s="114"/>
      <c r="AL473" s="114"/>
      <c r="AM473" s="147"/>
      <c r="AN473" s="149"/>
      <c r="AO473" s="147"/>
      <c r="AP473" s="147"/>
      <c r="AQ473" s="114"/>
      <c r="AR473" s="147"/>
      <c r="AS473" s="114"/>
      <c r="AT473" s="147"/>
      <c r="AU473" s="147"/>
      <c r="AV473" s="147"/>
      <c r="AW473" s="114"/>
      <c r="AX473" s="147"/>
      <c r="AY473" s="114"/>
      <c r="AZ473" s="147"/>
      <c r="BA473" s="114"/>
      <c r="BB473" s="149"/>
      <c r="BC473" s="118"/>
      <c r="BD473" s="70"/>
      <c r="BE473" s="71"/>
      <c r="BF473" s="148"/>
      <c r="BG473" s="148"/>
      <c r="BH473" s="147"/>
      <c r="BI473" s="114"/>
      <c r="BJ473" s="114"/>
      <c r="BK473" s="147"/>
      <c r="BL473" s="150"/>
      <c r="BM473" s="147"/>
      <c r="BN473" s="147"/>
      <c r="BO473" s="147"/>
      <c r="BP473" s="147"/>
      <c r="BQ473" s="147"/>
      <c r="BR473" s="115"/>
      <c r="BS473" s="115"/>
      <c r="BT473" s="115"/>
      <c r="BU473" s="147"/>
      <c r="BV473" s="150"/>
      <c r="BW473" s="147"/>
      <c r="BX473" s="147"/>
      <c r="BY473" s="147"/>
      <c r="BZ473" s="147"/>
      <c r="CA473" s="147"/>
      <c r="CB473" s="115"/>
      <c r="CC473" s="115"/>
      <c r="CD473" s="115"/>
      <c r="CE473" s="147"/>
      <c r="CF473" s="150"/>
      <c r="CG473" s="120"/>
      <c r="CH473" s="185"/>
      <c r="CI473" s="122"/>
      <c r="CJ473" s="122"/>
      <c r="CK473" s="184"/>
      <c r="CL473" s="184"/>
    </row>
    <row r="474" spans="1:90" hidden="1" x14ac:dyDescent="0.25">
      <c r="A474" s="145"/>
      <c r="B474" s="146"/>
      <c r="C474" s="94"/>
      <c r="D474" s="147"/>
      <c r="E474" s="148"/>
      <c r="F474" s="149"/>
      <c r="G474" s="147"/>
      <c r="H474" s="147"/>
      <c r="I474" s="147"/>
      <c r="J474" s="147"/>
      <c r="K474" s="147"/>
      <c r="L474" s="115"/>
      <c r="M474" s="115"/>
      <c r="N474" s="115"/>
      <c r="O474" s="147"/>
      <c r="P474" s="149"/>
      <c r="Q474" s="147"/>
      <c r="R474" s="147"/>
      <c r="S474" s="147"/>
      <c r="T474" s="147"/>
      <c r="U474" s="147"/>
      <c r="V474" s="115"/>
      <c r="W474" s="115"/>
      <c r="X474" s="115"/>
      <c r="Y474" s="147"/>
      <c r="Z474" s="149"/>
      <c r="AA474" s="147"/>
      <c r="AB474" s="147"/>
      <c r="AC474" s="147"/>
      <c r="AD474" s="114"/>
      <c r="AE474" s="114"/>
      <c r="AF474" s="147"/>
      <c r="AG474" s="149"/>
      <c r="AH474" s="147"/>
      <c r="AI474" s="147"/>
      <c r="AJ474" s="147"/>
      <c r="AK474" s="114"/>
      <c r="AL474" s="114"/>
      <c r="AM474" s="147"/>
      <c r="AN474" s="149"/>
      <c r="AO474" s="147"/>
      <c r="AP474" s="147"/>
      <c r="AQ474" s="114"/>
      <c r="AR474" s="147"/>
      <c r="AS474" s="114"/>
      <c r="AT474" s="147"/>
      <c r="AU474" s="147"/>
      <c r="AV474" s="147"/>
      <c r="AW474" s="114"/>
      <c r="AX474" s="147"/>
      <c r="AY474" s="114"/>
      <c r="AZ474" s="147"/>
      <c r="BA474" s="114"/>
      <c r="BB474" s="149"/>
      <c r="BC474" s="118"/>
      <c r="BD474" s="70"/>
      <c r="BE474" s="71"/>
      <c r="BF474" s="148"/>
      <c r="BG474" s="148"/>
      <c r="BH474" s="147"/>
      <c r="BI474" s="114"/>
      <c r="BJ474" s="114"/>
      <c r="BK474" s="147"/>
      <c r="BL474" s="150"/>
      <c r="BM474" s="147"/>
      <c r="BN474" s="147"/>
      <c r="BO474" s="147"/>
      <c r="BP474" s="147"/>
      <c r="BQ474" s="147"/>
      <c r="BR474" s="115"/>
      <c r="BS474" s="115"/>
      <c r="BT474" s="115"/>
      <c r="BU474" s="147"/>
      <c r="BV474" s="150"/>
      <c r="BW474" s="147"/>
      <c r="BX474" s="147"/>
      <c r="BY474" s="147"/>
      <c r="BZ474" s="147"/>
      <c r="CA474" s="147"/>
      <c r="CB474" s="115"/>
      <c r="CC474" s="115"/>
      <c r="CD474" s="115"/>
      <c r="CE474" s="147"/>
      <c r="CF474" s="150"/>
      <c r="CG474" s="120"/>
      <c r="CH474" s="185"/>
      <c r="CI474" s="122"/>
      <c r="CJ474" s="122"/>
      <c r="CK474" s="184"/>
      <c r="CL474" s="184"/>
    </row>
    <row r="475" spans="1:90" hidden="1" x14ac:dyDescent="0.25">
      <c r="A475" s="145"/>
      <c r="B475" s="146"/>
      <c r="C475" s="94"/>
      <c r="D475" s="147"/>
      <c r="E475" s="148"/>
      <c r="F475" s="149"/>
      <c r="G475" s="147"/>
      <c r="H475" s="147"/>
      <c r="I475" s="147"/>
      <c r="J475" s="147"/>
      <c r="K475" s="147"/>
      <c r="L475" s="115"/>
      <c r="M475" s="115"/>
      <c r="N475" s="115"/>
      <c r="O475" s="147"/>
      <c r="P475" s="149"/>
      <c r="Q475" s="147"/>
      <c r="R475" s="147"/>
      <c r="S475" s="147"/>
      <c r="T475" s="147"/>
      <c r="U475" s="147"/>
      <c r="V475" s="115"/>
      <c r="W475" s="115"/>
      <c r="X475" s="115"/>
      <c r="Y475" s="147"/>
      <c r="Z475" s="149"/>
      <c r="AA475" s="147"/>
      <c r="AB475" s="147"/>
      <c r="AC475" s="147"/>
      <c r="AD475" s="114"/>
      <c r="AE475" s="114"/>
      <c r="AF475" s="147"/>
      <c r="AG475" s="149"/>
      <c r="AH475" s="147"/>
      <c r="AI475" s="147"/>
      <c r="AJ475" s="147"/>
      <c r="AK475" s="114"/>
      <c r="AL475" s="114"/>
      <c r="AM475" s="147"/>
      <c r="AN475" s="149"/>
      <c r="AO475" s="147"/>
      <c r="AP475" s="147"/>
      <c r="AQ475" s="114"/>
      <c r="AR475" s="147"/>
      <c r="AS475" s="114"/>
      <c r="AT475" s="147"/>
      <c r="AU475" s="147"/>
      <c r="AV475" s="147"/>
      <c r="AW475" s="114"/>
      <c r="AX475" s="147"/>
      <c r="AY475" s="114"/>
      <c r="AZ475" s="147"/>
      <c r="BA475" s="114"/>
      <c r="BB475" s="149"/>
      <c r="BC475" s="118"/>
      <c r="BD475" s="70"/>
      <c r="BE475" s="71"/>
      <c r="BF475" s="148"/>
      <c r="BG475" s="148"/>
      <c r="BH475" s="147"/>
      <c r="BI475" s="114"/>
      <c r="BJ475" s="114"/>
      <c r="BK475" s="147"/>
      <c r="BL475" s="150"/>
      <c r="BM475" s="147"/>
      <c r="BN475" s="147"/>
      <c r="BO475" s="147"/>
      <c r="BP475" s="147"/>
      <c r="BQ475" s="147"/>
      <c r="BR475" s="115"/>
      <c r="BS475" s="115"/>
      <c r="BT475" s="115"/>
      <c r="BU475" s="147"/>
      <c r="BV475" s="150"/>
      <c r="BW475" s="147"/>
      <c r="BX475" s="147"/>
      <c r="BY475" s="147"/>
      <c r="BZ475" s="147"/>
      <c r="CA475" s="147"/>
      <c r="CB475" s="115"/>
      <c r="CC475" s="115"/>
      <c r="CD475" s="115"/>
      <c r="CE475" s="147"/>
      <c r="CF475" s="150"/>
      <c r="CG475" s="120"/>
      <c r="CH475" s="185"/>
      <c r="CI475" s="122"/>
      <c r="CJ475" s="122"/>
      <c r="CK475" s="184"/>
      <c r="CL475" s="184"/>
    </row>
    <row r="476" spans="1:90" hidden="1" x14ac:dyDescent="0.25">
      <c r="A476" s="145"/>
      <c r="B476" s="146"/>
      <c r="C476" s="94"/>
      <c r="D476" s="147"/>
      <c r="E476" s="148"/>
      <c r="F476" s="149"/>
      <c r="G476" s="147"/>
      <c r="H476" s="147"/>
      <c r="I476" s="147"/>
      <c r="J476" s="147"/>
      <c r="K476" s="147"/>
      <c r="L476" s="115"/>
      <c r="M476" s="115"/>
      <c r="N476" s="115"/>
      <c r="O476" s="147"/>
      <c r="P476" s="149"/>
      <c r="Q476" s="147"/>
      <c r="R476" s="147"/>
      <c r="S476" s="147"/>
      <c r="T476" s="147"/>
      <c r="U476" s="147"/>
      <c r="V476" s="115"/>
      <c r="W476" s="115"/>
      <c r="X476" s="115"/>
      <c r="Y476" s="147"/>
      <c r="Z476" s="149"/>
      <c r="AA476" s="147"/>
      <c r="AB476" s="147"/>
      <c r="AC476" s="147"/>
      <c r="AD476" s="114"/>
      <c r="AE476" s="114"/>
      <c r="AF476" s="147"/>
      <c r="AG476" s="149"/>
      <c r="AH476" s="147"/>
      <c r="AI476" s="147"/>
      <c r="AJ476" s="147"/>
      <c r="AK476" s="114"/>
      <c r="AL476" s="114"/>
      <c r="AM476" s="147"/>
      <c r="AN476" s="149"/>
      <c r="AO476" s="147"/>
      <c r="AP476" s="147"/>
      <c r="AQ476" s="114"/>
      <c r="AR476" s="147"/>
      <c r="AS476" s="114"/>
      <c r="AT476" s="147"/>
      <c r="AU476" s="147"/>
      <c r="AV476" s="147"/>
      <c r="AW476" s="114"/>
      <c r="AX476" s="147"/>
      <c r="AY476" s="114"/>
      <c r="AZ476" s="147"/>
      <c r="BA476" s="114"/>
      <c r="BB476" s="149"/>
      <c r="BC476" s="118"/>
      <c r="BD476" s="70"/>
      <c r="BE476" s="71"/>
      <c r="BF476" s="148"/>
      <c r="BG476" s="148"/>
      <c r="BH476" s="147"/>
      <c r="BI476" s="114"/>
      <c r="BJ476" s="114"/>
      <c r="BK476" s="147"/>
      <c r="BL476" s="150"/>
      <c r="BM476" s="147"/>
      <c r="BN476" s="147"/>
      <c r="BO476" s="147"/>
      <c r="BP476" s="147"/>
      <c r="BQ476" s="147"/>
      <c r="BR476" s="115"/>
      <c r="BS476" s="115"/>
      <c r="BT476" s="115"/>
      <c r="BU476" s="147"/>
      <c r="BV476" s="150"/>
      <c r="BW476" s="147"/>
      <c r="BX476" s="147"/>
      <c r="BY476" s="147"/>
      <c r="BZ476" s="147"/>
      <c r="CA476" s="147"/>
      <c r="CB476" s="115"/>
      <c r="CC476" s="115"/>
      <c r="CD476" s="115"/>
      <c r="CE476" s="147"/>
      <c r="CF476" s="150"/>
      <c r="CG476" s="120"/>
      <c r="CH476" s="185"/>
      <c r="CI476" s="122"/>
      <c r="CJ476" s="122"/>
      <c r="CK476" s="184"/>
      <c r="CL476" s="184"/>
    </row>
    <row r="477" spans="1:90" hidden="1" x14ac:dyDescent="0.25">
      <c r="A477" s="145"/>
      <c r="B477" s="146"/>
      <c r="C477" s="94"/>
      <c r="D477" s="147"/>
      <c r="E477" s="148"/>
      <c r="F477" s="149"/>
      <c r="G477" s="147"/>
      <c r="H477" s="147"/>
      <c r="I477" s="147"/>
      <c r="J477" s="147"/>
      <c r="K477" s="147"/>
      <c r="L477" s="115"/>
      <c r="M477" s="115"/>
      <c r="N477" s="115"/>
      <c r="O477" s="147"/>
      <c r="P477" s="149"/>
      <c r="Q477" s="147"/>
      <c r="R477" s="147"/>
      <c r="S477" s="147"/>
      <c r="T477" s="147"/>
      <c r="U477" s="147"/>
      <c r="V477" s="115"/>
      <c r="W477" s="115"/>
      <c r="X477" s="115"/>
      <c r="Y477" s="147"/>
      <c r="Z477" s="149"/>
      <c r="AA477" s="147"/>
      <c r="AB477" s="147"/>
      <c r="AC477" s="147"/>
      <c r="AD477" s="114"/>
      <c r="AE477" s="114"/>
      <c r="AF477" s="147"/>
      <c r="AG477" s="149"/>
      <c r="AH477" s="147"/>
      <c r="AI477" s="147"/>
      <c r="AJ477" s="147"/>
      <c r="AK477" s="114"/>
      <c r="AL477" s="114"/>
      <c r="AM477" s="147"/>
      <c r="AN477" s="149"/>
      <c r="AO477" s="147"/>
      <c r="AP477" s="147"/>
      <c r="AQ477" s="114"/>
      <c r="AR477" s="147"/>
      <c r="AS477" s="114"/>
      <c r="AT477" s="147"/>
      <c r="AU477" s="147"/>
      <c r="AV477" s="147"/>
      <c r="AW477" s="114"/>
      <c r="AX477" s="147"/>
      <c r="AY477" s="114"/>
      <c r="AZ477" s="147"/>
      <c r="BA477" s="114"/>
      <c r="BB477" s="149"/>
      <c r="BC477" s="118"/>
      <c r="BD477" s="70"/>
      <c r="BE477" s="71"/>
      <c r="BF477" s="148"/>
      <c r="BG477" s="148"/>
      <c r="BH477" s="147"/>
      <c r="BI477" s="114"/>
      <c r="BJ477" s="114"/>
      <c r="BK477" s="147"/>
      <c r="BL477" s="150"/>
      <c r="BM477" s="147"/>
      <c r="BN477" s="147"/>
      <c r="BO477" s="147"/>
      <c r="BP477" s="147"/>
      <c r="BQ477" s="147"/>
      <c r="BR477" s="115"/>
      <c r="BS477" s="115"/>
      <c r="BT477" s="115"/>
      <c r="BU477" s="147"/>
      <c r="BV477" s="150"/>
      <c r="BW477" s="147"/>
      <c r="BX477" s="147"/>
      <c r="BY477" s="147"/>
      <c r="BZ477" s="147"/>
      <c r="CA477" s="147"/>
      <c r="CB477" s="115"/>
      <c r="CC477" s="115"/>
      <c r="CD477" s="115"/>
      <c r="CE477" s="147"/>
      <c r="CF477" s="150"/>
      <c r="CG477" s="120"/>
      <c r="CH477" s="185"/>
      <c r="CI477" s="122"/>
      <c r="CJ477" s="122"/>
      <c r="CK477" s="184"/>
      <c r="CL477" s="184"/>
    </row>
    <row r="478" spans="1:90" hidden="1" x14ac:dyDescent="0.25">
      <c r="A478" s="145"/>
      <c r="B478" s="146"/>
      <c r="C478" s="94"/>
      <c r="D478" s="147"/>
      <c r="E478" s="148"/>
      <c r="F478" s="149"/>
      <c r="G478" s="147"/>
      <c r="H478" s="147"/>
      <c r="I478" s="147"/>
      <c r="J478" s="147"/>
      <c r="K478" s="147"/>
      <c r="L478" s="115"/>
      <c r="M478" s="115"/>
      <c r="N478" s="115"/>
      <c r="O478" s="147"/>
      <c r="P478" s="149"/>
      <c r="Q478" s="147"/>
      <c r="R478" s="147"/>
      <c r="S478" s="147"/>
      <c r="T478" s="147"/>
      <c r="U478" s="147"/>
      <c r="V478" s="115"/>
      <c r="W478" s="115"/>
      <c r="X478" s="115"/>
      <c r="Y478" s="147"/>
      <c r="Z478" s="149"/>
      <c r="AA478" s="147"/>
      <c r="AB478" s="147"/>
      <c r="AC478" s="147"/>
      <c r="AD478" s="114"/>
      <c r="AE478" s="114"/>
      <c r="AF478" s="147"/>
      <c r="AG478" s="149"/>
      <c r="AH478" s="147"/>
      <c r="AI478" s="147"/>
      <c r="AJ478" s="147"/>
      <c r="AK478" s="114"/>
      <c r="AL478" s="114"/>
      <c r="AM478" s="147"/>
      <c r="AN478" s="149"/>
      <c r="AO478" s="147"/>
      <c r="AP478" s="147"/>
      <c r="AQ478" s="114"/>
      <c r="AR478" s="147"/>
      <c r="AS478" s="114"/>
      <c r="AT478" s="147"/>
      <c r="AU478" s="147"/>
      <c r="AV478" s="147"/>
      <c r="AW478" s="114"/>
      <c r="AX478" s="147"/>
      <c r="AY478" s="114"/>
      <c r="AZ478" s="147"/>
      <c r="BA478" s="114"/>
      <c r="BB478" s="149"/>
      <c r="BC478" s="118"/>
      <c r="BD478" s="70"/>
      <c r="BE478" s="71"/>
      <c r="BF478" s="148"/>
      <c r="BG478" s="148"/>
      <c r="BH478" s="147"/>
      <c r="BI478" s="114"/>
      <c r="BJ478" s="114"/>
      <c r="BK478" s="147"/>
      <c r="BL478" s="150"/>
      <c r="BM478" s="147"/>
      <c r="BN478" s="147"/>
      <c r="BO478" s="147"/>
      <c r="BP478" s="147"/>
      <c r="BQ478" s="147"/>
      <c r="BR478" s="115"/>
      <c r="BS478" s="115"/>
      <c r="BT478" s="115"/>
      <c r="BU478" s="147"/>
      <c r="BV478" s="150"/>
      <c r="BW478" s="147"/>
      <c r="BX478" s="147"/>
      <c r="BY478" s="147"/>
      <c r="BZ478" s="147"/>
      <c r="CA478" s="147"/>
      <c r="CB478" s="115"/>
      <c r="CC478" s="115"/>
      <c r="CD478" s="115"/>
      <c r="CE478" s="147"/>
      <c r="CF478" s="150"/>
      <c r="CG478" s="120"/>
      <c r="CH478" s="185"/>
      <c r="CI478" s="122"/>
      <c r="CJ478" s="122"/>
      <c r="CK478" s="184"/>
      <c r="CL478" s="184"/>
    </row>
    <row r="479" spans="1:90" hidden="1" x14ac:dyDescent="0.25">
      <c r="A479" s="145"/>
      <c r="B479" s="146"/>
      <c r="C479" s="94"/>
      <c r="D479" s="147"/>
      <c r="E479" s="148"/>
      <c r="F479" s="149"/>
      <c r="G479" s="147"/>
      <c r="H479" s="147"/>
      <c r="I479" s="147"/>
      <c r="J479" s="147"/>
      <c r="K479" s="147"/>
      <c r="L479" s="115"/>
      <c r="M479" s="115"/>
      <c r="N479" s="115"/>
      <c r="O479" s="147"/>
      <c r="P479" s="149"/>
      <c r="Q479" s="147"/>
      <c r="R479" s="147"/>
      <c r="S479" s="147"/>
      <c r="T479" s="147"/>
      <c r="U479" s="147"/>
      <c r="V479" s="115"/>
      <c r="W479" s="115"/>
      <c r="X479" s="115"/>
      <c r="Y479" s="147"/>
      <c r="Z479" s="149"/>
      <c r="AA479" s="147"/>
      <c r="AB479" s="147"/>
      <c r="AC479" s="147"/>
      <c r="AD479" s="114"/>
      <c r="AE479" s="114"/>
      <c r="AF479" s="147"/>
      <c r="AG479" s="149"/>
      <c r="AH479" s="147"/>
      <c r="AI479" s="147"/>
      <c r="AJ479" s="147"/>
      <c r="AK479" s="114"/>
      <c r="AL479" s="114"/>
      <c r="AM479" s="147"/>
      <c r="AN479" s="149"/>
      <c r="AO479" s="147"/>
      <c r="AP479" s="147"/>
      <c r="AQ479" s="114"/>
      <c r="AR479" s="147"/>
      <c r="AS479" s="114"/>
      <c r="AT479" s="147"/>
      <c r="AU479" s="147"/>
      <c r="AV479" s="147"/>
      <c r="AW479" s="114"/>
      <c r="AX479" s="147"/>
      <c r="AY479" s="114"/>
      <c r="AZ479" s="147"/>
      <c r="BA479" s="114"/>
      <c r="BB479" s="149"/>
      <c r="BC479" s="118"/>
      <c r="BD479" s="70"/>
      <c r="BE479" s="71"/>
      <c r="BF479" s="148"/>
      <c r="BG479" s="148"/>
      <c r="BH479" s="147"/>
      <c r="BI479" s="114"/>
      <c r="BJ479" s="114"/>
      <c r="BK479" s="147"/>
      <c r="BL479" s="150"/>
      <c r="BM479" s="147"/>
      <c r="BN479" s="147"/>
      <c r="BO479" s="147"/>
      <c r="BP479" s="147"/>
      <c r="BQ479" s="147"/>
      <c r="BR479" s="115"/>
      <c r="BS479" s="115"/>
      <c r="BT479" s="115"/>
      <c r="BU479" s="147"/>
      <c r="BV479" s="150"/>
      <c r="BW479" s="147"/>
      <c r="BX479" s="147"/>
      <c r="BY479" s="147"/>
      <c r="BZ479" s="147"/>
      <c r="CA479" s="147"/>
      <c r="CB479" s="115"/>
      <c r="CC479" s="115"/>
      <c r="CD479" s="115"/>
      <c r="CE479" s="147"/>
      <c r="CF479" s="150"/>
      <c r="CG479" s="120"/>
      <c r="CH479" s="185"/>
      <c r="CI479" s="122"/>
      <c r="CJ479" s="122"/>
      <c r="CK479" s="184"/>
      <c r="CL479" s="184"/>
    </row>
    <row r="480" spans="1:90" hidden="1" x14ac:dyDescent="0.25">
      <c r="A480" s="145"/>
      <c r="B480" s="146"/>
      <c r="C480" s="94"/>
      <c r="D480" s="147"/>
      <c r="E480" s="148"/>
      <c r="F480" s="149"/>
      <c r="G480" s="147"/>
      <c r="H480" s="147"/>
      <c r="I480" s="147"/>
      <c r="J480" s="147"/>
      <c r="K480" s="147"/>
      <c r="L480" s="115"/>
      <c r="M480" s="115"/>
      <c r="N480" s="115"/>
      <c r="O480" s="147"/>
      <c r="P480" s="149"/>
      <c r="Q480" s="147"/>
      <c r="R480" s="147"/>
      <c r="S480" s="147"/>
      <c r="T480" s="147"/>
      <c r="U480" s="147"/>
      <c r="V480" s="115"/>
      <c r="W480" s="115"/>
      <c r="X480" s="115"/>
      <c r="Y480" s="147"/>
      <c r="Z480" s="149"/>
      <c r="AA480" s="147"/>
      <c r="AB480" s="147"/>
      <c r="AC480" s="147"/>
      <c r="AD480" s="114"/>
      <c r="AE480" s="114"/>
      <c r="AF480" s="147"/>
      <c r="AG480" s="149"/>
      <c r="AH480" s="147"/>
      <c r="AI480" s="147"/>
      <c r="AJ480" s="147"/>
      <c r="AK480" s="114"/>
      <c r="AL480" s="114"/>
      <c r="AM480" s="147"/>
      <c r="AN480" s="149"/>
      <c r="AO480" s="147"/>
      <c r="AP480" s="147"/>
      <c r="AQ480" s="114"/>
      <c r="AR480" s="147"/>
      <c r="AS480" s="114"/>
      <c r="AT480" s="147"/>
      <c r="AU480" s="147"/>
      <c r="AV480" s="147"/>
      <c r="AW480" s="114"/>
      <c r="AX480" s="147"/>
      <c r="AY480" s="114"/>
      <c r="AZ480" s="147"/>
      <c r="BA480" s="114"/>
      <c r="BB480" s="149"/>
      <c r="BC480" s="118"/>
      <c r="BD480" s="70"/>
      <c r="BE480" s="71"/>
      <c r="BF480" s="148"/>
      <c r="BG480" s="148"/>
      <c r="BH480" s="147"/>
      <c r="BI480" s="114"/>
      <c r="BJ480" s="114"/>
      <c r="BK480" s="147"/>
      <c r="BL480" s="150"/>
      <c r="BM480" s="147"/>
      <c r="BN480" s="147"/>
      <c r="BO480" s="147"/>
      <c r="BP480" s="147"/>
      <c r="BQ480" s="147"/>
      <c r="BR480" s="115"/>
      <c r="BS480" s="115"/>
      <c r="BT480" s="115"/>
      <c r="BU480" s="147"/>
      <c r="BV480" s="150"/>
      <c r="BW480" s="147"/>
      <c r="BX480" s="147"/>
      <c r="BY480" s="147"/>
      <c r="BZ480" s="147"/>
      <c r="CA480" s="147"/>
      <c r="CB480" s="115"/>
      <c r="CC480" s="115"/>
      <c r="CD480" s="115"/>
      <c r="CE480" s="147"/>
      <c r="CF480" s="150"/>
      <c r="CG480" s="120"/>
      <c r="CH480" s="185"/>
      <c r="CI480" s="122"/>
      <c r="CJ480" s="122"/>
      <c r="CK480" s="184"/>
      <c r="CL480" s="184"/>
    </row>
    <row r="481" spans="1:90" hidden="1" x14ac:dyDescent="0.25">
      <c r="A481" s="145"/>
      <c r="B481" s="146"/>
      <c r="C481" s="94"/>
      <c r="D481" s="147"/>
      <c r="E481" s="148"/>
      <c r="F481" s="149"/>
      <c r="G481" s="147"/>
      <c r="H481" s="147"/>
      <c r="I481" s="147"/>
      <c r="J481" s="147"/>
      <c r="K481" s="147"/>
      <c r="L481" s="115"/>
      <c r="M481" s="115"/>
      <c r="N481" s="115"/>
      <c r="O481" s="147"/>
      <c r="P481" s="149"/>
      <c r="Q481" s="147"/>
      <c r="R481" s="147"/>
      <c r="S481" s="147"/>
      <c r="T481" s="147"/>
      <c r="U481" s="147"/>
      <c r="V481" s="115"/>
      <c r="W481" s="115"/>
      <c r="X481" s="115"/>
      <c r="Y481" s="147"/>
      <c r="Z481" s="149"/>
      <c r="AA481" s="147"/>
      <c r="AB481" s="147"/>
      <c r="AC481" s="147"/>
      <c r="AD481" s="114"/>
      <c r="AE481" s="114"/>
      <c r="AF481" s="147"/>
      <c r="AG481" s="149"/>
      <c r="AH481" s="147"/>
      <c r="AI481" s="147"/>
      <c r="AJ481" s="147"/>
      <c r="AK481" s="114"/>
      <c r="AL481" s="114"/>
      <c r="AM481" s="147"/>
      <c r="AN481" s="149"/>
      <c r="AO481" s="147"/>
      <c r="AP481" s="147"/>
      <c r="AQ481" s="114"/>
      <c r="AR481" s="147"/>
      <c r="AS481" s="114"/>
      <c r="AT481" s="147"/>
      <c r="AU481" s="147"/>
      <c r="AV481" s="147"/>
      <c r="AW481" s="114"/>
      <c r="AX481" s="147"/>
      <c r="AY481" s="114"/>
      <c r="AZ481" s="147"/>
      <c r="BA481" s="114"/>
      <c r="BB481" s="149"/>
      <c r="BC481" s="118"/>
      <c r="BD481" s="70"/>
      <c r="BE481" s="71"/>
      <c r="BF481" s="148"/>
      <c r="BG481" s="148"/>
      <c r="BH481" s="147"/>
      <c r="BI481" s="114"/>
      <c r="BJ481" s="114"/>
      <c r="BK481" s="147"/>
      <c r="BL481" s="150"/>
      <c r="BM481" s="147"/>
      <c r="BN481" s="147"/>
      <c r="BO481" s="147"/>
      <c r="BP481" s="147"/>
      <c r="BQ481" s="147"/>
      <c r="BR481" s="115"/>
      <c r="BS481" s="115"/>
      <c r="BT481" s="115"/>
      <c r="BU481" s="147"/>
      <c r="BV481" s="150"/>
      <c r="BW481" s="147"/>
      <c r="BX481" s="147"/>
      <c r="BY481" s="147"/>
      <c r="BZ481" s="147"/>
      <c r="CA481" s="147"/>
      <c r="CB481" s="115"/>
      <c r="CC481" s="115"/>
      <c r="CD481" s="115"/>
      <c r="CE481" s="147"/>
      <c r="CF481" s="150"/>
      <c r="CG481" s="120"/>
      <c r="CH481" s="185"/>
      <c r="CI481" s="122"/>
      <c r="CJ481" s="122"/>
      <c r="CK481" s="184"/>
      <c r="CL481" s="184"/>
    </row>
    <row r="482" spans="1:90" hidden="1" x14ac:dyDescent="0.25">
      <c r="A482" s="145"/>
      <c r="B482" s="146"/>
      <c r="C482" s="94"/>
      <c r="D482" s="147"/>
      <c r="E482" s="148"/>
      <c r="F482" s="149"/>
      <c r="G482" s="147"/>
      <c r="H482" s="147"/>
      <c r="I482" s="147"/>
      <c r="J482" s="147"/>
      <c r="K482" s="147"/>
      <c r="L482" s="115"/>
      <c r="M482" s="115"/>
      <c r="N482" s="115"/>
      <c r="O482" s="147"/>
      <c r="P482" s="149"/>
      <c r="Q482" s="147"/>
      <c r="R482" s="147"/>
      <c r="S482" s="147"/>
      <c r="T482" s="147"/>
      <c r="U482" s="147"/>
      <c r="V482" s="115"/>
      <c r="W482" s="115"/>
      <c r="X482" s="115"/>
      <c r="Y482" s="147"/>
      <c r="Z482" s="149"/>
      <c r="AA482" s="147"/>
      <c r="AB482" s="147"/>
      <c r="AC482" s="147"/>
      <c r="AD482" s="114"/>
      <c r="AE482" s="114"/>
      <c r="AF482" s="147"/>
      <c r="AG482" s="149"/>
      <c r="AH482" s="147"/>
      <c r="AI482" s="147"/>
      <c r="AJ482" s="147"/>
      <c r="AK482" s="114"/>
      <c r="AL482" s="114"/>
      <c r="AM482" s="147"/>
      <c r="AN482" s="149"/>
      <c r="AO482" s="147"/>
      <c r="AP482" s="147"/>
      <c r="AQ482" s="114"/>
      <c r="AR482" s="147"/>
      <c r="AS482" s="114"/>
      <c r="AT482" s="147"/>
      <c r="AU482" s="147"/>
      <c r="AV482" s="147"/>
      <c r="AW482" s="114"/>
      <c r="AX482" s="147"/>
      <c r="AY482" s="114"/>
      <c r="AZ482" s="147"/>
      <c r="BA482" s="114"/>
      <c r="BB482" s="149"/>
      <c r="BC482" s="118"/>
      <c r="BD482" s="70"/>
      <c r="BE482" s="71"/>
      <c r="BF482" s="148"/>
      <c r="BG482" s="148"/>
      <c r="BH482" s="147"/>
      <c r="BI482" s="114"/>
      <c r="BJ482" s="114"/>
      <c r="BK482" s="147"/>
      <c r="BL482" s="150"/>
      <c r="BM482" s="147"/>
      <c r="BN482" s="147"/>
      <c r="BO482" s="147"/>
      <c r="BP482" s="147"/>
      <c r="BQ482" s="147"/>
      <c r="BR482" s="115"/>
      <c r="BS482" s="115"/>
      <c r="BT482" s="115"/>
      <c r="BU482" s="147"/>
      <c r="BV482" s="150"/>
      <c r="BW482" s="147"/>
      <c r="BX482" s="147"/>
      <c r="BY482" s="147"/>
      <c r="BZ482" s="147"/>
      <c r="CA482" s="147"/>
      <c r="CB482" s="115"/>
      <c r="CC482" s="115"/>
      <c r="CD482" s="115"/>
      <c r="CE482" s="147"/>
      <c r="CF482" s="150"/>
      <c r="CG482" s="120"/>
      <c r="CH482" s="185"/>
      <c r="CI482" s="122"/>
      <c r="CJ482" s="122"/>
      <c r="CK482" s="184"/>
      <c r="CL482" s="184"/>
    </row>
    <row r="483" spans="1:90" hidden="1" x14ac:dyDescent="0.25">
      <c r="A483" s="145"/>
      <c r="B483" s="146"/>
      <c r="C483" s="94"/>
      <c r="D483" s="147"/>
      <c r="E483" s="148"/>
      <c r="F483" s="149"/>
      <c r="G483" s="147"/>
      <c r="H483" s="147"/>
      <c r="I483" s="147"/>
      <c r="J483" s="147"/>
      <c r="K483" s="147"/>
      <c r="L483" s="115"/>
      <c r="M483" s="115"/>
      <c r="N483" s="115"/>
      <c r="O483" s="147"/>
      <c r="P483" s="149"/>
      <c r="Q483" s="147"/>
      <c r="R483" s="147"/>
      <c r="S483" s="147"/>
      <c r="T483" s="147"/>
      <c r="U483" s="147"/>
      <c r="V483" s="115"/>
      <c r="W483" s="115"/>
      <c r="X483" s="115"/>
      <c r="Y483" s="147"/>
      <c r="Z483" s="149"/>
      <c r="AA483" s="147"/>
      <c r="AB483" s="147"/>
      <c r="AC483" s="147"/>
      <c r="AD483" s="114"/>
      <c r="AE483" s="114"/>
      <c r="AF483" s="147"/>
      <c r="AG483" s="149"/>
      <c r="AH483" s="147"/>
      <c r="AI483" s="147"/>
      <c r="AJ483" s="147"/>
      <c r="AK483" s="114"/>
      <c r="AL483" s="114"/>
      <c r="AM483" s="147"/>
      <c r="AN483" s="149"/>
      <c r="AO483" s="147"/>
      <c r="AP483" s="147"/>
      <c r="AQ483" s="114"/>
      <c r="AR483" s="147"/>
      <c r="AS483" s="114"/>
      <c r="AT483" s="147"/>
      <c r="AU483" s="147"/>
      <c r="AV483" s="147"/>
      <c r="AW483" s="114"/>
      <c r="AX483" s="147"/>
      <c r="AY483" s="114"/>
      <c r="AZ483" s="147"/>
      <c r="BA483" s="114"/>
      <c r="BB483" s="149"/>
      <c r="BC483" s="118"/>
      <c r="BD483" s="70"/>
      <c r="BE483" s="71"/>
      <c r="BF483" s="148"/>
      <c r="BG483" s="148"/>
      <c r="BH483" s="147"/>
      <c r="BI483" s="114"/>
      <c r="BJ483" s="114"/>
      <c r="BK483" s="147"/>
      <c r="BL483" s="150"/>
      <c r="BM483" s="147"/>
      <c r="BN483" s="147"/>
      <c r="BO483" s="147"/>
      <c r="BP483" s="147"/>
      <c r="BQ483" s="147"/>
      <c r="BR483" s="115"/>
      <c r="BS483" s="115"/>
      <c r="BT483" s="115"/>
      <c r="BU483" s="147"/>
      <c r="BV483" s="150"/>
      <c r="BW483" s="147"/>
      <c r="BX483" s="147"/>
      <c r="BY483" s="147"/>
      <c r="BZ483" s="147"/>
      <c r="CA483" s="147"/>
      <c r="CB483" s="115"/>
      <c r="CC483" s="115"/>
      <c r="CD483" s="115"/>
      <c r="CE483" s="147"/>
      <c r="CF483" s="150"/>
      <c r="CG483" s="120"/>
      <c r="CH483" s="185"/>
      <c r="CI483" s="122"/>
      <c r="CJ483" s="122"/>
      <c r="CK483" s="184"/>
      <c r="CL483" s="184"/>
    </row>
    <row r="484" spans="1:90" hidden="1" x14ac:dyDescent="0.25">
      <c r="A484" s="145"/>
      <c r="B484" s="146"/>
      <c r="C484" s="94"/>
      <c r="D484" s="147"/>
      <c r="E484" s="148"/>
      <c r="F484" s="149"/>
      <c r="G484" s="147"/>
      <c r="H484" s="147"/>
      <c r="I484" s="147"/>
      <c r="J484" s="147"/>
      <c r="K484" s="147"/>
      <c r="L484" s="115"/>
      <c r="M484" s="115"/>
      <c r="N484" s="115"/>
      <c r="O484" s="147"/>
      <c r="P484" s="149"/>
      <c r="Q484" s="147"/>
      <c r="R484" s="147"/>
      <c r="S484" s="147"/>
      <c r="T484" s="147"/>
      <c r="U484" s="147"/>
      <c r="V484" s="115"/>
      <c r="W484" s="115"/>
      <c r="X484" s="115"/>
      <c r="Y484" s="147"/>
      <c r="Z484" s="149"/>
      <c r="AA484" s="147"/>
      <c r="AB484" s="147"/>
      <c r="AC484" s="147"/>
      <c r="AD484" s="114"/>
      <c r="AE484" s="114"/>
      <c r="AF484" s="147"/>
      <c r="AG484" s="149"/>
      <c r="AH484" s="147"/>
      <c r="AI484" s="147"/>
      <c r="AJ484" s="147"/>
      <c r="AK484" s="114"/>
      <c r="AL484" s="114"/>
      <c r="AM484" s="147"/>
      <c r="AN484" s="149"/>
      <c r="AO484" s="147"/>
      <c r="AP484" s="147"/>
      <c r="AQ484" s="114"/>
      <c r="AR484" s="147"/>
      <c r="AS484" s="114"/>
      <c r="AT484" s="147"/>
      <c r="AU484" s="147"/>
      <c r="AV484" s="147"/>
      <c r="AW484" s="114"/>
      <c r="AX484" s="147"/>
      <c r="AY484" s="114"/>
      <c r="AZ484" s="147"/>
      <c r="BA484" s="114"/>
      <c r="BB484" s="149"/>
      <c r="BC484" s="118"/>
      <c r="BD484" s="70"/>
      <c r="BE484" s="71"/>
      <c r="BF484" s="148"/>
      <c r="BG484" s="148"/>
      <c r="BH484" s="147"/>
      <c r="BI484" s="114"/>
      <c r="BJ484" s="114"/>
      <c r="BK484" s="147"/>
      <c r="BL484" s="150"/>
      <c r="BM484" s="147"/>
      <c r="BN484" s="147"/>
      <c r="BO484" s="147"/>
      <c r="BP484" s="147"/>
      <c r="BQ484" s="147"/>
      <c r="BR484" s="115"/>
      <c r="BS484" s="115"/>
      <c r="BT484" s="115"/>
      <c r="BU484" s="147"/>
      <c r="BV484" s="150"/>
      <c r="BW484" s="147"/>
      <c r="BX484" s="147"/>
      <c r="BY484" s="147"/>
      <c r="BZ484" s="147"/>
      <c r="CA484" s="147"/>
      <c r="CB484" s="115"/>
      <c r="CC484" s="115"/>
      <c r="CD484" s="115"/>
      <c r="CE484" s="147"/>
      <c r="CF484" s="150"/>
      <c r="CG484" s="120"/>
      <c r="CH484" s="185"/>
      <c r="CI484" s="122"/>
      <c r="CJ484" s="122"/>
      <c r="CK484" s="184"/>
      <c r="CL484" s="184"/>
    </row>
    <row r="485" spans="1:90" hidden="1" x14ac:dyDescent="0.25">
      <c r="A485" s="145"/>
      <c r="B485" s="146"/>
      <c r="C485" s="94"/>
      <c r="D485" s="147"/>
      <c r="E485" s="148"/>
      <c r="F485" s="149"/>
      <c r="G485" s="147"/>
      <c r="H485" s="147"/>
      <c r="I485" s="147"/>
      <c r="J485" s="147"/>
      <c r="K485" s="147"/>
      <c r="L485" s="115"/>
      <c r="M485" s="115"/>
      <c r="N485" s="115"/>
      <c r="O485" s="147"/>
      <c r="P485" s="149"/>
      <c r="Q485" s="147"/>
      <c r="R485" s="147"/>
      <c r="S485" s="147"/>
      <c r="T485" s="147"/>
      <c r="U485" s="147"/>
      <c r="V485" s="115"/>
      <c r="W485" s="115"/>
      <c r="X485" s="115"/>
      <c r="Y485" s="147"/>
      <c r="Z485" s="149"/>
      <c r="AA485" s="147"/>
      <c r="AB485" s="147"/>
      <c r="AC485" s="147"/>
      <c r="AD485" s="114"/>
      <c r="AE485" s="114"/>
      <c r="AF485" s="147"/>
      <c r="AG485" s="149"/>
      <c r="AH485" s="147"/>
      <c r="AI485" s="147"/>
      <c r="AJ485" s="147"/>
      <c r="AK485" s="114"/>
      <c r="AL485" s="114"/>
      <c r="AM485" s="147"/>
      <c r="AN485" s="149"/>
      <c r="AO485" s="147"/>
      <c r="AP485" s="147"/>
      <c r="AQ485" s="114"/>
      <c r="AR485" s="147"/>
      <c r="AS485" s="114"/>
      <c r="AT485" s="147"/>
      <c r="AU485" s="147"/>
      <c r="AV485" s="147"/>
      <c r="AW485" s="114"/>
      <c r="AX485" s="147"/>
      <c r="AY485" s="114"/>
      <c r="AZ485" s="147"/>
      <c r="BA485" s="114"/>
      <c r="BB485" s="149"/>
      <c r="BC485" s="118"/>
      <c r="BD485" s="70"/>
      <c r="BE485" s="71"/>
      <c r="BF485" s="148"/>
      <c r="BG485" s="148"/>
      <c r="BH485" s="147"/>
      <c r="BI485" s="114"/>
      <c r="BJ485" s="114"/>
      <c r="BK485" s="147"/>
      <c r="BL485" s="150"/>
      <c r="BM485" s="147"/>
      <c r="BN485" s="147"/>
      <c r="BO485" s="147"/>
      <c r="BP485" s="147"/>
      <c r="BQ485" s="147"/>
      <c r="BR485" s="115"/>
      <c r="BS485" s="115"/>
      <c r="BT485" s="115"/>
      <c r="BU485" s="147"/>
      <c r="BV485" s="150"/>
      <c r="BW485" s="147"/>
      <c r="BX485" s="147"/>
      <c r="BY485" s="147"/>
      <c r="BZ485" s="147"/>
      <c r="CA485" s="147"/>
      <c r="CB485" s="115"/>
      <c r="CC485" s="115"/>
      <c r="CD485" s="115"/>
      <c r="CE485" s="147"/>
      <c r="CF485" s="150"/>
      <c r="CG485" s="120"/>
      <c r="CH485" s="185"/>
      <c r="CI485" s="122"/>
      <c r="CJ485" s="122"/>
      <c r="CK485" s="184"/>
      <c r="CL485" s="184"/>
    </row>
    <row r="486" spans="1:90" hidden="1" x14ac:dyDescent="0.25">
      <c r="A486" s="145"/>
      <c r="B486" s="146"/>
      <c r="C486" s="94"/>
      <c r="D486" s="147"/>
      <c r="E486" s="148"/>
      <c r="F486" s="149"/>
      <c r="G486" s="147"/>
      <c r="H486" s="147"/>
      <c r="I486" s="147"/>
      <c r="J486" s="147"/>
      <c r="K486" s="147"/>
      <c r="L486" s="115"/>
      <c r="M486" s="115"/>
      <c r="N486" s="115"/>
      <c r="O486" s="147"/>
      <c r="P486" s="149"/>
      <c r="Q486" s="147"/>
      <c r="R486" s="147"/>
      <c r="S486" s="147"/>
      <c r="T486" s="147"/>
      <c r="U486" s="147"/>
      <c r="V486" s="115"/>
      <c r="W486" s="115"/>
      <c r="X486" s="115"/>
      <c r="Y486" s="147"/>
      <c r="Z486" s="149"/>
      <c r="AA486" s="147"/>
      <c r="AB486" s="147"/>
      <c r="AC486" s="147"/>
      <c r="AD486" s="114"/>
      <c r="AE486" s="114"/>
      <c r="AF486" s="147"/>
      <c r="AG486" s="149"/>
      <c r="AH486" s="147"/>
      <c r="AI486" s="147"/>
      <c r="AJ486" s="147"/>
      <c r="AK486" s="114"/>
      <c r="AL486" s="114"/>
      <c r="AM486" s="147"/>
      <c r="AN486" s="149"/>
      <c r="AO486" s="147"/>
      <c r="AP486" s="147"/>
      <c r="AQ486" s="114"/>
      <c r="AR486" s="147"/>
      <c r="AS486" s="114"/>
      <c r="AT486" s="147"/>
      <c r="AU486" s="147"/>
      <c r="AV486" s="147"/>
      <c r="AW486" s="114"/>
      <c r="AX486" s="147"/>
      <c r="AY486" s="114"/>
      <c r="AZ486" s="147"/>
      <c r="BA486" s="114"/>
      <c r="BB486" s="149"/>
      <c r="BC486" s="118"/>
      <c r="BD486" s="70"/>
      <c r="BE486" s="71"/>
      <c r="BF486" s="148"/>
      <c r="BG486" s="148"/>
      <c r="BH486" s="147"/>
      <c r="BI486" s="114"/>
      <c r="BJ486" s="114"/>
      <c r="BK486" s="147"/>
      <c r="BL486" s="150"/>
      <c r="BM486" s="147"/>
      <c r="BN486" s="147"/>
      <c r="BO486" s="147"/>
      <c r="BP486" s="147"/>
      <c r="BQ486" s="147"/>
      <c r="BR486" s="115"/>
      <c r="BS486" s="115"/>
      <c r="BT486" s="115"/>
      <c r="BU486" s="147"/>
      <c r="BV486" s="150"/>
      <c r="BW486" s="147"/>
      <c r="BX486" s="147"/>
      <c r="BY486" s="147"/>
      <c r="BZ486" s="147"/>
      <c r="CA486" s="147"/>
      <c r="CB486" s="115"/>
      <c r="CC486" s="115"/>
      <c r="CD486" s="115"/>
      <c r="CE486" s="147"/>
      <c r="CF486" s="150"/>
      <c r="CG486" s="120"/>
      <c r="CH486" s="185"/>
      <c r="CI486" s="122"/>
      <c r="CJ486" s="122"/>
      <c r="CK486" s="184"/>
      <c r="CL486" s="184"/>
    </row>
    <row r="487" spans="1:90" hidden="1" x14ac:dyDescent="0.25">
      <c r="A487" s="145"/>
      <c r="B487" s="146"/>
      <c r="C487" s="94"/>
      <c r="D487" s="147"/>
      <c r="E487" s="148"/>
      <c r="F487" s="149"/>
      <c r="G487" s="147"/>
      <c r="H487" s="147"/>
      <c r="I487" s="147"/>
      <c r="J487" s="147"/>
      <c r="K487" s="147"/>
      <c r="L487" s="115"/>
      <c r="M487" s="115"/>
      <c r="N487" s="115"/>
      <c r="O487" s="147"/>
      <c r="P487" s="149"/>
      <c r="Q487" s="147"/>
      <c r="R487" s="147"/>
      <c r="S487" s="147"/>
      <c r="T487" s="147"/>
      <c r="U487" s="147"/>
      <c r="V487" s="115"/>
      <c r="W487" s="115"/>
      <c r="X487" s="115"/>
      <c r="Y487" s="147"/>
      <c r="Z487" s="149"/>
      <c r="AA487" s="147"/>
      <c r="AB487" s="147"/>
      <c r="AC487" s="147"/>
      <c r="AD487" s="114"/>
      <c r="AE487" s="114"/>
      <c r="AF487" s="147"/>
      <c r="AG487" s="149"/>
      <c r="AH487" s="147"/>
      <c r="AI487" s="147"/>
      <c r="AJ487" s="147"/>
      <c r="AK487" s="114"/>
      <c r="AL487" s="114"/>
      <c r="AM487" s="147"/>
      <c r="AN487" s="149"/>
      <c r="AO487" s="147"/>
      <c r="AP487" s="147"/>
      <c r="AQ487" s="114"/>
      <c r="AR487" s="147"/>
      <c r="AS487" s="114"/>
      <c r="AT487" s="147"/>
      <c r="AU487" s="147"/>
      <c r="AV487" s="147"/>
      <c r="AW487" s="114"/>
      <c r="AX487" s="147"/>
      <c r="AY487" s="114"/>
      <c r="AZ487" s="147"/>
      <c r="BA487" s="114"/>
      <c r="BB487" s="149"/>
      <c r="BC487" s="118"/>
      <c r="BD487" s="70"/>
      <c r="BE487" s="71"/>
      <c r="BF487" s="148"/>
      <c r="BG487" s="148"/>
      <c r="BH487" s="147"/>
      <c r="BI487" s="114"/>
      <c r="BJ487" s="114"/>
      <c r="BK487" s="147"/>
      <c r="BL487" s="150"/>
      <c r="BM487" s="147"/>
      <c r="BN487" s="147"/>
      <c r="BO487" s="147"/>
      <c r="BP487" s="147"/>
      <c r="BQ487" s="147"/>
      <c r="BR487" s="115"/>
      <c r="BS487" s="115"/>
      <c r="BT487" s="115"/>
      <c r="BU487" s="147"/>
      <c r="BV487" s="150"/>
      <c r="BW487" s="147"/>
      <c r="BX487" s="147"/>
      <c r="BY487" s="147"/>
      <c r="BZ487" s="147"/>
      <c r="CA487" s="147"/>
      <c r="CB487" s="115"/>
      <c r="CC487" s="115"/>
      <c r="CD487" s="115"/>
      <c r="CE487" s="147"/>
      <c r="CF487" s="150"/>
      <c r="CG487" s="120"/>
      <c r="CH487" s="185"/>
      <c r="CI487" s="122"/>
      <c r="CJ487" s="122"/>
      <c r="CK487" s="184"/>
      <c r="CL487" s="184"/>
    </row>
    <row r="488" spans="1:90" hidden="1" x14ac:dyDescent="0.25">
      <c r="A488" s="145"/>
      <c r="B488" s="146"/>
      <c r="C488" s="94"/>
      <c r="D488" s="147"/>
      <c r="E488" s="148"/>
      <c r="F488" s="149"/>
      <c r="G488" s="147"/>
      <c r="H488" s="147"/>
      <c r="I488" s="147"/>
      <c r="J488" s="147"/>
      <c r="K488" s="147"/>
      <c r="L488" s="115"/>
      <c r="M488" s="115"/>
      <c r="N488" s="115"/>
      <c r="O488" s="147"/>
      <c r="P488" s="149"/>
      <c r="Q488" s="147"/>
      <c r="R488" s="147"/>
      <c r="S488" s="147"/>
      <c r="T488" s="147"/>
      <c r="U488" s="147"/>
      <c r="V488" s="115"/>
      <c r="W488" s="115"/>
      <c r="X488" s="115"/>
      <c r="Y488" s="147"/>
      <c r="Z488" s="149"/>
      <c r="AA488" s="147"/>
      <c r="AB488" s="147"/>
      <c r="AC488" s="147"/>
      <c r="AD488" s="114"/>
      <c r="AE488" s="114"/>
      <c r="AF488" s="147"/>
      <c r="AG488" s="149"/>
      <c r="AH488" s="147"/>
      <c r="AI488" s="147"/>
      <c r="AJ488" s="147"/>
      <c r="AK488" s="114"/>
      <c r="AL488" s="114"/>
      <c r="AM488" s="147"/>
      <c r="AN488" s="149"/>
      <c r="AO488" s="147"/>
      <c r="AP488" s="147"/>
      <c r="AQ488" s="114"/>
      <c r="AR488" s="147"/>
      <c r="AS488" s="114"/>
      <c r="AT488" s="147"/>
      <c r="AU488" s="147"/>
      <c r="AV488" s="147"/>
      <c r="AW488" s="114"/>
      <c r="AX488" s="147"/>
      <c r="AY488" s="114"/>
      <c r="AZ488" s="147"/>
      <c r="BA488" s="114"/>
      <c r="BB488" s="149"/>
      <c r="BC488" s="118"/>
      <c r="BD488" s="70"/>
      <c r="BE488" s="71"/>
      <c r="BF488" s="148"/>
      <c r="BG488" s="148"/>
      <c r="BH488" s="147"/>
      <c r="BI488" s="114"/>
      <c r="BJ488" s="114"/>
      <c r="BK488" s="147"/>
      <c r="BL488" s="150"/>
      <c r="BM488" s="147"/>
      <c r="BN488" s="147"/>
      <c r="BO488" s="147"/>
      <c r="BP488" s="147"/>
      <c r="BQ488" s="147"/>
      <c r="BR488" s="115"/>
      <c r="BS488" s="115"/>
      <c r="BT488" s="115"/>
      <c r="BU488" s="147"/>
      <c r="BV488" s="150"/>
      <c r="BW488" s="147"/>
      <c r="BX488" s="147"/>
      <c r="BY488" s="147"/>
      <c r="BZ488" s="147"/>
      <c r="CA488" s="147"/>
      <c r="CB488" s="115"/>
      <c r="CC488" s="115"/>
      <c r="CD488" s="115"/>
      <c r="CE488" s="147"/>
      <c r="CF488" s="150"/>
      <c r="CG488" s="120"/>
      <c r="CH488" s="185"/>
      <c r="CI488" s="122"/>
      <c r="CJ488" s="122"/>
      <c r="CK488" s="184"/>
      <c r="CL488" s="184"/>
    </row>
    <row r="489" spans="1:90" hidden="1" x14ac:dyDescent="0.25">
      <c r="A489" s="145"/>
      <c r="B489" s="146"/>
      <c r="C489" s="94"/>
      <c r="D489" s="147"/>
      <c r="E489" s="148"/>
      <c r="F489" s="149"/>
      <c r="G489" s="147"/>
      <c r="H489" s="147"/>
      <c r="I489" s="147"/>
      <c r="J489" s="147"/>
      <c r="K489" s="147"/>
      <c r="L489" s="115"/>
      <c r="M489" s="115"/>
      <c r="N489" s="115"/>
      <c r="O489" s="147"/>
      <c r="P489" s="149"/>
      <c r="Q489" s="147"/>
      <c r="R489" s="147"/>
      <c r="S489" s="147"/>
      <c r="T489" s="147"/>
      <c r="U489" s="147"/>
      <c r="V489" s="115"/>
      <c r="W489" s="115"/>
      <c r="X489" s="115"/>
      <c r="Y489" s="147"/>
      <c r="Z489" s="149"/>
      <c r="AA489" s="147"/>
      <c r="AB489" s="147"/>
      <c r="AC489" s="147"/>
      <c r="AD489" s="114"/>
      <c r="AE489" s="114"/>
      <c r="AF489" s="147"/>
      <c r="AG489" s="149"/>
      <c r="AH489" s="147"/>
      <c r="AI489" s="147"/>
      <c r="AJ489" s="147"/>
      <c r="AK489" s="114"/>
      <c r="AL489" s="114"/>
      <c r="AM489" s="147"/>
      <c r="AN489" s="149"/>
      <c r="AO489" s="147"/>
      <c r="AP489" s="147"/>
      <c r="AQ489" s="114"/>
      <c r="AR489" s="147"/>
      <c r="AS489" s="114"/>
      <c r="AT489" s="147"/>
      <c r="AU489" s="147"/>
      <c r="AV489" s="147"/>
      <c r="AW489" s="114"/>
      <c r="AX489" s="147"/>
      <c r="AY489" s="114"/>
      <c r="AZ489" s="147"/>
      <c r="BA489" s="114"/>
      <c r="BB489" s="149"/>
      <c r="BC489" s="118"/>
      <c r="BD489" s="70"/>
      <c r="BE489" s="71"/>
      <c r="BF489" s="148"/>
      <c r="BG489" s="148"/>
      <c r="BH489" s="147"/>
      <c r="BI489" s="114"/>
      <c r="BJ489" s="114"/>
      <c r="BK489" s="147"/>
      <c r="BL489" s="150"/>
      <c r="BM489" s="147"/>
      <c r="BN489" s="147"/>
      <c r="BO489" s="147"/>
      <c r="BP489" s="147"/>
      <c r="BQ489" s="147"/>
      <c r="BR489" s="115"/>
      <c r="BS489" s="115"/>
      <c r="BT489" s="115"/>
      <c r="BU489" s="147"/>
      <c r="BV489" s="150"/>
      <c r="BW489" s="147"/>
      <c r="BX489" s="147"/>
      <c r="BY489" s="147"/>
      <c r="BZ489" s="147"/>
      <c r="CA489" s="147"/>
      <c r="CB489" s="115"/>
      <c r="CC489" s="115"/>
      <c r="CD489" s="115"/>
      <c r="CE489" s="147"/>
      <c r="CF489" s="150"/>
      <c r="CG489" s="120"/>
      <c r="CH489" s="185"/>
      <c r="CI489" s="122"/>
      <c r="CJ489" s="122"/>
      <c r="CK489" s="184"/>
      <c r="CL489" s="184"/>
    </row>
    <row r="490" spans="1:90" hidden="1" x14ac:dyDescent="0.25">
      <c r="A490" s="145"/>
      <c r="B490" s="146"/>
      <c r="C490" s="94"/>
      <c r="D490" s="147"/>
      <c r="E490" s="148"/>
      <c r="F490" s="149"/>
      <c r="G490" s="147"/>
      <c r="H490" s="147"/>
      <c r="I490" s="147"/>
      <c r="J490" s="147"/>
      <c r="K490" s="147"/>
      <c r="L490" s="115"/>
      <c r="M490" s="115"/>
      <c r="N490" s="115"/>
      <c r="O490" s="147"/>
      <c r="P490" s="149"/>
      <c r="Q490" s="147"/>
      <c r="R490" s="147"/>
      <c r="S490" s="147"/>
      <c r="T490" s="147"/>
      <c r="U490" s="147"/>
      <c r="V490" s="115"/>
      <c r="W490" s="115"/>
      <c r="X490" s="115"/>
      <c r="Y490" s="147"/>
      <c r="Z490" s="149"/>
      <c r="AA490" s="147"/>
      <c r="AB490" s="147"/>
      <c r="AC490" s="147"/>
      <c r="AD490" s="114"/>
      <c r="AE490" s="114"/>
      <c r="AF490" s="147"/>
      <c r="AG490" s="149"/>
      <c r="AH490" s="147"/>
      <c r="AI490" s="147"/>
      <c r="AJ490" s="147"/>
      <c r="AK490" s="114"/>
      <c r="AL490" s="114"/>
      <c r="AM490" s="147"/>
      <c r="AN490" s="149"/>
      <c r="AO490" s="147"/>
      <c r="AP490" s="147"/>
      <c r="AQ490" s="114"/>
      <c r="AR490" s="147"/>
      <c r="AS490" s="114"/>
      <c r="AT490" s="147"/>
      <c r="AU490" s="147"/>
      <c r="AV490" s="147"/>
      <c r="AW490" s="114"/>
      <c r="AX490" s="147"/>
      <c r="AY490" s="114"/>
      <c r="AZ490" s="147"/>
      <c r="BA490" s="114"/>
      <c r="BB490" s="149"/>
      <c r="BC490" s="118"/>
      <c r="BD490" s="70"/>
      <c r="BE490" s="71"/>
      <c r="BF490" s="148"/>
      <c r="BG490" s="148"/>
      <c r="BH490" s="147"/>
      <c r="BI490" s="114"/>
      <c r="BJ490" s="114"/>
      <c r="BK490" s="147"/>
      <c r="BL490" s="150"/>
      <c r="BM490" s="147"/>
      <c r="BN490" s="147"/>
      <c r="BO490" s="147"/>
      <c r="BP490" s="147"/>
      <c r="BQ490" s="147"/>
      <c r="BR490" s="115"/>
      <c r="BS490" s="115"/>
      <c r="BT490" s="115"/>
      <c r="BU490" s="147"/>
      <c r="BV490" s="150"/>
      <c r="BW490" s="147"/>
      <c r="BX490" s="147"/>
      <c r="BY490" s="147"/>
      <c r="BZ490" s="147"/>
      <c r="CA490" s="147"/>
      <c r="CB490" s="115"/>
      <c r="CC490" s="115"/>
      <c r="CD490" s="115"/>
      <c r="CE490" s="147"/>
      <c r="CF490" s="150"/>
      <c r="CG490" s="120"/>
      <c r="CH490" s="185"/>
      <c r="CI490" s="122"/>
      <c r="CJ490" s="122"/>
      <c r="CK490" s="184"/>
      <c r="CL490" s="184"/>
    </row>
    <row r="491" spans="1:90" hidden="1" x14ac:dyDescent="0.25">
      <c r="A491" s="145"/>
      <c r="B491" s="146"/>
      <c r="C491" s="94"/>
      <c r="D491" s="147"/>
      <c r="E491" s="148"/>
      <c r="F491" s="149"/>
      <c r="G491" s="147"/>
      <c r="H491" s="147"/>
      <c r="I491" s="147"/>
      <c r="J491" s="147"/>
      <c r="K491" s="147"/>
      <c r="L491" s="115"/>
      <c r="M491" s="115"/>
      <c r="N491" s="115"/>
      <c r="O491" s="147"/>
      <c r="P491" s="149"/>
      <c r="Q491" s="147"/>
      <c r="R491" s="147"/>
      <c r="S491" s="147"/>
      <c r="T491" s="147"/>
      <c r="U491" s="147"/>
      <c r="V491" s="115"/>
      <c r="W491" s="115"/>
      <c r="X491" s="115"/>
      <c r="Y491" s="147"/>
      <c r="Z491" s="149"/>
      <c r="AA491" s="147"/>
      <c r="AB491" s="147"/>
      <c r="AC491" s="147"/>
      <c r="AD491" s="114"/>
      <c r="AE491" s="114"/>
      <c r="AF491" s="147"/>
      <c r="AG491" s="149"/>
      <c r="AH491" s="147"/>
      <c r="AI491" s="147"/>
      <c r="AJ491" s="147"/>
      <c r="AK491" s="114"/>
      <c r="AL491" s="114"/>
      <c r="AM491" s="147"/>
      <c r="AN491" s="149"/>
      <c r="AO491" s="147"/>
      <c r="AP491" s="147"/>
      <c r="AQ491" s="114"/>
      <c r="AR491" s="147"/>
      <c r="AS491" s="114"/>
      <c r="AT491" s="147"/>
      <c r="AU491" s="147"/>
      <c r="AV491" s="147"/>
      <c r="AW491" s="114"/>
      <c r="AX491" s="147"/>
      <c r="AY491" s="114"/>
      <c r="AZ491" s="147"/>
      <c r="BA491" s="114"/>
      <c r="BB491" s="149"/>
      <c r="BC491" s="118"/>
      <c r="BD491" s="70"/>
      <c r="BE491" s="71"/>
      <c r="BF491" s="148"/>
      <c r="BG491" s="148"/>
      <c r="BH491" s="147"/>
      <c r="BI491" s="114"/>
      <c r="BJ491" s="114"/>
      <c r="BK491" s="147"/>
      <c r="BL491" s="150"/>
      <c r="BM491" s="147"/>
      <c r="BN491" s="147"/>
      <c r="BO491" s="147"/>
      <c r="BP491" s="147"/>
      <c r="BQ491" s="147"/>
      <c r="BR491" s="115"/>
      <c r="BS491" s="115"/>
      <c r="BT491" s="115"/>
      <c r="BU491" s="147"/>
      <c r="BV491" s="150"/>
      <c r="BW491" s="147"/>
      <c r="BX491" s="147"/>
      <c r="BY491" s="147"/>
      <c r="BZ491" s="147"/>
      <c r="CA491" s="147"/>
      <c r="CB491" s="115"/>
      <c r="CC491" s="115"/>
      <c r="CD491" s="115"/>
      <c r="CE491" s="147"/>
      <c r="CF491" s="150"/>
      <c r="CG491" s="120"/>
      <c r="CH491" s="185"/>
      <c r="CI491" s="122"/>
      <c r="CJ491" s="122"/>
      <c r="CK491" s="184"/>
      <c r="CL491" s="184"/>
    </row>
    <row r="492" spans="1:90" hidden="1" x14ac:dyDescent="0.25">
      <c r="A492" s="145"/>
      <c r="B492" s="146"/>
      <c r="C492" s="94"/>
      <c r="D492" s="147"/>
      <c r="E492" s="148"/>
      <c r="F492" s="149"/>
      <c r="G492" s="147"/>
      <c r="H492" s="147"/>
      <c r="I492" s="147"/>
      <c r="J492" s="147"/>
      <c r="K492" s="147"/>
      <c r="L492" s="115"/>
      <c r="M492" s="115"/>
      <c r="N492" s="115"/>
      <c r="O492" s="147"/>
      <c r="P492" s="149"/>
      <c r="Q492" s="147"/>
      <c r="R492" s="147"/>
      <c r="S492" s="147"/>
      <c r="T492" s="147"/>
      <c r="U492" s="147"/>
      <c r="V492" s="115"/>
      <c r="W492" s="115"/>
      <c r="X492" s="115"/>
      <c r="Y492" s="147"/>
      <c r="Z492" s="149"/>
      <c r="AA492" s="147"/>
      <c r="AB492" s="147"/>
      <c r="AC492" s="147"/>
      <c r="AD492" s="114"/>
      <c r="AE492" s="114"/>
      <c r="AF492" s="147"/>
      <c r="AG492" s="149"/>
      <c r="AH492" s="147"/>
      <c r="AI492" s="147"/>
      <c r="AJ492" s="147"/>
      <c r="AK492" s="114"/>
      <c r="AL492" s="114"/>
      <c r="AM492" s="147"/>
      <c r="AN492" s="149"/>
      <c r="AO492" s="147"/>
      <c r="AP492" s="147"/>
      <c r="AQ492" s="114"/>
      <c r="AR492" s="147"/>
      <c r="AS492" s="114"/>
      <c r="AT492" s="147"/>
      <c r="AU492" s="147"/>
      <c r="AV492" s="147"/>
      <c r="AW492" s="114"/>
      <c r="AX492" s="147"/>
      <c r="AY492" s="114"/>
      <c r="AZ492" s="147"/>
      <c r="BA492" s="114"/>
      <c r="BB492" s="149"/>
      <c r="BC492" s="118"/>
      <c r="BD492" s="70"/>
      <c r="BE492" s="71"/>
      <c r="BF492" s="148"/>
      <c r="BG492" s="148"/>
      <c r="BH492" s="147"/>
      <c r="BI492" s="114"/>
      <c r="BJ492" s="114"/>
      <c r="BK492" s="147"/>
      <c r="BL492" s="150"/>
      <c r="BM492" s="147"/>
      <c r="BN492" s="147"/>
      <c r="BO492" s="147"/>
      <c r="BP492" s="147"/>
      <c r="BQ492" s="147"/>
      <c r="BR492" s="115"/>
      <c r="BS492" s="115"/>
      <c r="BT492" s="115"/>
      <c r="BU492" s="147"/>
      <c r="BV492" s="150"/>
      <c r="BW492" s="147"/>
      <c r="BX492" s="147"/>
      <c r="BY492" s="147"/>
      <c r="BZ492" s="147"/>
      <c r="CA492" s="147"/>
      <c r="CB492" s="115"/>
      <c r="CC492" s="115"/>
      <c r="CD492" s="115"/>
      <c r="CE492" s="147"/>
      <c r="CF492" s="150"/>
      <c r="CG492" s="120"/>
      <c r="CH492" s="185"/>
      <c r="CI492" s="122"/>
      <c r="CJ492" s="122"/>
      <c r="CK492" s="184"/>
      <c r="CL492" s="184"/>
    </row>
    <row r="493" spans="1:90" hidden="1" x14ac:dyDescent="0.25">
      <c r="A493" s="145"/>
      <c r="B493" s="146"/>
      <c r="C493" s="94"/>
      <c r="D493" s="147"/>
      <c r="E493" s="148"/>
      <c r="F493" s="149"/>
      <c r="G493" s="147"/>
      <c r="H493" s="147"/>
      <c r="I493" s="147"/>
      <c r="J493" s="147"/>
      <c r="K493" s="147"/>
      <c r="L493" s="115"/>
      <c r="M493" s="115"/>
      <c r="N493" s="115"/>
      <c r="O493" s="147"/>
      <c r="P493" s="149"/>
      <c r="Q493" s="147"/>
      <c r="R493" s="147"/>
      <c r="S493" s="147"/>
      <c r="T493" s="147"/>
      <c r="U493" s="147"/>
      <c r="V493" s="115"/>
      <c r="W493" s="115"/>
      <c r="X493" s="115"/>
      <c r="Y493" s="147"/>
      <c r="Z493" s="149"/>
      <c r="AA493" s="147"/>
      <c r="AB493" s="147"/>
      <c r="AC493" s="147"/>
      <c r="AD493" s="114"/>
      <c r="AE493" s="114"/>
      <c r="AF493" s="147"/>
      <c r="AG493" s="149"/>
      <c r="AH493" s="147"/>
      <c r="AI493" s="147"/>
      <c r="AJ493" s="147"/>
      <c r="AK493" s="114"/>
      <c r="AL493" s="114"/>
      <c r="AM493" s="147"/>
      <c r="AN493" s="149"/>
      <c r="AO493" s="147"/>
      <c r="AP493" s="147"/>
      <c r="AQ493" s="114"/>
      <c r="AR493" s="147"/>
      <c r="AS493" s="114"/>
      <c r="AT493" s="147"/>
      <c r="AU493" s="147"/>
      <c r="AV493" s="147"/>
      <c r="AW493" s="114"/>
      <c r="AX493" s="147"/>
      <c r="AY493" s="114"/>
      <c r="AZ493" s="147"/>
      <c r="BA493" s="114"/>
      <c r="BB493" s="149"/>
      <c r="BC493" s="118"/>
      <c r="BD493" s="70"/>
      <c r="BE493" s="71"/>
      <c r="BF493" s="148"/>
      <c r="BG493" s="148"/>
      <c r="BH493" s="147"/>
      <c r="BI493" s="114"/>
      <c r="BJ493" s="114"/>
      <c r="BK493" s="147"/>
      <c r="BL493" s="150"/>
      <c r="BM493" s="147"/>
      <c r="BN493" s="147"/>
      <c r="BO493" s="147"/>
      <c r="BP493" s="147"/>
      <c r="BQ493" s="147"/>
      <c r="BR493" s="115"/>
      <c r="BS493" s="115"/>
      <c r="BT493" s="115"/>
      <c r="BU493" s="147"/>
      <c r="BV493" s="150"/>
      <c r="BW493" s="147"/>
      <c r="BX493" s="147"/>
      <c r="BY493" s="147"/>
      <c r="BZ493" s="147"/>
      <c r="CA493" s="147"/>
      <c r="CB493" s="115"/>
      <c r="CC493" s="115"/>
      <c r="CD493" s="115"/>
      <c r="CE493" s="147"/>
      <c r="CF493" s="150"/>
      <c r="CG493" s="120"/>
      <c r="CH493" s="185"/>
      <c r="CI493" s="122"/>
      <c r="CJ493" s="122"/>
      <c r="CK493" s="184"/>
      <c r="CL493" s="184"/>
    </row>
    <row r="494" spans="1:90" hidden="1" x14ac:dyDescent="0.25">
      <c r="A494" s="145"/>
      <c r="B494" s="146"/>
      <c r="C494" s="94"/>
      <c r="D494" s="147"/>
      <c r="E494" s="148"/>
      <c r="F494" s="149"/>
      <c r="G494" s="147"/>
      <c r="H494" s="147"/>
      <c r="I494" s="147"/>
      <c r="J494" s="147"/>
      <c r="K494" s="147"/>
      <c r="L494" s="115"/>
      <c r="M494" s="115"/>
      <c r="N494" s="115"/>
      <c r="O494" s="147"/>
      <c r="P494" s="149"/>
      <c r="Q494" s="147"/>
      <c r="R494" s="147"/>
      <c r="S494" s="147"/>
      <c r="T494" s="147"/>
      <c r="U494" s="147"/>
      <c r="V494" s="115"/>
      <c r="W494" s="115"/>
      <c r="X494" s="115"/>
      <c r="Y494" s="147"/>
      <c r="Z494" s="149"/>
      <c r="AA494" s="147"/>
      <c r="AB494" s="147"/>
      <c r="AC494" s="147"/>
      <c r="AD494" s="114"/>
      <c r="AE494" s="114"/>
      <c r="AF494" s="147"/>
      <c r="AG494" s="149"/>
      <c r="AH494" s="147"/>
      <c r="AI494" s="147"/>
      <c r="AJ494" s="147"/>
      <c r="AK494" s="114"/>
      <c r="AL494" s="114"/>
      <c r="AM494" s="147"/>
      <c r="AN494" s="149"/>
      <c r="AO494" s="147"/>
      <c r="AP494" s="147"/>
      <c r="AQ494" s="114"/>
      <c r="AR494" s="147"/>
      <c r="AS494" s="114"/>
      <c r="AT494" s="147"/>
      <c r="AU494" s="147"/>
      <c r="AV494" s="147"/>
      <c r="AW494" s="114"/>
      <c r="AX494" s="147"/>
      <c r="AY494" s="114"/>
      <c r="AZ494" s="147"/>
      <c r="BA494" s="114"/>
      <c r="BB494" s="149"/>
      <c r="BC494" s="118"/>
      <c r="BD494" s="70"/>
      <c r="BE494" s="71"/>
      <c r="BF494" s="148"/>
      <c r="BG494" s="148"/>
      <c r="BH494" s="147"/>
      <c r="BI494" s="114"/>
      <c r="BJ494" s="114"/>
      <c r="BK494" s="147"/>
      <c r="BL494" s="150"/>
      <c r="BM494" s="147"/>
      <c r="BN494" s="147"/>
      <c r="BO494" s="147"/>
      <c r="BP494" s="147"/>
      <c r="BQ494" s="147"/>
      <c r="BR494" s="115"/>
      <c r="BS494" s="115"/>
      <c r="BT494" s="115"/>
      <c r="BU494" s="147"/>
      <c r="BV494" s="150"/>
      <c r="BW494" s="147"/>
      <c r="BX494" s="147"/>
      <c r="BY494" s="147"/>
      <c r="BZ494" s="147"/>
      <c r="CA494" s="147"/>
      <c r="CB494" s="115"/>
      <c r="CC494" s="115"/>
      <c r="CD494" s="115"/>
      <c r="CE494" s="147"/>
      <c r="CF494" s="150"/>
      <c r="CG494" s="120"/>
      <c r="CH494" s="185"/>
      <c r="CI494" s="122"/>
      <c r="CJ494" s="122"/>
      <c r="CK494" s="184"/>
      <c r="CL494" s="184"/>
    </row>
    <row r="495" spans="1:90" hidden="1" x14ac:dyDescent="0.25">
      <c r="A495" s="145"/>
      <c r="B495" s="146"/>
      <c r="C495" s="94"/>
      <c r="D495" s="147"/>
      <c r="E495" s="148"/>
      <c r="F495" s="149"/>
      <c r="G495" s="147"/>
      <c r="H495" s="147"/>
      <c r="I495" s="147"/>
      <c r="J495" s="147"/>
      <c r="K495" s="147"/>
      <c r="L495" s="115"/>
      <c r="M495" s="115"/>
      <c r="N495" s="115"/>
      <c r="O495" s="147"/>
      <c r="P495" s="149"/>
      <c r="Q495" s="147"/>
      <c r="R495" s="147"/>
      <c r="S495" s="147"/>
      <c r="T495" s="147"/>
      <c r="U495" s="147"/>
      <c r="V495" s="115"/>
      <c r="W495" s="115"/>
      <c r="X495" s="115"/>
      <c r="Y495" s="147"/>
      <c r="Z495" s="149"/>
      <c r="AA495" s="147"/>
      <c r="AB495" s="147"/>
      <c r="AC495" s="147"/>
      <c r="AD495" s="114"/>
      <c r="AE495" s="114"/>
      <c r="AF495" s="147"/>
      <c r="AG495" s="149"/>
      <c r="AH495" s="147"/>
      <c r="AI495" s="147"/>
      <c r="AJ495" s="147"/>
      <c r="AK495" s="114"/>
      <c r="AL495" s="114"/>
      <c r="AM495" s="147"/>
      <c r="AN495" s="149"/>
      <c r="AO495" s="147"/>
      <c r="AP495" s="147"/>
      <c r="AQ495" s="114"/>
      <c r="AR495" s="147"/>
      <c r="AS495" s="114"/>
      <c r="AT495" s="147"/>
      <c r="AU495" s="147"/>
      <c r="AV495" s="147"/>
      <c r="AW495" s="114"/>
      <c r="AX495" s="147"/>
      <c r="AY495" s="114"/>
      <c r="AZ495" s="147"/>
      <c r="BA495" s="114"/>
      <c r="BB495" s="149"/>
      <c r="BC495" s="118"/>
      <c r="BD495" s="70"/>
      <c r="BE495" s="71"/>
      <c r="BF495" s="148"/>
      <c r="BG495" s="148"/>
      <c r="BH495" s="147"/>
      <c r="BI495" s="114"/>
      <c r="BJ495" s="114"/>
      <c r="BK495" s="147"/>
      <c r="BL495" s="150"/>
      <c r="BM495" s="147"/>
      <c r="BN495" s="147"/>
      <c r="BO495" s="147"/>
      <c r="BP495" s="147"/>
      <c r="BQ495" s="147"/>
      <c r="BR495" s="115"/>
      <c r="BS495" s="115"/>
      <c r="BT495" s="115"/>
      <c r="BU495" s="147"/>
      <c r="BV495" s="150"/>
      <c r="BW495" s="147"/>
      <c r="BX495" s="147"/>
      <c r="BY495" s="147"/>
      <c r="BZ495" s="147"/>
      <c r="CA495" s="147"/>
      <c r="CB495" s="115"/>
      <c r="CC495" s="115"/>
      <c r="CD495" s="115"/>
      <c r="CE495" s="147"/>
      <c r="CF495" s="150"/>
      <c r="CG495" s="120"/>
      <c r="CH495" s="185"/>
      <c r="CI495" s="122"/>
      <c r="CJ495" s="122"/>
      <c r="CK495" s="184"/>
      <c r="CL495" s="184"/>
    </row>
    <row r="496" spans="1:90" hidden="1" x14ac:dyDescent="0.25">
      <c r="A496" s="145"/>
      <c r="B496" s="146"/>
      <c r="C496" s="94"/>
      <c r="D496" s="147"/>
      <c r="E496" s="148"/>
      <c r="F496" s="149"/>
      <c r="G496" s="147"/>
      <c r="H496" s="147"/>
      <c r="I496" s="147"/>
      <c r="J496" s="147"/>
      <c r="K496" s="147"/>
      <c r="L496" s="115"/>
      <c r="M496" s="115"/>
      <c r="N496" s="115"/>
      <c r="O496" s="147"/>
      <c r="P496" s="149"/>
      <c r="Q496" s="147"/>
      <c r="R496" s="147"/>
      <c r="S496" s="147"/>
      <c r="T496" s="147"/>
      <c r="U496" s="147"/>
      <c r="V496" s="115"/>
      <c r="W496" s="115"/>
      <c r="X496" s="115"/>
      <c r="Y496" s="147"/>
      <c r="Z496" s="149"/>
      <c r="AA496" s="147"/>
      <c r="AB496" s="147"/>
      <c r="AC496" s="147"/>
      <c r="AD496" s="114"/>
      <c r="AE496" s="114"/>
      <c r="AF496" s="147"/>
      <c r="AG496" s="149"/>
      <c r="AH496" s="147"/>
      <c r="AI496" s="147"/>
      <c r="AJ496" s="147"/>
      <c r="AK496" s="114"/>
      <c r="AL496" s="114"/>
      <c r="AM496" s="147"/>
      <c r="AN496" s="149"/>
      <c r="AO496" s="147"/>
      <c r="AP496" s="147"/>
      <c r="AQ496" s="114"/>
      <c r="AR496" s="147"/>
      <c r="AS496" s="114"/>
      <c r="AT496" s="147"/>
      <c r="AU496" s="147"/>
      <c r="AV496" s="147"/>
      <c r="AW496" s="114"/>
      <c r="AX496" s="147"/>
      <c r="AY496" s="114"/>
      <c r="AZ496" s="147"/>
      <c r="BA496" s="114"/>
      <c r="BB496" s="149"/>
      <c r="BC496" s="118"/>
      <c r="BD496" s="70"/>
      <c r="BE496" s="71"/>
      <c r="BF496" s="148"/>
      <c r="BG496" s="148"/>
      <c r="BH496" s="147"/>
      <c r="BI496" s="114"/>
      <c r="BJ496" s="114"/>
      <c r="BK496" s="147"/>
      <c r="BL496" s="150"/>
      <c r="BM496" s="147"/>
      <c r="BN496" s="147"/>
      <c r="BO496" s="147"/>
      <c r="BP496" s="147"/>
      <c r="BQ496" s="147"/>
      <c r="BR496" s="115"/>
      <c r="BS496" s="115"/>
      <c r="BT496" s="115"/>
      <c r="BU496" s="147"/>
      <c r="BV496" s="150"/>
      <c r="BW496" s="147"/>
      <c r="BX496" s="147"/>
      <c r="BY496" s="147"/>
      <c r="BZ496" s="147"/>
      <c r="CA496" s="147"/>
      <c r="CB496" s="115"/>
      <c r="CC496" s="115"/>
      <c r="CD496" s="115"/>
      <c r="CE496" s="147"/>
      <c r="CF496" s="150"/>
      <c r="CG496" s="120"/>
      <c r="CH496" s="185"/>
      <c r="CI496" s="122"/>
      <c r="CJ496" s="122"/>
      <c r="CK496" s="184"/>
      <c r="CL496" s="184"/>
    </row>
    <row r="497" spans="1:90" hidden="1" x14ac:dyDescent="0.25">
      <c r="A497" s="145"/>
      <c r="B497" s="146"/>
      <c r="C497" s="94"/>
      <c r="D497" s="147"/>
      <c r="E497" s="148"/>
      <c r="F497" s="149"/>
      <c r="G497" s="147"/>
      <c r="H497" s="147"/>
      <c r="I497" s="147"/>
      <c r="J497" s="147"/>
      <c r="K497" s="147"/>
      <c r="L497" s="115"/>
      <c r="M497" s="115"/>
      <c r="N497" s="115"/>
      <c r="O497" s="147"/>
      <c r="P497" s="149"/>
      <c r="Q497" s="147"/>
      <c r="R497" s="147"/>
      <c r="S497" s="147"/>
      <c r="T497" s="147"/>
      <c r="U497" s="147"/>
      <c r="V497" s="115"/>
      <c r="W497" s="115"/>
      <c r="X497" s="115"/>
      <c r="Y497" s="147"/>
      <c r="Z497" s="149"/>
      <c r="AA497" s="147"/>
      <c r="AB497" s="147"/>
      <c r="AC497" s="147"/>
      <c r="AD497" s="114"/>
      <c r="AE497" s="114"/>
      <c r="AF497" s="147"/>
      <c r="AG497" s="149"/>
      <c r="AH497" s="147"/>
      <c r="AI497" s="147"/>
      <c r="AJ497" s="147"/>
      <c r="AK497" s="114"/>
      <c r="AL497" s="114"/>
      <c r="AM497" s="147"/>
      <c r="AN497" s="149"/>
      <c r="AO497" s="147"/>
      <c r="AP497" s="147"/>
      <c r="AQ497" s="114"/>
      <c r="AR497" s="147"/>
      <c r="AS497" s="114"/>
      <c r="AT497" s="147"/>
      <c r="AU497" s="147"/>
      <c r="AV497" s="147"/>
      <c r="AW497" s="114"/>
      <c r="AX497" s="147"/>
      <c r="AY497" s="114"/>
      <c r="AZ497" s="147"/>
      <c r="BA497" s="114"/>
      <c r="BB497" s="149"/>
      <c r="BC497" s="118"/>
      <c r="BD497" s="70"/>
      <c r="BE497" s="71"/>
      <c r="BF497" s="148"/>
      <c r="BG497" s="148"/>
      <c r="BH497" s="147"/>
      <c r="BI497" s="114"/>
      <c r="BJ497" s="114"/>
      <c r="BK497" s="147"/>
      <c r="BL497" s="150"/>
      <c r="BM497" s="147"/>
      <c r="BN497" s="147"/>
      <c r="BO497" s="147"/>
      <c r="BP497" s="147"/>
      <c r="BQ497" s="147"/>
      <c r="BR497" s="115"/>
      <c r="BS497" s="115"/>
      <c r="BT497" s="115"/>
      <c r="BU497" s="147"/>
      <c r="BV497" s="150"/>
      <c r="BW497" s="147"/>
      <c r="BX497" s="147"/>
      <c r="BY497" s="147"/>
      <c r="BZ497" s="147"/>
      <c r="CA497" s="147"/>
      <c r="CB497" s="115"/>
      <c r="CC497" s="115"/>
      <c r="CD497" s="115"/>
      <c r="CE497" s="147"/>
      <c r="CF497" s="150"/>
      <c r="CG497" s="120"/>
      <c r="CH497" s="185"/>
      <c r="CI497" s="122"/>
      <c r="CJ497" s="122"/>
      <c r="CK497" s="184"/>
      <c r="CL497" s="184"/>
    </row>
    <row r="498" spans="1:90" hidden="1" x14ac:dyDescent="0.25">
      <c r="A498" s="145"/>
      <c r="B498" s="146"/>
      <c r="C498" s="94"/>
      <c r="D498" s="147"/>
      <c r="E498" s="148"/>
      <c r="F498" s="149"/>
      <c r="G498" s="147"/>
      <c r="H498" s="147"/>
      <c r="I498" s="147"/>
      <c r="J498" s="147"/>
      <c r="K498" s="147"/>
      <c r="L498" s="115"/>
      <c r="M498" s="115"/>
      <c r="N498" s="115"/>
      <c r="O498" s="147"/>
      <c r="P498" s="149"/>
      <c r="Q498" s="147"/>
      <c r="R498" s="147"/>
      <c r="S498" s="147"/>
      <c r="T498" s="147"/>
      <c r="U498" s="147"/>
      <c r="V498" s="115"/>
      <c r="W498" s="115"/>
      <c r="X498" s="115"/>
      <c r="Y498" s="147"/>
      <c r="Z498" s="149"/>
      <c r="AA498" s="147"/>
      <c r="AB498" s="147"/>
      <c r="AC498" s="147"/>
      <c r="AD498" s="114"/>
      <c r="AE498" s="114"/>
      <c r="AF498" s="147"/>
      <c r="AG498" s="149"/>
      <c r="AH498" s="147"/>
      <c r="AI498" s="147"/>
      <c r="AJ498" s="147"/>
      <c r="AK498" s="114"/>
      <c r="AL498" s="114"/>
      <c r="AM498" s="147"/>
      <c r="AN498" s="149"/>
      <c r="AO498" s="147"/>
      <c r="AP498" s="147"/>
      <c r="AQ498" s="114"/>
      <c r="AR498" s="147"/>
      <c r="AS498" s="114"/>
      <c r="AT498" s="147"/>
      <c r="AU498" s="147"/>
      <c r="AV498" s="147"/>
      <c r="AW498" s="114"/>
      <c r="AX498" s="147"/>
      <c r="AY498" s="114"/>
      <c r="AZ498" s="147"/>
      <c r="BA498" s="114"/>
      <c r="BB498" s="149"/>
      <c r="BC498" s="118"/>
      <c r="BD498" s="70"/>
      <c r="BE498" s="71"/>
      <c r="BF498" s="148"/>
      <c r="BG498" s="148"/>
      <c r="BH498" s="147"/>
      <c r="BI498" s="114"/>
      <c r="BJ498" s="114"/>
      <c r="BK498" s="147"/>
      <c r="BL498" s="150"/>
      <c r="BM498" s="147"/>
      <c r="BN498" s="147"/>
      <c r="BO498" s="147"/>
      <c r="BP498" s="147"/>
      <c r="BQ498" s="147"/>
      <c r="BR498" s="115"/>
      <c r="BS498" s="115"/>
      <c r="BT498" s="115"/>
      <c r="BU498" s="147"/>
      <c r="BV498" s="150"/>
      <c r="BW498" s="147"/>
      <c r="BX498" s="147"/>
      <c r="BY498" s="147"/>
      <c r="BZ498" s="147"/>
      <c r="CA498" s="147"/>
      <c r="CB498" s="115"/>
      <c r="CC498" s="115"/>
      <c r="CD498" s="115"/>
      <c r="CE498" s="147"/>
      <c r="CF498" s="150"/>
      <c r="CG498" s="120"/>
      <c r="CH498" s="185"/>
      <c r="CI498" s="122"/>
      <c r="CJ498" s="122"/>
      <c r="CK498" s="184"/>
      <c r="CL498" s="184"/>
    </row>
    <row r="499" spans="1:90" hidden="1" x14ac:dyDescent="0.25">
      <c r="A499" s="145"/>
      <c r="B499" s="146"/>
      <c r="C499" s="94"/>
      <c r="D499" s="147"/>
      <c r="E499" s="148"/>
      <c r="F499" s="149"/>
      <c r="G499" s="147"/>
      <c r="H499" s="147"/>
      <c r="I499" s="147"/>
      <c r="J499" s="147"/>
      <c r="K499" s="147"/>
      <c r="L499" s="115"/>
      <c r="M499" s="115"/>
      <c r="N499" s="115"/>
      <c r="O499" s="147"/>
      <c r="P499" s="149"/>
      <c r="Q499" s="147"/>
      <c r="R499" s="147"/>
      <c r="S499" s="147"/>
      <c r="T499" s="147"/>
      <c r="U499" s="147"/>
      <c r="V499" s="115"/>
      <c r="W499" s="115"/>
      <c r="X499" s="115"/>
      <c r="Y499" s="147"/>
      <c r="Z499" s="149"/>
      <c r="AA499" s="147"/>
      <c r="AB499" s="147"/>
      <c r="AC499" s="147"/>
      <c r="AD499" s="114"/>
      <c r="AE499" s="114"/>
      <c r="AF499" s="147"/>
      <c r="AG499" s="149"/>
      <c r="AH499" s="147"/>
      <c r="AI499" s="147"/>
      <c r="AJ499" s="147"/>
      <c r="AK499" s="114"/>
      <c r="AL499" s="114"/>
      <c r="AM499" s="147"/>
      <c r="AN499" s="149"/>
      <c r="AO499" s="147"/>
      <c r="AP499" s="147"/>
      <c r="AQ499" s="114"/>
      <c r="AR499" s="147"/>
      <c r="AS499" s="114"/>
      <c r="AT499" s="147"/>
      <c r="AU499" s="147"/>
      <c r="AV499" s="147"/>
      <c r="AW499" s="114"/>
      <c r="AX499" s="147"/>
      <c r="AY499" s="114"/>
      <c r="AZ499" s="147"/>
      <c r="BA499" s="114"/>
      <c r="BB499" s="149"/>
      <c r="BC499" s="118"/>
      <c r="BD499" s="70"/>
      <c r="BE499" s="71"/>
      <c r="BF499" s="148"/>
      <c r="BG499" s="148"/>
      <c r="BH499" s="147"/>
      <c r="BI499" s="114"/>
      <c r="BJ499" s="114"/>
      <c r="BK499" s="147"/>
      <c r="BL499" s="150"/>
      <c r="BM499" s="147"/>
      <c r="BN499" s="147"/>
      <c r="BO499" s="147"/>
      <c r="BP499" s="147"/>
      <c r="BQ499" s="147"/>
      <c r="BR499" s="115"/>
      <c r="BS499" s="115"/>
      <c r="BT499" s="115"/>
      <c r="BU499" s="147"/>
      <c r="BV499" s="150"/>
      <c r="BW499" s="147"/>
      <c r="BX499" s="147"/>
      <c r="BY499" s="147"/>
      <c r="BZ499" s="147"/>
      <c r="CA499" s="147"/>
      <c r="CB499" s="115"/>
      <c r="CC499" s="115"/>
      <c r="CD499" s="115"/>
      <c r="CE499" s="147"/>
      <c r="CF499" s="150"/>
      <c r="CG499" s="120"/>
      <c r="CH499" s="185"/>
      <c r="CI499" s="122"/>
      <c r="CJ499" s="122"/>
      <c r="CK499" s="184"/>
      <c r="CL499" s="184"/>
    </row>
    <row r="500" spans="1:90" hidden="1" x14ac:dyDescent="0.25">
      <c r="A500" s="145"/>
      <c r="B500" s="146"/>
      <c r="C500" s="94"/>
      <c r="D500" s="147"/>
      <c r="E500" s="148"/>
      <c r="F500" s="149"/>
      <c r="G500" s="147"/>
      <c r="H500" s="147"/>
      <c r="I500" s="147"/>
      <c r="J500" s="147"/>
      <c r="K500" s="147"/>
      <c r="L500" s="115"/>
      <c r="M500" s="115"/>
      <c r="N500" s="115"/>
      <c r="O500" s="147"/>
      <c r="P500" s="149"/>
      <c r="Q500" s="147"/>
      <c r="R500" s="147"/>
      <c r="S500" s="147"/>
      <c r="T500" s="147"/>
      <c r="U500" s="147"/>
      <c r="V500" s="115"/>
      <c r="W500" s="115"/>
      <c r="X500" s="115"/>
      <c r="Y500" s="147"/>
      <c r="Z500" s="149"/>
      <c r="AA500" s="147"/>
      <c r="AB500" s="147"/>
      <c r="AC500" s="147"/>
      <c r="AD500" s="114"/>
      <c r="AE500" s="114"/>
      <c r="AF500" s="147"/>
      <c r="AG500" s="149"/>
      <c r="AH500" s="147"/>
      <c r="AI500" s="147"/>
      <c r="AJ500" s="147"/>
      <c r="AK500" s="114"/>
      <c r="AL500" s="114"/>
      <c r="AM500" s="147"/>
      <c r="AN500" s="149"/>
      <c r="AO500" s="147"/>
      <c r="AP500" s="147"/>
      <c r="AQ500" s="114"/>
      <c r="AR500" s="147"/>
      <c r="AS500" s="114"/>
      <c r="AT500" s="147"/>
      <c r="AU500" s="147"/>
      <c r="AV500" s="147"/>
      <c r="AW500" s="114"/>
      <c r="AX500" s="147"/>
      <c r="AY500" s="114"/>
      <c r="AZ500" s="147"/>
      <c r="BA500" s="114"/>
      <c r="BB500" s="149"/>
      <c r="BC500" s="118"/>
      <c r="BD500" s="70"/>
      <c r="BE500" s="71"/>
      <c r="BF500" s="148"/>
      <c r="BG500" s="148"/>
      <c r="BH500" s="147"/>
      <c r="BI500" s="114"/>
      <c r="BJ500" s="114"/>
      <c r="BK500" s="147"/>
      <c r="BL500" s="150"/>
      <c r="BM500" s="147"/>
      <c r="BN500" s="147"/>
      <c r="BO500" s="147"/>
      <c r="BP500" s="147"/>
      <c r="BQ500" s="147"/>
      <c r="BR500" s="115"/>
      <c r="BS500" s="115"/>
      <c r="BT500" s="115"/>
      <c r="BU500" s="147"/>
      <c r="BV500" s="150"/>
      <c r="BW500" s="147"/>
      <c r="BX500" s="147"/>
      <c r="BY500" s="147"/>
      <c r="BZ500" s="147"/>
      <c r="CA500" s="147"/>
      <c r="CB500" s="115"/>
      <c r="CC500" s="115"/>
      <c r="CD500" s="115"/>
      <c r="CE500" s="147"/>
      <c r="CF500" s="150"/>
      <c r="CG500" s="120"/>
      <c r="CH500" s="185"/>
      <c r="CI500" s="122"/>
      <c r="CJ500" s="122"/>
      <c r="CK500" s="184"/>
      <c r="CL500" s="184"/>
    </row>
    <row r="501" spans="1:90" hidden="1" x14ac:dyDescent="0.25">
      <c r="A501" s="145"/>
      <c r="B501" s="146"/>
      <c r="C501" s="94"/>
      <c r="D501" s="147"/>
      <c r="E501" s="148"/>
      <c r="F501" s="149"/>
      <c r="G501" s="147"/>
      <c r="H501" s="147"/>
      <c r="I501" s="147"/>
      <c r="J501" s="147"/>
      <c r="K501" s="147"/>
      <c r="L501" s="115"/>
      <c r="M501" s="115"/>
      <c r="N501" s="115"/>
      <c r="O501" s="147"/>
      <c r="P501" s="149"/>
      <c r="Q501" s="147"/>
      <c r="R501" s="147"/>
      <c r="S501" s="147"/>
      <c r="T501" s="147"/>
      <c r="U501" s="147"/>
      <c r="V501" s="115"/>
      <c r="W501" s="115"/>
      <c r="X501" s="115"/>
      <c r="Y501" s="147"/>
      <c r="Z501" s="149"/>
      <c r="AA501" s="147"/>
      <c r="AB501" s="147"/>
      <c r="AC501" s="147"/>
      <c r="AD501" s="114"/>
      <c r="AE501" s="114"/>
      <c r="AF501" s="147"/>
      <c r="AG501" s="149"/>
      <c r="AH501" s="147"/>
      <c r="AI501" s="147"/>
      <c r="AJ501" s="147"/>
      <c r="AK501" s="114"/>
      <c r="AL501" s="114"/>
      <c r="AM501" s="147"/>
      <c r="AN501" s="149"/>
      <c r="AO501" s="147"/>
      <c r="AP501" s="147"/>
      <c r="AQ501" s="114"/>
      <c r="AR501" s="147"/>
      <c r="AS501" s="114"/>
      <c r="AT501" s="147"/>
      <c r="AU501" s="147"/>
      <c r="AV501" s="147"/>
      <c r="AW501" s="114"/>
      <c r="AX501" s="147"/>
      <c r="AY501" s="114"/>
      <c r="AZ501" s="147"/>
      <c r="BA501" s="114"/>
      <c r="BB501" s="149"/>
      <c r="BC501" s="118"/>
      <c r="BD501" s="70"/>
      <c r="BE501" s="71"/>
      <c r="BF501" s="148"/>
      <c r="BG501" s="148"/>
      <c r="BH501" s="147"/>
      <c r="BI501" s="114"/>
      <c r="BJ501" s="114"/>
      <c r="BK501" s="147"/>
      <c r="BL501" s="150"/>
      <c r="BM501" s="147"/>
      <c r="BN501" s="147"/>
      <c r="BO501" s="147"/>
      <c r="BP501" s="147"/>
      <c r="BQ501" s="147"/>
      <c r="BR501" s="115"/>
      <c r="BS501" s="115"/>
      <c r="BT501" s="115"/>
      <c r="BU501" s="147"/>
      <c r="BV501" s="150"/>
      <c r="BW501" s="147"/>
      <c r="BX501" s="147"/>
      <c r="BY501" s="147"/>
      <c r="BZ501" s="147"/>
      <c r="CA501" s="147"/>
      <c r="CB501" s="115"/>
      <c r="CC501" s="115"/>
      <c r="CD501" s="115"/>
      <c r="CE501" s="147"/>
      <c r="CF501" s="150"/>
      <c r="CG501" s="120"/>
      <c r="CH501" s="185"/>
      <c r="CI501" s="122"/>
      <c r="CJ501" s="122"/>
      <c r="CK501" s="184"/>
      <c r="CL501" s="184"/>
    </row>
    <row r="502" spans="1:90" hidden="1" x14ac:dyDescent="0.25">
      <c r="A502" s="145"/>
      <c r="B502" s="146"/>
      <c r="C502" s="94"/>
      <c r="D502" s="147"/>
      <c r="E502" s="148"/>
      <c r="F502" s="149"/>
      <c r="G502" s="147"/>
      <c r="H502" s="147"/>
      <c r="I502" s="147"/>
      <c r="J502" s="147"/>
      <c r="K502" s="147"/>
      <c r="L502" s="115"/>
      <c r="M502" s="115"/>
      <c r="N502" s="115"/>
      <c r="O502" s="147"/>
      <c r="P502" s="149"/>
      <c r="Q502" s="147"/>
      <c r="R502" s="147"/>
      <c r="S502" s="147"/>
      <c r="T502" s="147"/>
      <c r="U502" s="147"/>
      <c r="V502" s="115"/>
      <c r="W502" s="115"/>
      <c r="X502" s="115"/>
      <c r="Y502" s="147"/>
      <c r="Z502" s="149"/>
      <c r="AA502" s="147"/>
      <c r="AB502" s="147"/>
      <c r="AC502" s="147"/>
      <c r="AD502" s="114"/>
      <c r="AE502" s="114"/>
      <c r="AF502" s="147"/>
      <c r="AG502" s="149"/>
      <c r="AH502" s="147"/>
      <c r="AI502" s="147"/>
      <c r="AJ502" s="147"/>
      <c r="AK502" s="114"/>
      <c r="AL502" s="114"/>
      <c r="AM502" s="147"/>
      <c r="AN502" s="149"/>
      <c r="AO502" s="147"/>
      <c r="AP502" s="147"/>
      <c r="AQ502" s="114"/>
      <c r="AR502" s="147"/>
      <c r="AS502" s="114"/>
      <c r="AT502" s="147"/>
      <c r="AU502" s="147"/>
      <c r="AV502" s="147"/>
      <c r="AW502" s="114"/>
      <c r="AX502" s="147"/>
      <c r="AY502" s="114"/>
      <c r="AZ502" s="147"/>
      <c r="BA502" s="114"/>
      <c r="BB502" s="149"/>
      <c r="BC502" s="118"/>
      <c r="BD502" s="70"/>
      <c r="BE502" s="71"/>
      <c r="BF502" s="148"/>
      <c r="BG502" s="148"/>
      <c r="BH502" s="147"/>
      <c r="BI502" s="114"/>
      <c r="BJ502" s="114"/>
      <c r="BK502" s="147"/>
      <c r="BL502" s="150"/>
      <c r="BM502" s="147"/>
      <c r="BN502" s="147"/>
      <c r="BO502" s="147"/>
      <c r="BP502" s="147"/>
      <c r="BQ502" s="147"/>
      <c r="BR502" s="115"/>
      <c r="BS502" s="115"/>
      <c r="BT502" s="115"/>
      <c r="BU502" s="147"/>
      <c r="BV502" s="150"/>
      <c r="BW502" s="147"/>
      <c r="BX502" s="147"/>
      <c r="BY502" s="147"/>
      <c r="BZ502" s="147"/>
      <c r="CA502" s="147"/>
      <c r="CB502" s="115"/>
      <c r="CC502" s="115"/>
      <c r="CD502" s="115"/>
      <c r="CE502" s="147"/>
      <c r="CF502" s="150"/>
      <c r="CG502" s="120"/>
      <c r="CH502" s="185"/>
      <c r="CI502" s="122"/>
      <c r="CJ502" s="122"/>
      <c r="CK502" s="184"/>
      <c r="CL502" s="184"/>
    </row>
    <row r="503" spans="1:90" hidden="1" x14ac:dyDescent="0.25">
      <c r="A503" s="145"/>
      <c r="B503" s="146"/>
      <c r="C503" s="94"/>
      <c r="D503" s="147"/>
      <c r="E503" s="148"/>
      <c r="F503" s="149"/>
      <c r="G503" s="147"/>
      <c r="H503" s="147"/>
      <c r="I503" s="147"/>
      <c r="J503" s="147"/>
      <c r="K503" s="147"/>
      <c r="L503" s="115"/>
      <c r="M503" s="115"/>
      <c r="N503" s="115"/>
      <c r="O503" s="147"/>
      <c r="P503" s="149"/>
      <c r="Q503" s="147"/>
      <c r="R503" s="147"/>
      <c r="S503" s="147"/>
      <c r="T503" s="147"/>
      <c r="U503" s="147"/>
      <c r="V503" s="115"/>
      <c r="W503" s="115"/>
      <c r="X503" s="115"/>
      <c r="Y503" s="147"/>
      <c r="Z503" s="149"/>
      <c r="AA503" s="147"/>
      <c r="AB503" s="147"/>
      <c r="AC503" s="147"/>
      <c r="AD503" s="114"/>
      <c r="AE503" s="114"/>
      <c r="AF503" s="147"/>
      <c r="AG503" s="149"/>
      <c r="AH503" s="147"/>
      <c r="AI503" s="147"/>
      <c r="AJ503" s="147"/>
      <c r="AK503" s="114"/>
      <c r="AL503" s="114"/>
      <c r="AM503" s="147"/>
      <c r="AN503" s="149"/>
      <c r="AO503" s="147"/>
      <c r="AP503" s="147"/>
      <c r="AQ503" s="114"/>
      <c r="AR503" s="147"/>
      <c r="AS503" s="114"/>
      <c r="AT503" s="147"/>
      <c r="AU503" s="147"/>
      <c r="AV503" s="147"/>
      <c r="AW503" s="114"/>
      <c r="AX503" s="147"/>
      <c r="AY503" s="114"/>
      <c r="AZ503" s="147"/>
      <c r="BA503" s="114"/>
      <c r="BB503" s="149"/>
      <c r="BC503" s="118"/>
      <c r="BD503" s="70"/>
      <c r="BE503" s="71"/>
      <c r="BF503" s="148"/>
      <c r="BG503" s="148"/>
      <c r="BH503" s="147"/>
      <c r="BI503" s="114"/>
      <c r="BJ503" s="114"/>
      <c r="BK503" s="147"/>
      <c r="BL503" s="150"/>
      <c r="BM503" s="147"/>
      <c r="BN503" s="147"/>
      <c r="BO503" s="147"/>
      <c r="BP503" s="147"/>
      <c r="BQ503" s="147"/>
      <c r="BR503" s="115"/>
      <c r="BS503" s="115"/>
      <c r="BT503" s="115"/>
      <c r="BU503" s="147"/>
      <c r="BV503" s="150"/>
      <c r="BW503" s="147"/>
      <c r="BX503" s="147"/>
      <c r="BY503" s="147"/>
      <c r="BZ503" s="147"/>
      <c r="CA503" s="147"/>
      <c r="CB503" s="115"/>
      <c r="CC503" s="115"/>
      <c r="CD503" s="115"/>
      <c r="CE503" s="147"/>
      <c r="CF503" s="150"/>
      <c r="CG503" s="120"/>
      <c r="CH503" s="185"/>
      <c r="CI503" s="122"/>
      <c r="CJ503" s="122"/>
      <c r="CK503" s="184"/>
      <c r="CL503" s="184"/>
    </row>
    <row r="504" spans="1:90" hidden="1" x14ac:dyDescent="0.25">
      <c r="A504" s="145"/>
      <c r="B504" s="146"/>
      <c r="C504" s="94"/>
      <c r="D504" s="147"/>
      <c r="E504" s="148"/>
      <c r="F504" s="149"/>
      <c r="G504" s="147"/>
      <c r="H504" s="147"/>
      <c r="I504" s="147"/>
      <c r="J504" s="147"/>
      <c r="K504" s="147"/>
      <c r="L504" s="115"/>
      <c r="M504" s="115"/>
      <c r="N504" s="115"/>
      <c r="O504" s="147"/>
      <c r="P504" s="149"/>
      <c r="Q504" s="147"/>
      <c r="R504" s="147"/>
      <c r="S504" s="147"/>
      <c r="T504" s="147"/>
      <c r="U504" s="147"/>
      <c r="V504" s="115"/>
      <c r="W504" s="115"/>
      <c r="X504" s="115"/>
      <c r="Y504" s="147"/>
      <c r="Z504" s="149"/>
      <c r="AA504" s="147"/>
      <c r="AB504" s="147"/>
      <c r="AC504" s="147"/>
      <c r="AD504" s="114"/>
      <c r="AE504" s="114"/>
      <c r="AF504" s="147"/>
      <c r="AG504" s="149"/>
      <c r="AH504" s="147"/>
      <c r="AI504" s="147"/>
      <c r="AJ504" s="147"/>
      <c r="AK504" s="114"/>
      <c r="AL504" s="114"/>
      <c r="AM504" s="147"/>
      <c r="AN504" s="149"/>
      <c r="AO504" s="147"/>
      <c r="AP504" s="147"/>
      <c r="AQ504" s="114"/>
      <c r="AR504" s="147"/>
      <c r="AS504" s="114"/>
      <c r="AT504" s="147"/>
      <c r="AU504" s="147"/>
      <c r="AV504" s="147"/>
      <c r="AW504" s="114"/>
      <c r="AX504" s="147"/>
      <c r="AY504" s="114"/>
      <c r="AZ504" s="147"/>
      <c r="BA504" s="114"/>
      <c r="BB504" s="149"/>
      <c r="BC504" s="118"/>
      <c r="BD504" s="70"/>
      <c r="BE504" s="71"/>
      <c r="BF504" s="148"/>
      <c r="BG504" s="148"/>
      <c r="BH504" s="147"/>
      <c r="BI504" s="114"/>
      <c r="BJ504" s="114"/>
      <c r="BK504" s="147"/>
      <c r="BL504" s="150"/>
      <c r="BM504" s="147"/>
      <c r="BN504" s="147"/>
      <c r="BO504" s="147"/>
      <c r="BP504" s="147"/>
      <c r="BQ504" s="147"/>
      <c r="BR504" s="115"/>
      <c r="BS504" s="115"/>
      <c r="BT504" s="115"/>
      <c r="BU504" s="147"/>
      <c r="BV504" s="150"/>
      <c r="BW504" s="147"/>
      <c r="BX504" s="147"/>
      <c r="BY504" s="147"/>
      <c r="BZ504" s="147"/>
      <c r="CA504" s="147"/>
      <c r="CB504" s="115"/>
      <c r="CC504" s="115"/>
      <c r="CD504" s="115"/>
      <c r="CE504" s="147"/>
      <c r="CF504" s="150"/>
      <c r="CG504" s="120"/>
      <c r="CH504" s="185"/>
      <c r="CI504" s="122"/>
      <c r="CJ504" s="122"/>
      <c r="CK504" s="184"/>
      <c r="CL504" s="184"/>
    </row>
    <row r="505" spans="1:90" hidden="1" x14ac:dyDescent="0.25">
      <c r="A505" s="145"/>
      <c r="B505" s="146"/>
      <c r="C505" s="94"/>
      <c r="D505" s="147"/>
      <c r="E505" s="148"/>
      <c r="F505" s="149"/>
      <c r="G505" s="147"/>
      <c r="H505" s="147"/>
      <c r="I505" s="147"/>
      <c r="J505" s="147"/>
      <c r="K505" s="147"/>
      <c r="L505" s="115"/>
      <c r="M505" s="115"/>
      <c r="N505" s="115"/>
      <c r="O505" s="147"/>
      <c r="P505" s="149"/>
      <c r="Q505" s="147"/>
      <c r="R505" s="147"/>
      <c r="S505" s="147"/>
      <c r="T505" s="147"/>
      <c r="U505" s="147"/>
      <c r="V505" s="115"/>
      <c r="W505" s="115"/>
      <c r="X505" s="115"/>
      <c r="Y505" s="147"/>
      <c r="Z505" s="149"/>
      <c r="AA505" s="147"/>
      <c r="AB505" s="147"/>
      <c r="AC505" s="147"/>
      <c r="AD505" s="114"/>
      <c r="AE505" s="114"/>
      <c r="AF505" s="147"/>
      <c r="AG505" s="149"/>
      <c r="AH505" s="147"/>
      <c r="AI505" s="147"/>
      <c r="AJ505" s="147"/>
      <c r="AK505" s="114"/>
      <c r="AL505" s="114"/>
      <c r="AM505" s="147"/>
      <c r="AN505" s="149"/>
      <c r="AO505" s="147"/>
      <c r="AP505" s="147"/>
      <c r="AQ505" s="114"/>
      <c r="AR505" s="147"/>
      <c r="AS505" s="114"/>
      <c r="AT505" s="147"/>
      <c r="AU505" s="147"/>
      <c r="AV505" s="147"/>
      <c r="AW505" s="114"/>
      <c r="AX505" s="147"/>
      <c r="AY505" s="114"/>
      <c r="AZ505" s="147"/>
      <c r="BA505" s="114"/>
      <c r="BB505" s="149"/>
      <c r="BC505" s="118"/>
      <c r="BD505" s="70"/>
      <c r="BE505" s="71"/>
      <c r="BF505" s="148"/>
      <c r="BG505" s="148"/>
      <c r="BH505" s="147"/>
      <c r="BI505" s="114"/>
      <c r="BJ505" s="114"/>
      <c r="BK505" s="147"/>
      <c r="BL505" s="150"/>
      <c r="BM505" s="147"/>
      <c r="BN505" s="147"/>
      <c r="BO505" s="147"/>
      <c r="BP505" s="147"/>
      <c r="BQ505" s="147"/>
      <c r="BR505" s="115"/>
      <c r="BS505" s="115"/>
      <c r="BT505" s="115"/>
      <c r="BU505" s="147"/>
      <c r="BV505" s="150"/>
      <c r="BW505" s="147"/>
      <c r="BX505" s="147"/>
      <c r="BY505" s="147"/>
      <c r="BZ505" s="147"/>
      <c r="CA505" s="147"/>
      <c r="CB505" s="115"/>
      <c r="CC505" s="115"/>
      <c r="CD505" s="115"/>
      <c r="CE505" s="147"/>
      <c r="CF505" s="150"/>
      <c r="CG505" s="120"/>
      <c r="CH505" s="185"/>
      <c r="CI505" s="122"/>
      <c r="CJ505" s="122"/>
      <c r="CK505" s="184"/>
      <c r="CL505" s="184"/>
    </row>
    <row r="506" spans="1:90" hidden="1" x14ac:dyDescent="0.25">
      <c r="A506" s="145"/>
      <c r="B506" s="146"/>
      <c r="C506" s="94"/>
      <c r="D506" s="147"/>
      <c r="E506" s="148"/>
      <c r="F506" s="149"/>
      <c r="G506" s="147"/>
      <c r="H506" s="147"/>
      <c r="I506" s="147"/>
      <c r="J506" s="147"/>
      <c r="K506" s="147"/>
      <c r="L506" s="115"/>
      <c r="M506" s="115"/>
      <c r="N506" s="115"/>
      <c r="O506" s="147"/>
      <c r="P506" s="149"/>
      <c r="Q506" s="147"/>
      <c r="R506" s="147"/>
      <c r="S506" s="147"/>
      <c r="T506" s="147"/>
      <c r="U506" s="147"/>
      <c r="V506" s="115"/>
      <c r="W506" s="115"/>
      <c r="X506" s="115"/>
      <c r="Y506" s="147"/>
      <c r="Z506" s="149"/>
      <c r="AA506" s="147"/>
      <c r="AB506" s="147"/>
      <c r="AC506" s="147"/>
      <c r="AD506" s="114"/>
      <c r="AE506" s="114"/>
      <c r="AF506" s="147"/>
      <c r="AG506" s="149"/>
      <c r="AH506" s="147"/>
      <c r="AI506" s="147"/>
      <c r="AJ506" s="147"/>
      <c r="AK506" s="114"/>
      <c r="AL506" s="114"/>
      <c r="AM506" s="147"/>
      <c r="AN506" s="149"/>
      <c r="AO506" s="147"/>
      <c r="AP506" s="147"/>
      <c r="AQ506" s="114"/>
      <c r="AR506" s="147"/>
      <c r="AS506" s="114"/>
      <c r="AT506" s="147"/>
      <c r="AU506" s="147"/>
      <c r="AV506" s="147"/>
      <c r="AW506" s="114"/>
      <c r="AX506" s="147"/>
      <c r="AY506" s="114"/>
      <c r="AZ506" s="147"/>
      <c r="BA506" s="114"/>
      <c r="BB506" s="149"/>
      <c r="BC506" s="118"/>
      <c r="BD506" s="70"/>
      <c r="BE506" s="71"/>
      <c r="BF506" s="148"/>
      <c r="BG506" s="148"/>
      <c r="BH506" s="147"/>
      <c r="BI506" s="114"/>
      <c r="BJ506" s="114"/>
      <c r="BK506" s="147"/>
      <c r="BL506" s="150"/>
      <c r="BM506" s="147"/>
      <c r="BN506" s="147"/>
      <c r="BO506" s="147"/>
      <c r="BP506" s="147"/>
      <c r="BQ506" s="147"/>
      <c r="BR506" s="115"/>
      <c r="BS506" s="115"/>
      <c r="BT506" s="115"/>
      <c r="BU506" s="147"/>
      <c r="BV506" s="150"/>
      <c r="BW506" s="147"/>
      <c r="BX506" s="147"/>
      <c r="BY506" s="147"/>
      <c r="BZ506" s="147"/>
      <c r="CA506" s="147"/>
      <c r="CB506" s="115"/>
      <c r="CC506" s="115"/>
      <c r="CD506" s="115"/>
      <c r="CE506" s="147"/>
      <c r="CF506" s="150"/>
      <c r="CG506" s="120"/>
      <c r="CH506" s="185"/>
      <c r="CI506" s="122"/>
      <c r="CJ506" s="122"/>
      <c r="CK506" s="184"/>
      <c r="CL506" s="184"/>
    </row>
    <row r="507" spans="1:90" hidden="1" x14ac:dyDescent="0.25">
      <c r="A507" s="145"/>
      <c r="B507" s="146"/>
      <c r="C507" s="94"/>
      <c r="D507" s="147"/>
      <c r="E507" s="148"/>
      <c r="F507" s="149"/>
      <c r="G507" s="147"/>
      <c r="H507" s="147"/>
      <c r="I507" s="147"/>
      <c r="J507" s="147"/>
      <c r="K507" s="147"/>
      <c r="L507" s="115"/>
      <c r="M507" s="115"/>
      <c r="N507" s="115"/>
      <c r="O507" s="147"/>
      <c r="P507" s="149"/>
      <c r="Q507" s="147"/>
      <c r="R507" s="147"/>
      <c r="S507" s="147"/>
      <c r="T507" s="147"/>
      <c r="U507" s="147"/>
      <c r="V507" s="115"/>
      <c r="W507" s="115"/>
      <c r="X507" s="115"/>
      <c r="Y507" s="147"/>
      <c r="Z507" s="149"/>
      <c r="AA507" s="147"/>
      <c r="AB507" s="147"/>
      <c r="AC507" s="147"/>
      <c r="AD507" s="114"/>
      <c r="AE507" s="114"/>
      <c r="AF507" s="147"/>
      <c r="AG507" s="149"/>
      <c r="AH507" s="147"/>
      <c r="AI507" s="147"/>
      <c r="AJ507" s="147"/>
      <c r="AK507" s="114"/>
      <c r="AL507" s="114"/>
      <c r="AM507" s="147"/>
      <c r="AN507" s="149"/>
      <c r="AO507" s="147"/>
      <c r="AP507" s="147"/>
      <c r="AQ507" s="114"/>
      <c r="AR507" s="147"/>
      <c r="AS507" s="114"/>
      <c r="AT507" s="147"/>
      <c r="AU507" s="147"/>
      <c r="AV507" s="147"/>
      <c r="AW507" s="114"/>
      <c r="AX507" s="147"/>
      <c r="AY507" s="114"/>
      <c r="AZ507" s="147"/>
      <c r="BA507" s="114"/>
      <c r="BB507" s="149"/>
      <c r="BC507" s="118"/>
      <c r="BD507" s="70"/>
      <c r="BE507" s="71"/>
      <c r="BF507" s="148"/>
      <c r="BG507" s="148"/>
      <c r="BH507" s="147"/>
      <c r="BI507" s="114"/>
      <c r="BJ507" s="114"/>
      <c r="BK507" s="147"/>
      <c r="BL507" s="150"/>
      <c r="BM507" s="147"/>
      <c r="BN507" s="147"/>
      <c r="BO507" s="147"/>
      <c r="BP507" s="147"/>
      <c r="BQ507" s="147"/>
      <c r="BR507" s="115"/>
      <c r="BS507" s="115"/>
      <c r="BT507" s="115"/>
      <c r="BU507" s="147"/>
      <c r="BV507" s="150"/>
      <c r="BW507" s="147"/>
      <c r="BX507" s="147"/>
      <c r="BY507" s="147"/>
      <c r="BZ507" s="147"/>
      <c r="CA507" s="147"/>
      <c r="CB507" s="115"/>
      <c r="CC507" s="115"/>
      <c r="CD507" s="115"/>
      <c r="CE507" s="147"/>
      <c r="CF507" s="150"/>
      <c r="CG507" s="120"/>
      <c r="CH507" s="185"/>
      <c r="CI507" s="122"/>
      <c r="CJ507" s="122"/>
      <c r="CK507" s="184"/>
      <c r="CL507" s="184"/>
    </row>
    <row r="508" spans="1:90" hidden="1" x14ac:dyDescent="0.25">
      <c r="A508" s="145"/>
      <c r="B508" s="146"/>
      <c r="C508" s="94"/>
      <c r="D508" s="147"/>
      <c r="E508" s="148"/>
      <c r="F508" s="149"/>
      <c r="G508" s="147"/>
      <c r="H508" s="147"/>
      <c r="I508" s="147"/>
      <c r="J508" s="147"/>
      <c r="K508" s="147"/>
      <c r="L508" s="115"/>
      <c r="M508" s="115"/>
      <c r="N508" s="115"/>
      <c r="O508" s="147"/>
      <c r="P508" s="149"/>
      <c r="Q508" s="147"/>
      <c r="R508" s="147"/>
      <c r="S508" s="147"/>
      <c r="T508" s="147"/>
      <c r="U508" s="147"/>
      <c r="V508" s="115"/>
      <c r="W508" s="115"/>
      <c r="X508" s="115"/>
      <c r="Y508" s="147"/>
      <c r="Z508" s="149"/>
      <c r="AA508" s="147"/>
      <c r="AB508" s="147"/>
      <c r="AC508" s="147"/>
      <c r="AD508" s="114"/>
      <c r="AE508" s="114"/>
      <c r="AF508" s="147"/>
      <c r="AG508" s="149"/>
      <c r="AH508" s="147"/>
      <c r="AI508" s="147"/>
      <c r="AJ508" s="147"/>
      <c r="AK508" s="114"/>
      <c r="AL508" s="114"/>
      <c r="AM508" s="147"/>
      <c r="AN508" s="149"/>
      <c r="AO508" s="147"/>
      <c r="AP508" s="147"/>
      <c r="AQ508" s="114"/>
      <c r="AR508" s="147"/>
      <c r="AS508" s="114"/>
      <c r="AT508" s="147"/>
      <c r="AU508" s="147"/>
      <c r="AV508" s="147"/>
      <c r="AW508" s="114"/>
      <c r="AX508" s="147"/>
      <c r="AY508" s="114"/>
      <c r="AZ508" s="147"/>
      <c r="BA508" s="114"/>
      <c r="BB508" s="149"/>
      <c r="BC508" s="118"/>
      <c r="BD508" s="70"/>
      <c r="BE508" s="71"/>
      <c r="BF508" s="148"/>
      <c r="BG508" s="148"/>
      <c r="BH508" s="147"/>
      <c r="BI508" s="114"/>
      <c r="BJ508" s="114"/>
      <c r="BK508" s="147"/>
      <c r="BL508" s="150"/>
      <c r="BM508" s="147"/>
      <c r="BN508" s="147"/>
      <c r="BO508" s="147"/>
      <c r="BP508" s="147"/>
      <c r="BQ508" s="147"/>
      <c r="BR508" s="115"/>
      <c r="BS508" s="115"/>
      <c r="BT508" s="115"/>
      <c r="BU508" s="147"/>
      <c r="BV508" s="150"/>
      <c r="BW508" s="147"/>
      <c r="BX508" s="147"/>
      <c r="BY508" s="147"/>
      <c r="BZ508" s="147"/>
      <c r="CA508" s="147"/>
      <c r="CB508" s="115"/>
      <c r="CC508" s="115"/>
      <c r="CD508" s="115"/>
      <c r="CE508" s="147"/>
      <c r="CF508" s="150"/>
      <c r="CG508" s="120"/>
      <c r="CH508" s="185"/>
      <c r="CI508" s="122"/>
      <c r="CJ508" s="122"/>
      <c r="CK508" s="184"/>
      <c r="CL508" s="184"/>
    </row>
    <row r="509" spans="1:90" hidden="1" x14ac:dyDescent="0.25">
      <c r="A509" s="145"/>
      <c r="B509" s="146"/>
      <c r="C509" s="94"/>
      <c r="D509" s="147"/>
      <c r="E509" s="148"/>
      <c r="F509" s="149"/>
      <c r="G509" s="147"/>
      <c r="H509" s="147"/>
      <c r="I509" s="147"/>
      <c r="J509" s="147"/>
      <c r="K509" s="147"/>
      <c r="L509" s="115"/>
      <c r="M509" s="115"/>
      <c r="N509" s="115"/>
      <c r="O509" s="147"/>
      <c r="P509" s="149"/>
      <c r="Q509" s="147"/>
      <c r="R509" s="147"/>
      <c r="S509" s="147"/>
      <c r="T509" s="147"/>
      <c r="U509" s="147"/>
      <c r="V509" s="115"/>
      <c r="W509" s="115"/>
      <c r="X509" s="115"/>
      <c r="Y509" s="147"/>
      <c r="Z509" s="149"/>
      <c r="AA509" s="147"/>
      <c r="AB509" s="147"/>
      <c r="AC509" s="147"/>
      <c r="AD509" s="114"/>
      <c r="AE509" s="114"/>
      <c r="AF509" s="147"/>
      <c r="AG509" s="149"/>
      <c r="AH509" s="147"/>
      <c r="AI509" s="147"/>
      <c r="AJ509" s="147"/>
      <c r="AK509" s="114"/>
      <c r="AL509" s="114"/>
      <c r="AM509" s="147"/>
      <c r="AN509" s="149"/>
      <c r="AO509" s="147"/>
      <c r="AP509" s="147"/>
      <c r="AQ509" s="114"/>
      <c r="AR509" s="147"/>
      <c r="AS509" s="114"/>
      <c r="AT509" s="147"/>
      <c r="AU509" s="147"/>
      <c r="AV509" s="147"/>
      <c r="AW509" s="114"/>
      <c r="AX509" s="147"/>
      <c r="AY509" s="114"/>
      <c r="AZ509" s="147"/>
      <c r="BA509" s="114"/>
      <c r="BB509" s="149"/>
      <c r="BC509" s="118"/>
      <c r="BD509" s="70"/>
      <c r="BE509" s="71"/>
      <c r="BF509" s="148"/>
      <c r="BG509" s="148"/>
      <c r="BH509" s="147"/>
      <c r="BI509" s="114"/>
      <c r="BJ509" s="114"/>
      <c r="BK509" s="147"/>
      <c r="BL509" s="150"/>
      <c r="BM509" s="147"/>
      <c r="BN509" s="147"/>
      <c r="BO509" s="147"/>
      <c r="BP509" s="147"/>
      <c r="BQ509" s="147"/>
      <c r="BR509" s="115"/>
      <c r="BS509" s="115"/>
      <c r="BT509" s="115"/>
      <c r="BU509" s="147"/>
      <c r="BV509" s="150"/>
      <c r="BW509" s="147"/>
      <c r="BX509" s="147"/>
      <c r="BY509" s="147"/>
      <c r="BZ509" s="147"/>
      <c r="CA509" s="147"/>
      <c r="CB509" s="115"/>
      <c r="CC509" s="115"/>
      <c r="CD509" s="115"/>
      <c r="CE509" s="147"/>
      <c r="CF509" s="150"/>
      <c r="CG509" s="120"/>
      <c r="CH509" s="185"/>
      <c r="CI509" s="122"/>
      <c r="CJ509" s="122"/>
      <c r="CK509" s="184"/>
      <c r="CL509" s="184"/>
    </row>
    <row r="510" spans="1:90" hidden="1" x14ac:dyDescent="0.25">
      <c r="A510" s="145"/>
      <c r="B510" s="146"/>
      <c r="C510" s="94"/>
      <c r="D510" s="147"/>
      <c r="E510" s="148"/>
      <c r="F510" s="149"/>
      <c r="G510" s="147"/>
      <c r="H510" s="147"/>
      <c r="I510" s="147"/>
      <c r="J510" s="147"/>
      <c r="K510" s="147"/>
      <c r="L510" s="115"/>
      <c r="M510" s="115"/>
      <c r="N510" s="115"/>
      <c r="O510" s="147"/>
      <c r="P510" s="149"/>
      <c r="Q510" s="147"/>
      <c r="R510" s="147"/>
      <c r="S510" s="147"/>
      <c r="T510" s="147"/>
      <c r="U510" s="147"/>
      <c r="V510" s="115"/>
      <c r="W510" s="115"/>
      <c r="X510" s="115"/>
      <c r="Y510" s="147"/>
      <c r="Z510" s="149"/>
      <c r="AA510" s="147"/>
      <c r="AB510" s="147"/>
      <c r="AC510" s="147"/>
      <c r="AD510" s="114"/>
      <c r="AE510" s="114"/>
      <c r="AF510" s="147"/>
      <c r="AG510" s="149"/>
      <c r="AH510" s="147"/>
      <c r="AI510" s="147"/>
      <c r="AJ510" s="147"/>
      <c r="AK510" s="114"/>
      <c r="AL510" s="114"/>
      <c r="AM510" s="147"/>
      <c r="AN510" s="149"/>
      <c r="AO510" s="147"/>
      <c r="AP510" s="147"/>
      <c r="AQ510" s="114"/>
      <c r="AR510" s="147"/>
      <c r="AS510" s="114"/>
      <c r="AT510" s="147"/>
      <c r="AU510" s="147"/>
      <c r="AV510" s="147"/>
      <c r="AW510" s="114"/>
      <c r="AX510" s="147"/>
      <c r="AY510" s="114"/>
      <c r="AZ510" s="147"/>
      <c r="BA510" s="114"/>
      <c r="BB510" s="149"/>
      <c r="BC510" s="118"/>
      <c r="BD510" s="70"/>
      <c r="BE510" s="71"/>
      <c r="BF510" s="148"/>
      <c r="BG510" s="148"/>
      <c r="BH510" s="147"/>
      <c r="BI510" s="114"/>
      <c r="BJ510" s="114"/>
      <c r="BK510" s="147"/>
      <c r="BL510" s="150"/>
      <c r="BM510" s="147"/>
      <c r="BN510" s="147"/>
      <c r="BO510" s="147"/>
      <c r="BP510" s="147"/>
      <c r="BQ510" s="147"/>
      <c r="BR510" s="115"/>
      <c r="BS510" s="115"/>
      <c r="BT510" s="115"/>
      <c r="BU510" s="147"/>
      <c r="BV510" s="150"/>
      <c r="BW510" s="147"/>
      <c r="BX510" s="147"/>
      <c r="BY510" s="147"/>
      <c r="BZ510" s="147"/>
      <c r="CA510" s="147"/>
      <c r="CB510" s="115"/>
      <c r="CC510" s="115"/>
      <c r="CD510" s="115"/>
      <c r="CE510" s="147"/>
      <c r="CF510" s="150"/>
      <c r="CG510" s="120"/>
      <c r="CH510" s="185"/>
      <c r="CI510" s="122"/>
      <c r="CJ510" s="122"/>
      <c r="CK510" s="184"/>
      <c r="CL510" s="184"/>
    </row>
    <row r="511" spans="1:90" hidden="1" x14ac:dyDescent="0.25">
      <c r="A511" s="145"/>
      <c r="B511" s="146"/>
      <c r="C511" s="94"/>
      <c r="D511" s="147"/>
      <c r="E511" s="148"/>
      <c r="F511" s="149"/>
      <c r="G511" s="147"/>
      <c r="H511" s="147"/>
      <c r="I511" s="147"/>
      <c r="J511" s="147"/>
      <c r="K511" s="147"/>
      <c r="L511" s="115"/>
      <c r="M511" s="115"/>
      <c r="N511" s="115"/>
      <c r="O511" s="147"/>
      <c r="P511" s="149"/>
      <c r="Q511" s="147"/>
      <c r="R511" s="147"/>
      <c r="S511" s="147"/>
      <c r="T511" s="147"/>
      <c r="U511" s="147"/>
      <c r="V511" s="115"/>
      <c r="W511" s="115"/>
      <c r="X511" s="115"/>
      <c r="Y511" s="147"/>
      <c r="Z511" s="149"/>
      <c r="AA511" s="147"/>
      <c r="AB511" s="147"/>
      <c r="AC511" s="147"/>
      <c r="AD511" s="114"/>
      <c r="AE511" s="114"/>
      <c r="AF511" s="147"/>
      <c r="AG511" s="149"/>
      <c r="AH511" s="147"/>
      <c r="AI511" s="147"/>
      <c r="AJ511" s="147"/>
      <c r="AK511" s="114"/>
      <c r="AL511" s="114"/>
      <c r="AM511" s="147"/>
      <c r="AN511" s="149"/>
      <c r="AO511" s="147"/>
      <c r="AP511" s="147"/>
      <c r="AQ511" s="114"/>
      <c r="AR511" s="147"/>
      <c r="AS511" s="114"/>
      <c r="AT511" s="147"/>
      <c r="AU511" s="147"/>
      <c r="AV511" s="147"/>
      <c r="AW511" s="114"/>
      <c r="AX511" s="147"/>
      <c r="AY511" s="114"/>
      <c r="AZ511" s="147"/>
      <c r="BA511" s="114"/>
      <c r="BB511" s="149"/>
      <c r="BC511" s="118"/>
      <c r="BD511" s="70"/>
      <c r="BE511" s="71"/>
      <c r="BF511" s="148"/>
      <c r="BG511" s="148"/>
      <c r="BH511" s="147"/>
      <c r="BI511" s="114"/>
      <c r="BJ511" s="114"/>
      <c r="BK511" s="147"/>
      <c r="BL511" s="150"/>
      <c r="BM511" s="147"/>
      <c r="BN511" s="147"/>
      <c r="BO511" s="147"/>
      <c r="BP511" s="147"/>
      <c r="BQ511" s="147"/>
      <c r="BR511" s="115"/>
      <c r="BS511" s="115"/>
      <c r="BT511" s="115"/>
      <c r="BU511" s="147"/>
      <c r="BV511" s="150"/>
      <c r="BW511" s="147"/>
      <c r="BX511" s="147"/>
      <c r="BY511" s="147"/>
      <c r="BZ511" s="147"/>
      <c r="CA511" s="147"/>
      <c r="CB511" s="115"/>
      <c r="CC511" s="115"/>
      <c r="CD511" s="115"/>
      <c r="CE511" s="147"/>
      <c r="CF511" s="150"/>
      <c r="CG511" s="120"/>
      <c r="CH511" s="185"/>
      <c r="CI511" s="122"/>
      <c r="CJ511" s="122"/>
      <c r="CK511" s="184"/>
      <c r="CL511" s="184"/>
    </row>
    <row r="512" spans="1:90" hidden="1" x14ac:dyDescent="0.25">
      <c r="A512" s="145"/>
      <c r="B512" s="146"/>
      <c r="C512" s="94"/>
      <c r="D512" s="147"/>
      <c r="E512" s="148"/>
      <c r="F512" s="149"/>
      <c r="G512" s="147"/>
      <c r="H512" s="147"/>
      <c r="I512" s="147"/>
      <c r="J512" s="147"/>
      <c r="K512" s="147"/>
      <c r="L512" s="115"/>
      <c r="M512" s="115"/>
      <c r="N512" s="115"/>
      <c r="O512" s="147"/>
      <c r="P512" s="149"/>
      <c r="Q512" s="147"/>
      <c r="R512" s="147"/>
      <c r="S512" s="147"/>
      <c r="T512" s="147"/>
      <c r="U512" s="147"/>
      <c r="V512" s="115"/>
      <c r="W512" s="115"/>
      <c r="X512" s="115"/>
      <c r="Y512" s="147"/>
      <c r="Z512" s="149"/>
      <c r="AA512" s="147"/>
      <c r="AB512" s="147"/>
      <c r="AC512" s="147"/>
      <c r="AD512" s="114"/>
      <c r="AE512" s="114"/>
      <c r="AF512" s="147"/>
      <c r="AG512" s="149"/>
      <c r="AH512" s="147"/>
      <c r="AI512" s="147"/>
      <c r="AJ512" s="147"/>
      <c r="AK512" s="114"/>
      <c r="AL512" s="114"/>
      <c r="AM512" s="147"/>
      <c r="AN512" s="149"/>
      <c r="AO512" s="147"/>
      <c r="AP512" s="147"/>
      <c r="AQ512" s="114"/>
      <c r="AR512" s="147"/>
      <c r="AS512" s="114"/>
      <c r="AT512" s="147"/>
      <c r="AU512" s="147"/>
      <c r="AV512" s="147"/>
      <c r="AW512" s="114"/>
      <c r="AX512" s="147"/>
      <c r="AY512" s="114"/>
      <c r="AZ512" s="147"/>
      <c r="BA512" s="114"/>
      <c r="BB512" s="149"/>
      <c r="BC512" s="118"/>
      <c r="BD512" s="70"/>
      <c r="BE512" s="71"/>
      <c r="BF512" s="148"/>
      <c r="BG512" s="148"/>
      <c r="BH512" s="147"/>
      <c r="BI512" s="114"/>
      <c r="BJ512" s="114"/>
      <c r="BK512" s="147"/>
      <c r="BL512" s="150"/>
      <c r="BM512" s="147"/>
      <c r="BN512" s="147"/>
      <c r="BO512" s="147"/>
      <c r="BP512" s="147"/>
      <c r="BQ512" s="147"/>
      <c r="BR512" s="115"/>
      <c r="BS512" s="115"/>
      <c r="BT512" s="115"/>
      <c r="BU512" s="147"/>
      <c r="BV512" s="150"/>
      <c r="BW512" s="147"/>
      <c r="BX512" s="147"/>
      <c r="BY512" s="147"/>
      <c r="BZ512" s="147"/>
      <c r="CA512" s="147"/>
      <c r="CB512" s="115"/>
      <c r="CC512" s="115"/>
      <c r="CD512" s="115"/>
      <c r="CE512" s="147"/>
      <c r="CF512" s="150"/>
      <c r="CG512" s="120"/>
      <c r="CH512" s="185"/>
      <c r="CI512" s="122"/>
      <c r="CJ512" s="122"/>
      <c r="CK512" s="184"/>
      <c r="CL512" s="184"/>
    </row>
    <row r="513" spans="1:90" hidden="1" x14ac:dyDescent="0.25">
      <c r="A513" s="145"/>
      <c r="B513" s="146"/>
      <c r="C513" s="94"/>
      <c r="D513" s="147"/>
      <c r="E513" s="148"/>
      <c r="F513" s="149"/>
      <c r="G513" s="147"/>
      <c r="H513" s="147"/>
      <c r="I513" s="147"/>
      <c r="J513" s="147"/>
      <c r="K513" s="147"/>
      <c r="L513" s="115"/>
      <c r="M513" s="115"/>
      <c r="N513" s="115"/>
      <c r="O513" s="147"/>
      <c r="P513" s="149"/>
      <c r="Q513" s="147"/>
      <c r="R513" s="147"/>
      <c r="S513" s="147"/>
      <c r="T513" s="147"/>
      <c r="U513" s="147"/>
      <c r="V513" s="115"/>
      <c r="W513" s="115"/>
      <c r="X513" s="115"/>
      <c r="Y513" s="147"/>
      <c r="Z513" s="149"/>
      <c r="AA513" s="147"/>
      <c r="AB513" s="147"/>
      <c r="AC513" s="147"/>
      <c r="AD513" s="114"/>
      <c r="AE513" s="114"/>
      <c r="AF513" s="147"/>
      <c r="AG513" s="149"/>
      <c r="AH513" s="147"/>
      <c r="AI513" s="147"/>
      <c r="AJ513" s="147"/>
      <c r="AK513" s="114"/>
      <c r="AL513" s="114"/>
      <c r="AM513" s="147"/>
      <c r="AN513" s="149"/>
      <c r="AO513" s="147"/>
      <c r="AP513" s="147"/>
      <c r="AQ513" s="114"/>
      <c r="AR513" s="147"/>
      <c r="AS513" s="114"/>
      <c r="AT513" s="147"/>
      <c r="AU513" s="147"/>
      <c r="AV513" s="147"/>
      <c r="AW513" s="114"/>
      <c r="AX513" s="147"/>
      <c r="AY513" s="114"/>
      <c r="AZ513" s="147"/>
      <c r="BA513" s="114"/>
      <c r="BB513" s="149"/>
      <c r="BC513" s="118"/>
      <c r="BD513" s="70"/>
      <c r="BE513" s="71"/>
      <c r="BF513" s="148"/>
      <c r="BG513" s="148"/>
      <c r="BH513" s="147"/>
      <c r="BI513" s="114"/>
      <c r="BJ513" s="114"/>
      <c r="BK513" s="147"/>
      <c r="BL513" s="150"/>
      <c r="BM513" s="147"/>
      <c r="BN513" s="147"/>
      <c r="BO513" s="147"/>
      <c r="BP513" s="147"/>
      <c r="BQ513" s="147"/>
      <c r="BR513" s="115"/>
      <c r="BS513" s="115"/>
      <c r="BT513" s="115"/>
      <c r="BU513" s="147"/>
      <c r="BV513" s="150"/>
      <c r="BW513" s="147"/>
      <c r="BX513" s="147"/>
      <c r="BY513" s="147"/>
      <c r="BZ513" s="147"/>
      <c r="CA513" s="147"/>
      <c r="CB513" s="115"/>
      <c r="CC513" s="115"/>
      <c r="CD513" s="115"/>
      <c r="CE513" s="147"/>
      <c r="CF513" s="150"/>
      <c r="CG513" s="120"/>
      <c r="CH513" s="185"/>
      <c r="CI513" s="122"/>
      <c r="CJ513" s="122"/>
      <c r="CK513" s="184"/>
      <c r="CL513" s="184"/>
    </row>
    <row r="514" spans="1:90" hidden="1" x14ac:dyDescent="0.25">
      <c r="A514" s="145"/>
      <c r="B514" s="146"/>
      <c r="C514" s="94"/>
      <c r="D514" s="147"/>
      <c r="E514" s="148"/>
      <c r="F514" s="149"/>
      <c r="G514" s="147"/>
      <c r="H514" s="147"/>
      <c r="I514" s="147"/>
      <c r="J514" s="147"/>
      <c r="K514" s="147"/>
      <c r="L514" s="115"/>
      <c r="M514" s="115"/>
      <c r="N514" s="115"/>
      <c r="O514" s="147"/>
      <c r="P514" s="149"/>
      <c r="Q514" s="147"/>
      <c r="R514" s="147"/>
      <c r="S514" s="147"/>
      <c r="T514" s="147"/>
      <c r="U514" s="147"/>
      <c r="V514" s="115"/>
      <c r="W514" s="115"/>
      <c r="X514" s="115"/>
      <c r="Y514" s="147"/>
      <c r="Z514" s="149"/>
      <c r="AA514" s="147"/>
      <c r="AB514" s="147"/>
      <c r="AC514" s="147"/>
      <c r="AD514" s="114"/>
      <c r="AE514" s="114"/>
      <c r="AF514" s="147"/>
      <c r="AG514" s="149"/>
      <c r="AH514" s="147"/>
      <c r="AI514" s="147"/>
      <c r="AJ514" s="147"/>
      <c r="AK514" s="114"/>
      <c r="AL514" s="114"/>
      <c r="AM514" s="147"/>
      <c r="AN514" s="149"/>
      <c r="AO514" s="147"/>
      <c r="AP514" s="147"/>
      <c r="AQ514" s="114"/>
      <c r="AR514" s="147"/>
      <c r="AS514" s="114"/>
      <c r="AT514" s="147"/>
      <c r="AU514" s="147"/>
      <c r="AV514" s="147"/>
      <c r="AW514" s="114"/>
      <c r="AX514" s="147"/>
      <c r="AY514" s="114"/>
      <c r="AZ514" s="147"/>
      <c r="BA514" s="114"/>
      <c r="BB514" s="149"/>
      <c r="BC514" s="118"/>
      <c r="BD514" s="70"/>
      <c r="BE514" s="71"/>
      <c r="BF514" s="148"/>
      <c r="BG514" s="148"/>
      <c r="BH514" s="147"/>
      <c r="BI514" s="114"/>
      <c r="BJ514" s="114"/>
      <c r="BK514" s="147"/>
      <c r="BL514" s="150"/>
      <c r="BM514" s="147"/>
      <c r="BN514" s="147"/>
      <c r="BO514" s="147"/>
      <c r="BP514" s="147"/>
      <c r="BQ514" s="147"/>
      <c r="BR514" s="115"/>
      <c r="BS514" s="115"/>
      <c r="BT514" s="115"/>
      <c r="BU514" s="147"/>
      <c r="BV514" s="150"/>
      <c r="BW514" s="147"/>
      <c r="BX514" s="147"/>
      <c r="BY514" s="147"/>
      <c r="BZ514" s="147"/>
      <c r="CA514" s="147"/>
      <c r="CB514" s="115"/>
      <c r="CC514" s="115"/>
      <c r="CD514" s="115"/>
      <c r="CE514" s="147"/>
      <c r="CF514" s="150"/>
      <c r="CG514" s="120"/>
      <c r="CH514" s="185"/>
      <c r="CI514" s="122"/>
      <c r="CJ514" s="122"/>
      <c r="CK514" s="184"/>
      <c r="CL514" s="184"/>
    </row>
    <row r="515" spans="1:90" hidden="1" x14ac:dyDescent="0.25">
      <c r="A515" s="145"/>
      <c r="B515" s="146"/>
      <c r="C515" s="94"/>
      <c r="D515" s="147"/>
      <c r="E515" s="148"/>
      <c r="F515" s="149"/>
      <c r="G515" s="147"/>
      <c r="H515" s="147"/>
      <c r="I515" s="147"/>
      <c r="J515" s="147"/>
      <c r="K515" s="147"/>
      <c r="L515" s="115"/>
      <c r="M515" s="115"/>
      <c r="N515" s="115"/>
      <c r="O515" s="147"/>
      <c r="P515" s="149"/>
      <c r="Q515" s="147"/>
      <c r="R515" s="147"/>
      <c r="S515" s="147"/>
      <c r="T515" s="147"/>
      <c r="U515" s="147"/>
      <c r="V515" s="115"/>
      <c r="W515" s="115"/>
      <c r="X515" s="115"/>
      <c r="Y515" s="147"/>
      <c r="Z515" s="149"/>
      <c r="AA515" s="147"/>
      <c r="AB515" s="147"/>
      <c r="AC515" s="147"/>
      <c r="AD515" s="114"/>
      <c r="AE515" s="114"/>
      <c r="AF515" s="147"/>
      <c r="AG515" s="149"/>
      <c r="AH515" s="147"/>
      <c r="AI515" s="147"/>
      <c r="AJ515" s="147"/>
      <c r="AK515" s="114"/>
      <c r="AL515" s="114"/>
      <c r="AM515" s="147"/>
      <c r="AN515" s="149"/>
      <c r="AO515" s="147"/>
      <c r="AP515" s="147"/>
      <c r="AQ515" s="114"/>
      <c r="AR515" s="147"/>
      <c r="AS515" s="114"/>
      <c r="AT515" s="147"/>
      <c r="AU515" s="147"/>
      <c r="AV515" s="147"/>
      <c r="AW515" s="114"/>
      <c r="AX515" s="147"/>
      <c r="AY515" s="114"/>
      <c r="AZ515" s="147"/>
      <c r="BA515" s="114"/>
      <c r="BB515" s="149"/>
      <c r="BC515" s="118"/>
      <c r="BD515" s="70"/>
      <c r="BE515" s="71"/>
      <c r="BF515" s="148"/>
      <c r="BG515" s="148"/>
      <c r="BH515" s="147"/>
      <c r="BI515" s="114"/>
      <c r="BJ515" s="114"/>
      <c r="BK515" s="147"/>
      <c r="BL515" s="150"/>
      <c r="BM515" s="147"/>
      <c r="BN515" s="147"/>
      <c r="BO515" s="147"/>
      <c r="BP515" s="147"/>
      <c r="BQ515" s="147"/>
      <c r="BR515" s="115"/>
      <c r="BS515" s="115"/>
      <c r="BT515" s="115"/>
      <c r="BU515" s="147"/>
      <c r="BV515" s="150"/>
      <c r="BW515" s="147"/>
      <c r="BX515" s="147"/>
      <c r="BY515" s="147"/>
      <c r="BZ515" s="147"/>
      <c r="CA515" s="147"/>
      <c r="CB515" s="115"/>
      <c r="CC515" s="115"/>
      <c r="CD515" s="115"/>
      <c r="CE515" s="147"/>
      <c r="CF515" s="150"/>
      <c r="CG515" s="120"/>
      <c r="CH515" s="185"/>
      <c r="CI515" s="122"/>
      <c r="CJ515" s="122"/>
      <c r="CK515" s="184"/>
      <c r="CL515" s="184"/>
    </row>
    <row r="516" spans="1:90" hidden="1" x14ac:dyDescent="0.25">
      <c r="A516" s="145"/>
      <c r="B516" s="146"/>
      <c r="C516" s="94"/>
      <c r="D516" s="147"/>
      <c r="E516" s="148"/>
      <c r="F516" s="149"/>
      <c r="G516" s="147"/>
      <c r="H516" s="147"/>
      <c r="I516" s="147"/>
      <c r="J516" s="147"/>
      <c r="K516" s="147"/>
      <c r="L516" s="115"/>
      <c r="M516" s="115"/>
      <c r="N516" s="115"/>
      <c r="O516" s="147"/>
      <c r="P516" s="149"/>
      <c r="Q516" s="147"/>
      <c r="R516" s="147"/>
      <c r="S516" s="147"/>
      <c r="T516" s="147"/>
      <c r="U516" s="147"/>
      <c r="V516" s="115"/>
      <c r="W516" s="115"/>
      <c r="X516" s="115"/>
      <c r="Y516" s="147"/>
      <c r="Z516" s="149"/>
      <c r="AA516" s="147"/>
      <c r="AB516" s="147"/>
      <c r="AC516" s="147"/>
      <c r="AD516" s="114"/>
      <c r="AE516" s="114"/>
      <c r="AF516" s="147"/>
      <c r="AG516" s="149"/>
      <c r="AH516" s="147"/>
      <c r="AI516" s="147"/>
      <c r="AJ516" s="147"/>
      <c r="AK516" s="114"/>
      <c r="AL516" s="114"/>
      <c r="AM516" s="147"/>
      <c r="AN516" s="149"/>
      <c r="AO516" s="147"/>
      <c r="AP516" s="147"/>
      <c r="AQ516" s="114"/>
      <c r="AR516" s="147"/>
      <c r="AS516" s="114"/>
      <c r="AT516" s="147"/>
      <c r="AU516" s="147"/>
      <c r="AV516" s="147"/>
      <c r="AW516" s="114"/>
      <c r="AX516" s="147"/>
      <c r="AY516" s="114"/>
      <c r="AZ516" s="147"/>
      <c r="BA516" s="114"/>
      <c r="BB516" s="149"/>
      <c r="BC516" s="118"/>
      <c r="BD516" s="70"/>
      <c r="BE516" s="71"/>
      <c r="BF516" s="148"/>
      <c r="BG516" s="148"/>
      <c r="BH516" s="147"/>
      <c r="BI516" s="114"/>
      <c r="BJ516" s="114"/>
      <c r="BK516" s="147"/>
      <c r="BL516" s="150"/>
      <c r="BM516" s="147"/>
      <c r="BN516" s="147"/>
      <c r="BO516" s="147"/>
      <c r="BP516" s="147"/>
      <c r="BQ516" s="147"/>
      <c r="BR516" s="115"/>
      <c r="BS516" s="115"/>
      <c r="BT516" s="115"/>
      <c r="BU516" s="147"/>
      <c r="BV516" s="150"/>
      <c r="BW516" s="147"/>
      <c r="BX516" s="147"/>
      <c r="BY516" s="147"/>
      <c r="BZ516" s="147"/>
      <c r="CA516" s="147"/>
      <c r="CB516" s="115"/>
      <c r="CC516" s="115"/>
      <c r="CD516" s="115"/>
      <c r="CE516" s="147"/>
      <c r="CF516" s="150"/>
      <c r="CG516" s="120"/>
      <c r="CH516" s="185"/>
      <c r="CI516" s="122"/>
      <c r="CJ516" s="122"/>
      <c r="CK516" s="184"/>
      <c r="CL516" s="184"/>
    </row>
    <row r="517" spans="1:90" hidden="1" x14ac:dyDescent="0.25">
      <c r="A517" s="145"/>
      <c r="B517" s="146"/>
      <c r="C517" s="94"/>
      <c r="D517" s="147"/>
      <c r="E517" s="148"/>
      <c r="F517" s="149"/>
      <c r="G517" s="147"/>
      <c r="H517" s="147"/>
      <c r="I517" s="147"/>
      <c r="J517" s="147"/>
      <c r="K517" s="147"/>
      <c r="L517" s="115"/>
      <c r="M517" s="115"/>
      <c r="N517" s="115"/>
      <c r="O517" s="147"/>
      <c r="P517" s="149"/>
      <c r="Q517" s="147"/>
      <c r="R517" s="147"/>
      <c r="S517" s="147"/>
      <c r="T517" s="147"/>
      <c r="U517" s="147"/>
      <c r="V517" s="115"/>
      <c r="W517" s="115"/>
      <c r="X517" s="115"/>
      <c r="Y517" s="147"/>
      <c r="Z517" s="149"/>
      <c r="AA517" s="147"/>
      <c r="AB517" s="147"/>
      <c r="AC517" s="147"/>
      <c r="AD517" s="114"/>
      <c r="AE517" s="114"/>
      <c r="AF517" s="147"/>
      <c r="AG517" s="149"/>
      <c r="AH517" s="147"/>
      <c r="AI517" s="147"/>
      <c r="AJ517" s="147"/>
      <c r="AK517" s="114"/>
      <c r="AL517" s="114"/>
      <c r="AM517" s="147"/>
      <c r="AN517" s="149"/>
      <c r="AO517" s="147"/>
      <c r="AP517" s="147"/>
      <c r="AQ517" s="114"/>
      <c r="AR517" s="147"/>
      <c r="AS517" s="114"/>
      <c r="AT517" s="147"/>
      <c r="AU517" s="147"/>
      <c r="AV517" s="147"/>
      <c r="AW517" s="114"/>
      <c r="AX517" s="147"/>
      <c r="AY517" s="114"/>
      <c r="AZ517" s="147"/>
      <c r="BA517" s="114"/>
      <c r="BB517" s="149"/>
      <c r="BC517" s="118"/>
      <c r="BD517" s="70"/>
      <c r="BE517" s="71"/>
      <c r="BF517" s="148"/>
      <c r="BG517" s="148"/>
      <c r="BH517" s="147"/>
      <c r="BI517" s="114"/>
      <c r="BJ517" s="114"/>
      <c r="BK517" s="147"/>
      <c r="BL517" s="150"/>
      <c r="BM517" s="147"/>
      <c r="BN517" s="147"/>
      <c r="BO517" s="147"/>
      <c r="BP517" s="147"/>
      <c r="BQ517" s="147"/>
      <c r="BR517" s="115"/>
      <c r="BS517" s="115"/>
      <c r="BT517" s="115"/>
      <c r="BU517" s="147"/>
      <c r="BV517" s="150"/>
      <c r="BW517" s="147"/>
      <c r="BX517" s="147"/>
      <c r="BY517" s="147"/>
      <c r="BZ517" s="147"/>
      <c r="CA517" s="147"/>
      <c r="CB517" s="115"/>
      <c r="CC517" s="115"/>
      <c r="CD517" s="115"/>
      <c r="CE517" s="147"/>
      <c r="CF517" s="150"/>
      <c r="CG517" s="120"/>
      <c r="CH517" s="185"/>
      <c r="CI517" s="122"/>
      <c r="CJ517" s="122"/>
      <c r="CK517" s="184"/>
      <c r="CL517" s="184"/>
    </row>
    <row r="518" spans="1:90" hidden="1" x14ac:dyDescent="0.25">
      <c r="A518" s="145"/>
      <c r="B518" s="146"/>
      <c r="C518" s="94"/>
      <c r="D518" s="147"/>
      <c r="E518" s="148"/>
      <c r="F518" s="149"/>
      <c r="G518" s="147"/>
      <c r="H518" s="147"/>
      <c r="I518" s="147"/>
      <c r="J518" s="147"/>
      <c r="K518" s="147"/>
      <c r="L518" s="115"/>
      <c r="M518" s="115"/>
      <c r="N518" s="115"/>
      <c r="O518" s="147"/>
      <c r="P518" s="149"/>
      <c r="Q518" s="147"/>
      <c r="R518" s="147"/>
      <c r="S518" s="147"/>
      <c r="T518" s="147"/>
      <c r="U518" s="147"/>
      <c r="V518" s="115"/>
      <c r="W518" s="115"/>
      <c r="X518" s="115"/>
      <c r="Y518" s="147"/>
      <c r="Z518" s="149"/>
      <c r="AA518" s="147"/>
      <c r="AB518" s="147"/>
      <c r="AC518" s="147"/>
      <c r="AD518" s="114"/>
      <c r="AE518" s="114"/>
      <c r="AF518" s="147"/>
      <c r="AG518" s="149"/>
      <c r="AH518" s="147"/>
      <c r="AI518" s="147"/>
      <c r="AJ518" s="147"/>
      <c r="AK518" s="114"/>
      <c r="AL518" s="114"/>
      <c r="AM518" s="147"/>
      <c r="AN518" s="149"/>
      <c r="AO518" s="147"/>
      <c r="AP518" s="147"/>
      <c r="AQ518" s="114"/>
      <c r="AR518" s="147"/>
      <c r="AS518" s="114"/>
      <c r="AT518" s="147"/>
      <c r="AU518" s="147"/>
      <c r="AV518" s="147"/>
      <c r="AW518" s="114"/>
      <c r="AX518" s="147"/>
      <c r="AY518" s="114"/>
      <c r="AZ518" s="147"/>
      <c r="BA518" s="114"/>
      <c r="BB518" s="149"/>
      <c r="BC518" s="118"/>
      <c r="BD518" s="70"/>
      <c r="BE518" s="71"/>
      <c r="BF518" s="148"/>
      <c r="BG518" s="148"/>
      <c r="BH518" s="147"/>
      <c r="BI518" s="114"/>
      <c r="BJ518" s="114"/>
      <c r="BK518" s="147"/>
      <c r="BL518" s="150"/>
      <c r="BM518" s="147"/>
      <c r="BN518" s="147"/>
      <c r="BO518" s="147"/>
      <c r="BP518" s="147"/>
      <c r="BQ518" s="147"/>
      <c r="BR518" s="115"/>
      <c r="BS518" s="115"/>
      <c r="BT518" s="115"/>
      <c r="BU518" s="147"/>
      <c r="BV518" s="150"/>
      <c r="BW518" s="147"/>
      <c r="BX518" s="147"/>
      <c r="BY518" s="147"/>
      <c r="BZ518" s="147"/>
      <c r="CA518" s="147"/>
      <c r="CB518" s="115"/>
      <c r="CC518" s="115"/>
      <c r="CD518" s="115"/>
      <c r="CE518" s="147"/>
      <c r="CF518" s="150"/>
      <c r="CG518" s="120"/>
      <c r="CH518" s="185"/>
      <c r="CI518" s="122"/>
      <c r="CJ518" s="122"/>
      <c r="CK518" s="184"/>
      <c r="CL518" s="184"/>
    </row>
    <row r="519" spans="1:90" hidden="1" x14ac:dyDescent="0.25">
      <c r="A519" s="145"/>
      <c r="B519" s="146"/>
      <c r="C519" s="94"/>
      <c r="D519" s="147"/>
      <c r="E519" s="148"/>
      <c r="F519" s="149"/>
      <c r="G519" s="147"/>
      <c r="H519" s="147"/>
      <c r="I519" s="147"/>
      <c r="J519" s="147"/>
      <c r="K519" s="147"/>
      <c r="L519" s="115"/>
      <c r="M519" s="115"/>
      <c r="N519" s="115"/>
      <c r="O519" s="147"/>
      <c r="P519" s="149"/>
      <c r="Q519" s="147"/>
      <c r="R519" s="147"/>
      <c r="S519" s="147"/>
      <c r="T519" s="147"/>
      <c r="U519" s="147"/>
      <c r="V519" s="115"/>
      <c r="W519" s="115"/>
      <c r="X519" s="115"/>
      <c r="Y519" s="147"/>
      <c r="Z519" s="149"/>
      <c r="AA519" s="147"/>
      <c r="AB519" s="147"/>
      <c r="AC519" s="147"/>
      <c r="AD519" s="114"/>
      <c r="AE519" s="114"/>
      <c r="AF519" s="147"/>
      <c r="AG519" s="149"/>
      <c r="AH519" s="147"/>
      <c r="AI519" s="147"/>
      <c r="AJ519" s="147"/>
      <c r="AK519" s="114"/>
      <c r="AL519" s="114"/>
      <c r="AM519" s="147"/>
      <c r="AN519" s="149"/>
      <c r="AO519" s="147"/>
      <c r="AP519" s="147"/>
      <c r="AQ519" s="114"/>
      <c r="AR519" s="147"/>
      <c r="AS519" s="114"/>
      <c r="AT519" s="147"/>
      <c r="AU519" s="147"/>
      <c r="AV519" s="147"/>
      <c r="AW519" s="114"/>
      <c r="AX519" s="147"/>
      <c r="AY519" s="114"/>
      <c r="AZ519" s="147"/>
      <c r="BA519" s="114"/>
      <c r="BB519" s="149"/>
      <c r="BC519" s="118"/>
      <c r="BD519" s="70"/>
      <c r="BE519" s="71"/>
      <c r="BF519" s="148"/>
      <c r="BG519" s="148"/>
      <c r="BH519" s="147"/>
      <c r="BI519" s="114"/>
      <c r="BJ519" s="114"/>
      <c r="BK519" s="147"/>
      <c r="BL519" s="150"/>
      <c r="BM519" s="147"/>
      <c r="BN519" s="147"/>
      <c r="BO519" s="147"/>
      <c r="BP519" s="147"/>
      <c r="BQ519" s="147"/>
      <c r="BR519" s="115"/>
      <c r="BS519" s="115"/>
      <c r="BT519" s="115"/>
      <c r="BU519" s="147"/>
      <c r="BV519" s="150"/>
      <c r="BW519" s="147"/>
      <c r="BX519" s="147"/>
      <c r="BY519" s="147"/>
      <c r="BZ519" s="147"/>
      <c r="CA519" s="147"/>
      <c r="CB519" s="115"/>
      <c r="CC519" s="115"/>
      <c r="CD519" s="115"/>
      <c r="CE519" s="147"/>
      <c r="CF519" s="150"/>
      <c r="CG519" s="120"/>
      <c r="CH519" s="185"/>
      <c r="CI519" s="122"/>
      <c r="CJ519" s="122"/>
      <c r="CK519" s="184"/>
      <c r="CL519" s="184"/>
    </row>
    <row r="520" spans="1:90" hidden="1" x14ac:dyDescent="0.25">
      <c r="A520" s="145"/>
      <c r="B520" s="146"/>
      <c r="C520" s="94"/>
      <c r="D520" s="147"/>
      <c r="E520" s="148"/>
      <c r="F520" s="149"/>
      <c r="G520" s="147"/>
      <c r="H520" s="147"/>
      <c r="I520" s="147"/>
      <c r="J520" s="147"/>
      <c r="K520" s="147"/>
      <c r="L520" s="115"/>
      <c r="M520" s="115"/>
      <c r="N520" s="115"/>
      <c r="O520" s="147"/>
      <c r="P520" s="149"/>
      <c r="Q520" s="147"/>
      <c r="R520" s="147"/>
      <c r="S520" s="147"/>
      <c r="T520" s="147"/>
      <c r="U520" s="147"/>
      <c r="V520" s="115"/>
      <c r="W520" s="115"/>
      <c r="X520" s="115"/>
      <c r="Y520" s="147"/>
      <c r="Z520" s="149"/>
      <c r="AA520" s="147"/>
      <c r="AB520" s="147"/>
      <c r="AC520" s="147"/>
      <c r="AD520" s="114"/>
      <c r="AE520" s="114"/>
      <c r="AF520" s="147"/>
      <c r="AG520" s="149"/>
      <c r="AH520" s="147"/>
      <c r="AI520" s="147"/>
      <c r="AJ520" s="147"/>
      <c r="AK520" s="114"/>
      <c r="AL520" s="114"/>
      <c r="AM520" s="147"/>
      <c r="AN520" s="149"/>
      <c r="AO520" s="147"/>
      <c r="AP520" s="147"/>
      <c r="AQ520" s="114"/>
      <c r="AR520" s="147"/>
      <c r="AS520" s="114"/>
      <c r="AT520" s="147"/>
      <c r="AU520" s="147"/>
      <c r="AV520" s="147"/>
      <c r="AW520" s="114"/>
      <c r="AX520" s="147"/>
      <c r="AY520" s="114"/>
      <c r="AZ520" s="147"/>
      <c r="BA520" s="114"/>
      <c r="BB520" s="149"/>
      <c r="BC520" s="118"/>
      <c r="BD520" s="70"/>
      <c r="BE520" s="71"/>
      <c r="BF520" s="148"/>
      <c r="BG520" s="148"/>
      <c r="BH520" s="147"/>
      <c r="BI520" s="114"/>
      <c r="BJ520" s="114"/>
      <c r="BK520" s="147"/>
      <c r="BL520" s="150"/>
      <c r="BM520" s="147"/>
      <c r="BN520" s="147"/>
      <c r="BO520" s="147"/>
      <c r="BP520" s="147"/>
      <c r="BQ520" s="147"/>
      <c r="BR520" s="115"/>
      <c r="BS520" s="115"/>
      <c r="BT520" s="115"/>
      <c r="BU520" s="147"/>
      <c r="BV520" s="150"/>
      <c r="BW520" s="147"/>
      <c r="BX520" s="147"/>
      <c r="BY520" s="147"/>
      <c r="BZ520" s="147"/>
      <c r="CA520" s="147"/>
      <c r="CB520" s="115"/>
      <c r="CC520" s="115"/>
      <c r="CD520" s="115"/>
      <c r="CE520" s="147"/>
      <c r="CF520" s="150"/>
      <c r="CG520" s="120"/>
      <c r="CH520" s="185"/>
      <c r="CI520" s="122"/>
      <c r="CJ520" s="122"/>
      <c r="CK520" s="184"/>
      <c r="CL520" s="184"/>
    </row>
    <row r="521" spans="1:90" hidden="1" x14ac:dyDescent="0.25">
      <c r="A521" s="145"/>
      <c r="B521" s="146"/>
      <c r="C521" s="94"/>
      <c r="D521" s="147"/>
      <c r="E521" s="148"/>
      <c r="F521" s="149"/>
      <c r="G521" s="147"/>
      <c r="H521" s="147"/>
      <c r="I521" s="147"/>
      <c r="J521" s="147"/>
      <c r="K521" s="147"/>
      <c r="L521" s="115"/>
      <c r="M521" s="115"/>
      <c r="N521" s="115"/>
      <c r="O521" s="147"/>
      <c r="P521" s="149"/>
      <c r="Q521" s="147"/>
      <c r="R521" s="147"/>
      <c r="S521" s="147"/>
      <c r="T521" s="147"/>
      <c r="U521" s="147"/>
      <c r="V521" s="115"/>
      <c r="W521" s="115"/>
      <c r="X521" s="115"/>
      <c r="Y521" s="147"/>
      <c r="Z521" s="149"/>
      <c r="AA521" s="147"/>
      <c r="AB521" s="147"/>
      <c r="AC521" s="147"/>
      <c r="AD521" s="114"/>
      <c r="AE521" s="114"/>
      <c r="AF521" s="147"/>
      <c r="AG521" s="149"/>
      <c r="AH521" s="147"/>
      <c r="AI521" s="147"/>
      <c r="AJ521" s="147"/>
      <c r="AK521" s="114"/>
      <c r="AL521" s="114"/>
      <c r="AM521" s="147"/>
      <c r="AN521" s="149"/>
      <c r="AO521" s="147"/>
      <c r="AP521" s="147"/>
      <c r="AQ521" s="114"/>
      <c r="AR521" s="147"/>
      <c r="AS521" s="114"/>
      <c r="AT521" s="147"/>
      <c r="AU521" s="147"/>
      <c r="AV521" s="147"/>
      <c r="AW521" s="114"/>
      <c r="AX521" s="147"/>
      <c r="AY521" s="114"/>
      <c r="AZ521" s="147"/>
      <c r="BA521" s="114"/>
      <c r="BB521" s="149"/>
      <c r="BC521" s="118"/>
      <c r="BD521" s="70"/>
      <c r="BE521" s="71"/>
      <c r="BF521" s="148"/>
      <c r="BG521" s="148"/>
      <c r="BH521" s="147"/>
      <c r="BI521" s="114"/>
      <c r="BJ521" s="114"/>
      <c r="BK521" s="147"/>
      <c r="BL521" s="150"/>
      <c r="BM521" s="147"/>
      <c r="BN521" s="147"/>
      <c r="BO521" s="147"/>
      <c r="BP521" s="147"/>
      <c r="BQ521" s="147"/>
      <c r="BR521" s="115"/>
      <c r="BS521" s="115"/>
      <c r="BT521" s="115"/>
      <c r="BU521" s="147"/>
      <c r="BV521" s="150"/>
      <c r="BW521" s="147"/>
      <c r="BX521" s="147"/>
      <c r="BY521" s="147"/>
      <c r="BZ521" s="147"/>
      <c r="CA521" s="147"/>
      <c r="CB521" s="115"/>
      <c r="CC521" s="115"/>
      <c r="CD521" s="115"/>
      <c r="CE521" s="147"/>
      <c r="CF521" s="150"/>
      <c r="CG521" s="120"/>
      <c r="CH521" s="185"/>
      <c r="CI521" s="122"/>
      <c r="CJ521" s="122"/>
      <c r="CK521" s="184"/>
      <c r="CL521" s="184"/>
    </row>
    <row r="522" spans="1:90" hidden="1" x14ac:dyDescent="0.25">
      <c r="A522" s="145"/>
      <c r="B522" s="146"/>
      <c r="C522" s="94"/>
      <c r="D522" s="147"/>
      <c r="E522" s="148"/>
      <c r="F522" s="149"/>
      <c r="G522" s="147"/>
      <c r="H522" s="147"/>
      <c r="I522" s="147"/>
      <c r="J522" s="147"/>
      <c r="K522" s="147"/>
      <c r="L522" s="115"/>
      <c r="M522" s="115"/>
      <c r="N522" s="115"/>
      <c r="O522" s="147"/>
      <c r="P522" s="149"/>
      <c r="Q522" s="147"/>
      <c r="R522" s="147"/>
      <c r="S522" s="147"/>
      <c r="T522" s="147"/>
      <c r="U522" s="147"/>
      <c r="V522" s="115"/>
      <c r="W522" s="115"/>
      <c r="X522" s="115"/>
      <c r="Y522" s="147"/>
      <c r="Z522" s="149"/>
      <c r="AA522" s="147"/>
      <c r="AB522" s="147"/>
      <c r="AC522" s="147"/>
      <c r="AD522" s="114"/>
      <c r="AE522" s="114"/>
      <c r="AF522" s="147"/>
      <c r="AG522" s="149"/>
      <c r="AH522" s="147"/>
      <c r="AI522" s="147"/>
      <c r="AJ522" s="147"/>
      <c r="AK522" s="114"/>
      <c r="AL522" s="114"/>
      <c r="AM522" s="147"/>
      <c r="AN522" s="149"/>
      <c r="AO522" s="147"/>
      <c r="AP522" s="147"/>
      <c r="AQ522" s="114"/>
      <c r="AR522" s="147"/>
      <c r="AS522" s="114"/>
      <c r="AT522" s="147"/>
      <c r="AU522" s="147"/>
      <c r="AV522" s="147"/>
      <c r="AW522" s="114"/>
      <c r="AX522" s="147"/>
      <c r="AY522" s="114"/>
      <c r="AZ522" s="147"/>
      <c r="BA522" s="114"/>
      <c r="BB522" s="149"/>
      <c r="BC522" s="118"/>
      <c r="BD522" s="70"/>
      <c r="BE522" s="71"/>
      <c r="BF522" s="148"/>
      <c r="BG522" s="148"/>
      <c r="BH522" s="147"/>
      <c r="BI522" s="114"/>
      <c r="BJ522" s="114"/>
      <c r="BK522" s="147"/>
      <c r="BL522" s="150"/>
      <c r="BM522" s="147"/>
      <c r="BN522" s="147"/>
      <c r="BO522" s="147"/>
      <c r="BP522" s="147"/>
      <c r="BQ522" s="147"/>
      <c r="BR522" s="115"/>
      <c r="BS522" s="115"/>
      <c r="BT522" s="115"/>
      <c r="BU522" s="147"/>
      <c r="BV522" s="150"/>
      <c r="BW522" s="147"/>
      <c r="BX522" s="147"/>
      <c r="BY522" s="147"/>
      <c r="BZ522" s="147"/>
      <c r="CA522" s="147"/>
      <c r="CB522" s="115"/>
      <c r="CC522" s="115"/>
      <c r="CD522" s="115"/>
      <c r="CE522" s="147"/>
      <c r="CF522" s="150"/>
      <c r="CG522" s="120"/>
      <c r="CH522" s="185"/>
      <c r="CI522" s="122"/>
      <c r="CJ522" s="122"/>
      <c r="CK522" s="184"/>
      <c r="CL522" s="184"/>
    </row>
    <row r="523" spans="1:90" hidden="1" x14ac:dyDescent="0.25">
      <c r="A523" s="145"/>
      <c r="B523" s="146"/>
      <c r="C523" s="94"/>
      <c r="D523" s="147"/>
      <c r="E523" s="148"/>
      <c r="F523" s="149"/>
      <c r="G523" s="147"/>
      <c r="H523" s="147"/>
      <c r="I523" s="147"/>
      <c r="J523" s="147"/>
      <c r="K523" s="147"/>
      <c r="L523" s="115"/>
      <c r="M523" s="115"/>
      <c r="N523" s="115"/>
      <c r="O523" s="147"/>
      <c r="P523" s="149"/>
      <c r="Q523" s="147"/>
      <c r="R523" s="147"/>
      <c r="S523" s="147"/>
      <c r="T523" s="147"/>
      <c r="U523" s="147"/>
      <c r="V523" s="115"/>
      <c r="W523" s="115"/>
      <c r="X523" s="115"/>
      <c r="Y523" s="147"/>
      <c r="Z523" s="149"/>
      <c r="AA523" s="147"/>
      <c r="AB523" s="147"/>
      <c r="AC523" s="147"/>
      <c r="AD523" s="114"/>
      <c r="AE523" s="114"/>
      <c r="AF523" s="147"/>
      <c r="AG523" s="149"/>
      <c r="AH523" s="147"/>
      <c r="AI523" s="147"/>
      <c r="AJ523" s="147"/>
      <c r="AK523" s="114"/>
      <c r="AL523" s="114"/>
      <c r="AM523" s="147"/>
      <c r="AN523" s="149"/>
      <c r="AO523" s="147"/>
      <c r="AP523" s="147"/>
      <c r="AQ523" s="114"/>
      <c r="AR523" s="147"/>
      <c r="AS523" s="114"/>
      <c r="AT523" s="147"/>
      <c r="AU523" s="147"/>
      <c r="AV523" s="147"/>
      <c r="AW523" s="114"/>
      <c r="AX523" s="147"/>
      <c r="AY523" s="114"/>
      <c r="AZ523" s="147"/>
      <c r="BA523" s="114"/>
      <c r="BB523" s="149"/>
      <c r="BC523" s="118"/>
      <c r="BD523" s="70"/>
      <c r="BE523" s="71"/>
      <c r="BF523" s="148"/>
      <c r="BG523" s="148"/>
      <c r="BH523" s="147"/>
      <c r="BI523" s="114"/>
      <c r="BJ523" s="114"/>
      <c r="BK523" s="147"/>
      <c r="BL523" s="150"/>
      <c r="BM523" s="147"/>
      <c r="BN523" s="147"/>
      <c r="BO523" s="147"/>
      <c r="BP523" s="147"/>
      <c r="BQ523" s="147"/>
      <c r="BR523" s="115"/>
      <c r="BS523" s="115"/>
      <c r="BT523" s="115"/>
      <c r="BU523" s="147"/>
      <c r="BV523" s="150"/>
      <c r="BW523" s="147"/>
      <c r="BX523" s="147"/>
      <c r="BY523" s="147"/>
      <c r="BZ523" s="147"/>
      <c r="CA523" s="147"/>
      <c r="CB523" s="115"/>
      <c r="CC523" s="115"/>
      <c r="CD523" s="115"/>
      <c r="CE523" s="147"/>
      <c r="CF523" s="150"/>
      <c r="CG523" s="120"/>
      <c r="CH523" s="185"/>
      <c r="CI523" s="122"/>
      <c r="CJ523" s="122"/>
      <c r="CK523" s="184"/>
      <c r="CL523" s="184"/>
    </row>
    <row r="524" spans="1:90" hidden="1" x14ac:dyDescent="0.25">
      <c r="A524" s="145"/>
      <c r="B524" s="146"/>
      <c r="C524" s="94"/>
      <c r="D524" s="147"/>
      <c r="E524" s="148"/>
      <c r="F524" s="149"/>
      <c r="G524" s="147"/>
      <c r="H524" s="147"/>
      <c r="I524" s="147"/>
      <c r="J524" s="147"/>
      <c r="K524" s="147"/>
      <c r="L524" s="115"/>
      <c r="M524" s="115"/>
      <c r="N524" s="115"/>
      <c r="O524" s="147"/>
      <c r="P524" s="149"/>
      <c r="Q524" s="147"/>
      <c r="R524" s="147"/>
      <c r="S524" s="147"/>
      <c r="T524" s="147"/>
      <c r="U524" s="147"/>
      <c r="V524" s="115"/>
      <c r="W524" s="115"/>
      <c r="X524" s="115"/>
      <c r="Y524" s="147"/>
      <c r="Z524" s="149"/>
      <c r="AA524" s="147"/>
      <c r="AB524" s="147"/>
      <c r="AC524" s="147"/>
      <c r="AD524" s="114"/>
      <c r="AE524" s="114"/>
      <c r="AF524" s="147"/>
      <c r="AG524" s="149"/>
      <c r="AH524" s="147"/>
      <c r="AI524" s="147"/>
      <c r="AJ524" s="147"/>
      <c r="AK524" s="114"/>
      <c r="AL524" s="114"/>
      <c r="AM524" s="147"/>
      <c r="AN524" s="149"/>
      <c r="AO524" s="147"/>
      <c r="AP524" s="147"/>
      <c r="AQ524" s="114"/>
      <c r="AR524" s="147"/>
      <c r="AS524" s="114"/>
      <c r="AT524" s="147"/>
      <c r="AU524" s="147"/>
      <c r="AV524" s="147"/>
      <c r="AW524" s="114"/>
      <c r="AX524" s="147"/>
      <c r="AY524" s="114"/>
      <c r="AZ524" s="147"/>
      <c r="BA524" s="114"/>
      <c r="BB524" s="149"/>
      <c r="BC524" s="118"/>
      <c r="BD524" s="70"/>
      <c r="BE524" s="71"/>
      <c r="BF524" s="148"/>
      <c r="BG524" s="148"/>
      <c r="BH524" s="147"/>
      <c r="BI524" s="114"/>
      <c r="BJ524" s="114"/>
      <c r="BK524" s="147"/>
      <c r="BL524" s="150"/>
      <c r="BM524" s="147"/>
      <c r="BN524" s="147"/>
      <c r="BO524" s="147"/>
      <c r="BP524" s="147"/>
      <c r="BQ524" s="147"/>
      <c r="BR524" s="115"/>
      <c r="BS524" s="115"/>
      <c r="BT524" s="115"/>
      <c r="BU524" s="147"/>
      <c r="BV524" s="150"/>
      <c r="BW524" s="147"/>
      <c r="BX524" s="147"/>
      <c r="BY524" s="147"/>
      <c r="BZ524" s="147"/>
      <c r="CA524" s="147"/>
      <c r="CB524" s="115"/>
      <c r="CC524" s="115"/>
      <c r="CD524" s="115"/>
      <c r="CE524" s="147"/>
      <c r="CF524" s="150"/>
      <c r="CG524" s="120"/>
      <c r="CH524" s="185"/>
      <c r="CI524" s="122"/>
      <c r="CJ524" s="122"/>
      <c r="CK524" s="184"/>
      <c r="CL524" s="184"/>
    </row>
    <row r="525" spans="1:90" hidden="1" x14ac:dyDescent="0.25">
      <c r="A525" s="145"/>
      <c r="B525" s="146"/>
      <c r="C525" s="94"/>
      <c r="D525" s="147"/>
      <c r="E525" s="148"/>
      <c r="F525" s="149"/>
      <c r="G525" s="147"/>
      <c r="H525" s="147"/>
      <c r="I525" s="147"/>
      <c r="J525" s="147"/>
      <c r="K525" s="147"/>
      <c r="L525" s="115"/>
      <c r="M525" s="115"/>
      <c r="N525" s="115"/>
      <c r="O525" s="147"/>
      <c r="P525" s="149"/>
      <c r="Q525" s="147"/>
      <c r="R525" s="147"/>
      <c r="S525" s="147"/>
      <c r="T525" s="147"/>
      <c r="U525" s="147"/>
      <c r="V525" s="115"/>
      <c r="W525" s="115"/>
      <c r="X525" s="115"/>
      <c r="Y525" s="147"/>
      <c r="Z525" s="149"/>
      <c r="AA525" s="147"/>
      <c r="AB525" s="147"/>
      <c r="AC525" s="147"/>
      <c r="AD525" s="114"/>
      <c r="AE525" s="114"/>
      <c r="AF525" s="147"/>
      <c r="AG525" s="149"/>
      <c r="AH525" s="147"/>
      <c r="AI525" s="147"/>
      <c r="AJ525" s="147"/>
      <c r="AK525" s="114"/>
      <c r="AL525" s="114"/>
      <c r="AM525" s="147"/>
      <c r="AN525" s="149"/>
      <c r="AO525" s="147"/>
      <c r="AP525" s="147"/>
      <c r="AQ525" s="114"/>
      <c r="AR525" s="147"/>
      <c r="AS525" s="114"/>
      <c r="AT525" s="147"/>
      <c r="AU525" s="147"/>
      <c r="AV525" s="147"/>
      <c r="AW525" s="114"/>
      <c r="AX525" s="147"/>
      <c r="AY525" s="114"/>
      <c r="AZ525" s="147"/>
      <c r="BA525" s="114"/>
      <c r="BB525" s="149"/>
      <c r="BC525" s="118"/>
      <c r="BD525" s="70"/>
      <c r="BE525" s="71"/>
      <c r="BF525" s="148"/>
      <c r="BG525" s="148"/>
      <c r="BH525" s="147"/>
      <c r="BI525" s="114"/>
      <c r="BJ525" s="114"/>
      <c r="BK525" s="147"/>
      <c r="BL525" s="150"/>
      <c r="BM525" s="147"/>
      <c r="BN525" s="147"/>
      <c r="BO525" s="147"/>
      <c r="BP525" s="147"/>
      <c r="BQ525" s="147"/>
      <c r="BR525" s="115"/>
      <c r="BS525" s="115"/>
      <c r="BT525" s="115"/>
      <c r="BU525" s="147"/>
      <c r="BV525" s="150"/>
      <c r="BW525" s="147"/>
      <c r="BX525" s="147"/>
      <c r="BY525" s="147"/>
      <c r="BZ525" s="147"/>
      <c r="CA525" s="147"/>
      <c r="CB525" s="115"/>
      <c r="CC525" s="115"/>
      <c r="CD525" s="115"/>
      <c r="CE525" s="147"/>
      <c r="CF525" s="150"/>
      <c r="CG525" s="120"/>
      <c r="CH525" s="185"/>
      <c r="CI525" s="122"/>
      <c r="CJ525" s="122"/>
      <c r="CK525" s="184"/>
      <c r="CL525" s="184"/>
    </row>
    <row r="526" spans="1:90" hidden="1" x14ac:dyDescent="0.25">
      <c r="A526" s="145"/>
      <c r="B526" s="146"/>
      <c r="C526" s="94"/>
      <c r="D526" s="147"/>
      <c r="E526" s="148"/>
      <c r="F526" s="149"/>
      <c r="G526" s="147"/>
      <c r="H526" s="147"/>
      <c r="I526" s="147"/>
      <c r="J526" s="147"/>
      <c r="K526" s="147"/>
      <c r="L526" s="115"/>
      <c r="M526" s="115"/>
      <c r="N526" s="115"/>
      <c r="O526" s="147"/>
      <c r="P526" s="149"/>
      <c r="Q526" s="147"/>
      <c r="R526" s="147"/>
      <c r="S526" s="147"/>
      <c r="T526" s="147"/>
      <c r="U526" s="147"/>
      <c r="V526" s="115"/>
      <c r="W526" s="115"/>
      <c r="X526" s="115"/>
      <c r="Y526" s="147"/>
      <c r="Z526" s="149"/>
      <c r="AA526" s="147"/>
      <c r="AB526" s="147"/>
      <c r="AC526" s="147"/>
      <c r="AD526" s="114"/>
      <c r="AE526" s="114"/>
      <c r="AF526" s="147"/>
      <c r="AG526" s="149"/>
      <c r="AH526" s="147"/>
      <c r="AI526" s="147"/>
      <c r="AJ526" s="147"/>
      <c r="AK526" s="114"/>
      <c r="AL526" s="114"/>
      <c r="AM526" s="147"/>
      <c r="AN526" s="149"/>
      <c r="AO526" s="147"/>
      <c r="AP526" s="147"/>
      <c r="AQ526" s="114"/>
      <c r="AR526" s="147"/>
      <c r="AS526" s="114"/>
      <c r="AT526" s="147"/>
      <c r="AU526" s="147"/>
      <c r="AV526" s="147"/>
      <c r="AW526" s="114"/>
      <c r="AX526" s="147"/>
      <c r="AY526" s="114"/>
      <c r="AZ526" s="147"/>
      <c r="BA526" s="114"/>
      <c r="BB526" s="149"/>
      <c r="BC526" s="118"/>
      <c r="BD526" s="70"/>
      <c r="BE526" s="71"/>
      <c r="BF526" s="148"/>
      <c r="BG526" s="148"/>
      <c r="BH526" s="147"/>
      <c r="BI526" s="114"/>
      <c r="BJ526" s="114"/>
      <c r="BK526" s="147"/>
      <c r="BL526" s="150"/>
      <c r="BM526" s="147"/>
      <c r="BN526" s="147"/>
      <c r="BO526" s="147"/>
      <c r="BP526" s="147"/>
      <c r="BQ526" s="147"/>
      <c r="BR526" s="115"/>
      <c r="BS526" s="115"/>
      <c r="BT526" s="115"/>
      <c r="BU526" s="147"/>
      <c r="BV526" s="150"/>
      <c r="BW526" s="147"/>
      <c r="BX526" s="147"/>
      <c r="BY526" s="147"/>
      <c r="BZ526" s="147"/>
      <c r="CA526" s="147"/>
      <c r="CB526" s="115"/>
      <c r="CC526" s="115"/>
      <c r="CD526" s="115"/>
      <c r="CE526" s="147"/>
      <c r="CF526" s="150"/>
      <c r="CG526" s="120"/>
      <c r="CH526" s="185"/>
      <c r="CI526" s="122"/>
      <c r="CJ526" s="122"/>
      <c r="CK526" s="184"/>
      <c r="CL526" s="184"/>
    </row>
    <row r="527" spans="1:90" hidden="1" x14ac:dyDescent="0.25">
      <c r="A527" s="145"/>
      <c r="B527" s="146"/>
      <c r="C527" s="94"/>
      <c r="D527" s="147"/>
      <c r="E527" s="148"/>
      <c r="F527" s="149"/>
      <c r="G527" s="147"/>
      <c r="H527" s="147"/>
      <c r="I527" s="147"/>
      <c r="J527" s="147"/>
      <c r="K527" s="147"/>
      <c r="L527" s="115"/>
      <c r="M527" s="115"/>
      <c r="N527" s="115"/>
      <c r="O527" s="147"/>
      <c r="P527" s="149"/>
      <c r="Q527" s="147"/>
      <c r="R527" s="147"/>
      <c r="S527" s="147"/>
      <c r="T527" s="147"/>
      <c r="U527" s="147"/>
      <c r="V527" s="115"/>
      <c r="W527" s="115"/>
      <c r="X527" s="115"/>
      <c r="Y527" s="147"/>
      <c r="Z527" s="149"/>
      <c r="AA527" s="147"/>
      <c r="AB527" s="147"/>
      <c r="AC527" s="147"/>
      <c r="AD527" s="114"/>
      <c r="AE527" s="114"/>
      <c r="AF527" s="147"/>
      <c r="AG527" s="149"/>
      <c r="AH527" s="147"/>
      <c r="AI527" s="147"/>
      <c r="AJ527" s="147"/>
      <c r="AK527" s="114"/>
      <c r="AL527" s="114"/>
      <c r="AM527" s="147"/>
      <c r="AN527" s="149"/>
      <c r="AO527" s="147"/>
      <c r="AP527" s="147"/>
      <c r="AQ527" s="114"/>
      <c r="AR527" s="147"/>
      <c r="AS527" s="114"/>
      <c r="AT527" s="147"/>
      <c r="AU527" s="147"/>
      <c r="AV527" s="147"/>
      <c r="AW527" s="114"/>
      <c r="AX527" s="147"/>
      <c r="AY527" s="114"/>
      <c r="AZ527" s="147"/>
      <c r="BA527" s="114"/>
      <c r="BB527" s="149"/>
      <c r="BC527" s="118"/>
      <c r="BD527" s="70"/>
      <c r="BE527" s="71"/>
      <c r="BF527" s="148"/>
      <c r="BG527" s="148"/>
      <c r="BH527" s="147"/>
      <c r="BI527" s="114"/>
      <c r="BJ527" s="114"/>
      <c r="BK527" s="147"/>
      <c r="BL527" s="150"/>
      <c r="BM527" s="147"/>
      <c r="BN527" s="147"/>
      <c r="BO527" s="147"/>
      <c r="BP527" s="147"/>
      <c r="BQ527" s="147"/>
      <c r="BR527" s="115"/>
      <c r="BS527" s="115"/>
      <c r="BT527" s="115"/>
      <c r="BU527" s="147"/>
      <c r="BV527" s="150"/>
      <c r="BW527" s="147"/>
      <c r="BX527" s="147"/>
      <c r="BY527" s="147"/>
      <c r="BZ527" s="147"/>
      <c r="CA527" s="147"/>
      <c r="CB527" s="115"/>
      <c r="CC527" s="115"/>
      <c r="CD527" s="115"/>
      <c r="CE527" s="147"/>
      <c r="CF527" s="150"/>
      <c r="CG527" s="120"/>
      <c r="CH527" s="185"/>
      <c r="CI527" s="122"/>
      <c r="CJ527" s="122"/>
      <c r="CK527" s="184"/>
      <c r="CL527" s="184"/>
    </row>
    <row r="528" spans="1:90" hidden="1" x14ac:dyDescent="0.25">
      <c r="A528" s="145"/>
      <c r="B528" s="146"/>
      <c r="C528" s="94"/>
      <c r="D528" s="147"/>
      <c r="E528" s="148"/>
      <c r="F528" s="149"/>
      <c r="G528" s="147"/>
      <c r="H528" s="147"/>
      <c r="I528" s="147"/>
      <c r="J528" s="147"/>
      <c r="K528" s="147"/>
      <c r="L528" s="115"/>
      <c r="M528" s="115"/>
      <c r="N528" s="115"/>
      <c r="O528" s="147"/>
      <c r="P528" s="149"/>
      <c r="Q528" s="147"/>
      <c r="R528" s="147"/>
      <c r="S528" s="147"/>
      <c r="T528" s="147"/>
      <c r="U528" s="147"/>
      <c r="V528" s="115"/>
      <c r="W528" s="115"/>
      <c r="X528" s="115"/>
      <c r="Y528" s="147"/>
      <c r="Z528" s="149"/>
      <c r="AA528" s="147"/>
      <c r="AB528" s="147"/>
      <c r="AC528" s="147"/>
      <c r="AD528" s="114"/>
      <c r="AE528" s="114"/>
      <c r="AF528" s="147"/>
      <c r="AG528" s="149"/>
      <c r="AH528" s="147"/>
      <c r="AI528" s="147"/>
      <c r="AJ528" s="147"/>
      <c r="AK528" s="114"/>
      <c r="AL528" s="114"/>
      <c r="AM528" s="147"/>
      <c r="AN528" s="149"/>
      <c r="AO528" s="147"/>
      <c r="AP528" s="147"/>
      <c r="AQ528" s="114"/>
      <c r="AR528" s="147"/>
      <c r="AS528" s="114"/>
      <c r="AT528" s="147"/>
      <c r="AU528" s="147"/>
      <c r="AV528" s="147"/>
      <c r="AW528" s="114"/>
      <c r="AX528" s="147"/>
      <c r="AY528" s="114"/>
      <c r="AZ528" s="147"/>
      <c r="BA528" s="114"/>
      <c r="BB528" s="149"/>
      <c r="BC528" s="118"/>
      <c r="BD528" s="70"/>
      <c r="BE528" s="71"/>
      <c r="BF528" s="148"/>
      <c r="BG528" s="148"/>
      <c r="BH528" s="147"/>
      <c r="BI528" s="114"/>
      <c r="BJ528" s="114"/>
      <c r="BK528" s="147"/>
      <c r="BL528" s="150"/>
      <c r="BM528" s="147"/>
      <c r="BN528" s="147"/>
      <c r="BO528" s="147"/>
      <c r="BP528" s="147"/>
      <c r="BQ528" s="147"/>
      <c r="BR528" s="115"/>
      <c r="BS528" s="115"/>
      <c r="BT528" s="115"/>
      <c r="BU528" s="147"/>
      <c r="BV528" s="150"/>
      <c r="BW528" s="147"/>
      <c r="BX528" s="147"/>
      <c r="BY528" s="147"/>
      <c r="BZ528" s="147"/>
      <c r="CA528" s="147"/>
      <c r="CB528" s="115"/>
      <c r="CC528" s="115"/>
      <c r="CD528" s="115"/>
      <c r="CE528" s="147"/>
      <c r="CF528" s="150"/>
      <c r="CG528" s="120"/>
      <c r="CH528" s="185"/>
      <c r="CI528" s="122"/>
      <c r="CJ528" s="122"/>
      <c r="CK528" s="184"/>
      <c r="CL528" s="184"/>
    </row>
    <row r="529" spans="1:90" hidden="1" x14ac:dyDescent="0.25">
      <c r="A529" s="145"/>
      <c r="B529" s="146"/>
      <c r="C529" s="94"/>
      <c r="D529" s="147"/>
      <c r="E529" s="148"/>
      <c r="F529" s="149"/>
      <c r="G529" s="147"/>
      <c r="H529" s="147"/>
      <c r="I529" s="147"/>
      <c r="J529" s="147"/>
      <c r="K529" s="147"/>
      <c r="L529" s="115"/>
      <c r="M529" s="115"/>
      <c r="N529" s="115"/>
      <c r="O529" s="147"/>
      <c r="P529" s="149"/>
      <c r="Q529" s="147"/>
      <c r="R529" s="147"/>
      <c r="S529" s="147"/>
      <c r="T529" s="147"/>
      <c r="U529" s="147"/>
      <c r="V529" s="115"/>
      <c r="W529" s="115"/>
      <c r="X529" s="115"/>
      <c r="Y529" s="147"/>
      <c r="Z529" s="149"/>
      <c r="AA529" s="147"/>
      <c r="AB529" s="147"/>
      <c r="AC529" s="147"/>
      <c r="AD529" s="114"/>
      <c r="AE529" s="114"/>
      <c r="AF529" s="147"/>
      <c r="AG529" s="149"/>
      <c r="AH529" s="147"/>
      <c r="AI529" s="147"/>
      <c r="AJ529" s="147"/>
      <c r="AK529" s="114"/>
      <c r="AL529" s="114"/>
      <c r="AM529" s="147"/>
      <c r="AN529" s="149"/>
      <c r="AO529" s="147"/>
      <c r="AP529" s="147"/>
      <c r="AQ529" s="114"/>
      <c r="AR529" s="147"/>
      <c r="AS529" s="114"/>
      <c r="AT529" s="147"/>
      <c r="AU529" s="147"/>
      <c r="AV529" s="147"/>
      <c r="AW529" s="114"/>
      <c r="AX529" s="147"/>
      <c r="AY529" s="114"/>
      <c r="AZ529" s="147"/>
      <c r="BA529" s="114"/>
      <c r="BB529" s="149"/>
      <c r="BC529" s="118"/>
      <c r="BD529" s="70"/>
      <c r="BE529" s="71"/>
      <c r="BF529" s="148"/>
      <c r="BG529" s="148"/>
      <c r="BH529" s="147"/>
      <c r="BI529" s="114"/>
      <c r="BJ529" s="114"/>
      <c r="BK529" s="147"/>
      <c r="BL529" s="150"/>
      <c r="BM529" s="147"/>
      <c r="BN529" s="147"/>
      <c r="BO529" s="147"/>
      <c r="BP529" s="147"/>
      <c r="BQ529" s="147"/>
      <c r="BR529" s="115"/>
      <c r="BS529" s="115"/>
      <c r="BT529" s="115"/>
      <c r="BU529" s="147"/>
      <c r="BV529" s="150"/>
      <c r="BW529" s="147"/>
      <c r="BX529" s="147"/>
      <c r="BY529" s="147"/>
      <c r="BZ529" s="147"/>
      <c r="CA529" s="147"/>
      <c r="CB529" s="115"/>
      <c r="CC529" s="115"/>
      <c r="CD529" s="115"/>
      <c r="CE529" s="147"/>
      <c r="CF529" s="150"/>
      <c r="CG529" s="120"/>
      <c r="CH529" s="185"/>
      <c r="CI529" s="122"/>
      <c r="CJ529" s="122"/>
      <c r="CK529" s="184"/>
      <c r="CL529" s="184"/>
    </row>
    <row r="530" spans="1:90" hidden="1" x14ac:dyDescent="0.25">
      <c r="A530" s="145"/>
      <c r="B530" s="146"/>
      <c r="C530" s="94"/>
      <c r="D530" s="147"/>
      <c r="E530" s="148"/>
      <c r="F530" s="149"/>
      <c r="G530" s="147"/>
      <c r="H530" s="147"/>
      <c r="I530" s="147"/>
      <c r="J530" s="147"/>
      <c r="K530" s="147"/>
      <c r="L530" s="115"/>
      <c r="M530" s="115"/>
      <c r="N530" s="115"/>
      <c r="O530" s="147"/>
      <c r="P530" s="149"/>
      <c r="Q530" s="147"/>
      <c r="R530" s="147"/>
      <c r="S530" s="147"/>
      <c r="T530" s="147"/>
      <c r="U530" s="147"/>
      <c r="V530" s="115"/>
      <c r="W530" s="115"/>
      <c r="X530" s="115"/>
      <c r="Y530" s="147"/>
      <c r="Z530" s="149"/>
      <c r="AA530" s="147"/>
      <c r="AB530" s="147"/>
      <c r="AC530" s="147"/>
      <c r="AD530" s="114"/>
      <c r="AE530" s="114"/>
      <c r="AF530" s="147"/>
      <c r="AG530" s="149"/>
      <c r="AH530" s="147"/>
      <c r="AI530" s="147"/>
      <c r="AJ530" s="147"/>
      <c r="AK530" s="114"/>
      <c r="AL530" s="114"/>
      <c r="AM530" s="147"/>
      <c r="AN530" s="149"/>
      <c r="AO530" s="147"/>
      <c r="AP530" s="147"/>
      <c r="AQ530" s="114"/>
      <c r="AR530" s="147"/>
      <c r="AS530" s="114"/>
      <c r="AT530" s="147"/>
      <c r="AU530" s="147"/>
      <c r="AV530" s="147"/>
      <c r="AW530" s="114"/>
      <c r="AX530" s="147"/>
      <c r="AY530" s="114"/>
      <c r="AZ530" s="147"/>
      <c r="BA530" s="114"/>
      <c r="BB530" s="149"/>
      <c r="BC530" s="118"/>
      <c r="BD530" s="70"/>
      <c r="BE530" s="71"/>
      <c r="BF530" s="148"/>
      <c r="BG530" s="148"/>
      <c r="BH530" s="147"/>
      <c r="BI530" s="114"/>
      <c r="BJ530" s="114"/>
      <c r="BK530" s="147"/>
      <c r="BL530" s="150"/>
      <c r="BM530" s="147"/>
      <c r="BN530" s="147"/>
      <c r="BO530" s="147"/>
      <c r="BP530" s="147"/>
      <c r="BQ530" s="147"/>
      <c r="BR530" s="115"/>
      <c r="BS530" s="115"/>
      <c r="BT530" s="115"/>
      <c r="BU530" s="147"/>
      <c r="BV530" s="150"/>
      <c r="BW530" s="147"/>
      <c r="BX530" s="147"/>
      <c r="BY530" s="147"/>
      <c r="BZ530" s="147"/>
      <c r="CA530" s="147"/>
      <c r="CB530" s="115"/>
      <c r="CC530" s="115"/>
      <c r="CD530" s="115"/>
      <c r="CE530" s="147"/>
      <c r="CF530" s="150"/>
      <c r="CG530" s="120"/>
      <c r="CH530" s="185"/>
      <c r="CI530" s="122"/>
      <c r="CJ530" s="122"/>
      <c r="CK530" s="184"/>
      <c r="CL530" s="184"/>
    </row>
    <row r="531" spans="1:90" hidden="1" x14ac:dyDescent="0.25">
      <c r="A531" s="145"/>
      <c r="B531" s="146"/>
      <c r="C531" s="94"/>
      <c r="D531" s="147"/>
      <c r="E531" s="148"/>
      <c r="F531" s="149"/>
      <c r="G531" s="147"/>
      <c r="H531" s="147"/>
      <c r="I531" s="147"/>
      <c r="J531" s="147"/>
      <c r="K531" s="147"/>
      <c r="L531" s="115"/>
      <c r="M531" s="115"/>
      <c r="N531" s="115"/>
      <c r="O531" s="147"/>
      <c r="P531" s="149"/>
      <c r="Q531" s="147"/>
      <c r="R531" s="147"/>
      <c r="S531" s="147"/>
      <c r="T531" s="147"/>
      <c r="U531" s="147"/>
      <c r="V531" s="115"/>
      <c r="W531" s="115"/>
      <c r="X531" s="115"/>
      <c r="Y531" s="147"/>
      <c r="Z531" s="149"/>
      <c r="AA531" s="147"/>
      <c r="AB531" s="147"/>
      <c r="AC531" s="147"/>
      <c r="AD531" s="114"/>
      <c r="AE531" s="114"/>
      <c r="AF531" s="147"/>
      <c r="AG531" s="149"/>
      <c r="AH531" s="147"/>
      <c r="AI531" s="147"/>
      <c r="AJ531" s="147"/>
      <c r="AK531" s="114"/>
      <c r="AL531" s="114"/>
      <c r="AM531" s="147"/>
      <c r="AN531" s="149"/>
      <c r="AO531" s="147"/>
      <c r="AP531" s="147"/>
      <c r="AQ531" s="114"/>
      <c r="AR531" s="147"/>
      <c r="AS531" s="114"/>
      <c r="AT531" s="147"/>
      <c r="AU531" s="147"/>
      <c r="AV531" s="147"/>
      <c r="AW531" s="114"/>
      <c r="AX531" s="147"/>
      <c r="AY531" s="114"/>
      <c r="AZ531" s="147"/>
      <c r="BA531" s="114"/>
      <c r="BB531" s="149"/>
      <c r="BC531" s="118"/>
      <c r="BD531" s="70"/>
      <c r="BE531" s="71"/>
      <c r="BF531" s="148"/>
      <c r="BG531" s="148"/>
      <c r="BH531" s="147"/>
      <c r="BI531" s="114"/>
      <c r="BJ531" s="114"/>
      <c r="BK531" s="147"/>
      <c r="BL531" s="150"/>
      <c r="BM531" s="147"/>
      <c r="BN531" s="147"/>
      <c r="BO531" s="147"/>
      <c r="BP531" s="147"/>
      <c r="BQ531" s="147"/>
      <c r="BR531" s="115"/>
      <c r="BS531" s="115"/>
      <c r="BT531" s="115"/>
      <c r="BU531" s="147"/>
      <c r="BV531" s="150"/>
      <c r="BW531" s="147"/>
      <c r="BX531" s="147"/>
      <c r="BY531" s="147"/>
      <c r="BZ531" s="147"/>
      <c r="CA531" s="147"/>
      <c r="CB531" s="115"/>
      <c r="CC531" s="115"/>
      <c r="CD531" s="115"/>
      <c r="CE531" s="147"/>
      <c r="CF531" s="150"/>
      <c r="CG531" s="120"/>
      <c r="CH531" s="185"/>
      <c r="CI531" s="122"/>
      <c r="CJ531" s="122"/>
      <c r="CK531" s="184"/>
      <c r="CL531" s="184"/>
    </row>
    <row r="532" spans="1:90" hidden="1" x14ac:dyDescent="0.25">
      <c r="A532" s="145"/>
      <c r="B532" s="146"/>
      <c r="C532" s="94"/>
      <c r="D532" s="147"/>
      <c r="E532" s="148"/>
      <c r="F532" s="149"/>
      <c r="G532" s="147"/>
      <c r="H532" s="147"/>
      <c r="I532" s="147"/>
      <c r="J532" s="147"/>
      <c r="K532" s="147"/>
      <c r="L532" s="115"/>
      <c r="M532" s="115"/>
      <c r="N532" s="115"/>
      <c r="O532" s="147"/>
      <c r="P532" s="149"/>
      <c r="Q532" s="147"/>
      <c r="R532" s="147"/>
      <c r="S532" s="147"/>
      <c r="T532" s="147"/>
      <c r="U532" s="147"/>
      <c r="V532" s="115"/>
      <c r="W532" s="115"/>
      <c r="X532" s="115"/>
      <c r="Y532" s="147"/>
      <c r="Z532" s="149"/>
      <c r="AA532" s="147"/>
      <c r="AB532" s="147"/>
      <c r="AC532" s="147"/>
      <c r="AD532" s="114"/>
      <c r="AE532" s="114"/>
      <c r="AF532" s="147"/>
      <c r="AG532" s="149"/>
      <c r="AH532" s="147"/>
      <c r="AI532" s="147"/>
      <c r="AJ532" s="147"/>
      <c r="AK532" s="114"/>
      <c r="AL532" s="114"/>
      <c r="AM532" s="147"/>
      <c r="AN532" s="149"/>
      <c r="AO532" s="147"/>
      <c r="AP532" s="147"/>
      <c r="AQ532" s="114"/>
      <c r="AR532" s="147"/>
      <c r="AS532" s="114"/>
      <c r="AT532" s="147"/>
      <c r="AU532" s="147"/>
      <c r="AV532" s="147"/>
      <c r="AW532" s="114"/>
      <c r="AX532" s="147"/>
      <c r="AY532" s="114"/>
      <c r="AZ532" s="147"/>
      <c r="BA532" s="114"/>
      <c r="BB532" s="149"/>
      <c r="BC532" s="118"/>
      <c r="BD532" s="70"/>
      <c r="BE532" s="71"/>
      <c r="BF532" s="148"/>
      <c r="BG532" s="148"/>
      <c r="BH532" s="147"/>
      <c r="BI532" s="114"/>
      <c r="BJ532" s="114"/>
      <c r="BK532" s="147"/>
      <c r="BL532" s="150"/>
      <c r="BM532" s="147"/>
      <c r="BN532" s="147"/>
      <c r="BO532" s="147"/>
      <c r="BP532" s="147"/>
      <c r="BQ532" s="147"/>
      <c r="BR532" s="115"/>
      <c r="BS532" s="115"/>
      <c r="BT532" s="115"/>
      <c r="BU532" s="147"/>
      <c r="BV532" s="150"/>
      <c r="BW532" s="147"/>
      <c r="BX532" s="147"/>
      <c r="BY532" s="147"/>
      <c r="BZ532" s="147"/>
      <c r="CA532" s="147"/>
      <c r="CB532" s="115"/>
      <c r="CC532" s="115"/>
      <c r="CD532" s="115"/>
      <c r="CE532" s="147"/>
      <c r="CF532" s="150"/>
      <c r="CG532" s="120"/>
      <c r="CH532" s="185"/>
      <c r="CI532" s="122"/>
      <c r="CJ532" s="122"/>
      <c r="CK532" s="184"/>
      <c r="CL532" s="184"/>
    </row>
    <row r="533" spans="1:90" hidden="1" x14ac:dyDescent="0.25">
      <c r="A533" s="145"/>
      <c r="B533" s="146"/>
      <c r="C533" s="94"/>
      <c r="D533" s="147"/>
      <c r="E533" s="148"/>
      <c r="F533" s="149"/>
      <c r="G533" s="147"/>
      <c r="H533" s="147"/>
      <c r="I533" s="147"/>
      <c r="J533" s="147"/>
      <c r="K533" s="147"/>
      <c r="L533" s="115"/>
      <c r="M533" s="115"/>
      <c r="N533" s="115"/>
      <c r="O533" s="147"/>
      <c r="P533" s="149"/>
      <c r="Q533" s="147"/>
      <c r="R533" s="147"/>
      <c r="S533" s="147"/>
      <c r="T533" s="147"/>
      <c r="U533" s="147"/>
      <c r="V533" s="115"/>
      <c r="W533" s="115"/>
      <c r="X533" s="115"/>
      <c r="Y533" s="147"/>
      <c r="Z533" s="149"/>
      <c r="AA533" s="147"/>
      <c r="AB533" s="147"/>
      <c r="AC533" s="147"/>
      <c r="AD533" s="114"/>
      <c r="AE533" s="114"/>
      <c r="AF533" s="147"/>
      <c r="AG533" s="149"/>
      <c r="AH533" s="147"/>
      <c r="AI533" s="147"/>
      <c r="AJ533" s="147"/>
      <c r="AK533" s="114"/>
      <c r="AL533" s="114"/>
      <c r="AM533" s="147"/>
      <c r="AN533" s="149"/>
      <c r="AO533" s="147"/>
      <c r="AP533" s="147"/>
      <c r="AQ533" s="114"/>
      <c r="AR533" s="147"/>
      <c r="AS533" s="114"/>
      <c r="AT533" s="147"/>
      <c r="AU533" s="147"/>
      <c r="AV533" s="147"/>
      <c r="AW533" s="114"/>
      <c r="AX533" s="147"/>
      <c r="AY533" s="114"/>
      <c r="AZ533" s="147"/>
      <c r="BA533" s="114"/>
      <c r="BB533" s="149"/>
      <c r="BC533" s="118"/>
      <c r="BD533" s="70"/>
      <c r="BE533" s="71"/>
      <c r="BF533" s="148"/>
      <c r="BG533" s="148"/>
      <c r="BH533" s="147"/>
      <c r="BI533" s="114"/>
      <c r="BJ533" s="114"/>
      <c r="BK533" s="147"/>
      <c r="BL533" s="150"/>
      <c r="BM533" s="147"/>
      <c r="BN533" s="147"/>
      <c r="BO533" s="147"/>
      <c r="BP533" s="147"/>
      <c r="BQ533" s="147"/>
      <c r="BR533" s="115"/>
      <c r="BS533" s="115"/>
      <c r="BT533" s="115"/>
      <c r="BU533" s="147"/>
      <c r="BV533" s="150"/>
      <c r="BW533" s="147"/>
      <c r="BX533" s="147"/>
      <c r="BY533" s="147"/>
      <c r="BZ533" s="147"/>
      <c r="CA533" s="147"/>
      <c r="CB533" s="115"/>
      <c r="CC533" s="115"/>
      <c r="CD533" s="115"/>
      <c r="CE533" s="147"/>
      <c r="CF533" s="150"/>
      <c r="CG533" s="120"/>
      <c r="CH533" s="185"/>
      <c r="CI533" s="122"/>
      <c r="CJ533" s="122"/>
      <c r="CK533" s="184"/>
      <c r="CL533" s="184"/>
    </row>
    <row r="534" spans="1:90" hidden="1" x14ac:dyDescent="0.25">
      <c r="A534" s="145"/>
      <c r="B534" s="146"/>
      <c r="C534" s="94"/>
      <c r="D534" s="147"/>
      <c r="E534" s="148"/>
      <c r="F534" s="149"/>
      <c r="G534" s="147"/>
      <c r="H534" s="147"/>
      <c r="I534" s="147"/>
      <c r="J534" s="147"/>
      <c r="K534" s="147"/>
      <c r="L534" s="115"/>
      <c r="M534" s="115"/>
      <c r="N534" s="115"/>
      <c r="O534" s="147"/>
      <c r="P534" s="149"/>
      <c r="Q534" s="147"/>
      <c r="R534" s="147"/>
      <c r="S534" s="147"/>
      <c r="T534" s="147"/>
      <c r="U534" s="147"/>
      <c r="V534" s="115"/>
      <c r="W534" s="115"/>
      <c r="X534" s="115"/>
      <c r="Y534" s="147"/>
      <c r="Z534" s="149"/>
      <c r="AA534" s="147"/>
      <c r="AB534" s="147"/>
      <c r="AC534" s="147"/>
      <c r="AD534" s="114"/>
      <c r="AE534" s="114"/>
      <c r="AF534" s="147"/>
      <c r="AG534" s="149"/>
      <c r="AH534" s="147"/>
      <c r="AI534" s="147"/>
      <c r="AJ534" s="147"/>
      <c r="AK534" s="114"/>
      <c r="AL534" s="114"/>
      <c r="AM534" s="147"/>
      <c r="AN534" s="149"/>
      <c r="AO534" s="147"/>
      <c r="AP534" s="147"/>
      <c r="AQ534" s="114"/>
      <c r="AR534" s="147"/>
      <c r="AS534" s="114"/>
      <c r="AT534" s="147"/>
      <c r="AU534" s="147"/>
      <c r="AV534" s="147"/>
      <c r="AW534" s="114"/>
      <c r="AX534" s="147"/>
      <c r="AY534" s="114"/>
      <c r="AZ534" s="147"/>
      <c r="BA534" s="114"/>
      <c r="BB534" s="149"/>
      <c r="BC534" s="118"/>
      <c r="BD534" s="70"/>
      <c r="BE534" s="71"/>
      <c r="BF534" s="148"/>
      <c r="BG534" s="148"/>
      <c r="BH534" s="147"/>
      <c r="BI534" s="114"/>
      <c r="BJ534" s="114"/>
      <c r="BK534" s="147"/>
      <c r="BL534" s="150"/>
      <c r="BM534" s="147"/>
      <c r="BN534" s="147"/>
      <c r="BO534" s="147"/>
      <c r="BP534" s="147"/>
      <c r="BQ534" s="147"/>
      <c r="BR534" s="115"/>
      <c r="BS534" s="115"/>
      <c r="BT534" s="115"/>
      <c r="BU534" s="147"/>
      <c r="BV534" s="150"/>
      <c r="BW534" s="147"/>
      <c r="BX534" s="147"/>
      <c r="BY534" s="147"/>
      <c r="BZ534" s="147"/>
      <c r="CA534" s="147"/>
      <c r="CB534" s="115"/>
      <c r="CC534" s="115"/>
      <c r="CD534" s="115"/>
      <c r="CE534" s="147"/>
      <c r="CF534" s="150"/>
      <c r="CG534" s="120"/>
      <c r="CH534" s="185"/>
      <c r="CI534" s="122"/>
      <c r="CJ534" s="122"/>
      <c r="CK534" s="184"/>
      <c r="CL534" s="184"/>
    </row>
    <row r="535" spans="1:90" hidden="1" x14ac:dyDescent="0.25">
      <c r="A535" s="145"/>
      <c r="B535" s="146"/>
      <c r="C535" s="94"/>
      <c r="D535" s="147"/>
      <c r="E535" s="148"/>
      <c r="F535" s="149"/>
      <c r="G535" s="147"/>
      <c r="H535" s="147"/>
      <c r="I535" s="147"/>
      <c r="J535" s="147"/>
      <c r="K535" s="147"/>
      <c r="L535" s="115"/>
      <c r="M535" s="115"/>
      <c r="N535" s="115"/>
      <c r="O535" s="147"/>
      <c r="P535" s="149"/>
      <c r="Q535" s="147"/>
      <c r="R535" s="147"/>
      <c r="S535" s="147"/>
      <c r="T535" s="147"/>
      <c r="U535" s="147"/>
      <c r="V535" s="115"/>
      <c r="W535" s="115"/>
      <c r="X535" s="115"/>
      <c r="Y535" s="147"/>
      <c r="Z535" s="149"/>
      <c r="AA535" s="147"/>
      <c r="AB535" s="147"/>
      <c r="AC535" s="147"/>
      <c r="AD535" s="114"/>
      <c r="AE535" s="114"/>
      <c r="AF535" s="147"/>
      <c r="AG535" s="149"/>
      <c r="AH535" s="147"/>
      <c r="AI535" s="147"/>
      <c r="AJ535" s="147"/>
      <c r="AK535" s="114"/>
      <c r="AL535" s="114"/>
      <c r="AM535" s="147"/>
      <c r="AN535" s="149"/>
      <c r="AO535" s="147"/>
      <c r="AP535" s="147"/>
      <c r="AQ535" s="114"/>
      <c r="AR535" s="147"/>
      <c r="AS535" s="114"/>
      <c r="AT535" s="147"/>
      <c r="AU535" s="147"/>
      <c r="AV535" s="147"/>
      <c r="AW535" s="114"/>
      <c r="AX535" s="147"/>
      <c r="AY535" s="114"/>
      <c r="AZ535" s="147"/>
      <c r="BA535" s="114"/>
      <c r="BB535" s="149"/>
      <c r="BC535" s="118"/>
      <c r="BD535" s="70"/>
      <c r="BE535" s="71"/>
      <c r="BF535" s="148"/>
      <c r="BG535" s="148"/>
      <c r="BH535" s="147"/>
      <c r="BI535" s="114"/>
      <c r="BJ535" s="114"/>
      <c r="BK535" s="147"/>
      <c r="BL535" s="150"/>
      <c r="BM535" s="147"/>
      <c r="BN535" s="147"/>
      <c r="BO535" s="147"/>
      <c r="BP535" s="147"/>
      <c r="BQ535" s="147"/>
      <c r="BR535" s="115"/>
      <c r="BS535" s="115"/>
      <c r="BT535" s="115"/>
      <c r="BU535" s="147"/>
      <c r="BV535" s="150"/>
      <c r="BW535" s="147"/>
      <c r="BX535" s="147"/>
      <c r="BY535" s="147"/>
      <c r="BZ535" s="147"/>
      <c r="CA535" s="147"/>
      <c r="CB535" s="115"/>
      <c r="CC535" s="115"/>
      <c r="CD535" s="115"/>
      <c r="CE535" s="147"/>
      <c r="CF535" s="150"/>
      <c r="CG535" s="120"/>
      <c r="CH535" s="185"/>
      <c r="CI535" s="122"/>
      <c r="CJ535" s="122"/>
      <c r="CK535" s="184"/>
      <c r="CL535" s="184"/>
    </row>
    <row r="536" spans="1:90" hidden="1" x14ac:dyDescent="0.25">
      <c r="A536" s="145"/>
      <c r="B536" s="146"/>
      <c r="C536" s="94"/>
      <c r="D536" s="147"/>
      <c r="E536" s="148"/>
      <c r="F536" s="149"/>
      <c r="G536" s="147"/>
      <c r="H536" s="147"/>
      <c r="I536" s="147"/>
      <c r="J536" s="147"/>
      <c r="K536" s="147"/>
      <c r="L536" s="115"/>
      <c r="M536" s="115"/>
      <c r="N536" s="115"/>
      <c r="O536" s="147"/>
      <c r="P536" s="149"/>
      <c r="Q536" s="147"/>
      <c r="R536" s="147"/>
      <c r="S536" s="147"/>
      <c r="T536" s="147"/>
      <c r="U536" s="147"/>
      <c r="V536" s="115"/>
      <c r="W536" s="115"/>
      <c r="X536" s="115"/>
      <c r="Y536" s="147"/>
      <c r="Z536" s="149"/>
      <c r="AA536" s="147"/>
      <c r="AB536" s="147"/>
      <c r="AC536" s="147"/>
      <c r="AD536" s="114"/>
      <c r="AE536" s="114"/>
      <c r="AF536" s="147"/>
      <c r="AG536" s="149"/>
      <c r="AH536" s="147"/>
      <c r="AI536" s="147"/>
      <c r="AJ536" s="147"/>
      <c r="AK536" s="114"/>
      <c r="AL536" s="114"/>
      <c r="AM536" s="147"/>
      <c r="AN536" s="149"/>
      <c r="AO536" s="147"/>
      <c r="AP536" s="147"/>
      <c r="AQ536" s="114"/>
      <c r="AR536" s="147"/>
      <c r="AS536" s="114"/>
      <c r="AT536" s="147"/>
      <c r="AU536" s="147"/>
      <c r="AV536" s="147"/>
      <c r="AW536" s="114"/>
      <c r="AX536" s="147"/>
      <c r="AY536" s="114"/>
      <c r="AZ536" s="147"/>
      <c r="BA536" s="114"/>
      <c r="BB536" s="149"/>
      <c r="BC536" s="118"/>
      <c r="BD536" s="70"/>
      <c r="BE536" s="71"/>
      <c r="BF536" s="148"/>
      <c r="BG536" s="148"/>
      <c r="BH536" s="147"/>
      <c r="BI536" s="114"/>
      <c r="BJ536" s="114"/>
      <c r="BK536" s="147"/>
      <c r="BL536" s="150"/>
      <c r="BM536" s="147"/>
      <c r="BN536" s="147"/>
      <c r="BO536" s="147"/>
      <c r="BP536" s="147"/>
      <c r="BQ536" s="147"/>
      <c r="BR536" s="115"/>
      <c r="BS536" s="115"/>
      <c r="BT536" s="115"/>
      <c r="BU536" s="147"/>
      <c r="BV536" s="150"/>
      <c r="BW536" s="147"/>
      <c r="BX536" s="147"/>
      <c r="BY536" s="147"/>
      <c r="BZ536" s="147"/>
      <c r="CA536" s="147"/>
      <c r="CB536" s="115"/>
      <c r="CC536" s="115"/>
      <c r="CD536" s="115"/>
      <c r="CE536" s="147"/>
      <c r="CF536" s="150"/>
      <c r="CG536" s="120"/>
      <c r="CH536" s="185"/>
      <c r="CI536" s="122"/>
      <c r="CJ536" s="122"/>
      <c r="CK536" s="184"/>
      <c r="CL536" s="184"/>
    </row>
    <row r="537" spans="1:90" hidden="1" x14ac:dyDescent="0.25">
      <c r="A537" s="145"/>
      <c r="B537" s="146"/>
      <c r="C537" s="94"/>
      <c r="D537" s="147"/>
      <c r="E537" s="148"/>
      <c r="F537" s="149"/>
      <c r="G537" s="147"/>
      <c r="H537" s="147"/>
      <c r="I537" s="147"/>
      <c r="J537" s="147"/>
      <c r="K537" s="147"/>
      <c r="L537" s="115"/>
      <c r="M537" s="115"/>
      <c r="N537" s="115"/>
      <c r="O537" s="147"/>
      <c r="P537" s="149"/>
      <c r="Q537" s="147"/>
      <c r="R537" s="147"/>
      <c r="S537" s="147"/>
      <c r="T537" s="147"/>
      <c r="U537" s="147"/>
      <c r="V537" s="115"/>
      <c r="W537" s="115"/>
      <c r="X537" s="115"/>
      <c r="Y537" s="147"/>
      <c r="Z537" s="149"/>
      <c r="AA537" s="147"/>
      <c r="AB537" s="147"/>
      <c r="AC537" s="147"/>
      <c r="AD537" s="114"/>
      <c r="AE537" s="114"/>
      <c r="AF537" s="147"/>
      <c r="AG537" s="149"/>
      <c r="AH537" s="147"/>
      <c r="AI537" s="147"/>
      <c r="AJ537" s="147"/>
      <c r="AK537" s="114"/>
      <c r="AL537" s="114"/>
      <c r="AM537" s="147"/>
      <c r="AN537" s="149"/>
      <c r="AO537" s="147"/>
      <c r="AP537" s="147"/>
      <c r="AQ537" s="114"/>
      <c r="AR537" s="147"/>
      <c r="AS537" s="114"/>
      <c r="AT537" s="147"/>
      <c r="AU537" s="147"/>
      <c r="AV537" s="147"/>
      <c r="AW537" s="114"/>
      <c r="AX537" s="147"/>
      <c r="AY537" s="114"/>
      <c r="AZ537" s="147"/>
      <c r="BA537" s="114"/>
      <c r="BB537" s="149"/>
      <c r="BC537" s="118"/>
      <c r="BD537" s="70"/>
      <c r="BE537" s="71"/>
      <c r="BF537" s="148"/>
      <c r="BG537" s="148"/>
      <c r="BH537" s="147"/>
      <c r="BI537" s="114"/>
      <c r="BJ537" s="114"/>
      <c r="BK537" s="147"/>
      <c r="BL537" s="150"/>
      <c r="BM537" s="147"/>
      <c r="BN537" s="147"/>
      <c r="BO537" s="147"/>
      <c r="BP537" s="147"/>
      <c r="BQ537" s="147"/>
      <c r="BR537" s="115"/>
      <c r="BS537" s="115"/>
      <c r="BT537" s="115"/>
      <c r="BU537" s="147"/>
      <c r="BV537" s="150"/>
      <c r="BW537" s="147"/>
      <c r="BX537" s="147"/>
      <c r="BY537" s="147"/>
      <c r="BZ537" s="147"/>
      <c r="CA537" s="147"/>
      <c r="CB537" s="115"/>
      <c r="CC537" s="115"/>
      <c r="CD537" s="115"/>
      <c r="CE537" s="147"/>
      <c r="CF537" s="150"/>
      <c r="CG537" s="120"/>
      <c r="CH537" s="185"/>
      <c r="CI537" s="122"/>
      <c r="CJ537" s="122"/>
      <c r="CK537" s="184"/>
      <c r="CL537" s="184"/>
    </row>
    <row r="538" spans="1:90" hidden="1" x14ac:dyDescent="0.25">
      <c r="A538" s="145"/>
      <c r="B538" s="146"/>
      <c r="C538" s="94"/>
      <c r="D538" s="147"/>
      <c r="E538" s="148"/>
      <c r="F538" s="149"/>
      <c r="G538" s="147"/>
      <c r="H538" s="147"/>
      <c r="I538" s="147"/>
      <c r="J538" s="147"/>
      <c r="K538" s="147"/>
      <c r="L538" s="115"/>
      <c r="M538" s="115"/>
      <c r="N538" s="115"/>
      <c r="O538" s="147"/>
      <c r="P538" s="149"/>
      <c r="Q538" s="147"/>
      <c r="R538" s="147"/>
      <c r="S538" s="147"/>
      <c r="T538" s="147"/>
      <c r="U538" s="147"/>
      <c r="V538" s="115"/>
      <c r="W538" s="115"/>
      <c r="X538" s="115"/>
      <c r="Y538" s="147"/>
      <c r="Z538" s="149"/>
      <c r="AA538" s="147"/>
      <c r="AB538" s="147"/>
      <c r="AC538" s="147"/>
      <c r="AD538" s="114"/>
      <c r="AE538" s="114"/>
      <c r="AF538" s="147"/>
      <c r="AG538" s="149"/>
      <c r="AH538" s="147"/>
      <c r="AI538" s="147"/>
      <c r="AJ538" s="147"/>
      <c r="AK538" s="114"/>
      <c r="AL538" s="114"/>
      <c r="AM538" s="147"/>
      <c r="AN538" s="149"/>
      <c r="AO538" s="147"/>
      <c r="AP538" s="147"/>
      <c r="AQ538" s="114"/>
      <c r="AR538" s="147"/>
      <c r="AS538" s="114"/>
      <c r="AT538" s="147"/>
      <c r="AU538" s="147"/>
      <c r="AV538" s="147"/>
      <c r="AW538" s="114"/>
      <c r="AX538" s="147"/>
      <c r="AY538" s="114"/>
      <c r="AZ538" s="147"/>
      <c r="BA538" s="114"/>
      <c r="BB538" s="149"/>
      <c r="BC538" s="118"/>
      <c r="BD538" s="70"/>
      <c r="BE538" s="71"/>
      <c r="BF538" s="148"/>
      <c r="BG538" s="148"/>
      <c r="BH538" s="147"/>
      <c r="BI538" s="114"/>
      <c r="BJ538" s="114"/>
      <c r="BK538" s="147"/>
      <c r="BL538" s="150"/>
      <c r="BM538" s="147"/>
      <c r="BN538" s="147"/>
      <c r="BO538" s="147"/>
      <c r="BP538" s="147"/>
      <c r="BQ538" s="147"/>
      <c r="BR538" s="115"/>
      <c r="BS538" s="115"/>
      <c r="BT538" s="115"/>
      <c r="BU538" s="147"/>
      <c r="BV538" s="150"/>
      <c r="BW538" s="147"/>
      <c r="BX538" s="147"/>
      <c r="BY538" s="147"/>
      <c r="BZ538" s="147"/>
      <c r="CA538" s="147"/>
      <c r="CB538" s="115"/>
      <c r="CC538" s="115"/>
      <c r="CD538" s="115"/>
      <c r="CE538" s="147"/>
      <c r="CF538" s="150"/>
      <c r="CG538" s="120"/>
      <c r="CH538" s="185"/>
      <c r="CI538" s="122"/>
      <c r="CJ538" s="122"/>
      <c r="CK538" s="184"/>
      <c r="CL538" s="184"/>
    </row>
    <row r="539" spans="1:90" hidden="1" x14ac:dyDescent="0.25">
      <c r="A539" s="145"/>
      <c r="B539" s="146"/>
      <c r="C539" s="94"/>
      <c r="D539" s="147"/>
      <c r="E539" s="148"/>
      <c r="F539" s="149"/>
      <c r="G539" s="147"/>
      <c r="H539" s="147"/>
      <c r="I539" s="147"/>
      <c r="J539" s="147"/>
      <c r="K539" s="147"/>
      <c r="L539" s="115"/>
      <c r="M539" s="115"/>
      <c r="N539" s="115"/>
      <c r="O539" s="147"/>
      <c r="P539" s="149"/>
      <c r="Q539" s="147"/>
      <c r="R539" s="147"/>
      <c r="S539" s="147"/>
      <c r="T539" s="147"/>
      <c r="U539" s="147"/>
      <c r="V539" s="115"/>
      <c r="W539" s="115"/>
      <c r="X539" s="115"/>
      <c r="Y539" s="147"/>
      <c r="Z539" s="149"/>
      <c r="AA539" s="147"/>
      <c r="AB539" s="147"/>
      <c r="AC539" s="147"/>
      <c r="AD539" s="114"/>
      <c r="AE539" s="114"/>
      <c r="AF539" s="147"/>
      <c r="AG539" s="149"/>
      <c r="AH539" s="147"/>
      <c r="AI539" s="147"/>
      <c r="AJ539" s="147"/>
      <c r="AK539" s="114"/>
      <c r="AL539" s="114"/>
      <c r="AM539" s="147"/>
      <c r="AN539" s="149"/>
      <c r="AO539" s="147"/>
      <c r="AP539" s="147"/>
      <c r="AQ539" s="114"/>
      <c r="AR539" s="147"/>
      <c r="AS539" s="114"/>
      <c r="AT539" s="147"/>
      <c r="AU539" s="147"/>
      <c r="AV539" s="147"/>
      <c r="AW539" s="114"/>
      <c r="AX539" s="147"/>
      <c r="AY539" s="114"/>
      <c r="AZ539" s="147"/>
      <c r="BA539" s="114"/>
      <c r="BB539" s="149"/>
      <c r="BC539" s="118"/>
      <c r="BD539" s="70"/>
      <c r="BE539" s="71"/>
      <c r="BF539" s="148"/>
      <c r="BG539" s="148"/>
      <c r="BH539" s="147"/>
      <c r="BI539" s="114"/>
      <c r="BJ539" s="114"/>
      <c r="BK539" s="147"/>
      <c r="BL539" s="150"/>
      <c r="BM539" s="147"/>
      <c r="BN539" s="147"/>
      <c r="BO539" s="147"/>
      <c r="BP539" s="147"/>
      <c r="BQ539" s="147"/>
      <c r="BR539" s="115"/>
      <c r="BS539" s="115"/>
      <c r="BT539" s="115"/>
      <c r="BU539" s="147"/>
      <c r="BV539" s="150"/>
      <c r="BW539" s="147"/>
      <c r="BX539" s="147"/>
      <c r="BY539" s="147"/>
      <c r="BZ539" s="147"/>
      <c r="CA539" s="147"/>
      <c r="CB539" s="115"/>
      <c r="CC539" s="115"/>
      <c r="CD539" s="115"/>
      <c r="CE539" s="147"/>
      <c r="CF539" s="150"/>
      <c r="CG539" s="120"/>
      <c r="CH539" s="185"/>
      <c r="CI539" s="122"/>
      <c r="CJ539" s="122"/>
      <c r="CK539" s="184"/>
      <c r="CL539" s="184"/>
    </row>
    <row r="540" spans="1:90" hidden="1" x14ac:dyDescent="0.25">
      <c r="A540" s="145"/>
      <c r="B540" s="146"/>
      <c r="C540" s="94"/>
      <c r="D540" s="147"/>
      <c r="E540" s="148"/>
      <c r="F540" s="149"/>
      <c r="G540" s="147"/>
      <c r="H540" s="147"/>
      <c r="I540" s="147"/>
      <c r="J540" s="147"/>
      <c r="K540" s="147"/>
      <c r="L540" s="115"/>
      <c r="M540" s="115"/>
      <c r="N540" s="115"/>
      <c r="O540" s="147"/>
      <c r="P540" s="149"/>
      <c r="Q540" s="147"/>
      <c r="R540" s="147"/>
      <c r="S540" s="147"/>
      <c r="T540" s="147"/>
      <c r="U540" s="147"/>
      <c r="V540" s="115"/>
      <c r="W540" s="115"/>
      <c r="X540" s="115"/>
      <c r="Y540" s="147"/>
      <c r="Z540" s="149"/>
      <c r="AA540" s="147"/>
      <c r="AB540" s="147"/>
      <c r="AC540" s="147"/>
      <c r="AD540" s="114"/>
      <c r="AE540" s="114"/>
      <c r="AF540" s="147"/>
      <c r="AG540" s="149"/>
      <c r="AH540" s="147"/>
      <c r="AI540" s="147"/>
      <c r="AJ540" s="147"/>
      <c r="AK540" s="114"/>
      <c r="AL540" s="114"/>
      <c r="AM540" s="147"/>
      <c r="AN540" s="149"/>
      <c r="AO540" s="147"/>
      <c r="AP540" s="147"/>
      <c r="AQ540" s="114"/>
      <c r="AR540" s="147"/>
      <c r="AS540" s="114"/>
      <c r="AT540" s="147"/>
      <c r="AU540" s="147"/>
      <c r="AV540" s="147"/>
      <c r="AW540" s="114"/>
      <c r="AX540" s="147"/>
      <c r="AY540" s="114"/>
      <c r="AZ540" s="147"/>
      <c r="BA540" s="114"/>
      <c r="BB540" s="149"/>
      <c r="BC540" s="118"/>
      <c r="BD540" s="70"/>
      <c r="BE540" s="71"/>
      <c r="BF540" s="148"/>
      <c r="BG540" s="148"/>
      <c r="BH540" s="147"/>
      <c r="BI540" s="114"/>
      <c r="BJ540" s="114"/>
      <c r="BK540" s="147"/>
      <c r="BL540" s="150"/>
      <c r="BM540" s="147"/>
      <c r="BN540" s="147"/>
      <c r="BO540" s="147"/>
      <c r="BP540" s="147"/>
      <c r="BQ540" s="147"/>
      <c r="BR540" s="115"/>
      <c r="BS540" s="115"/>
      <c r="BT540" s="115"/>
      <c r="BU540" s="147"/>
      <c r="BV540" s="150"/>
      <c r="BW540" s="147"/>
      <c r="BX540" s="147"/>
      <c r="BY540" s="147"/>
      <c r="BZ540" s="147"/>
      <c r="CA540" s="147"/>
      <c r="CB540" s="115"/>
      <c r="CC540" s="115"/>
      <c r="CD540" s="115"/>
      <c r="CE540" s="147"/>
      <c r="CF540" s="150"/>
      <c r="CG540" s="120"/>
      <c r="CH540" s="185"/>
      <c r="CI540" s="122"/>
      <c r="CJ540" s="122"/>
      <c r="CK540" s="184"/>
      <c r="CL540" s="184"/>
    </row>
    <row r="541" spans="1:90" hidden="1" x14ac:dyDescent="0.25">
      <c r="A541" s="145"/>
      <c r="B541" s="146"/>
      <c r="C541" s="94"/>
      <c r="D541" s="147"/>
      <c r="E541" s="148"/>
      <c r="F541" s="149"/>
      <c r="G541" s="147"/>
      <c r="H541" s="147"/>
      <c r="I541" s="147"/>
      <c r="J541" s="147"/>
      <c r="K541" s="147"/>
      <c r="L541" s="115"/>
      <c r="M541" s="115"/>
      <c r="N541" s="115"/>
      <c r="O541" s="147"/>
      <c r="P541" s="149"/>
      <c r="Q541" s="147"/>
      <c r="R541" s="147"/>
      <c r="S541" s="147"/>
      <c r="T541" s="147"/>
      <c r="U541" s="147"/>
      <c r="V541" s="115"/>
      <c r="W541" s="115"/>
      <c r="X541" s="115"/>
      <c r="Y541" s="147"/>
      <c r="Z541" s="149"/>
      <c r="AA541" s="147"/>
      <c r="AB541" s="147"/>
      <c r="AC541" s="147"/>
      <c r="AD541" s="114"/>
      <c r="AE541" s="114"/>
      <c r="AF541" s="147"/>
      <c r="AG541" s="149"/>
      <c r="AH541" s="147"/>
      <c r="AI541" s="147"/>
      <c r="AJ541" s="147"/>
      <c r="AK541" s="114"/>
      <c r="AL541" s="114"/>
      <c r="AM541" s="147"/>
      <c r="AN541" s="149"/>
      <c r="AO541" s="147"/>
      <c r="AP541" s="147"/>
      <c r="AQ541" s="114"/>
      <c r="AR541" s="147"/>
      <c r="AS541" s="114"/>
      <c r="AT541" s="147"/>
      <c r="AU541" s="147"/>
      <c r="AV541" s="147"/>
      <c r="AW541" s="114"/>
      <c r="AX541" s="147"/>
      <c r="AY541" s="114"/>
      <c r="AZ541" s="147"/>
      <c r="BA541" s="114"/>
      <c r="BB541" s="149"/>
      <c r="BC541" s="118"/>
      <c r="BD541" s="70"/>
      <c r="BE541" s="71"/>
      <c r="BF541" s="148"/>
      <c r="BG541" s="148"/>
      <c r="BH541" s="147"/>
      <c r="BI541" s="114"/>
      <c r="BJ541" s="114"/>
      <c r="BK541" s="147"/>
      <c r="BL541" s="150"/>
      <c r="BM541" s="147"/>
      <c r="BN541" s="147"/>
      <c r="BO541" s="147"/>
      <c r="BP541" s="147"/>
      <c r="BQ541" s="147"/>
      <c r="BR541" s="115"/>
      <c r="BS541" s="115"/>
      <c r="BT541" s="115"/>
      <c r="BU541" s="147"/>
      <c r="BV541" s="150"/>
      <c r="BW541" s="147"/>
      <c r="BX541" s="147"/>
      <c r="BY541" s="147"/>
      <c r="BZ541" s="147"/>
      <c r="CA541" s="147"/>
      <c r="CB541" s="115"/>
      <c r="CC541" s="115"/>
      <c r="CD541" s="115"/>
      <c r="CE541" s="147"/>
      <c r="CF541" s="150"/>
      <c r="CG541" s="120"/>
      <c r="CH541" s="185"/>
      <c r="CI541" s="122"/>
      <c r="CJ541" s="122"/>
      <c r="CK541" s="184"/>
      <c r="CL541" s="184"/>
    </row>
    <row r="542" spans="1:90" hidden="1" x14ac:dyDescent="0.25">
      <c r="A542" s="145"/>
      <c r="B542" s="146"/>
      <c r="C542" s="94"/>
      <c r="D542" s="147"/>
      <c r="E542" s="148"/>
      <c r="F542" s="149"/>
      <c r="G542" s="147"/>
      <c r="H542" s="147"/>
      <c r="I542" s="147"/>
      <c r="J542" s="147"/>
      <c r="K542" s="147"/>
      <c r="L542" s="115"/>
      <c r="M542" s="115"/>
      <c r="N542" s="115"/>
      <c r="O542" s="147"/>
      <c r="P542" s="149"/>
      <c r="Q542" s="147"/>
      <c r="R542" s="147"/>
      <c r="S542" s="147"/>
      <c r="T542" s="147"/>
      <c r="U542" s="147"/>
      <c r="V542" s="115"/>
      <c r="W542" s="115"/>
      <c r="X542" s="115"/>
      <c r="Y542" s="147"/>
      <c r="Z542" s="149"/>
      <c r="AA542" s="147"/>
      <c r="AB542" s="147"/>
      <c r="AC542" s="147"/>
      <c r="AD542" s="114"/>
      <c r="AE542" s="114"/>
      <c r="AF542" s="147"/>
      <c r="AG542" s="149"/>
      <c r="AH542" s="147"/>
      <c r="AI542" s="147"/>
      <c r="AJ542" s="147"/>
      <c r="AK542" s="114"/>
      <c r="AL542" s="114"/>
      <c r="AM542" s="147"/>
      <c r="AN542" s="149"/>
      <c r="AO542" s="147"/>
      <c r="AP542" s="147"/>
      <c r="AQ542" s="114"/>
      <c r="AR542" s="147"/>
      <c r="AS542" s="114"/>
      <c r="AT542" s="147"/>
      <c r="AU542" s="147"/>
      <c r="AV542" s="147"/>
      <c r="AW542" s="114"/>
      <c r="AX542" s="147"/>
      <c r="AY542" s="114"/>
      <c r="AZ542" s="147"/>
      <c r="BA542" s="114"/>
      <c r="BB542" s="149"/>
      <c r="BC542" s="118"/>
      <c r="BD542" s="70"/>
      <c r="BE542" s="71"/>
      <c r="BF542" s="148"/>
      <c r="BG542" s="148"/>
      <c r="BH542" s="147"/>
      <c r="BI542" s="114"/>
      <c r="BJ542" s="114"/>
      <c r="BK542" s="147"/>
      <c r="BL542" s="150"/>
      <c r="BM542" s="147"/>
      <c r="BN542" s="147"/>
      <c r="BO542" s="147"/>
      <c r="BP542" s="147"/>
      <c r="BQ542" s="147"/>
      <c r="BR542" s="115"/>
      <c r="BS542" s="115"/>
      <c r="BT542" s="115"/>
      <c r="BU542" s="147"/>
      <c r="BV542" s="150"/>
      <c r="BW542" s="147"/>
      <c r="BX542" s="147"/>
      <c r="BY542" s="147"/>
      <c r="BZ542" s="147"/>
      <c r="CA542" s="147"/>
      <c r="CB542" s="115"/>
      <c r="CC542" s="115"/>
      <c r="CD542" s="115"/>
      <c r="CE542" s="147"/>
      <c r="CF542" s="150"/>
      <c r="CG542" s="120"/>
      <c r="CH542" s="185"/>
      <c r="CI542" s="122"/>
      <c r="CJ542" s="122"/>
      <c r="CK542" s="184"/>
      <c r="CL542" s="184"/>
    </row>
    <row r="543" spans="1:90" hidden="1" x14ac:dyDescent="0.25">
      <c r="A543" s="145"/>
      <c r="B543" s="146"/>
      <c r="C543" s="94"/>
      <c r="D543" s="147"/>
      <c r="E543" s="148"/>
      <c r="F543" s="149"/>
      <c r="G543" s="147"/>
      <c r="H543" s="147"/>
      <c r="I543" s="147"/>
      <c r="J543" s="147"/>
      <c r="K543" s="147"/>
      <c r="L543" s="115"/>
      <c r="M543" s="115"/>
      <c r="N543" s="115"/>
      <c r="O543" s="147"/>
      <c r="P543" s="149"/>
      <c r="Q543" s="147"/>
      <c r="R543" s="147"/>
      <c r="S543" s="147"/>
      <c r="T543" s="147"/>
      <c r="U543" s="147"/>
      <c r="V543" s="115"/>
      <c r="W543" s="115"/>
      <c r="X543" s="115"/>
      <c r="Y543" s="147"/>
      <c r="Z543" s="149"/>
      <c r="AA543" s="147"/>
      <c r="AB543" s="147"/>
      <c r="AC543" s="147"/>
      <c r="AD543" s="114"/>
      <c r="AE543" s="114"/>
      <c r="AF543" s="147"/>
      <c r="AG543" s="149"/>
      <c r="AH543" s="147"/>
      <c r="AI543" s="147"/>
      <c r="AJ543" s="147"/>
      <c r="AK543" s="114"/>
      <c r="AL543" s="114"/>
      <c r="AM543" s="147"/>
      <c r="AN543" s="149"/>
      <c r="AO543" s="147"/>
      <c r="AP543" s="147"/>
      <c r="AQ543" s="114"/>
      <c r="AR543" s="147"/>
      <c r="AS543" s="114"/>
      <c r="AT543" s="147"/>
      <c r="AU543" s="147"/>
      <c r="AV543" s="147"/>
      <c r="AW543" s="114"/>
      <c r="AX543" s="147"/>
      <c r="AY543" s="114"/>
      <c r="AZ543" s="147"/>
      <c r="BA543" s="114"/>
      <c r="BB543" s="149"/>
      <c r="BC543" s="118"/>
      <c r="BD543" s="70"/>
      <c r="BE543" s="71"/>
      <c r="BF543" s="148"/>
      <c r="BG543" s="148"/>
      <c r="BH543" s="147"/>
      <c r="BI543" s="114"/>
      <c r="BJ543" s="114"/>
      <c r="BK543" s="147"/>
      <c r="BL543" s="150"/>
      <c r="BM543" s="147"/>
      <c r="BN543" s="147"/>
      <c r="BO543" s="147"/>
      <c r="BP543" s="147"/>
      <c r="BQ543" s="147"/>
      <c r="BR543" s="115"/>
      <c r="BS543" s="115"/>
      <c r="BT543" s="115"/>
      <c r="BU543" s="147"/>
      <c r="BV543" s="150"/>
      <c r="BW543" s="147"/>
      <c r="BX543" s="147"/>
      <c r="BY543" s="147"/>
      <c r="BZ543" s="147"/>
      <c r="CA543" s="147"/>
      <c r="CB543" s="115"/>
      <c r="CC543" s="115"/>
      <c r="CD543" s="115"/>
      <c r="CE543" s="147"/>
      <c r="CF543" s="150"/>
      <c r="CG543" s="120"/>
      <c r="CH543" s="185"/>
      <c r="CI543" s="122"/>
      <c r="CJ543" s="122"/>
      <c r="CK543" s="184"/>
      <c r="CL543" s="184"/>
    </row>
    <row r="544" spans="1:90" hidden="1" x14ac:dyDescent="0.25">
      <c r="A544" s="145"/>
      <c r="B544" s="146"/>
      <c r="C544" s="94"/>
      <c r="D544" s="147"/>
      <c r="E544" s="148"/>
      <c r="F544" s="149"/>
      <c r="G544" s="147"/>
      <c r="H544" s="147"/>
      <c r="I544" s="147"/>
      <c r="J544" s="147"/>
      <c r="K544" s="147"/>
      <c r="L544" s="115"/>
      <c r="M544" s="115"/>
      <c r="N544" s="115"/>
      <c r="O544" s="147"/>
      <c r="P544" s="149"/>
      <c r="Q544" s="147"/>
      <c r="R544" s="147"/>
      <c r="S544" s="147"/>
      <c r="T544" s="147"/>
      <c r="U544" s="147"/>
      <c r="V544" s="115"/>
      <c r="W544" s="115"/>
      <c r="X544" s="115"/>
      <c r="Y544" s="147"/>
      <c r="Z544" s="149"/>
      <c r="AA544" s="147"/>
      <c r="AB544" s="147"/>
      <c r="AC544" s="147"/>
      <c r="AD544" s="114"/>
      <c r="AE544" s="114"/>
      <c r="AF544" s="147"/>
      <c r="AG544" s="149"/>
      <c r="AH544" s="147"/>
      <c r="AI544" s="147"/>
      <c r="AJ544" s="147"/>
      <c r="AK544" s="114"/>
      <c r="AL544" s="114"/>
      <c r="AM544" s="147"/>
      <c r="AN544" s="149"/>
      <c r="AO544" s="147"/>
      <c r="AP544" s="147"/>
      <c r="AQ544" s="114"/>
      <c r="AR544" s="147"/>
      <c r="AS544" s="114"/>
      <c r="AT544" s="147"/>
      <c r="AU544" s="147"/>
      <c r="AV544" s="147"/>
      <c r="AW544" s="114"/>
      <c r="AX544" s="147"/>
      <c r="AY544" s="114"/>
      <c r="AZ544" s="147"/>
      <c r="BA544" s="114"/>
      <c r="BB544" s="149"/>
      <c r="BC544" s="118"/>
      <c r="BD544" s="70"/>
      <c r="BE544" s="71"/>
      <c r="BF544" s="148"/>
      <c r="BG544" s="148"/>
      <c r="BH544" s="147"/>
      <c r="BI544" s="114"/>
      <c r="BJ544" s="114"/>
      <c r="BK544" s="147"/>
      <c r="BL544" s="150"/>
      <c r="BM544" s="147"/>
      <c r="BN544" s="147"/>
      <c r="BO544" s="147"/>
      <c r="BP544" s="147"/>
      <c r="BQ544" s="147"/>
      <c r="BR544" s="115"/>
      <c r="BS544" s="115"/>
      <c r="BT544" s="115"/>
      <c r="BU544" s="147"/>
      <c r="BV544" s="150"/>
      <c r="BW544" s="147"/>
      <c r="BX544" s="147"/>
      <c r="BY544" s="147"/>
      <c r="BZ544" s="147"/>
      <c r="CA544" s="147"/>
      <c r="CB544" s="115"/>
      <c r="CC544" s="115"/>
      <c r="CD544" s="115"/>
      <c r="CE544" s="147"/>
      <c r="CF544" s="150"/>
      <c r="CG544" s="120"/>
      <c r="CH544" s="185"/>
      <c r="CI544" s="122"/>
      <c r="CJ544" s="122"/>
      <c r="CK544" s="184"/>
      <c r="CL544" s="184"/>
    </row>
    <row r="545" spans="1:90" hidden="1" x14ac:dyDescent="0.25">
      <c r="A545" s="145"/>
      <c r="B545" s="146"/>
      <c r="C545" s="94"/>
      <c r="D545" s="147"/>
      <c r="E545" s="148"/>
      <c r="F545" s="149"/>
      <c r="G545" s="147"/>
      <c r="H545" s="147"/>
      <c r="I545" s="147"/>
      <c r="J545" s="147"/>
      <c r="K545" s="147"/>
      <c r="L545" s="115"/>
      <c r="M545" s="115"/>
      <c r="N545" s="115"/>
      <c r="O545" s="147"/>
      <c r="P545" s="149"/>
      <c r="Q545" s="147"/>
      <c r="R545" s="147"/>
      <c r="S545" s="147"/>
      <c r="T545" s="147"/>
      <c r="U545" s="147"/>
      <c r="V545" s="115"/>
      <c r="W545" s="115"/>
      <c r="X545" s="115"/>
      <c r="Y545" s="147"/>
      <c r="Z545" s="149"/>
      <c r="AA545" s="147"/>
      <c r="AB545" s="147"/>
      <c r="AC545" s="147"/>
      <c r="AD545" s="114"/>
      <c r="AE545" s="114"/>
      <c r="AF545" s="147"/>
      <c r="AG545" s="149"/>
      <c r="AH545" s="147"/>
      <c r="AI545" s="147"/>
      <c r="AJ545" s="147"/>
      <c r="AK545" s="114"/>
      <c r="AL545" s="114"/>
      <c r="AM545" s="147"/>
      <c r="AN545" s="149"/>
      <c r="AO545" s="147"/>
      <c r="AP545" s="147"/>
      <c r="AQ545" s="114"/>
      <c r="AR545" s="147"/>
      <c r="AS545" s="114"/>
      <c r="AT545" s="147"/>
      <c r="AU545" s="147"/>
      <c r="AV545" s="147"/>
      <c r="AW545" s="114"/>
      <c r="AX545" s="147"/>
      <c r="AY545" s="114"/>
      <c r="AZ545" s="147"/>
      <c r="BA545" s="114"/>
      <c r="BB545" s="149"/>
      <c r="BC545" s="118"/>
      <c r="BD545" s="70"/>
      <c r="BE545" s="71"/>
      <c r="BF545" s="148"/>
      <c r="BG545" s="148"/>
      <c r="BH545" s="147"/>
      <c r="BI545" s="114"/>
      <c r="BJ545" s="114"/>
      <c r="BK545" s="147"/>
      <c r="BL545" s="150"/>
      <c r="BM545" s="147"/>
      <c r="BN545" s="147"/>
      <c r="BO545" s="147"/>
      <c r="BP545" s="147"/>
      <c r="BQ545" s="147"/>
      <c r="BR545" s="115"/>
      <c r="BS545" s="115"/>
      <c r="BT545" s="115"/>
      <c r="BU545" s="147"/>
      <c r="BV545" s="150"/>
      <c r="BW545" s="147"/>
      <c r="BX545" s="147"/>
      <c r="BY545" s="147"/>
      <c r="BZ545" s="147"/>
      <c r="CA545" s="147"/>
      <c r="CB545" s="115"/>
      <c r="CC545" s="115"/>
      <c r="CD545" s="115"/>
      <c r="CE545" s="147"/>
      <c r="CF545" s="150"/>
      <c r="CG545" s="120"/>
      <c r="CH545" s="185"/>
      <c r="CI545" s="122"/>
      <c r="CJ545" s="122"/>
      <c r="CK545" s="184"/>
      <c r="CL545" s="184"/>
    </row>
    <row r="546" spans="1:90" hidden="1" x14ac:dyDescent="0.25">
      <c r="A546" s="145"/>
      <c r="B546" s="146"/>
      <c r="C546" s="94"/>
      <c r="D546" s="147"/>
      <c r="E546" s="148"/>
      <c r="F546" s="149"/>
      <c r="G546" s="147"/>
      <c r="H546" s="147"/>
      <c r="I546" s="147"/>
      <c r="J546" s="147"/>
      <c r="K546" s="147"/>
      <c r="L546" s="115"/>
      <c r="M546" s="115"/>
      <c r="N546" s="115"/>
      <c r="O546" s="147"/>
      <c r="P546" s="149"/>
      <c r="Q546" s="147"/>
      <c r="R546" s="147"/>
      <c r="S546" s="147"/>
      <c r="T546" s="147"/>
      <c r="U546" s="147"/>
      <c r="V546" s="115"/>
      <c r="W546" s="115"/>
      <c r="X546" s="115"/>
      <c r="Y546" s="147"/>
      <c r="Z546" s="149"/>
      <c r="AA546" s="147"/>
      <c r="AB546" s="147"/>
      <c r="AC546" s="147"/>
      <c r="AD546" s="114"/>
      <c r="AE546" s="114"/>
      <c r="AF546" s="147"/>
      <c r="AG546" s="149"/>
      <c r="AH546" s="147"/>
      <c r="AI546" s="147"/>
      <c r="AJ546" s="147"/>
      <c r="AK546" s="114"/>
      <c r="AL546" s="114"/>
      <c r="AM546" s="147"/>
      <c r="AN546" s="149"/>
      <c r="AO546" s="147"/>
      <c r="AP546" s="147"/>
      <c r="AQ546" s="114"/>
      <c r="AR546" s="147"/>
      <c r="AS546" s="114"/>
      <c r="AT546" s="147"/>
      <c r="AU546" s="147"/>
      <c r="AV546" s="147"/>
      <c r="AW546" s="114"/>
      <c r="AX546" s="147"/>
      <c r="AY546" s="114"/>
      <c r="AZ546" s="147"/>
      <c r="BA546" s="114"/>
      <c r="BB546" s="149"/>
      <c r="BC546" s="118"/>
      <c r="BD546" s="70"/>
      <c r="BE546" s="71"/>
      <c r="BF546" s="148"/>
      <c r="BG546" s="148"/>
      <c r="BH546" s="147"/>
      <c r="BI546" s="114"/>
      <c r="BJ546" s="114"/>
      <c r="BK546" s="147"/>
      <c r="BL546" s="150"/>
      <c r="BM546" s="147"/>
      <c r="BN546" s="147"/>
      <c r="BO546" s="147"/>
      <c r="BP546" s="147"/>
      <c r="BQ546" s="147"/>
      <c r="BR546" s="115"/>
      <c r="BS546" s="115"/>
      <c r="BT546" s="115"/>
      <c r="BU546" s="147"/>
      <c r="BV546" s="150"/>
      <c r="BW546" s="147"/>
      <c r="BX546" s="147"/>
      <c r="BY546" s="147"/>
      <c r="BZ546" s="147"/>
      <c r="CA546" s="147"/>
      <c r="CB546" s="115"/>
      <c r="CC546" s="115"/>
      <c r="CD546" s="115"/>
      <c r="CE546" s="147"/>
      <c r="CF546" s="150"/>
      <c r="CG546" s="120"/>
      <c r="CH546" s="185"/>
      <c r="CI546" s="122"/>
      <c r="CJ546" s="122"/>
      <c r="CK546" s="184"/>
      <c r="CL546" s="184"/>
    </row>
    <row r="547" spans="1:90" hidden="1" x14ac:dyDescent="0.25">
      <c r="A547" s="145"/>
      <c r="B547" s="146"/>
      <c r="C547" s="94"/>
      <c r="D547" s="147"/>
      <c r="E547" s="148"/>
      <c r="F547" s="149"/>
      <c r="G547" s="147"/>
      <c r="H547" s="147"/>
      <c r="I547" s="147"/>
      <c r="J547" s="147"/>
      <c r="K547" s="147"/>
      <c r="L547" s="115"/>
      <c r="M547" s="115"/>
      <c r="N547" s="115"/>
      <c r="O547" s="147"/>
      <c r="P547" s="149"/>
      <c r="Q547" s="147"/>
      <c r="R547" s="147"/>
      <c r="S547" s="147"/>
      <c r="T547" s="147"/>
      <c r="U547" s="147"/>
      <c r="V547" s="115"/>
      <c r="W547" s="115"/>
      <c r="X547" s="115"/>
      <c r="Y547" s="147"/>
      <c r="Z547" s="149"/>
      <c r="AA547" s="147"/>
      <c r="AB547" s="147"/>
      <c r="AC547" s="147"/>
      <c r="AD547" s="114"/>
      <c r="AE547" s="114"/>
      <c r="AF547" s="147"/>
      <c r="AG547" s="149"/>
      <c r="AH547" s="147"/>
      <c r="AI547" s="147"/>
      <c r="AJ547" s="147"/>
      <c r="AK547" s="114"/>
      <c r="AL547" s="114"/>
      <c r="AM547" s="147"/>
      <c r="AN547" s="149"/>
      <c r="AO547" s="147"/>
      <c r="AP547" s="147"/>
      <c r="AQ547" s="114"/>
      <c r="AR547" s="147"/>
      <c r="AS547" s="114"/>
      <c r="AT547" s="147"/>
      <c r="AU547" s="147"/>
      <c r="AV547" s="147"/>
      <c r="AW547" s="114"/>
      <c r="AX547" s="147"/>
      <c r="AY547" s="114"/>
      <c r="AZ547" s="147"/>
      <c r="BA547" s="114"/>
      <c r="BB547" s="149"/>
      <c r="BC547" s="118"/>
      <c r="BD547" s="70"/>
      <c r="BE547" s="71"/>
      <c r="BF547" s="148"/>
      <c r="BG547" s="148"/>
      <c r="BH547" s="147"/>
      <c r="BI547" s="114"/>
      <c r="BJ547" s="114"/>
      <c r="BK547" s="147"/>
      <c r="BL547" s="150"/>
      <c r="BM547" s="147"/>
      <c r="BN547" s="147"/>
      <c r="BO547" s="147"/>
      <c r="BP547" s="147"/>
      <c r="BQ547" s="147"/>
      <c r="BR547" s="115"/>
      <c r="BS547" s="115"/>
      <c r="BT547" s="115"/>
      <c r="BU547" s="147"/>
      <c r="BV547" s="150"/>
      <c r="BW547" s="147"/>
      <c r="BX547" s="147"/>
      <c r="BY547" s="147"/>
      <c r="BZ547" s="147"/>
      <c r="CA547" s="147"/>
      <c r="CB547" s="115"/>
      <c r="CC547" s="115"/>
      <c r="CD547" s="115"/>
      <c r="CE547" s="147"/>
      <c r="CF547" s="150"/>
      <c r="CG547" s="120"/>
      <c r="CH547" s="185"/>
      <c r="CI547" s="122"/>
      <c r="CJ547" s="122"/>
      <c r="CK547" s="184"/>
      <c r="CL547" s="184"/>
    </row>
    <row r="548" spans="1:90" hidden="1" x14ac:dyDescent="0.25">
      <c r="A548" s="145"/>
      <c r="B548" s="146"/>
      <c r="C548" s="94"/>
      <c r="D548" s="147"/>
      <c r="E548" s="148"/>
      <c r="F548" s="149"/>
      <c r="G548" s="147"/>
      <c r="H548" s="147"/>
      <c r="I548" s="147"/>
      <c r="J548" s="147"/>
      <c r="K548" s="147"/>
      <c r="L548" s="115"/>
      <c r="M548" s="115"/>
      <c r="N548" s="115"/>
      <c r="O548" s="147"/>
      <c r="P548" s="149"/>
      <c r="Q548" s="147"/>
      <c r="R548" s="147"/>
      <c r="S548" s="147"/>
      <c r="T548" s="147"/>
      <c r="U548" s="147"/>
      <c r="V548" s="115"/>
      <c r="W548" s="115"/>
      <c r="X548" s="115"/>
      <c r="Y548" s="147"/>
      <c r="Z548" s="149"/>
      <c r="AA548" s="147"/>
      <c r="AB548" s="147"/>
      <c r="AC548" s="147"/>
      <c r="AD548" s="114"/>
      <c r="AE548" s="114"/>
      <c r="AF548" s="147"/>
      <c r="AG548" s="149"/>
      <c r="AH548" s="147"/>
      <c r="AI548" s="147"/>
      <c r="AJ548" s="147"/>
      <c r="AK548" s="114"/>
      <c r="AL548" s="114"/>
      <c r="AM548" s="147"/>
      <c r="AN548" s="149"/>
      <c r="AO548" s="147"/>
      <c r="AP548" s="147"/>
      <c r="AQ548" s="114"/>
      <c r="AR548" s="147"/>
      <c r="AS548" s="114"/>
      <c r="AT548" s="147"/>
      <c r="AU548" s="147"/>
      <c r="AV548" s="147"/>
      <c r="AW548" s="114"/>
      <c r="AX548" s="147"/>
      <c r="AY548" s="114"/>
      <c r="AZ548" s="147"/>
      <c r="BA548" s="114"/>
      <c r="BB548" s="149"/>
      <c r="BC548" s="118"/>
      <c r="BD548" s="70"/>
      <c r="BE548" s="71"/>
      <c r="BF548" s="148"/>
      <c r="BG548" s="148"/>
      <c r="BH548" s="147"/>
      <c r="BI548" s="114"/>
      <c r="BJ548" s="114"/>
      <c r="BK548" s="147"/>
      <c r="BL548" s="150"/>
      <c r="BM548" s="147"/>
      <c r="BN548" s="147"/>
      <c r="BO548" s="147"/>
      <c r="BP548" s="147"/>
      <c r="BQ548" s="147"/>
      <c r="BR548" s="115"/>
      <c r="BS548" s="115"/>
      <c r="BT548" s="115"/>
      <c r="BU548" s="147"/>
      <c r="BV548" s="150"/>
      <c r="BW548" s="147"/>
      <c r="BX548" s="147"/>
      <c r="BY548" s="147"/>
      <c r="BZ548" s="147"/>
      <c r="CA548" s="147"/>
      <c r="CB548" s="115"/>
      <c r="CC548" s="115"/>
      <c r="CD548" s="115"/>
      <c r="CE548" s="147"/>
      <c r="CF548" s="150"/>
      <c r="CG548" s="120"/>
      <c r="CH548" s="185"/>
      <c r="CI548" s="122"/>
      <c r="CJ548" s="122"/>
      <c r="CK548" s="184"/>
      <c r="CL548" s="184"/>
    </row>
    <row r="549" spans="1:90" hidden="1" x14ac:dyDescent="0.25">
      <c r="A549" s="145"/>
      <c r="B549" s="146"/>
      <c r="C549" s="94"/>
      <c r="D549" s="147"/>
      <c r="E549" s="148"/>
      <c r="F549" s="149"/>
      <c r="G549" s="147"/>
      <c r="H549" s="147"/>
      <c r="I549" s="147"/>
      <c r="J549" s="147"/>
      <c r="K549" s="147"/>
      <c r="L549" s="115"/>
      <c r="M549" s="115"/>
      <c r="N549" s="115"/>
      <c r="O549" s="147"/>
      <c r="P549" s="149"/>
      <c r="Q549" s="147"/>
      <c r="R549" s="147"/>
      <c r="S549" s="147"/>
      <c r="T549" s="147"/>
      <c r="U549" s="147"/>
      <c r="V549" s="115"/>
      <c r="W549" s="115"/>
      <c r="X549" s="115"/>
      <c r="Y549" s="147"/>
      <c r="Z549" s="149"/>
      <c r="AA549" s="147"/>
      <c r="AB549" s="147"/>
      <c r="AC549" s="147"/>
      <c r="AD549" s="114"/>
      <c r="AE549" s="114"/>
      <c r="AF549" s="147"/>
      <c r="AG549" s="149"/>
      <c r="AH549" s="147"/>
      <c r="AI549" s="147"/>
      <c r="AJ549" s="147"/>
      <c r="AK549" s="114"/>
      <c r="AL549" s="114"/>
      <c r="AM549" s="147"/>
      <c r="AN549" s="149"/>
      <c r="AO549" s="147"/>
      <c r="AP549" s="147"/>
      <c r="AQ549" s="114"/>
      <c r="AR549" s="147"/>
      <c r="AS549" s="114"/>
      <c r="AT549" s="147"/>
      <c r="AU549" s="147"/>
      <c r="AV549" s="147"/>
      <c r="AW549" s="114"/>
      <c r="AX549" s="147"/>
      <c r="AY549" s="114"/>
      <c r="AZ549" s="147"/>
      <c r="BA549" s="114"/>
      <c r="BB549" s="149"/>
      <c r="BC549" s="118"/>
      <c r="BD549" s="70"/>
      <c r="BE549" s="71"/>
      <c r="BF549" s="148"/>
      <c r="BG549" s="148"/>
      <c r="BH549" s="147"/>
      <c r="BI549" s="114"/>
      <c r="BJ549" s="114"/>
      <c r="BK549" s="147"/>
      <c r="BL549" s="150"/>
      <c r="BM549" s="147"/>
      <c r="BN549" s="147"/>
      <c r="BO549" s="147"/>
      <c r="BP549" s="147"/>
      <c r="BQ549" s="147"/>
      <c r="BR549" s="115"/>
      <c r="BS549" s="115"/>
      <c r="BT549" s="115"/>
      <c r="BU549" s="147"/>
      <c r="BV549" s="150"/>
      <c r="BW549" s="147"/>
      <c r="BX549" s="147"/>
      <c r="BY549" s="147"/>
      <c r="BZ549" s="147"/>
      <c r="CA549" s="147"/>
      <c r="CB549" s="115"/>
      <c r="CC549" s="115"/>
      <c r="CD549" s="115"/>
      <c r="CE549" s="147"/>
      <c r="CF549" s="150"/>
      <c r="CG549" s="120"/>
      <c r="CH549" s="185"/>
      <c r="CI549" s="122"/>
      <c r="CJ549" s="122"/>
      <c r="CK549" s="184"/>
      <c r="CL549" s="184"/>
    </row>
    <row r="550" spans="1:90" hidden="1" x14ac:dyDescent="0.25">
      <c r="A550" s="145"/>
      <c r="B550" s="146"/>
      <c r="C550" s="94"/>
      <c r="D550" s="147"/>
      <c r="E550" s="148"/>
      <c r="F550" s="149"/>
      <c r="G550" s="147"/>
      <c r="H550" s="147"/>
      <c r="I550" s="147"/>
      <c r="J550" s="147"/>
      <c r="K550" s="147"/>
      <c r="L550" s="115"/>
      <c r="M550" s="115"/>
      <c r="N550" s="115"/>
      <c r="O550" s="147"/>
      <c r="P550" s="149"/>
      <c r="Q550" s="147"/>
      <c r="R550" s="147"/>
      <c r="S550" s="147"/>
      <c r="T550" s="147"/>
      <c r="U550" s="147"/>
      <c r="V550" s="115"/>
      <c r="W550" s="115"/>
      <c r="X550" s="115"/>
      <c r="Y550" s="147"/>
      <c r="Z550" s="149"/>
      <c r="AA550" s="147"/>
      <c r="AB550" s="147"/>
      <c r="AC550" s="147"/>
      <c r="AD550" s="114"/>
      <c r="AE550" s="114"/>
      <c r="AF550" s="147"/>
      <c r="AG550" s="149"/>
      <c r="AH550" s="147"/>
      <c r="AI550" s="147"/>
      <c r="AJ550" s="147"/>
      <c r="AK550" s="114"/>
      <c r="AL550" s="114"/>
      <c r="AM550" s="147"/>
      <c r="AN550" s="149"/>
      <c r="AO550" s="147"/>
      <c r="AP550" s="147"/>
      <c r="AQ550" s="114"/>
      <c r="AR550" s="147"/>
      <c r="AS550" s="114"/>
      <c r="AT550" s="147"/>
      <c r="AU550" s="147"/>
      <c r="AV550" s="147"/>
      <c r="AW550" s="114"/>
      <c r="AX550" s="147"/>
      <c r="AY550" s="114"/>
      <c r="AZ550" s="147"/>
      <c r="BA550" s="114"/>
      <c r="BB550" s="149"/>
      <c r="BC550" s="118"/>
      <c r="BD550" s="70"/>
      <c r="BE550" s="71"/>
      <c r="BF550" s="148"/>
      <c r="BG550" s="148"/>
      <c r="BH550" s="147"/>
      <c r="BI550" s="114"/>
      <c r="BJ550" s="114"/>
      <c r="BK550" s="147"/>
      <c r="BL550" s="150"/>
      <c r="BM550" s="147"/>
      <c r="BN550" s="147"/>
      <c r="BO550" s="147"/>
      <c r="BP550" s="147"/>
      <c r="BQ550" s="147"/>
      <c r="BR550" s="115"/>
      <c r="BS550" s="115"/>
      <c r="BT550" s="115"/>
      <c r="BU550" s="147"/>
      <c r="BV550" s="150"/>
      <c r="BW550" s="147"/>
      <c r="BX550" s="147"/>
      <c r="BY550" s="147"/>
      <c r="BZ550" s="147"/>
      <c r="CA550" s="147"/>
      <c r="CB550" s="115"/>
      <c r="CC550" s="115"/>
      <c r="CD550" s="115"/>
      <c r="CE550" s="147"/>
      <c r="CF550" s="150"/>
      <c r="CG550" s="120"/>
      <c r="CH550" s="185"/>
      <c r="CI550" s="122"/>
      <c r="CJ550" s="122"/>
      <c r="CK550" s="184"/>
      <c r="CL550" s="184"/>
    </row>
    <row r="551" spans="1:90" hidden="1" x14ac:dyDescent="0.25">
      <c r="A551" s="145"/>
      <c r="B551" s="146"/>
      <c r="C551" s="94"/>
      <c r="D551" s="147"/>
      <c r="E551" s="148"/>
      <c r="F551" s="149"/>
      <c r="G551" s="147"/>
      <c r="H551" s="147"/>
      <c r="I551" s="147"/>
      <c r="J551" s="147"/>
      <c r="K551" s="147"/>
      <c r="L551" s="115"/>
      <c r="M551" s="115"/>
      <c r="N551" s="115"/>
      <c r="O551" s="147"/>
      <c r="P551" s="149"/>
      <c r="Q551" s="147"/>
      <c r="R551" s="147"/>
      <c r="S551" s="147"/>
      <c r="T551" s="147"/>
      <c r="U551" s="147"/>
      <c r="V551" s="115"/>
      <c r="W551" s="115"/>
      <c r="X551" s="115"/>
      <c r="Y551" s="147"/>
      <c r="Z551" s="149"/>
      <c r="AA551" s="147"/>
      <c r="AB551" s="147"/>
      <c r="AC551" s="147"/>
      <c r="AD551" s="114"/>
      <c r="AE551" s="114"/>
      <c r="AF551" s="147"/>
      <c r="AG551" s="149"/>
      <c r="AH551" s="147"/>
      <c r="AI551" s="147"/>
      <c r="AJ551" s="147"/>
      <c r="AK551" s="114"/>
      <c r="AL551" s="114"/>
      <c r="AM551" s="147"/>
      <c r="AN551" s="149"/>
      <c r="AO551" s="147"/>
      <c r="AP551" s="147"/>
      <c r="AQ551" s="114"/>
      <c r="AR551" s="147"/>
      <c r="AS551" s="114"/>
      <c r="AT551" s="147"/>
      <c r="AU551" s="147"/>
      <c r="AV551" s="147"/>
      <c r="AW551" s="114"/>
      <c r="AX551" s="147"/>
      <c r="AY551" s="114"/>
      <c r="AZ551" s="147"/>
      <c r="BA551" s="114"/>
      <c r="BB551" s="149"/>
      <c r="BC551" s="118"/>
      <c r="BD551" s="70"/>
      <c r="BE551" s="71"/>
      <c r="BF551" s="148"/>
      <c r="BG551" s="148"/>
      <c r="BH551" s="147"/>
      <c r="BI551" s="114"/>
      <c r="BJ551" s="114"/>
      <c r="BK551" s="147"/>
      <c r="BL551" s="150"/>
      <c r="BM551" s="147"/>
      <c r="BN551" s="147"/>
      <c r="BO551" s="147"/>
      <c r="BP551" s="147"/>
      <c r="BQ551" s="147"/>
      <c r="BR551" s="115"/>
      <c r="BS551" s="115"/>
      <c r="BT551" s="115"/>
      <c r="BU551" s="147"/>
      <c r="BV551" s="150"/>
      <c r="BW551" s="147"/>
      <c r="BX551" s="147"/>
      <c r="BY551" s="147"/>
      <c r="BZ551" s="147"/>
      <c r="CA551" s="147"/>
      <c r="CB551" s="115"/>
      <c r="CC551" s="115"/>
      <c r="CD551" s="115"/>
      <c r="CE551" s="147"/>
      <c r="CF551" s="150"/>
      <c r="CG551" s="120"/>
      <c r="CH551" s="185"/>
      <c r="CI551" s="122"/>
      <c r="CJ551" s="122"/>
      <c r="CK551" s="184"/>
      <c r="CL551" s="184"/>
    </row>
    <row r="552" spans="1:90" hidden="1" x14ac:dyDescent="0.25">
      <c r="A552" s="145"/>
      <c r="B552" s="146"/>
      <c r="C552" s="94"/>
      <c r="D552" s="147"/>
      <c r="E552" s="148"/>
      <c r="F552" s="149"/>
      <c r="G552" s="147"/>
      <c r="H552" s="147"/>
      <c r="I552" s="147"/>
      <c r="J552" s="147"/>
      <c r="K552" s="147"/>
      <c r="L552" s="115"/>
      <c r="M552" s="115"/>
      <c r="N552" s="115"/>
      <c r="O552" s="147"/>
      <c r="P552" s="149"/>
      <c r="Q552" s="147"/>
      <c r="R552" s="147"/>
      <c r="S552" s="147"/>
      <c r="T552" s="147"/>
      <c r="U552" s="147"/>
      <c r="V552" s="115"/>
      <c r="W552" s="115"/>
      <c r="X552" s="115"/>
      <c r="Y552" s="147"/>
      <c r="Z552" s="149"/>
      <c r="AA552" s="147"/>
      <c r="AB552" s="147"/>
      <c r="AC552" s="147"/>
      <c r="AD552" s="114"/>
      <c r="AE552" s="114"/>
      <c r="AF552" s="147"/>
      <c r="AG552" s="149"/>
      <c r="AH552" s="147"/>
      <c r="AI552" s="147"/>
      <c r="AJ552" s="147"/>
      <c r="AK552" s="114"/>
      <c r="AL552" s="114"/>
      <c r="AM552" s="147"/>
      <c r="AN552" s="149"/>
      <c r="AO552" s="147"/>
      <c r="AP552" s="147"/>
      <c r="AQ552" s="114"/>
      <c r="AR552" s="147"/>
      <c r="AS552" s="114"/>
      <c r="AT552" s="147"/>
      <c r="AU552" s="147"/>
      <c r="AV552" s="147"/>
      <c r="AW552" s="114"/>
      <c r="AX552" s="147"/>
      <c r="AY552" s="114"/>
      <c r="AZ552" s="147"/>
      <c r="BA552" s="114"/>
      <c r="BB552" s="149"/>
      <c r="BC552" s="118"/>
      <c r="BD552" s="70"/>
      <c r="BE552" s="71"/>
      <c r="BF552" s="148"/>
      <c r="BG552" s="148"/>
      <c r="BH552" s="147"/>
      <c r="BI552" s="114"/>
      <c r="BJ552" s="114"/>
      <c r="BK552" s="147"/>
      <c r="BL552" s="150"/>
      <c r="BM552" s="147"/>
      <c r="BN552" s="147"/>
      <c r="BO552" s="147"/>
      <c r="BP552" s="147"/>
      <c r="BQ552" s="147"/>
      <c r="BR552" s="115"/>
      <c r="BS552" s="115"/>
      <c r="BT552" s="115"/>
      <c r="BU552" s="147"/>
      <c r="BV552" s="150"/>
      <c r="BW552" s="147"/>
      <c r="BX552" s="147"/>
      <c r="BY552" s="147"/>
      <c r="BZ552" s="147"/>
      <c r="CA552" s="147"/>
      <c r="CB552" s="115"/>
      <c r="CC552" s="115"/>
      <c r="CD552" s="115"/>
      <c r="CE552" s="147"/>
      <c r="CF552" s="150"/>
      <c r="CG552" s="120"/>
      <c r="CH552" s="185"/>
      <c r="CI552" s="122"/>
      <c r="CJ552" s="122"/>
      <c r="CK552" s="184"/>
      <c r="CL552" s="184"/>
    </row>
    <row r="553" spans="1:90" hidden="1" x14ac:dyDescent="0.25">
      <c r="A553" s="145"/>
      <c r="B553" s="146"/>
      <c r="C553" s="94"/>
      <c r="D553" s="147"/>
      <c r="E553" s="148"/>
      <c r="F553" s="149"/>
      <c r="G553" s="147"/>
      <c r="H553" s="147"/>
      <c r="I553" s="147"/>
      <c r="J553" s="147"/>
      <c r="K553" s="147"/>
      <c r="L553" s="115"/>
      <c r="M553" s="115"/>
      <c r="N553" s="115"/>
      <c r="O553" s="147"/>
      <c r="P553" s="149"/>
      <c r="Q553" s="147"/>
      <c r="R553" s="147"/>
      <c r="S553" s="147"/>
      <c r="T553" s="147"/>
      <c r="U553" s="147"/>
      <c r="V553" s="115"/>
      <c r="W553" s="115"/>
      <c r="X553" s="115"/>
      <c r="Y553" s="147"/>
      <c r="Z553" s="149"/>
      <c r="AA553" s="147"/>
      <c r="AB553" s="147"/>
      <c r="AC553" s="147"/>
      <c r="AD553" s="114"/>
      <c r="AE553" s="114"/>
      <c r="AF553" s="147"/>
      <c r="AG553" s="149"/>
      <c r="AH553" s="147"/>
      <c r="AI553" s="147"/>
      <c r="AJ553" s="147"/>
      <c r="AK553" s="114"/>
      <c r="AL553" s="114"/>
      <c r="AM553" s="147"/>
      <c r="AN553" s="149"/>
      <c r="AO553" s="147"/>
      <c r="AP553" s="147"/>
      <c r="AQ553" s="114"/>
      <c r="AR553" s="147"/>
      <c r="AS553" s="114"/>
      <c r="AT553" s="147"/>
      <c r="AU553" s="147"/>
      <c r="AV553" s="147"/>
      <c r="AW553" s="114"/>
      <c r="AX553" s="147"/>
      <c r="AY553" s="114"/>
      <c r="AZ553" s="147"/>
      <c r="BA553" s="114"/>
      <c r="BB553" s="149"/>
      <c r="BC553" s="118"/>
      <c r="BD553" s="70"/>
      <c r="BE553" s="71"/>
      <c r="BF553" s="148"/>
      <c r="BG553" s="148"/>
      <c r="BH553" s="147"/>
      <c r="BI553" s="114"/>
      <c r="BJ553" s="114"/>
      <c r="BK553" s="147"/>
      <c r="BL553" s="150"/>
      <c r="BM553" s="147"/>
      <c r="BN553" s="147"/>
      <c r="BO553" s="147"/>
      <c r="BP553" s="147"/>
      <c r="BQ553" s="147"/>
      <c r="BR553" s="115"/>
      <c r="BS553" s="115"/>
      <c r="BT553" s="115"/>
      <c r="BU553" s="147"/>
      <c r="BV553" s="150"/>
      <c r="BW553" s="147"/>
      <c r="BX553" s="147"/>
      <c r="BY553" s="147"/>
      <c r="BZ553" s="147"/>
      <c r="CA553" s="147"/>
      <c r="CB553" s="115"/>
      <c r="CC553" s="115"/>
      <c r="CD553" s="115"/>
      <c r="CE553" s="147"/>
      <c r="CF553" s="150"/>
      <c r="CG553" s="120"/>
      <c r="CH553" s="185"/>
      <c r="CI553" s="122"/>
      <c r="CJ553" s="122"/>
      <c r="CK553" s="184"/>
      <c r="CL553" s="184"/>
    </row>
    <row r="554" spans="1:90" hidden="1" x14ac:dyDescent="0.25">
      <c r="A554" s="145"/>
      <c r="B554" s="146"/>
      <c r="C554" s="94"/>
      <c r="D554" s="147"/>
      <c r="E554" s="148"/>
      <c r="F554" s="149"/>
      <c r="G554" s="147"/>
      <c r="H554" s="147"/>
      <c r="I554" s="147"/>
      <c r="J554" s="147"/>
      <c r="K554" s="147"/>
      <c r="L554" s="115"/>
      <c r="M554" s="115"/>
      <c r="N554" s="115"/>
      <c r="O554" s="147"/>
      <c r="P554" s="149"/>
      <c r="Q554" s="147"/>
      <c r="R554" s="147"/>
      <c r="S554" s="147"/>
      <c r="T554" s="147"/>
      <c r="U554" s="147"/>
      <c r="V554" s="115"/>
      <c r="W554" s="115"/>
      <c r="X554" s="115"/>
      <c r="Y554" s="147"/>
      <c r="Z554" s="149"/>
      <c r="AA554" s="147"/>
      <c r="AB554" s="147"/>
      <c r="AC554" s="147"/>
      <c r="AD554" s="114"/>
      <c r="AE554" s="114"/>
      <c r="AF554" s="147"/>
      <c r="AG554" s="149"/>
      <c r="AH554" s="147"/>
      <c r="AI554" s="147"/>
      <c r="AJ554" s="147"/>
      <c r="AK554" s="114"/>
      <c r="AL554" s="114"/>
      <c r="AM554" s="147"/>
      <c r="AN554" s="149"/>
      <c r="AO554" s="147"/>
      <c r="AP554" s="147"/>
      <c r="AQ554" s="114"/>
      <c r="AR554" s="147"/>
      <c r="AS554" s="114"/>
      <c r="AT554" s="147"/>
      <c r="AU554" s="147"/>
      <c r="AV554" s="147"/>
      <c r="AW554" s="114"/>
      <c r="AX554" s="147"/>
      <c r="AY554" s="114"/>
      <c r="AZ554" s="147"/>
      <c r="BA554" s="114"/>
      <c r="BB554" s="149"/>
      <c r="BC554" s="118"/>
      <c r="BD554" s="70"/>
      <c r="BE554" s="71"/>
      <c r="BF554" s="148"/>
      <c r="BG554" s="148"/>
      <c r="BH554" s="147"/>
      <c r="BI554" s="114"/>
      <c r="BJ554" s="114"/>
      <c r="BK554" s="147"/>
      <c r="BL554" s="150"/>
      <c r="BM554" s="147"/>
      <c r="BN554" s="147"/>
      <c r="BO554" s="147"/>
      <c r="BP554" s="147"/>
      <c r="BQ554" s="147"/>
      <c r="BR554" s="115"/>
      <c r="BS554" s="115"/>
      <c r="BT554" s="115"/>
      <c r="BU554" s="147"/>
      <c r="BV554" s="150"/>
      <c r="BW554" s="147"/>
      <c r="BX554" s="147"/>
      <c r="BY554" s="147"/>
      <c r="BZ554" s="147"/>
      <c r="CA554" s="147"/>
      <c r="CB554" s="115"/>
      <c r="CC554" s="115"/>
      <c r="CD554" s="115"/>
      <c r="CE554" s="147"/>
      <c r="CF554" s="150"/>
      <c r="CG554" s="120"/>
      <c r="CH554" s="185"/>
      <c r="CI554" s="122"/>
      <c r="CJ554" s="122"/>
      <c r="CK554" s="184"/>
      <c r="CL554" s="184"/>
    </row>
    <row r="555" spans="1:90" hidden="1" x14ac:dyDescent="0.25">
      <c r="A555" s="145"/>
      <c r="B555" s="146"/>
      <c r="C555" s="94"/>
      <c r="D555" s="147"/>
      <c r="E555" s="148"/>
      <c r="F555" s="149"/>
      <c r="G555" s="147"/>
      <c r="H555" s="147"/>
      <c r="I555" s="147"/>
      <c r="J555" s="147"/>
      <c r="K555" s="147"/>
      <c r="L555" s="115"/>
      <c r="M555" s="115"/>
      <c r="N555" s="115"/>
      <c r="O555" s="147"/>
      <c r="P555" s="149"/>
      <c r="Q555" s="147"/>
      <c r="R555" s="147"/>
      <c r="S555" s="147"/>
      <c r="T555" s="147"/>
      <c r="U555" s="147"/>
      <c r="V555" s="115"/>
      <c r="W555" s="115"/>
      <c r="X555" s="115"/>
      <c r="Y555" s="147"/>
      <c r="Z555" s="149"/>
      <c r="AA555" s="147"/>
      <c r="AB555" s="147"/>
      <c r="AC555" s="147"/>
      <c r="AD555" s="114"/>
      <c r="AE555" s="114"/>
      <c r="AF555" s="147"/>
      <c r="AG555" s="149"/>
      <c r="AH555" s="147"/>
      <c r="AI555" s="147"/>
      <c r="AJ555" s="147"/>
      <c r="AK555" s="114"/>
      <c r="AL555" s="114"/>
      <c r="AM555" s="147"/>
      <c r="AN555" s="149"/>
      <c r="AO555" s="147"/>
      <c r="AP555" s="147"/>
      <c r="AQ555" s="114"/>
      <c r="AR555" s="147"/>
      <c r="AS555" s="114"/>
      <c r="AT555" s="147"/>
      <c r="AU555" s="147"/>
      <c r="AV555" s="147"/>
      <c r="AW555" s="114"/>
      <c r="AX555" s="147"/>
      <c r="AY555" s="114"/>
      <c r="AZ555" s="147"/>
      <c r="BA555" s="114"/>
      <c r="BB555" s="149"/>
      <c r="BC555" s="118"/>
      <c r="BD555" s="70"/>
      <c r="BE555" s="71"/>
      <c r="BF555" s="148"/>
      <c r="BG555" s="148"/>
      <c r="BH555" s="147"/>
      <c r="BI555" s="114"/>
      <c r="BJ555" s="114"/>
      <c r="BK555" s="147"/>
      <c r="BL555" s="150"/>
      <c r="BM555" s="147"/>
      <c r="BN555" s="147"/>
      <c r="BO555" s="147"/>
      <c r="BP555" s="147"/>
      <c r="BQ555" s="147"/>
      <c r="BR555" s="115"/>
      <c r="BS555" s="115"/>
      <c r="BT555" s="115"/>
      <c r="BU555" s="147"/>
      <c r="BV555" s="150"/>
      <c r="BW555" s="147"/>
      <c r="BX555" s="147"/>
      <c r="BY555" s="147"/>
      <c r="BZ555" s="147"/>
      <c r="CA555" s="147"/>
      <c r="CB555" s="115"/>
      <c r="CC555" s="115"/>
      <c r="CD555" s="115"/>
      <c r="CE555" s="147"/>
      <c r="CF555" s="150"/>
      <c r="CG555" s="120"/>
      <c r="CH555" s="185"/>
      <c r="CI555" s="122"/>
      <c r="CJ555" s="122"/>
      <c r="CK555" s="184"/>
      <c r="CL555" s="184"/>
    </row>
    <row r="556" spans="1:90" hidden="1" x14ac:dyDescent="0.25">
      <c r="A556" s="145"/>
      <c r="B556" s="146"/>
      <c r="C556" s="94"/>
      <c r="D556" s="147"/>
      <c r="E556" s="148"/>
      <c r="F556" s="149"/>
      <c r="G556" s="147"/>
      <c r="H556" s="147"/>
      <c r="I556" s="147"/>
      <c r="J556" s="147"/>
      <c r="K556" s="147"/>
      <c r="L556" s="115"/>
      <c r="M556" s="115"/>
      <c r="N556" s="115"/>
      <c r="O556" s="147"/>
      <c r="P556" s="149"/>
      <c r="Q556" s="147"/>
      <c r="R556" s="147"/>
      <c r="S556" s="147"/>
      <c r="T556" s="147"/>
      <c r="U556" s="147"/>
      <c r="V556" s="115"/>
      <c r="W556" s="115"/>
      <c r="X556" s="115"/>
      <c r="Y556" s="147"/>
      <c r="Z556" s="149"/>
      <c r="AA556" s="147"/>
      <c r="AB556" s="147"/>
      <c r="AC556" s="147"/>
      <c r="AD556" s="114"/>
      <c r="AE556" s="114"/>
      <c r="AF556" s="147"/>
      <c r="AG556" s="149"/>
      <c r="AH556" s="147"/>
      <c r="AI556" s="147"/>
      <c r="AJ556" s="147"/>
      <c r="AK556" s="114"/>
      <c r="AL556" s="114"/>
      <c r="AM556" s="147"/>
      <c r="AN556" s="149"/>
      <c r="AO556" s="147"/>
      <c r="AP556" s="147"/>
      <c r="AQ556" s="114"/>
      <c r="AR556" s="147"/>
      <c r="AS556" s="114"/>
      <c r="AT556" s="147"/>
      <c r="AU556" s="147"/>
      <c r="AV556" s="147"/>
      <c r="AW556" s="114"/>
      <c r="AX556" s="147"/>
      <c r="AY556" s="114"/>
      <c r="AZ556" s="147"/>
      <c r="BA556" s="114"/>
      <c r="BB556" s="149"/>
      <c r="BC556" s="118"/>
      <c r="BD556" s="70"/>
      <c r="BE556" s="71"/>
      <c r="BF556" s="148"/>
      <c r="BG556" s="148"/>
      <c r="BH556" s="147"/>
      <c r="BI556" s="114"/>
      <c r="BJ556" s="114"/>
      <c r="BK556" s="147"/>
      <c r="BL556" s="150"/>
      <c r="BM556" s="147"/>
      <c r="BN556" s="147"/>
      <c r="BO556" s="147"/>
      <c r="BP556" s="147"/>
      <c r="BQ556" s="147"/>
      <c r="BR556" s="115"/>
      <c r="BS556" s="115"/>
      <c r="BT556" s="115"/>
      <c r="BU556" s="147"/>
      <c r="BV556" s="150"/>
      <c r="BW556" s="147"/>
      <c r="BX556" s="147"/>
      <c r="BY556" s="147"/>
      <c r="BZ556" s="147"/>
      <c r="CA556" s="147"/>
      <c r="CB556" s="115"/>
      <c r="CC556" s="115"/>
      <c r="CD556" s="115"/>
      <c r="CE556" s="147"/>
      <c r="CF556" s="150"/>
      <c r="CG556" s="120"/>
      <c r="CH556" s="185"/>
      <c r="CI556" s="122"/>
      <c r="CJ556" s="122"/>
      <c r="CK556" s="184"/>
      <c r="CL556" s="184"/>
    </row>
    <row r="557" spans="1:90" hidden="1" x14ac:dyDescent="0.25">
      <c r="A557" s="145"/>
      <c r="B557" s="146"/>
      <c r="C557" s="94"/>
      <c r="D557" s="147"/>
      <c r="E557" s="148"/>
      <c r="F557" s="149"/>
      <c r="G557" s="147"/>
      <c r="H557" s="147"/>
      <c r="I557" s="147"/>
      <c r="J557" s="147"/>
      <c r="K557" s="147"/>
      <c r="L557" s="115"/>
      <c r="M557" s="115"/>
      <c r="N557" s="115"/>
      <c r="O557" s="147"/>
      <c r="P557" s="149"/>
      <c r="Q557" s="147"/>
      <c r="R557" s="147"/>
      <c r="S557" s="147"/>
      <c r="T557" s="147"/>
      <c r="U557" s="147"/>
      <c r="V557" s="115"/>
      <c r="W557" s="115"/>
      <c r="X557" s="115"/>
      <c r="Y557" s="147"/>
      <c r="Z557" s="149"/>
      <c r="AA557" s="147"/>
      <c r="AB557" s="147"/>
      <c r="AC557" s="147"/>
      <c r="AD557" s="114"/>
      <c r="AE557" s="114"/>
      <c r="AF557" s="147"/>
      <c r="AG557" s="149"/>
      <c r="AH557" s="147"/>
      <c r="AI557" s="147"/>
      <c r="AJ557" s="147"/>
      <c r="AK557" s="114"/>
      <c r="AL557" s="114"/>
      <c r="AM557" s="147"/>
      <c r="AN557" s="149"/>
      <c r="AO557" s="147"/>
      <c r="AP557" s="147"/>
      <c r="AQ557" s="114"/>
      <c r="AR557" s="147"/>
      <c r="AS557" s="114"/>
      <c r="AT557" s="147"/>
      <c r="AU557" s="147"/>
      <c r="AV557" s="147"/>
      <c r="AW557" s="114"/>
      <c r="AX557" s="147"/>
      <c r="AY557" s="114"/>
      <c r="AZ557" s="147"/>
      <c r="BA557" s="114"/>
      <c r="BB557" s="149"/>
      <c r="BC557" s="118"/>
      <c r="BD557" s="70"/>
      <c r="BE557" s="71"/>
      <c r="BF557" s="148"/>
      <c r="BG557" s="148"/>
      <c r="BH557" s="147"/>
      <c r="BI557" s="114"/>
      <c r="BJ557" s="114"/>
      <c r="BK557" s="147"/>
      <c r="BL557" s="150"/>
      <c r="BM557" s="147"/>
      <c r="BN557" s="147"/>
      <c r="BO557" s="147"/>
      <c r="BP557" s="147"/>
      <c r="BQ557" s="147"/>
      <c r="BR557" s="115"/>
      <c r="BS557" s="115"/>
      <c r="BT557" s="115"/>
      <c r="BU557" s="147"/>
      <c r="BV557" s="150"/>
      <c r="BW557" s="147"/>
      <c r="BX557" s="147"/>
      <c r="BY557" s="147"/>
      <c r="BZ557" s="147"/>
      <c r="CA557" s="147"/>
      <c r="CB557" s="115"/>
      <c r="CC557" s="115"/>
      <c r="CD557" s="115"/>
      <c r="CE557" s="147"/>
      <c r="CF557" s="150"/>
      <c r="CG557" s="120"/>
      <c r="CH557" s="185"/>
      <c r="CI557" s="122"/>
      <c r="CJ557" s="122"/>
      <c r="CK557" s="184"/>
      <c r="CL557" s="184"/>
    </row>
    <row r="558" spans="1:90" hidden="1" x14ac:dyDescent="0.25">
      <c r="A558" s="145"/>
      <c r="B558" s="146"/>
      <c r="C558" s="94"/>
      <c r="D558" s="147"/>
      <c r="E558" s="148"/>
      <c r="F558" s="149"/>
      <c r="G558" s="147"/>
      <c r="H558" s="147"/>
      <c r="I558" s="147"/>
      <c r="J558" s="147"/>
      <c r="K558" s="147"/>
      <c r="L558" s="115"/>
      <c r="M558" s="115"/>
      <c r="N558" s="115"/>
      <c r="O558" s="147"/>
      <c r="P558" s="149"/>
      <c r="Q558" s="147"/>
      <c r="R558" s="147"/>
      <c r="S558" s="147"/>
      <c r="T558" s="147"/>
      <c r="U558" s="147"/>
      <c r="V558" s="115"/>
      <c r="W558" s="115"/>
      <c r="X558" s="115"/>
      <c r="Y558" s="147"/>
      <c r="Z558" s="149"/>
      <c r="AA558" s="147"/>
      <c r="AB558" s="147"/>
      <c r="AC558" s="147"/>
      <c r="AD558" s="114"/>
      <c r="AE558" s="114"/>
      <c r="AF558" s="147"/>
      <c r="AG558" s="149"/>
      <c r="AH558" s="147"/>
      <c r="AI558" s="147"/>
      <c r="AJ558" s="147"/>
      <c r="AK558" s="114"/>
      <c r="AL558" s="114"/>
      <c r="AM558" s="147"/>
      <c r="AN558" s="149"/>
      <c r="AO558" s="147"/>
      <c r="AP558" s="147"/>
      <c r="AQ558" s="114"/>
      <c r="AR558" s="147"/>
      <c r="AS558" s="114"/>
      <c r="AT558" s="147"/>
      <c r="AU558" s="147"/>
      <c r="AV558" s="147"/>
      <c r="AW558" s="114"/>
      <c r="AX558" s="147"/>
      <c r="AY558" s="114"/>
      <c r="AZ558" s="147"/>
      <c r="BA558" s="114"/>
      <c r="BB558" s="149"/>
      <c r="BC558" s="118"/>
      <c r="BD558" s="70"/>
      <c r="BE558" s="71"/>
      <c r="BF558" s="148"/>
      <c r="BG558" s="148"/>
      <c r="BH558" s="147"/>
      <c r="BI558" s="114"/>
      <c r="BJ558" s="114"/>
      <c r="BK558" s="147"/>
      <c r="BL558" s="150"/>
      <c r="BM558" s="147"/>
      <c r="BN558" s="147"/>
      <c r="BO558" s="147"/>
      <c r="BP558" s="147"/>
      <c r="BQ558" s="147"/>
      <c r="BR558" s="115"/>
      <c r="BS558" s="115"/>
      <c r="BT558" s="115"/>
      <c r="BU558" s="147"/>
      <c r="BV558" s="150"/>
      <c r="BW558" s="147"/>
      <c r="BX558" s="147"/>
      <c r="BY558" s="147"/>
      <c r="BZ558" s="147"/>
      <c r="CA558" s="147"/>
      <c r="CB558" s="115"/>
      <c r="CC558" s="115"/>
      <c r="CD558" s="115"/>
      <c r="CE558" s="147"/>
      <c r="CF558" s="150"/>
      <c r="CG558" s="120"/>
      <c r="CH558" s="185"/>
      <c r="CI558" s="122"/>
      <c r="CJ558" s="122"/>
      <c r="CK558" s="184"/>
      <c r="CL558" s="184"/>
    </row>
    <row r="559" spans="1:90" hidden="1" x14ac:dyDescent="0.25">
      <c r="A559" s="145"/>
      <c r="B559" s="146"/>
      <c r="C559" s="94"/>
      <c r="D559" s="147"/>
      <c r="E559" s="148"/>
      <c r="F559" s="149"/>
      <c r="G559" s="147"/>
      <c r="H559" s="147"/>
      <c r="I559" s="147"/>
      <c r="J559" s="147"/>
      <c r="K559" s="147"/>
      <c r="L559" s="115"/>
      <c r="M559" s="115"/>
      <c r="N559" s="115"/>
      <c r="O559" s="147"/>
      <c r="P559" s="149"/>
      <c r="Q559" s="147"/>
      <c r="R559" s="147"/>
      <c r="S559" s="147"/>
      <c r="T559" s="147"/>
      <c r="U559" s="147"/>
      <c r="V559" s="115"/>
      <c r="W559" s="115"/>
      <c r="X559" s="115"/>
      <c r="Y559" s="147"/>
      <c r="Z559" s="149"/>
      <c r="AA559" s="147"/>
      <c r="AB559" s="147"/>
      <c r="AC559" s="147"/>
      <c r="AD559" s="114"/>
      <c r="AE559" s="114"/>
      <c r="AF559" s="147"/>
      <c r="AG559" s="149"/>
      <c r="AH559" s="147"/>
      <c r="AI559" s="147"/>
      <c r="AJ559" s="147"/>
      <c r="AK559" s="114"/>
      <c r="AL559" s="114"/>
      <c r="AM559" s="147"/>
      <c r="AN559" s="149"/>
      <c r="AO559" s="147"/>
      <c r="AP559" s="147"/>
      <c r="AQ559" s="114"/>
      <c r="AR559" s="147"/>
      <c r="AS559" s="114"/>
      <c r="AT559" s="147"/>
      <c r="AU559" s="147"/>
      <c r="AV559" s="147"/>
      <c r="AW559" s="114"/>
      <c r="AX559" s="147"/>
      <c r="AY559" s="114"/>
      <c r="AZ559" s="147"/>
      <c r="BA559" s="114"/>
      <c r="BB559" s="149"/>
      <c r="BC559" s="118"/>
      <c r="BD559" s="70"/>
      <c r="BE559" s="71"/>
      <c r="BF559" s="148"/>
      <c r="BG559" s="148"/>
      <c r="BH559" s="147"/>
      <c r="BI559" s="114"/>
      <c r="BJ559" s="114"/>
      <c r="BK559" s="147"/>
      <c r="BL559" s="150"/>
      <c r="BM559" s="147"/>
      <c r="BN559" s="147"/>
      <c r="BO559" s="147"/>
      <c r="BP559" s="147"/>
      <c r="BQ559" s="147"/>
      <c r="BR559" s="115"/>
      <c r="BS559" s="115"/>
      <c r="BT559" s="115"/>
      <c r="BU559" s="147"/>
      <c r="BV559" s="150"/>
      <c r="BW559" s="147"/>
      <c r="BX559" s="147"/>
      <c r="BY559" s="147"/>
      <c r="BZ559" s="147"/>
      <c r="CA559" s="147"/>
      <c r="CB559" s="115"/>
      <c r="CC559" s="115"/>
      <c r="CD559" s="115"/>
      <c r="CE559" s="147"/>
      <c r="CF559" s="150"/>
      <c r="CG559" s="120"/>
      <c r="CH559" s="185"/>
      <c r="CI559" s="122"/>
      <c r="CJ559" s="122"/>
      <c r="CK559" s="184"/>
      <c r="CL559" s="184"/>
    </row>
    <row r="560" spans="1:90" hidden="1" x14ac:dyDescent="0.25">
      <c r="A560" s="145"/>
      <c r="B560" s="146"/>
      <c r="C560" s="94"/>
      <c r="D560" s="147"/>
      <c r="E560" s="148"/>
      <c r="F560" s="149"/>
      <c r="G560" s="147"/>
      <c r="H560" s="147"/>
      <c r="I560" s="147"/>
      <c r="J560" s="147"/>
      <c r="K560" s="147"/>
      <c r="L560" s="115"/>
      <c r="M560" s="115"/>
      <c r="N560" s="115"/>
      <c r="O560" s="147"/>
      <c r="P560" s="149"/>
      <c r="Q560" s="147"/>
      <c r="R560" s="147"/>
      <c r="S560" s="147"/>
      <c r="T560" s="147"/>
      <c r="U560" s="147"/>
      <c r="V560" s="115"/>
      <c r="W560" s="115"/>
      <c r="X560" s="115"/>
      <c r="Y560" s="147"/>
      <c r="Z560" s="149"/>
      <c r="AA560" s="147"/>
      <c r="AB560" s="147"/>
      <c r="AC560" s="147"/>
      <c r="AD560" s="114"/>
      <c r="AE560" s="114"/>
      <c r="AF560" s="147"/>
      <c r="AG560" s="149"/>
      <c r="AH560" s="147"/>
      <c r="AI560" s="147"/>
      <c r="AJ560" s="147"/>
      <c r="AK560" s="114"/>
      <c r="AL560" s="114"/>
      <c r="AM560" s="147"/>
      <c r="AN560" s="149"/>
      <c r="AO560" s="147"/>
      <c r="AP560" s="147"/>
      <c r="AQ560" s="114"/>
      <c r="AR560" s="147"/>
      <c r="AS560" s="114"/>
      <c r="AT560" s="147"/>
      <c r="AU560" s="147"/>
      <c r="AV560" s="147"/>
      <c r="AW560" s="114"/>
      <c r="AX560" s="147"/>
      <c r="AY560" s="114"/>
      <c r="AZ560" s="147"/>
      <c r="BA560" s="114"/>
      <c r="BB560" s="149"/>
      <c r="BC560" s="118"/>
      <c r="BD560" s="70"/>
      <c r="BE560" s="71"/>
      <c r="BF560" s="148"/>
      <c r="BG560" s="148"/>
      <c r="BH560" s="147"/>
      <c r="BI560" s="114"/>
      <c r="BJ560" s="114"/>
      <c r="BK560" s="147"/>
      <c r="BL560" s="150"/>
      <c r="BM560" s="147"/>
      <c r="BN560" s="147"/>
      <c r="BO560" s="147"/>
      <c r="BP560" s="147"/>
      <c r="BQ560" s="147"/>
      <c r="BR560" s="115"/>
      <c r="BS560" s="115"/>
      <c r="BT560" s="115"/>
      <c r="BU560" s="147"/>
      <c r="BV560" s="150"/>
      <c r="BW560" s="147"/>
      <c r="BX560" s="147"/>
      <c r="BY560" s="147"/>
      <c r="BZ560" s="147"/>
      <c r="CA560" s="147"/>
      <c r="CB560" s="115"/>
      <c r="CC560" s="115"/>
      <c r="CD560" s="115"/>
      <c r="CE560" s="147"/>
      <c r="CF560" s="150"/>
      <c r="CG560" s="120"/>
      <c r="CH560" s="185"/>
      <c r="CI560" s="122"/>
      <c r="CJ560" s="122"/>
      <c r="CK560" s="184"/>
      <c r="CL560" s="184"/>
    </row>
    <row r="561" spans="1:90" hidden="1" x14ac:dyDescent="0.25">
      <c r="A561" s="145"/>
      <c r="B561" s="146"/>
      <c r="C561" s="94"/>
      <c r="D561" s="147"/>
      <c r="E561" s="148"/>
      <c r="F561" s="149"/>
      <c r="G561" s="147"/>
      <c r="H561" s="147"/>
      <c r="I561" s="147"/>
      <c r="J561" s="147"/>
      <c r="K561" s="147"/>
      <c r="L561" s="115"/>
      <c r="M561" s="115"/>
      <c r="N561" s="115"/>
      <c r="O561" s="147"/>
      <c r="P561" s="149"/>
      <c r="Q561" s="147"/>
      <c r="R561" s="147"/>
      <c r="S561" s="147"/>
      <c r="T561" s="147"/>
      <c r="U561" s="147"/>
      <c r="V561" s="115"/>
      <c r="W561" s="115"/>
      <c r="X561" s="115"/>
      <c r="Y561" s="147"/>
      <c r="Z561" s="149"/>
      <c r="AA561" s="147"/>
      <c r="AB561" s="147"/>
      <c r="AC561" s="147"/>
      <c r="AD561" s="114"/>
      <c r="AE561" s="114"/>
      <c r="AF561" s="147"/>
      <c r="AG561" s="149"/>
      <c r="AH561" s="147"/>
      <c r="AI561" s="147"/>
      <c r="AJ561" s="147"/>
      <c r="AK561" s="114"/>
      <c r="AL561" s="114"/>
      <c r="AM561" s="147"/>
      <c r="AN561" s="149"/>
      <c r="AO561" s="147"/>
      <c r="AP561" s="147"/>
      <c r="AQ561" s="114"/>
      <c r="AR561" s="147"/>
      <c r="AS561" s="114"/>
      <c r="AT561" s="147"/>
      <c r="AU561" s="147"/>
      <c r="AV561" s="147"/>
      <c r="AW561" s="114"/>
      <c r="AX561" s="147"/>
      <c r="AY561" s="114"/>
      <c r="AZ561" s="147"/>
      <c r="BA561" s="114"/>
      <c r="BB561" s="149"/>
      <c r="BC561" s="118"/>
      <c r="BD561" s="70"/>
      <c r="BE561" s="71"/>
      <c r="BF561" s="148"/>
      <c r="BG561" s="148"/>
      <c r="BH561" s="147"/>
      <c r="BI561" s="114"/>
      <c r="BJ561" s="114"/>
      <c r="BK561" s="147"/>
      <c r="BL561" s="150"/>
      <c r="BM561" s="147"/>
      <c r="BN561" s="147"/>
      <c r="BO561" s="147"/>
      <c r="BP561" s="147"/>
      <c r="BQ561" s="147"/>
      <c r="BR561" s="115"/>
      <c r="BS561" s="115"/>
      <c r="BT561" s="115"/>
      <c r="BU561" s="147"/>
      <c r="BV561" s="150"/>
      <c r="BW561" s="147"/>
      <c r="BX561" s="147"/>
      <c r="BY561" s="147"/>
      <c r="BZ561" s="147"/>
      <c r="CA561" s="147"/>
      <c r="CB561" s="115"/>
      <c r="CC561" s="115"/>
      <c r="CD561" s="115"/>
      <c r="CE561" s="147"/>
      <c r="CF561" s="150"/>
      <c r="CG561" s="120"/>
      <c r="CH561" s="185"/>
      <c r="CI561" s="122"/>
      <c r="CJ561" s="122"/>
      <c r="CK561" s="184"/>
      <c r="CL561" s="184"/>
    </row>
    <row r="562" spans="1:90" hidden="1" x14ac:dyDescent="0.25">
      <c r="A562" s="145"/>
      <c r="B562" s="146"/>
      <c r="C562" s="94"/>
      <c r="D562" s="147"/>
      <c r="E562" s="148"/>
      <c r="F562" s="149"/>
      <c r="G562" s="147"/>
      <c r="H562" s="147"/>
      <c r="I562" s="147"/>
      <c r="J562" s="147"/>
      <c r="K562" s="147"/>
      <c r="L562" s="115"/>
      <c r="M562" s="115"/>
      <c r="N562" s="115"/>
      <c r="O562" s="147"/>
      <c r="P562" s="149"/>
      <c r="Q562" s="147"/>
      <c r="R562" s="147"/>
      <c r="S562" s="147"/>
      <c r="T562" s="147"/>
      <c r="U562" s="147"/>
      <c r="V562" s="115"/>
      <c r="W562" s="115"/>
      <c r="X562" s="115"/>
      <c r="Y562" s="147"/>
      <c r="Z562" s="149"/>
      <c r="AA562" s="147"/>
      <c r="AB562" s="147"/>
      <c r="AC562" s="147"/>
      <c r="AD562" s="114"/>
      <c r="AE562" s="114"/>
      <c r="AF562" s="147"/>
      <c r="AG562" s="149"/>
      <c r="AH562" s="147"/>
      <c r="AI562" s="147"/>
      <c r="AJ562" s="147"/>
      <c r="AK562" s="114"/>
      <c r="AL562" s="114"/>
      <c r="AM562" s="147"/>
      <c r="AN562" s="149"/>
      <c r="AO562" s="147"/>
      <c r="AP562" s="147"/>
      <c r="AQ562" s="114"/>
      <c r="AR562" s="147"/>
      <c r="AS562" s="114"/>
      <c r="AT562" s="147"/>
      <c r="AU562" s="147"/>
      <c r="AV562" s="147"/>
      <c r="AW562" s="114"/>
      <c r="AX562" s="147"/>
      <c r="AY562" s="114"/>
      <c r="AZ562" s="147"/>
      <c r="BA562" s="114"/>
      <c r="BB562" s="149"/>
      <c r="BC562" s="118"/>
      <c r="BD562" s="70"/>
      <c r="BE562" s="71"/>
      <c r="BF562" s="148"/>
      <c r="BG562" s="148"/>
      <c r="BH562" s="147"/>
      <c r="BI562" s="114"/>
      <c r="BJ562" s="114"/>
      <c r="BK562" s="147"/>
      <c r="BL562" s="150"/>
      <c r="BM562" s="147"/>
      <c r="BN562" s="147"/>
      <c r="BO562" s="147"/>
      <c r="BP562" s="147"/>
      <c r="BQ562" s="147"/>
      <c r="BR562" s="115"/>
      <c r="BS562" s="115"/>
      <c r="BT562" s="115"/>
      <c r="BU562" s="147"/>
      <c r="BV562" s="150"/>
      <c r="BW562" s="147"/>
      <c r="BX562" s="147"/>
      <c r="BY562" s="147"/>
      <c r="BZ562" s="147"/>
      <c r="CA562" s="147"/>
      <c r="CB562" s="115"/>
      <c r="CC562" s="115"/>
      <c r="CD562" s="115"/>
      <c r="CE562" s="147"/>
      <c r="CF562" s="150"/>
      <c r="CG562" s="120"/>
      <c r="CH562" s="185"/>
      <c r="CI562" s="122"/>
      <c r="CJ562" s="122"/>
      <c r="CK562" s="184"/>
      <c r="CL562" s="184"/>
    </row>
    <row r="563" spans="1:90" hidden="1" x14ac:dyDescent="0.25">
      <c r="A563" s="145"/>
      <c r="B563" s="146"/>
      <c r="C563" s="94"/>
      <c r="D563" s="147"/>
      <c r="E563" s="148"/>
      <c r="F563" s="149"/>
      <c r="G563" s="147"/>
      <c r="H563" s="147"/>
      <c r="I563" s="147"/>
      <c r="J563" s="147"/>
      <c r="K563" s="147"/>
      <c r="L563" s="115"/>
      <c r="M563" s="115"/>
      <c r="N563" s="115"/>
      <c r="O563" s="147"/>
      <c r="P563" s="149"/>
      <c r="Q563" s="147"/>
      <c r="R563" s="147"/>
      <c r="S563" s="147"/>
      <c r="T563" s="147"/>
      <c r="U563" s="147"/>
      <c r="V563" s="115"/>
      <c r="W563" s="115"/>
      <c r="X563" s="115"/>
      <c r="Y563" s="147"/>
      <c r="Z563" s="149"/>
      <c r="AA563" s="147"/>
      <c r="AB563" s="147"/>
      <c r="AC563" s="147"/>
      <c r="AD563" s="114"/>
      <c r="AE563" s="114"/>
      <c r="AF563" s="147"/>
      <c r="AG563" s="149"/>
      <c r="AH563" s="147"/>
      <c r="AI563" s="147"/>
      <c r="AJ563" s="147"/>
      <c r="AK563" s="114"/>
      <c r="AL563" s="114"/>
      <c r="AM563" s="147"/>
      <c r="AN563" s="149"/>
      <c r="AO563" s="147"/>
      <c r="AP563" s="147"/>
      <c r="AQ563" s="114"/>
      <c r="AR563" s="147"/>
      <c r="AS563" s="114"/>
      <c r="AT563" s="147"/>
      <c r="AU563" s="147"/>
      <c r="AV563" s="147"/>
      <c r="AW563" s="114"/>
      <c r="AX563" s="147"/>
      <c r="AY563" s="114"/>
      <c r="AZ563" s="147"/>
      <c r="BA563" s="114"/>
      <c r="BB563" s="149"/>
      <c r="BC563" s="118"/>
      <c r="BD563" s="70"/>
      <c r="BE563" s="71"/>
      <c r="BF563" s="148"/>
      <c r="BG563" s="148"/>
      <c r="BH563" s="147"/>
      <c r="BI563" s="114"/>
      <c r="BJ563" s="114"/>
      <c r="BK563" s="147"/>
      <c r="BL563" s="150"/>
      <c r="BM563" s="147"/>
      <c r="BN563" s="147"/>
      <c r="BO563" s="147"/>
      <c r="BP563" s="147"/>
      <c r="BQ563" s="147"/>
      <c r="BR563" s="115"/>
      <c r="BS563" s="115"/>
      <c r="BT563" s="115"/>
      <c r="BU563" s="147"/>
      <c r="BV563" s="150"/>
      <c r="BW563" s="147"/>
      <c r="BX563" s="147"/>
      <c r="BY563" s="147"/>
      <c r="BZ563" s="147"/>
      <c r="CA563" s="147"/>
      <c r="CB563" s="115"/>
      <c r="CC563" s="115"/>
      <c r="CD563" s="115"/>
      <c r="CE563" s="147"/>
      <c r="CF563" s="150"/>
      <c r="CG563" s="120"/>
      <c r="CH563" s="185"/>
      <c r="CI563" s="122"/>
      <c r="CJ563" s="122"/>
      <c r="CK563" s="184"/>
      <c r="CL563" s="184"/>
    </row>
    <row r="564" spans="1:90" hidden="1" x14ac:dyDescent="0.25">
      <c r="A564" s="145"/>
      <c r="B564" s="146"/>
      <c r="C564" s="94"/>
      <c r="D564" s="147"/>
      <c r="E564" s="148"/>
      <c r="F564" s="149"/>
      <c r="G564" s="147"/>
      <c r="H564" s="147"/>
      <c r="I564" s="147"/>
      <c r="J564" s="147"/>
      <c r="K564" s="147"/>
      <c r="L564" s="115"/>
      <c r="M564" s="115"/>
      <c r="N564" s="115"/>
      <c r="O564" s="147"/>
      <c r="P564" s="149"/>
      <c r="Q564" s="147"/>
      <c r="R564" s="147"/>
      <c r="S564" s="147"/>
      <c r="T564" s="147"/>
      <c r="U564" s="147"/>
      <c r="V564" s="115"/>
      <c r="W564" s="115"/>
      <c r="X564" s="115"/>
      <c r="Y564" s="147"/>
      <c r="Z564" s="149"/>
      <c r="AA564" s="147"/>
      <c r="AB564" s="147"/>
      <c r="AC564" s="147"/>
      <c r="AD564" s="114"/>
      <c r="AE564" s="114"/>
      <c r="AF564" s="147"/>
      <c r="AG564" s="149"/>
      <c r="AH564" s="147"/>
      <c r="AI564" s="147"/>
      <c r="AJ564" s="147"/>
      <c r="AK564" s="114"/>
      <c r="AL564" s="114"/>
      <c r="AM564" s="147"/>
      <c r="AN564" s="149"/>
      <c r="AO564" s="147"/>
      <c r="AP564" s="147"/>
      <c r="AQ564" s="114"/>
      <c r="AR564" s="147"/>
      <c r="AS564" s="114"/>
      <c r="AT564" s="147"/>
      <c r="AU564" s="147"/>
      <c r="AV564" s="147"/>
      <c r="AW564" s="114"/>
      <c r="AX564" s="147"/>
      <c r="AY564" s="114"/>
      <c r="AZ564" s="147"/>
      <c r="BA564" s="114"/>
      <c r="BB564" s="149"/>
      <c r="BC564" s="118"/>
      <c r="BD564" s="70"/>
      <c r="BE564" s="71"/>
      <c r="BF564" s="148"/>
      <c r="BG564" s="148"/>
      <c r="BH564" s="147"/>
      <c r="BI564" s="114"/>
      <c r="BJ564" s="114"/>
      <c r="BK564" s="147"/>
      <c r="BL564" s="150"/>
      <c r="BM564" s="147"/>
      <c r="BN564" s="147"/>
      <c r="BO564" s="147"/>
      <c r="BP564" s="147"/>
      <c r="BQ564" s="147"/>
      <c r="BR564" s="115"/>
      <c r="BS564" s="115"/>
      <c r="BT564" s="115"/>
      <c r="BU564" s="147"/>
      <c r="BV564" s="150"/>
      <c r="BW564" s="147"/>
      <c r="BX564" s="147"/>
      <c r="BY564" s="147"/>
      <c r="BZ564" s="147"/>
      <c r="CA564" s="147"/>
      <c r="CB564" s="115"/>
      <c r="CC564" s="115"/>
      <c r="CD564" s="115"/>
      <c r="CE564" s="147"/>
      <c r="CF564" s="150"/>
      <c r="CG564" s="120"/>
      <c r="CH564" s="185"/>
      <c r="CI564" s="122"/>
      <c r="CJ564" s="122"/>
      <c r="CK564" s="184"/>
      <c r="CL564" s="184"/>
    </row>
    <row r="565" spans="1:90" hidden="1" x14ac:dyDescent="0.25">
      <c r="A565" s="145"/>
      <c r="B565" s="146"/>
      <c r="C565" s="94"/>
      <c r="D565" s="147"/>
      <c r="E565" s="148"/>
      <c r="F565" s="149"/>
      <c r="G565" s="147"/>
      <c r="H565" s="147"/>
      <c r="I565" s="147"/>
      <c r="J565" s="147"/>
      <c r="K565" s="147"/>
      <c r="L565" s="115"/>
      <c r="M565" s="115"/>
      <c r="N565" s="115"/>
      <c r="O565" s="147"/>
      <c r="P565" s="149"/>
      <c r="Q565" s="147"/>
      <c r="R565" s="147"/>
      <c r="S565" s="147"/>
      <c r="T565" s="147"/>
      <c r="U565" s="147"/>
      <c r="V565" s="115"/>
      <c r="W565" s="115"/>
      <c r="X565" s="115"/>
      <c r="Y565" s="147"/>
      <c r="Z565" s="149"/>
      <c r="AA565" s="147"/>
      <c r="AB565" s="147"/>
      <c r="AC565" s="147"/>
      <c r="AD565" s="114"/>
      <c r="AE565" s="114"/>
      <c r="AF565" s="147"/>
      <c r="AG565" s="149"/>
      <c r="AH565" s="147"/>
      <c r="AI565" s="147"/>
      <c r="AJ565" s="147"/>
      <c r="AK565" s="114"/>
      <c r="AL565" s="114"/>
      <c r="AM565" s="147"/>
      <c r="AN565" s="149"/>
      <c r="AO565" s="147"/>
      <c r="AP565" s="147"/>
      <c r="AQ565" s="114"/>
      <c r="AR565" s="147"/>
      <c r="AS565" s="114"/>
      <c r="AT565" s="147"/>
      <c r="AU565" s="147"/>
      <c r="AV565" s="147"/>
      <c r="AW565" s="114"/>
      <c r="AX565" s="147"/>
      <c r="AY565" s="114"/>
      <c r="AZ565" s="147"/>
      <c r="BA565" s="114"/>
      <c r="BB565" s="149"/>
      <c r="BC565" s="118"/>
      <c r="BD565" s="70"/>
      <c r="BE565" s="71"/>
      <c r="BF565" s="148"/>
      <c r="BG565" s="148"/>
      <c r="BH565" s="147"/>
      <c r="BI565" s="114"/>
      <c r="BJ565" s="114"/>
      <c r="BK565" s="147"/>
      <c r="BL565" s="150"/>
      <c r="BM565" s="147"/>
      <c r="BN565" s="147"/>
      <c r="BO565" s="147"/>
      <c r="BP565" s="147"/>
      <c r="BQ565" s="147"/>
      <c r="BR565" s="115"/>
      <c r="BS565" s="115"/>
      <c r="BT565" s="115"/>
      <c r="BU565" s="147"/>
      <c r="BV565" s="150"/>
      <c r="BW565" s="147"/>
      <c r="BX565" s="147"/>
      <c r="BY565" s="147"/>
      <c r="BZ565" s="147"/>
      <c r="CA565" s="147"/>
      <c r="CB565" s="115"/>
      <c r="CC565" s="115"/>
      <c r="CD565" s="115"/>
      <c r="CE565" s="147"/>
      <c r="CF565" s="150"/>
      <c r="CG565" s="120"/>
      <c r="CH565" s="185"/>
      <c r="CI565" s="122"/>
      <c r="CJ565" s="122"/>
      <c r="CK565" s="184"/>
      <c r="CL565" s="184"/>
    </row>
    <row r="566" spans="1:90" hidden="1" x14ac:dyDescent="0.25">
      <c r="A566" s="145"/>
      <c r="B566" s="146"/>
      <c r="C566" s="94"/>
      <c r="D566" s="147"/>
      <c r="E566" s="148"/>
      <c r="F566" s="149"/>
      <c r="G566" s="147"/>
      <c r="H566" s="147"/>
      <c r="I566" s="147"/>
      <c r="J566" s="147"/>
      <c r="K566" s="147"/>
      <c r="L566" s="115"/>
      <c r="M566" s="115"/>
      <c r="N566" s="115"/>
      <c r="O566" s="147"/>
      <c r="P566" s="149"/>
      <c r="Q566" s="147"/>
      <c r="R566" s="147"/>
      <c r="S566" s="147"/>
      <c r="T566" s="147"/>
      <c r="U566" s="147"/>
      <c r="V566" s="115"/>
      <c r="W566" s="115"/>
      <c r="X566" s="115"/>
      <c r="Y566" s="147"/>
      <c r="Z566" s="149"/>
      <c r="AA566" s="147"/>
      <c r="AB566" s="147"/>
      <c r="AC566" s="147"/>
      <c r="AD566" s="114"/>
      <c r="AE566" s="114"/>
      <c r="AF566" s="147"/>
      <c r="AG566" s="149"/>
      <c r="AH566" s="147"/>
      <c r="AI566" s="147"/>
      <c r="AJ566" s="147"/>
      <c r="AK566" s="114"/>
      <c r="AL566" s="114"/>
      <c r="AM566" s="147"/>
      <c r="AN566" s="149"/>
      <c r="AO566" s="147"/>
      <c r="AP566" s="147"/>
      <c r="AQ566" s="114"/>
      <c r="AR566" s="147"/>
      <c r="AS566" s="114"/>
      <c r="AT566" s="147"/>
      <c r="AU566" s="147"/>
      <c r="AV566" s="147"/>
      <c r="AW566" s="114"/>
      <c r="AX566" s="147"/>
      <c r="AY566" s="114"/>
      <c r="AZ566" s="147"/>
      <c r="BA566" s="114"/>
      <c r="BB566" s="149"/>
      <c r="BC566" s="118"/>
      <c r="BD566" s="70"/>
      <c r="BE566" s="71"/>
      <c r="BF566" s="148"/>
      <c r="BG566" s="148"/>
      <c r="BH566" s="147"/>
      <c r="BI566" s="114"/>
      <c r="BJ566" s="114"/>
      <c r="BK566" s="147"/>
      <c r="BL566" s="150"/>
      <c r="BM566" s="147"/>
      <c r="BN566" s="147"/>
      <c r="BO566" s="147"/>
      <c r="BP566" s="147"/>
      <c r="BQ566" s="147"/>
      <c r="BR566" s="115"/>
      <c r="BS566" s="115"/>
      <c r="BT566" s="115"/>
      <c r="BU566" s="147"/>
      <c r="BV566" s="150"/>
      <c r="BW566" s="147"/>
      <c r="BX566" s="147"/>
      <c r="BY566" s="147"/>
      <c r="BZ566" s="147"/>
      <c r="CA566" s="147"/>
      <c r="CB566" s="115"/>
      <c r="CC566" s="115"/>
      <c r="CD566" s="115"/>
      <c r="CE566" s="147"/>
      <c r="CF566" s="150"/>
      <c r="CG566" s="120"/>
      <c r="CH566" s="185"/>
      <c r="CI566" s="122"/>
      <c r="CJ566" s="122"/>
      <c r="CK566" s="184"/>
      <c r="CL566" s="184"/>
    </row>
    <row r="567" spans="1:90" hidden="1" x14ac:dyDescent="0.25">
      <c r="A567" s="145"/>
      <c r="B567" s="146"/>
      <c r="C567" s="94"/>
      <c r="D567" s="147"/>
      <c r="E567" s="148"/>
      <c r="F567" s="149"/>
      <c r="G567" s="147"/>
      <c r="H567" s="147"/>
      <c r="I567" s="147"/>
      <c r="J567" s="147"/>
      <c r="K567" s="147"/>
      <c r="L567" s="115"/>
      <c r="M567" s="115"/>
      <c r="N567" s="115"/>
      <c r="O567" s="147"/>
      <c r="P567" s="149"/>
      <c r="Q567" s="147"/>
      <c r="R567" s="147"/>
      <c r="S567" s="147"/>
      <c r="T567" s="147"/>
      <c r="U567" s="147"/>
      <c r="V567" s="115"/>
      <c r="W567" s="115"/>
      <c r="X567" s="115"/>
      <c r="Y567" s="147"/>
      <c r="Z567" s="149"/>
      <c r="AA567" s="147"/>
      <c r="AB567" s="147"/>
      <c r="AC567" s="147"/>
      <c r="AD567" s="114"/>
      <c r="AE567" s="114"/>
      <c r="AF567" s="147"/>
      <c r="AG567" s="149"/>
      <c r="AH567" s="147"/>
      <c r="AI567" s="147"/>
      <c r="AJ567" s="147"/>
      <c r="AK567" s="114"/>
      <c r="AL567" s="114"/>
      <c r="AM567" s="147"/>
      <c r="AN567" s="149"/>
      <c r="AO567" s="147"/>
      <c r="AP567" s="147"/>
      <c r="AQ567" s="114"/>
      <c r="AR567" s="147"/>
      <c r="AS567" s="114"/>
      <c r="AT567" s="147"/>
      <c r="AU567" s="147"/>
      <c r="AV567" s="147"/>
      <c r="AW567" s="114"/>
      <c r="AX567" s="147"/>
      <c r="AY567" s="114"/>
      <c r="AZ567" s="147"/>
      <c r="BA567" s="114"/>
      <c r="BB567" s="149"/>
      <c r="BC567" s="118"/>
      <c r="BD567" s="70"/>
      <c r="BE567" s="71"/>
      <c r="BF567" s="148"/>
      <c r="BG567" s="148"/>
      <c r="BH567" s="147"/>
      <c r="BI567" s="114"/>
      <c r="BJ567" s="114"/>
      <c r="BK567" s="147"/>
      <c r="BL567" s="150"/>
      <c r="BM567" s="147"/>
      <c r="BN567" s="147"/>
      <c r="BO567" s="147"/>
      <c r="BP567" s="147"/>
      <c r="BQ567" s="147"/>
      <c r="BR567" s="115"/>
      <c r="BS567" s="115"/>
      <c r="BT567" s="115"/>
      <c r="BU567" s="147"/>
      <c r="BV567" s="150"/>
      <c r="BW567" s="147"/>
      <c r="BX567" s="147"/>
      <c r="BY567" s="147"/>
      <c r="BZ567" s="147"/>
      <c r="CA567" s="147"/>
      <c r="CB567" s="115"/>
      <c r="CC567" s="115"/>
      <c r="CD567" s="115"/>
      <c r="CE567" s="147"/>
      <c r="CF567" s="150"/>
      <c r="CG567" s="120"/>
      <c r="CH567" s="185"/>
      <c r="CI567" s="122"/>
      <c r="CJ567" s="122"/>
      <c r="CK567" s="184"/>
      <c r="CL567" s="184"/>
    </row>
    <row r="568" spans="1:90" hidden="1" x14ac:dyDescent="0.25">
      <c r="A568" s="145"/>
      <c r="B568" s="146"/>
      <c r="C568" s="94"/>
      <c r="D568" s="147"/>
      <c r="E568" s="148"/>
      <c r="F568" s="149"/>
      <c r="G568" s="147"/>
      <c r="H568" s="147"/>
      <c r="I568" s="147"/>
      <c r="J568" s="147"/>
      <c r="K568" s="147"/>
      <c r="L568" s="115"/>
      <c r="M568" s="115"/>
      <c r="N568" s="115"/>
      <c r="O568" s="147"/>
      <c r="P568" s="149"/>
      <c r="Q568" s="147"/>
      <c r="R568" s="147"/>
      <c r="S568" s="147"/>
      <c r="T568" s="147"/>
      <c r="U568" s="147"/>
      <c r="V568" s="115"/>
      <c r="W568" s="115"/>
      <c r="X568" s="115"/>
      <c r="Y568" s="147"/>
      <c r="Z568" s="149"/>
      <c r="AA568" s="147"/>
      <c r="AB568" s="147"/>
      <c r="AC568" s="147"/>
      <c r="AD568" s="114"/>
      <c r="AE568" s="114"/>
      <c r="AF568" s="147"/>
      <c r="AG568" s="149"/>
      <c r="AH568" s="147"/>
      <c r="AI568" s="147"/>
      <c r="AJ568" s="147"/>
      <c r="AK568" s="114"/>
      <c r="AL568" s="114"/>
      <c r="AM568" s="147"/>
      <c r="AN568" s="149"/>
      <c r="AO568" s="147"/>
      <c r="AP568" s="147"/>
      <c r="AQ568" s="114"/>
      <c r="AR568" s="147"/>
      <c r="AS568" s="114"/>
      <c r="AT568" s="147"/>
      <c r="AU568" s="147"/>
      <c r="AV568" s="147"/>
      <c r="AW568" s="114"/>
      <c r="AX568" s="147"/>
      <c r="AY568" s="114"/>
      <c r="AZ568" s="147"/>
      <c r="BA568" s="114"/>
      <c r="BB568" s="149"/>
      <c r="BC568" s="118"/>
      <c r="BD568" s="70"/>
      <c r="BE568" s="71"/>
      <c r="BF568" s="148"/>
      <c r="BG568" s="148"/>
      <c r="BH568" s="147"/>
      <c r="BI568" s="114"/>
      <c r="BJ568" s="114"/>
      <c r="BK568" s="147"/>
      <c r="BL568" s="150"/>
      <c r="BM568" s="147"/>
      <c r="BN568" s="147"/>
      <c r="BO568" s="147"/>
      <c r="BP568" s="147"/>
      <c r="BQ568" s="147"/>
      <c r="BR568" s="115"/>
      <c r="BS568" s="115"/>
      <c r="BT568" s="115"/>
      <c r="BU568" s="147"/>
      <c r="BV568" s="150"/>
      <c r="BW568" s="147"/>
      <c r="BX568" s="147"/>
      <c r="BY568" s="147"/>
      <c r="BZ568" s="147"/>
      <c r="CA568" s="147"/>
      <c r="CB568" s="115"/>
      <c r="CC568" s="115"/>
      <c r="CD568" s="115"/>
      <c r="CE568" s="147"/>
      <c r="CF568" s="150"/>
      <c r="CG568" s="120"/>
      <c r="CH568" s="185"/>
      <c r="CI568" s="122"/>
      <c r="CJ568" s="122"/>
      <c r="CK568" s="184"/>
      <c r="CL568" s="184"/>
    </row>
    <row r="569" spans="1:90" hidden="1" x14ac:dyDescent="0.25">
      <c r="A569" s="145"/>
      <c r="B569" s="146"/>
      <c r="C569" s="94"/>
      <c r="D569" s="147"/>
      <c r="E569" s="148"/>
      <c r="F569" s="149"/>
      <c r="G569" s="147"/>
      <c r="H569" s="147"/>
      <c r="I569" s="147"/>
      <c r="J569" s="147"/>
      <c r="K569" s="147"/>
      <c r="L569" s="115"/>
      <c r="M569" s="115"/>
      <c r="N569" s="115"/>
      <c r="O569" s="147"/>
      <c r="P569" s="149"/>
      <c r="Q569" s="147"/>
      <c r="R569" s="147"/>
      <c r="S569" s="147"/>
      <c r="T569" s="147"/>
      <c r="U569" s="147"/>
      <c r="V569" s="115"/>
      <c r="W569" s="115"/>
      <c r="X569" s="115"/>
      <c r="Y569" s="147"/>
      <c r="Z569" s="149"/>
      <c r="AA569" s="147"/>
      <c r="AB569" s="147"/>
      <c r="AC569" s="147"/>
      <c r="AD569" s="114"/>
      <c r="AE569" s="114"/>
      <c r="AF569" s="147"/>
      <c r="AG569" s="149"/>
      <c r="AH569" s="147"/>
      <c r="AI569" s="147"/>
      <c r="AJ569" s="147"/>
      <c r="AK569" s="114"/>
      <c r="AL569" s="114"/>
      <c r="AM569" s="147"/>
      <c r="AN569" s="149"/>
      <c r="AO569" s="147"/>
      <c r="AP569" s="147"/>
      <c r="AQ569" s="114"/>
      <c r="AR569" s="147"/>
      <c r="AS569" s="114"/>
      <c r="AT569" s="147"/>
      <c r="AU569" s="147"/>
      <c r="AV569" s="147"/>
      <c r="AW569" s="114"/>
      <c r="AX569" s="147"/>
      <c r="AY569" s="114"/>
      <c r="AZ569" s="147"/>
      <c r="BA569" s="114"/>
      <c r="BB569" s="149"/>
      <c r="BC569" s="118"/>
      <c r="BD569" s="70"/>
      <c r="BE569" s="71"/>
      <c r="BF569" s="148"/>
      <c r="BG569" s="148"/>
      <c r="BH569" s="147"/>
      <c r="BI569" s="114"/>
      <c r="BJ569" s="114"/>
      <c r="BK569" s="147"/>
      <c r="BL569" s="150"/>
      <c r="BM569" s="147"/>
      <c r="BN569" s="147"/>
      <c r="BO569" s="147"/>
      <c r="BP569" s="147"/>
      <c r="BQ569" s="147"/>
      <c r="BR569" s="115"/>
      <c r="BS569" s="115"/>
      <c r="BT569" s="115"/>
      <c r="BU569" s="147"/>
      <c r="BV569" s="150"/>
      <c r="BW569" s="147"/>
      <c r="BX569" s="147"/>
      <c r="BY569" s="147"/>
      <c r="BZ569" s="147"/>
      <c r="CA569" s="147"/>
      <c r="CB569" s="115"/>
      <c r="CC569" s="115"/>
      <c r="CD569" s="115"/>
      <c r="CE569" s="147"/>
      <c r="CF569" s="150"/>
      <c r="CG569" s="120"/>
      <c r="CH569" s="185"/>
      <c r="CI569" s="122"/>
      <c r="CJ569" s="122"/>
      <c r="CK569" s="184"/>
      <c r="CL569" s="184"/>
    </row>
    <row r="570" spans="1:90" hidden="1" x14ac:dyDescent="0.25">
      <c r="A570" s="145"/>
      <c r="B570" s="146"/>
      <c r="C570" s="94"/>
      <c r="D570" s="147"/>
      <c r="E570" s="148"/>
      <c r="F570" s="149"/>
      <c r="G570" s="147"/>
      <c r="H570" s="147"/>
      <c r="I570" s="147"/>
      <c r="J570" s="147"/>
      <c r="K570" s="147"/>
      <c r="L570" s="115"/>
      <c r="M570" s="115"/>
      <c r="N570" s="115"/>
      <c r="O570" s="147"/>
      <c r="P570" s="149"/>
      <c r="Q570" s="147"/>
      <c r="R570" s="147"/>
      <c r="S570" s="147"/>
      <c r="T570" s="147"/>
      <c r="U570" s="147"/>
      <c r="V570" s="115"/>
      <c r="W570" s="115"/>
      <c r="X570" s="115"/>
      <c r="Y570" s="147"/>
      <c r="Z570" s="149"/>
      <c r="AA570" s="147"/>
      <c r="AB570" s="147"/>
      <c r="AC570" s="147"/>
      <c r="AD570" s="114"/>
      <c r="AE570" s="114"/>
      <c r="AF570" s="147"/>
      <c r="AG570" s="149"/>
      <c r="AH570" s="147"/>
      <c r="AI570" s="147"/>
      <c r="AJ570" s="147"/>
      <c r="AK570" s="114"/>
      <c r="AL570" s="114"/>
      <c r="AM570" s="147"/>
      <c r="AN570" s="149"/>
      <c r="AO570" s="147"/>
      <c r="AP570" s="147"/>
      <c r="AQ570" s="114"/>
      <c r="AR570" s="147"/>
      <c r="AS570" s="114"/>
      <c r="AT570" s="147"/>
      <c r="AU570" s="147"/>
      <c r="AV570" s="147"/>
      <c r="AW570" s="114"/>
      <c r="AX570" s="147"/>
      <c r="AY570" s="114"/>
      <c r="AZ570" s="147"/>
      <c r="BA570" s="114"/>
      <c r="BB570" s="149"/>
      <c r="BC570" s="118"/>
      <c r="BD570" s="70"/>
      <c r="BE570" s="71"/>
      <c r="BF570" s="148"/>
      <c r="BG570" s="148"/>
      <c r="BH570" s="147"/>
      <c r="BI570" s="114"/>
      <c r="BJ570" s="114"/>
      <c r="BK570" s="147"/>
      <c r="BL570" s="150"/>
      <c r="BM570" s="147"/>
      <c r="BN570" s="147"/>
      <c r="BO570" s="147"/>
      <c r="BP570" s="147"/>
      <c r="BQ570" s="147"/>
      <c r="BR570" s="115"/>
      <c r="BS570" s="115"/>
      <c r="BT570" s="115"/>
      <c r="BU570" s="147"/>
      <c r="BV570" s="150"/>
      <c r="BW570" s="147"/>
      <c r="BX570" s="147"/>
      <c r="BY570" s="147"/>
      <c r="BZ570" s="147"/>
      <c r="CA570" s="147"/>
      <c r="CB570" s="115"/>
      <c r="CC570" s="115"/>
      <c r="CD570" s="115"/>
      <c r="CE570" s="147"/>
      <c r="CF570" s="150"/>
      <c r="CG570" s="120"/>
      <c r="CH570" s="185"/>
      <c r="CI570" s="122"/>
      <c r="CJ570" s="122"/>
      <c r="CK570" s="184"/>
      <c r="CL570" s="184"/>
    </row>
    <row r="571" spans="1:90" hidden="1" x14ac:dyDescent="0.25">
      <c r="A571" s="145"/>
      <c r="B571" s="146"/>
      <c r="C571" s="94"/>
      <c r="D571" s="147"/>
      <c r="E571" s="148"/>
      <c r="F571" s="149"/>
      <c r="G571" s="147"/>
      <c r="H571" s="147"/>
      <c r="I571" s="147"/>
      <c r="J571" s="147"/>
      <c r="K571" s="147"/>
      <c r="L571" s="115"/>
      <c r="M571" s="115"/>
      <c r="N571" s="115"/>
      <c r="O571" s="147"/>
      <c r="P571" s="149"/>
      <c r="Q571" s="147"/>
      <c r="R571" s="147"/>
      <c r="S571" s="147"/>
      <c r="T571" s="147"/>
      <c r="U571" s="147"/>
      <c r="V571" s="115"/>
      <c r="W571" s="115"/>
      <c r="X571" s="115"/>
      <c r="Y571" s="147"/>
      <c r="Z571" s="149"/>
      <c r="AA571" s="147"/>
      <c r="AB571" s="147"/>
      <c r="AC571" s="147"/>
      <c r="AD571" s="114"/>
      <c r="AE571" s="114"/>
      <c r="AF571" s="147"/>
      <c r="AG571" s="149"/>
      <c r="AH571" s="147"/>
      <c r="AI571" s="147"/>
      <c r="AJ571" s="147"/>
      <c r="AK571" s="114"/>
      <c r="AL571" s="114"/>
      <c r="AM571" s="147"/>
      <c r="AN571" s="149"/>
      <c r="AO571" s="147"/>
      <c r="AP571" s="147"/>
      <c r="AQ571" s="114"/>
      <c r="AR571" s="147"/>
      <c r="AS571" s="114"/>
      <c r="AT571" s="147"/>
      <c r="AU571" s="147"/>
      <c r="AV571" s="147"/>
      <c r="AW571" s="114"/>
      <c r="AX571" s="147"/>
      <c r="AY571" s="114"/>
      <c r="AZ571" s="147"/>
      <c r="BA571" s="114"/>
      <c r="BB571" s="149"/>
      <c r="BC571" s="118"/>
      <c r="BD571" s="70"/>
      <c r="BE571" s="71"/>
      <c r="BF571" s="148"/>
      <c r="BG571" s="148"/>
      <c r="BH571" s="147"/>
      <c r="BI571" s="114"/>
      <c r="BJ571" s="114"/>
      <c r="BK571" s="147"/>
      <c r="BL571" s="150"/>
      <c r="BM571" s="147"/>
      <c r="BN571" s="147"/>
      <c r="BO571" s="147"/>
      <c r="BP571" s="147"/>
      <c r="BQ571" s="147"/>
      <c r="BR571" s="115"/>
      <c r="BS571" s="115"/>
      <c r="BT571" s="115"/>
      <c r="BU571" s="147"/>
      <c r="BV571" s="150"/>
      <c r="BW571" s="147"/>
      <c r="BX571" s="147"/>
      <c r="BY571" s="147"/>
      <c r="BZ571" s="147"/>
      <c r="CA571" s="147"/>
      <c r="CB571" s="115"/>
      <c r="CC571" s="115"/>
      <c r="CD571" s="115"/>
      <c r="CE571" s="147"/>
      <c r="CF571" s="150"/>
      <c r="CG571" s="120"/>
      <c r="CH571" s="185"/>
      <c r="CI571" s="122"/>
      <c r="CJ571" s="122"/>
      <c r="CK571" s="184"/>
      <c r="CL571" s="184"/>
    </row>
    <row r="572" spans="1:90" hidden="1" x14ac:dyDescent="0.25">
      <c r="A572" s="145"/>
      <c r="B572" s="146"/>
      <c r="C572" s="94"/>
      <c r="D572" s="147"/>
      <c r="E572" s="148"/>
      <c r="F572" s="149"/>
      <c r="G572" s="147"/>
      <c r="H572" s="147"/>
      <c r="I572" s="147"/>
      <c r="J572" s="147"/>
      <c r="K572" s="147"/>
      <c r="L572" s="115"/>
      <c r="M572" s="115"/>
      <c r="N572" s="115"/>
      <c r="O572" s="147"/>
      <c r="P572" s="149"/>
      <c r="Q572" s="147"/>
      <c r="R572" s="147"/>
      <c r="S572" s="147"/>
      <c r="T572" s="147"/>
      <c r="U572" s="147"/>
      <c r="V572" s="115"/>
      <c r="W572" s="115"/>
      <c r="X572" s="115"/>
      <c r="Y572" s="147"/>
      <c r="Z572" s="149"/>
      <c r="AA572" s="147"/>
      <c r="AB572" s="147"/>
      <c r="AC572" s="147"/>
      <c r="AD572" s="114"/>
      <c r="AE572" s="114"/>
      <c r="AF572" s="147"/>
      <c r="AG572" s="149"/>
      <c r="AH572" s="147"/>
      <c r="AI572" s="147"/>
      <c r="AJ572" s="147"/>
      <c r="AK572" s="114"/>
      <c r="AL572" s="114"/>
      <c r="AM572" s="147"/>
      <c r="AN572" s="149"/>
      <c r="AO572" s="147"/>
      <c r="AP572" s="147"/>
      <c r="AQ572" s="114"/>
      <c r="AR572" s="147"/>
      <c r="AS572" s="114"/>
      <c r="AT572" s="147"/>
      <c r="AU572" s="147"/>
      <c r="AV572" s="147"/>
      <c r="AW572" s="114"/>
      <c r="AX572" s="147"/>
      <c r="AY572" s="114"/>
      <c r="AZ572" s="147"/>
      <c r="BA572" s="114"/>
      <c r="BB572" s="149"/>
      <c r="BC572" s="118"/>
      <c r="BD572" s="70"/>
      <c r="BE572" s="71"/>
      <c r="BF572" s="148"/>
      <c r="BG572" s="148"/>
      <c r="BH572" s="147"/>
      <c r="BI572" s="114"/>
      <c r="BJ572" s="114"/>
      <c r="BK572" s="147"/>
      <c r="BL572" s="150"/>
      <c r="BM572" s="147"/>
      <c r="BN572" s="147"/>
      <c r="BO572" s="147"/>
      <c r="BP572" s="147"/>
      <c r="BQ572" s="147"/>
      <c r="BR572" s="115"/>
      <c r="BS572" s="115"/>
      <c r="BT572" s="115"/>
      <c r="BU572" s="147"/>
      <c r="BV572" s="150"/>
      <c r="BW572" s="147"/>
      <c r="BX572" s="147"/>
      <c r="BY572" s="147"/>
      <c r="BZ572" s="147"/>
      <c r="CA572" s="147"/>
      <c r="CB572" s="115"/>
      <c r="CC572" s="115"/>
      <c r="CD572" s="115"/>
      <c r="CE572" s="147"/>
      <c r="CF572" s="150"/>
      <c r="CG572" s="120"/>
      <c r="CH572" s="185"/>
      <c r="CI572" s="122"/>
      <c r="CJ572" s="122"/>
      <c r="CK572" s="184"/>
      <c r="CL572" s="184"/>
    </row>
    <row r="573" spans="1:90" hidden="1" x14ac:dyDescent="0.25">
      <c r="A573" s="145"/>
      <c r="B573" s="146"/>
      <c r="C573" s="94"/>
      <c r="D573" s="147"/>
      <c r="E573" s="148"/>
      <c r="F573" s="149"/>
      <c r="G573" s="147"/>
      <c r="H573" s="147"/>
      <c r="I573" s="147"/>
      <c r="J573" s="147"/>
      <c r="K573" s="147"/>
      <c r="L573" s="115"/>
      <c r="M573" s="115"/>
      <c r="N573" s="115"/>
      <c r="O573" s="147"/>
      <c r="P573" s="149"/>
      <c r="Q573" s="147"/>
      <c r="R573" s="147"/>
      <c r="S573" s="147"/>
      <c r="T573" s="147"/>
      <c r="U573" s="147"/>
      <c r="V573" s="115"/>
      <c r="W573" s="115"/>
      <c r="X573" s="115"/>
      <c r="Y573" s="147"/>
      <c r="Z573" s="149"/>
      <c r="AA573" s="147"/>
      <c r="AB573" s="147"/>
      <c r="AC573" s="147"/>
      <c r="AD573" s="114"/>
      <c r="AE573" s="114"/>
      <c r="AF573" s="147"/>
      <c r="AG573" s="149"/>
      <c r="AH573" s="147"/>
      <c r="AI573" s="147"/>
      <c r="AJ573" s="147"/>
      <c r="AK573" s="114"/>
      <c r="AL573" s="114"/>
      <c r="AM573" s="147"/>
      <c r="AN573" s="149"/>
      <c r="AO573" s="147"/>
      <c r="AP573" s="147"/>
      <c r="AQ573" s="114"/>
      <c r="AR573" s="147"/>
      <c r="AS573" s="114"/>
      <c r="AT573" s="147"/>
      <c r="AU573" s="147"/>
      <c r="AV573" s="147"/>
      <c r="AW573" s="114"/>
      <c r="AX573" s="147"/>
      <c r="AY573" s="114"/>
      <c r="AZ573" s="147"/>
      <c r="BA573" s="114"/>
      <c r="BB573" s="149"/>
      <c r="BC573" s="118"/>
      <c r="BD573" s="70"/>
      <c r="BE573" s="71"/>
      <c r="BF573" s="148"/>
      <c r="BG573" s="148"/>
      <c r="BH573" s="147"/>
      <c r="BI573" s="114"/>
      <c r="BJ573" s="114"/>
      <c r="BK573" s="147"/>
      <c r="BL573" s="150"/>
      <c r="BM573" s="147"/>
      <c r="BN573" s="147"/>
      <c r="BO573" s="147"/>
      <c r="BP573" s="147"/>
      <c r="BQ573" s="147"/>
      <c r="BR573" s="115"/>
      <c r="BS573" s="115"/>
      <c r="BT573" s="115"/>
      <c r="BU573" s="147"/>
      <c r="BV573" s="150"/>
      <c r="BW573" s="147"/>
      <c r="BX573" s="147"/>
      <c r="BY573" s="147"/>
      <c r="BZ573" s="147"/>
      <c r="CA573" s="147"/>
      <c r="CB573" s="115"/>
      <c r="CC573" s="115"/>
      <c r="CD573" s="115"/>
      <c r="CE573" s="147"/>
      <c r="CF573" s="150"/>
      <c r="CG573" s="120"/>
      <c r="CH573" s="185"/>
      <c r="CI573" s="122"/>
      <c r="CJ573" s="122"/>
      <c r="CK573" s="184"/>
      <c r="CL573" s="184"/>
    </row>
    <row r="574" spans="1:90" hidden="1" x14ac:dyDescent="0.25">
      <c r="A574" s="145"/>
      <c r="B574" s="146"/>
      <c r="C574" s="94"/>
      <c r="D574" s="147"/>
      <c r="E574" s="148"/>
      <c r="F574" s="149"/>
      <c r="G574" s="147"/>
      <c r="H574" s="147"/>
      <c r="I574" s="147"/>
      <c r="J574" s="147"/>
      <c r="K574" s="147"/>
      <c r="L574" s="115"/>
      <c r="M574" s="115"/>
      <c r="N574" s="115"/>
      <c r="O574" s="147"/>
      <c r="P574" s="149"/>
      <c r="Q574" s="147"/>
      <c r="R574" s="147"/>
      <c r="S574" s="147"/>
      <c r="T574" s="147"/>
      <c r="U574" s="147"/>
      <c r="V574" s="115"/>
      <c r="W574" s="115"/>
      <c r="X574" s="115"/>
      <c r="Y574" s="147"/>
      <c r="Z574" s="149"/>
      <c r="AA574" s="147"/>
      <c r="AB574" s="147"/>
      <c r="AC574" s="147"/>
      <c r="AD574" s="114"/>
      <c r="AE574" s="114"/>
      <c r="AF574" s="147"/>
      <c r="AG574" s="149"/>
      <c r="AH574" s="147"/>
      <c r="AI574" s="147"/>
      <c r="AJ574" s="147"/>
      <c r="AK574" s="114"/>
      <c r="AL574" s="114"/>
      <c r="AM574" s="147"/>
      <c r="AN574" s="149"/>
      <c r="AO574" s="147"/>
      <c r="AP574" s="147"/>
      <c r="AQ574" s="114"/>
      <c r="AR574" s="147"/>
      <c r="AS574" s="114"/>
      <c r="AT574" s="147"/>
      <c r="AU574" s="147"/>
      <c r="AV574" s="147"/>
      <c r="AW574" s="114"/>
      <c r="AX574" s="147"/>
      <c r="AY574" s="114"/>
      <c r="AZ574" s="147"/>
      <c r="BA574" s="114"/>
      <c r="BB574" s="149"/>
      <c r="BC574" s="118"/>
      <c r="BD574" s="70"/>
      <c r="BE574" s="71"/>
      <c r="BF574" s="148"/>
      <c r="BG574" s="148"/>
      <c r="BH574" s="147"/>
      <c r="BI574" s="114"/>
      <c r="BJ574" s="114"/>
      <c r="BK574" s="147"/>
      <c r="BL574" s="150"/>
      <c r="BM574" s="147"/>
      <c r="BN574" s="147"/>
      <c r="BO574" s="147"/>
      <c r="BP574" s="147"/>
      <c r="BQ574" s="147"/>
      <c r="BR574" s="115"/>
      <c r="BS574" s="115"/>
      <c r="BT574" s="115"/>
      <c r="BU574" s="147"/>
      <c r="BV574" s="150"/>
      <c r="BW574" s="147"/>
      <c r="BX574" s="147"/>
      <c r="BY574" s="147"/>
      <c r="BZ574" s="147"/>
      <c r="CA574" s="147"/>
      <c r="CB574" s="115"/>
      <c r="CC574" s="115"/>
      <c r="CD574" s="115"/>
      <c r="CE574" s="147"/>
      <c r="CF574" s="150"/>
      <c r="CG574" s="120"/>
      <c r="CH574" s="185"/>
      <c r="CI574" s="122"/>
      <c r="CJ574" s="122"/>
      <c r="CK574" s="184"/>
      <c r="CL574" s="184"/>
    </row>
    <row r="575" spans="1:90" hidden="1" x14ac:dyDescent="0.25">
      <c r="A575" s="145"/>
      <c r="B575" s="146"/>
      <c r="C575" s="94"/>
      <c r="D575" s="147"/>
      <c r="E575" s="148"/>
      <c r="F575" s="149"/>
      <c r="G575" s="147"/>
      <c r="H575" s="147"/>
      <c r="I575" s="147"/>
      <c r="J575" s="147"/>
      <c r="K575" s="147"/>
      <c r="L575" s="115"/>
      <c r="M575" s="115"/>
      <c r="N575" s="115"/>
      <c r="O575" s="147"/>
      <c r="P575" s="149"/>
      <c r="Q575" s="147"/>
      <c r="R575" s="147"/>
      <c r="S575" s="147"/>
      <c r="T575" s="147"/>
      <c r="U575" s="147"/>
      <c r="V575" s="115"/>
      <c r="W575" s="115"/>
      <c r="X575" s="115"/>
      <c r="Y575" s="147"/>
      <c r="Z575" s="149"/>
      <c r="AA575" s="147"/>
      <c r="AB575" s="147"/>
      <c r="AC575" s="147"/>
      <c r="AD575" s="114"/>
      <c r="AE575" s="114"/>
      <c r="AF575" s="147"/>
      <c r="AG575" s="149"/>
      <c r="AH575" s="147"/>
      <c r="AI575" s="147"/>
      <c r="AJ575" s="147"/>
      <c r="AK575" s="114"/>
      <c r="AL575" s="114"/>
      <c r="AM575" s="147"/>
      <c r="AN575" s="149"/>
      <c r="AO575" s="147"/>
      <c r="AP575" s="147"/>
      <c r="AQ575" s="114"/>
      <c r="AR575" s="147"/>
      <c r="AS575" s="114"/>
      <c r="AT575" s="147"/>
      <c r="AU575" s="147"/>
      <c r="AV575" s="147"/>
      <c r="AW575" s="114"/>
      <c r="AX575" s="147"/>
      <c r="AY575" s="114"/>
      <c r="AZ575" s="147"/>
      <c r="BA575" s="114"/>
      <c r="BB575" s="149"/>
      <c r="BC575" s="118"/>
      <c r="BD575" s="70"/>
      <c r="BE575" s="71"/>
      <c r="BF575" s="148"/>
      <c r="BG575" s="148"/>
      <c r="BH575" s="147"/>
      <c r="BI575" s="114"/>
      <c r="BJ575" s="114"/>
      <c r="BK575" s="147"/>
      <c r="BL575" s="150"/>
      <c r="BM575" s="147"/>
      <c r="BN575" s="147"/>
      <c r="BO575" s="147"/>
      <c r="BP575" s="147"/>
      <c r="BQ575" s="147"/>
      <c r="BR575" s="115"/>
      <c r="BS575" s="115"/>
      <c r="BT575" s="115"/>
      <c r="BU575" s="147"/>
      <c r="BV575" s="150"/>
      <c r="BW575" s="147"/>
      <c r="BX575" s="147"/>
      <c r="BY575" s="147"/>
      <c r="BZ575" s="147"/>
      <c r="CA575" s="147"/>
      <c r="CB575" s="115"/>
      <c r="CC575" s="115"/>
      <c r="CD575" s="115"/>
      <c r="CE575" s="147"/>
      <c r="CF575" s="150"/>
      <c r="CG575" s="120"/>
      <c r="CH575" s="185"/>
      <c r="CI575" s="122"/>
      <c r="CJ575" s="122"/>
      <c r="CK575" s="184"/>
      <c r="CL575" s="184"/>
    </row>
    <row r="576" spans="1:90" hidden="1" x14ac:dyDescent="0.25">
      <c r="A576" s="145"/>
      <c r="B576" s="146"/>
      <c r="C576" s="94"/>
      <c r="D576" s="147"/>
      <c r="E576" s="148"/>
      <c r="F576" s="149"/>
      <c r="G576" s="147"/>
      <c r="H576" s="147"/>
      <c r="I576" s="147"/>
      <c r="J576" s="147"/>
      <c r="K576" s="147"/>
      <c r="L576" s="115"/>
      <c r="M576" s="115"/>
      <c r="N576" s="115"/>
      <c r="O576" s="147"/>
      <c r="P576" s="149"/>
      <c r="Q576" s="147"/>
      <c r="R576" s="147"/>
      <c r="S576" s="147"/>
      <c r="T576" s="147"/>
      <c r="U576" s="147"/>
      <c r="V576" s="115"/>
      <c r="W576" s="115"/>
      <c r="X576" s="115"/>
      <c r="Y576" s="147"/>
      <c r="Z576" s="149"/>
      <c r="AA576" s="147"/>
      <c r="AB576" s="147"/>
      <c r="AC576" s="147"/>
      <c r="AD576" s="114"/>
      <c r="AE576" s="114"/>
      <c r="AF576" s="147"/>
      <c r="AG576" s="149"/>
      <c r="AH576" s="147"/>
      <c r="AI576" s="147"/>
      <c r="AJ576" s="147"/>
      <c r="AK576" s="114"/>
      <c r="AL576" s="114"/>
      <c r="AM576" s="147"/>
      <c r="AN576" s="149"/>
      <c r="AO576" s="147"/>
      <c r="AP576" s="147"/>
      <c r="AQ576" s="114"/>
      <c r="AR576" s="147"/>
      <c r="AS576" s="114"/>
      <c r="AT576" s="147"/>
      <c r="AU576" s="147"/>
      <c r="AV576" s="147"/>
      <c r="AW576" s="114"/>
      <c r="AX576" s="147"/>
      <c r="AY576" s="114"/>
      <c r="AZ576" s="147"/>
      <c r="BA576" s="114"/>
      <c r="BB576" s="149"/>
      <c r="BC576" s="118"/>
      <c r="BD576" s="70"/>
      <c r="BE576" s="71"/>
      <c r="BF576" s="148"/>
      <c r="BG576" s="148"/>
      <c r="BH576" s="147"/>
      <c r="BI576" s="114"/>
      <c r="BJ576" s="114"/>
      <c r="BK576" s="147"/>
      <c r="BL576" s="150"/>
      <c r="BM576" s="147"/>
      <c r="BN576" s="147"/>
      <c r="BO576" s="147"/>
      <c r="BP576" s="147"/>
      <c r="BQ576" s="147"/>
      <c r="BR576" s="115"/>
      <c r="BS576" s="115"/>
      <c r="BT576" s="115"/>
      <c r="BU576" s="147"/>
      <c r="BV576" s="150"/>
      <c r="BW576" s="147"/>
      <c r="BX576" s="147"/>
      <c r="BY576" s="147"/>
      <c r="BZ576" s="147"/>
      <c r="CA576" s="147"/>
      <c r="CB576" s="115"/>
      <c r="CC576" s="115"/>
      <c r="CD576" s="115"/>
      <c r="CE576" s="147"/>
      <c r="CF576" s="150"/>
      <c r="CG576" s="120"/>
      <c r="CH576" s="185"/>
      <c r="CI576" s="122"/>
      <c r="CJ576" s="122"/>
      <c r="CK576" s="184"/>
      <c r="CL576" s="184"/>
    </row>
    <row r="577" spans="1:90" hidden="1" x14ac:dyDescent="0.25">
      <c r="A577" s="145"/>
      <c r="B577" s="146"/>
      <c r="C577" s="94"/>
      <c r="D577" s="147"/>
      <c r="E577" s="148"/>
      <c r="F577" s="149"/>
      <c r="G577" s="147"/>
      <c r="H577" s="147"/>
      <c r="I577" s="147"/>
      <c r="J577" s="147"/>
      <c r="K577" s="147"/>
      <c r="L577" s="115"/>
      <c r="M577" s="115"/>
      <c r="N577" s="115"/>
      <c r="O577" s="147"/>
      <c r="P577" s="149"/>
      <c r="Q577" s="147"/>
      <c r="R577" s="147"/>
      <c r="S577" s="147"/>
      <c r="T577" s="147"/>
      <c r="U577" s="147"/>
      <c r="V577" s="115"/>
      <c r="W577" s="115"/>
      <c r="X577" s="115"/>
      <c r="Y577" s="147"/>
      <c r="Z577" s="149"/>
      <c r="AA577" s="147"/>
      <c r="AB577" s="147"/>
      <c r="AC577" s="147"/>
      <c r="AD577" s="114"/>
      <c r="AE577" s="114"/>
      <c r="AF577" s="147"/>
      <c r="AG577" s="149"/>
      <c r="AH577" s="147"/>
      <c r="AI577" s="147"/>
      <c r="AJ577" s="147"/>
      <c r="AK577" s="114"/>
      <c r="AL577" s="114"/>
      <c r="AM577" s="147"/>
      <c r="AN577" s="149"/>
      <c r="AO577" s="147"/>
      <c r="AP577" s="147"/>
      <c r="AQ577" s="114"/>
      <c r="AR577" s="147"/>
      <c r="AS577" s="114"/>
      <c r="AT577" s="147"/>
      <c r="AU577" s="147"/>
      <c r="AV577" s="147"/>
      <c r="AW577" s="114"/>
      <c r="AX577" s="147"/>
      <c r="AY577" s="114"/>
      <c r="AZ577" s="147"/>
      <c r="BA577" s="114"/>
      <c r="BB577" s="149"/>
      <c r="BC577" s="118"/>
      <c r="BD577" s="70"/>
      <c r="BE577" s="71"/>
      <c r="BF577" s="148"/>
      <c r="BG577" s="148"/>
      <c r="BH577" s="147"/>
      <c r="BI577" s="114"/>
      <c r="BJ577" s="114"/>
      <c r="BK577" s="147"/>
      <c r="BL577" s="150"/>
      <c r="BM577" s="147"/>
      <c r="BN577" s="147"/>
      <c r="BO577" s="147"/>
      <c r="BP577" s="147"/>
      <c r="BQ577" s="147"/>
      <c r="BR577" s="115"/>
      <c r="BS577" s="115"/>
      <c r="BT577" s="115"/>
      <c r="BU577" s="147"/>
      <c r="BV577" s="150"/>
      <c r="BW577" s="147"/>
      <c r="BX577" s="147"/>
      <c r="BY577" s="147"/>
      <c r="BZ577" s="147"/>
      <c r="CA577" s="147"/>
      <c r="CB577" s="115"/>
      <c r="CC577" s="115"/>
      <c r="CD577" s="115"/>
      <c r="CE577" s="147"/>
      <c r="CF577" s="150"/>
      <c r="CG577" s="120"/>
      <c r="CH577" s="185"/>
      <c r="CI577" s="122"/>
      <c r="CJ577" s="122"/>
      <c r="CK577" s="184"/>
      <c r="CL577" s="184"/>
    </row>
    <row r="578" spans="1:90" hidden="1" x14ac:dyDescent="0.25">
      <c r="A578" s="145"/>
      <c r="B578" s="146"/>
      <c r="C578" s="94"/>
      <c r="D578" s="147"/>
      <c r="E578" s="148"/>
      <c r="F578" s="149"/>
      <c r="G578" s="147"/>
      <c r="H578" s="147"/>
      <c r="I578" s="147"/>
      <c r="J578" s="147"/>
      <c r="K578" s="147"/>
      <c r="L578" s="115"/>
      <c r="M578" s="115"/>
      <c r="N578" s="115"/>
      <c r="O578" s="147"/>
      <c r="P578" s="149"/>
      <c r="Q578" s="147"/>
      <c r="R578" s="147"/>
      <c r="S578" s="147"/>
      <c r="T578" s="147"/>
      <c r="U578" s="147"/>
      <c r="V578" s="115"/>
      <c r="W578" s="115"/>
      <c r="X578" s="115"/>
      <c r="Y578" s="147"/>
      <c r="Z578" s="149"/>
      <c r="AA578" s="147"/>
      <c r="AB578" s="147"/>
      <c r="AC578" s="147"/>
      <c r="AD578" s="114"/>
      <c r="AE578" s="114"/>
      <c r="AF578" s="147"/>
      <c r="AG578" s="149"/>
      <c r="AH578" s="147"/>
      <c r="AI578" s="147"/>
      <c r="AJ578" s="147"/>
      <c r="AK578" s="114"/>
      <c r="AL578" s="114"/>
      <c r="AM578" s="147"/>
      <c r="AN578" s="149"/>
      <c r="AO578" s="147"/>
      <c r="AP578" s="147"/>
      <c r="AQ578" s="114"/>
      <c r="AR578" s="147"/>
      <c r="AS578" s="114"/>
      <c r="AT578" s="147"/>
      <c r="AU578" s="147"/>
      <c r="AV578" s="147"/>
      <c r="AW578" s="114"/>
      <c r="AX578" s="147"/>
      <c r="AY578" s="114"/>
      <c r="AZ578" s="147"/>
      <c r="BA578" s="114"/>
      <c r="BB578" s="149"/>
      <c r="BC578" s="118"/>
      <c r="BD578" s="70"/>
      <c r="BE578" s="71"/>
      <c r="BF578" s="148"/>
      <c r="BG578" s="148"/>
      <c r="BH578" s="147"/>
      <c r="BI578" s="114"/>
      <c r="BJ578" s="114"/>
      <c r="BK578" s="147"/>
      <c r="BL578" s="150"/>
      <c r="BM578" s="147"/>
      <c r="BN578" s="147"/>
      <c r="BO578" s="147"/>
      <c r="BP578" s="147"/>
      <c r="BQ578" s="147"/>
      <c r="BR578" s="115"/>
      <c r="BS578" s="115"/>
      <c r="BT578" s="115"/>
      <c r="BU578" s="147"/>
      <c r="BV578" s="150"/>
      <c r="BW578" s="147"/>
      <c r="BX578" s="147"/>
      <c r="BY578" s="147"/>
      <c r="BZ578" s="147"/>
      <c r="CA578" s="147"/>
      <c r="CB578" s="115"/>
      <c r="CC578" s="115"/>
      <c r="CD578" s="115"/>
      <c r="CE578" s="147"/>
      <c r="CF578" s="150"/>
      <c r="CG578" s="120"/>
      <c r="CH578" s="185"/>
      <c r="CI578" s="122"/>
      <c r="CJ578" s="122"/>
      <c r="CK578" s="184"/>
      <c r="CL578" s="184"/>
    </row>
    <row r="579" spans="1:90" hidden="1" x14ac:dyDescent="0.25">
      <c r="A579" s="145"/>
      <c r="B579" s="146"/>
      <c r="C579" s="94"/>
      <c r="D579" s="147"/>
      <c r="E579" s="148"/>
      <c r="F579" s="149"/>
      <c r="G579" s="147"/>
      <c r="H579" s="147"/>
      <c r="I579" s="147"/>
      <c r="J579" s="147"/>
      <c r="K579" s="147"/>
      <c r="L579" s="115"/>
      <c r="M579" s="115"/>
      <c r="N579" s="115"/>
      <c r="O579" s="147"/>
      <c r="P579" s="149"/>
      <c r="Q579" s="147"/>
      <c r="R579" s="147"/>
      <c r="S579" s="147"/>
      <c r="T579" s="147"/>
      <c r="U579" s="147"/>
      <c r="V579" s="115"/>
      <c r="W579" s="115"/>
      <c r="X579" s="115"/>
      <c r="Y579" s="147"/>
      <c r="Z579" s="149"/>
      <c r="AA579" s="147"/>
      <c r="AB579" s="147"/>
      <c r="AC579" s="147"/>
      <c r="AD579" s="114"/>
      <c r="AE579" s="114"/>
      <c r="AF579" s="147"/>
      <c r="AG579" s="149"/>
      <c r="AH579" s="147"/>
      <c r="AI579" s="147"/>
      <c r="AJ579" s="147"/>
      <c r="AK579" s="114"/>
      <c r="AL579" s="114"/>
      <c r="AM579" s="147"/>
      <c r="AN579" s="149"/>
      <c r="AO579" s="147"/>
      <c r="AP579" s="147"/>
      <c r="AQ579" s="114"/>
      <c r="AR579" s="147"/>
      <c r="AS579" s="114"/>
      <c r="AT579" s="147"/>
      <c r="AU579" s="147"/>
      <c r="AV579" s="147"/>
      <c r="AW579" s="114"/>
      <c r="AX579" s="147"/>
      <c r="AY579" s="114"/>
      <c r="AZ579" s="147"/>
      <c r="BA579" s="114"/>
      <c r="BB579" s="149"/>
      <c r="BC579" s="118"/>
      <c r="BD579" s="70"/>
      <c r="BE579" s="71"/>
      <c r="BF579" s="148"/>
      <c r="BG579" s="148"/>
      <c r="BH579" s="147"/>
      <c r="BI579" s="114"/>
      <c r="BJ579" s="114"/>
      <c r="BK579" s="147"/>
      <c r="BL579" s="150"/>
      <c r="BM579" s="147"/>
      <c r="BN579" s="147"/>
      <c r="BO579" s="147"/>
      <c r="BP579" s="147"/>
      <c r="BQ579" s="147"/>
      <c r="BR579" s="115"/>
      <c r="BS579" s="115"/>
      <c r="BT579" s="115"/>
      <c r="BU579" s="147"/>
      <c r="BV579" s="150"/>
      <c r="BW579" s="147"/>
      <c r="BX579" s="147"/>
      <c r="BY579" s="147"/>
      <c r="BZ579" s="147"/>
      <c r="CA579" s="147"/>
      <c r="CB579" s="115"/>
      <c r="CC579" s="115"/>
      <c r="CD579" s="115"/>
      <c r="CE579" s="147"/>
      <c r="CF579" s="150"/>
      <c r="CG579" s="120"/>
      <c r="CH579" s="185"/>
      <c r="CI579" s="122"/>
      <c r="CJ579" s="122"/>
      <c r="CK579" s="184"/>
      <c r="CL579" s="184"/>
    </row>
    <row r="580" spans="1:90" hidden="1" x14ac:dyDescent="0.25">
      <c r="A580" s="145"/>
      <c r="B580" s="146"/>
      <c r="C580" s="94"/>
      <c r="D580" s="147"/>
      <c r="E580" s="148"/>
      <c r="F580" s="149"/>
      <c r="G580" s="147"/>
      <c r="H580" s="147"/>
      <c r="I580" s="147"/>
      <c r="J580" s="147"/>
      <c r="K580" s="147"/>
      <c r="L580" s="115"/>
      <c r="M580" s="115"/>
      <c r="N580" s="115"/>
      <c r="O580" s="147"/>
      <c r="P580" s="149"/>
      <c r="Q580" s="147"/>
      <c r="R580" s="147"/>
      <c r="S580" s="147"/>
      <c r="T580" s="147"/>
      <c r="U580" s="147"/>
      <c r="V580" s="115"/>
      <c r="W580" s="115"/>
      <c r="X580" s="115"/>
      <c r="Y580" s="147"/>
      <c r="Z580" s="149"/>
      <c r="AA580" s="147"/>
      <c r="AB580" s="147"/>
      <c r="AC580" s="147"/>
      <c r="AD580" s="114"/>
      <c r="AE580" s="114"/>
      <c r="AF580" s="147"/>
      <c r="AG580" s="149"/>
      <c r="AH580" s="147"/>
      <c r="AI580" s="147"/>
      <c r="AJ580" s="147"/>
      <c r="AK580" s="114"/>
      <c r="AL580" s="114"/>
      <c r="AM580" s="147"/>
      <c r="AN580" s="149"/>
      <c r="AO580" s="147"/>
      <c r="AP580" s="147"/>
      <c r="AQ580" s="114"/>
      <c r="AR580" s="147"/>
      <c r="AS580" s="114"/>
      <c r="AT580" s="147"/>
      <c r="AU580" s="147"/>
      <c r="AV580" s="147"/>
      <c r="AW580" s="114"/>
      <c r="AX580" s="147"/>
      <c r="AY580" s="114"/>
      <c r="AZ580" s="147"/>
      <c r="BA580" s="114"/>
      <c r="BB580" s="149"/>
      <c r="BC580" s="118"/>
      <c r="BD580" s="70"/>
      <c r="BE580" s="71"/>
      <c r="BF580" s="148"/>
      <c r="BG580" s="148"/>
      <c r="BH580" s="147"/>
      <c r="BI580" s="114"/>
      <c r="BJ580" s="114"/>
      <c r="BK580" s="147"/>
      <c r="BL580" s="150"/>
      <c r="BM580" s="147"/>
      <c r="BN580" s="147"/>
      <c r="BO580" s="147"/>
      <c r="BP580" s="147"/>
      <c r="BQ580" s="147"/>
      <c r="BR580" s="115"/>
      <c r="BS580" s="115"/>
      <c r="BT580" s="115"/>
      <c r="BU580" s="147"/>
      <c r="BV580" s="150"/>
      <c r="BW580" s="147"/>
      <c r="BX580" s="147"/>
      <c r="BY580" s="147"/>
      <c r="BZ580" s="147"/>
      <c r="CA580" s="147"/>
      <c r="CB580" s="115"/>
      <c r="CC580" s="115"/>
      <c r="CD580" s="115"/>
      <c r="CE580" s="147"/>
      <c r="CF580" s="150"/>
      <c r="CG580" s="120"/>
      <c r="CH580" s="185"/>
      <c r="CI580" s="122"/>
      <c r="CJ580" s="122"/>
      <c r="CK580" s="184"/>
      <c r="CL580" s="184"/>
    </row>
    <row r="581" spans="1:90" hidden="1" x14ac:dyDescent="0.25">
      <c r="A581" s="145"/>
      <c r="B581" s="146"/>
      <c r="C581" s="94"/>
      <c r="D581" s="147"/>
      <c r="E581" s="148"/>
      <c r="F581" s="149"/>
      <c r="G581" s="147"/>
      <c r="H581" s="147"/>
      <c r="I581" s="147"/>
      <c r="J581" s="147"/>
      <c r="K581" s="147"/>
      <c r="L581" s="115"/>
      <c r="M581" s="115"/>
      <c r="N581" s="115"/>
      <c r="O581" s="147"/>
      <c r="P581" s="149"/>
      <c r="Q581" s="147"/>
      <c r="R581" s="147"/>
      <c r="S581" s="147"/>
      <c r="T581" s="147"/>
      <c r="U581" s="147"/>
      <c r="V581" s="115"/>
      <c r="W581" s="115"/>
      <c r="X581" s="115"/>
      <c r="Y581" s="147"/>
      <c r="Z581" s="149"/>
      <c r="AA581" s="147"/>
      <c r="AB581" s="147"/>
      <c r="AC581" s="147"/>
      <c r="AD581" s="114"/>
      <c r="AE581" s="114"/>
      <c r="AF581" s="147"/>
      <c r="AG581" s="149"/>
      <c r="AH581" s="147"/>
      <c r="AI581" s="147"/>
      <c r="AJ581" s="147"/>
      <c r="AK581" s="114"/>
      <c r="AL581" s="114"/>
      <c r="AM581" s="147"/>
      <c r="AN581" s="149"/>
      <c r="AO581" s="147"/>
      <c r="AP581" s="147"/>
      <c r="AQ581" s="114"/>
      <c r="AR581" s="147"/>
      <c r="AS581" s="114"/>
      <c r="AT581" s="147"/>
      <c r="AU581" s="147"/>
      <c r="AV581" s="147"/>
      <c r="AW581" s="114"/>
      <c r="AX581" s="147"/>
      <c r="AY581" s="114"/>
      <c r="AZ581" s="147"/>
      <c r="BA581" s="114"/>
      <c r="BB581" s="149"/>
      <c r="BC581" s="118"/>
      <c r="BD581" s="70"/>
      <c r="BE581" s="71"/>
      <c r="BF581" s="148"/>
      <c r="BG581" s="148"/>
      <c r="BH581" s="147"/>
      <c r="BI581" s="114"/>
      <c r="BJ581" s="114"/>
      <c r="BK581" s="147"/>
      <c r="BL581" s="150"/>
      <c r="BM581" s="147"/>
      <c r="BN581" s="147"/>
      <c r="BO581" s="147"/>
      <c r="BP581" s="147"/>
      <c r="BQ581" s="147"/>
      <c r="BR581" s="115"/>
      <c r="BS581" s="115"/>
      <c r="BT581" s="115"/>
      <c r="BU581" s="147"/>
      <c r="BV581" s="150"/>
      <c r="BW581" s="147"/>
      <c r="BX581" s="147"/>
      <c r="BY581" s="147"/>
      <c r="BZ581" s="147"/>
      <c r="CA581" s="147"/>
      <c r="CB581" s="115"/>
      <c r="CC581" s="115"/>
      <c r="CD581" s="115"/>
      <c r="CE581" s="147"/>
      <c r="CF581" s="150"/>
      <c r="CG581" s="120"/>
      <c r="CH581" s="185"/>
      <c r="CI581" s="122"/>
      <c r="CJ581" s="122"/>
      <c r="CK581" s="184"/>
      <c r="CL581" s="184"/>
    </row>
    <row r="582" spans="1:90" hidden="1" x14ac:dyDescent="0.25">
      <c r="A582" s="145"/>
      <c r="B582" s="146"/>
      <c r="C582" s="94"/>
      <c r="D582" s="147"/>
      <c r="E582" s="148"/>
      <c r="F582" s="149"/>
      <c r="G582" s="147"/>
      <c r="H582" s="147"/>
      <c r="I582" s="147"/>
      <c r="J582" s="147"/>
      <c r="K582" s="147"/>
      <c r="L582" s="115"/>
      <c r="M582" s="115"/>
      <c r="N582" s="115"/>
      <c r="O582" s="147"/>
      <c r="P582" s="149"/>
      <c r="Q582" s="147"/>
      <c r="R582" s="147"/>
      <c r="S582" s="147"/>
      <c r="T582" s="147"/>
      <c r="U582" s="147"/>
      <c r="V582" s="115"/>
      <c r="W582" s="115"/>
      <c r="X582" s="115"/>
      <c r="Y582" s="147"/>
      <c r="Z582" s="149"/>
      <c r="AA582" s="147"/>
      <c r="AB582" s="147"/>
      <c r="AC582" s="147"/>
      <c r="AD582" s="114"/>
      <c r="AE582" s="114"/>
      <c r="AF582" s="147"/>
      <c r="AG582" s="149"/>
      <c r="AH582" s="147"/>
      <c r="AI582" s="147"/>
      <c r="AJ582" s="147"/>
      <c r="AK582" s="114"/>
      <c r="AL582" s="114"/>
      <c r="AM582" s="147"/>
      <c r="AN582" s="149"/>
      <c r="AO582" s="147"/>
      <c r="AP582" s="147"/>
      <c r="AQ582" s="114"/>
      <c r="AR582" s="147"/>
      <c r="AS582" s="114"/>
      <c r="AT582" s="147"/>
      <c r="AU582" s="147"/>
      <c r="AV582" s="147"/>
      <c r="AW582" s="114"/>
      <c r="AX582" s="147"/>
      <c r="AY582" s="114"/>
      <c r="AZ582" s="147"/>
      <c r="BA582" s="114"/>
      <c r="BB582" s="149"/>
      <c r="BC582" s="118"/>
      <c r="BD582" s="70"/>
      <c r="BE582" s="71"/>
      <c r="BF582" s="148"/>
      <c r="BG582" s="148"/>
      <c r="BH582" s="147"/>
      <c r="BI582" s="114"/>
      <c r="BJ582" s="114"/>
      <c r="BK582" s="147"/>
      <c r="BL582" s="150"/>
      <c r="BM582" s="147"/>
      <c r="BN582" s="147"/>
      <c r="BO582" s="147"/>
      <c r="BP582" s="147"/>
      <c r="BQ582" s="147"/>
      <c r="BR582" s="115"/>
      <c r="BS582" s="115"/>
      <c r="BT582" s="115"/>
      <c r="BU582" s="147"/>
      <c r="BV582" s="150"/>
      <c r="BW582" s="147"/>
      <c r="BX582" s="147"/>
      <c r="BY582" s="147"/>
      <c r="BZ582" s="147"/>
      <c r="CA582" s="147"/>
      <c r="CB582" s="115"/>
      <c r="CC582" s="115"/>
      <c r="CD582" s="115"/>
      <c r="CE582" s="147"/>
      <c r="CF582" s="150"/>
      <c r="CG582" s="120"/>
      <c r="CH582" s="185"/>
      <c r="CI582" s="122"/>
      <c r="CJ582" s="122"/>
      <c r="CK582" s="184"/>
      <c r="CL582" s="184"/>
    </row>
    <row r="583" spans="1:90" hidden="1" x14ac:dyDescent="0.25">
      <c r="A583" s="145"/>
      <c r="B583" s="146"/>
      <c r="C583" s="94"/>
      <c r="D583" s="147"/>
      <c r="E583" s="148"/>
      <c r="F583" s="149"/>
      <c r="G583" s="147"/>
      <c r="H583" s="147"/>
      <c r="I583" s="147"/>
      <c r="J583" s="147"/>
      <c r="K583" s="147"/>
      <c r="L583" s="115"/>
      <c r="M583" s="115"/>
      <c r="N583" s="115"/>
      <c r="O583" s="147"/>
      <c r="P583" s="149"/>
      <c r="Q583" s="147"/>
      <c r="R583" s="147"/>
      <c r="S583" s="147"/>
      <c r="T583" s="147"/>
      <c r="U583" s="147"/>
      <c r="V583" s="115"/>
      <c r="W583" s="115"/>
      <c r="X583" s="115"/>
      <c r="Y583" s="147"/>
      <c r="Z583" s="149"/>
      <c r="AA583" s="147"/>
      <c r="AB583" s="147"/>
      <c r="AC583" s="147"/>
      <c r="AD583" s="114"/>
      <c r="AE583" s="114"/>
      <c r="AF583" s="147"/>
      <c r="AG583" s="149"/>
      <c r="AH583" s="147"/>
      <c r="AI583" s="147"/>
      <c r="AJ583" s="147"/>
      <c r="AK583" s="114"/>
      <c r="AL583" s="114"/>
      <c r="AM583" s="147"/>
      <c r="AN583" s="149"/>
      <c r="AO583" s="147"/>
      <c r="AP583" s="147"/>
      <c r="AQ583" s="114"/>
      <c r="AR583" s="147"/>
      <c r="AS583" s="114"/>
      <c r="AT583" s="147"/>
      <c r="AU583" s="147"/>
      <c r="AV583" s="147"/>
      <c r="AW583" s="114"/>
      <c r="AX583" s="147"/>
      <c r="AY583" s="114"/>
      <c r="AZ583" s="147"/>
      <c r="BA583" s="114"/>
      <c r="BB583" s="149"/>
      <c r="BC583" s="118"/>
      <c r="BD583" s="70"/>
      <c r="BE583" s="71"/>
      <c r="BF583" s="148"/>
      <c r="BG583" s="148"/>
      <c r="BH583" s="147"/>
      <c r="BI583" s="114"/>
      <c r="BJ583" s="114"/>
      <c r="BK583" s="147"/>
      <c r="BL583" s="150"/>
      <c r="BM583" s="147"/>
      <c r="BN583" s="147"/>
      <c r="BO583" s="147"/>
      <c r="BP583" s="147"/>
      <c r="BQ583" s="147"/>
      <c r="BR583" s="115"/>
      <c r="BS583" s="115"/>
      <c r="BT583" s="115"/>
      <c r="BU583" s="147"/>
      <c r="BV583" s="150"/>
      <c r="BW583" s="147"/>
      <c r="BX583" s="147"/>
      <c r="BY583" s="147"/>
      <c r="BZ583" s="147"/>
      <c r="CA583" s="147"/>
      <c r="CB583" s="115"/>
      <c r="CC583" s="115"/>
      <c r="CD583" s="115"/>
      <c r="CE583" s="147"/>
      <c r="CF583" s="150"/>
      <c r="CG583" s="120"/>
      <c r="CH583" s="185"/>
      <c r="CI583" s="122"/>
      <c r="CJ583" s="122"/>
      <c r="CK583" s="184"/>
      <c r="CL583" s="184"/>
    </row>
    <row r="584" spans="1:90" hidden="1" x14ac:dyDescent="0.25">
      <c r="A584" s="145"/>
      <c r="B584" s="146"/>
      <c r="C584" s="94"/>
      <c r="D584" s="147"/>
      <c r="E584" s="148"/>
      <c r="F584" s="149"/>
      <c r="G584" s="147"/>
      <c r="H584" s="147"/>
      <c r="I584" s="147"/>
      <c r="J584" s="147"/>
      <c r="K584" s="147"/>
      <c r="L584" s="115"/>
      <c r="M584" s="115"/>
      <c r="N584" s="115"/>
      <c r="O584" s="147"/>
      <c r="P584" s="149"/>
      <c r="Q584" s="147"/>
      <c r="R584" s="147"/>
      <c r="S584" s="147"/>
      <c r="T584" s="147"/>
      <c r="U584" s="147"/>
      <c r="V584" s="115"/>
      <c r="W584" s="115"/>
      <c r="X584" s="115"/>
      <c r="Y584" s="147"/>
      <c r="Z584" s="149"/>
      <c r="AA584" s="147"/>
      <c r="AB584" s="147"/>
      <c r="AC584" s="147"/>
      <c r="AD584" s="114"/>
      <c r="AE584" s="114"/>
      <c r="AF584" s="147"/>
      <c r="AG584" s="149"/>
      <c r="AH584" s="147"/>
      <c r="AI584" s="147"/>
      <c r="AJ584" s="147"/>
      <c r="AK584" s="114"/>
      <c r="AL584" s="114"/>
      <c r="AM584" s="147"/>
      <c r="AN584" s="149"/>
      <c r="AO584" s="147"/>
      <c r="AP584" s="147"/>
      <c r="AQ584" s="114"/>
      <c r="AR584" s="147"/>
      <c r="AS584" s="114"/>
      <c r="AT584" s="147"/>
      <c r="AU584" s="147"/>
      <c r="AV584" s="147"/>
      <c r="AW584" s="114"/>
      <c r="AX584" s="147"/>
      <c r="AY584" s="114"/>
      <c r="AZ584" s="147"/>
      <c r="BA584" s="114"/>
      <c r="BB584" s="149"/>
      <c r="BC584" s="118"/>
      <c r="BD584" s="70"/>
      <c r="BE584" s="71"/>
      <c r="BF584" s="148"/>
      <c r="BG584" s="148"/>
      <c r="BH584" s="147"/>
      <c r="BI584" s="114"/>
      <c r="BJ584" s="114"/>
      <c r="BK584" s="147"/>
      <c r="BL584" s="150"/>
      <c r="BM584" s="147"/>
      <c r="BN584" s="147"/>
      <c r="BO584" s="147"/>
      <c r="BP584" s="147"/>
      <c r="BQ584" s="147"/>
      <c r="BR584" s="115"/>
      <c r="BS584" s="115"/>
      <c r="BT584" s="115"/>
      <c r="BU584" s="147"/>
      <c r="BV584" s="150"/>
      <c r="BW584" s="147"/>
      <c r="BX584" s="147"/>
      <c r="BY584" s="147"/>
      <c r="BZ584" s="147"/>
      <c r="CA584" s="147"/>
      <c r="CB584" s="115"/>
      <c r="CC584" s="115"/>
      <c r="CD584" s="115"/>
      <c r="CE584" s="147"/>
      <c r="CF584" s="150"/>
      <c r="CG584" s="120"/>
      <c r="CH584" s="185"/>
      <c r="CI584" s="122"/>
      <c r="CJ584" s="122"/>
      <c r="CK584" s="184"/>
      <c r="CL584" s="184"/>
    </row>
    <row r="585" spans="1:90" hidden="1" x14ac:dyDescent="0.25">
      <c r="A585" s="145"/>
      <c r="B585" s="146"/>
      <c r="C585" s="94"/>
      <c r="D585" s="147"/>
      <c r="E585" s="148"/>
      <c r="F585" s="149"/>
      <c r="G585" s="147"/>
      <c r="H585" s="147"/>
      <c r="I585" s="147"/>
      <c r="J585" s="147"/>
      <c r="K585" s="147"/>
      <c r="L585" s="115"/>
      <c r="M585" s="115"/>
      <c r="N585" s="115"/>
      <c r="O585" s="147"/>
      <c r="P585" s="149"/>
      <c r="Q585" s="147"/>
      <c r="R585" s="147"/>
      <c r="S585" s="147"/>
      <c r="T585" s="147"/>
      <c r="U585" s="147"/>
      <c r="V585" s="115"/>
      <c r="W585" s="115"/>
      <c r="X585" s="115"/>
      <c r="Y585" s="147"/>
      <c r="Z585" s="149"/>
      <c r="AA585" s="147"/>
      <c r="AB585" s="147"/>
      <c r="AC585" s="147"/>
      <c r="AD585" s="114"/>
      <c r="AE585" s="114"/>
      <c r="AF585" s="147"/>
      <c r="AG585" s="149"/>
      <c r="AH585" s="147"/>
      <c r="AI585" s="147"/>
      <c r="AJ585" s="147"/>
      <c r="AK585" s="114"/>
      <c r="AL585" s="114"/>
      <c r="AM585" s="147"/>
      <c r="AN585" s="149"/>
      <c r="AO585" s="147"/>
      <c r="AP585" s="147"/>
      <c r="AQ585" s="114"/>
      <c r="AR585" s="147"/>
      <c r="AS585" s="114"/>
      <c r="AT585" s="147"/>
      <c r="AU585" s="147"/>
      <c r="AV585" s="147"/>
      <c r="AW585" s="114"/>
      <c r="AX585" s="147"/>
      <c r="AY585" s="114"/>
      <c r="AZ585" s="147"/>
      <c r="BA585" s="114"/>
      <c r="BB585" s="149"/>
      <c r="BC585" s="118"/>
      <c r="BD585" s="70"/>
      <c r="BE585" s="71"/>
      <c r="BF585" s="148"/>
      <c r="BG585" s="148"/>
      <c r="BH585" s="147"/>
      <c r="BI585" s="114"/>
      <c r="BJ585" s="114"/>
      <c r="BK585" s="147"/>
      <c r="BL585" s="150"/>
      <c r="BM585" s="147"/>
      <c r="BN585" s="147"/>
      <c r="BO585" s="147"/>
      <c r="BP585" s="147"/>
      <c r="BQ585" s="147"/>
      <c r="BR585" s="115"/>
      <c r="BS585" s="115"/>
      <c r="BT585" s="115"/>
      <c r="BU585" s="147"/>
      <c r="BV585" s="150"/>
      <c r="BW585" s="147"/>
      <c r="BX585" s="147"/>
      <c r="BY585" s="147"/>
      <c r="BZ585" s="147"/>
      <c r="CA585" s="147"/>
      <c r="CB585" s="115"/>
      <c r="CC585" s="115"/>
      <c r="CD585" s="115"/>
      <c r="CE585" s="147"/>
      <c r="CF585" s="150"/>
      <c r="CG585" s="120"/>
      <c r="CH585" s="185"/>
      <c r="CI585" s="122"/>
      <c r="CJ585" s="122"/>
      <c r="CK585" s="184"/>
      <c r="CL585" s="184"/>
    </row>
    <row r="586" spans="1:90" hidden="1" x14ac:dyDescent="0.25">
      <c r="A586" s="145"/>
      <c r="B586" s="146"/>
      <c r="C586" s="94"/>
      <c r="D586" s="147"/>
      <c r="E586" s="148"/>
      <c r="F586" s="149"/>
      <c r="G586" s="147"/>
      <c r="H586" s="147"/>
      <c r="I586" s="147"/>
      <c r="J586" s="147"/>
      <c r="K586" s="147"/>
      <c r="L586" s="115"/>
      <c r="M586" s="115"/>
      <c r="N586" s="115"/>
      <c r="O586" s="147"/>
      <c r="P586" s="149"/>
      <c r="Q586" s="147"/>
      <c r="R586" s="147"/>
      <c r="S586" s="147"/>
      <c r="T586" s="147"/>
      <c r="U586" s="147"/>
      <c r="V586" s="115"/>
      <c r="W586" s="115"/>
      <c r="X586" s="115"/>
      <c r="Y586" s="147"/>
      <c r="Z586" s="149"/>
      <c r="AA586" s="147"/>
      <c r="AB586" s="147"/>
      <c r="AC586" s="147"/>
      <c r="AD586" s="114"/>
      <c r="AE586" s="114"/>
      <c r="AF586" s="147"/>
      <c r="AG586" s="149"/>
      <c r="AH586" s="147"/>
      <c r="AI586" s="147"/>
      <c r="AJ586" s="147"/>
      <c r="AK586" s="114"/>
      <c r="AL586" s="114"/>
      <c r="AM586" s="147"/>
      <c r="AN586" s="149"/>
      <c r="AO586" s="147"/>
      <c r="AP586" s="147"/>
      <c r="AQ586" s="114"/>
      <c r="AR586" s="147"/>
      <c r="AS586" s="114"/>
      <c r="AT586" s="147"/>
      <c r="AU586" s="147"/>
      <c r="AV586" s="147"/>
      <c r="AW586" s="114"/>
      <c r="AX586" s="147"/>
      <c r="AY586" s="114"/>
      <c r="AZ586" s="147"/>
      <c r="BA586" s="114"/>
      <c r="BB586" s="149"/>
      <c r="BC586" s="118"/>
      <c r="BD586" s="70"/>
      <c r="BE586" s="71"/>
      <c r="BF586" s="148"/>
      <c r="BG586" s="148"/>
      <c r="BH586" s="147"/>
      <c r="BI586" s="114"/>
      <c r="BJ586" s="114"/>
      <c r="BK586" s="147"/>
      <c r="BL586" s="150"/>
      <c r="BM586" s="147"/>
      <c r="BN586" s="147"/>
      <c r="BO586" s="147"/>
      <c r="BP586" s="147"/>
      <c r="BQ586" s="147"/>
      <c r="BR586" s="115"/>
      <c r="BS586" s="115"/>
      <c r="BT586" s="115"/>
      <c r="BU586" s="147"/>
      <c r="BV586" s="150"/>
      <c r="BW586" s="147"/>
      <c r="BX586" s="147"/>
      <c r="BY586" s="147"/>
      <c r="BZ586" s="147"/>
      <c r="CA586" s="147"/>
      <c r="CB586" s="115"/>
      <c r="CC586" s="115"/>
      <c r="CD586" s="115"/>
      <c r="CE586" s="147"/>
      <c r="CF586" s="150"/>
      <c r="CG586" s="120"/>
      <c r="CH586" s="185"/>
      <c r="CI586" s="122"/>
      <c r="CJ586" s="122"/>
      <c r="CK586" s="184"/>
      <c r="CL586" s="184"/>
    </row>
    <row r="587" spans="1:90" hidden="1" x14ac:dyDescent="0.25">
      <c r="A587" s="145"/>
      <c r="B587" s="146"/>
      <c r="C587" s="94"/>
      <c r="D587" s="147"/>
      <c r="E587" s="148"/>
      <c r="F587" s="149"/>
      <c r="G587" s="147"/>
      <c r="H587" s="147"/>
      <c r="I587" s="147"/>
      <c r="J587" s="147"/>
      <c r="K587" s="147"/>
      <c r="L587" s="115"/>
      <c r="M587" s="115"/>
      <c r="N587" s="115"/>
      <c r="O587" s="147"/>
      <c r="P587" s="149"/>
      <c r="Q587" s="147"/>
      <c r="R587" s="147"/>
      <c r="S587" s="147"/>
      <c r="T587" s="147"/>
      <c r="U587" s="147"/>
      <c r="V587" s="115"/>
      <c r="W587" s="115"/>
      <c r="X587" s="115"/>
      <c r="Y587" s="147"/>
      <c r="Z587" s="149"/>
      <c r="AA587" s="147"/>
      <c r="AB587" s="147"/>
      <c r="AC587" s="147"/>
      <c r="AD587" s="114"/>
      <c r="AE587" s="114"/>
      <c r="AF587" s="147"/>
      <c r="AG587" s="149"/>
      <c r="AH587" s="147"/>
      <c r="AI587" s="147"/>
      <c r="AJ587" s="147"/>
      <c r="AK587" s="114"/>
      <c r="AL587" s="114"/>
      <c r="AM587" s="147"/>
      <c r="AN587" s="149"/>
      <c r="AO587" s="147"/>
      <c r="AP587" s="147"/>
      <c r="AQ587" s="114"/>
      <c r="AR587" s="147"/>
      <c r="AS587" s="114"/>
      <c r="AT587" s="147"/>
      <c r="AU587" s="147"/>
      <c r="AV587" s="147"/>
      <c r="AW587" s="114"/>
      <c r="AX587" s="147"/>
      <c r="AY587" s="114"/>
      <c r="AZ587" s="147"/>
      <c r="BA587" s="114"/>
      <c r="BB587" s="149"/>
      <c r="BC587" s="118"/>
      <c r="BD587" s="70"/>
      <c r="BE587" s="71"/>
      <c r="BF587" s="148"/>
      <c r="BG587" s="148"/>
      <c r="BH587" s="147"/>
      <c r="BI587" s="114"/>
      <c r="BJ587" s="114"/>
      <c r="BK587" s="147"/>
      <c r="BL587" s="150"/>
      <c r="BM587" s="147"/>
      <c r="BN587" s="147"/>
      <c r="BO587" s="147"/>
      <c r="BP587" s="147"/>
      <c r="BQ587" s="147"/>
      <c r="BR587" s="115"/>
      <c r="BS587" s="115"/>
      <c r="BT587" s="115"/>
      <c r="BU587" s="147"/>
      <c r="BV587" s="150"/>
      <c r="BW587" s="147"/>
      <c r="BX587" s="147"/>
      <c r="BY587" s="147"/>
      <c r="BZ587" s="147"/>
      <c r="CA587" s="147"/>
      <c r="CB587" s="115"/>
      <c r="CC587" s="115"/>
      <c r="CD587" s="115"/>
      <c r="CE587" s="147"/>
      <c r="CF587" s="150"/>
      <c r="CG587" s="120"/>
      <c r="CH587" s="185"/>
      <c r="CI587" s="122"/>
      <c r="CJ587" s="122"/>
      <c r="CK587" s="184"/>
      <c r="CL587" s="184"/>
    </row>
    <row r="588" spans="1:90" hidden="1" x14ac:dyDescent="0.25">
      <c r="A588" s="145"/>
      <c r="B588" s="146"/>
      <c r="C588" s="94"/>
      <c r="D588" s="147"/>
      <c r="E588" s="148"/>
      <c r="F588" s="149"/>
      <c r="G588" s="147"/>
      <c r="H588" s="147"/>
      <c r="I588" s="147"/>
      <c r="J588" s="147"/>
      <c r="K588" s="147"/>
      <c r="L588" s="115"/>
      <c r="M588" s="115"/>
      <c r="N588" s="115"/>
      <c r="O588" s="147"/>
      <c r="P588" s="149"/>
      <c r="Q588" s="147"/>
      <c r="R588" s="147"/>
      <c r="S588" s="147"/>
      <c r="T588" s="147"/>
      <c r="U588" s="147"/>
      <c r="V588" s="115"/>
      <c r="W588" s="115"/>
      <c r="X588" s="115"/>
      <c r="Y588" s="147"/>
      <c r="Z588" s="149"/>
      <c r="AA588" s="147"/>
      <c r="AB588" s="147"/>
      <c r="AC588" s="147"/>
      <c r="AD588" s="114"/>
      <c r="AE588" s="114"/>
      <c r="AF588" s="147"/>
      <c r="AG588" s="149"/>
      <c r="AH588" s="147"/>
      <c r="AI588" s="147"/>
      <c r="AJ588" s="147"/>
      <c r="AK588" s="114"/>
      <c r="AL588" s="114"/>
      <c r="AM588" s="147"/>
      <c r="AN588" s="149"/>
      <c r="AO588" s="147"/>
      <c r="AP588" s="147"/>
      <c r="AQ588" s="114"/>
      <c r="AR588" s="147"/>
      <c r="AS588" s="114"/>
      <c r="AT588" s="147"/>
      <c r="AU588" s="147"/>
      <c r="AV588" s="147"/>
      <c r="AW588" s="114"/>
      <c r="AX588" s="147"/>
      <c r="AY588" s="114"/>
      <c r="AZ588" s="147"/>
      <c r="BA588" s="114"/>
      <c r="BB588" s="149"/>
      <c r="BC588" s="118"/>
      <c r="BD588" s="70"/>
      <c r="BE588" s="71"/>
      <c r="BF588" s="148"/>
      <c r="BG588" s="148"/>
      <c r="BH588" s="147"/>
      <c r="BI588" s="114"/>
      <c r="BJ588" s="114"/>
      <c r="BK588" s="147"/>
      <c r="BL588" s="150"/>
      <c r="BM588" s="147"/>
      <c r="BN588" s="147"/>
      <c r="BO588" s="147"/>
      <c r="BP588" s="147"/>
      <c r="BQ588" s="147"/>
      <c r="BR588" s="115"/>
      <c r="BS588" s="115"/>
      <c r="BT588" s="115"/>
      <c r="BU588" s="147"/>
      <c r="BV588" s="150"/>
      <c r="BW588" s="147"/>
      <c r="BX588" s="147"/>
      <c r="BY588" s="147"/>
      <c r="BZ588" s="147"/>
      <c r="CA588" s="147"/>
      <c r="CB588" s="115"/>
      <c r="CC588" s="115"/>
      <c r="CD588" s="115"/>
      <c r="CE588" s="147"/>
      <c r="CF588" s="150"/>
      <c r="CG588" s="120"/>
      <c r="CH588" s="185"/>
      <c r="CI588" s="122"/>
      <c r="CJ588" s="122"/>
      <c r="CK588" s="184"/>
      <c r="CL588" s="184"/>
    </row>
    <row r="589" spans="1:90" hidden="1" x14ac:dyDescent="0.25">
      <c r="A589" s="145"/>
      <c r="B589" s="146"/>
      <c r="C589" s="94"/>
      <c r="D589" s="147"/>
      <c r="E589" s="148"/>
      <c r="F589" s="149"/>
      <c r="G589" s="147"/>
      <c r="H589" s="147"/>
      <c r="I589" s="147"/>
      <c r="J589" s="147"/>
      <c r="K589" s="147"/>
      <c r="L589" s="115"/>
      <c r="M589" s="115"/>
      <c r="N589" s="115"/>
      <c r="O589" s="147"/>
      <c r="P589" s="149"/>
      <c r="Q589" s="147"/>
      <c r="R589" s="147"/>
      <c r="S589" s="147"/>
      <c r="T589" s="147"/>
      <c r="U589" s="147"/>
      <c r="V589" s="115"/>
      <c r="W589" s="115"/>
      <c r="X589" s="115"/>
      <c r="Y589" s="147"/>
      <c r="Z589" s="149"/>
      <c r="AA589" s="147"/>
      <c r="AB589" s="147"/>
      <c r="AC589" s="147"/>
      <c r="AD589" s="114"/>
      <c r="AE589" s="114"/>
      <c r="AF589" s="147"/>
      <c r="AG589" s="149"/>
      <c r="AH589" s="147"/>
      <c r="AI589" s="147"/>
      <c r="AJ589" s="147"/>
      <c r="AK589" s="114"/>
      <c r="AL589" s="114"/>
      <c r="AM589" s="147"/>
      <c r="AN589" s="149"/>
      <c r="AO589" s="147"/>
      <c r="AP589" s="147"/>
      <c r="AQ589" s="114"/>
      <c r="AR589" s="147"/>
      <c r="AS589" s="114"/>
      <c r="AT589" s="147"/>
      <c r="AU589" s="147"/>
      <c r="AV589" s="147"/>
      <c r="AW589" s="114"/>
      <c r="AX589" s="147"/>
      <c r="AY589" s="114"/>
      <c r="AZ589" s="147"/>
      <c r="BA589" s="114"/>
      <c r="BB589" s="149"/>
      <c r="BC589" s="118"/>
      <c r="BD589" s="70"/>
      <c r="BE589" s="71"/>
      <c r="BF589" s="148"/>
      <c r="BG589" s="148"/>
      <c r="BH589" s="147"/>
      <c r="BI589" s="114"/>
      <c r="BJ589" s="114"/>
      <c r="BK589" s="147"/>
      <c r="BL589" s="150"/>
      <c r="BM589" s="147"/>
      <c r="BN589" s="147"/>
      <c r="BO589" s="147"/>
      <c r="BP589" s="147"/>
      <c r="BQ589" s="147"/>
      <c r="BR589" s="115"/>
      <c r="BS589" s="115"/>
      <c r="BT589" s="115"/>
      <c r="BU589" s="147"/>
      <c r="BV589" s="150"/>
      <c r="BW589" s="147"/>
      <c r="BX589" s="147"/>
      <c r="BY589" s="147"/>
      <c r="BZ589" s="147"/>
      <c r="CA589" s="147"/>
      <c r="CB589" s="115"/>
      <c r="CC589" s="115"/>
      <c r="CD589" s="115"/>
      <c r="CE589" s="147"/>
      <c r="CF589" s="150"/>
      <c r="CG589" s="120"/>
      <c r="CH589" s="185"/>
      <c r="CI589" s="122"/>
      <c r="CJ589" s="122"/>
      <c r="CK589" s="184"/>
      <c r="CL589" s="184"/>
    </row>
    <row r="590" spans="1:90" hidden="1" x14ac:dyDescent="0.25">
      <c r="A590" s="145"/>
      <c r="B590" s="146"/>
      <c r="C590" s="94"/>
      <c r="D590" s="147"/>
      <c r="E590" s="148"/>
      <c r="F590" s="149"/>
      <c r="G590" s="147"/>
      <c r="H590" s="147"/>
      <c r="I590" s="147"/>
      <c r="J590" s="147"/>
      <c r="K590" s="147"/>
      <c r="L590" s="115"/>
      <c r="M590" s="115"/>
      <c r="N590" s="115"/>
      <c r="O590" s="147"/>
      <c r="P590" s="149"/>
      <c r="Q590" s="147"/>
      <c r="R590" s="147"/>
      <c r="S590" s="147"/>
      <c r="T590" s="147"/>
      <c r="U590" s="147"/>
      <c r="V590" s="115"/>
      <c r="W590" s="115"/>
      <c r="X590" s="115"/>
      <c r="Y590" s="147"/>
      <c r="Z590" s="149"/>
      <c r="AA590" s="147"/>
      <c r="AB590" s="147"/>
      <c r="AC590" s="147"/>
      <c r="AD590" s="114"/>
      <c r="AE590" s="114"/>
      <c r="AF590" s="147"/>
      <c r="AG590" s="149"/>
      <c r="AH590" s="147"/>
      <c r="AI590" s="147"/>
      <c r="AJ590" s="147"/>
      <c r="AK590" s="114"/>
      <c r="AL590" s="114"/>
      <c r="AM590" s="147"/>
      <c r="AN590" s="149"/>
      <c r="AO590" s="147"/>
      <c r="AP590" s="147"/>
      <c r="AQ590" s="114"/>
      <c r="AR590" s="147"/>
      <c r="AS590" s="114"/>
      <c r="AT590" s="147"/>
      <c r="AU590" s="147"/>
      <c r="AV590" s="147"/>
      <c r="AW590" s="114"/>
      <c r="AX590" s="147"/>
      <c r="AY590" s="114"/>
      <c r="AZ590" s="147"/>
      <c r="BA590" s="114"/>
      <c r="BB590" s="149"/>
      <c r="BC590" s="118"/>
      <c r="BD590" s="70"/>
      <c r="BE590" s="71"/>
      <c r="BF590" s="148"/>
      <c r="BG590" s="148"/>
      <c r="BH590" s="147"/>
      <c r="BI590" s="114"/>
      <c r="BJ590" s="114"/>
      <c r="BK590" s="147"/>
      <c r="BL590" s="150"/>
      <c r="BM590" s="147"/>
      <c r="BN590" s="147"/>
      <c r="BO590" s="147"/>
      <c r="BP590" s="147"/>
      <c r="BQ590" s="147"/>
      <c r="BR590" s="115"/>
      <c r="BS590" s="115"/>
      <c r="BT590" s="115"/>
      <c r="BU590" s="147"/>
      <c r="BV590" s="150"/>
      <c r="BW590" s="147"/>
      <c r="BX590" s="147"/>
      <c r="BY590" s="147"/>
      <c r="BZ590" s="147"/>
      <c r="CA590" s="147"/>
      <c r="CB590" s="115"/>
      <c r="CC590" s="115"/>
      <c r="CD590" s="115"/>
      <c r="CE590" s="147"/>
      <c r="CF590" s="150"/>
      <c r="CG590" s="120"/>
      <c r="CH590" s="185"/>
      <c r="CI590" s="122"/>
      <c r="CJ590" s="122"/>
      <c r="CK590" s="184"/>
      <c r="CL590" s="184"/>
    </row>
    <row r="591" spans="1:90" hidden="1" x14ac:dyDescent="0.25">
      <c r="A591" s="145"/>
      <c r="B591" s="146"/>
      <c r="C591" s="94"/>
      <c r="D591" s="147"/>
      <c r="E591" s="148"/>
      <c r="F591" s="149"/>
      <c r="G591" s="147"/>
      <c r="H591" s="147"/>
      <c r="I591" s="147"/>
      <c r="J591" s="147"/>
      <c r="K591" s="147"/>
      <c r="L591" s="115"/>
      <c r="M591" s="115"/>
      <c r="N591" s="115"/>
      <c r="O591" s="147"/>
      <c r="P591" s="149"/>
      <c r="Q591" s="147"/>
      <c r="R591" s="147"/>
      <c r="S591" s="147"/>
      <c r="T591" s="147"/>
      <c r="U591" s="147"/>
      <c r="V591" s="115"/>
      <c r="W591" s="115"/>
      <c r="X591" s="115"/>
      <c r="Y591" s="147"/>
      <c r="Z591" s="149"/>
      <c r="AA591" s="147"/>
      <c r="AB591" s="147"/>
      <c r="AC591" s="147"/>
      <c r="AD591" s="114"/>
      <c r="AE591" s="114"/>
      <c r="AF591" s="147"/>
      <c r="AG591" s="149"/>
      <c r="AH591" s="147"/>
      <c r="AI591" s="147"/>
      <c r="AJ591" s="147"/>
      <c r="AK591" s="114"/>
      <c r="AL591" s="114"/>
      <c r="AM591" s="147"/>
      <c r="AN591" s="149"/>
      <c r="AO591" s="147"/>
      <c r="AP591" s="147"/>
      <c r="AQ591" s="114"/>
      <c r="AR591" s="147"/>
      <c r="AS591" s="114"/>
      <c r="AT591" s="147"/>
      <c r="AU591" s="147"/>
      <c r="AV591" s="147"/>
      <c r="AW591" s="114"/>
      <c r="AX591" s="147"/>
      <c r="AY591" s="114"/>
      <c r="AZ591" s="147"/>
      <c r="BA591" s="114"/>
      <c r="BB591" s="149"/>
      <c r="BC591" s="118"/>
      <c r="BD591" s="70"/>
      <c r="BE591" s="71"/>
      <c r="BF591" s="148"/>
      <c r="BG591" s="148"/>
      <c r="BH591" s="147"/>
      <c r="BI591" s="114"/>
      <c r="BJ591" s="114"/>
      <c r="BK591" s="147"/>
      <c r="BL591" s="150"/>
      <c r="BM591" s="147"/>
      <c r="BN591" s="147"/>
      <c r="BO591" s="147"/>
      <c r="BP591" s="147"/>
      <c r="BQ591" s="147"/>
      <c r="BR591" s="115"/>
      <c r="BS591" s="115"/>
      <c r="BT591" s="115"/>
      <c r="BU591" s="147"/>
      <c r="BV591" s="150"/>
      <c r="BW591" s="147"/>
      <c r="BX591" s="147"/>
      <c r="BY591" s="147"/>
      <c r="BZ591" s="147"/>
      <c r="CA591" s="147"/>
      <c r="CB591" s="115"/>
      <c r="CC591" s="115"/>
      <c r="CD591" s="115"/>
      <c r="CE591" s="147"/>
      <c r="CF591" s="150"/>
      <c r="CG591" s="120"/>
      <c r="CH591" s="185"/>
      <c r="CI591" s="122"/>
      <c r="CJ591" s="122"/>
      <c r="CK591" s="184"/>
      <c r="CL591" s="184"/>
    </row>
    <row r="592" spans="1:90" hidden="1" x14ac:dyDescent="0.25">
      <c r="A592" s="145"/>
      <c r="B592" s="146"/>
      <c r="C592" s="94"/>
      <c r="D592" s="147"/>
      <c r="E592" s="148"/>
      <c r="F592" s="149"/>
      <c r="G592" s="147"/>
      <c r="H592" s="147"/>
      <c r="I592" s="147"/>
      <c r="J592" s="147"/>
      <c r="K592" s="147"/>
      <c r="L592" s="115"/>
      <c r="M592" s="115"/>
      <c r="N592" s="115"/>
      <c r="O592" s="147"/>
      <c r="P592" s="149"/>
      <c r="Q592" s="147"/>
      <c r="R592" s="147"/>
      <c r="S592" s="147"/>
      <c r="T592" s="147"/>
      <c r="U592" s="147"/>
      <c r="V592" s="115"/>
      <c r="W592" s="115"/>
      <c r="X592" s="115"/>
      <c r="Y592" s="147"/>
      <c r="Z592" s="149"/>
      <c r="AA592" s="147"/>
      <c r="AB592" s="147"/>
      <c r="AC592" s="147"/>
      <c r="AD592" s="114"/>
      <c r="AE592" s="114"/>
      <c r="AF592" s="147"/>
      <c r="AG592" s="149"/>
      <c r="AH592" s="147"/>
      <c r="AI592" s="147"/>
      <c r="AJ592" s="147"/>
      <c r="AK592" s="114"/>
      <c r="AL592" s="114"/>
      <c r="AM592" s="147"/>
      <c r="AN592" s="149"/>
      <c r="AO592" s="147"/>
      <c r="AP592" s="147"/>
      <c r="AQ592" s="114"/>
      <c r="AR592" s="147"/>
      <c r="AS592" s="114"/>
      <c r="AT592" s="147"/>
      <c r="AU592" s="147"/>
      <c r="AV592" s="147"/>
      <c r="AW592" s="114"/>
      <c r="AX592" s="147"/>
      <c r="AY592" s="114"/>
      <c r="AZ592" s="147"/>
      <c r="BA592" s="114"/>
      <c r="BB592" s="149"/>
      <c r="BC592" s="118"/>
      <c r="BD592" s="70"/>
      <c r="BE592" s="71"/>
      <c r="BF592" s="148"/>
      <c r="BG592" s="148"/>
      <c r="BH592" s="147"/>
      <c r="BI592" s="114"/>
      <c r="BJ592" s="114"/>
      <c r="BK592" s="147"/>
      <c r="BL592" s="150"/>
      <c r="BM592" s="147"/>
      <c r="BN592" s="147"/>
      <c r="BO592" s="147"/>
      <c r="BP592" s="147"/>
      <c r="BQ592" s="147"/>
      <c r="BR592" s="115"/>
      <c r="BS592" s="115"/>
      <c r="BT592" s="115"/>
      <c r="BU592" s="147"/>
      <c r="BV592" s="150"/>
      <c r="BW592" s="147"/>
      <c r="BX592" s="147"/>
      <c r="BY592" s="147"/>
      <c r="BZ592" s="147"/>
      <c r="CA592" s="147"/>
      <c r="CB592" s="115"/>
      <c r="CC592" s="115"/>
      <c r="CD592" s="115"/>
      <c r="CE592" s="147"/>
      <c r="CF592" s="150"/>
      <c r="CG592" s="120"/>
      <c r="CH592" s="185"/>
      <c r="CI592" s="122"/>
      <c r="CJ592" s="122"/>
      <c r="CK592" s="184"/>
      <c r="CL592" s="184"/>
    </row>
    <row r="593" spans="1:90" hidden="1" x14ac:dyDescent="0.25">
      <c r="A593" s="145"/>
      <c r="B593" s="146"/>
      <c r="C593" s="94"/>
      <c r="D593" s="147"/>
      <c r="E593" s="148"/>
      <c r="F593" s="149"/>
      <c r="G593" s="147"/>
      <c r="H593" s="147"/>
      <c r="I593" s="147"/>
      <c r="J593" s="147"/>
      <c r="K593" s="147"/>
      <c r="L593" s="115"/>
      <c r="M593" s="115"/>
      <c r="N593" s="115"/>
      <c r="O593" s="147"/>
      <c r="P593" s="149"/>
      <c r="Q593" s="147"/>
      <c r="R593" s="147"/>
      <c r="S593" s="147"/>
      <c r="T593" s="147"/>
      <c r="U593" s="147"/>
      <c r="V593" s="115"/>
      <c r="W593" s="115"/>
      <c r="X593" s="115"/>
      <c r="Y593" s="147"/>
      <c r="Z593" s="149"/>
      <c r="AA593" s="147"/>
      <c r="AB593" s="147"/>
      <c r="AC593" s="147"/>
      <c r="AD593" s="114"/>
      <c r="AE593" s="114"/>
      <c r="AF593" s="147"/>
      <c r="AG593" s="149"/>
      <c r="AH593" s="147"/>
      <c r="AI593" s="147"/>
      <c r="AJ593" s="147"/>
      <c r="AK593" s="114"/>
      <c r="AL593" s="114"/>
      <c r="AM593" s="147"/>
      <c r="AN593" s="149"/>
      <c r="AO593" s="147"/>
      <c r="AP593" s="147"/>
      <c r="AQ593" s="114"/>
      <c r="AR593" s="147"/>
      <c r="AS593" s="114"/>
      <c r="AT593" s="147"/>
      <c r="AU593" s="147"/>
      <c r="AV593" s="147"/>
      <c r="AW593" s="114"/>
      <c r="AX593" s="147"/>
      <c r="AY593" s="114"/>
      <c r="AZ593" s="147"/>
      <c r="BA593" s="114"/>
      <c r="BB593" s="149"/>
      <c r="BC593" s="118"/>
      <c r="BD593" s="70"/>
      <c r="BE593" s="71"/>
      <c r="BF593" s="148"/>
      <c r="BG593" s="148"/>
      <c r="BH593" s="147"/>
      <c r="BI593" s="114"/>
      <c r="BJ593" s="114"/>
      <c r="BK593" s="147"/>
      <c r="BL593" s="150"/>
      <c r="BM593" s="147"/>
      <c r="BN593" s="147"/>
      <c r="BO593" s="147"/>
      <c r="BP593" s="147"/>
      <c r="BQ593" s="147"/>
      <c r="BR593" s="115"/>
      <c r="BS593" s="115"/>
      <c r="BT593" s="115"/>
      <c r="BU593" s="147"/>
      <c r="BV593" s="150"/>
      <c r="BW593" s="147"/>
      <c r="BX593" s="147"/>
      <c r="BY593" s="147"/>
      <c r="BZ593" s="147"/>
      <c r="CA593" s="147"/>
      <c r="CB593" s="115"/>
      <c r="CC593" s="115"/>
      <c r="CD593" s="115"/>
      <c r="CE593" s="147"/>
      <c r="CF593" s="150"/>
      <c r="CG593" s="120"/>
      <c r="CH593" s="185"/>
      <c r="CI593" s="122"/>
      <c r="CJ593" s="122"/>
      <c r="CK593" s="184"/>
      <c r="CL593" s="184"/>
    </row>
    <row r="594" spans="1:90" hidden="1" x14ac:dyDescent="0.25">
      <c r="A594" s="145"/>
      <c r="B594" s="146"/>
      <c r="C594" s="94"/>
      <c r="D594" s="147"/>
      <c r="E594" s="148"/>
      <c r="F594" s="149"/>
      <c r="G594" s="147"/>
      <c r="H594" s="147"/>
      <c r="I594" s="147"/>
      <c r="J594" s="147"/>
      <c r="K594" s="147"/>
      <c r="L594" s="115"/>
      <c r="M594" s="115"/>
      <c r="N594" s="115"/>
      <c r="O594" s="147"/>
      <c r="P594" s="149"/>
      <c r="Q594" s="147"/>
      <c r="R594" s="147"/>
      <c r="S594" s="147"/>
      <c r="T594" s="147"/>
      <c r="U594" s="147"/>
      <c r="V594" s="115"/>
      <c r="W594" s="115"/>
      <c r="X594" s="115"/>
      <c r="Y594" s="147"/>
      <c r="Z594" s="149"/>
      <c r="AA594" s="147"/>
      <c r="AB594" s="147"/>
      <c r="AC594" s="147"/>
      <c r="AD594" s="114"/>
      <c r="AE594" s="114"/>
      <c r="AF594" s="147"/>
      <c r="AG594" s="149"/>
      <c r="AH594" s="147"/>
      <c r="AI594" s="147"/>
      <c r="AJ594" s="147"/>
      <c r="AK594" s="114"/>
      <c r="AL594" s="114"/>
      <c r="AM594" s="147"/>
      <c r="AN594" s="149"/>
      <c r="AO594" s="147"/>
      <c r="AP594" s="147"/>
      <c r="AQ594" s="114"/>
      <c r="AR594" s="147"/>
      <c r="AS594" s="114"/>
      <c r="AT594" s="147"/>
      <c r="AU594" s="147"/>
      <c r="AV594" s="147"/>
      <c r="AW594" s="114"/>
      <c r="AX594" s="147"/>
      <c r="AY594" s="114"/>
      <c r="AZ594" s="147"/>
      <c r="BA594" s="114"/>
      <c r="BB594" s="149"/>
      <c r="BC594" s="118"/>
      <c r="BD594" s="70"/>
      <c r="BE594" s="71"/>
      <c r="BF594" s="148"/>
      <c r="BG594" s="148"/>
      <c r="BH594" s="147"/>
      <c r="BI594" s="114"/>
      <c r="BJ594" s="114"/>
      <c r="BK594" s="147"/>
      <c r="BL594" s="150"/>
      <c r="BM594" s="147"/>
      <c r="BN594" s="147"/>
      <c r="BO594" s="147"/>
      <c r="BP594" s="147"/>
      <c r="BQ594" s="147"/>
      <c r="BR594" s="115"/>
      <c r="BS594" s="115"/>
      <c r="BT594" s="115"/>
      <c r="BU594" s="147"/>
      <c r="BV594" s="150"/>
      <c r="BW594" s="147"/>
      <c r="BX594" s="147"/>
      <c r="BY594" s="147"/>
      <c r="BZ594" s="147"/>
      <c r="CA594" s="147"/>
      <c r="CB594" s="115"/>
      <c r="CC594" s="115"/>
      <c r="CD594" s="115"/>
      <c r="CE594" s="147"/>
      <c r="CF594" s="150"/>
      <c r="CG594" s="120"/>
      <c r="CH594" s="185"/>
      <c r="CI594" s="122"/>
      <c r="CJ594" s="122"/>
      <c r="CK594" s="184"/>
      <c r="CL594" s="184"/>
    </row>
    <row r="595" spans="1:90" hidden="1" x14ac:dyDescent="0.25">
      <c r="A595" s="145"/>
      <c r="B595" s="146"/>
      <c r="C595" s="94"/>
      <c r="D595" s="147"/>
      <c r="E595" s="148"/>
      <c r="F595" s="149"/>
      <c r="G595" s="147"/>
      <c r="H595" s="147"/>
      <c r="I595" s="147"/>
      <c r="J595" s="147"/>
      <c r="K595" s="147"/>
      <c r="L595" s="115"/>
      <c r="M595" s="115"/>
      <c r="N595" s="115"/>
      <c r="O595" s="147"/>
      <c r="P595" s="149"/>
      <c r="Q595" s="147"/>
      <c r="R595" s="147"/>
      <c r="S595" s="147"/>
      <c r="T595" s="147"/>
      <c r="U595" s="147"/>
      <c r="V595" s="115"/>
      <c r="W595" s="115"/>
      <c r="X595" s="115"/>
      <c r="Y595" s="147"/>
      <c r="Z595" s="149"/>
      <c r="AA595" s="147"/>
      <c r="AB595" s="147"/>
      <c r="AC595" s="147"/>
      <c r="AD595" s="114"/>
      <c r="AE595" s="114"/>
      <c r="AF595" s="147"/>
      <c r="AG595" s="149"/>
      <c r="AH595" s="147"/>
      <c r="AI595" s="147"/>
      <c r="AJ595" s="147"/>
      <c r="AK595" s="114"/>
      <c r="AL595" s="114"/>
      <c r="AM595" s="147"/>
      <c r="AN595" s="149"/>
      <c r="AO595" s="147"/>
      <c r="AP595" s="147"/>
      <c r="AQ595" s="114"/>
      <c r="AR595" s="147"/>
      <c r="AS595" s="114"/>
      <c r="AT595" s="147"/>
      <c r="AU595" s="147"/>
      <c r="AV595" s="147"/>
      <c r="AW595" s="114"/>
      <c r="AX595" s="147"/>
      <c r="AY595" s="114"/>
      <c r="AZ595" s="147"/>
      <c r="BA595" s="114"/>
      <c r="BB595" s="149"/>
      <c r="BC595" s="118"/>
      <c r="BD595" s="70"/>
      <c r="BE595" s="71"/>
      <c r="BF595" s="148"/>
      <c r="BG595" s="148"/>
      <c r="BH595" s="147"/>
      <c r="BI595" s="114"/>
      <c r="BJ595" s="114"/>
      <c r="BK595" s="147"/>
      <c r="BL595" s="150"/>
      <c r="BM595" s="147"/>
      <c r="BN595" s="147"/>
      <c r="BO595" s="147"/>
      <c r="BP595" s="147"/>
      <c r="BQ595" s="147"/>
      <c r="BR595" s="115"/>
      <c r="BS595" s="115"/>
      <c r="BT595" s="115"/>
      <c r="BU595" s="147"/>
      <c r="BV595" s="150"/>
      <c r="BW595" s="147"/>
      <c r="BX595" s="147"/>
      <c r="BY595" s="147"/>
      <c r="BZ595" s="147"/>
      <c r="CA595" s="147"/>
      <c r="CB595" s="115"/>
      <c r="CC595" s="115"/>
      <c r="CD595" s="115"/>
      <c r="CE595" s="147"/>
      <c r="CF595" s="150"/>
      <c r="CG595" s="120"/>
      <c r="CH595" s="185"/>
      <c r="CI595" s="122"/>
      <c r="CJ595" s="122"/>
      <c r="CK595" s="184"/>
      <c r="CL595" s="184"/>
    </row>
    <row r="596" spans="1:90" hidden="1" x14ac:dyDescent="0.25">
      <c r="A596" s="145"/>
      <c r="B596" s="146"/>
      <c r="C596" s="94"/>
      <c r="D596" s="147"/>
      <c r="E596" s="148"/>
      <c r="F596" s="149"/>
      <c r="G596" s="147"/>
      <c r="H596" s="147"/>
      <c r="I596" s="147"/>
      <c r="J596" s="147"/>
      <c r="K596" s="147"/>
      <c r="L596" s="115"/>
      <c r="M596" s="115"/>
      <c r="N596" s="115"/>
      <c r="O596" s="147"/>
      <c r="P596" s="149"/>
      <c r="Q596" s="147"/>
      <c r="R596" s="147"/>
      <c r="S596" s="147"/>
      <c r="T596" s="147"/>
      <c r="U596" s="147"/>
      <c r="V596" s="115"/>
      <c r="W596" s="115"/>
      <c r="X596" s="115"/>
      <c r="Y596" s="147"/>
      <c r="Z596" s="149"/>
      <c r="AA596" s="147"/>
      <c r="AB596" s="147"/>
      <c r="AC596" s="147"/>
      <c r="AD596" s="114"/>
      <c r="AE596" s="114"/>
      <c r="AF596" s="147"/>
      <c r="AG596" s="149"/>
      <c r="AH596" s="147"/>
      <c r="AI596" s="147"/>
      <c r="AJ596" s="147"/>
      <c r="AK596" s="114"/>
      <c r="AL596" s="114"/>
      <c r="AM596" s="147"/>
      <c r="AN596" s="149"/>
      <c r="AO596" s="147"/>
      <c r="AP596" s="147"/>
      <c r="AQ596" s="114"/>
      <c r="AR596" s="147"/>
      <c r="AS596" s="114"/>
      <c r="AT596" s="147"/>
      <c r="AU596" s="147"/>
      <c r="AV596" s="147"/>
      <c r="AW596" s="114"/>
      <c r="AX596" s="147"/>
      <c r="AY596" s="114"/>
      <c r="AZ596" s="147"/>
      <c r="BA596" s="114"/>
      <c r="BB596" s="149"/>
      <c r="BC596" s="118"/>
      <c r="BD596" s="70"/>
      <c r="BE596" s="71"/>
      <c r="BF596" s="148"/>
      <c r="BG596" s="148"/>
      <c r="BH596" s="147"/>
      <c r="BI596" s="114"/>
      <c r="BJ596" s="114"/>
      <c r="BK596" s="147"/>
      <c r="BL596" s="150"/>
      <c r="BM596" s="147"/>
      <c r="BN596" s="147"/>
      <c r="BO596" s="147"/>
      <c r="BP596" s="147"/>
      <c r="BQ596" s="147"/>
      <c r="BR596" s="115"/>
      <c r="BS596" s="115"/>
      <c r="BT596" s="115"/>
      <c r="BU596" s="147"/>
      <c r="BV596" s="150"/>
      <c r="BW596" s="147"/>
      <c r="BX596" s="147"/>
      <c r="BY596" s="147"/>
      <c r="BZ596" s="147"/>
      <c r="CA596" s="147"/>
      <c r="CB596" s="115"/>
      <c r="CC596" s="115"/>
      <c r="CD596" s="115"/>
      <c r="CE596" s="147"/>
      <c r="CF596" s="150"/>
      <c r="CG596" s="120"/>
      <c r="CH596" s="185"/>
      <c r="CI596" s="122"/>
      <c r="CJ596" s="122"/>
      <c r="CK596" s="184"/>
      <c r="CL596" s="184"/>
    </row>
    <row r="597" spans="1:90" hidden="1" x14ac:dyDescent="0.25">
      <c r="A597" s="145"/>
      <c r="B597" s="146"/>
      <c r="C597" s="94"/>
      <c r="D597" s="147"/>
      <c r="E597" s="148"/>
      <c r="F597" s="149"/>
      <c r="G597" s="147"/>
      <c r="H597" s="147"/>
      <c r="I597" s="147"/>
      <c r="J597" s="147"/>
      <c r="K597" s="147"/>
      <c r="L597" s="115"/>
      <c r="M597" s="115"/>
      <c r="N597" s="115"/>
      <c r="O597" s="147"/>
      <c r="P597" s="149"/>
      <c r="Q597" s="147"/>
      <c r="R597" s="147"/>
      <c r="S597" s="147"/>
      <c r="T597" s="147"/>
      <c r="U597" s="147"/>
      <c r="V597" s="115"/>
      <c r="W597" s="115"/>
      <c r="X597" s="115"/>
      <c r="Y597" s="147"/>
      <c r="Z597" s="149"/>
      <c r="AA597" s="147"/>
      <c r="AB597" s="147"/>
      <c r="AC597" s="147"/>
      <c r="AD597" s="114"/>
      <c r="AE597" s="114"/>
      <c r="AF597" s="147"/>
      <c r="AG597" s="149"/>
      <c r="AH597" s="147"/>
      <c r="AI597" s="147"/>
      <c r="AJ597" s="147"/>
      <c r="AK597" s="114"/>
      <c r="AL597" s="114"/>
      <c r="AM597" s="147"/>
      <c r="AN597" s="149"/>
      <c r="AO597" s="147"/>
      <c r="AP597" s="147"/>
      <c r="AQ597" s="114"/>
      <c r="AR597" s="147"/>
      <c r="AS597" s="114"/>
      <c r="AT597" s="147"/>
      <c r="AU597" s="147"/>
      <c r="AV597" s="147"/>
      <c r="AW597" s="114"/>
      <c r="AX597" s="147"/>
      <c r="AY597" s="114"/>
      <c r="AZ597" s="147"/>
      <c r="BA597" s="114"/>
      <c r="BB597" s="149"/>
      <c r="BC597" s="118"/>
      <c r="BD597" s="70"/>
      <c r="BE597" s="71"/>
      <c r="BF597" s="148"/>
      <c r="BG597" s="148"/>
      <c r="BH597" s="147"/>
      <c r="BI597" s="114"/>
      <c r="BJ597" s="114"/>
      <c r="BK597" s="147"/>
      <c r="BL597" s="150"/>
      <c r="BM597" s="147"/>
      <c r="BN597" s="147"/>
      <c r="BO597" s="147"/>
      <c r="BP597" s="147"/>
      <c r="BQ597" s="147"/>
      <c r="BR597" s="115"/>
      <c r="BS597" s="115"/>
      <c r="BT597" s="115"/>
      <c r="BU597" s="147"/>
      <c r="BV597" s="150"/>
      <c r="BW597" s="147"/>
      <c r="BX597" s="147"/>
      <c r="BY597" s="147"/>
      <c r="BZ597" s="147"/>
      <c r="CA597" s="147"/>
      <c r="CB597" s="115"/>
      <c r="CC597" s="115"/>
      <c r="CD597" s="115"/>
      <c r="CE597" s="147"/>
      <c r="CF597" s="150"/>
      <c r="CG597" s="120"/>
      <c r="CH597" s="185"/>
      <c r="CI597" s="122"/>
      <c r="CJ597" s="122"/>
      <c r="CK597" s="184"/>
      <c r="CL597" s="184"/>
    </row>
    <row r="598" spans="1:90" hidden="1" x14ac:dyDescent="0.25">
      <c r="A598" s="145"/>
      <c r="B598" s="146"/>
      <c r="C598" s="94"/>
      <c r="D598" s="147"/>
      <c r="E598" s="148"/>
      <c r="F598" s="149"/>
      <c r="G598" s="147"/>
      <c r="H598" s="147"/>
      <c r="I598" s="147"/>
      <c r="J598" s="147"/>
      <c r="K598" s="147"/>
      <c r="L598" s="115"/>
      <c r="M598" s="115"/>
      <c r="N598" s="115"/>
      <c r="O598" s="147"/>
      <c r="P598" s="149"/>
      <c r="Q598" s="147"/>
      <c r="R598" s="147"/>
      <c r="S598" s="147"/>
      <c r="T598" s="147"/>
      <c r="U598" s="147"/>
      <c r="V598" s="115"/>
      <c r="W598" s="115"/>
      <c r="X598" s="115"/>
      <c r="Y598" s="147"/>
      <c r="Z598" s="149"/>
      <c r="AA598" s="147"/>
      <c r="AB598" s="147"/>
      <c r="AC598" s="147"/>
      <c r="AD598" s="114"/>
      <c r="AE598" s="114"/>
      <c r="AF598" s="147"/>
      <c r="AG598" s="149"/>
      <c r="AH598" s="147"/>
      <c r="AI598" s="147"/>
      <c r="AJ598" s="147"/>
      <c r="AK598" s="114"/>
      <c r="AL598" s="114"/>
      <c r="AM598" s="147"/>
      <c r="AN598" s="149"/>
      <c r="AO598" s="147"/>
      <c r="AP598" s="147"/>
      <c r="AQ598" s="114"/>
      <c r="AR598" s="147"/>
      <c r="AS598" s="114"/>
      <c r="AT598" s="147"/>
      <c r="AU598" s="147"/>
      <c r="AV598" s="147"/>
      <c r="AW598" s="114"/>
      <c r="AX598" s="147"/>
      <c r="AY598" s="114"/>
      <c r="AZ598" s="147"/>
      <c r="BA598" s="114"/>
      <c r="BB598" s="149"/>
      <c r="BC598" s="118"/>
      <c r="BD598" s="70"/>
      <c r="BE598" s="71"/>
      <c r="BF598" s="148"/>
      <c r="BG598" s="148"/>
      <c r="BH598" s="147"/>
      <c r="BI598" s="114"/>
      <c r="BJ598" s="114"/>
      <c r="BK598" s="147"/>
      <c r="BL598" s="150"/>
      <c r="BM598" s="147"/>
      <c r="BN598" s="147"/>
      <c r="BO598" s="147"/>
      <c r="BP598" s="147"/>
      <c r="BQ598" s="147"/>
      <c r="BR598" s="115"/>
      <c r="BS598" s="115"/>
      <c r="BT598" s="115"/>
      <c r="BU598" s="147"/>
      <c r="BV598" s="150"/>
      <c r="BW598" s="147"/>
      <c r="BX598" s="147"/>
      <c r="BY598" s="147"/>
      <c r="BZ598" s="147"/>
      <c r="CA598" s="147"/>
      <c r="CB598" s="115"/>
      <c r="CC598" s="115"/>
      <c r="CD598" s="115"/>
      <c r="CE598" s="147"/>
      <c r="CF598" s="150"/>
      <c r="CG598" s="120"/>
      <c r="CH598" s="185"/>
      <c r="CI598" s="122"/>
      <c r="CJ598" s="122"/>
      <c r="CK598" s="184"/>
      <c r="CL598" s="184"/>
    </row>
    <row r="599" spans="1:90" hidden="1" x14ac:dyDescent="0.25">
      <c r="A599" s="145"/>
      <c r="B599" s="146"/>
      <c r="C599" s="94"/>
      <c r="D599" s="147"/>
      <c r="E599" s="148"/>
      <c r="F599" s="149"/>
      <c r="G599" s="147"/>
      <c r="H599" s="147"/>
      <c r="I599" s="147"/>
      <c r="J599" s="147"/>
      <c r="K599" s="147"/>
      <c r="L599" s="115"/>
      <c r="M599" s="115"/>
      <c r="N599" s="115"/>
      <c r="O599" s="147"/>
      <c r="P599" s="149"/>
      <c r="Q599" s="147"/>
      <c r="R599" s="147"/>
      <c r="S599" s="147"/>
      <c r="T599" s="147"/>
      <c r="U599" s="147"/>
      <c r="V599" s="115"/>
      <c r="W599" s="115"/>
      <c r="X599" s="115"/>
      <c r="Y599" s="147"/>
      <c r="Z599" s="149"/>
      <c r="AA599" s="147"/>
      <c r="AB599" s="147"/>
      <c r="AC599" s="147"/>
      <c r="AD599" s="114"/>
      <c r="AE599" s="114"/>
      <c r="AF599" s="147"/>
      <c r="AG599" s="149"/>
      <c r="AH599" s="147"/>
      <c r="AI599" s="147"/>
      <c r="AJ599" s="147"/>
      <c r="AK599" s="114"/>
      <c r="AL599" s="114"/>
      <c r="AM599" s="147"/>
      <c r="AN599" s="149"/>
      <c r="AO599" s="147"/>
      <c r="AP599" s="147"/>
      <c r="AQ599" s="114"/>
      <c r="AR599" s="147"/>
      <c r="AS599" s="114"/>
      <c r="AT599" s="147"/>
      <c r="AU599" s="147"/>
      <c r="AV599" s="147"/>
      <c r="AW599" s="114"/>
      <c r="AX599" s="147"/>
      <c r="AY599" s="114"/>
      <c r="AZ599" s="147"/>
      <c r="BA599" s="114"/>
      <c r="BB599" s="149"/>
      <c r="BC599" s="118"/>
      <c r="BD599" s="70"/>
      <c r="BE599" s="71"/>
      <c r="BF599" s="148"/>
      <c r="BG599" s="148"/>
      <c r="BH599" s="147"/>
      <c r="BI599" s="114"/>
      <c r="BJ599" s="114"/>
      <c r="BK599" s="147"/>
      <c r="BL599" s="150"/>
      <c r="BM599" s="147"/>
      <c r="BN599" s="147"/>
      <c r="BO599" s="147"/>
      <c r="BP599" s="147"/>
      <c r="BQ599" s="147"/>
      <c r="BR599" s="115"/>
      <c r="BS599" s="115"/>
      <c r="BT599" s="115"/>
      <c r="BU599" s="147"/>
      <c r="BV599" s="150"/>
      <c r="BW599" s="147"/>
      <c r="BX599" s="147"/>
      <c r="BY599" s="147"/>
      <c r="BZ599" s="147"/>
      <c r="CA599" s="147"/>
      <c r="CB599" s="115"/>
      <c r="CC599" s="115"/>
      <c r="CD599" s="115"/>
      <c r="CE599" s="147"/>
      <c r="CF599" s="150"/>
      <c r="CG599" s="120"/>
      <c r="CH599" s="185"/>
      <c r="CI599" s="122"/>
      <c r="CJ599" s="122"/>
      <c r="CK599" s="184"/>
      <c r="CL599" s="184"/>
    </row>
    <row r="600" spans="1:90" hidden="1" x14ac:dyDescent="0.25">
      <c r="A600" s="145"/>
      <c r="B600" s="146"/>
      <c r="C600" s="94"/>
      <c r="D600" s="147"/>
      <c r="E600" s="148"/>
      <c r="F600" s="149"/>
      <c r="G600" s="147"/>
      <c r="H600" s="147"/>
      <c r="I600" s="147"/>
      <c r="J600" s="147"/>
      <c r="K600" s="147"/>
      <c r="L600" s="115"/>
      <c r="M600" s="115"/>
      <c r="N600" s="115"/>
      <c r="O600" s="147"/>
      <c r="P600" s="149"/>
      <c r="Q600" s="147"/>
      <c r="R600" s="147"/>
      <c r="S600" s="147"/>
      <c r="T600" s="147"/>
      <c r="U600" s="147"/>
      <c r="V600" s="115"/>
      <c r="W600" s="115"/>
      <c r="X600" s="115"/>
      <c r="Y600" s="147"/>
      <c r="Z600" s="149"/>
      <c r="AA600" s="147"/>
      <c r="AB600" s="147"/>
      <c r="AC600" s="147"/>
      <c r="AD600" s="114"/>
      <c r="AE600" s="114"/>
      <c r="AF600" s="147"/>
      <c r="AG600" s="149"/>
      <c r="AH600" s="147"/>
      <c r="AI600" s="147"/>
      <c r="AJ600" s="147"/>
      <c r="AK600" s="114"/>
      <c r="AL600" s="114"/>
      <c r="AM600" s="147"/>
      <c r="AN600" s="149"/>
      <c r="AO600" s="147"/>
      <c r="AP600" s="147"/>
      <c r="AQ600" s="114"/>
      <c r="AR600" s="147"/>
      <c r="AS600" s="114"/>
      <c r="AT600" s="147"/>
      <c r="AU600" s="147"/>
      <c r="AV600" s="147"/>
      <c r="AW600" s="114"/>
      <c r="AX600" s="147"/>
      <c r="AY600" s="114"/>
      <c r="AZ600" s="147"/>
      <c r="BA600" s="114"/>
      <c r="BB600" s="149"/>
      <c r="BC600" s="118"/>
      <c r="BD600" s="70"/>
      <c r="BE600" s="71"/>
      <c r="BF600" s="148"/>
      <c r="BG600" s="148"/>
      <c r="BH600" s="147"/>
      <c r="BI600" s="114"/>
      <c r="BJ600" s="114"/>
      <c r="BK600" s="147"/>
      <c r="BL600" s="150"/>
      <c r="BM600" s="147"/>
      <c r="BN600" s="147"/>
      <c r="BO600" s="147"/>
      <c r="BP600" s="147"/>
      <c r="BQ600" s="147"/>
      <c r="BR600" s="115"/>
      <c r="BS600" s="115"/>
      <c r="BT600" s="115"/>
      <c r="BU600" s="147"/>
      <c r="BV600" s="150"/>
      <c r="BW600" s="147"/>
      <c r="BX600" s="147"/>
      <c r="BY600" s="147"/>
      <c r="BZ600" s="147"/>
      <c r="CA600" s="147"/>
      <c r="CB600" s="115"/>
      <c r="CC600" s="115"/>
      <c r="CD600" s="115"/>
      <c r="CE600" s="147"/>
      <c r="CF600" s="150"/>
      <c r="CG600" s="120"/>
      <c r="CH600" s="185"/>
      <c r="CI600" s="122"/>
      <c r="CJ600" s="122"/>
      <c r="CK600" s="184"/>
      <c r="CL600" s="184"/>
    </row>
    <row r="601" spans="1:90" hidden="1" x14ac:dyDescent="0.25">
      <c r="A601" s="145"/>
      <c r="B601" s="146"/>
      <c r="C601" s="94"/>
      <c r="D601" s="147"/>
      <c r="E601" s="148"/>
      <c r="F601" s="149"/>
      <c r="G601" s="147"/>
      <c r="H601" s="147"/>
      <c r="I601" s="147"/>
      <c r="J601" s="147"/>
      <c r="K601" s="147"/>
      <c r="L601" s="115"/>
      <c r="M601" s="115"/>
      <c r="N601" s="115"/>
      <c r="O601" s="147"/>
      <c r="P601" s="149"/>
      <c r="Q601" s="147"/>
      <c r="R601" s="147"/>
      <c r="S601" s="147"/>
      <c r="T601" s="147"/>
      <c r="U601" s="147"/>
      <c r="V601" s="115"/>
      <c r="W601" s="115"/>
      <c r="X601" s="115"/>
      <c r="Y601" s="147"/>
      <c r="Z601" s="149"/>
      <c r="AA601" s="147"/>
      <c r="AB601" s="147"/>
      <c r="AC601" s="147"/>
      <c r="AD601" s="114"/>
      <c r="AE601" s="114"/>
      <c r="AF601" s="147"/>
      <c r="AG601" s="149"/>
      <c r="AH601" s="147"/>
      <c r="AI601" s="147"/>
      <c r="AJ601" s="147"/>
      <c r="AK601" s="114"/>
      <c r="AL601" s="114"/>
      <c r="AM601" s="147"/>
      <c r="AN601" s="149"/>
      <c r="AO601" s="147"/>
      <c r="AP601" s="147"/>
      <c r="AQ601" s="114"/>
      <c r="AR601" s="147"/>
      <c r="AS601" s="114"/>
      <c r="AT601" s="147"/>
      <c r="AU601" s="147"/>
      <c r="AV601" s="147"/>
      <c r="AW601" s="114"/>
      <c r="AX601" s="147"/>
      <c r="AY601" s="114"/>
      <c r="AZ601" s="147"/>
      <c r="BA601" s="114"/>
      <c r="BB601" s="149"/>
      <c r="BC601" s="118"/>
      <c r="BD601" s="70"/>
      <c r="BE601" s="71"/>
      <c r="BF601" s="148"/>
      <c r="BG601" s="148"/>
      <c r="BH601" s="147"/>
      <c r="BI601" s="114"/>
      <c r="BJ601" s="114"/>
      <c r="BK601" s="147"/>
      <c r="BL601" s="150"/>
      <c r="BM601" s="147"/>
      <c r="BN601" s="147"/>
      <c r="BO601" s="147"/>
      <c r="BP601" s="147"/>
      <c r="BQ601" s="147"/>
      <c r="BR601" s="115"/>
      <c r="BS601" s="115"/>
      <c r="BT601" s="115"/>
      <c r="BU601" s="147"/>
      <c r="BV601" s="150"/>
      <c r="BW601" s="147"/>
      <c r="BX601" s="147"/>
      <c r="BY601" s="147"/>
      <c r="BZ601" s="147"/>
      <c r="CA601" s="147"/>
      <c r="CB601" s="115"/>
      <c r="CC601" s="115"/>
      <c r="CD601" s="115"/>
      <c r="CE601" s="147"/>
      <c r="CF601" s="150"/>
      <c r="CG601" s="120"/>
      <c r="CH601" s="185"/>
      <c r="CI601" s="122"/>
      <c r="CJ601" s="122"/>
      <c r="CK601" s="184"/>
      <c r="CL601" s="184"/>
    </row>
    <row r="602" spans="1:90" hidden="1" x14ac:dyDescent="0.25">
      <c r="A602" s="145"/>
      <c r="B602" s="146"/>
      <c r="C602" s="94"/>
      <c r="D602" s="147"/>
      <c r="E602" s="148"/>
      <c r="F602" s="149"/>
      <c r="G602" s="147"/>
      <c r="H602" s="147"/>
      <c r="I602" s="147"/>
      <c r="J602" s="147"/>
      <c r="K602" s="147"/>
      <c r="L602" s="115"/>
      <c r="M602" s="115"/>
      <c r="N602" s="115"/>
      <c r="O602" s="147"/>
      <c r="P602" s="149"/>
      <c r="Q602" s="147"/>
      <c r="R602" s="147"/>
      <c r="S602" s="147"/>
      <c r="T602" s="147"/>
      <c r="U602" s="147"/>
      <c r="V602" s="115"/>
      <c r="W602" s="115"/>
      <c r="X602" s="115"/>
      <c r="Y602" s="147"/>
      <c r="Z602" s="149"/>
      <c r="AA602" s="147"/>
      <c r="AB602" s="147"/>
      <c r="AC602" s="147"/>
      <c r="AD602" s="114"/>
      <c r="AE602" s="114"/>
      <c r="AF602" s="147"/>
      <c r="AG602" s="149"/>
      <c r="AH602" s="147"/>
      <c r="AI602" s="147"/>
      <c r="AJ602" s="147"/>
      <c r="AK602" s="114"/>
      <c r="AL602" s="114"/>
      <c r="AM602" s="147"/>
      <c r="AN602" s="149"/>
      <c r="AO602" s="147"/>
      <c r="AP602" s="147"/>
      <c r="AQ602" s="114"/>
      <c r="AR602" s="147"/>
      <c r="AS602" s="114"/>
      <c r="AT602" s="147"/>
      <c r="AU602" s="147"/>
      <c r="AV602" s="147"/>
      <c r="AW602" s="114"/>
      <c r="AX602" s="147"/>
      <c r="AY602" s="114"/>
      <c r="AZ602" s="147"/>
      <c r="BA602" s="114"/>
      <c r="BB602" s="149"/>
      <c r="BC602" s="118"/>
      <c r="BD602" s="70"/>
      <c r="BE602" s="71"/>
      <c r="BF602" s="148"/>
      <c r="BG602" s="148"/>
      <c r="BH602" s="147"/>
      <c r="BI602" s="114"/>
      <c r="BJ602" s="114"/>
      <c r="BK602" s="147"/>
      <c r="BL602" s="150"/>
      <c r="BM602" s="147"/>
      <c r="BN602" s="147"/>
      <c r="BO602" s="147"/>
      <c r="BP602" s="147"/>
      <c r="BQ602" s="147"/>
      <c r="BR602" s="115"/>
      <c r="BS602" s="115"/>
      <c r="BT602" s="115"/>
      <c r="BU602" s="147"/>
      <c r="BV602" s="150"/>
      <c r="BW602" s="147"/>
      <c r="BX602" s="147"/>
      <c r="BY602" s="147"/>
      <c r="BZ602" s="147"/>
      <c r="CA602" s="147"/>
      <c r="CB602" s="115"/>
      <c r="CC602" s="115"/>
      <c r="CD602" s="115"/>
      <c r="CE602" s="147"/>
      <c r="CF602" s="150"/>
      <c r="CG602" s="120"/>
      <c r="CH602" s="185"/>
      <c r="CI602" s="122"/>
      <c r="CJ602" s="122"/>
      <c r="CK602" s="184"/>
      <c r="CL602" s="184"/>
    </row>
    <row r="603" spans="1:90" hidden="1" x14ac:dyDescent="0.25">
      <c r="A603" s="145"/>
      <c r="B603" s="146"/>
      <c r="C603" s="94"/>
      <c r="D603" s="147"/>
      <c r="E603" s="148"/>
      <c r="F603" s="149"/>
      <c r="G603" s="147"/>
      <c r="H603" s="147"/>
      <c r="I603" s="147"/>
      <c r="J603" s="147"/>
      <c r="K603" s="147"/>
      <c r="L603" s="115"/>
      <c r="M603" s="115"/>
      <c r="N603" s="115"/>
      <c r="O603" s="147"/>
      <c r="P603" s="149"/>
      <c r="Q603" s="147"/>
      <c r="R603" s="147"/>
      <c r="S603" s="147"/>
      <c r="T603" s="147"/>
      <c r="U603" s="147"/>
      <c r="V603" s="115"/>
      <c r="W603" s="115"/>
      <c r="X603" s="115"/>
      <c r="Y603" s="147"/>
      <c r="Z603" s="149"/>
      <c r="AA603" s="147"/>
      <c r="AB603" s="147"/>
      <c r="AC603" s="147"/>
      <c r="AD603" s="114"/>
      <c r="AE603" s="114"/>
      <c r="AF603" s="147"/>
      <c r="AG603" s="149"/>
      <c r="AH603" s="147"/>
      <c r="AI603" s="147"/>
      <c r="AJ603" s="147"/>
      <c r="AK603" s="114"/>
      <c r="AL603" s="114"/>
      <c r="AM603" s="147"/>
      <c r="AN603" s="149"/>
      <c r="AO603" s="147"/>
      <c r="AP603" s="147"/>
      <c r="AQ603" s="114"/>
      <c r="AR603" s="147"/>
      <c r="AS603" s="114"/>
      <c r="AT603" s="147"/>
      <c r="AU603" s="147"/>
      <c r="AV603" s="147"/>
      <c r="AW603" s="114"/>
      <c r="AX603" s="147"/>
      <c r="AY603" s="114"/>
      <c r="AZ603" s="147"/>
      <c r="BA603" s="114"/>
      <c r="BB603" s="149"/>
      <c r="BC603" s="118"/>
      <c r="BD603" s="70"/>
      <c r="BE603" s="71"/>
      <c r="BF603" s="148"/>
      <c r="BG603" s="148"/>
      <c r="BH603" s="147"/>
      <c r="BI603" s="114"/>
      <c r="BJ603" s="114"/>
      <c r="BK603" s="147"/>
      <c r="BL603" s="150"/>
      <c r="BM603" s="147"/>
      <c r="BN603" s="147"/>
      <c r="BO603" s="147"/>
      <c r="BP603" s="147"/>
      <c r="BQ603" s="147"/>
      <c r="BR603" s="115"/>
      <c r="BS603" s="115"/>
      <c r="BT603" s="115"/>
      <c r="BU603" s="147"/>
      <c r="BV603" s="150"/>
      <c r="BW603" s="147"/>
      <c r="BX603" s="147"/>
      <c r="BY603" s="147"/>
      <c r="BZ603" s="147"/>
      <c r="CA603" s="147"/>
      <c r="CB603" s="115"/>
      <c r="CC603" s="115"/>
      <c r="CD603" s="115"/>
      <c r="CE603" s="147"/>
      <c r="CF603" s="150"/>
      <c r="CG603" s="120"/>
      <c r="CH603" s="185"/>
      <c r="CI603" s="122"/>
      <c r="CJ603" s="122"/>
      <c r="CK603" s="184"/>
      <c r="CL603" s="184"/>
    </row>
    <row r="604" spans="1:90" hidden="1" x14ac:dyDescent="0.25">
      <c r="A604" s="145"/>
      <c r="B604" s="146"/>
      <c r="C604" s="94"/>
      <c r="D604" s="147"/>
      <c r="E604" s="148"/>
      <c r="F604" s="149"/>
      <c r="G604" s="147"/>
      <c r="H604" s="147"/>
      <c r="I604" s="147"/>
      <c r="J604" s="147"/>
      <c r="K604" s="147"/>
      <c r="L604" s="115"/>
      <c r="M604" s="115"/>
      <c r="N604" s="115"/>
      <c r="O604" s="147"/>
      <c r="P604" s="149"/>
      <c r="Q604" s="147"/>
      <c r="R604" s="147"/>
      <c r="S604" s="147"/>
      <c r="T604" s="147"/>
      <c r="U604" s="147"/>
      <c r="V604" s="115"/>
      <c r="W604" s="115"/>
      <c r="X604" s="115"/>
      <c r="Y604" s="147"/>
      <c r="Z604" s="149"/>
      <c r="AA604" s="147"/>
      <c r="AB604" s="147"/>
      <c r="AC604" s="147"/>
      <c r="AD604" s="114"/>
      <c r="AE604" s="114"/>
      <c r="AF604" s="147"/>
      <c r="AG604" s="149"/>
      <c r="AH604" s="147"/>
      <c r="AI604" s="147"/>
      <c r="AJ604" s="147"/>
      <c r="AK604" s="114"/>
      <c r="AL604" s="114"/>
      <c r="AM604" s="147"/>
      <c r="AN604" s="149"/>
      <c r="AO604" s="147"/>
      <c r="AP604" s="147"/>
      <c r="AQ604" s="114"/>
      <c r="AR604" s="147"/>
      <c r="AS604" s="114"/>
      <c r="AT604" s="147"/>
      <c r="AU604" s="147"/>
      <c r="AV604" s="147"/>
      <c r="AW604" s="114"/>
      <c r="AX604" s="147"/>
      <c r="AY604" s="114"/>
      <c r="AZ604" s="147"/>
      <c r="BA604" s="114"/>
      <c r="BB604" s="149"/>
      <c r="BC604" s="118"/>
      <c r="BD604" s="70"/>
      <c r="BE604" s="71"/>
      <c r="BF604" s="148"/>
      <c r="BG604" s="148"/>
      <c r="BH604" s="147"/>
      <c r="BI604" s="114"/>
      <c r="BJ604" s="114"/>
      <c r="BK604" s="147"/>
      <c r="BL604" s="150"/>
      <c r="BM604" s="147"/>
      <c r="BN604" s="147"/>
      <c r="BO604" s="147"/>
      <c r="BP604" s="147"/>
      <c r="BQ604" s="147"/>
      <c r="BR604" s="115"/>
      <c r="BS604" s="115"/>
      <c r="BT604" s="115"/>
      <c r="BU604" s="147"/>
      <c r="BV604" s="150"/>
      <c r="BW604" s="147"/>
      <c r="BX604" s="147"/>
      <c r="BY604" s="147"/>
      <c r="BZ604" s="147"/>
      <c r="CA604" s="147"/>
      <c r="CB604" s="115"/>
      <c r="CC604" s="115"/>
      <c r="CD604" s="115"/>
      <c r="CE604" s="147"/>
      <c r="CF604" s="150"/>
      <c r="CG604" s="120"/>
      <c r="CH604" s="185"/>
      <c r="CI604" s="122"/>
      <c r="CJ604" s="122"/>
      <c r="CK604" s="184"/>
      <c r="CL604" s="184"/>
    </row>
    <row r="605" spans="1:90" hidden="1" x14ac:dyDescent="0.25">
      <c r="A605" s="145"/>
      <c r="B605" s="146"/>
      <c r="C605" s="94"/>
      <c r="D605" s="147"/>
      <c r="E605" s="148"/>
      <c r="F605" s="149"/>
      <c r="G605" s="147"/>
      <c r="H605" s="147"/>
      <c r="I605" s="147"/>
      <c r="J605" s="147"/>
      <c r="K605" s="147"/>
      <c r="L605" s="115"/>
      <c r="M605" s="115"/>
      <c r="N605" s="115"/>
      <c r="O605" s="147"/>
      <c r="P605" s="149"/>
      <c r="Q605" s="147"/>
      <c r="R605" s="147"/>
      <c r="S605" s="147"/>
      <c r="T605" s="147"/>
      <c r="U605" s="147"/>
      <c r="V605" s="115"/>
      <c r="W605" s="115"/>
      <c r="X605" s="115"/>
      <c r="Y605" s="147"/>
      <c r="Z605" s="149"/>
      <c r="AA605" s="147"/>
      <c r="AB605" s="147"/>
      <c r="AC605" s="147"/>
      <c r="AD605" s="114"/>
      <c r="AE605" s="114"/>
      <c r="AF605" s="147"/>
      <c r="AG605" s="149"/>
      <c r="AH605" s="147"/>
      <c r="AI605" s="147"/>
      <c r="AJ605" s="147"/>
      <c r="AK605" s="114"/>
      <c r="AL605" s="114"/>
      <c r="AM605" s="147"/>
      <c r="AN605" s="149"/>
      <c r="AO605" s="147"/>
      <c r="AP605" s="147"/>
      <c r="AQ605" s="114"/>
      <c r="AR605" s="147"/>
      <c r="AS605" s="114"/>
      <c r="AT605" s="147"/>
      <c r="AU605" s="147"/>
      <c r="AV605" s="147"/>
      <c r="AW605" s="114"/>
      <c r="AX605" s="147"/>
      <c r="AY605" s="114"/>
      <c r="AZ605" s="147"/>
      <c r="BA605" s="114"/>
      <c r="BB605" s="149"/>
      <c r="BC605" s="118"/>
      <c r="BD605" s="70"/>
      <c r="BE605" s="71"/>
      <c r="BF605" s="148"/>
      <c r="BG605" s="148"/>
      <c r="BH605" s="147"/>
      <c r="BI605" s="114"/>
      <c r="BJ605" s="114"/>
      <c r="BK605" s="147"/>
      <c r="BL605" s="150"/>
      <c r="BM605" s="147"/>
      <c r="BN605" s="147"/>
      <c r="BO605" s="147"/>
      <c r="BP605" s="147"/>
      <c r="BQ605" s="147"/>
      <c r="BR605" s="115"/>
      <c r="BS605" s="115"/>
      <c r="BT605" s="115"/>
      <c r="BU605" s="147"/>
      <c r="BV605" s="150"/>
      <c r="BW605" s="147"/>
      <c r="BX605" s="147"/>
      <c r="BY605" s="147"/>
      <c r="BZ605" s="147"/>
      <c r="CA605" s="147"/>
      <c r="CB605" s="115"/>
      <c r="CC605" s="115"/>
      <c r="CD605" s="115"/>
      <c r="CE605" s="147"/>
      <c r="CF605" s="150"/>
      <c r="CG605" s="120"/>
      <c r="CH605" s="185"/>
      <c r="CI605" s="122"/>
      <c r="CJ605" s="122"/>
      <c r="CK605" s="184"/>
      <c r="CL605" s="184"/>
    </row>
    <row r="606" spans="1:90" hidden="1" x14ac:dyDescent="0.25">
      <c r="A606" s="145"/>
      <c r="B606" s="146"/>
      <c r="C606" s="94"/>
      <c r="D606" s="147"/>
      <c r="E606" s="148"/>
      <c r="F606" s="149"/>
      <c r="G606" s="147"/>
      <c r="H606" s="147"/>
      <c r="I606" s="147"/>
      <c r="J606" s="147"/>
      <c r="K606" s="147"/>
      <c r="L606" s="115"/>
      <c r="M606" s="115"/>
      <c r="N606" s="115"/>
      <c r="O606" s="147"/>
      <c r="P606" s="149"/>
      <c r="Q606" s="147"/>
      <c r="R606" s="147"/>
      <c r="S606" s="147"/>
      <c r="T606" s="147"/>
      <c r="U606" s="147"/>
      <c r="V606" s="115"/>
      <c r="W606" s="115"/>
      <c r="X606" s="115"/>
      <c r="Y606" s="147"/>
      <c r="Z606" s="149"/>
      <c r="AA606" s="147"/>
      <c r="AB606" s="147"/>
      <c r="AC606" s="147"/>
      <c r="AD606" s="114"/>
      <c r="AE606" s="114"/>
      <c r="AF606" s="147"/>
      <c r="AG606" s="149"/>
      <c r="AH606" s="147"/>
      <c r="AI606" s="147"/>
      <c r="AJ606" s="147"/>
      <c r="AK606" s="114"/>
      <c r="AL606" s="114"/>
      <c r="AM606" s="147"/>
      <c r="AN606" s="149"/>
      <c r="AO606" s="147"/>
      <c r="AP606" s="147"/>
      <c r="AQ606" s="114"/>
      <c r="AR606" s="147"/>
      <c r="AS606" s="114"/>
      <c r="AT606" s="147"/>
      <c r="AU606" s="147"/>
      <c r="AV606" s="147"/>
      <c r="AW606" s="114"/>
      <c r="AX606" s="147"/>
      <c r="AY606" s="114"/>
      <c r="AZ606" s="147"/>
      <c r="BA606" s="114"/>
      <c r="BB606" s="149"/>
      <c r="BC606" s="118"/>
      <c r="BD606" s="70"/>
      <c r="BE606" s="71"/>
      <c r="BF606" s="148"/>
      <c r="BG606" s="148"/>
      <c r="BH606" s="147"/>
      <c r="BI606" s="114"/>
      <c r="BJ606" s="114"/>
      <c r="BK606" s="147"/>
      <c r="BL606" s="150"/>
      <c r="BM606" s="147"/>
      <c r="BN606" s="147"/>
      <c r="BO606" s="147"/>
      <c r="BP606" s="147"/>
      <c r="BQ606" s="147"/>
      <c r="BR606" s="115"/>
      <c r="BS606" s="115"/>
      <c r="BT606" s="115"/>
      <c r="BU606" s="147"/>
      <c r="BV606" s="150"/>
      <c r="BW606" s="147"/>
      <c r="BX606" s="147"/>
      <c r="BY606" s="147"/>
      <c r="BZ606" s="147"/>
      <c r="CA606" s="147"/>
      <c r="CB606" s="115"/>
      <c r="CC606" s="115"/>
      <c r="CD606" s="115"/>
      <c r="CE606" s="147"/>
      <c r="CF606" s="150"/>
      <c r="CG606" s="120"/>
      <c r="CH606" s="185"/>
      <c r="CI606" s="122"/>
      <c r="CJ606" s="122"/>
      <c r="CK606" s="184"/>
      <c r="CL606" s="184"/>
    </row>
    <row r="607" spans="1:90" hidden="1" x14ac:dyDescent="0.25">
      <c r="A607" s="145"/>
      <c r="B607" s="146"/>
      <c r="C607" s="94"/>
      <c r="D607" s="147"/>
      <c r="E607" s="148"/>
      <c r="F607" s="149"/>
      <c r="G607" s="147"/>
      <c r="H607" s="147"/>
      <c r="I607" s="147"/>
      <c r="J607" s="147"/>
      <c r="K607" s="147"/>
      <c r="L607" s="115"/>
      <c r="M607" s="115"/>
      <c r="N607" s="115"/>
      <c r="O607" s="147"/>
      <c r="P607" s="149"/>
      <c r="Q607" s="147"/>
      <c r="R607" s="147"/>
      <c r="S607" s="147"/>
      <c r="T607" s="147"/>
      <c r="U607" s="147"/>
      <c r="V607" s="115"/>
      <c r="W607" s="115"/>
      <c r="X607" s="115"/>
      <c r="Y607" s="147"/>
      <c r="Z607" s="149"/>
      <c r="AA607" s="147"/>
      <c r="AB607" s="147"/>
      <c r="AC607" s="147"/>
      <c r="AD607" s="114"/>
      <c r="AE607" s="114"/>
      <c r="AF607" s="147"/>
      <c r="AG607" s="149"/>
      <c r="AH607" s="147"/>
      <c r="AI607" s="147"/>
      <c r="AJ607" s="147"/>
      <c r="AK607" s="114"/>
      <c r="AL607" s="114"/>
      <c r="AM607" s="147"/>
      <c r="AN607" s="149"/>
      <c r="AO607" s="147"/>
      <c r="AP607" s="147"/>
      <c r="AQ607" s="114"/>
      <c r="AR607" s="147"/>
      <c r="AS607" s="114"/>
      <c r="AT607" s="147"/>
      <c r="AU607" s="147"/>
      <c r="AV607" s="147"/>
      <c r="AW607" s="114"/>
      <c r="AX607" s="147"/>
      <c r="AY607" s="114"/>
      <c r="AZ607" s="147"/>
      <c r="BA607" s="114"/>
      <c r="BB607" s="149"/>
      <c r="BC607" s="118"/>
      <c r="BD607" s="70"/>
      <c r="BE607" s="71"/>
      <c r="BF607" s="148"/>
      <c r="BG607" s="148"/>
      <c r="BH607" s="147"/>
      <c r="BI607" s="114"/>
      <c r="BJ607" s="114"/>
      <c r="BK607" s="147"/>
      <c r="BL607" s="150"/>
      <c r="BM607" s="147"/>
      <c r="BN607" s="147"/>
      <c r="BO607" s="147"/>
      <c r="BP607" s="147"/>
      <c r="BQ607" s="147"/>
      <c r="BR607" s="115"/>
      <c r="BS607" s="115"/>
      <c r="BT607" s="115"/>
      <c r="BU607" s="147"/>
      <c r="BV607" s="150"/>
      <c r="BW607" s="147"/>
      <c r="BX607" s="147"/>
      <c r="BY607" s="147"/>
      <c r="BZ607" s="147"/>
      <c r="CA607" s="147"/>
      <c r="CB607" s="115"/>
      <c r="CC607" s="115"/>
      <c r="CD607" s="115"/>
      <c r="CE607" s="147"/>
      <c r="CF607" s="150"/>
      <c r="CG607" s="120"/>
      <c r="CH607" s="185"/>
      <c r="CI607" s="122"/>
      <c r="CJ607" s="122"/>
      <c r="CK607" s="184"/>
      <c r="CL607" s="184"/>
    </row>
    <row r="608" spans="1:90" hidden="1" x14ac:dyDescent="0.25">
      <c r="A608" s="145"/>
      <c r="B608" s="146"/>
      <c r="C608" s="94"/>
      <c r="D608" s="147"/>
      <c r="E608" s="148"/>
      <c r="F608" s="149"/>
      <c r="G608" s="147"/>
      <c r="H608" s="147"/>
      <c r="I608" s="147"/>
      <c r="J608" s="147"/>
      <c r="K608" s="147"/>
      <c r="L608" s="115"/>
      <c r="M608" s="115"/>
      <c r="N608" s="115"/>
      <c r="O608" s="147"/>
      <c r="P608" s="149"/>
      <c r="Q608" s="147"/>
      <c r="R608" s="147"/>
      <c r="S608" s="147"/>
      <c r="T608" s="147"/>
      <c r="U608" s="147"/>
      <c r="V608" s="115"/>
      <c r="W608" s="115"/>
      <c r="X608" s="115"/>
      <c r="Y608" s="147"/>
      <c r="Z608" s="149"/>
      <c r="AA608" s="147"/>
      <c r="AB608" s="147"/>
      <c r="AC608" s="147"/>
      <c r="AD608" s="114"/>
      <c r="AE608" s="114"/>
      <c r="AF608" s="147"/>
      <c r="AG608" s="149"/>
      <c r="AH608" s="147"/>
      <c r="AI608" s="147"/>
      <c r="AJ608" s="147"/>
      <c r="AK608" s="114"/>
      <c r="AL608" s="114"/>
      <c r="AM608" s="147"/>
      <c r="AN608" s="149"/>
      <c r="AO608" s="147"/>
      <c r="AP608" s="147"/>
      <c r="AQ608" s="114"/>
      <c r="AR608" s="147"/>
      <c r="AS608" s="114"/>
      <c r="AT608" s="147"/>
      <c r="AU608" s="147"/>
      <c r="AV608" s="147"/>
      <c r="AW608" s="114"/>
      <c r="AX608" s="147"/>
      <c r="AY608" s="114"/>
      <c r="AZ608" s="147"/>
      <c r="BA608" s="114"/>
      <c r="BB608" s="149"/>
      <c r="BC608" s="118"/>
      <c r="BD608" s="70"/>
      <c r="BE608" s="71"/>
      <c r="BF608" s="148"/>
      <c r="BG608" s="148"/>
      <c r="BH608" s="147"/>
      <c r="BI608" s="114"/>
      <c r="BJ608" s="114"/>
      <c r="BK608" s="147"/>
      <c r="BL608" s="150"/>
      <c r="BM608" s="147"/>
      <c r="BN608" s="147"/>
      <c r="BO608" s="147"/>
      <c r="BP608" s="147"/>
      <c r="BQ608" s="147"/>
      <c r="BR608" s="115"/>
      <c r="BS608" s="115"/>
      <c r="BT608" s="115"/>
      <c r="BU608" s="147"/>
      <c r="BV608" s="150"/>
      <c r="BW608" s="147"/>
      <c r="BX608" s="147"/>
      <c r="BY608" s="147"/>
      <c r="BZ608" s="147"/>
      <c r="CA608" s="147"/>
      <c r="CB608" s="115"/>
      <c r="CC608" s="115"/>
      <c r="CD608" s="115"/>
      <c r="CE608" s="147"/>
      <c r="CF608" s="150"/>
      <c r="CG608" s="120"/>
      <c r="CH608" s="185"/>
      <c r="CI608" s="122"/>
      <c r="CJ608" s="122"/>
      <c r="CK608" s="184"/>
      <c r="CL608" s="184"/>
    </row>
    <row r="609" spans="1:90" hidden="1" x14ac:dyDescent="0.25">
      <c r="A609" s="145"/>
      <c r="B609" s="146"/>
      <c r="C609" s="94"/>
      <c r="D609" s="147"/>
      <c r="E609" s="148"/>
      <c r="F609" s="149"/>
      <c r="G609" s="147"/>
      <c r="H609" s="147"/>
      <c r="I609" s="147"/>
      <c r="J609" s="147"/>
      <c r="K609" s="147"/>
      <c r="L609" s="115"/>
      <c r="M609" s="115"/>
      <c r="N609" s="115"/>
      <c r="O609" s="147"/>
      <c r="P609" s="149"/>
      <c r="Q609" s="147"/>
      <c r="R609" s="147"/>
      <c r="S609" s="147"/>
      <c r="T609" s="147"/>
      <c r="U609" s="147"/>
      <c r="V609" s="115"/>
      <c r="W609" s="115"/>
      <c r="X609" s="115"/>
      <c r="Y609" s="147"/>
      <c r="Z609" s="149"/>
      <c r="AA609" s="147"/>
      <c r="AB609" s="147"/>
      <c r="AC609" s="147"/>
      <c r="AD609" s="114"/>
      <c r="AE609" s="114"/>
      <c r="AF609" s="147"/>
      <c r="AG609" s="149"/>
      <c r="AH609" s="147"/>
      <c r="AI609" s="147"/>
      <c r="AJ609" s="147"/>
      <c r="AK609" s="114"/>
      <c r="AL609" s="114"/>
      <c r="AM609" s="147"/>
      <c r="AN609" s="149"/>
      <c r="AO609" s="147"/>
      <c r="AP609" s="147"/>
      <c r="AQ609" s="114"/>
      <c r="AR609" s="147"/>
      <c r="AS609" s="114"/>
      <c r="AT609" s="147"/>
      <c r="AU609" s="147"/>
      <c r="AV609" s="147"/>
      <c r="AW609" s="114"/>
      <c r="AX609" s="147"/>
      <c r="AY609" s="114"/>
      <c r="AZ609" s="147"/>
      <c r="BA609" s="114"/>
      <c r="BB609" s="149"/>
      <c r="BC609" s="118"/>
      <c r="BD609" s="70"/>
      <c r="BE609" s="71"/>
      <c r="BF609" s="148"/>
      <c r="BG609" s="148"/>
      <c r="BH609" s="147"/>
      <c r="BI609" s="114"/>
      <c r="BJ609" s="114"/>
      <c r="BK609" s="147"/>
      <c r="BL609" s="150"/>
      <c r="BM609" s="147"/>
      <c r="BN609" s="147"/>
      <c r="BO609" s="147"/>
      <c r="BP609" s="147"/>
      <c r="BQ609" s="147"/>
      <c r="BR609" s="115"/>
      <c r="BS609" s="115"/>
      <c r="BT609" s="115"/>
      <c r="BU609" s="147"/>
      <c r="BV609" s="150"/>
      <c r="BW609" s="147"/>
      <c r="BX609" s="147"/>
      <c r="BY609" s="147"/>
      <c r="BZ609" s="147"/>
      <c r="CA609" s="147"/>
      <c r="CB609" s="115"/>
      <c r="CC609" s="115"/>
      <c r="CD609" s="115"/>
      <c r="CE609" s="147"/>
      <c r="CF609" s="150"/>
      <c r="CG609" s="120"/>
      <c r="CH609" s="185"/>
      <c r="CI609" s="122"/>
      <c r="CJ609" s="122"/>
      <c r="CK609" s="184"/>
      <c r="CL609" s="184"/>
    </row>
    <row r="610" spans="1:90" hidden="1" x14ac:dyDescent="0.25">
      <c r="A610" s="145"/>
      <c r="B610" s="146"/>
      <c r="C610" s="94"/>
      <c r="D610" s="147"/>
      <c r="E610" s="148"/>
      <c r="F610" s="149"/>
      <c r="G610" s="147"/>
      <c r="H610" s="147"/>
      <c r="I610" s="147"/>
      <c r="J610" s="147"/>
      <c r="K610" s="147"/>
      <c r="L610" s="115"/>
      <c r="M610" s="115"/>
      <c r="N610" s="115"/>
      <c r="O610" s="147"/>
      <c r="P610" s="149"/>
      <c r="Q610" s="147"/>
      <c r="R610" s="147"/>
      <c r="S610" s="147"/>
      <c r="T610" s="147"/>
      <c r="U610" s="147"/>
      <c r="V610" s="115"/>
      <c r="W610" s="115"/>
      <c r="X610" s="115"/>
      <c r="Y610" s="147"/>
      <c r="Z610" s="149"/>
      <c r="AA610" s="147"/>
      <c r="AB610" s="147"/>
      <c r="AC610" s="147"/>
      <c r="AD610" s="114"/>
      <c r="AE610" s="114"/>
      <c r="AF610" s="147"/>
      <c r="AG610" s="149"/>
      <c r="AH610" s="147"/>
      <c r="AI610" s="147"/>
      <c r="AJ610" s="147"/>
      <c r="AK610" s="114"/>
      <c r="AL610" s="114"/>
      <c r="AM610" s="147"/>
      <c r="AN610" s="149"/>
      <c r="AO610" s="147"/>
      <c r="AP610" s="147"/>
      <c r="AQ610" s="114"/>
      <c r="AR610" s="147"/>
      <c r="AS610" s="114"/>
      <c r="AT610" s="147"/>
      <c r="AU610" s="147"/>
      <c r="AV610" s="147"/>
      <c r="AW610" s="114"/>
      <c r="AX610" s="147"/>
      <c r="AY610" s="114"/>
      <c r="AZ610" s="147"/>
      <c r="BA610" s="114"/>
      <c r="BB610" s="149"/>
      <c r="BC610" s="118"/>
      <c r="BD610" s="70"/>
      <c r="BE610" s="71"/>
      <c r="BF610" s="148"/>
      <c r="BG610" s="148"/>
      <c r="BH610" s="147"/>
      <c r="BI610" s="114"/>
      <c r="BJ610" s="114"/>
      <c r="BK610" s="147"/>
      <c r="BL610" s="150"/>
      <c r="BM610" s="147"/>
      <c r="BN610" s="147"/>
      <c r="BO610" s="147"/>
      <c r="BP610" s="147"/>
      <c r="BQ610" s="147"/>
      <c r="BR610" s="115"/>
      <c r="BS610" s="115"/>
      <c r="BT610" s="115"/>
      <c r="BU610" s="147"/>
      <c r="BV610" s="150"/>
      <c r="BW610" s="147"/>
      <c r="BX610" s="147"/>
      <c r="BY610" s="147"/>
      <c r="BZ610" s="147"/>
      <c r="CA610" s="147"/>
      <c r="CB610" s="115"/>
      <c r="CC610" s="115"/>
      <c r="CD610" s="115"/>
      <c r="CE610" s="147"/>
      <c r="CF610" s="150"/>
      <c r="CG610" s="120"/>
      <c r="CH610" s="185"/>
      <c r="CI610" s="122"/>
      <c r="CJ610" s="122"/>
      <c r="CK610" s="184"/>
      <c r="CL610" s="184"/>
    </row>
    <row r="611" spans="1:90" hidden="1" x14ac:dyDescent="0.25">
      <c r="A611" s="145"/>
      <c r="B611" s="146"/>
      <c r="C611" s="94"/>
      <c r="D611" s="147"/>
      <c r="E611" s="148"/>
      <c r="F611" s="149"/>
      <c r="G611" s="147"/>
      <c r="H611" s="147"/>
      <c r="I611" s="147"/>
      <c r="J611" s="147"/>
      <c r="K611" s="147"/>
      <c r="L611" s="115"/>
      <c r="M611" s="115"/>
      <c r="N611" s="115"/>
      <c r="O611" s="147"/>
      <c r="P611" s="149"/>
      <c r="Q611" s="147"/>
      <c r="R611" s="147"/>
      <c r="S611" s="147"/>
      <c r="T611" s="147"/>
      <c r="U611" s="147"/>
      <c r="V611" s="115"/>
      <c r="W611" s="115"/>
      <c r="X611" s="115"/>
      <c r="Y611" s="147"/>
      <c r="Z611" s="149"/>
      <c r="AA611" s="147"/>
      <c r="AB611" s="147"/>
      <c r="AC611" s="147"/>
      <c r="AD611" s="114"/>
      <c r="AE611" s="114"/>
      <c r="AF611" s="147"/>
      <c r="AG611" s="149"/>
      <c r="AH611" s="147"/>
      <c r="AI611" s="147"/>
      <c r="AJ611" s="147"/>
      <c r="AK611" s="114"/>
      <c r="AL611" s="114"/>
      <c r="AM611" s="147"/>
      <c r="AN611" s="149"/>
      <c r="AO611" s="147"/>
      <c r="AP611" s="147"/>
      <c r="AQ611" s="114"/>
      <c r="AR611" s="147"/>
      <c r="AS611" s="114"/>
      <c r="AT611" s="147"/>
      <c r="AU611" s="147"/>
      <c r="AV611" s="147"/>
      <c r="AW611" s="114"/>
      <c r="AX611" s="147"/>
      <c r="AY611" s="114"/>
      <c r="AZ611" s="147"/>
      <c r="BA611" s="114"/>
      <c r="BB611" s="149"/>
      <c r="BC611" s="118"/>
      <c r="BD611" s="70"/>
      <c r="BE611" s="71"/>
      <c r="BF611" s="148"/>
      <c r="BG611" s="148"/>
      <c r="BH611" s="147"/>
      <c r="BI611" s="114"/>
      <c r="BJ611" s="114"/>
      <c r="BK611" s="147"/>
      <c r="BL611" s="150"/>
      <c r="BM611" s="147"/>
      <c r="BN611" s="147"/>
      <c r="BO611" s="147"/>
      <c r="BP611" s="147"/>
      <c r="BQ611" s="147"/>
      <c r="BR611" s="115"/>
      <c r="BS611" s="115"/>
      <c r="BT611" s="115"/>
      <c r="BU611" s="147"/>
      <c r="BV611" s="150"/>
      <c r="BW611" s="147"/>
      <c r="BX611" s="147"/>
      <c r="BY611" s="147"/>
      <c r="BZ611" s="147"/>
      <c r="CA611" s="147"/>
      <c r="CB611" s="115"/>
      <c r="CC611" s="115"/>
      <c r="CD611" s="115"/>
      <c r="CE611" s="147"/>
      <c r="CF611" s="150"/>
      <c r="CG611" s="120"/>
      <c r="CH611" s="185"/>
      <c r="CI611" s="122"/>
      <c r="CJ611" s="122"/>
      <c r="CK611" s="184"/>
      <c r="CL611" s="184"/>
    </row>
    <row r="612" spans="1:90" hidden="1" x14ac:dyDescent="0.25">
      <c r="A612" s="145"/>
      <c r="B612" s="146"/>
      <c r="C612" s="94"/>
      <c r="D612" s="147"/>
      <c r="E612" s="148"/>
      <c r="F612" s="149"/>
      <c r="G612" s="147"/>
      <c r="H612" s="147"/>
      <c r="I612" s="147"/>
      <c r="J612" s="147"/>
      <c r="K612" s="147"/>
      <c r="L612" s="115"/>
      <c r="M612" s="115"/>
      <c r="N612" s="115"/>
      <c r="O612" s="147"/>
      <c r="P612" s="149"/>
      <c r="Q612" s="147"/>
      <c r="R612" s="147"/>
      <c r="S612" s="147"/>
      <c r="T612" s="147"/>
      <c r="U612" s="147"/>
      <c r="V612" s="115"/>
      <c r="W612" s="115"/>
      <c r="X612" s="115"/>
      <c r="Y612" s="147"/>
      <c r="Z612" s="149"/>
      <c r="AA612" s="147"/>
      <c r="AB612" s="147"/>
      <c r="AC612" s="147"/>
      <c r="AD612" s="114"/>
      <c r="AE612" s="114"/>
      <c r="AF612" s="147"/>
      <c r="AG612" s="149"/>
      <c r="AH612" s="147"/>
      <c r="AI612" s="147"/>
      <c r="AJ612" s="147"/>
      <c r="AK612" s="114"/>
      <c r="AL612" s="114"/>
      <c r="AM612" s="147"/>
      <c r="AN612" s="149"/>
      <c r="AO612" s="147"/>
      <c r="AP612" s="147"/>
      <c r="AQ612" s="114"/>
      <c r="AR612" s="147"/>
      <c r="AS612" s="114"/>
      <c r="AT612" s="147"/>
      <c r="AU612" s="147"/>
      <c r="AV612" s="147"/>
      <c r="AW612" s="114"/>
      <c r="AX612" s="147"/>
      <c r="AY612" s="114"/>
      <c r="AZ612" s="147"/>
      <c r="BA612" s="114"/>
      <c r="BB612" s="149"/>
      <c r="BC612" s="118"/>
      <c r="BD612" s="70"/>
      <c r="BE612" s="71"/>
      <c r="BF612" s="148"/>
      <c r="BG612" s="148"/>
      <c r="BH612" s="147"/>
      <c r="BI612" s="114"/>
      <c r="BJ612" s="114"/>
      <c r="BK612" s="147"/>
      <c r="BL612" s="150"/>
      <c r="BM612" s="147"/>
      <c r="BN612" s="147"/>
      <c r="BO612" s="147"/>
      <c r="BP612" s="147"/>
      <c r="BQ612" s="147"/>
      <c r="BR612" s="115"/>
      <c r="BS612" s="115"/>
      <c r="BT612" s="115"/>
      <c r="BU612" s="147"/>
      <c r="BV612" s="150"/>
      <c r="BW612" s="147"/>
      <c r="BX612" s="147"/>
      <c r="BY612" s="147"/>
      <c r="BZ612" s="147"/>
      <c r="CA612" s="147"/>
      <c r="CB612" s="115"/>
      <c r="CC612" s="115"/>
      <c r="CD612" s="115"/>
      <c r="CE612" s="147"/>
      <c r="CF612" s="150"/>
      <c r="CG612" s="120"/>
      <c r="CH612" s="185"/>
      <c r="CI612" s="122"/>
      <c r="CJ612" s="122"/>
      <c r="CK612" s="184"/>
      <c r="CL612" s="184"/>
    </row>
    <row r="613" spans="1:90" hidden="1" x14ac:dyDescent="0.25">
      <c r="A613" s="145"/>
      <c r="B613" s="146"/>
      <c r="C613" s="94"/>
      <c r="D613" s="147"/>
      <c r="E613" s="148"/>
      <c r="F613" s="149"/>
      <c r="G613" s="147"/>
      <c r="H613" s="147"/>
      <c r="I613" s="147"/>
      <c r="J613" s="147"/>
      <c r="K613" s="147"/>
      <c r="L613" s="115"/>
      <c r="M613" s="115"/>
      <c r="N613" s="115"/>
      <c r="O613" s="147"/>
      <c r="P613" s="149"/>
      <c r="Q613" s="147"/>
      <c r="R613" s="147"/>
      <c r="S613" s="147"/>
      <c r="T613" s="147"/>
      <c r="U613" s="147"/>
      <c r="V613" s="115"/>
      <c r="W613" s="115"/>
      <c r="X613" s="115"/>
      <c r="Y613" s="147"/>
      <c r="Z613" s="149"/>
      <c r="AA613" s="147"/>
      <c r="AB613" s="147"/>
      <c r="AC613" s="147"/>
      <c r="AD613" s="114"/>
      <c r="AE613" s="114"/>
      <c r="AF613" s="147"/>
      <c r="AG613" s="149"/>
      <c r="AH613" s="147"/>
      <c r="AI613" s="147"/>
      <c r="AJ613" s="147"/>
      <c r="AK613" s="114"/>
      <c r="AL613" s="114"/>
      <c r="AM613" s="147"/>
      <c r="AN613" s="149"/>
      <c r="AO613" s="147"/>
      <c r="AP613" s="147"/>
      <c r="AQ613" s="114"/>
      <c r="AR613" s="147"/>
      <c r="AS613" s="114"/>
      <c r="AT613" s="147"/>
      <c r="AU613" s="147"/>
      <c r="AV613" s="147"/>
      <c r="AW613" s="114"/>
      <c r="AX613" s="147"/>
      <c r="AY613" s="114"/>
      <c r="AZ613" s="147"/>
      <c r="BA613" s="114"/>
      <c r="BB613" s="149"/>
      <c r="BC613" s="118"/>
      <c r="BD613" s="70"/>
      <c r="BE613" s="71"/>
      <c r="BF613" s="148"/>
      <c r="BG613" s="148"/>
      <c r="BH613" s="147"/>
      <c r="BI613" s="114"/>
      <c r="BJ613" s="114"/>
      <c r="BK613" s="147"/>
      <c r="BL613" s="150"/>
      <c r="BM613" s="147"/>
      <c r="BN613" s="147"/>
      <c r="BO613" s="147"/>
      <c r="BP613" s="147"/>
      <c r="BQ613" s="147"/>
      <c r="BR613" s="115"/>
      <c r="BS613" s="115"/>
      <c r="BT613" s="115"/>
      <c r="BU613" s="147"/>
      <c r="BV613" s="150"/>
      <c r="BW613" s="147"/>
      <c r="BX613" s="147"/>
      <c r="BY613" s="147"/>
      <c r="BZ613" s="147"/>
      <c r="CA613" s="147"/>
      <c r="CB613" s="115"/>
      <c r="CC613" s="115"/>
      <c r="CD613" s="115"/>
      <c r="CE613" s="147"/>
      <c r="CF613" s="150"/>
      <c r="CG613" s="120"/>
      <c r="CH613" s="185"/>
      <c r="CI613" s="122"/>
      <c r="CJ613" s="122"/>
      <c r="CK613" s="184"/>
      <c r="CL613" s="184"/>
    </row>
    <row r="614" spans="1:90" hidden="1" x14ac:dyDescent="0.25">
      <c r="A614" s="145"/>
      <c r="B614" s="146"/>
      <c r="C614" s="94"/>
      <c r="D614" s="147"/>
      <c r="E614" s="148"/>
      <c r="F614" s="149"/>
      <c r="G614" s="147"/>
      <c r="H614" s="147"/>
      <c r="I614" s="147"/>
      <c r="J614" s="147"/>
      <c r="K614" s="147"/>
      <c r="L614" s="115"/>
      <c r="M614" s="115"/>
      <c r="N614" s="115"/>
      <c r="O614" s="147"/>
      <c r="P614" s="149"/>
      <c r="Q614" s="147"/>
      <c r="R614" s="147"/>
      <c r="S614" s="147"/>
      <c r="T614" s="147"/>
      <c r="U614" s="147"/>
      <c r="V614" s="115"/>
      <c r="W614" s="115"/>
      <c r="X614" s="115"/>
      <c r="Y614" s="147"/>
      <c r="Z614" s="149"/>
      <c r="AA614" s="147"/>
      <c r="AB614" s="147"/>
      <c r="AC614" s="147"/>
      <c r="AD614" s="114"/>
      <c r="AE614" s="114"/>
      <c r="AF614" s="147"/>
      <c r="AG614" s="149"/>
      <c r="AH614" s="147"/>
      <c r="AI614" s="147"/>
      <c r="AJ614" s="147"/>
      <c r="AK614" s="114"/>
      <c r="AL614" s="114"/>
      <c r="AM614" s="147"/>
      <c r="AN614" s="149"/>
      <c r="AO614" s="147"/>
      <c r="AP614" s="147"/>
      <c r="AQ614" s="114"/>
      <c r="AR614" s="147"/>
      <c r="AS614" s="114"/>
      <c r="AT614" s="147"/>
      <c r="AU614" s="147"/>
      <c r="AV614" s="147"/>
      <c r="AW614" s="114"/>
      <c r="AX614" s="147"/>
      <c r="AY614" s="114"/>
      <c r="AZ614" s="147"/>
      <c r="BA614" s="114"/>
      <c r="BB614" s="149"/>
      <c r="BC614" s="118"/>
      <c r="BD614" s="70"/>
      <c r="BE614" s="71"/>
      <c r="BF614" s="148"/>
      <c r="BG614" s="148"/>
      <c r="BH614" s="147"/>
      <c r="BI614" s="114"/>
      <c r="BJ614" s="114"/>
      <c r="BK614" s="147"/>
      <c r="BL614" s="150"/>
      <c r="BM614" s="147"/>
      <c r="BN614" s="147"/>
      <c r="BO614" s="147"/>
      <c r="BP614" s="147"/>
      <c r="BQ614" s="147"/>
      <c r="BR614" s="115"/>
      <c r="BS614" s="115"/>
      <c r="BT614" s="115"/>
      <c r="BU614" s="147"/>
      <c r="BV614" s="150"/>
      <c r="BW614" s="147"/>
      <c r="BX614" s="147"/>
      <c r="BY614" s="147"/>
      <c r="BZ614" s="147"/>
      <c r="CA614" s="147"/>
      <c r="CB614" s="115"/>
      <c r="CC614" s="115"/>
      <c r="CD614" s="115"/>
      <c r="CE614" s="147"/>
      <c r="CF614" s="150"/>
      <c r="CG614" s="120"/>
      <c r="CH614" s="185"/>
      <c r="CI614" s="122"/>
      <c r="CJ614" s="122"/>
      <c r="CK614" s="184"/>
      <c r="CL614" s="184"/>
    </row>
    <row r="615" spans="1:90" hidden="1" x14ac:dyDescent="0.25">
      <c r="A615" s="145"/>
      <c r="B615" s="146"/>
      <c r="C615" s="94"/>
      <c r="D615" s="147"/>
      <c r="E615" s="148"/>
      <c r="F615" s="149"/>
      <c r="G615" s="147"/>
      <c r="H615" s="147"/>
      <c r="I615" s="147"/>
      <c r="J615" s="147"/>
      <c r="K615" s="147"/>
      <c r="L615" s="115"/>
      <c r="M615" s="115"/>
      <c r="N615" s="115"/>
      <c r="O615" s="147"/>
      <c r="P615" s="149"/>
      <c r="Q615" s="147"/>
      <c r="R615" s="147"/>
      <c r="S615" s="147"/>
      <c r="T615" s="147"/>
      <c r="U615" s="147"/>
      <c r="V615" s="115"/>
      <c r="W615" s="115"/>
      <c r="X615" s="115"/>
      <c r="Y615" s="147"/>
      <c r="Z615" s="149"/>
      <c r="AA615" s="147"/>
      <c r="AB615" s="147"/>
      <c r="AC615" s="147"/>
      <c r="AD615" s="114"/>
      <c r="AE615" s="114"/>
      <c r="AF615" s="147"/>
      <c r="AG615" s="149"/>
      <c r="AH615" s="147"/>
      <c r="AI615" s="147"/>
      <c r="AJ615" s="147"/>
      <c r="AK615" s="114"/>
      <c r="AL615" s="114"/>
      <c r="AM615" s="147"/>
      <c r="AN615" s="149"/>
      <c r="AO615" s="147"/>
      <c r="AP615" s="147"/>
      <c r="AQ615" s="114"/>
      <c r="AR615" s="147"/>
      <c r="AS615" s="114"/>
      <c r="AT615" s="147"/>
      <c r="AU615" s="147"/>
      <c r="AV615" s="147"/>
      <c r="AW615" s="114"/>
      <c r="AX615" s="147"/>
      <c r="AY615" s="114"/>
      <c r="AZ615" s="147"/>
      <c r="BA615" s="114"/>
      <c r="BB615" s="149"/>
      <c r="BC615" s="118"/>
      <c r="BD615" s="70"/>
      <c r="BE615" s="71"/>
      <c r="BF615" s="148"/>
      <c r="BG615" s="148"/>
      <c r="BH615" s="147"/>
      <c r="BI615" s="114"/>
      <c r="BJ615" s="114"/>
      <c r="BK615" s="147"/>
      <c r="BL615" s="150"/>
      <c r="BM615" s="147"/>
      <c r="BN615" s="147"/>
      <c r="BO615" s="147"/>
      <c r="BP615" s="147"/>
      <c r="BQ615" s="147"/>
      <c r="BR615" s="115"/>
      <c r="BS615" s="115"/>
      <c r="BT615" s="115"/>
      <c r="BU615" s="147"/>
      <c r="BV615" s="150"/>
      <c r="BW615" s="147"/>
      <c r="BX615" s="147"/>
      <c r="BY615" s="147"/>
      <c r="BZ615" s="147"/>
      <c r="CA615" s="147"/>
      <c r="CB615" s="115"/>
      <c r="CC615" s="115"/>
      <c r="CD615" s="115"/>
      <c r="CE615" s="147"/>
      <c r="CF615" s="150"/>
      <c r="CG615" s="120"/>
      <c r="CH615" s="185"/>
      <c r="CI615" s="122"/>
      <c r="CJ615" s="122"/>
      <c r="CK615" s="184"/>
      <c r="CL615" s="184"/>
    </row>
    <row r="616" spans="1:90" hidden="1" x14ac:dyDescent="0.25">
      <c r="A616" s="145"/>
      <c r="B616" s="146"/>
      <c r="C616" s="94"/>
      <c r="D616" s="147"/>
      <c r="E616" s="148"/>
      <c r="F616" s="149"/>
      <c r="G616" s="147"/>
      <c r="H616" s="147"/>
      <c r="I616" s="147"/>
      <c r="J616" s="147"/>
      <c r="K616" s="147"/>
      <c r="L616" s="115"/>
      <c r="M616" s="115"/>
      <c r="N616" s="115"/>
      <c r="O616" s="147"/>
      <c r="P616" s="149"/>
      <c r="Q616" s="147"/>
      <c r="R616" s="147"/>
      <c r="S616" s="147"/>
      <c r="T616" s="147"/>
      <c r="U616" s="147"/>
      <c r="V616" s="115"/>
      <c r="W616" s="115"/>
      <c r="X616" s="115"/>
      <c r="Y616" s="147"/>
      <c r="Z616" s="149"/>
      <c r="AA616" s="147"/>
      <c r="AB616" s="147"/>
      <c r="AC616" s="147"/>
      <c r="AD616" s="114"/>
      <c r="AE616" s="114"/>
      <c r="AF616" s="147"/>
      <c r="AG616" s="149"/>
      <c r="AH616" s="147"/>
      <c r="AI616" s="147"/>
      <c r="AJ616" s="147"/>
      <c r="AK616" s="114"/>
      <c r="AL616" s="114"/>
      <c r="AM616" s="147"/>
      <c r="AN616" s="149"/>
      <c r="AO616" s="147"/>
      <c r="AP616" s="147"/>
      <c r="AQ616" s="114"/>
      <c r="AR616" s="147"/>
      <c r="AS616" s="114"/>
      <c r="AT616" s="147"/>
      <c r="AU616" s="147"/>
      <c r="AV616" s="147"/>
      <c r="AW616" s="114"/>
      <c r="AX616" s="147"/>
      <c r="AY616" s="114"/>
      <c r="AZ616" s="147"/>
      <c r="BA616" s="114"/>
      <c r="BB616" s="149"/>
      <c r="BC616" s="118"/>
      <c r="BD616" s="70"/>
      <c r="BE616" s="71"/>
      <c r="BF616" s="148"/>
      <c r="BG616" s="148"/>
      <c r="BH616" s="147"/>
      <c r="BI616" s="114"/>
      <c r="BJ616" s="114"/>
      <c r="BK616" s="147"/>
      <c r="BL616" s="150"/>
      <c r="BM616" s="147"/>
      <c r="BN616" s="147"/>
      <c r="BO616" s="147"/>
      <c r="BP616" s="147"/>
      <c r="BQ616" s="147"/>
      <c r="BR616" s="115"/>
      <c r="BS616" s="115"/>
      <c r="BT616" s="115"/>
      <c r="BU616" s="147"/>
      <c r="BV616" s="150"/>
      <c r="BW616" s="147"/>
      <c r="BX616" s="147"/>
      <c r="BY616" s="147"/>
      <c r="BZ616" s="147"/>
      <c r="CA616" s="147"/>
      <c r="CB616" s="115"/>
      <c r="CC616" s="115"/>
      <c r="CD616" s="115"/>
      <c r="CE616" s="147"/>
      <c r="CF616" s="150"/>
      <c r="CG616" s="120"/>
      <c r="CH616" s="185"/>
      <c r="CI616" s="122"/>
      <c r="CJ616" s="122"/>
      <c r="CK616" s="184"/>
      <c r="CL616" s="184"/>
    </row>
    <row r="617" spans="1:90" hidden="1" x14ac:dyDescent="0.25">
      <c r="A617" s="145"/>
      <c r="B617" s="146"/>
      <c r="C617" s="94"/>
      <c r="D617" s="147"/>
      <c r="E617" s="148"/>
      <c r="F617" s="149"/>
      <c r="G617" s="147"/>
      <c r="H617" s="147"/>
      <c r="I617" s="147"/>
      <c r="J617" s="147"/>
      <c r="K617" s="147"/>
      <c r="L617" s="115"/>
      <c r="M617" s="115"/>
      <c r="N617" s="115"/>
      <c r="O617" s="147"/>
      <c r="P617" s="149"/>
      <c r="Q617" s="147"/>
      <c r="R617" s="147"/>
      <c r="S617" s="147"/>
      <c r="T617" s="147"/>
      <c r="U617" s="147"/>
      <c r="V617" s="115"/>
      <c r="W617" s="115"/>
      <c r="X617" s="115"/>
      <c r="Y617" s="147"/>
      <c r="Z617" s="149"/>
      <c r="AA617" s="147"/>
      <c r="AB617" s="147"/>
      <c r="AC617" s="147"/>
      <c r="AD617" s="114"/>
      <c r="AE617" s="114"/>
      <c r="AF617" s="147"/>
      <c r="AG617" s="149"/>
      <c r="AH617" s="147"/>
      <c r="AI617" s="147"/>
      <c r="AJ617" s="147"/>
      <c r="AK617" s="114"/>
      <c r="AL617" s="114"/>
      <c r="AM617" s="147"/>
      <c r="AN617" s="149"/>
      <c r="AO617" s="147"/>
      <c r="AP617" s="147"/>
      <c r="AQ617" s="114"/>
      <c r="AR617" s="147"/>
      <c r="AS617" s="114"/>
      <c r="AT617" s="147"/>
      <c r="AU617" s="147"/>
      <c r="AV617" s="147"/>
      <c r="AW617" s="114"/>
      <c r="AX617" s="147"/>
      <c r="AY617" s="114"/>
      <c r="AZ617" s="147"/>
      <c r="BA617" s="114"/>
      <c r="BB617" s="149"/>
      <c r="BC617" s="118"/>
      <c r="BD617" s="70"/>
      <c r="BE617" s="71"/>
      <c r="BF617" s="148"/>
      <c r="BG617" s="148"/>
      <c r="BH617" s="147"/>
      <c r="BI617" s="114"/>
      <c r="BJ617" s="114"/>
      <c r="BK617" s="147"/>
      <c r="BL617" s="150"/>
      <c r="BM617" s="147"/>
      <c r="BN617" s="147"/>
      <c r="BO617" s="147"/>
      <c r="BP617" s="147"/>
      <c r="BQ617" s="147"/>
      <c r="BR617" s="115"/>
      <c r="BS617" s="115"/>
      <c r="BT617" s="115"/>
      <c r="BU617" s="147"/>
      <c r="BV617" s="150"/>
      <c r="BW617" s="147"/>
      <c r="BX617" s="147"/>
      <c r="BY617" s="147"/>
      <c r="BZ617" s="147"/>
      <c r="CA617" s="147"/>
      <c r="CB617" s="115"/>
      <c r="CC617" s="115"/>
      <c r="CD617" s="115"/>
      <c r="CE617" s="147"/>
      <c r="CF617" s="150"/>
      <c r="CG617" s="120"/>
      <c r="CH617" s="185"/>
      <c r="CI617" s="122"/>
      <c r="CJ617" s="122"/>
      <c r="CK617" s="184"/>
      <c r="CL617" s="184"/>
    </row>
    <row r="618" spans="1:90" hidden="1" x14ac:dyDescent="0.25">
      <c r="A618" s="145"/>
      <c r="B618" s="146"/>
      <c r="C618" s="94"/>
      <c r="D618" s="147"/>
      <c r="E618" s="148"/>
      <c r="F618" s="149"/>
      <c r="G618" s="147"/>
      <c r="H618" s="147"/>
      <c r="I618" s="147"/>
      <c r="J618" s="147"/>
      <c r="K618" s="147"/>
      <c r="L618" s="115"/>
      <c r="M618" s="115"/>
      <c r="N618" s="115"/>
      <c r="O618" s="147"/>
      <c r="P618" s="149"/>
      <c r="Q618" s="147"/>
      <c r="R618" s="147"/>
      <c r="S618" s="147"/>
      <c r="T618" s="147"/>
      <c r="U618" s="147"/>
      <c r="V618" s="115"/>
      <c r="W618" s="115"/>
      <c r="X618" s="115"/>
      <c r="Y618" s="147"/>
      <c r="Z618" s="149"/>
      <c r="AA618" s="147"/>
      <c r="AB618" s="147"/>
      <c r="AC618" s="147"/>
      <c r="AD618" s="114"/>
      <c r="AE618" s="114"/>
      <c r="AF618" s="147"/>
      <c r="AG618" s="149"/>
      <c r="AH618" s="147"/>
      <c r="AI618" s="147"/>
      <c r="AJ618" s="147"/>
      <c r="AK618" s="114"/>
      <c r="AL618" s="114"/>
      <c r="AM618" s="147"/>
      <c r="AN618" s="149"/>
      <c r="AO618" s="147"/>
      <c r="AP618" s="147"/>
      <c r="AQ618" s="114"/>
      <c r="AR618" s="147"/>
      <c r="AS618" s="114"/>
      <c r="AT618" s="147"/>
      <c r="AU618" s="147"/>
      <c r="AV618" s="147"/>
      <c r="AW618" s="114"/>
      <c r="AX618" s="147"/>
      <c r="AY618" s="114"/>
      <c r="AZ618" s="147"/>
      <c r="BA618" s="114"/>
      <c r="BB618" s="149"/>
      <c r="BC618" s="118"/>
      <c r="BD618" s="70"/>
      <c r="BE618" s="71"/>
      <c r="BF618" s="148"/>
      <c r="BG618" s="148"/>
      <c r="BH618" s="147"/>
      <c r="BI618" s="114"/>
      <c r="BJ618" s="114"/>
      <c r="BK618" s="147"/>
      <c r="BL618" s="150"/>
      <c r="BM618" s="147"/>
      <c r="BN618" s="147"/>
      <c r="BO618" s="147"/>
      <c r="BP618" s="147"/>
      <c r="BQ618" s="147"/>
      <c r="BR618" s="115"/>
      <c r="BS618" s="115"/>
      <c r="BT618" s="115"/>
      <c r="BU618" s="147"/>
      <c r="BV618" s="150"/>
      <c r="BW618" s="147"/>
      <c r="BX618" s="147"/>
      <c r="BY618" s="147"/>
      <c r="BZ618" s="147"/>
      <c r="CA618" s="147"/>
      <c r="CB618" s="115"/>
      <c r="CC618" s="115"/>
      <c r="CD618" s="115"/>
      <c r="CE618" s="147"/>
      <c r="CF618" s="150"/>
      <c r="CG618" s="120"/>
      <c r="CH618" s="185"/>
      <c r="CI618" s="122"/>
      <c r="CJ618" s="122"/>
      <c r="CK618" s="184"/>
      <c r="CL618" s="184"/>
    </row>
    <row r="619" spans="1:90" hidden="1" x14ac:dyDescent="0.25">
      <c r="A619" s="145"/>
      <c r="B619" s="146"/>
      <c r="C619" s="94"/>
      <c r="D619" s="147"/>
      <c r="E619" s="148"/>
      <c r="F619" s="149"/>
      <c r="G619" s="147"/>
      <c r="H619" s="147"/>
      <c r="I619" s="147"/>
      <c r="J619" s="147"/>
      <c r="K619" s="147"/>
      <c r="L619" s="115"/>
      <c r="M619" s="115"/>
      <c r="N619" s="115"/>
      <c r="O619" s="147"/>
      <c r="P619" s="149"/>
      <c r="Q619" s="147"/>
      <c r="R619" s="147"/>
      <c r="S619" s="147"/>
      <c r="T619" s="147"/>
      <c r="U619" s="147"/>
      <c r="V619" s="115"/>
      <c r="W619" s="115"/>
      <c r="X619" s="115"/>
      <c r="Y619" s="147"/>
      <c r="Z619" s="149"/>
      <c r="AA619" s="147"/>
      <c r="AB619" s="147"/>
      <c r="AC619" s="147"/>
      <c r="AD619" s="114"/>
      <c r="AE619" s="114"/>
      <c r="AF619" s="147"/>
      <c r="AG619" s="149"/>
      <c r="AH619" s="147"/>
      <c r="AI619" s="147"/>
      <c r="AJ619" s="147"/>
      <c r="AK619" s="114"/>
      <c r="AL619" s="114"/>
      <c r="AM619" s="147"/>
      <c r="AN619" s="149"/>
      <c r="AO619" s="147"/>
      <c r="AP619" s="147"/>
      <c r="AQ619" s="114"/>
      <c r="AR619" s="147"/>
      <c r="AS619" s="114"/>
      <c r="AT619" s="147"/>
      <c r="AU619" s="147"/>
      <c r="AV619" s="147"/>
      <c r="AW619" s="114"/>
      <c r="AX619" s="147"/>
      <c r="AY619" s="114"/>
      <c r="AZ619" s="147"/>
      <c r="BA619" s="114"/>
      <c r="BB619" s="149"/>
      <c r="BC619" s="118"/>
      <c r="BD619" s="70"/>
      <c r="BE619" s="71"/>
      <c r="BF619" s="148"/>
      <c r="BG619" s="148"/>
      <c r="BH619" s="147"/>
      <c r="BI619" s="114"/>
      <c r="BJ619" s="114"/>
      <c r="BK619" s="147"/>
      <c r="BL619" s="150"/>
      <c r="BM619" s="147"/>
      <c r="BN619" s="147"/>
      <c r="BO619" s="147"/>
      <c r="BP619" s="147"/>
      <c r="BQ619" s="147"/>
      <c r="BR619" s="115"/>
      <c r="BS619" s="115"/>
      <c r="BT619" s="115"/>
      <c r="BU619" s="147"/>
      <c r="BV619" s="150"/>
      <c r="BW619" s="147"/>
      <c r="BX619" s="147"/>
      <c r="BY619" s="147"/>
      <c r="BZ619" s="147"/>
      <c r="CA619" s="147"/>
      <c r="CB619" s="115"/>
      <c r="CC619" s="115"/>
      <c r="CD619" s="115"/>
      <c r="CE619" s="147"/>
      <c r="CF619" s="150"/>
      <c r="CG619" s="120"/>
      <c r="CH619" s="185"/>
      <c r="CI619" s="122"/>
      <c r="CJ619" s="122"/>
      <c r="CK619" s="184"/>
      <c r="CL619" s="184"/>
    </row>
    <row r="620" spans="1:90" hidden="1" x14ac:dyDescent="0.25">
      <c r="A620" s="145"/>
      <c r="B620" s="146"/>
      <c r="C620" s="94"/>
      <c r="D620" s="147"/>
      <c r="E620" s="148"/>
      <c r="F620" s="149"/>
      <c r="G620" s="147"/>
      <c r="H620" s="147"/>
      <c r="I620" s="147"/>
      <c r="J620" s="147"/>
      <c r="K620" s="147"/>
      <c r="L620" s="115"/>
      <c r="M620" s="115"/>
      <c r="N620" s="115"/>
      <c r="O620" s="147"/>
      <c r="P620" s="149"/>
      <c r="Q620" s="147"/>
      <c r="R620" s="147"/>
      <c r="S620" s="147"/>
      <c r="T620" s="147"/>
      <c r="U620" s="147"/>
      <c r="V620" s="115"/>
      <c r="W620" s="115"/>
      <c r="X620" s="115"/>
      <c r="Y620" s="147"/>
      <c r="Z620" s="149"/>
      <c r="AA620" s="147"/>
      <c r="AB620" s="147"/>
      <c r="AC620" s="147"/>
      <c r="AD620" s="114"/>
      <c r="AE620" s="114"/>
      <c r="AF620" s="147"/>
      <c r="AG620" s="149"/>
      <c r="AH620" s="147"/>
      <c r="AI620" s="147"/>
      <c r="AJ620" s="147"/>
      <c r="AK620" s="114"/>
      <c r="AL620" s="114"/>
      <c r="AM620" s="147"/>
      <c r="AN620" s="149"/>
      <c r="AO620" s="147"/>
      <c r="AP620" s="147"/>
      <c r="AQ620" s="114"/>
      <c r="AR620" s="147"/>
      <c r="AS620" s="114"/>
      <c r="AT620" s="147"/>
      <c r="AU620" s="147"/>
      <c r="AV620" s="147"/>
      <c r="AW620" s="114"/>
      <c r="AX620" s="147"/>
      <c r="AY620" s="114"/>
      <c r="AZ620" s="147"/>
      <c r="BA620" s="114"/>
      <c r="BB620" s="149"/>
      <c r="BC620" s="118"/>
      <c r="BD620" s="70"/>
      <c r="BE620" s="71"/>
      <c r="BF620" s="148"/>
      <c r="BG620" s="148"/>
      <c r="BH620" s="147"/>
      <c r="BI620" s="114"/>
      <c r="BJ620" s="114"/>
      <c r="BK620" s="147"/>
      <c r="BL620" s="150"/>
      <c r="BM620" s="147"/>
      <c r="BN620" s="147"/>
      <c r="BO620" s="147"/>
      <c r="BP620" s="147"/>
      <c r="BQ620" s="147"/>
      <c r="BR620" s="115"/>
      <c r="BS620" s="115"/>
      <c r="BT620" s="115"/>
      <c r="BU620" s="147"/>
      <c r="BV620" s="150"/>
      <c r="BW620" s="147"/>
      <c r="BX620" s="147"/>
      <c r="BY620" s="147"/>
      <c r="BZ620" s="147"/>
      <c r="CA620" s="147"/>
      <c r="CB620" s="115"/>
      <c r="CC620" s="115"/>
      <c r="CD620" s="115"/>
      <c r="CE620" s="147"/>
      <c r="CF620" s="150"/>
      <c r="CG620" s="120"/>
      <c r="CH620" s="185"/>
      <c r="CI620" s="122"/>
      <c r="CJ620" s="122"/>
      <c r="CK620" s="184"/>
      <c r="CL620" s="184"/>
    </row>
    <row r="621" spans="1:90" hidden="1" x14ac:dyDescent="0.25">
      <c r="A621" s="145"/>
      <c r="B621" s="146"/>
      <c r="C621" s="94"/>
      <c r="D621" s="147"/>
      <c r="E621" s="148"/>
      <c r="F621" s="149"/>
      <c r="G621" s="147"/>
      <c r="H621" s="147"/>
      <c r="I621" s="147"/>
      <c r="J621" s="147"/>
      <c r="K621" s="147"/>
      <c r="L621" s="115"/>
      <c r="M621" s="115"/>
      <c r="N621" s="115"/>
      <c r="O621" s="147"/>
      <c r="P621" s="149"/>
      <c r="Q621" s="147"/>
      <c r="R621" s="147"/>
      <c r="S621" s="147"/>
      <c r="T621" s="147"/>
      <c r="U621" s="147"/>
      <c r="V621" s="115"/>
      <c r="W621" s="115"/>
      <c r="X621" s="115"/>
      <c r="Y621" s="147"/>
      <c r="Z621" s="149"/>
      <c r="AA621" s="147"/>
      <c r="AB621" s="147"/>
      <c r="AC621" s="147"/>
      <c r="AD621" s="114"/>
      <c r="AE621" s="114"/>
      <c r="AF621" s="147"/>
      <c r="AG621" s="149"/>
      <c r="AH621" s="147"/>
      <c r="AI621" s="147"/>
      <c r="AJ621" s="147"/>
      <c r="AK621" s="114"/>
      <c r="AL621" s="114"/>
      <c r="AM621" s="147"/>
      <c r="AN621" s="149"/>
      <c r="AO621" s="147"/>
      <c r="AP621" s="147"/>
      <c r="AQ621" s="114"/>
      <c r="AR621" s="147"/>
      <c r="AS621" s="114"/>
      <c r="AT621" s="147"/>
      <c r="AU621" s="147"/>
      <c r="AV621" s="147"/>
      <c r="AW621" s="114"/>
      <c r="AX621" s="147"/>
      <c r="AY621" s="114"/>
      <c r="AZ621" s="147"/>
      <c r="BA621" s="114"/>
      <c r="BB621" s="149"/>
      <c r="BC621" s="118"/>
      <c r="BD621" s="70"/>
      <c r="BE621" s="71"/>
      <c r="BF621" s="148"/>
      <c r="BG621" s="148"/>
      <c r="BH621" s="147"/>
      <c r="BI621" s="114"/>
      <c r="BJ621" s="114"/>
      <c r="BK621" s="147"/>
      <c r="BL621" s="150"/>
      <c r="BM621" s="147"/>
      <c r="BN621" s="147"/>
      <c r="BO621" s="147"/>
      <c r="BP621" s="147"/>
      <c r="BQ621" s="147"/>
      <c r="BR621" s="115"/>
      <c r="BS621" s="115"/>
      <c r="BT621" s="115"/>
      <c r="BU621" s="147"/>
      <c r="BV621" s="150"/>
      <c r="BW621" s="147"/>
      <c r="BX621" s="147"/>
      <c r="BY621" s="147"/>
      <c r="BZ621" s="147"/>
      <c r="CA621" s="147"/>
      <c r="CB621" s="115"/>
      <c r="CC621" s="115"/>
      <c r="CD621" s="115"/>
      <c r="CE621" s="147"/>
      <c r="CF621" s="150"/>
      <c r="CG621" s="120"/>
      <c r="CH621" s="185"/>
      <c r="CI621" s="122"/>
      <c r="CJ621" s="122"/>
      <c r="CK621" s="184"/>
      <c r="CL621" s="184"/>
    </row>
    <row r="622" spans="1:90" hidden="1" x14ac:dyDescent="0.25">
      <c r="A622" s="145"/>
      <c r="B622" s="146"/>
      <c r="C622" s="94"/>
      <c r="D622" s="147"/>
      <c r="E622" s="148"/>
      <c r="F622" s="149"/>
      <c r="G622" s="147"/>
      <c r="H622" s="147"/>
      <c r="I622" s="147"/>
      <c r="J622" s="147"/>
      <c r="K622" s="147"/>
      <c r="L622" s="115"/>
      <c r="M622" s="115"/>
      <c r="N622" s="115"/>
      <c r="O622" s="147"/>
      <c r="P622" s="149"/>
      <c r="Q622" s="147"/>
      <c r="R622" s="147"/>
      <c r="S622" s="147"/>
      <c r="T622" s="147"/>
      <c r="U622" s="147"/>
      <c r="V622" s="115"/>
      <c r="W622" s="115"/>
      <c r="X622" s="115"/>
      <c r="Y622" s="147"/>
      <c r="Z622" s="149"/>
      <c r="AA622" s="147"/>
      <c r="AB622" s="147"/>
      <c r="AC622" s="147"/>
      <c r="AD622" s="114"/>
      <c r="AE622" s="114"/>
      <c r="AF622" s="147"/>
      <c r="AG622" s="149"/>
      <c r="AH622" s="147"/>
      <c r="AI622" s="147"/>
      <c r="AJ622" s="147"/>
      <c r="AK622" s="114"/>
      <c r="AL622" s="114"/>
      <c r="AM622" s="147"/>
      <c r="AN622" s="149"/>
      <c r="AO622" s="147"/>
      <c r="AP622" s="147"/>
      <c r="AQ622" s="114"/>
      <c r="AR622" s="147"/>
      <c r="AS622" s="114"/>
      <c r="AT622" s="147"/>
      <c r="AU622" s="147"/>
      <c r="AV622" s="147"/>
      <c r="AW622" s="114"/>
      <c r="AX622" s="147"/>
      <c r="AY622" s="114"/>
      <c r="AZ622" s="147"/>
      <c r="BA622" s="114"/>
      <c r="BB622" s="149"/>
      <c r="BC622" s="118"/>
      <c r="BD622" s="70"/>
      <c r="BE622" s="71"/>
      <c r="BF622" s="148"/>
      <c r="BG622" s="148"/>
      <c r="BH622" s="147"/>
      <c r="BI622" s="114"/>
      <c r="BJ622" s="114"/>
      <c r="BK622" s="147"/>
      <c r="BL622" s="150"/>
      <c r="BM622" s="147"/>
      <c r="BN622" s="147"/>
      <c r="BO622" s="147"/>
      <c r="BP622" s="147"/>
      <c r="BQ622" s="147"/>
      <c r="BR622" s="115"/>
      <c r="BS622" s="115"/>
      <c r="BT622" s="115"/>
      <c r="BU622" s="147"/>
      <c r="BV622" s="150"/>
      <c r="BW622" s="147"/>
      <c r="BX622" s="147"/>
      <c r="BY622" s="147"/>
      <c r="BZ622" s="147"/>
      <c r="CA622" s="147"/>
      <c r="CB622" s="115"/>
      <c r="CC622" s="115"/>
      <c r="CD622" s="115"/>
      <c r="CE622" s="147"/>
      <c r="CF622" s="150"/>
      <c r="CG622" s="120"/>
      <c r="CH622" s="185"/>
      <c r="CI622" s="122"/>
      <c r="CJ622" s="122"/>
      <c r="CK622" s="184"/>
      <c r="CL622" s="184"/>
    </row>
    <row r="623" spans="1:90" hidden="1" x14ac:dyDescent="0.25">
      <c r="A623" s="145"/>
      <c r="B623" s="146"/>
      <c r="C623" s="94"/>
      <c r="D623" s="147"/>
      <c r="E623" s="148"/>
      <c r="F623" s="149"/>
      <c r="G623" s="147"/>
      <c r="H623" s="147"/>
      <c r="I623" s="147"/>
      <c r="J623" s="147"/>
      <c r="K623" s="147"/>
      <c r="L623" s="115"/>
      <c r="M623" s="115"/>
      <c r="N623" s="115"/>
      <c r="O623" s="147"/>
      <c r="P623" s="149"/>
      <c r="Q623" s="147"/>
      <c r="R623" s="147"/>
      <c r="S623" s="147"/>
      <c r="T623" s="147"/>
      <c r="U623" s="147"/>
      <c r="V623" s="115"/>
      <c r="W623" s="115"/>
      <c r="X623" s="115"/>
      <c r="Y623" s="147"/>
      <c r="Z623" s="149"/>
      <c r="AA623" s="147"/>
      <c r="AB623" s="147"/>
      <c r="AC623" s="147"/>
      <c r="AD623" s="114"/>
      <c r="AE623" s="114"/>
      <c r="AF623" s="147"/>
      <c r="AG623" s="149"/>
      <c r="AH623" s="147"/>
      <c r="AI623" s="147"/>
      <c r="AJ623" s="147"/>
      <c r="AK623" s="114"/>
      <c r="AL623" s="114"/>
      <c r="AM623" s="147"/>
      <c r="AN623" s="149"/>
      <c r="AO623" s="147"/>
      <c r="AP623" s="147"/>
      <c r="AQ623" s="114"/>
      <c r="AR623" s="147"/>
      <c r="AS623" s="114"/>
      <c r="AT623" s="147"/>
      <c r="AU623" s="147"/>
      <c r="AV623" s="147"/>
      <c r="AW623" s="114"/>
      <c r="AX623" s="147"/>
      <c r="AY623" s="114"/>
      <c r="AZ623" s="147"/>
      <c r="BA623" s="114"/>
      <c r="BB623" s="149"/>
      <c r="BC623" s="118"/>
      <c r="BD623" s="70"/>
      <c r="BE623" s="71"/>
      <c r="BF623" s="148"/>
      <c r="BG623" s="148"/>
      <c r="BH623" s="147"/>
      <c r="BI623" s="114"/>
      <c r="BJ623" s="114"/>
      <c r="BK623" s="147"/>
      <c r="BL623" s="150"/>
      <c r="BM623" s="147"/>
      <c r="BN623" s="147"/>
      <c r="BO623" s="147"/>
      <c r="BP623" s="147"/>
      <c r="BQ623" s="147"/>
      <c r="BR623" s="115"/>
      <c r="BS623" s="115"/>
      <c r="BT623" s="115"/>
      <c r="BU623" s="147"/>
      <c r="BV623" s="150"/>
      <c r="BW623" s="147"/>
      <c r="BX623" s="147"/>
      <c r="BY623" s="147"/>
      <c r="BZ623" s="147"/>
      <c r="CA623" s="147"/>
      <c r="CB623" s="115"/>
      <c r="CC623" s="115"/>
      <c r="CD623" s="115"/>
      <c r="CE623" s="147"/>
      <c r="CF623" s="150"/>
      <c r="CG623" s="120"/>
      <c r="CH623" s="185"/>
      <c r="CI623" s="122"/>
      <c r="CJ623" s="122"/>
      <c r="CK623" s="184"/>
      <c r="CL623" s="184"/>
    </row>
    <row r="624" spans="1:90" hidden="1" x14ac:dyDescent="0.25">
      <c r="A624" s="145"/>
      <c r="B624" s="146"/>
      <c r="C624" s="94"/>
      <c r="D624" s="147"/>
      <c r="E624" s="148"/>
      <c r="F624" s="149"/>
      <c r="G624" s="147"/>
      <c r="H624" s="147"/>
      <c r="I624" s="147"/>
      <c r="J624" s="147"/>
      <c r="K624" s="147"/>
      <c r="L624" s="115"/>
      <c r="M624" s="115"/>
      <c r="N624" s="115"/>
      <c r="O624" s="147"/>
      <c r="P624" s="149"/>
      <c r="Q624" s="147"/>
      <c r="R624" s="147"/>
      <c r="S624" s="147"/>
      <c r="T624" s="147"/>
      <c r="U624" s="147"/>
      <c r="V624" s="115"/>
      <c r="W624" s="115"/>
      <c r="X624" s="115"/>
      <c r="Y624" s="147"/>
      <c r="Z624" s="149"/>
      <c r="AA624" s="147"/>
      <c r="AB624" s="147"/>
      <c r="AC624" s="147"/>
      <c r="AD624" s="114"/>
      <c r="AE624" s="114"/>
      <c r="AF624" s="147"/>
      <c r="AG624" s="149"/>
      <c r="AH624" s="147"/>
      <c r="AI624" s="147"/>
      <c r="AJ624" s="147"/>
      <c r="AK624" s="114"/>
      <c r="AL624" s="114"/>
      <c r="AM624" s="147"/>
      <c r="AN624" s="149"/>
      <c r="AO624" s="147"/>
      <c r="AP624" s="147"/>
      <c r="AQ624" s="114"/>
      <c r="AR624" s="147"/>
      <c r="AS624" s="114"/>
      <c r="AT624" s="147"/>
      <c r="AU624" s="147"/>
      <c r="AV624" s="147"/>
      <c r="AW624" s="114"/>
      <c r="AX624" s="147"/>
      <c r="AY624" s="114"/>
      <c r="AZ624" s="147"/>
      <c r="BA624" s="114"/>
      <c r="BB624" s="149"/>
      <c r="BC624" s="118"/>
      <c r="BD624" s="70"/>
      <c r="BE624" s="71"/>
      <c r="BF624" s="148"/>
      <c r="BG624" s="148"/>
      <c r="BH624" s="147"/>
      <c r="BI624" s="114"/>
      <c r="BJ624" s="114"/>
      <c r="BK624" s="147"/>
      <c r="BL624" s="150"/>
      <c r="BM624" s="147"/>
      <c r="BN624" s="147"/>
      <c r="BO624" s="147"/>
      <c r="BP624" s="147"/>
      <c r="BQ624" s="147"/>
      <c r="BR624" s="115"/>
      <c r="BS624" s="115"/>
      <c r="BT624" s="115"/>
      <c r="BU624" s="147"/>
      <c r="BV624" s="150"/>
      <c r="BW624" s="147"/>
      <c r="BX624" s="147"/>
      <c r="BY624" s="147"/>
      <c r="BZ624" s="147"/>
      <c r="CA624" s="147"/>
      <c r="CB624" s="115"/>
      <c r="CC624" s="115"/>
      <c r="CD624" s="115"/>
      <c r="CE624" s="147"/>
      <c r="CF624" s="150"/>
      <c r="CG624" s="120"/>
      <c r="CH624" s="185"/>
      <c r="CI624" s="122"/>
      <c r="CJ624" s="122"/>
      <c r="CK624" s="184"/>
      <c r="CL624" s="184"/>
    </row>
    <row r="625" spans="1:90" hidden="1" x14ac:dyDescent="0.25">
      <c r="A625" s="145"/>
      <c r="B625" s="146"/>
      <c r="C625" s="94"/>
      <c r="D625" s="147"/>
      <c r="E625" s="148"/>
      <c r="F625" s="149"/>
      <c r="G625" s="147"/>
      <c r="H625" s="147"/>
      <c r="I625" s="147"/>
      <c r="J625" s="147"/>
      <c r="K625" s="147"/>
      <c r="L625" s="115"/>
      <c r="M625" s="115"/>
      <c r="N625" s="115"/>
      <c r="O625" s="147"/>
      <c r="P625" s="149"/>
      <c r="Q625" s="147"/>
      <c r="R625" s="147"/>
      <c r="S625" s="147"/>
      <c r="T625" s="147"/>
      <c r="U625" s="147"/>
      <c r="V625" s="115"/>
      <c r="W625" s="115"/>
      <c r="X625" s="115"/>
      <c r="Y625" s="147"/>
      <c r="Z625" s="149"/>
      <c r="AA625" s="147"/>
      <c r="AB625" s="147"/>
      <c r="AC625" s="147"/>
      <c r="AD625" s="114"/>
      <c r="AE625" s="114"/>
      <c r="AF625" s="147"/>
      <c r="AG625" s="149"/>
      <c r="AH625" s="147"/>
      <c r="AI625" s="147"/>
      <c r="AJ625" s="147"/>
      <c r="AK625" s="114"/>
      <c r="AL625" s="114"/>
      <c r="AM625" s="147"/>
      <c r="AN625" s="149"/>
      <c r="AO625" s="147"/>
      <c r="AP625" s="147"/>
      <c r="AQ625" s="114"/>
      <c r="AR625" s="147"/>
      <c r="AS625" s="114"/>
      <c r="AT625" s="147"/>
      <c r="AU625" s="147"/>
      <c r="AV625" s="147"/>
      <c r="AW625" s="114"/>
      <c r="AX625" s="147"/>
      <c r="AY625" s="114"/>
      <c r="AZ625" s="147"/>
      <c r="BA625" s="114"/>
      <c r="BB625" s="149"/>
      <c r="BC625" s="118"/>
      <c r="BD625" s="70"/>
      <c r="BE625" s="71"/>
      <c r="BF625" s="148"/>
      <c r="BG625" s="148"/>
      <c r="BH625" s="147"/>
      <c r="BI625" s="114"/>
      <c r="BJ625" s="114"/>
      <c r="BK625" s="147"/>
      <c r="BL625" s="150"/>
      <c r="BM625" s="147"/>
      <c r="BN625" s="147"/>
      <c r="BO625" s="147"/>
      <c r="BP625" s="147"/>
      <c r="BQ625" s="147"/>
      <c r="BR625" s="115"/>
      <c r="BS625" s="115"/>
      <c r="BT625" s="115"/>
      <c r="BU625" s="147"/>
      <c r="BV625" s="150"/>
      <c r="BW625" s="147"/>
      <c r="BX625" s="147"/>
      <c r="BY625" s="147"/>
      <c r="BZ625" s="147"/>
      <c r="CA625" s="147"/>
      <c r="CB625" s="115"/>
      <c r="CC625" s="115"/>
      <c r="CD625" s="115"/>
      <c r="CE625" s="147"/>
      <c r="CF625" s="150"/>
      <c r="CG625" s="120"/>
      <c r="CH625" s="185"/>
      <c r="CI625" s="122"/>
      <c r="CJ625" s="122"/>
      <c r="CK625" s="184"/>
      <c r="CL625" s="184"/>
    </row>
    <row r="626" spans="1:90" hidden="1" x14ac:dyDescent="0.25">
      <c r="A626" s="145"/>
      <c r="B626" s="146"/>
      <c r="C626" s="94"/>
      <c r="D626" s="147"/>
      <c r="E626" s="148"/>
      <c r="F626" s="149"/>
      <c r="G626" s="147"/>
      <c r="H626" s="147"/>
      <c r="I626" s="147"/>
      <c r="J626" s="147"/>
      <c r="K626" s="147"/>
      <c r="L626" s="115"/>
      <c r="M626" s="115"/>
      <c r="N626" s="115"/>
      <c r="O626" s="147"/>
      <c r="P626" s="149"/>
      <c r="Q626" s="147"/>
      <c r="R626" s="147"/>
      <c r="S626" s="147"/>
      <c r="T626" s="147"/>
      <c r="U626" s="147"/>
      <c r="V626" s="115"/>
      <c r="W626" s="115"/>
      <c r="X626" s="115"/>
      <c r="Y626" s="147"/>
      <c r="Z626" s="149"/>
      <c r="AA626" s="147"/>
      <c r="AB626" s="147"/>
      <c r="AC626" s="147"/>
      <c r="AD626" s="114"/>
      <c r="AE626" s="114"/>
      <c r="AF626" s="147"/>
      <c r="AG626" s="149"/>
      <c r="AH626" s="147"/>
      <c r="AI626" s="147"/>
      <c r="AJ626" s="147"/>
      <c r="AK626" s="114"/>
      <c r="AL626" s="114"/>
      <c r="AM626" s="147"/>
      <c r="AN626" s="149"/>
      <c r="AO626" s="147"/>
      <c r="AP626" s="147"/>
      <c r="AQ626" s="114"/>
      <c r="AR626" s="147"/>
      <c r="AS626" s="114"/>
      <c r="AT626" s="147"/>
      <c r="AU626" s="147"/>
      <c r="AV626" s="147"/>
      <c r="AW626" s="114"/>
      <c r="AX626" s="147"/>
      <c r="AY626" s="114"/>
      <c r="AZ626" s="147"/>
      <c r="BA626" s="114"/>
      <c r="BB626" s="149"/>
      <c r="BC626" s="118"/>
      <c r="BD626" s="70"/>
      <c r="BE626" s="71"/>
      <c r="BF626" s="148"/>
      <c r="BG626" s="148"/>
      <c r="BH626" s="147"/>
      <c r="BI626" s="114"/>
      <c r="BJ626" s="114"/>
      <c r="BK626" s="147"/>
      <c r="BL626" s="150"/>
      <c r="BM626" s="147"/>
      <c r="BN626" s="147"/>
      <c r="BO626" s="147"/>
      <c r="BP626" s="147"/>
      <c r="BQ626" s="147"/>
      <c r="BR626" s="115"/>
      <c r="BS626" s="115"/>
      <c r="BT626" s="115"/>
      <c r="BU626" s="147"/>
      <c r="BV626" s="150"/>
      <c r="BW626" s="147"/>
      <c r="BX626" s="147"/>
      <c r="BY626" s="147"/>
      <c r="BZ626" s="147"/>
      <c r="CA626" s="147"/>
      <c r="CB626" s="115"/>
      <c r="CC626" s="115"/>
      <c r="CD626" s="115"/>
      <c r="CE626" s="147"/>
      <c r="CF626" s="150"/>
      <c r="CG626" s="120"/>
      <c r="CH626" s="185"/>
      <c r="CI626" s="122"/>
      <c r="CJ626" s="122"/>
      <c r="CK626" s="184"/>
      <c r="CL626" s="184"/>
    </row>
    <row r="627" spans="1:90" hidden="1" x14ac:dyDescent="0.25">
      <c r="A627" s="145"/>
      <c r="B627" s="146"/>
      <c r="C627" s="94"/>
      <c r="D627" s="147"/>
      <c r="E627" s="148"/>
      <c r="F627" s="149"/>
      <c r="G627" s="147"/>
      <c r="H627" s="147"/>
      <c r="I627" s="147"/>
      <c r="J627" s="147"/>
      <c r="K627" s="147"/>
      <c r="L627" s="115"/>
      <c r="M627" s="115"/>
      <c r="N627" s="115"/>
      <c r="O627" s="147"/>
      <c r="P627" s="149"/>
      <c r="Q627" s="147"/>
      <c r="R627" s="147"/>
      <c r="S627" s="147"/>
      <c r="T627" s="147"/>
      <c r="U627" s="147"/>
      <c r="V627" s="115"/>
      <c r="W627" s="115"/>
      <c r="X627" s="115"/>
      <c r="Y627" s="147"/>
      <c r="Z627" s="149"/>
      <c r="AA627" s="147"/>
      <c r="AB627" s="147"/>
      <c r="AC627" s="147"/>
      <c r="AD627" s="114"/>
      <c r="AE627" s="114"/>
      <c r="AF627" s="147"/>
      <c r="AG627" s="149"/>
      <c r="AH627" s="147"/>
      <c r="AI627" s="147"/>
      <c r="AJ627" s="147"/>
      <c r="AK627" s="114"/>
      <c r="AL627" s="114"/>
      <c r="AM627" s="147"/>
      <c r="AN627" s="149"/>
      <c r="AO627" s="147"/>
      <c r="AP627" s="147"/>
      <c r="AQ627" s="114"/>
      <c r="AR627" s="147"/>
      <c r="AS627" s="114"/>
      <c r="AT627" s="147"/>
      <c r="AU627" s="147"/>
      <c r="AV627" s="147"/>
      <c r="AW627" s="114"/>
      <c r="AX627" s="147"/>
      <c r="AY627" s="114"/>
      <c r="AZ627" s="147"/>
      <c r="BA627" s="114"/>
      <c r="BB627" s="149"/>
      <c r="BC627" s="118"/>
      <c r="BD627" s="70"/>
      <c r="BE627" s="71"/>
      <c r="BF627" s="148"/>
      <c r="BG627" s="148"/>
      <c r="BH627" s="147"/>
      <c r="BI627" s="114"/>
      <c r="BJ627" s="114"/>
      <c r="BK627" s="147"/>
      <c r="BL627" s="150"/>
      <c r="BM627" s="147"/>
      <c r="BN627" s="147"/>
      <c r="BO627" s="147"/>
      <c r="BP627" s="147"/>
      <c r="BQ627" s="147"/>
      <c r="BR627" s="115"/>
      <c r="BS627" s="115"/>
      <c r="BT627" s="115"/>
      <c r="BU627" s="147"/>
      <c r="BV627" s="150"/>
      <c r="BW627" s="147"/>
      <c r="BX627" s="147"/>
      <c r="BY627" s="147"/>
      <c r="BZ627" s="147"/>
      <c r="CA627" s="147"/>
      <c r="CB627" s="115"/>
      <c r="CC627" s="115"/>
      <c r="CD627" s="115"/>
      <c r="CE627" s="147"/>
      <c r="CF627" s="150"/>
      <c r="CG627" s="120"/>
      <c r="CH627" s="185"/>
      <c r="CI627" s="122"/>
      <c r="CJ627" s="122"/>
      <c r="CK627" s="184"/>
      <c r="CL627" s="184"/>
    </row>
    <row r="628" spans="1:90" hidden="1" x14ac:dyDescent="0.25">
      <c r="A628" s="145"/>
      <c r="B628" s="146"/>
      <c r="C628" s="94"/>
      <c r="D628" s="147"/>
      <c r="E628" s="148"/>
      <c r="F628" s="149"/>
      <c r="G628" s="147"/>
      <c r="H628" s="147"/>
      <c r="I628" s="147"/>
      <c r="J628" s="147"/>
      <c r="K628" s="147"/>
      <c r="L628" s="115"/>
      <c r="M628" s="115"/>
      <c r="N628" s="115"/>
      <c r="O628" s="147"/>
      <c r="P628" s="149"/>
      <c r="Q628" s="147"/>
      <c r="R628" s="147"/>
      <c r="S628" s="147"/>
      <c r="T628" s="147"/>
      <c r="U628" s="147"/>
      <c r="V628" s="115"/>
      <c r="W628" s="115"/>
      <c r="X628" s="115"/>
      <c r="Y628" s="147"/>
      <c r="Z628" s="149"/>
      <c r="AA628" s="147"/>
      <c r="AB628" s="147"/>
      <c r="AC628" s="147"/>
      <c r="AD628" s="114"/>
      <c r="AE628" s="114"/>
      <c r="AF628" s="147"/>
      <c r="AG628" s="149"/>
      <c r="AH628" s="147"/>
      <c r="AI628" s="147"/>
      <c r="AJ628" s="147"/>
      <c r="AK628" s="114"/>
      <c r="AL628" s="114"/>
      <c r="AM628" s="147"/>
      <c r="AN628" s="149"/>
      <c r="AO628" s="147"/>
      <c r="AP628" s="147"/>
      <c r="AQ628" s="114"/>
      <c r="AR628" s="147"/>
      <c r="AS628" s="114"/>
      <c r="AT628" s="147"/>
      <c r="AU628" s="147"/>
      <c r="AV628" s="147"/>
      <c r="AW628" s="114"/>
      <c r="AX628" s="147"/>
      <c r="AY628" s="114"/>
      <c r="AZ628" s="147"/>
      <c r="BA628" s="114"/>
      <c r="BB628" s="149"/>
      <c r="BC628" s="118"/>
      <c r="BD628" s="70"/>
      <c r="BE628" s="71"/>
      <c r="BF628" s="148"/>
      <c r="BG628" s="148"/>
      <c r="BH628" s="147"/>
      <c r="BI628" s="114"/>
      <c r="BJ628" s="114"/>
      <c r="BK628" s="147"/>
      <c r="BL628" s="150"/>
      <c r="BM628" s="147"/>
      <c r="BN628" s="147"/>
      <c r="BO628" s="147"/>
      <c r="BP628" s="147"/>
      <c r="BQ628" s="147"/>
      <c r="BR628" s="115"/>
      <c r="BS628" s="115"/>
      <c r="BT628" s="115"/>
      <c r="BU628" s="147"/>
      <c r="BV628" s="150"/>
      <c r="BW628" s="147"/>
      <c r="BX628" s="147"/>
      <c r="BY628" s="147"/>
      <c r="BZ628" s="147"/>
      <c r="CA628" s="147"/>
      <c r="CB628" s="115"/>
      <c r="CC628" s="115"/>
      <c r="CD628" s="115"/>
      <c r="CE628" s="147"/>
      <c r="CF628" s="150"/>
      <c r="CG628" s="120"/>
      <c r="CH628" s="185"/>
      <c r="CI628" s="122"/>
      <c r="CJ628" s="122"/>
      <c r="CK628" s="184"/>
      <c r="CL628" s="184"/>
    </row>
    <row r="629" spans="1:90" hidden="1" x14ac:dyDescent="0.25">
      <c r="A629" s="145"/>
      <c r="B629" s="146"/>
      <c r="C629" s="94"/>
      <c r="D629" s="147"/>
      <c r="E629" s="148"/>
      <c r="F629" s="149"/>
      <c r="G629" s="147"/>
      <c r="H629" s="147"/>
      <c r="I629" s="147"/>
      <c r="J629" s="147"/>
      <c r="K629" s="147"/>
      <c r="L629" s="115"/>
      <c r="M629" s="115"/>
      <c r="N629" s="115"/>
      <c r="O629" s="147"/>
      <c r="P629" s="149"/>
      <c r="Q629" s="147"/>
      <c r="R629" s="147"/>
      <c r="S629" s="147"/>
      <c r="T629" s="147"/>
      <c r="U629" s="147"/>
      <c r="V629" s="115"/>
      <c r="W629" s="115"/>
      <c r="X629" s="115"/>
      <c r="Y629" s="147"/>
      <c r="Z629" s="149"/>
      <c r="AA629" s="147"/>
      <c r="AB629" s="147"/>
      <c r="AC629" s="147"/>
      <c r="AD629" s="114"/>
      <c r="AE629" s="114"/>
      <c r="AF629" s="147"/>
      <c r="AG629" s="149"/>
      <c r="AH629" s="147"/>
      <c r="AI629" s="147"/>
      <c r="AJ629" s="147"/>
      <c r="AK629" s="114"/>
      <c r="AL629" s="114"/>
      <c r="AM629" s="147"/>
      <c r="AN629" s="149"/>
      <c r="AO629" s="147"/>
      <c r="AP629" s="147"/>
      <c r="AQ629" s="114"/>
      <c r="AR629" s="147"/>
      <c r="AS629" s="114"/>
      <c r="AT629" s="147"/>
      <c r="AU629" s="147"/>
      <c r="AV629" s="147"/>
      <c r="AW629" s="114"/>
      <c r="AX629" s="147"/>
      <c r="AY629" s="114"/>
      <c r="AZ629" s="147"/>
      <c r="BA629" s="114"/>
      <c r="BB629" s="149"/>
      <c r="BC629" s="118"/>
      <c r="BD629" s="70"/>
      <c r="BE629" s="71"/>
      <c r="BF629" s="148"/>
      <c r="BG629" s="148"/>
      <c r="BH629" s="147"/>
      <c r="BI629" s="114"/>
      <c r="BJ629" s="114"/>
      <c r="BK629" s="147"/>
      <c r="BL629" s="150"/>
      <c r="BM629" s="147"/>
      <c r="BN629" s="147"/>
      <c r="BO629" s="147"/>
      <c r="BP629" s="147"/>
      <c r="BQ629" s="147"/>
      <c r="BR629" s="115"/>
      <c r="BS629" s="115"/>
      <c r="BT629" s="115"/>
      <c r="BU629" s="147"/>
      <c r="BV629" s="150"/>
      <c r="BW629" s="147"/>
      <c r="BX629" s="147"/>
      <c r="BY629" s="147"/>
      <c r="BZ629" s="147"/>
      <c r="CA629" s="147"/>
      <c r="CB629" s="115"/>
      <c r="CC629" s="115"/>
      <c r="CD629" s="115"/>
      <c r="CE629" s="147"/>
      <c r="CF629" s="150"/>
      <c r="CG629" s="120"/>
      <c r="CH629" s="185"/>
      <c r="CI629" s="122"/>
      <c r="CJ629" s="122"/>
      <c r="CK629" s="184"/>
      <c r="CL629" s="184"/>
    </row>
    <row r="630" spans="1:90" hidden="1" x14ac:dyDescent="0.25">
      <c r="A630" s="145"/>
      <c r="B630" s="146"/>
      <c r="C630" s="94"/>
      <c r="D630" s="147"/>
      <c r="E630" s="148"/>
      <c r="F630" s="149"/>
      <c r="G630" s="147"/>
      <c r="H630" s="147"/>
      <c r="I630" s="147"/>
      <c r="J630" s="147"/>
      <c r="K630" s="147"/>
      <c r="L630" s="115"/>
      <c r="M630" s="115"/>
      <c r="N630" s="115"/>
      <c r="O630" s="147"/>
      <c r="P630" s="149"/>
      <c r="Q630" s="147"/>
      <c r="R630" s="147"/>
      <c r="S630" s="147"/>
      <c r="T630" s="147"/>
      <c r="U630" s="147"/>
      <c r="V630" s="115"/>
      <c r="W630" s="115"/>
      <c r="X630" s="115"/>
      <c r="Y630" s="147"/>
      <c r="Z630" s="149"/>
      <c r="AA630" s="147"/>
      <c r="AB630" s="147"/>
      <c r="AC630" s="147"/>
      <c r="AD630" s="114"/>
      <c r="AE630" s="114"/>
      <c r="AF630" s="147"/>
      <c r="AG630" s="149"/>
      <c r="AH630" s="147"/>
      <c r="AI630" s="147"/>
      <c r="AJ630" s="147"/>
      <c r="AK630" s="114"/>
      <c r="AL630" s="114"/>
      <c r="AM630" s="147"/>
      <c r="AN630" s="149"/>
      <c r="AO630" s="147"/>
      <c r="AP630" s="147"/>
      <c r="AQ630" s="114"/>
      <c r="AR630" s="147"/>
      <c r="AS630" s="114"/>
      <c r="AT630" s="147"/>
      <c r="AU630" s="147"/>
      <c r="AV630" s="147"/>
      <c r="AW630" s="114"/>
      <c r="AX630" s="147"/>
      <c r="AY630" s="114"/>
      <c r="AZ630" s="147"/>
      <c r="BA630" s="114"/>
      <c r="BB630" s="149"/>
      <c r="BC630" s="118"/>
      <c r="BD630" s="70"/>
      <c r="BE630" s="71"/>
      <c r="BF630" s="148"/>
      <c r="BG630" s="148"/>
      <c r="BH630" s="147"/>
      <c r="BI630" s="114"/>
      <c r="BJ630" s="114"/>
      <c r="BK630" s="147"/>
      <c r="BL630" s="150"/>
      <c r="BM630" s="147"/>
      <c r="BN630" s="147"/>
      <c r="BO630" s="147"/>
      <c r="BP630" s="147"/>
      <c r="BQ630" s="147"/>
      <c r="BR630" s="115"/>
      <c r="BS630" s="115"/>
      <c r="BT630" s="115"/>
      <c r="BU630" s="147"/>
      <c r="BV630" s="150"/>
      <c r="BW630" s="147"/>
      <c r="BX630" s="147"/>
      <c r="BY630" s="147"/>
      <c r="BZ630" s="147"/>
      <c r="CA630" s="147"/>
      <c r="CB630" s="115"/>
      <c r="CC630" s="115"/>
      <c r="CD630" s="115"/>
      <c r="CE630" s="147"/>
      <c r="CF630" s="150"/>
      <c r="CG630" s="120"/>
      <c r="CH630" s="185"/>
      <c r="CI630" s="122"/>
      <c r="CJ630" s="122"/>
      <c r="CK630" s="184"/>
      <c r="CL630" s="184"/>
    </row>
    <row r="631" spans="1:90" hidden="1" x14ac:dyDescent="0.25">
      <c r="A631" s="145"/>
      <c r="B631" s="146"/>
      <c r="C631" s="94"/>
      <c r="D631" s="147"/>
      <c r="E631" s="148"/>
      <c r="F631" s="149"/>
      <c r="G631" s="147"/>
      <c r="H631" s="147"/>
      <c r="I631" s="147"/>
      <c r="J631" s="147"/>
      <c r="K631" s="147"/>
      <c r="L631" s="115"/>
      <c r="M631" s="115"/>
      <c r="N631" s="115"/>
      <c r="O631" s="147"/>
      <c r="P631" s="149"/>
      <c r="Q631" s="147"/>
      <c r="R631" s="147"/>
      <c r="S631" s="147"/>
      <c r="T631" s="147"/>
      <c r="U631" s="147"/>
      <c r="V631" s="115"/>
      <c r="W631" s="115"/>
      <c r="X631" s="115"/>
      <c r="Y631" s="147"/>
      <c r="Z631" s="149"/>
      <c r="AA631" s="147"/>
      <c r="AB631" s="147"/>
      <c r="AC631" s="147"/>
      <c r="AD631" s="114"/>
      <c r="AE631" s="114"/>
      <c r="AF631" s="147"/>
      <c r="AG631" s="149"/>
      <c r="AH631" s="147"/>
      <c r="AI631" s="147"/>
      <c r="AJ631" s="147"/>
      <c r="AK631" s="114"/>
      <c r="AL631" s="114"/>
      <c r="AM631" s="147"/>
      <c r="AN631" s="149"/>
      <c r="AO631" s="147"/>
      <c r="AP631" s="147"/>
      <c r="AQ631" s="114"/>
      <c r="AR631" s="147"/>
      <c r="AS631" s="114"/>
      <c r="AT631" s="147"/>
      <c r="AU631" s="147"/>
      <c r="AV631" s="147"/>
      <c r="AW631" s="114"/>
      <c r="AX631" s="147"/>
      <c r="AY631" s="114"/>
      <c r="AZ631" s="147"/>
      <c r="BA631" s="114"/>
      <c r="BB631" s="149"/>
      <c r="BC631" s="118"/>
      <c r="BD631" s="70"/>
      <c r="BE631" s="71"/>
      <c r="BF631" s="148"/>
      <c r="BG631" s="148"/>
      <c r="BH631" s="147"/>
      <c r="BI631" s="114"/>
      <c r="BJ631" s="114"/>
      <c r="BK631" s="147"/>
      <c r="BL631" s="150"/>
      <c r="BM631" s="147"/>
      <c r="BN631" s="147"/>
      <c r="BO631" s="147"/>
      <c r="BP631" s="147"/>
      <c r="BQ631" s="147"/>
      <c r="BR631" s="115"/>
      <c r="BS631" s="115"/>
      <c r="BT631" s="115"/>
      <c r="BU631" s="147"/>
      <c r="BV631" s="150"/>
      <c r="BW631" s="147"/>
      <c r="BX631" s="147"/>
      <c r="BY631" s="147"/>
      <c r="BZ631" s="147"/>
      <c r="CA631" s="147"/>
      <c r="CB631" s="115"/>
      <c r="CC631" s="115"/>
      <c r="CD631" s="115"/>
      <c r="CE631" s="147"/>
      <c r="CF631" s="150"/>
      <c r="CG631" s="120"/>
      <c r="CH631" s="185"/>
      <c r="CI631" s="122"/>
      <c r="CJ631" s="122"/>
      <c r="CK631" s="184"/>
      <c r="CL631" s="184"/>
    </row>
    <row r="632" spans="1:90" hidden="1" x14ac:dyDescent="0.25">
      <c r="A632" s="145"/>
      <c r="B632" s="146"/>
      <c r="C632" s="94"/>
      <c r="D632" s="147"/>
      <c r="E632" s="148"/>
      <c r="F632" s="149"/>
      <c r="G632" s="147"/>
      <c r="H632" s="147"/>
      <c r="I632" s="147"/>
      <c r="J632" s="147"/>
      <c r="K632" s="147"/>
      <c r="L632" s="115"/>
      <c r="M632" s="115"/>
      <c r="N632" s="115"/>
      <c r="O632" s="147"/>
      <c r="P632" s="149"/>
      <c r="Q632" s="147"/>
      <c r="R632" s="147"/>
      <c r="S632" s="147"/>
      <c r="T632" s="147"/>
      <c r="U632" s="147"/>
      <c r="V632" s="115"/>
      <c r="W632" s="115"/>
      <c r="X632" s="115"/>
      <c r="Y632" s="147"/>
      <c r="Z632" s="149"/>
      <c r="AA632" s="147"/>
      <c r="AB632" s="147"/>
      <c r="AC632" s="147"/>
      <c r="AD632" s="114"/>
      <c r="AE632" s="114"/>
      <c r="AF632" s="147"/>
      <c r="AG632" s="149"/>
      <c r="AH632" s="147"/>
      <c r="AI632" s="147"/>
      <c r="AJ632" s="147"/>
      <c r="AK632" s="114"/>
      <c r="AL632" s="114"/>
      <c r="AM632" s="147"/>
      <c r="AN632" s="149"/>
      <c r="AO632" s="147"/>
      <c r="AP632" s="147"/>
      <c r="AQ632" s="114"/>
      <c r="AR632" s="147"/>
      <c r="AS632" s="114"/>
      <c r="AT632" s="147"/>
      <c r="AU632" s="147"/>
      <c r="AV632" s="147"/>
      <c r="AW632" s="114"/>
      <c r="AX632" s="147"/>
      <c r="AY632" s="114"/>
      <c r="AZ632" s="147"/>
      <c r="BA632" s="114"/>
      <c r="BB632" s="149"/>
      <c r="BC632" s="118"/>
      <c r="BD632" s="70"/>
      <c r="BE632" s="71"/>
      <c r="BF632" s="148"/>
      <c r="BG632" s="148"/>
      <c r="BH632" s="147"/>
      <c r="BI632" s="114"/>
      <c r="BJ632" s="114"/>
      <c r="BK632" s="147"/>
      <c r="BL632" s="150"/>
      <c r="BM632" s="147"/>
      <c r="BN632" s="147"/>
      <c r="BO632" s="147"/>
      <c r="BP632" s="147"/>
      <c r="BQ632" s="147"/>
      <c r="BR632" s="115"/>
      <c r="BS632" s="115"/>
      <c r="BT632" s="115"/>
      <c r="BU632" s="147"/>
      <c r="BV632" s="150"/>
      <c r="BW632" s="147"/>
      <c r="BX632" s="147"/>
      <c r="BY632" s="147"/>
      <c r="BZ632" s="147"/>
      <c r="CA632" s="147"/>
      <c r="CB632" s="115"/>
      <c r="CC632" s="115"/>
      <c r="CD632" s="115"/>
      <c r="CE632" s="147"/>
      <c r="CF632" s="150"/>
      <c r="CG632" s="120"/>
      <c r="CH632" s="185"/>
      <c r="CI632" s="122"/>
      <c r="CJ632" s="122"/>
      <c r="CK632" s="184"/>
      <c r="CL632" s="184"/>
    </row>
    <row r="633" spans="1:90" hidden="1" x14ac:dyDescent="0.25">
      <c r="A633" s="145"/>
      <c r="B633" s="146"/>
      <c r="C633" s="94"/>
      <c r="D633" s="147"/>
      <c r="E633" s="148"/>
      <c r="F633" s="149"/>
      <c r="G633" s="147"/>
      <c r="H633" s="147"/>
      <c r="I633" s="147"/>
      <c r="J633" s="147"/>
      <c r="K633" s="147"/>
      <c r="L633" s="115"/>
      <c r="M633" s="115"/>
      <c r="N633" s="115"/>
      <c r="O633" s="147"/>
      <c r="P633" s="149"/>
      <c r="Q633" s="147"/>
      <c r="R633" s="147"/>
      <c r="S633" s="147"/>
      <c r="T633" s="147"/>
      <c r="U633" s="147"/>
      <c r="V633" s="115"/>
      <c r="W633" s="115"/>
      <c r="X633" s="115"/>
      <c r="Y633" s="147"/>
      <c r="Z633" s="149"/>
      <c r="AA633" s="147"/>
      <c r="AB633" s="147"/>
      <c r="AC633" s="147"/>
      <c r="AD633" s="114"/>
      <c r="AE633" s="114"/>
      <c r="AF633" s="147"/>
      <c r="AG633" s="149"/>
      <c r="AH633" s="147"/>
      <c r="AI633" s="147"/>
      <c r="AJ633" s="147"/>
      <c r="AK633" s="114"/>
      <c r="AL633" s="114"/>
      <c r="AM633" s="147"/>
      <c r="AN633" s="149"/>
      <c r="AO633" s="147"/>
      <c r="AP633" s="147"/>
      <c r="AQ633" s="114"/>
      <c r="AR633" s="147"/>
      <c r="AS633" s="114"/>
      <c r="AT633" s="147"/>
      <c r="AU633" s="147"/>
      <c r="AV633" s="147"/>
      <c r="AW633" s="114"/>
      <c r="AX633" s="147"/>
      <c r="AY633" s="114"/>
      <c r="AZ633" s="147"/>
      <c r="BA633" s="114"/>
      <c r="BB633" s="149"/>
      <c r="BC633" s="118"/>
      <c r="BD633" s="70"/>
      <c r="BE633" s="71"/>
      <c r="BF633" s="148"/>
      <c r="BG633" s="148"/>
      <c r="BH633" s="147"/>
      <c r="BI633" s="114"/>
      <c r="BJ633" s="114"/>
      <c r="BK633" s="147"/>
      <c r="BL633" s="150"/>
      <c r="BM633" s="147"/>
      <c r="BN633" s="147"/>
      <c r="BO633" s="147"/>
      <c r="BP633" s="147"/>
      <c r="BQ633" s="147"/>
      <c r="BR633" s="115"/>
      <c r="BS633" s="115"/>
      <c r="BT633" s="115"/>
      <c r="BU633" s="147"/>
      <c r="BV633" s="150"/>
      <c r="BW633" s="147"/>
      <c r="BX633" s="147"/>
      <c r="BY633" s="147"/>
      <c r="BZ633" s="147"/>
      <c r="CA633" s="147"/>
      <c r="CB633" s="115"/>
      <c r="CC633" s="115"/>
      <c r="CD633" s="115"/>
      <c r="CE633" s="147"/>
      <c r="CF633" s="150"/>
      <c r="CG633" s="120"/>
      <c r="CH633" s="185"/>
      <c r="CI633" s="122"/>
      <c r="CJ633" s="122"/>
      <c r="CK633" s="184"/>
      <c r="CL633" s="184"/>
    </row>
    <row r="634" spans="1:90" hidden="1" x14ac:dyDescent="0.25">
      <c r="A634" s="145"/>
      <c r="B634" s="146"/>
      <c r="C634" s="94"/>
      <c r="D634" s="147"/>
      <c r="E634" s="148"/>
      <c r="F634" s="149"/>
      <c r="G634" s="147"/>
      <c r="H634" s="147"/>
      <c r="I634" s="147"/>
      <c r="J634" s="147"/>
      <c r="K634" s="147"/>
      <c r="L634" s="115"/>
      <c r="M634" s="115"/>
      <c r="N634" s="115"/>
      <c r="O634" s="147"/>
      <c r="P634" s="149"/>
      <c r="Q634" s="147"/>
      <c r="R634" s="147"/>
      <c r="S634" s="147"/>
      <c r="T634" s="147"/>
      <c r="U634" s="147"/>
      <c r="V634" s="115"/>
      <c r="W634" s="115"/>
      <c r="X634" s="115"/>
      <c r="Y634" s="147"/>
      <c r="Z634" s="149"/>
      <c r="AA634" s="147"/>
      <c r="AB634" s="147"/>
      <c r="AC634" s="147"/>
      <c r="AD634" s="114"/>
      <c r="AE634" s="114"/>
      <c r="AF634" s="147"/>
      <c r="AG634" s="149"/>
      <c r="AH634" s="147"/>
      <c r="AI634" s="147"/>
      <c r="AJ634" s="147"/>
      <c r="AK634" s="114"/>
      <c r="AL634" s="114"/>
      <c r="AM634" s="147"/>
      <c r="AN634" s="149"/>
      <c r="AO634" s="147"/>
      <c r="AP634" s="147"/>
      <c r="AQ634" s="114"/>
      <c r="AR634" s="147"/>
      <c r="AS634" s="114"/>
      <c r="AT634" s="147"/>
      <c r="AU634" s="147"/>
      <c r="AV634" s="147"/>
      <c r="AW634" s="114"/>
      <c r="AX634" s="147"/>
      <c r="AY634" s="114"/>
      <c r="AZ634" s="147"/>
      <c r="BA634" s="114"/>
      <c r="BB634" s="149"/>
      <c r="BC634" s="118"/>
      <c r="BD634" s="70"/>
      <c r="BE634" s="71"/>
      <c r="BF634" s="148"/>
      <c r="BG634" s="148"/>
      <c r="BH634" s="147"/>
      <c r="BI634" s="114"/>
      <c r="BJ634" s="114"/>
      <c r="BK634" s="147"/>
      <c r="BL634" s="150"/>
      <c r="BM634" s="147"/>
      <c r="BN634" s="147"/>
      <c r="BO634" s="147"/>
      <c r="BP634" s="147"/>
      <c r="BQ634" s="147"/>
      <c r="BR634" s="115"/>
      <c r="BS634" s="115"/>
      <c r="BT634" s="115"/>
      <c r="BU634" s="147"/>
      <c r="BV634" s="150"/>
      <c r="BW634" s="147"/>
      <c r="BX634" s="147"/>
      <c r="BY634" s="147"/>
      <c r="BZ634" s="147"/>
      <c r="CA634" s="147"/>
      <c r="CB634" s="115"/>
      <c r="CC634" s="115"/>
      <c r="CD634" s="115"/>
      <c r="CE634" s="147"/>
      <c r="CF634" s="150"/>
      <c r="CG634" s="120"/>
      <c r="CH634" s="185"/>
      <c r="CI634" s="122"/>
      <c r="CJ634" s="122"/>
      <c r="CK634" s="184"/>
      <c r="CL634" s="184"/>
    </row>
    <row r="635" spans="1:90" hidden="1" x14ac:dyDescent="0.25">
      <c r="A635" s="145"/>
      <c r="B635" s="146"/>
      <c r="C635" s="94"/>
      <c r="D635" s="147"/>
      <c r="E635" s="148"/>
      <c r="F635" s="149"/>
      <c r="G635" s="147"/>
      <c r="H635" s="147"/>
      <c r="I635" s="147"/>
      <c r="J635" s="147"/>
      <c r="K635" s="147"/>
      <c r="L635" s="115"/>
      <c r="M635" s="115"/>
      <c r="N635" s="115"/>
      <c r="O635" s="147"/>
      <c r="P635" s="149"/>
      <c r="Q635" s="147"/>
      <c r="R635" s="147"/>
      <c r="S635" s="147"/>
      <c r="T635" s="147"/>
      <c r="U635" s="147"/>
      <c r="V635" s="115"/>
      <c r="W635" s="115"/>
      <c r="X635" s="115"/>
      <c r="Y635" s="147"/>
      <c r="Z635" s="149"/>
      <c r="AA635" s="147"/>
      <c r="AB635" s="147"/>
      <c r="AC635" s="147"/>
      <c r="AD635" s="114"/>
      <c r="AE635" s="114"/>
      <c r="AF635" s="147"/>
      <c r="AG635" s="149"/>
      <c r="AH635" s="147"/>
      <c r="AI635" s="147"/>
      <c r="AJ635" s="147"/>
      <c r="AK635" s="114"/>
      <c r="AL635" s="114"/>
      <c r="AM635" s="147"/>
      <c r="AN635" s="149"/>
      <c r="AO635" s="147"/>
      <c r="AP635" s="147"/>
      <c r="AQ635" s="114"/>
      <c r="AR635" s="147"/>
      <c r="AS635" s="114"/>
      <c r="AT635" s="147"/>
      <c r="AU635" s="147"/>
      <c r="AV635" s="147"/>
      <c r="AW635" s="114"/>
      <c r="AX635" s="147"/>
      <c r="AY635" s="114"/>
      <c r="AZ635" s="147"/>
      <c r="BA635" s="114"/>
      <c r="BB635" s="149"/>
      <c r="BC635" s="118"/>
      <c r="BD635" s="70"/>
      <c r="BE635" s="71"/>
      <c r="BF635" s="148"/>
      <c r="BG635" s="148"/>
      <c r="BH635" s="147"/>
      <c r="BI635" s="114"/>
      <c r="BJ635" s="114"/>
      <c r="BK635" s="147"/>
      <c r="BL635" s="150"/>
      <c r="BM635" s="147"/>
      <c r="BN635" s="147"/>
      <c r="BO635" s="147"/>
      <c r="BP635" s="147"/>
      <c r="BQ635" s="147"/>
      <c r="BR635" s="115"/>
      <c r="BS635" s="115"/>
      <c r="BT635" s="115"/>
      <c r="BU635" s="147"/>
      <c r="BV635" s="150"/>
      <c r="BW635" s="147"/>
      <c r="BX635" s="147"/>
      <c r="BY635" s="147"/>
      <c r="BZ635" s="147"/>
      <c r="CA635" s="147"/>
      <c r="CB635" s="115"/>
      <c r="CC635" s="115"/>
      <c r="CD635" s="115"/>
      <c r="CE635" s="147"/>
      <c r="CF635" s="150"/>
      <c r="CG635" s="120"/>
      <c r="CH635" s="185"/>
      <c r="CI635" s="122"/>
      <c r="CJ635" s="122"/>
      <c r="CK635" s="184"/>
      <c r="CL635" s="184"/>
    </row>
    <row r="636" spans="1:90" hidden="1" x14ac:dyDescent="0.25">
      <c r="A636" s="145"/>
      <c r="B636" s="146"/>
      <c r="C636" s="94"/>
      <c r="D636" s="147"/>
      <c r="E636" s="148"/>
      <c r="F636" s="149"/>
      <c r="G636" s="147"/>
      <c r="H636" s="147"/>
      <c r="I636" s="147"/>
      <c r="J636" s="147"/>
      <c r="K636" s="147"/>
      <c r="L636" s="115"/>
      <c r="M636" s="115"/>
      <c r="N636" s="115"/>
      <c r="O636" s="147"/>
      <c r="P636" s="149"/>
      <c r="Q636" s="147"/>
      <c r="R636" s="147"/>
      <c r="S636" s="147"/>
      <c r="T636" s="147"/>
      <c r="U636" s="147"/>
      <c r="V636" s="115"/>
      <c r="W636" s="115"/>
      <c r="X636" s="115"/>
      <c r="Y636" s="147"/>
      <c r="Z636" s="149"/>
      <c r="AA636" s="147"/>
      <c r="AB636" s="147"/>
      <c r="AC636" s="147"/>
      <c r="AD636" s="114"/>
      <c r="AE636" s="114"/>
      <c r="AF636" s="147"/>
      <c r="AG636" s="149"/>
      <c r="AH636" s="147"/>
      <c r="AI636" s="147"/>
      <c r="AJ636" s="147"/>
      <c r="AK636" s="114"/>
      <c r="AL636" s="114"/>
      <c r="AM636" s="147"/>
      <c r="AN636" s="149"/>
      <c r="AO636" s="147"/>
      <c r="AP636" s="147"/>
      <c r="AQ636" s="114"/>
      <c r="AR636" s="147"/>
      <c r="AS636" s="114"/>
      <c r="AT636" s="147"/>
      <c r="AU636" s="147"/>
      <c r="AV636" s="147"/>
      <c r="AW636" s="114"/>
      <c r="AX636" s="147"/>
      <c r="AY636" s="114"/>
      <c r="AZ636" s="147"/>
      <c r="BA636" s="114"/>
      <c r="BB636" s="149"/>
      <c r="BC636" s="118"/>
      <c r="BD636" s="70"/>
      <c r="BE636" s="71"/>
      <c r="BF636" s="148"/>
      <c r="BG636" s="148"/>
      <c r="BH636" s="147"/>
      <c r="BI636" s="114"/>
      <c r="BJ636" s="114"/>
      <c r="BK636" s="147"/>
      <c r="BL636" s="150"/>
      <c r="BM636" s="147"/>
      <c r="BN636" s="147"/>
      <c r="BO636" s="147"/>
      <c r="BP636" s="147"/>
      <c r="BQ636" s="147"/>
      <c r="BR636" s="115"/>
      <c r="BS636" s="115"/>
      <c r="BT636" s="115"/>
      <c r="BU636" s="147"/>
      <c r="BV636" s="150"/>
      <c r="BW636" s="147"/>
      <c r="BX636" s="147"/>
      <c r="BY636" s="147"/>
      <c r="BZ636" s="147"/>
      <c r="CA636" s="147"/>
      <c r="CB636" s="115"/>
      <c r="CC636" s="115"/>
      <c r="CD636" s="115"/>
      <c r="CE636" s="147"/>
      <c r="CF636" s="150"/>
      <c r="CG636" s="120"/>
      <c r="CH636" s="185"/>
      <c r="CI636" s="122"/>
      <c r="CJ636" s="122"/>
      <c r="CK636" s="184"/>
      <c r="CL636" s="184"/>
    </row>
    <row r="637" spans="1:90" hidden="1" x14ac:dyDescent="0.25">
      <c r="A637" s="145"/>
      <c r="B637" s="146"/>
      <c r="C637" s="94"/>
      <c r="D637" s="147"/>
      <c r="E637" s="148"/>
      <c r="F637" s="149"/>
      <c r="G637" s="147"/>
      <c r="H637" s="147"/>
      <c r="I637" s="147"/>
      <c r="J637" s="147"/>
      <c r="K637" s="147"/>
      <c r="L637" s="115"/>
      <c r="M637" s="115"/>
      <c r="N637" s="115"/>
      <c r="O637" s="147"/>
      <c r="P637" s="149"/>
      <c r="Q637" s="147"/>
      <c r="R637" s="147"/>
      <c r="S637" s="147"/>
      <c r="T637" s="147"/>
      <c r="U637" s="147"/>
      <c r="V637" s="115"/>
      <c r="W637" s="115"/>
      <c r="X637" s="115"/>
      <c r="Y637" s="147"/>
      <c r="Z637" s="149"/>
      <c r="AA637" s="147"/>
      <c r="AB637" s="147"/>
      <c r="AC637" s="147"/>
      <c r="AD637" s="114"/>
      <c r="AE637" s="114"/>
      <c r="AF637" s="147"/>
      <c r="AG637" s="149"/>
      <c r="AH637" s="147"/>
      <c r="AI637" s="147"/>
      <c r="AJ637" s="147"/>
      <c r="AK637" s="114"/>
      <c r="AL637" s="114"/>
      <c r="AM637" s="147"/>
      <c r="AN637" s="149"/>
      <c r="AO637" s="147"/>
      <c r="AP637" s="147"/>
      <c r="AQ637" s="114"/>
      <c r="AR637" s="147"/>
      <c r="AS637" s="114"/>
      <c r="AT637" s="147"/>
      <c r="AU637" s="147"/>
      <c r="AV637" s="147"/>
      <c r="AW637" s="114"/>
      <c r="AX637" s="147"/>
      <c r="AY637" s="114"/>
      <c r="AZ637" s="147"/>
      <c r="BA637" s="114"/>
      <c r="BB637" s="149"/>
      <c r="BC637" s="118"/>
      <c r="BD637" s="70"/>
      <c r="BE637" s="71"/>
      <c r="BF637" s="148"/>
      <c r="BG637" s="148"/>
      <c r="BH637" s="147"/>
      <c r="BI637" s="114"/>
      <c r="BJ637" s="114"/>
      <c r="BK637" s="147"/>
      <c r="BL637" s="150"/>
      <c r="BM637" s="147"/>
      <c r="BN637" s="147"/>
      <c r="BO637" s="147"/>
      <c r="BP637" s="147"/>
      <c r="BQ637" s="147"/>
      <c r="BR637" s="115"/>
      <c r="BS637" s="115"/>
      <c r="BT637" s="115"/>
      <c r="BU637" s="147"/>
      <c r="BV637" s="150"/>
      <c r="BW637" s="147"/>
      <c r="BX637" s="147"/>
      <c r="BY637" s="147"/>
      <c r="BZ637" s="147"/>
      <c r="CA637" s="147"/>
      <c r="CB637" s="115"/>
      <c r="CC637" s="115"/>
      <c r="CD637" s="115"/>
      <c r="CE637" s="147"/>
      <c r="CF637" s="150"/>
      <c r="CG637" s="120"/>
      <c r="CH637" s="185"/>
      <c r="CI637" s="122"/>
      <c r="CJ637" s="122"/>
      <c r="CK637" s="184"/>
      <c r="CL637" s="184"/>
    </row>
    <row r="638" spans="1:90" hidden="1" x14ac:dyDescent="0.25">
      <c r="A638" s="145"/>
      <c r="B638" s="146"/>
      <c r="C638" s="94"/>
      <c r="D638" s="147"/>
      <c r="E638" s="148"/>
      <c r="F638" s="149"/>
      <c r="G638" s="147"/>
      <c r="H638" s="147"/>
      <c r="I638" s="147"/>
      <c r="J638" s="147"/>
      <c r="K638" s="147"/>
      <c r="L638" s="115"/>
      <c r="M638" s="115"/>
      <c r="N638" s="115"/>
      <c r="O638" s="147"/>
      <c r="P638" s="149"/>
      <c r="Q638" s="147"/>
      <c r="R638" s="147"/>
      <c r="S638" s="147"/>
      <c r="T638" s="147"/>
      <c r="U638" s="147"/>
      <c r="V638" s="115"/>
      <c r="W638" s="115"/>
      <c r="X638" s="115"/>
      <c r="Y638" s="147"/>
      <c r="Z638" s="149"/>
      <c r="AA638" s="147"/>
      <c r="AB638" s="147"/>
      <c r="AC638" s="147"/>
      <c r="AD638" s="114"/>
      <c r="AE638" s="114"/>
      <c r="AF638" s="147"/>
      <c r="AG638" s="149"/>
      <c r="AH638" s="147"/>
      <c r="AI638" s="147"/>
      <c r="AJ638" s="147"/>
      <c r="AK638" s="114"/>
      <c r="AL638" s="114"/>
      <c r="AM638" s="147"/>
      <c r="AN638" s="149"/>
      <c r="AO638" s="147"/>
      <c r="AP638" s="147"/>
      <c r="AQ638" s="114"/>
      <c r="AR638" s="147"/>
      <c r="AS638" s="114"/>
      <c r="AT638" s="147"/>
      <c r="AU638" s="147"/>
      <c r="AV638" s="147"/>
      <c r="AW638" s="114"/>
      <c r="AX638" s="147"/>
      <c r="AY638" s="114"/>
      <c r="AZ638" s="147"/>
      <c r="BA638" s="114"/>
      <c r="BB638" s="149"/>
      <c r="BC638" s="118"/>
      <c r="BD638" s="70"/>
      <c r="BE638" s="71"/>
      <c r="BF638" s="148"/>
      <c r="BG638" s="148"/>
      <c r="BH638" s="147"/>
      <c r="BI638" s="114"/>
      <c r="BJ638" s="114"/>
      <c r="BK638" s="147"/>
      <c r="BL638" s="150"/>
      <c r="BM638" s="147"/>
      <c r="BN638" s="147"/>
      <c r="BO638" s="147"/>
      <c r="BP638" s="147"/>
      <c r="BQ638" s="147"/>
      <c r="BR638" s="115"/>
      <c r="BS638" s="115"/>
      <c r="BT638" s="115"/>
      <c r="BU638" s="147"/>
      <c r="BV638" s="150"/>
      <c r="BW638" s="147"/>
      <c r="BX638" s="147"/>
      <c r="BY638" s="147"/>
      <c r="BZ638" s="147"/>
      <c r="CA638" s="147"/>
      <c r="CB638" s="115"/>
      <c r="CC638" s="115"/>
      <c r="CD638" s="115"/>
      <c r="CE638" s="147"/>
      <c r="CF638" s="150"/>
      <c r="CG638" s="120"/>
      <c r="CH638" s="185"/>
      <c r="CI638" s="122"/>
      <c r="CJ638" s="122"/>
      <c r="CK638" s="184"/>
      <c r="CL638" s="184"/>
    </row>
    <row r="639" spans="1:90" hidden="1" x14ac:dyDescent="0.25">
      <c r="A639" s="145"/>
      <c r="B639" s="146"/>
      <c r="C639" s="94"/>
      <c r="D639" s="147"/>
      <c r="E639" s="148"/>
      <c r="F639" s="149"/>
      <c r="G639" s="147"/>
      <c r="H639" s="147"/>
      <c r="I639" s="147"/>
      <c r="J639" s="147"/>
      <c r="K639" s="147"/>
      <c r="L639" s="115"/>
      <c r="M639" s="115"/>
      <c r="N639" s="115"/>
      <c r="O639" s="147"/>
      <c r="P639" s="149"/>
      <c r="Q639" s="147"/>
      <c r="R639" s="147"/>
      <c r="S639" s="147"/>
      <c r="T639" s="147"/>
      <c r="U639" s="147"/>
      <c r="V639" s="115"/>
      <c r="W639" s="115"/>
      <c r="X639" s="115"/>
      <c r="Y639" s="147"/>
      <c r="Z639" s="149"/>
      <c r="AA639" s="147"/>
      <c r="AB639" s="147"/>
      <c r="AC639" s="147"/>
      <c r="AD639" s="114"/>
      <c r="AE639" s="114"/>
      <c r="AF639" s="147"/>
      <c r="AG639" s="149"/>
      <c r="AH639" s="147"/>
      <c r="AI639" s="147"/>
      <c r="AJ639" s="147"/>
      <c r="AK639" s="114"/>
      <c r="AL639" s="114"/>
      <c r="AM639" s="147"/>
      <c r="AN639" s="149"/>
      <c r="AO639" s="147"/>
      <c r="AP639" s="147"/>
      <c r="AQ639" s="114"/>
      <c r="AR639" s="147"/>
      <c r="AS639" s="114"/>
      <c r="AT639" s="147"/>
      <c r="AU639" s="147"/>
      <c r="AV639" s="147"/>
      <c r="AW639" s="114"/>
      <c r="AX639" s="147"/>
      <c r="AY639" s="114"/>
      <c r="AZ639" s="147"/>
      <c r="BA639" s="114"/>
      <c r="BB639" s="149"/>
      <c r="BC639" s="118"/>
      <c r="BD639" s="70"/>
      <c r="BE639" s="71"/>
      <c r="BF639" s="148"/>
      <c r="BG639" s="148"/>
      <c r="BH639" s="147"/>
      <c r="BI639" s="114"/>
      <c r="BJ639" s="114"/>
      <c r="BK639" s="147"/>
      <c r="BL639" s="150"/>
      <c r="BM639" s="147"/>
      <c r="BN639" s="147"/>
      <c r="BO639" s="147"/>
      <c r="BP639" s="147"/>
      <c r="BQ639" s="147"/>
      <c r="BR639" s="115"/>
      <c r="BS639" s="115"/>
      <c r="BT639" s="115"/>
      <c r="BU639" s="147"/>
      <c r="BV639" s="150"/>
      <c r="BW639" s="147"/>
      <c r="BX639" s="147"/>
      <c r="BY639" s="147"/>
      <c r="BZ639" s="147"/>
      <c r="CA639" s="147"/>
      <c r="CB639" s="115"/>
      <c r="CC639" s="115"/>
      <c r="CD639" s="115"/>
      <c r="CE639" s="147"/>
      <c r="CF639" s="150"/>
      <c r="CG639" s="120"/>
      <c r="CH639" s="185"/>
      <c r="CI639" s="122"/>
      <c r="CJ639" s="122"/>
      <c r="CK639" s="184"/>
      <c r="CL639" s="184"/>
    </row>
    <row r="640" spans="1:90" hidden="1" x14ac:dyDescent="0.25">
      <c r="A640" s="145"/>
      <c r="B640" s="146"/>
      <c r="C640" s="94"/>
      <c r="D640" s="147"/>
      <c r="E640" s="148"/>
      <c r="F640" s="149"/>
      <c r="G640" s="147"/>
      <c r="H640" s="147"/>
      <c r="I640" s="147"/>
      <c r="J640" s="147"/>
      <c r="K640" s="147"/>
      <c r="L640" s="115"/>
      <c r="M640" s="115"/>
      <c r="N640" s="115"/>
      <c r="O640" s="147"/>
      <c r="P640" s="149"/>
      <c r="Q640" s="147"/>
      <c r="R640" s="147"/>
      <c r="S640" s="147"/>
      <c r="T640" s="147"/>
      <c r="U640" s="147"/>
      <c r="V640" s="115"/>
      <c r="W640" s="115"/>
      <c r="X640" s="115"/>
      <c r="Y640" s="147"/>
      <c r="Z640" s="149"/>
      <c r="AA640" s="147"/>
      <c r="AB640" s="147"/>
      <c r="AC640" s="147"/>
      <c r="AD640" s="114"/>
      <c r="AE640" s="114"/>
      <c r="AF640" s="147"/>
      <c r="AG640" s="149"/>
      <c r="AH640" s="147"/>
      <c r="AI640" s="147"/>
      <c r="AJ640" s="147"/>
      <c r="AK640" s="114"/>
      <c r="AL640" s="114"/>
      <c r="AM640" s="147"/>
      <c r="AN640" s="149"/>
      <c r="AO640" s="147"/>
      <c r="AP640" s="147"/>
      <c r="AQ640" s="114"/>
      <c r="AR640" s="147"/>
      <c r="AS640" s="114"/>
      <c r="AT640" s="147"/>
      <c r="AU640" s="147"/>
      <c r="AV640" s="147"/>
      <c r="AW640" s="114"/>
      <c r="AX640" s="147"/>
      <c r="AY640" s="114"/>
      <c r="AZ640" s="147"/>
      <c r="BA640" s="114"/>
      <c r="BB640" s="149"/>
      <c r="BC640" s="118"/>
      <c r="BD640" s="70"/>
      <c r="BE640" s="71"/>
      <c r="BF640" s="148"/>
      <c r="BG640" s="148"/>
      <c r="BH640" s="147"/>
      <c r="BI640" s="114"/>
      <c r="BJ640" s="114"/>
      <c r="BK640" s="147"/>
      <c r="BL640" s="150"/>
      <c r="BM640" s="147"/>
      <c r="BN640" s="147"/>
      <c r="BO640" s="147"/>
      <c r="BP640" s="147"/>
      <c r="BQ640" s="147"/>
      <c r="BR640" s="115"/>
      <c r="BS640" s="115"/>
      <c r="BT640" s="115"/>
      <c r="BU640" s="147"/>
      <c r="BV640" s="150"/>
      <c r="BW640" s="147"/>
      <c r="BX640" s="147"/>
      <c r="BY640" s="147"/>
      <c r="BZ640" s="147"/>
      <c r="CA640" s="147"/>
      <c r="CB640" s="115"/>
      <c r="CC640" s="115"/>
      <c r="CD640" s="115"/>
      <c r="CE640" s="147"/>
      <c r="CF640" s="150"/>
      <c r="CG640" s="120"/>
      <c r="CH640" s="185"/>
      <c r="CI640" s="122"/>
      <c r="CJ640" s="122"/>
      <c r="CK640" s="184"/>
      <c r="CL640" s="184"/>
    </row>
    <row r="641" spans="1:90" hidden="1" x14ac:dyDescent="0.25">
      <c r="A641" s="145"/>
      <c r="B641" s="146"/>
      <c r="C641" s="94"/>
      <c r="D641" s="147"/>
      <c r="E641" s="148"/>
      <c r="F641" s="149"/>
      <c r="G641" s="147"/>
      <c r="H641" s="147"/>
      <c r="I641" s="147"/>
      <c r="J641" s="147"/>
      <c r="K641" s="147"/>
      <c r="L641" s="115"/>
      <c r="M641" s="115"/>
      <c r="N641" s="115"/>
      <c r="O641" s="147"/>
      <c r="P641" s="149"/>
      <c r="Q641" s="147"/>
      <c r="R641" s="147"/>
      <c r="S641" s="147"/>
      <c r="T641" s="147"/>
      <c r="U641" s="147"/>
      <c r="V641" s="115"/>
      <c r="W641" s="115"/>
      <c r="X641" s="115"/>
      <c r="Y641" s="147"/>
      <c r="Z641" s="149"/>
      <c r="AA641" s="147"/>
      <c r="AB641" s="147"/>
      <c r="AC641" s="147"/>
      <c r="AD641" s="114"/>
      <c r="AE641" s="114"/>
      <c r="AF641" s="147"/>
      <c r="AG641" s="149"/>
      <c r="AH641" s="147"/>
      <c r="AI641" s="147"/>
      <c r="AJ641" s="147"/>
      <c r="AK641" s="114"/>
      <c r="AL641" s="114"/>
      <c r="AM641" s="147"/>
      <c r="AN641" s="149"/>
      <c r="AO641" s="147"/>
      <c r="AP641" s="147"/>
      <c r="AQ641" s="114"/>
      <c r="AR641" s="147"/>
      <c r="AS641" s="114"/>
      <c r="AT641" s="147"/>
      <c r="AU641" s="147"/>
      <c r="AV641" s="147"/>
      <c r="AW641" s="114"/>
      <c r="AX641" s="147"/>
      <c r="AY641" s="114"/>
      <c r="AZ641" s="147"/>
      <c r="BA641" s="114"/>
      <c r="BB641" s="149"/>
      <c r="BC641" s="118"/>
      <c r="BD641" s="70"/>
      <c r="BE641" s="71"/>
      <c r="BF641" s="148"/>
      <c r="BG641" s="148"/>
      <c r="BH641" s="147"/>
      <c r="BI641" s="114"/>
      <c r="BJ641" s="114"/>
      <c r="BK641" s="147"/>
      <c r="BL641" s="150"/>
      <c r="BM641" s="147"/>
      <c r="BN641" s="147"/>
      <c r="BO641" s="147"/>
      <c r="BP641" s="147"/>
      <c r="BQ641" s="147"/>
      <c r="BR641" s="115"/>
      <c r="BS641" s="115"/>
      <c r="BT641" s="115"/>
      <c r="BU641" s="147"/>
      <c r="BV641" s="150"/>
      <c r="BW641" s="147"/>
      <c r="BX641" s="147"/>
      <c r="BY641" s="147"/>
      <c r="BZ641" s="147"/>
      <c r="CA641" s="147"/>
      <c r="CB641" s="115"/>
      <c r="CC641" s="115"/>
      <c r="CD641" s="115"/>
      <c r="CE641" s="147"/>
      <c r="CF641" s="150"/>
      <c r="CG641" s="120"/>
      <c r="CH641" s="185"/>
      <c r="CI641" s="122"/>
      <c r="CJ641" s="122"/>
      <c r="CK641" s="184"/>
      <c r="CL641" s="184"/>
    </row>
    <row r="642" spans="1:90" hidden="1" x14ac:dyDescent="0.25">
      <c r="A642" s="145"/>
      <c r="B642" s="146"/>
      <c r="C642" s="94"/>
      <c r="D642" s="147"/>
      <c r="E642" s="148"/>
      <c r="F642" s="149"/>
      <c r="G642" s="147"/>
      <c r="H642" s="147"/>
      <c r="I642" s="147"/>
      <c r="J642" s="147"/>
      <c r="K642" s="147"/>
      <c r="L642" s="115"/>
      <c r="M642" s="115"/>
      <c r="N642" s="115"/>
      <c r="O642" s="147"/>
      <c r="P642" s="149"/>
      <c r="Q642" s="147"/>
      <c r="R642" s="147"/>
      <c r="S642" s="147"/>
      <c r="T642" s="147"/>
      <c r="U642" s="147"/>
      <c r="V642" s="115"/>
      <c r="W642" s="115"/>
      <c r="X642" s="115"/>
      <c r="Y642" s="147"/>
      <c r="Z642" s="149"/>
      <c r="AA642" s="147"/>
      <c r="AB642" s="147"/>
      <c r="AC642" s="147"/>
      <c r="AD642" s="114"/>
      <c r="AE642" s="114"/>
      <c r="AF642" s="147"/>
      <c r="AG642" s="149"/>
      <c r="AH642" s="147"/>
      <c r="AI642" s="147"/>
      <c r="AJ642" s="147"/>
      <c r="AK642" s="114"/>
      <c r="AL642" s="114"/>
      <c r="AM642" s="147"/>
      <c r="AN642" s="149"/>
      <c r="AO642" s="147"/>
      <c r="AP642" s="147"/>
      <c r="AQ642" s="114"/>
      <c r="AR642" s="147"/>
      <c r="AS642" s="114"/>
      <c r="AT642" s="147"/>
      <c r="AU642" s="147"/>
      <c r="AV642" s="147"/>
      <c r="AW642" s="114"/>
      <c r="AX642" s="147"/>
      <c r="AY642" s="114"/>
      <c r="AZ642" s="147"/>
      <c r="BA642" s="114"/>
      <c r="BB642" s="149"/>
      <c r="BC642" s="118"/>
      <c r="BD642" s="70"/>
      <c r="BE642" s="71"/>
      <c r="BF642" s="148"/>
      <c r="BG642" s="148"/>
      <c r="BH642" s="147"/>
      <c r="BI642" s="114"/>
      <c r="BJ642" s="114"/>
      <c r="BK642" s="147"/>
      <c r="BL642" s="150"/>
      <c r="BM642" s="147"/>
      <c r="BN642" s="147"/>
      <c r="BO642" s="147"/>
      <c r="BP642" s="147"/>
      <c r="BQ642" s="147"/>
      <c r="BR642" s="115"/>
      <c r="BS642" s="115"/>
      <c r="BT642" s="115"/>
      <c r="BU642" s="147"/>
      <c r="BV642" s="150"/>
      <c r="BW642" s="147"/>
      <c r="BX642" s="147"/>
      <c r="BY642" s="147"/>
      <c r="BZ642" s="147"/>
      <c r="CA642" s="147"/>
      <c r="CB642" s="115"/>
      <c r="CC642" s="115"/>
      <c r="CD642" s="115"/>
      <c r="CE642" s="147"/>
      <c r="CF642" s="150"/>
      <c r="CG642" s="120"/>
      <c r="CH642" s="185"/>
      <c r="CI642" s="122"/>
      <c r="CJ642" s="122"/>
      <c r="CK642" s="184"/>
      <c r="CL642" s="184"/>
    </row>
    <row r="643" spans="1:90" hidden="1" x14ac:dyDescent="0.25">
      <c r="A643" s="145"/>
      <c r="B643" s="146"/>
      <c r="C643" s="94"/>
      <c r="D643" s="147"/>
      <c r="E643" s="148"/>
      <c r="F643" s="149"/>
      <c r="G643" s="147"/>
      <c r="H643" s="147"/>
      <c r="I643" s="147"/>
      <c r="J643" s="147"/>
      <c r="K643" s="147"/>
      <c r="L643" s="115"/>
      <c r="M643" s="115"/>
      <c r="N643" s="115"/>
      <c r="O643" s="147"/>
      <c r="P643" s="149"/>
      <c r="Q643" s="147"/>
      <c r="R643" s="147"/>
      <c r="S643" s="147"/>
      <c r="T643" s="147"/>
      <c r="U643" s="147"/>
      <c r="V643" s="115"/>
      <c r="W643" s="115"/>
      <c r="X643" s="115"/>
      <c r="Y643" s="147"/>
      <c r="Z643" s="149"/>
      <c r="AA643" s="147"/>
      <c r="AB643" s="147"/>
      <c r="AC643" s="147"/>
      <c r="AD643" s="114"/>
      <c r="AE643" s="114"/>
      <c r="AF643" s="147"/>
      <c r="AG643" s="149"/>
      <c r="AH643" s="147"/>
      <c r="AI643" s="147"/>
      <c r="AJ643" s="147"/>
      <c r="AK643" s="114"/>
      <c r="AL643" s="114"/>
      <c r="AM643" s="147"/>
      <c r="AN643" s="149"/>
      <c r="AO643" s="147"/>
      <c r="AP643" s="147"/>
      <c r="AQ643" s="114"/>
      <c r="AR643" s="147"/>
      <c r="AS643" s="114"/>
      <c r="AT643" s="147"/>
      <c r="AU643" s="147"/>
      <c r="AV643" s="147"/>
      <c r="AW643" s="114"/>
      <c r="AX643" s="147"/>
      <c r="AY643" s="114"/>
      <c r="AZ643" s="147"/>
      <c r="BA643" s="114"/>
      <c r="BB643" s="149"/>
      <c r="BC643" s="118"/>
      <c r="BD643" s="70"/>
      <c r="BE643" s="71"/>
      <c r="BF643" s="148"/>
      <c r="BG643" s="148"/>
      <c r="BH643" s="147"/>
      <c r="BI643" s="114"/>
      <c r="BJ643" s="114"/>
      <c r="BK643" s="147"/>
      <c r="BL643" s="150"/>
      <c r="BM643" s="147"/>
      <c r="BN643" s="147"/>
      <c r="BO643" s="147"/>
      <c r="BP643" s="147"/>
      <c r="BQ643" s="147"/>
      <c r="BR643" s="115"/>
      <c r="BS643" s="115"/>
      <c r="BT643" s="115"/>
      <c r="BU643" s="147"/>
      <c r="BV643" s="150"/>
      <c r="BW643" s="147"/>
      <c r="BX643" s="147"/>
      <c r="BY643" s="147"/>
      <c r="BZ643" s="147"/>
      <c r="CA643" s="147"/>
      <c r="CB643" s="115"/>
      <c r="CC643" s="115"/>
      <c r="CD643" s="115"/>
      <c r="CE643" s="147"/>
      <c r="CF643" s="150"/>
      <c r="CG643" s="120"/>
      <c r="CH643" s="185"/>
      <c r="CI643" s="122"/>
      <c r="CJ643" s="122"/>
      <c r="CK643" s="184"/>
      <c r="CL643" s="184"/>
    </row>
    <row r="644" spans="1:90" hidden="1" x14ac:dyDescent="0.25">
      <c r="A644" s="145"/>
      <c r="B644" s="146"/>
      <c r="C644" s="94"/>
      <c r="D644" s="147"/>
      <c r="E644" s="148"/>
      <c r="F644" s="149"/>
      <c r="G644" s="147"/>
      <c r="H644" s="147"/>
      <c r="I644" s="147"/>
      <c r="J644" s="147"/>
      <c r="K644" s="147"/>
      <c r="L644" s="115"/>
      <c r="M644" s="115"/>
      <c r="N644" s="115"/>
      <c r="O644" s="147"/>
      <c r="P644" s="149"/>
      <c r="Q644" s="147"/>
      <c r="R644" s="147"/>
      <c r="S644" s="147"/>
      <c r="T644" s="147"/>
      <c r="U644" s="147"/>
      <c r="V644" s="115"/>
      <c r="W644" s="115"/>
      <c r="X644" s="115"/>
      <c r="Y644" s="147"/>
      <c r="Z644" s="149"/>
      <c r="AA644" s="147"/>
      <c r="AB644" s="147"/>
      <c r="AC644" s="147"/>
      <c r="AD644" s="114"/>
      <c r="AE644" s="114"/>
      <c r="AF644" s="147"/>
      <c r="AG644" s="149"/>
      <c r="AH644" s="147"/>
      <c r="AI644" s="147"/>
      <c r="AJ644" s="147"/>
      <c r="AK644" s="114"/>
      <c r="AL644" s="114"/>
      <c r="AM644" s="147"/>
      <c r="AN644" s="149"/>
      <c r="AO644" s="147"/>
      <c r="AP644" s="147"/>
      <c r="AQ644" s="114"/>
      <c r="AR644" s="147"/>
      <c r="AS644" s="114"/>
      <c r="AT644" s="147"/>
      <c r="AU644" s="147"/>
      <c r="AV644" s="147"/>
      <c r="AW644" s="114"/>
      <c r="AX644" s="147"/>
      <c r="AY644" s="114"/>
      <c r="AZ644" s="147"/>
      <c r="BA644" s="114"/>
      <c r="BB644" s="149"/>
      <c r="BC644" s="118"/>
      <c r="BD644" s="70"/>
      <c r="BE644" s="71"/>
      <c r="BF644" s="148"/>
      <c r="BG644" s="148"/>
      <c r="BH644" s="147"/>
      <c r="BI644" s="114"/>
      <c r="BJ644" s="114"/>
      <c r="BK644" s="147"/>
      <c r="BL644" s="150"/>
      <c r="BM644" s="147"/>
      <c r="BN644" s="147"/>
      <c r="BO644" s="147"/>
      <c r="BP644" s="147"/>
      <c r="BQ644" s="147"/>
      <c r="BR644" s="115"/>
      <c r="BS644" s="115"/>
      <c r="BT644" s="115"/>
      <c r="BU644" s="147"/>
      <c r="BV644" s="150"/>
      <c r="BW644" s="147"/>
      <c r="BX644" s="147"/>
      <c r="BY644" s="147"/>
      <c r="BZ644" s="147"/>
      <c r="CA644" s="147"/>
      <c r="CB644" s="115"/>
      <c r="CC644" s="115"/>
      <c r="CD644" s="115"/>
      <c r="CE644" s="147"/>
      <c r="CF644" s="150"/>
      <c r="CG644" s="120"/>
      <c r="CH644" s="185"/>
      <c r="CI644" s="122"/>
      <c r="CJ644" s="122"/>
      <c r="CK644" s="184"/>
      <c r="CL644" s="184"/>
    </row>
    <row r="645" spans="1:90" hidden="1" x14ac:dyDescent="0.25">
      <c r="A645" s="145"/>
      <c r="B645" s="146"/>
      <c r="C645" s="94"/>
      <c r="D645" s="147"/>
      <c r="E645" s="148"/>
      <c r="F645" s="149"/>
      <c r="G645" s="147"/>
      <c r="H645" s="147"/>
      <c r="I645" s="147"/>
      <c r="J645" s="147"/>
      <c r="K645" s="147"/>
      <c r="L645" s="115"/>
      <c r="M645" s="115"/>
      <c r="N645" s="115"/>
      <c r="O645" s="147"/>
      <c r="P645" s="149"/>
      <c r="Q645" s="147"/>
      <c r="R645" s="147"/>
      <c r="S645" s="147"/>
      <c r="T645" s="147"/>
      <c r="U645" s="147"/>
      <c r="V645" s="115"/>
      <c r="W645" s="115"/>
      <c r="X645" s="115"/>
      <c r="Y645" s="147"/>
      <c r="Z645" s="149"/>
      <c r="AA645" s="147"/>
      <c r="AB645" s="147"/>
      <c r="AC645" s="147"/>
      <c r="AD645" s="114"/>
      <c r="AE645" s="114"/>
      <c r="AF645" s="147"/>
      <c r="AG645" s="149"/>
      <c r="AH645" s="147"/>
      <c r="AI645" s="147"/>
      <c r="AJ645" s="147"/>
      <c r="AK645" s="114"/>
      <c r="AL645" s="114"/>
      <c r="AM645" s="147"/>
      <c r="AN645" s="149"/>
      <c r="AO645" s="147"/>
      <c r="AP645" s="147"/>
      <c r="AQ645" s="114"/>
      <c r="AR645" s="147"/>
      <c r="AS645" s="114"/>
      <c r="AT645" s="147"/>
      <c r="AU645" s="147"/>
      <c r="AV645" s="147"/>
      <c r="AW645" s="114"/>
      <c r="AX645" s="147"/>
      <c r="AY645" s="114"/>
      <c r="AZ645" s="147"/>
      <c r="BA645" s="114"/>
      <c r="BB645" s="149"/>
      <c r="BC645" s="118"/>
      <c r="BD645" s="70"/>
      <c r="BE645" s="71"/>
      <c r="BF645" s="148"/>
      <c r="BG645" s="148"/>
      <c r="BH645" s="147"/>
      <c r="BI645" s="114"/>
      <c r="BJ645" s="114"/>
      <c r="BK645" s="147"/>
      <c r="BL645" s="150"/>
      <c r="BM645" s="147"/>
      <c r="BN645" s="147"/>
      <c r="BO645" s="147"/>
      <c r="BP645" s="147"/>
      <c r="BQ645" s="147"/>
      <c r="BR645" s="115"/>
      <c r="BS645" s="115"/>
      <c r="BT645" s="115"/>
      <c r="BU645" s="147"/>
      <c r="BV645" s="150"/>
      <c r="BW645" s="147"/>
      <c r="BX645" s="147"/>
      <c r="BY645" s="147"/>
      <c r="BZ645" s="147"/>
      <c r="CA645" s="147"/>
      <c r="CB645" s="115"/>
      <c r="CC645" s="115"/>
      <c r="CD645" s="115"/>
      <c r="CE645" s="147"/>
      <c r="CF645" s="150"/>
      <c r="CG645" s="120"/>
      <c r="CH645" s="185"/>
      <c r="CI645" s="122"/>
      <c r="CJ645" s="122"/>
      <c r="CK645" s="184"/>
      <c r="CL645" s="184"/>
    </row>
    <row r="646" spans="1:90" hidden="1" x14ac:dyDescent="0.25">
      <c r="A646" s="145"/>
      <c r="B646" s="146"/>
      <c r="C646" s="94"/>
      <c r="D646" s="147"/>
      <c r="E646" s="148"/>
      <c r="F646" s="149"/>
      <c r="G646" s="147"/>
      <c r="H646" s="147"/>
      <c r="I646" s="147"/>
      <c r="J646" s="147"/>
      <c r="K646" s="147"/>
      <c r="L646" s="115"/>
      <c r="M646" s="115"/>
      <c r="N646" s="115"/>
      <c r="O646" s="147"/>
      <c r="P646" s="149"/>
      <c r="Q646" s="147"/>
      <c r="R646" s="147"/>
      <c r="S646" s="147"/>
      <c r="T646" s="147"/>
      <c r="U646" s="147"/>
      <c r="V646" s="115"/>
      <c r="W646" s="115"/>
      <c r="X646" s="115"/>
      <c r="Y646" s="147"/>
      <c r="Z646" s="149"/>
      <c r="AA646" s="147"/>
      <c r="AB646" s="147"/>
      <c r="AC646" s="147"/>
      <c r="AD646" s="114"/>
      <c r="AE646" s="114"/>
      <c r="AF646" s="147"/>
      <c r="AG646" s="149"/>
      <c r="AH646" s="147"/>
      <c r="AI646" s="147"/>
      <c r="AJ646" s="147"/>
      <c r="AK646" s="114"/>
      <c r="AL646" s="114"/>
      <c r="AM646" s="147"/>
      <c r="AN646" s="149"/>
      <c r="AO646" s="147"/>
      <c r="AP646" s="147"/>
      <c r="AQ646" s="114"/>
      <c r="AR646" s="147"/>
      <c r="AS646" s="114"/>
      <c r="AT646" s="147"/>
      <c r="AU646" s="147"/>
      <c r="AV646" s="147"/>
      <c r="AW646" s="114"/>
      <c r="AX646" s="147"/>
      <c r="AY646" s="114"/>
      <c r="AZ646" s="147"/>
      <c r="BA646" s="114"/>
      <c r="BB646" s="149"/>
      <c r="BC646" s="118"/>
      <c r="BD646" s="70"/>
      <c r="BE646" s="71"/>
      <c r="BF646" s="148"/>
      <c r="BG646" s="148"/>
      <c r="BH646" s="147"/>
      <c r="BI646" s="114"/>
      <c r="BJ646" s="114"/>
      <c r="BK646" s="147"/>
      <c r="BL646" s="150"/>
      <c r="BM646" s="147"/>
      <c r="BN646" s="147"/>
      <c r="BO646" s="147"/>
      <c r="BP646" s="147"/>
      <c r="BQ646" s="147"/>
      <c r="BR646" s="115"/>
      <c r="BS646" s="115"/>
      <c r="BT646" s="115"/>
      <c r="BU646" s="147"/>
      <c r="BV646" s="150"/>
      <c r="BW646" s="147"/>
      <c r="BX646" s="147"/>
      <c r="BY646" s="147"/>
      <c r="BZ646" s="147"/>
      <c r="CA646" s="147"/>
      <c r="CB646" s="115"/>
      <c r="CC646" s="115"/>
      <c r="CD646" s="115"/>
      <c r="CE646" s="147"/>
      <c r="CF646" s="150"/>
      <c r="CG646" s="120"/>
      <c r="CH646" s="185"/>
      <c r="CI646" s="122"/>
      <c r="CJ646" s="122"/>
      <c r="CK646" s="184"/>
      <c r="CL646" s="184"/>
    </row>
    <row r="647" spans="1:90" hidden="1" x14ac:dyDescent="0.25">
      <c r="A647" s="145"/>
      <c r="B647" s="146"/>
      <c r="C647" s="94"/>
      <c r="D647" s="147"/>
      <c r="E647" s="148"/>
      <c r="F647" s="149"/>
      <c r="G647" s="147"/>
      <c r="H647" s="147"/>
      <c r="I647" s="147"/>
      <c r="J647" s="147"/>
      <c r="K647" s="147"/>
      <c r="L647" s="115"/>
      <c r="M647" s="115"/>
      <c r="N647" s="115"/>
      <c r="O647" s="147"/>
      <c r="P647" s="149"/>
      <c r="Q647" s="147"/>
      <c r="R647" s="147"/>
      <c r="S647" s="147"/>
      <c r="T647" s="147"/>
      <c r="U647" s="147"/>
      <c r="V647" s="115"/>
      <c r="W647" s="115"/>
      <c r="X647" s="115"/>
      <c r="Y647" s="147"/>
      <c r="Z647" s="149"/>
      <c r="AA647" s="147"/>
      <c r="AB647" s="147"/>
      <c r="AC647" s="147"/>
      <c r="AD647" s="114"/>
      <c r="AE647" s="114"/>
      <c r="AF647" s="147"/>
      <c r="AG647" s="149"/>
      <c r="AH647" s="147"/>
      <c r="AI647" s="147"/>
      <c r="AJ647" s="147"/>
      <c r="AK647" s="114"/>
      <c r="AL647" s="114"/>
      <c r="AM647" s="147"/>
      <c r="AN647" s="149"/>
      <c r="AO647" s="147"/>
      <c r="AP647" s="147"/>
      <c r="AQ647" s="114"/>
      <c r="AR647" s="147"/>
      <c r="AS647" s="114"/>
      <c r="AT647" s="147"/>
      <c r="AU647" s="147"/>
      <c r="AV647" s="147"/>
      <c r="AW647" s="114"/>
      <c r="AX647" s="147"/>
      <c r="AY647" s="114"/>
      <c r="AZ647" s="147"/>
      <c r="BA647" s="114"/>
      <c r="BB647" s="149"/>
      <c r="BC647" s="118"/>
      <c r="BD647" s="70"/>
      <c r="BE647" s="71"/>
      <c r="BF647" s="148"/>
      <c r="BG647" s="148"/>
      <c r="BH647" s="147"/>
      <c r="BI647" s="114"/>
      <c r="BJ647" s="114"/>
      <c r="BK647" s="147"/>
      <c r="BL647" s="150"/>
      <c r="BM647" s="147"/>
      <c r="BN647" s="147"/>
      <c r="BO647" s="147"/>
      <c r="BP647" s="147"/>
      <c r="BQ647" s="147"/>
      <c r="BR647" s="115"/>
      <c r="BS647" s="115"/>
      <c r="BT647" s="115"/>
      <c r="BU647" s="147"/>
      <c r="BV647" s="150"/>
      <c r="BW647" s="147"/>
      <c r="BX647" s="147"/>
      <c r="BY647" s="147"/>
      <c r="BZ647" s="147"/>
      <c r="CA647" s="147"/>
      <c r="CB647" s="115"/>
      <c r="CC647" s="115"/>
      <c r="CD647" s="115"/>
      <c r="CE647" s="147"/>
      <c r="CF647" s="150"/>
      <c r="CG647" s="120"/>
      <c r="CH647" s="185"/>
      <c r="CI647" s="122"/>
      <c r="CJ647" s="122"/>
      <c r="CK647" s="184"/>
      <c r="CL647" s="184"/>
    </row>
    <row r="648" spans="1:90" hidden="1" x14ac:dyDescent="0.25">
      <c r="A648" s="145"/>
      <c r="B648" s="146"/>
      <c r="C648" s="94"/>
      <c r="D648" s="147"/>
      <c r="E648" s="148"/>
      <c r="F648" s="149"/>
      <c r="G648" s="147"/>
      <c r="H648" s="147"/>
      <c r="I648" s="147"/>
      <c r="J648" s="147"/>
      <c r="K648" s="147"/>
      <c r="L648" s="115"/>
      <c r="M648" s="115"/>
      <c r="N648" s="115"/>
      <c r="O648" s="147"/>
      <c r="P648" s="149"/>
      <c r="Q648" s="147"/>
      <c r="R648" s="147"/>
      <c r="S648" s="147"/>
      <c r="T648" s="147"/>
      <c r="U648" s="147"/>
      <c r="V648" s="115"/>
      <c r="W648" s="115"/>
      <c r="X648" s="115"/>
      <c r="Y648" s="147"/>
      <c r="Z648" s="149"/>
      <c r="AA648" s="147"/>
      <c r="AB648" s="147"/>
      <c r="AC648" s="147"/>
      <c r="AD648" s="114"/>
      <c r="AE648" s="114"/>
      <c r="AF648" s="147"/>
      <c r="AG648" s="149"/>
      <c r="AH648" s="147"/>
      <c r="AI648" s="147"/>
      <c r="AJ648" s="147"/>
      <c r="AK648" s="114"/>
      <c r="AL648" s="114"/>
      <c r="AM648" s="147"/>
      <c r="AN648" s="149"/>
      <c r="AO648" s="147"/>
      <c r="AP648" s="147"/>
      <c r="AQ648" s="114"/>
      <c r="AR648" s="147"/>
      <c r="AS648" s="114"/>
      <c r="AT648" s="147"/>
      <c r="AU648" s="147"/>
      <c r="AV648" s="147"/>
      <c r="AW648" s="114"/>
      <c r="AX648" s="147"/>
      <c r="AY648" s="114"/>
      <c r="AZ648" s="147"/>
      <c r="BA648" s="114"/>
      <c r="BB648" s="149"/>
      <c r="BC648" s="118"/>
      <c r="BD648" s="70"/>
      <c r="BE648" s="71"/>
      <c r="BF648" s="148"/>
      <c r="BG648" s="148"/>
      <c r="BH648" s="147"/>
      <c r="BI648" s="114"/>
      <c r="BJ648" s="114"/>
      <c r="BK648" s="147"/>
      <c r="BL648" s="150"/>
      <c r="BM648" s="147"/>
      <c r="BN648" s="147"/>
      <c r="BO648" s="147"/>
      <c r="BP648" s="147"/>
      <c r="BQ648" s="147"/>
      <c r="BR648" s="115"/>
      <c r="BS648" s="115"/>
      <c r="BT648" s="115"/>
      <c r="BU648" s="147"/>
      <c r="BV648" s="150"/>
      <c r="BW648" s="147"/>
      <c r="BX648" s="147"/>
      <c r="BY648" s="147"/>
      <c r="BZ648" s="147"/>
      <c r="CA648" s="147"/>
      <c r="CB648" s="115"/>
      <c r="CC648" s="115"/>
      <c r="CD648" s="115"/>
      <c r="CE648" s="147"/>
      <c r="CF648" s="150"/>
      <c r="CG648" s="120"/>
      <c r="CH648" s="185"/>
      <c r="CI648" s="122"/>
      <c r="CJ648" s="122"/>
      <c r="CK648" s="184"/>
      <c r="CL648" s="184"/>
    </row>
    <row r="649" spans="1:90" hidden="1" x14ac:dyDescent="0.25">
      <c r="A649" s="145"/>
      <c r="B649" s="146"/>
      <c r="C649" s="94"/>
      <c r="D649" s="147"/>
      <c r="E649" s="148"/>
      <c r="F649" s="149"/>
      <c r="G649" s="147"/>
      <c r="H649" s="147"/>
      <c r="I649" s="147"/>
      <c r="J649" s="147"/>
      <c r="K649" s="147"/>
      <c r="L649" s="115"/>
      <c r="M649" s="115"/>
      <c r="N649" s="115"/>
      <c r="O649" s="147"/>
      <c r="P649" s="149"/>
      <c r="Q649" s="147"/>
      <c r="R649" s="147"/>
      <c r="S649" s="147"/>
      <c r="T649" s="147"/>
      <c r="U649" s="147"/>
      <c r="V649" s="115"/>
      <c r="W649" s="115"/>
      <c r="X649" s="115"/>
      <c r="Y649" s="147"/>
      <c r="Z649" s="149"/>
      <c r="AA649" s="147"/>
      <c r="AB649" s="147"/>
      <c r="AC649" s="147"/>
      <c r="AD649" s="114"/>
      <c r="AE649" s="114"/>
      <c r="AF649" s="147"/>
      <c r="AG649" s="149"/>
      <c r="AH649" s="147"/>
      <c r="AI649" s="147"/>
      <c r="AJ649" s="147"/>
      <c r="AK649" s="114"/>
      <c r="AL649" s="114"/>
      <c r="AM649" s="147"/>
      <c r="AN649" s="149"/>
      <c r="AO649" s="147"/>
      <c r="AP649" s="147"/>
      <c r="AQ649" s="114"/>
      <c r="AR649" s="147"/>
      <c r="AS649" s="114"/>
      <c r="AT649" s="147"/>
      <c r="AU649" s="147"/>
      <c r="AV649" s="147"/>
      <c r="AW649" s="114"/>
      <c r="AX649" s="147"/>
      <c r="AY649" s="114"/>
      <c r="AZ649" s="147"/>
      <c r="BA649" s="114"/>
      <c r="BB649" s="149"/>
      <c r="BC649" s="118"/>
      <c r="BD649" s="70"/>
      <c r="BE649" s="71"/>
      <c r="BF649" s="148"/>
      <c r="BG649" s="148"/>
      <c r="BH649" s="147"/>
      <c r="BI649" s="114"/>
      <c r="BJ649" s="114"/>
      <c r="BK649" s="147"/>
      <c r="BL649" s="150"/>
      <c r="BM649" s="147"/>
      <c r="BN649" s="147"/>
      <c r="BO649" s="147"/>
      <c r="BP649" s="147"/>
      <c r="BQ649" s="147"/>
      <c r="BR649" s="115"/>
      <c r="BS649" s="115"/>
      <c r="BT649" s="115"/>
      <c r="BU649" s="147"/>
      <c r="BV649" s="150"/>
      <c r="BW649" s="147"/>
      <c r="BX649" s="147"/>
      <c r="BY649" s="147"/>
      <c r="BZ649" s="147"/>
      <c r="CA649" s="147"/>
      <c r="CB649" s="115"/>
      <c r="CC649" s="115"/>
      <c r="CD649" s="115"/>
      <c r="CE649" s="147"/>
      <c r="CF649" s="150"/>
      <c r="CG649" s="120"/>
      <c r="CH649" s="185"/>
      <c r="CI649" s="122"/>
      <c r="CJ649" s="122"/>
      <c r="CK649" s="184"/>
      <c r="CL649" s="184"/>
    </row>
    <row r="650" spans="1:90" hidden="1" x14ac:dyDescent="0.25">
      <c r="A650" s="145"/>
      <c r="B650" s="146"/>
      <c r="C650" s="94"/>
      <c r="D650" s="147"/>
      <c r="E650" s="148"/>
      <c r="F650" s="149"/>
      <c r="G650" s="147"/>
      <c r="H650" s="147"/>
      <c r="I650" s="147"/>
      <c r="J650" s="147"/>
      <c r="K650" s="147"/>
      <c r="L650" s="115"/>
      <c r="M650" s="115"/>
      <c r="N650" s="115"/>
      <c r="O650" s="147"/>
      <c r="P650" s="149"/>
      <c r="Q650" s="147"/>
      <c r="R650" s="147"/>
      <c r="S650" s="147"/>
      <c r="T650" s="147"/>
      <c r="U650" s="147"/>
      <c r="V650" s="115"/>
      <c r="W650" s="115"/>
      <c r="X650" s="115"/>
      <c r="Y650" s="147"/>
      <c r="Z650" s="149"/>
      <c r="AA650" s="147"/>
      <c r="AB650" s="147"/>
      <c r="AC650" s="147"/>
      <c r="AD650" s="114"/>
      <c r="AE650" s="114"/>
      <c r="AF650" s="147"/>
      <c r="AG650" s="149"/>
      <c r="AH650" s="147"/>
      <c r="AI650" s="147"/>
      <c r="AJ650" s="147"/>
      <c r="AK650" s="114"/>
      <c r="AL650" s="114"/>
      <c r="AM650" s="147"/>
      <c r="AN650" s="149"/>
      <c r="AO650" s="147"/>
      <c r="AP650" s="147"/>
      <c r="AQ650" s="114"/>
      <c r="AR650" s="147"/>
      <c r="AS650" s="114"/>
      <c r="AT650" s="147"/>
      <c r="AU650" s="147"/>
      <c r="AV650" s="147"/>
      <c r="AW650" s="114"/>
      <c r="AX650" s="147"/>
      <c r="AY650" s="114"/>
      <c r="AZ650" s="147"/>
      <c r="BA650" s="114"/>
      <c r="BB650" s="149"/>
      <c r="BC650" s="118"/>
      <c r="BD650" s="70"/>
      <c r="BE650" s="71"/>
      <c r="BF650" s="148"/>
      <c r="BG650" s="148"/>
      <c r="BH650" s="147"/>
      <c r="BI650" s="114"/>
      <c r="BJ650" s="114"/>
      <c r="BK650" s="147"/>
      <c r="BL650" s="150"/>
      <c r="BM650" s="147"/>
      <c r="BN650" s="147"/>
      <c r="BO650" s="147"/>
      <c r="BP650" s="147"/>
      <c r="BQ650" s="147"/>
      <c r="BR650" s="115"/>
      <c r="BS650" s="115"/>
      <c r="BT650" s="115"/>
      <c r="BU650" s="147"/>
      <c r="BV650" s="150"/>
      <c r="BW650" s="147"/>
      <c r="BX650" s="147"/>
      <c r="BY650" s="147"/>
      <c r="BZ650" s="147"/>
      <c r="CA650" s="147"/>
      <c r="CB650" s="115"/>
      <c r="CC650" s="115"/>
      <c r="CD650" s="115"/>
      <c r="CE650" s="147"/>
      <c r="CF650" s="150"/>
      <c r="CG650" s="120"/>
      <c r="CH650" s="185"/>
      <c r="CI650" s="122"/>
      <c r="CJ650" s="122"/>
      <c r="CK650" s="184"/>
      <c r="CL650" s="184"/>
    </row>
    <row r="651" spans="1:90" hidden="1" x14ac:dyDescent="0.25">
      <c r="A651" s="145"/>
      <c r="B651" s="146"/>
      <c r="C651" s="94"/>
      <c r="D651" s="147"/>
      <c r="E651" s="148"/>
      <c r="F651" s="149"/>
      <c r="G651" s="147"/>
      <c r="H651" s="147"/>
      <c r="I651" s="147"/>
      <c r="J651" s="147"/>
      <c r="K651" s="147"/>
      <c r="L651" s="115"/>
      <c r="M651" s="115"/>
      <c r="N651" s="115"/>
      <c r="O651" s="147"/>
      <c r="P651" s="149"/>
      <c r="Q651" s="147"/>
      <c r="R651" s="147"/>
      <c r="S651" s="147"/>
      <c r="T651" s="147"/>
      <c r="U651" s="147"/>
      <c r="V651" s="115"/>
      <c r="W651" s="115"/>
      <c r="X651" s="115"/>
      <c r="Y651" s="147"/>
      <c r="Z651" s="149"/>
      <c r="AA651" s="147"/>
      <c r="AB651" s="147"/>
      <c r="AC651" s="147"/>
      <c r="AD651" s="114"/>
      <c r="AE651" s="114"/>
      <c r="AF651" s="147"/>
      <c r="AG651" s="149"/>
      <c r="AH651" s="147"/>
      <c r="AI651" s="147"/>
      <c r="AJ651" s="147"/>
      <c r="AK651" s="114"/>
      <c r="AL651" s="114"/>
      <c r="AM651" s="147"/>
      <c r="AN651" s="149"/>
      <c r="AO651" s="147"/>
      <c r="AP651" s="147"/>
      <c r="AQ651" s="114"/>
      <c r="AR651" s="147"/>
      <c r="AS651" s="114"/>
      <c r="AT651" s="147"/>
      <c r="AU651" s="147"/>
      <c r="AV651" s="147"/>
      <c r="AW651" s="114"/>
      <c r="AX651" s="147"/>
      <c r="AY651" s="114"/>
      <c r="AZ651" s="147"/>
      <c r="BA651" s="114"/>
      <c r="BB651" s="149"/>
      <c r="BC651" s="118"/>
      <c r="BD651" s="70"/>
      <c r="BE651" s="71"/>
      <c r="BF651" s="148"/>
      <c r="BG651" s="148"/>
      <c r="BH651" s="147"/>
      <c r="BI651" s="114"/>
      <c r="BJ651" s="114"/>
      <c r="BK651" s="147"/>
      <c r="BL651" s="150"/>
      <c r="BM651" s="147"/>
      <c r="BN651" s="147"/>
      <c r="BO651" s="147"/>
      <c r="BP651" s="147"/>
      <c r="BQ651" s="147"/>
      <c r="BR651" s="115"/>
      <c r="BS651" s="115"/>
      <c r="BT651" s="115"/>
      <c r="BU651" s="147"/>
      <c r="BV651" s="150"/>
      <c r="BW651" s="147"/>
      <c r="BX651" s="147"/>
      <c r="BY651" s="147"/>
      <c r="BZ651" s="147"/>
      <c r="CA651" s="147"/>
      <c r="CB651" s="115"/>
      <c r="CC651" s="115"/>
      <c r="CD651" s="115"/>
      <c r="CE651" s="147"/>
      <c r="CF651" s="150"/>
      <c r="CG651" s="120"/>
      <c r="CH651" s="185"/>
      <c r="CI651" s="122"/>
      <c r="CJ651" s="122"/>
      <c r="CK651" s="184"/>
      <c r="CL651" s="184"/>
    </row>
    <row r="652" spans="1:90" hidden="1" x14ac:dyDescent="0.25">
      <c r="A652" s="145"/>
      <c r="B652" s="146"/>
      <c r="C652" s="94"/>
      <c r="D652" s="147"/>
      <c r="E652" s="148"/>
      <c r="F652" s="149"/>
      <c r="G652" s="147"/>
      <c r="H652" s="147"/>
      <c r="I652" s="147"/>
      <c r="J652" s="147"/>
      <c r="K652" s="147"/>
      <c r="L652" s="115"/>
      <c r="M652" s="115"/>
      <c r="N652" s="115"/>
      <c r="O652" s="147"/>
      <c r="P652" s="149"/>
      <c r="Q652" s="147"/>
      <c r="R652" s="147"/>
      <c r="S652" s="147"/>
      <c r="T652" s="147"/>
      <c r="U652" s="147"/>
      <c r="V652" s="115"/>
      <c r="W652" s="115"/>
      <c r="X652" s="115"/>
      <c r="Y652" s="147"/>
      <c r="Z652" s="149"/>
      <c r="AA652" s="147"/>
      <c r="AB652" s="147"/>
      <c r="AC652" s="147"/>
      <c r="AD652" s="114"/>
      <c r="AE652" s="114"/>
      <c r="AF652" s="147"/>
      <c r="AG652" s="149"/>
      <c r="AH652" s="147"/>
      <c r="AI652" s="147"/>
      <c r="AJ652" s="147"/>
      <c r="AK652" s="114"/>
      <c r="AL652" s="114"/>
      <c r="AM652" s="147"/>
      <c r="AN652" s="149"/>
      <c r="AO652" s="147"/>
      <c r="AP652" s="147"/>
      <c r="AQ652" s="114"/>
      <c r="AR652" s="147"/>
      <c r="AS652" s="114"/>
      <c r="AT652" s="147"/>
      <c r="AU652" s="147"/>
      <c r="AV652" s="147"/>
      <c r="AW652" s="114"/>
      <c r="AX652" s="147"/>
      <c r="AY652" s="114"/>
      <c r="AZ652" s="147"/>
      <c r="BA652" s="114"/>
      <c r="BB652" s="149"/>
      <c r="BC652" s="118"/>
      <c r="BD652" s="70"/>
      <c r="BE652" s="71"/>
      <c r="BF652" s="148"/>
      <c r="BG652" s="148"/>
      <c r="BH652" s="147"/>
      <c r="BI652" s="114"/>
      <c r="BJ652" s="114"/>
      <c r="BK652" s="147"/>
      <c r="BL652" s="150"/>
      <c r="BM652" s="147"/>
      <c r="BN652" s="147"/>
      <c r="BO652" s="147"/>
      <c r="BP652" s="147"/>
      <c r="BQ652" s="147"/>
      <c r="BR652" s="115"/>
      <c r="BS652" s="115"/>
      <c r="BT652" s="115"/>
      <c r="BU652" s="147"/>
      <c r="BV652" s="150"/>
      <c r="BW652" s="147"/>
      <c r="BX652" s="147"/>
      <c r="BY652" s="147"/>
      <c r="BZ652" s="147"/>
      <c r="CA652" s="147"/>
      <c r="CB652" s="115"/>
      <c r="CC652" s="115"/>
      <c r="CD652" s="115"/>
      <c r="CE652" s="147"/>
      <c r="CF652" s="150"/>
      <c r="CG652" s="120"/>
      <c r="CH652" s="185"/>
      <c r="CI652" s="122"/>
      <c r="CJ652" s="122"/>
      <c r="CK652" s="184"/>
      <c r="CL652" s="184"/>
    </row>
    <row r="653" spans="1:90" hidden="1" x14ac:dyDescent="0.25">
      <c r="A653" s="145"/>
      <c r="B653" s="146"/>
      <c r="C653" s="94"/>
      <c r="D653" s="147"/>
      <c r="E653" s="148"/>
      <c r="F653" s="149"/>
      <c r="G653" s="147"/>
      <c r="H653" s="147"/>
      <c r="I653" s="147"/>
      <c r="J653" s="147"/>
      <c r="K653" s="147"/>
      <c r="L653" s="115"/>
      <c r="M653" s="115"/>
      <c r="N653" s="115"/>
      <c r="O653" s="147"/>
      <c r="P653" s="149"/>
      <c r="Q653" s="147"/>
      <c r="R653" s="147"/>
      <c r="S653" s="147"/>
      <c r="T653" s="147"/>
      <c r="U653" s="147"/>
      <c r="V653" s="115"/>
      <c r="W653" s="115"/>
      <c r="X653" s="115"/>
      <c r="Y653" s="147"/>
      <c r="Z653" s="149"/>
      <c r="AA653" s="147"/>
      <c r="AB653" s="147"/>
      <c r="AC653" s="147"/>
      <c r="AD653" s="114"/>
      <c r="AE653" s="114"/>
      <c r="AF653" s="147"/>
      <c r="AG653" s="149"/>
      <c r="AH653" s="147"/>
      <c r="AI653" s="147"/>
      <c r="AJ653" s="147"/>
      <c r="AK653" s="114"/>
      <c r="AL653" s="114"/>
      <c r="AM653" s="147"/>
      <c r="AN653" s="149"/>
      <c r="AO653" s="147"/>
      <c r="AP653" s="147"/>
      <c r="AQ653" s="114"/>
      <c r="AR653" s="147"/>
      <c r="AS653" s="114"/>
      <c r="AT653" s="147"/>
      <c r="AU653" s="147"/>
      <c r="AV653" s="147"/>
      <c r="AW653" s="114"/>
      <c r="AX653" s="147"/>
      <c r="AY653" s="114"/>
      <c r="AZ653" s="147"/>
      <c r="BA653" s="114"/>
      <c r="BB653" s="149"/>
      <c r="BC653" s="118"/>
      <c r="BD653" s="70"/>
      <c r="BE653" s="71"/>
      <c r="BF653" s="148"/>
      <c r="BG653" s="148"/>
      <c r="BH653" s="147"/>
      <c r="BI653" s="114"/>
      <c r="BJ653" s="114"/>
      <c r="BK653" s="147"/>
      <c r="BL653" s="150"/>
      <c r="BM653" s="147"/>
      <c r="BN653" s="147"/>
      <c r="BO653" s="147"/>
      <c r="BP653" s="147"/>
      <c r="BQ653" s="147"/>
      <c r="BR653" s="115"/>
      <c r="BS653" s="115"/>
      <c r="BT653" s="115"/>
      <c r="BU653" s="147"/>
      <c r="BV653" s="150"/>
      <c r="BW653" s="147"/>
      <c r="BX653" s="147"/>
      <c r="BY653" s="147"/>
      <c r="BZ653" s="147"/>
      <c r="CA653" s="147"/>
      <c r="CB653" s="115"/>
      <c r="CC653" s="115"/>
      <c r="CD653" s="115"/>
      <c r="CE653" s="147"/>
      <c r="CF653" s="150"/>
      <c r="CG653" s="120"/>
      <c r="CH653" s="185"/>
      <c r="CI653" s="122"/>
      <c r="CJ653" s="122"/>
      <c r="CK653" s="184"/>
      <c r="CL653" s="184"/>
    </row>
    <row r="654" spans="1:90" hidden="1" x14ac:dyDescent="0.25">
      <c r="A654" s="145"/>
      <c r="B654" s="146"/>
      <c r="C654" s="94"/>
      <c r="D654" s="147"/>
      <c r="E654" s="148"/>
      <c r="F654" s="149"/>
      <c r="G654" s="147"/>
      <c r="H654" s="147"/>
      <c r="I654" s="147"/>
      <c r="J654" s="147"/>
      <c r="K654" s="147"/>
      <c r="L654" s="115"/>
      <c r="M654" s="115"/>
      <c r="N654" s="115"/>
      <c r="O654" s="147"/>
      <c r="P654" s="149"/>
      <c r="Q654" s="147"/>
      <c r="R654" s="147"/>
      <c r="S654" s="147"/>
      <c r="T654" s="147"/>
      <c r="U654" s="147"/>
      <c r="V654" s="115"/>
      <c r="W654" s="115"/>
      <c r="X654" s="115"/>
      <c r="Y654" s="147"/>
      <c r="Z654" s="149"/>
      <c r="AA654" s="147"/>
      <c r="AB654" s="147"/>
      <c r="AC654" s="147"/>
      <c r="AD654" s="114"/>
      <c r="AE654" s="114"/>
      <c r="AF654" s="147"/>
      <c r="AG654" s="149"/>
      <c r="AH654" s="147"/>
      <c r="AI654" s="147"/>
      <c r="AJ654" s="147"/>
      <c r="AK654" s="114"/>
      <c r="AL654" s="114"/>
      <c r="AM654" s="147"/>
      <c r="AN654" s="149"/>
      <c r="AO654" s="147"/>
      <c r="AP654" s="147"/>
      <c r="AQ654" s="114"/>
      <c r="AR654" s="147"/>
      <c r="AS654" s="114"/>
      <c r="AT654" s="147"/>
      <c r="AU654" s="147"/>
      <c r="AV654" s="147"/>
      <c r="AW654" s="114"/>
      <c r="AX654" s="147"/>
      <c r="AY654" s="114"/>
      <c r="AZ654" s="147"/>
      <c r="BA654" s="114"/>
      <c r="BB654" s="149"/>
      <c r="BC654" s="118"/>
      <c r="BD654" s="70"/>
      <c r="BE654" s="71"/>
      <c r="BF654" s="148"/>
      <c r="BG654" s="148"/>
      <c r="BH654" s="147"/>
      <c r="BI654" s="114"/>
      <c r="BJ654" s="114"/>
      <c r="BK654" s="147"/>
      <c r="BL654" s="150"/>
      <c r="BM654" s="147"/>
      <c r="BN654" s="147"/>
      <c r="BO654" s="147"/>
      <c r="BP654" s="147"/>
      <c r="BQ654" s="147"/>
      <c r="BR654" s="115"/>
      <c r="BS654" s="115"/>
      <c r="BT654" s="115"/>
      <c r="BU654" s="147"/>
      <c r="BV654" s="150"/>
      <c r="BW654" s="147"/>
      <c r="BX654" s="147"/>
      <c r="BY654" s="147"/>
      <c r="BZ654" s="147"/>
      <c r="CA654" s="147"/>
      <c r="CB654" s="115"/>
      <c r="CC654" s="115"/>
      <c r="CD654" s="115"/>
      <c r="CE654" s="147"/>
      <c r="CF654" s="150"/>
      <c r="CG654" s="120"/>
      <c r="CH654" s="185"/>
      <c r="CI654" s="122"/>
      <c r="CJ654" s="122"/>
      <c r="CK654" s="184"/>
      <c r="CL654" s="184"/>
    </row>
    <row r="655" spans="1:90" hidden="1" x14ac:dyDescent="0.25">
      <c r="A655" s="145"/>
      <c r="B655" s="146"/>
      <c r="C655" s="94"/>
      <c r="D655" s="147"/>
      <c r="E655" s="148"/>
      <c r="F655" s="149"/>
      <c r="G655" s="147"/>
      <c r="H655" s="147"/>
      <c r="I655" s="147"/>
      <c r="J655" s="147"/>
      <c r="K655" s="147"/>
      <c r="L655" s="115"/>
      <c r="M655" s="115"/>
      <c r="N655" s="115"/>
      <c r="O655" s="147"/>
      <c r="P655" s="149"/>
      <c r="Q655" s="147"/>
      <c r="R655" s="147"/>
      <c r="S655" s="147"/>
      <c r="T655" s="147"/>
      <c r="U655" s="147"/>
      <c r="V655" s="115"/>
      <c r="W655" s="115"/>
      <c r="X655" s="115"/>
      <c r="Y655" s="147"/>
      <c r="Z655" s="149"/>
      <c r="AA655" s="147"/>
      <c r="AB655" s="147"/>
      <c r="AC655" s="147"/>
      <c r="AD655" s="114"/>
      <c r="AE655" s="114"/>
      <c r="AF655" s="147"/>
      <c r="AG655" s="149"/>
      <c r="AH655" s="147"/>
      <c r="AI655" s="147"/>
      <c r="AJ655" s="147"/>
      <c r="AK655" s="114"/>
      <c r="AL655" s="114"/>
      <c r="AM655" s="147"/>
      <c r="AN655" s="149"/>
      <c r="AO655" s="147"/>
      <c r="AP655" s="147"/>
      <c r="AQ655" s="114"/>
      <c r="AR655" s="147"/>
      <c r="AS655" s="114"/>
      <c r="AT655" s="147"/>
      <c r="AU655" s="147"/>
      <c r="AV655" s="147"/>
      <c r="AW655" s="114"/>
      <c r="AX655" s="147"/>
      <c r="AY655" s="114"/>
      <c r="AZ655" s="147"/>
      <c r="BA655" s="114"/>
      <c r="BB655" s="149"/>
      <c r="BC655" s="118"/>
      <c r="BD655" s="70"/>
      <c r="BE655" s="71"/>
      <c r="BF655" s="148"/>
      <c r="BG655" s="148"/>
      <c r="BH655" s="147"/>
      <c r="BI655" s="114"/>
      <c r="BJ655" s="114"/>
      <c r="BK655" s="147"/>
      <c r="BL655" s="150"/>
      <c r="BM655" s="147"/>
      <c r="BN655" s="147"/>
      <c r="BO655" s="147"/>
      <c r="BP655" s="147"/>
      <c r="BQ655" s="147"/>
      <c r="BR655" s="115"/>
      <c r="BS655" s="115"/>
      <c r="BT655" s="115"/>
      <c r="BU655" s="147"/>
      <c r="BV655" s="150"/>
      <c r="BW655" s="147"/>
      <c r="BX655" s="147"/>
      <c r="BY655" s="147"/>
      <c r="BZ655" s="147"/>
      <c r="CA655" s="147"/>
      <c r="CB655" s="115"/>
      <c r="CC655" s="115"/>
      <c r="CD655" s="115"/>
      <c r="CE655" s="147"/>
      <c r="CF655" s="150"/>
      <c r="CG655" s="120"/>
      <c r="CH655" s="185"/>
      <c r="CI655" s="122"/>
      <c r="CJ655" s="122"/>
      <c r="CK655" s="184"/>
      <c r="CL655" s="184"/>
    </row>
    <row r="656" spans="1:90" hidden="1" x14ac:dyDescent="0.25">
      <c r="A656" s="145"/>
      <c r="B656" s="146"/>
      <c r="C656" s="94"/>
      <c r="D656" s="147"/>
      <c r="E656" s="148"/>
      <c r="F656" s="149"/>
      <c r="G656" s="147"/>
      <c r="H656" s="147"/>
      <c r="I656" s="147"/>
      <c r="J656" s="147"/>
      <c r="K656" s="147"/>
      <c r="L656" s="115"/>
      <c r="M656" s="115"/>
      <c r="N656" s="115"/>
      <c r="O656" s="147"/>
      <c r="P656" s="149"/>
      <c r="Q656" s="147"/>
      <c r="R656" s="147"/>
      <c r="S656" s="147"/>
      <c r="T656" s="147"/>
      <c r="U656" s="147"/>
      <c r="V656" s="115"/>
      <c r="W656" s="115"/>
      <c r="X656" s="115"/>
      <c r="Y656" s="147"/>
      <c r="Z656" s="149"/>
      <c r="AA656" s="147"/>
      <c r="AB656" s="147"/>
      <c r="AC656" s="147"/>
      <c r="AD656" s="114"/>
      <c r="AE656" s="114"/>
      <c r="AF656" s="147"/>
      <c r="AG656" s="149"/>
      <c r="AH656" s="147"/>
      <c r="AI656" s="147"/>
      <c r="AJ656" s="147"/>
      <c r="AK656" s="114"/>
      <c r="AL656" s="114"/>
      <c r="AM656" s="147"/>
      <c r="AN656" s="149"/>
      <c r="AO656" s="147"/>
      <c r="AP656" s="147"/>
      <c r="AQ656" s="114"/>
      <c r="AR656" s="147"/>
      <c r="AS656" s="114"/>
      <c r="AT656" s="147"/>
      <c r="AU656" s="147"/>
      <c r="AV656" s="147"/>
      <c r="AW656" s="114"/>
      <c r="AX656" s="147"/>
      <c r="AY656" s="114"/>
      <c r="AZ656" s="147"/>
      <c r="BA656" s="114"/>
      <c r="BB656" s="149"/>
      <c r="BC656" s="118"/>
      <c r="BD656" s="70"/>
      <c r="BE656" s="71"/>
      <c r="BF656" s="148"/>
      <c r="BG656" s="148"/>
      <c r="BH656" s="147"/>
      <c r="BI656" s="114"/>
      <c r="BJ656" s="114"/>
      <c r="BK656" s="147"/>
      <c r="BL656" s="150"/>
      <c r="BM656" s="147"/>
      <c r="BN656" s="147"/>
      <c r="BO656" s="147"/>
      <c r="BP656" s="147"/>
      <c r="BQ656" s="147"/>
      <c r="BR656" s="115"/>
      <c r="BS656" s="115"/>
      <c r="BT656" s="115"/>
      <c r="BU656" s="147"/>
      <c r="BV656" s="150"/>
      <c r="BW656" s="147"/>
      <c r="BX656" s="147"/>
      <c r="BY656" s="147"/>
      <c r="BZ656" s="147"/>
      <c r="CA656" s="147"/>
      <c r="CB656" s="115"/>
      <c r="CC656" s="115"/>
      <c r="CD656" s="115"/>
      <c r="CE656" s="147"/>
      <c r="CF656" s="150"/>
      <c r="CG656" s="120"/>
      <c r="CH656" s="185"/>
      <c r="CI656" s="122"/>
      <c r="CJ656" s="122"/>
      <c r="CK656" s="184"/>
      <c r="CL656" s="184"/>
    </row>
    <row r="657" spans="1:90" hidden="1" x14ac:dyDescent="0.25">
      <c r="A657" s="145"/>
      <c r="B657" s="146"/>
      <c r="C657" s="94"/>
      <c r="D657" s="147"/>
      <c r="E657" s="148"/>
      <c r="F657" s="149"/>
      <c r="G657" s="147"/>
      <c r="H657" s="147"/>
      <c r="I657" s="147"/>
      <c r="J657" s="147"/>
      <c r="K657" s="147"/>
      <c r="L657" s="115"/>
      <c r="M657" s="115"/>
      <c r="N657" s="115"/>
      <c r="O657" s="147"/>
      <c r="P657" s="149"/>
      <c r="Q657" s="147"/>
      <c r="R657" s="147"/>
      <c r="S657" s="147"/>
      <c r="T657" s="147"/>
      <c r="U657" s="147"/>
      <c r="V657" s="115"/>
      <c r="W657" s="115"/>
      <c r="X657" s="115"/>
      <c r="Y657" s="147"/>
      <c r="Z657" s="149"/>
      <c r="AA657" s="147"/>
      <c r="AB657" s="147"/>
      <c r="AC657" s="147"/>
      <c r="AD657" s="114"/>
      <c r="AE657" s="114"/>
      <c r="AF657" s="147"/>
      <c r="AG657" s="149"/>
      <c r="AH657" s="147"/>
      <c r="AI657" s="147"/>
      <c r="AJ657" s="147"/>
      <c r="AK657" s="114"/>
      <c r="AL657" s="114"/>
      <c r="AM657" s="147"/>
      <c r="AN657" s="149"/>
      <c r="AO657" s="147"/>
      <c r="AP657" s="147"/>
      <c r="AQ657" s="114"/>
      <c r="AR657" s="147"/>
      <c r="AS657" s="114"/>
      <c r="AT657" s="147"/>
      <c r="AU657" s="147"/>
      <c r="AV657" s="147"/>
      <c r="AW657" s="114"/>
      <c r="AX657" s="147"/>
      <c r="AY657" s="114"/>
      <c r="AZ657" s="147"/>
      <c r="BA657" s="114"/>
      <c r="BB657" s="149"/>
      <c r="BC657" s="118"/>
      <c r="BD657" s="70"/>
      <c r="BE657" s="71"/>
      <c r="BF657" s="148"/>
      <c r="BG657" s="148"/>
      <c r="BH657" s="147"/>
      <c r="BI657" s="114"/>
      <c r="BJ657" s="114"/>
      <c r="BK657" s="147"/>
      <c r="BL657" s="150"/>
      <c r="BM657" s="147"/>
      <c r="BN657" s="147"/>
      <c r="BO657" s="147"/>
      <c r="BP657" s="147"/>
      <c r="BQ657" s="147"/>
      <c r="BR657" s="115"/>
      <c r="BS657" s="115"/>
      <c r="BT657" s="115"/>
      <c r="BU657" s="147"/>
      <c r="BV657" s="150"/>
      <c r="BW657" s="147"/>
      <c r="BX657" s="147"/>
      <c r="BY657" s="147"/>
      <c r="BZ657" s="147"/>
      <c r="CA657" s="147"/>
      <c r="CB657" s="115"/>
      <c r="CC657" s="115"/>
      <c r="CD657" s="115"/>
      <c r="CE657" s="147"/>
      <c r="CF657" s="150"/>
      <c r="CG657" s="120"/>
      <c r="CH657" s="185"/>
      <c r="CI657" s="122"/>
      <c r="CJ657" s="122"/>
      <c r="CK657" s="184"/>
      <c r="CL657" s="184"/>
    </row>
    <row r="658" spans="1:90" hidden="1" x14ac:dyDescent="0.25">
      <c r="A658" s="145"/>
      <c r="B658" s="146"/>
      <c r="C658" s="94"/>
      <c r="D658" s="147"/>
      <c r="E658" s="148"/>
      <c r="F658" s="149"/>
      <c r="G658" s="147"/>
      <c r="H658" s="147"/>
      <c r="I658" s="147"/>
      <c r="J658" s="147"/>
      <c r="K658" s="147"/>
      <c r="L658" s="115"/>
      <c r="M658" s="115"/>
      <c r="N658" s="115"/>
      <c r="O658" s="147"/>
      <c r="P658" s="149"/>
      <c r="Q658" s="147"/>
      <c r="R658" s="147"/>
      <c r="S658" s="147"/>
      <c r="T658" s="147"/>
      <c r="U658" s="147"/>
      <c r="V658" s="115"/>
      <c r="W658" s="115"/>
      <c r="X658" s="115"/>
      <c r="Y658" s="147"/>
      <c r="Z658" s="149"/>
      <c r="AA658" s="147"/>
      <c r="AB658" s="147"/>
      <c r="AC658" s="147"/>
      <c r="AD658" s="114"/>
      <c r="AE658" s="114"/>
      <c r="AF658" s="147"/>
      <c r="AG658" s="149"/>
      <c r="AH658" s="147"/>
      <c r="AI658" s="147"/>
      <c r="AJ658" s="147"/>
      <c r="AK658" s="114"/>
      <c r="AL658" s="114"/>
      <c r="AM658" s="147"/>
      <c r="AN658" s="149"/>
      <c r="AO658" s="147"/>
      <c r="AP658" s="147"/>
      <c r="AQ658" s="114"/>
      <c r="AR658" s="147"/>
      <c r="AS658" s="114"/>
      <c r="AT658" s="147"/>
      <c r="AU658" s="147"/>
      <c r="AV658" s="147"/>
      <c r="AW658" s="114"/>
      <c r="AX658" s="147"/>
      <c r="AY658" s="114"/>
      <c r="AZ658" s="147"/>
      <c r="BA658" s="114"/>
      <c r="BB658" s="149"/>
      <c r="BC658" s="118"/>
      <c r="BD658" s="70"/>
      <c r="BE658" s="71"/>
      <c r="BF658" s="148"/>
      <c r="BG658" s="148"/>
      <c r="BH658" s="147"/>
      <c r="BI658" s="114"/>
      <c r="BJ658" s="114"/>
      <c r="BK658" s="147"/>
      <c r="BL658" s="150"/>
      <c r="BM658" s="147"/>
      <c r="BN658" s="147"/>
      <c r="BO658" s="147"/>
      <c r="BP658" s="147"/>
      <c r="BQ658" s="147"/>
      <c r="BR658" s="115"/>
      <c r="BS658" s="115"/>
      <c r="BT658" s="115"/>
      <c r="BU658" s="147"/>
      <c r="BV658" s="150"/>
      <c r="BW658" s="147"/>
      <c r="BX658" s="147"/>
      <c r="BY658" s="147"/>
      <c r="BZ658" s="147"/>
      <c r="CA658" s="147"/>
      <c r="CB658" s="115"/>
      <c r="CC658" s="115"/>
      <c r="CD658" s="115"/>
      <c r="CE658" s="147"/>
      <c r="CF658" s="150"/>
      <c r="CG658" s="120"/>
      <c r="CH658" s="185"/>
      <c r="CI658" s="122"/>
      <c r="CJ658" s="122"/>
      <c r="CK658" s="184"/>
      <c r="CL658" s="184"/>
    </row>
    <row r="659" spans="1:90" hidden="1" x14ac:dyDescent="0.25">
      <c r="A659" s="145"/>
      <c r="B659" s="146"/>
      <c r="C659" s="94"/>
      <c r="D659" s="147"/>
      <c r="E659" s="148"/>
      <c r="F659" s="149"/>
      <c r="G659" s="147"/>
      <c r="H659" s="147"/>
      <c r="I659" s="147"/>
      <c r="J659" s="147"/>
      <c r="K659" s="147"/>
      <c r="L659" s="115"/>
      <c r="M659" s="115"/>
      <c r="N659" s="115"/>
      <c r="O659" s="147"/>
      <c r="P659" s="149"/>
      <c r="Q659" s="147"/>
      <c r="R659" s="147"/>
      <c r="S659" s="147"/>
      <c r="T659" s="147"/>
      <c r="U659" s="147"/>
      <c r="V659" s="115"/>
      <c r="W659" s="115"/>
      <c r="X659" s="115"/>
      <c r="Y659" s="147"/>
      <c r="Z659" s="149"/>
      <c r="AA659" s="147"/>
      <c r="AB659" s="147"/>
      <c r="AC659" s="147"/>
      <c r="AD659" s="114"/>
      <c r="AE659" s="114"/>
      <c r="AF659" s="147"/>
      <c r="AG659" s="149"/>
      <c r="AH659" s="147"/>
      <c r="AI659" s="147"/>
      <c r="AJ659" s="147"/>
      <c r="AK659" s="114"/>
      <c r="AL659" s="114"/>
      <c r="AM659" s="147"/>
      <c r="AN659" s="149"/>
      <c r="AO659" s="147"/>
      <c r="AP659" s="147"/>
      <c r="AQ659" s="114"/>
      <c r="AR659" s="147"/>
      <c r="AS659" s="114"/>
      <c r="AT659" s="147"/>
      <c r="AU659" s="147"/>
      <c r="AV659" s="147"/>
      <c r="AW659" s="114"/>
      <c r="AX659" s="147"/>
      <c r="AY659" s="114"/>
      <c r="AZ659" s="147"/>
      <c r="BA659" s="114"/>
      <c r="BB659" s="149"/>
      <c r="BC659" s="118"/>
      <c r="BD659" s="70"/>
      <c r="BE659" s="71"/>
      <c r="BF659" s="148"/>
      <c r="BG659" s="148"/>
      <c r="BH659" s="147"/>
      <c r="BI659" s="114"/>
      <c r="BJ659" s="114"/>
      <c r="BK659" s="147"/>
      <c r="BL659" s="150"/>
      <c r="BM659" s="147"/>
      <c r="BN659" s="147"/>
      <c r="BO659" s="147"/>
      <c r="BP659" s="147"/>
      <c r="BQ659" s="147"/>
      <c r="BR659" s="115"/>
      <c r="BS659" s="115"/>
      <c r="BT659" s="115"/>
      <c r="BU659" s="147"/>
      <c r="BV659" s="150"/>
      <c r="BW659" s="147"/>
      <c r="BX659" s="147"/>
      <c r="BY659" s="147"/>
      <c r="BZ659" s="147"/>
      <c r="CA659" s="147"/>
      <c r="CB659" s="115"/>
      <c r="CC659" s="115"/>
      <c r="CD659" s="115"/>
      <c r="CE659" s="147"/>
      <c r="CF659" s="150"/>
      <c r="CG659" s="120"/>
      <c r="CH659" s="185"/>
      <c r="CI659" s="122"/>
      <c r="CJ659" s="122"/>
      <c r="CK659" s="184"/>
      <c r="CL659" s="184"/>
    </row>
    <row r="660" spans="1:90" hidden="1" x14ac:dyDescent="0.25">
      <c r="A660" s="145"/>
      <c r="B660" s="146"/>
      <c r="C660" s="94"/>
      <c r="D660" s="147"/>
      <c r="E660" s="148"/>
      <c r="F660" s="149"/>
      <c r="G660" s="147"/>
      <c r="H660" s="147"/>
      <c r="I660" s="147"/>
      <c r="J660" s="147"/>
      <c r="K660" s="147"/>
      <c r="L660" s="115"/>
      <c r="M660" s="115"/>
      <c r="N660" s="115"/>
      <c r="O660" s="147"/>
      <c r="P660" s="149"/>
      <c r="Q660" s="147"/>
      <c r="R660" s="147"/>
      <c r="S660" s="147"/>
      <c r="T660" s="147"/>
      <c r="U660" s="147"/>
      <c r="V660" s="115"/>
      <c r="W660" s="115"/>
      <c r="X660" s="115"/>
      <c r="Y660" s="147"/>
      <c r="Z660" s="149"/>
      <c r="AA660" s="147"/>
      <c r="AB660" s="147"/>
      <c r="AC660" s="147"/>
      <c r="AD660" s="114"/>
      <c r="AE660" s="114"/>
      <c r="AF660" s="147"/>
      <c r="AG660" s="149"/>
      <c r="AH660" s="147"/>
      <c r="AI660" s="147"/>
      <c r="AJ660" s="147"/>
      <c r="AK660" s="114"/>
      <c r="AL660" s="114"/>
      <c r="AM660" s="147"/>
      <c r="AN660" s="149"/>
      <c r="AO660" s="147"/>
      <c r="AP660" s="147"/>
      <c r="AQ660" s="114"/>
      <c r="AR660" s="147"/>
      <c r="AS660" s="114"/>
      <c r="AT660" s="147"/>
      <c r="AU660" s="147"/>
      <c r="AV660" s="147"/>
      <c r="AW660" s="114"/>
      <c r="AX660" s="147"/>
      <c r="AY660" s="114"/>
      <c r="AZ660" s="147"/>
      <c r="BA660" s="114"/>
      <c r="BB660" s="149"/>
      <c r="BC660" s="118"/>
      <c r="BD660" s="70"/>
      <c r="BE660" s="71"/>
      <c r="BF660" s="148"/>
      <c r="BG660" s="148"/>
      <c r="BH660" s="147"/>
      <c r="BI660" s="114"/>
      <c r="BJ660" s="114"/>
      <c r="BK660" s="147"/>
      <c r="BL660" s="150"/>
      <c r="BM660" s="147"/>
      <c r="BN660" s="147"/>
      <c r="BO660" s="147"/>
      <c r="BP660" s="147"/>
      <c r="BQ660" s="147"/>
      <c r="BR660" s="115"/>
      <c r="BS660" s="115"/>
      <c r="BT660" s="115"/>
      <c r="BU660" s="147"/>
      <c r="BV660" s="150"/>
      <c r="BW660" s="147"/>
      <c r="BX660" s="147"/>
      <c r="BY660" s="147"/>
      <c r="BZ660" s="147"/>
      <c r="CA660" s="147"/>
      <c r="CB660" s="115"/>
      <c r="CC660" s="115"/>
      <c r="CD660" s="115"/>
      <c r="CE660" s="147"/>
      <c r="CF660" s="150"/>
      <c r="CG660" s="120"/>
      <c r="CH660" s="185"/>
      <c r="CI660" s="122"/>
      <c r="CJ660" s="122"/>
      <c r="CK660" s="184"/>
      <c r="CL660" s="184"/>
    </row>
    <row r="661" spans="1:90" hidden="1" x14ac:dyDescent="0.25">
      <c r="A661" s="145"/>
      <c r="B661" s="146"/>
      <c r="C661" s="94"/>
      <c r="D661" s="147"/>
      <c r="E661" s="148"/>
      <c r="F661" s="149"/>
      <c r="G661" s="147"/>
      <c r="H661" s="147"/>
      <c r="I661" s="147"/>
      <c r="J661" s="147"/>
      <c r="K661" s="147"/>
      <c r="L661" s="115"/>
      <c r="M661" s="115"/>
      <c r="N661" s="115"/>
      <c r="O661" s="147"/>
      <c r="P661" s="149"/>
      <c r="Q661" s="147"/>
      <c r="R661" s="147"/>
      <c r="S661" s="147"/>
      <c r="T661" s="147"/>
      <c r="U661" s="147"/>
      <c r="V661" s="115"/>
      <c r="W661" s="115"/>
      <c r="X661" s="115"/>
      <c r="Y661" s="147"/>
      <c r="Z661" s="149"/>
      <c r="AA661" s="147"/>
      <c r="AB661" s="147"/>
      <c r="AC661" s="147"/>
      <c r="AD661" s="114"/>
      <c r="AE661" s="114"/>
      <c r="AF661" s="147"/>
      <c r="AG661" s="149"/>
      <c r="AH661" s="147"/>
      <c r="AI661" s="147"/>
      <c r="AJ661" s="147"/>
      <c r="AK661" s="114"/>
      <c r="AL661" s="114"/>
      <c r="AM661" s="147"/>
      <c r="AN661" s="149"/>
      <c r="AO661" s="147"/>
      <c r="AP661" s="147"/>
      <c r="AQ661" s="114"/>
      <c r="AR661" s="147"/>
      <c r="AS661" s="114"/>
      <c r="AT661" s="147"/>
      <c r="AU661" s="147"/>
      <c r="AV661" s="147"/>
      <c r="AW661" s="114"/>
      <c r="AX661" s="147"/>
      <c r="AY661" s="114"/>
      <c r="AZ661" s="147"/>
      <c r="BA661" s="114"/>
      <c r="BB661" s="149"/>
      <c r="BC661" s="118"/>
      <c r="BD661" s="70"/>
      <c r="BE661" s="71"/>
      <c r="BF661" s="148"/>
      <c r="BG661" s="148"/>
      <c r="BH661" s="147"/>
      <c r="BI661" s="114"/>
      <c r="BJ661" s="114"/>
      <c r="BK661" s="147"/>
      <c r="BL661" s="150"/>
      <c r="BM661" s="147"/>
      <c r="BN661" s="147"/>
      <c r="BO661" s="147"/>
      <c r="BP661" s="147"/>
      <c r="BQ661" s="147"/>
      <c r="BR661" s="115"/>
      <c r="BS661" s="115"/>
      <c r="BT661" s="115"/>
      <c r="BU661" s="147"/>
      <c r="BV661" s="150"/>
      <c r="BW661" s="147"/>
      <c r="BX661" s="147"/>
      <c r="BY661" s="147"/>
      <c r="BZ661" s="147"/>
      <c r="CA661" s="147"/>
      <c r="CB661" s="115"/>
      <c r="CC661" s="115"/>
      <c r="CD661" s="115"/>
      <c r="CE661" s="147"/>
      <c r="CF661" s="150"/>
      <c r="CG661" s="120"/>
      <c r="CH661" s="185"/>
      <c r="CI661" s="122"/>
      <c r="CJ661" s="122"/>
      <c r="CK661" s="184"/>
      <c r="CL661" s="184"/>
    </row>
    <row r="662" spans="1:90" hidden="1" x14ac:dyDescent="0.25">
      <c r="A662" s="145"/>
      <c r="B662" s="146"/>
      <c r="C662" s="94"/>
      <c r="D662" s="147"/>
      <c r="E662" s="148"/>
      <c r="F662" s="149"/>
      <c r="G662" s="147"/>
      <c r="H662" s="147"/>
      <c r="I662" s="147"/>
      <c r="J662" s="147"/>
      <c r="K662" s="147"/>
      <c r="L662" s="115"/>
      <c r="M662" s="115"/>
      <c r="N662" s="115"/>
      <c r="O662" s="147"/>
      <c r="P662" s="149"/>
      <c r="Q662" s="147"/>
      <c r="R662" s="147"/>
      <c r="S662" s="147"/>
      <c r="T662" s="147"/>
      <c r="U662" s="147"/>
      <c r="V662" s="115"/>
      <c r="W662" s="115"/>
      <c r="X662" s="115"/>
      <c r="Y662" s="147"/>
      <c r="Z662" s="149"/>
      <c r="AA662" s="147"/>
      <c r="AB662" s="147"/>
      <c r="AC662" s="147"/>
      <c r="AD662" s="114"/>
      <c r="AE662" s="114"/>
      <c r="AF662" s="147"/>
      <c r="AG662" s="149"/>
      <c r="AH662" s="147"/>
      <c r="AI662" s="147"/>
      <c r="AJ662" s="147"/>
      <c r="AK662" s="114"/>
      <c r="AL662" s="114"/>
      <c r="AM662" s="147"/>
      <c r="AN662" s="149"/>
      <c r="AO662" s="147"/>
      <c r="AP662" s="147"/>
      <c r="AQ662" s="114"/>
      <c r="AR662" s="147"/>
      <c r="AS662" s="114"/>
      <c r="AT662" s="147"/>
      <c r="AU662" s="147"/>
      <c r="AV662" s="147"/>
      <c r="AW662" s="114"/>
      <c r="AX662" s="147"/>
      <c r="AY662" s="114"/>
      <c r="AZ662" s="147"/>
      <c r="BA662" s="114"/>
      <c r="BB662" s="149"/>
      <c r="BC662" s="118"/>
      <c r="BD662" s="70"/>
      <c r="BE662" s="71"/>
      <c r="BF662" s="148"/>
      <c r="BG662" s="148"/>
      <c r="BH662" s="147"/>
      <c r="BI662" s="114"/>
      <c r="BJ662" s="114"/>
      <c r="BK662" s="147"/>
      <c r="BL662" s="150"/>
      <c r="BM662" s="147"/>
      <c r="BN662" s="147"/>
      <c r="BO662" s="147"/>
      <c r="BP662" s="147"/>
      <c r="BQ662" s="147"/>
      <c r="BR662" s="115"/>
      <c r="BS662" s="115"/>
      <c r="BT662" s="115"/>
      <c r="BU662" s="147"/>
      <c r="BV662" s="150"/>
      <c r="BW662" s="147"/>
      <c r="BX662" s="147"/>
      <c r="BY662" s="147"/>
      <c r="BZ662" s="147"/>
      <c r="CA662" s="147"/>
      <c r="CB662" s="115"/>
      <c r="CC662" s="115"/>
      <c r="CD662" s="115"/>
      <c r="CE662" s="147"/>
      <c r="CF662" s="150"/>
      <c r="CG662" s="120"/>
      <c r="CH662" s="185"/>
      <c r="CI662" s="122"/>
      <c r="CJ662" s="122"/>
      <c r="CK662" s="184"/>
      <c r="CL662" s="184"/>
    </row>
    <row r="663" spans="1:90" hidden="1" x14ac:dyDescent="0.25">
      <c r="A663" s="145"/>
      <c r="B663" s="146"/>
      <c r="C663" s="94"/>
      <c r="D663" s="147"/>
      <c r="E663" s="148"/>
      <c r="F663" s="149"/>
      <c r="G663" s="147"/>
      <c r="H663" s="147"/>
      <c r="I663" s="147"/>
      <c r="J663" s="147"/>
      <c r="K663" s="147"/>
      <c r="L663" s="115"/>
      <c r="M663" s="115"/>
      <c r="N663" s="115"/>
      <c r="O663" s="147"/>
      <c r="P663" s="149"/>
      <c r="Q663" s="147"/>
      <c r="R663" s="147"/>
      <c r="S663" s="147"/>
      <c r="T663" s="147"/>
      <c r="U663" s="147"/>
      <c r="V663" s="115"/>
      <c r="W663" s="115"/>
      <c r="X663" s="115"/>
      <c r="Y663" s="147"/>
      <c r="Z663" s="149"/>
      <c r="AA663" s="147"/>
      <c r="AB663" s="147"/>
      <c r="AC663" s="147"/>
      <c r="AD663" s="114"/>
      <c r="AE663" s="114"/>
      <c r="AF663" s="147"/>
      <c r="AG663" s="149"/>
      <c r="AH663" s="147"/>
      <c r="AI663" s="147"/>
      <c r="AJ663" s="147"/>
      <c r="AK663" s="114"/>
      <c r="AL663" s="114"/>
      <c r="AM663" s="147"/>
      <c r="AN663" s="149"/>
      <c r="AO663" s="147"/>
      <c r="AP663" s="147"/>
      <c r="AQ663" s="114"/>
      <c r="AR663" s="147"/>
      <c r="AS663" s="114"/>
      <c r="AT663" s="147"/>
      <c r="AU663" s="147"/>
      <c r="AV663" s="147"/>
      <c r="AW663" s="114"/>
      <c r="AX663" s="147"/>
      <c r="AY663" s="114"/>
      <c r="AZ663" s="147"/>
      <c r="BA663" s="114"/>
      <c r="BB663" s="149"/>
      <c r="BC663" s="118"/>
      <c r="BD663" s="70"/>
      <c r="BE663" s="71"/>
      <c r="BF663" s="148"/>
      <c r="BG663" s="148"/>
      <c r="BH663" s="147"/>
      <c r="BI663" s="114"/>
      <c r="BJ663" s="114"/>
      <c r="BK663" s="147"/>
      <c r="BL663" s="150"/>
      <c r="BM663" s="147"/>
      <c r="BN663" s="147"/>
      <c r="BO663" s="147"/>
      <c r="BP663" s="147"/>
      <c r="BQ663" s="147"/>
      <c r="BR663" s="115"/>
      <c r="BS663" s="115"/>
      <c r="BT663" s="115"/>
      <c r="BU663" s="147"/>
      <c r="BV663" s="150"/>
      <c r="BW663" s="147"/>
      <c r="BX663" s="147"/>
      <c r="BY663" s="147"/>
      <c r="BZ663" s="147"/>
      <c r="CA663" s="147"/>
      <c r="CB663" s="115"/>
      <c r="CC663" s="115"/>
      <c r="CD663" s="115"/>
      <c r="CE663" s="147"/>
      <c r="CF663" s="150"/>
      <c r="CG663" s="120"/>
      <c r="CH663" s="185"/>
      <c r="CI663" s="122"/>
      <c r="CJ663" s="122"/>
      <c r="CK663" s="184"/>
      <c r="CL663" s="184"/>
    </row>
    <row r="664" spans="1:90" hidden="1" x14ac:dyDescent="0.25">
      <c r="A664" s="145"/>
      <c r="B664" s="146"/>
      <c r="C664" s="94"/>
      <c r="D664" s="147"/>
      <c r="E664" s="148"/>
      <c r="F664" s="149"/>
      <c r="G664" s="147"/>
      <c r="H664" s="147"/>
      <c r="I664" s="147"/>
      <c r="J664" s="147"/>
      <c r="K664" s="147"/>
      <c r="L664" s="115"/>
      <c r="M664" s="115"/>
      <c r="N664" s="115"/>
      <c r="O664" s="147"/>
      <c r="P664" s="149"/>
      <c r="Q664" s="147"/>
      <c r="R664" s="147"/>
      <c r="S664" s="147"/>
      <c r="T664" s="147"/>
      <c r="U664" s="147"/>
      <c r="V664" s="115"/>
      <c r="W664" s="115"/>
      <c r="X664" s="115"/>
      <c r="Y664" s="147"/>
      <c r="Z664" s="149"/>
      <c r="AA664" s="147"/>
      <c r="AB664" s="147"/>
      <c r="AC664" s="147"/>
      <c r="AD664" s="114"/>
      <c r="AE664" s="114"/>
      <c r="AF664" s="147"/>
      <c r="AG664" s="149"/>
      <c r="AH664" s="147"/>
      <c r="AI664" s="147"/>
      <c r="AJ664" s="147"/>
      <c r="AK664" s="114"/>
      <c r="AL664" s="114"/>
      <c r="AM664" s="147"/>
      <c r="AN664" s="149"/>
      <c r="AO664" s="147"/>
      <c r="AP664" s="147"/>
      <c r="AQ664" s="114"/>
      <c r="AR664" s="147"/>
      <c r="AS664" s="114"/>
      <c r="AT664" s="147"/>
      <c r="AU664" s="147"/>
      <c r="AV664" s="147"/>
      <c r="AW664" s="114"/>
      <c r="AX664" s="147"/>
      <c r="AY664" s="114"/>
      <c r="AZ664" s="147"/>
      <c r="BA664" s="114"/>
      <c r="BB664" s="149"/>
      <c r="BC664" s="118"/>
      <c r="BD664" s="70"/>
      <c r="BE664" s="71"/>
      <c r="BF664" s="148"/>
      <c r="BG664" s="148"/>
      <c r="BH664" s="147"/>
      <c r="BI664" s="114"/>
      <c r="BJ664" s="114"/>
      <c r="BK664" s="147"/>
      <c r="BL664" s="150"/>
      <c r="BM664" s="147"/>
      <c r="BN664" s="147"/>
      <c r="BO664" s="147"/>
      <c r="BP664" s="147"/>
      <c r="BQ664" s="147"/>
      <c r="BR664" s="115"/>
      <c r="BS664" s="115"/>
      <c r="BT664" s="115"/>
      <c r="BU664" s="147"/>
      <c r="BV664" s="150"/>
      <c r="BW664" s="147"/>
      <c r="BX664" s="147"/>
      <c r="BY664" s="147"/>
      <c r="BZ664" s="147"/>
      <c r="CA664" s="147"/>
      <c r="CB664" s="115"/>
      <c r="CC664" s="115"/>
      <c r="CD664" s="115"/>
      <c r="CE664" s="147"/>
      <c r="CF664" s="150"/>
      <c r="CG664" s="120"/>
      <c r="CH664" s="185"/>
      <c r="CI664" s="122"/>
      <c r="CJ664" s="122"/>
      <c r="CK664" s="184"/>
      <c r="CL664" s="184"/>
    </row>
    <row r="665" spans="1:90" hidden="1" x14ac:dyDescent="0.25">
      <c r="A665" s="145"/>
      <c r="B665" s="146"/>
      <c r="C665" s="94"/>
      <c r="D665" s="147"/>
      <c r="E665" s="148"/>
      <c r="F665" s="149"/>
      <c r="G665" s="147"/>
      <c r="H665" s="147"/>
      <c r="I665" s="147"/>
      <c r="J665" s="147"/>
      <c r="K665" s="147"/>
      <c r="L665" s="115"/>
      <c r="M665" s="115"/>
      <c r="N665" s="115"/>
      <c r="O665" s="147"/>
      <c r="P665" s="149"/>
      <c r="Q665" s="147"/>
      <c r="R665" s="147"/>
      <c r="S665" s="147"/>
      <c r="T665" s="147"/>
      <c r="U665" s="147"/>
      <c r="V665" s="115"/>
      <c r="W665" s="115"/>
      <c r="X665" s="115"/>
      <c r="Y665" s="147"/>
      <c r="Z665" s="149"/>
      <c r="AA665" s="147"/>
      <c r="AB665" s="147"/>
      <c r="AC665" s="147"/>
      <c r="AD665" s="114"/>
      <c r="AE665" s="114"/>
      <c r="AF665" s="147"/>
      <c r="AG665" s="149"/>
      <c r="AH665" s="147"/>
      <c r="AI665" s="147"/>
      <c r="AJ665" s="147"/>
      <c r="AK665" s="114"/>
      <c r="AL665" s="114"/>
      <c r="AM665" s="147"/>
      <c r="AN665" s="149"/>
      <c r="AO665" s="147"/>
      <c r="AP665" s="147"/>
      <c r="AQ665" s="114"/>
      <c r="AR665" s="147"/>
      <c r="AS665" s="114"/>
      <c r="AT665" s="147"/>
      <c r="AU665" s="147"/>
      <c r="AV665" s="147"/>
      <c r="AW665" s="114"/>
      <c r="AX665" s="147"/>
      <c r="AY665" s="114"/>
      <c r="AZ665" s="147"/>
      <c r="BA665" s="114"/>
      <c r="BB665" s="149"/>
      <c r="BC665" s="118"/>
      <c r="BD665" s="70"/>
      <c r="BE665" s="71"/>
      <c r="BF665" s="148"/>
      <c r="BG665" s="148"/>
      <c r="BH665" s="147"/>
      <c r="BI665" s="114"/>
      <c r="BJ665" s="114"/>
      <c r="BK665" s="147"/>
      <c r="BL665" s="150"/>
      <c r="BM665" s="147"/>
      <c r="BN665" s="147"/>
      <c r="BO665" s="147"/>
      <c r="BP665" s="147"/>
      <c r="BQ665" s="147"/>
      <c r="BR665" s="115"/>
      <c r="BS665" s="115"/>
      <c r="BT665" s="115"/>
      <c r="BU665" s="147"/>
      <c r="BV665" s="150"/>
      <c r="BW665" s="147"/>
      <c r="BX665" s="147"/>
      <c r="BY665" s="147"/>
      <c r="BZ665" s="147"/>
      <c r="CA665" s="147"/>
      <c r="CB665" s="115"/>
      <c r="CC665" s="115"/>
      <c r="CD665" s="115"/>
      <c r="CE665" s="147"/>
      <c r="CF665" s="150"/>
      <c r="CG665" s="120"/>
      <c r="CH665" s="185"/>
      <c r="CI665" s="122"/>
      <c r="CJ665" s="122"/>
      <c r="CK665" s="184"/>
      <c r="CL665" s="184"/>
    </row>
    <row r="666" spans="1:90" hidden="1" x14ac:dyDescent="0.25">
      <c r="A666" s="145"/>
      <c r="B666" s="146"/>
      <c r="C666" s="94"/>
      <c r="D666" s="147"/>
      <c r="E666" s="148"/>
      <c r="F666" s="149"/>
      <c r="G666" s="147"/>
      <c r="H666" s="147"/>
      <c r="I666" s="147"/>
      <c r="J666" s="147"/>
      <c r="K666" s="147"/>
      <c r="L666" s="115"/>
      <c r="M666" s="115"/>
      <c r="N666" s="115"/>
      <c r="O666" s="147"/>
      <c r="P666" s="149"/>
      <c r="Q666" s="147"/>
      <c r="R666" s="147"/>
      <c r="S666" s="147"/>
      <c r="T666" s="147"/>
      <c r="U666" s="147"/>
      <c r="V666" s="115"/>
      <c r="W666" s="115"/>
      <c r="X666" s="115"/>
      <c r="Y666" s="147"/>
      <c r="Z666" s="149"/>
      <c r="AA666" s="147"/>
      <c r="AB666" s="147"/>
      <c r="AC666" s="147"/>
      <c r="AD666" s="114"/>
      <c r="AE666" s="114"/>
      <c r="AF666" s="147"/>
      <c r="AG666" s="149"/>
      <c r="AH666" s="147"/>
      <c r="AI666" s="147"/>
      <c r="AJ666" s="147"/>
      <c r="AK666" s="114"/>
      <c r="AL666" s="114"/>
      <c r="AM666" s="147"/>
      <c r="AN666" s="149"/>
      <c r="AO666" s="147"/>
      <c r="AP666" s="147"/>
      <c r="AQ666" s="114"/>
      <c r="AR666" s="147"/>
      <c r="AS666" s="114"/>
      <c r="AT666" s="147"/>
      <c r="AU666" s="147"/>
      <c r="AV666" s="147"/>
      <c r="AW666" s="114"/>
      <c r="AX666" s="147"/>
      <c r="AY666" s="114"/>
      <c r="AZ666" s="147"/>
      <c r="BA666" s="114"/>
      <c r="BB666" s="149"/>
      <c r="BC666" s="118"/>
      <c r="BD666" s="70"/>
      <c r="BE666" s="71"/>
      <c r="BF666" s="148"/>
      <c r="BG666" s="148"/>
      <c r="BH666" s="147"/>
      <c r="BI666" s="114"/>
      <c r="BJ666" s="114"/>
      <c r="BK666" s="147"/>
      <c r="BL666" s="150"/>
      <c r="BM666" s="147"/>
      <c r="BN666" s="147"/>
      <c r="BO666" s="147"/>
      <c r="BP666" s="147"/>
      <c r="BQ666" s="147"/>
      <c r="BR666" s="115"/>
      <c r="BS666" s="115"/>
      <c r="BT666" s="115"/>
      <c r="BU666" s="147"/>
      <c r="BV666" s="150"/>
      <c r="BW666" s="147"/>
      <c r="BX666" s="147"/>
      <c r="BY666" s="147"/>
      <c r="BZ666" s="147"/>
      <c r="CA666" s="147"/>
      <c r="CB666" s="115"/>
      <c r="CC666" s="115"/>
      <c r="CD666" s="115"/>
      <c r="CE666" s="147"/>
      <c r="CF666" s="150"/>
      <c r="CG666" s="120"/>
      <c r="CH666" s="185"/>
      <c r="CI666" s="122"/>
      <c r="CJ666" s="122"/>
      <c r="CK666" s="184"/>
      <c r="CL666" s="184"/>
    </row>
    <row r="667" spans="1:90" hidden="1" x14ac:dyDescent="0.25">
      <c r="A667" s="145"/>
      <c r="B667" s="146"/>
      <c r="C667" s="94"/>
      <c r="D667" s="147"/>
      <c r="E667" s="148"/>
      <c r="F667" s="149"/>
      <c r="G667" s="147"/>
      <c r="H667" s="147"/>
      <c r="I667" s="147"/>
      <c r="J667" s="147"/>
      <c r="K667" s="147"/>
      <c r="L667" s="115"/>
      <c r="M667" s="115"/>
      <c r="N667" s="115"/>
      <c r="O667" s="147"/>
      <c r="P667" s="149"/>
      <c r="Q667" s="147"/>
      <c r="R667" s="147"/>
      <c r="S667" s="147"/>
      <c r="T667" s="147"/>
      <c r="U667" s="147"/>
      <c r="V667" s="115"/>
      <c r="W667" s="115"/>
      <c r="X667" s="115"/>
      <c r="Y667" s="147"/>
      <c r="Z667" s="149"/>
      <c r="AA667" s="147"/>
      <c r="AB667" s="147"/>
      <c r="AC667" s="147"/>
      <c r="AD667" s="114"/>
      <c r="AE667" s="114"/>
      <c r="AF667" s="147"/>
      <c r="AG667" s="149"/>
      <c r="AH667" s="147"/>
      <c r="AI667" s="147"/>
      <c r="AJ667" s="147"/>
      <c r="AK667" s="114"/>
      <c r="AL667" s="114"/>
      <c r="AM667" s="147"/>
      <c r="AN667" s="149"/>
      <c r="AO667" s="147"/>
      <c r="AP667" s="147"/>
      <c r="AQ667" s="114"/>
      <c r="AR667" s="147"/>
      <c r="AS667" s="114"/>
      <c r="AT667" s="147"/>
      <c r="AU667" s="147"/>
      <c r="AV667" s="147"/>
      <c r="AW667" s="114"/>
      <c r="AX667" s="147"/>
      <c r="AY667" s="114"/>
      <c r="AZ667" s="147"/>
      <c r="BA667" s="114"/>
      <c r="BB667" s="149"/>
      <c r="BC667" s="118"/>
      <c r="BD667" s="70"/>
      <c r="BE667" s="71"/>
      <c r="BF667" s="148"/>
      <c r="BG667" s="148"/>
      <c r="BH667" s="147"/>
      <c r="BI667" s="114"/>
      <c r="BJ667" s="114"/>
      <c r="BK667" s="147"/>
      <c r="BL667" s="150"/>
      <c r="BM667" s="147"/>
      <c r="BN667" s="147"/>
      <c r="BO667" s="147"/>
      <c r="BP667" s="147"/>
      <c r="BQ667" s="147"/>
      <c r="BR667" s="115"/>
      <c r="BS667" s="115"/>
      <c r="BT667" s="115"/>
      <c r="BU667" s="147"/>
      <c r="BV667" s="150"/>
      <c r="BW667" s="147"/>
      <c r="BX667" s="147"/>
      <c r="BY667" s="147"/>
      <c r="BZ667" s="147"/>
      <c r="CA667" s="147"/>
      <c r="CB667" s="115"/>
      <c r="CC667" s="115"/>
      <c r="CD667" s="115"/>
      <c r="CE667" s="147"/>
      <c r="CF667" s="150"/>
      <c r="CG667" s="120"/>
      <c r="CH667" s="185"/>
      <c r="CI667" s="122"/>
      <c r="CJ667" s="122"/>
      <c r="CK667" s="184"/>
      <c r="CL667" s="184"/>
    </row>
    <row r="668" spans="1:90" hidden="1" x14ac:dyDescent="0.25">
      <c r="A668" s="145"/>
      <c r="B668" s="146"/>
      <c r="C668" s="94"/>
      <c r="D668" s="147"/>
      <c r="E668" s="148"/>
      <c r="F668" s="149"/>
      <c r="G668" s="147"/>
      <c r="H668" s="147"/>
      <c r="I668" s="147"/>
      <c r="J668" s="147"/>
      <c r="K668" s="147"/>
      <c r="L668" s="115"/>
      <c r="M668" s="115"/>
      <c r="N668" s="115"/>
      <c r="O668" s="147"/>
      <c r="P668" s="149"/>
      <c r="Q668" s="147"/>
      <c r="R668" s="147"/>
      <c r="S668" s="147"/>
      <c r="T668" s="147"/>
      <c r="U668" s="147"/>
      <c r="V668" s="115"/>
      <c r="W668" s="115"/>
      <c r="X668" s="115"/>
      <c r="Y668" s="147"/>
      <c r="Z668" s="149"/>
      <c r="AA668" s="147"/>
      <c r="AB668" s="147"/>
      <c r="AC668" s="147"/>
      <c r="AD668" s="114"/>
      <c r="AE668" s="114"/>
      <c r="AF668" s="147"/>
      <c r="AG668" s="149"/>
      <c r="AH668" s="147"/>
      <c r="AI668" s="147"/>
      <c r="AJ668" s="147"/>
      <c r="AK668" s="114"/>
      <c r="AL668" s="114"/>
      <c r="AM668" s="147"/>
      <c r="AN668" s="149"/>
      <c r="AO668" s="147"/>
      <c r="AP668" s="147"/>
      <c r="AQ668" s="114"/>
      <c r="AR668" s="147"/>
      <c r="AS668" s="114"/>
      <c r="AT668" s="147"/>
      <c r="AU668" s="147"/>
      <c r="AV668" s="147"/>
      <c r="AW668" s="114"/>
      <c r="AX668" s="147"/>
      <c r="AY668" s="114"/>
      <c r="AZ668" s="147"/>
      <c r="BA668" s="114"/>
      <c r="BB668" s="149"/>
      <c r="BC668" s="118"/>
      <c r="BD668" s="70"/>
      <c r="BE668" s="71"/>
      <c r="BF668" s="148"/>
      <c r="BG668" s="148"/>
      <c r="BH668" s="147"/>
      <c r="BI668" s="114"/>
      <c r="BJ668" s="114"/>
      <c r="BK668" s="147"/>
      <c r="BL668" s="150"/>
      <c r="BM668" s="147"/>
      <c r="BN668" s="147"/>
      <c r="BO668" s="147"/>
      <c r="BP668" s="147"/>
      <c r="BQ668" s="147"/>
      <c r="BR668" s="115"/>
      <c r="BS668" s="115"/>
      <c r="BT668" s="115"/>
      <c r="BU668" s="147"/>
      <c r="BV668" s="150"/>
      <c r="BW668" s="147"/>
      <c r="BX668" s="147"/>
      <c r="BY668" s="147"/>
      <c r="BZ668" s="147"/>
      <c r="CA668" s="147"/>
      <c r="CB668" s="115"/>
      <c r="CC668" s="115"/>
      <c r="CD668" s="115"/>
      <c r="CE668" s="147"/>
      <c r="CF668" s="150"/>
      <c r="CG668" s="120"/>
      <c r="CH668" s="185"/>
      <c r="CI668" s="122"/>
      <c r="CJ668" s="122"/>
      <c r="CK668" s="184"/>
      <c r="CL668" s="184"/>
    </row>
    <row r="669" spans="1:90" hidden="1" x14ac:dyDescent="0.25">
      <c r="A669" s="145"/>
      <c r="B669" s="146"/>
      <c r="C669" s="94"/>
      <c r="D669" s="147"/>
      <c r="E669" s="148"/>
      <c r="F669" s="149"/>
      <c r="G669" s="147"/>
      <c r="H669" s="147"/>
      <c r="I669" s="147"/>
      <c r="J669" s="147"/>
      <c r="K669" s="147"/>
      <c r="L669" s="115"/>
      <c r="M669" s="115"/>
      <c r="N669" s="115"/>
      <c r="O669" s="147"/>
      <c r="P669" s="149"/>
      <c r="Q669" s="147"/>
      <c r="R669" s="147"/>
      <c r="S669" s="147"/>
      <c r="T669" s="147"/>
      <c r="U669" s="147"/>
      <c r="V669" s="115"/>
      <c r="W669" s="115"/>
      <c r="X669" s="115"/>
      <c r="Y669" s="147"/>
      <c r="Z669" s="149"/>
      <c r="AA669" s="147"/>
      <c r="AB669" s="147"/>
      <c r="AC669" s="147"/>
      <c r="AD669" s="114"/>
      <c r="AE669" s="114"/>
      <c r="AF669" s="147"/>
      <c r="AG669" s="149"/>
      <c r="AH669" s="147"/>
      <c r="AI669" s="147"/>
      <c r="AJ669" s="147"/>
      <c r="AK669" s="114"/>
      <c r="AL669" s="114"/>
      <c r="AM669" s="147"/>
      <c r="AN669" s="149"/>
      <c r="AO669" s="147"/>
      <c r="AP669" s="147"/>
      <c r="AQ669" s="114"/>
      <c r="AR669" s="147"/>
      <c r="AS669" s="114"/>
      <c r="AT669" s="147"/>
      <c r="AU669" s="147"/>
      <c r="AV669" s="147"/>
      <c r="AW669" s="114"/>
      <c r="AX669" s="147"/>
      <c r="AY669" s="114"/>
      <c r="AZ669" s="147"/>
      <c r="BA669" s="114"/>
      <c r="BB669" s="149"/>
      <c r="BC669" s="118"/>
      <c r="BD669" s="70"/>
      <c r="BE669" s="71"/>
      <c r="BF669" s="148"/>
      <c r="BG669" s="148"/>
      <c r="BH669" s="147"/>
      <c r="BI669" s="114"/>
      <c r="BJ669" s="114"/>
      <c r="BK669" s="147"/>
      <c r="BL669" s="150"/>
      <c r="BM669" s="147"/>
      <c r="BN669" s="147"/>
      <c r="BO669" s="147"/>
      <c r="BP669" s="147"/>
      <c r="BQ669" s="147"/>
      <c r="BR669" s="115"/>
      <c r="BS669" s="115"/>
      <c r="BT669" s="115"/>
      <c r="BU669" s="147"/>
      <c r="BV669" s="150"/>
      <c r="BW669" s="147"/>
      <c r="BX669" s="147"/>
      <c r="BY669" s="147"/>
      <c r="BZ669" s="147"/>
      <c r="CA669" s="147"/>
      <c r="CB669" s="115"/>
      <c r="CC669" s="115"/>
      <c r="CD669" s="115"/>
      <c r="CE669" s="147"/>
      <c r="CF669" s="150"/>
      <c r="CG669" s="120"/>
      <c r="CH669" s="185"/>
      <c r="CI669" s="122"/>
      <c r="CJ669" s="122"/>
      <c r="CK669" s="184"/>
      <c r="CL669" s="184"/>
    </row>
    <row r="670" spans="1:90" hidden="1" x14ac:dyDescent="0.25">
      <c r="A670" s="145"/>
      <c r="B670" s="146"/>
      <c r="C670" s="94"/>
      <c r="D670" s="147"/>
      <c r="E670" s="148"/>
      <c r="F670" s="149"/>
      <c r="G670" s="147"/>
      <c r="H670" s="147"/>
      <c r="I670" s="147"/>
      <c r="J670" s="147"/>
      <c r="K670" s="147"/>
      <c r="L670" s="115"/>
      <c r="M670" s="115"/>
      <c r="N670" s="115"/>
      <c r="O670" s="147"/>
      <c r="P670" s="149"/>
      <c r="Q670" s="147"/>
      <c r="R670" s="147"/>
      <c r="S670" s="147"/>
      <c r="T670" s="147"/>
      <c r="U670" s="147"/>
      <c r="V670" s="115"/>
      <c r="W670" s="115"/>
      <c r="X670" s="115"/>
      <c r="Y670" s="147"/>
      <c r="Z670" s="149"/>
      <c r="AA670" s="147"/>
      <c r="AB670" s="147"/>
      <c r="AC670" s="147"/>
      <c r="AD670" s="114"/>
      <c r="AE670" s="114"/>
      <c r="AF670" s="147"/>
      <c r="AG670" s="149"/>
      <c r="AH670" s="147"/>
      <c r="AI670" s="147"/>
      <c r="AJ670" s="147"/>
      <c r="AK670" s="114"/>
      <c r="AL670" s="114"/>
      <c r="AM670" s="147"/>
      <c r="AN670" s="149"/>
      <c r="AO670" s="147"/>
      <c r="AP670" s="147"/>
      <c r="AQ670" s="114"/>
      <c r="AR670" s="147"/>
      <c r="AS670" s="114"/>
      <c r="AT670" s="147"/>
      <c r="AU670" s="147"/>
      <c r="AV670" s="147"/>
      <c r="AW670" s="114"/>
      <c r="AX670" s="147"/>
      <c r="AY670" s="114"/>
      <c r="AZ670" s="147"/>
      <c r="BA670" s="114"/>
      <c r="BB670" s="149"/>
      <c r="BC670" s="118"/>
      <c r="BD670" s="70"/>
      <c r="BE670" s="71"/>
      <c r="BF670" s="148"/>
      <c r="BG670" s="148"/>
      <c r="BH670" s="147"/>
      <c r="BI670" s="114"/>
      <c r="BJ670" s="114"/>
      <c r="BK670" s="147"/>
      <c r="BL670" s="150"/>
      <c r="BM670" s="147"/>
      <c r="BN670" s="147"/>
      <c r="BO670" s="147"/>
      <c r="BP670" s="147"/>
      <c r="BQ670" s="147"/>
      <c r="BR670" s="115"/>
      <c r="BS670" s="115"/>
      <c r="BT670" s="115"/>
      <c r="BU670" s="147"/>
      <c r="BV670" s="150"/>
      <c r="BW670" s="147"/>
      <c r="BX670" s="147"/>
      <c r="BY670" s="147"/>
      <c r="BZ670" s="147"/>
      <c r="CA670" s="147"/>
      <c r="CB670" s="115"/>
      <c r="CC670" s="115"/>
      <c r="CD670" s="115"/>
      <c r="CE670" s="147"/>
      <c r="CF670" s="150"/>
      <c r="CG670" s="120"/>
      <c r="CH670" s="185"/>
      <c r="CI670" s="122"/>
      <c r="CJ670" s="122"/>
      <c r="CK670" s="184"/>
      <c r="CL670" s="184"/>
    </row>
    <row r="671" spans="1:90" hidden="1" x14ac:dyDescent="0.25">
      <c r="A671" s="145"/>
      <c r="B671" s="146"/>
      <c r="C671" s="94"/>
      <c r="D671" s="147"/>
      <c r="E671" s="148"/>
      <c r="F671" s="149"/>
      <c r="G671" s="147"/>
      <c r="H671" s="147"/>
      <c r="I671" s="147"/>
      <c r="J671" s="147"/>
      <c r="K671" s="147"/>
      <c r="L671" s="115"/>
      <c r="M671" s="115"/>
      <c r="N671" s="115"/>
      <c r="O671" s="147"/>
      <c r="P671" s="149"/>
      <c r="Q671" s="147"/>
      <c r="R671" s="147"/>
      <c r="S671" s="147"/>
      <c r="T671" s="147"/>
      <c r="U671" s="147"/>
      <c r="V671" s="115"/>
      <c r="W671" s="115"/>
      <c r="X671" s="115"/>
      <c r="Y671" s="147"/>
      <c r="Z671" s="149"/>
      <c r="AA671" s="147"/>
      <c r="AB671" s="147"/>
      <c r="AC671" s="147"/>
      <c r="AD671" s="114"/>
      <c r="AE671" s="114"/>
      <c r="AF671" s="147"/>
      <c r="AG671" s="149"/>
      <c r="AH671" s="147"/>
      <c r="AI671" s="147"/>
      <c r="AJ671" s="147"/>
      <c r="AK671" s="114"/>
      <c r="AL671" s="114"/>
      <c r="AM671" s="147"/>
      <c r="AN671" s="149"/>
      <c r="AO671" s="147"/>
      <c r="AP671" s="147"/>
      <c r="AQ671" s="114"/>
      <c r="AR671" s="147"/>
      <c r="AS671" s="114"/>
      <c r="AT671" s="147"/>
      <c r="AU671" s="147"/>
      <c r="AV671" s="147"/>
      <c r="AW671" s="114"/>
      <c r="AX671" s="147"/>
      <c r="AY671" s="114"/>
      <c r="AZ671" s="147"/>
      <c r="BA671" s="114"/>
      <c r="BB671" s="149"/>
      <c r="BC671" s="118"/>
      <c r="BD671" s="70"/>
      <c r="BE671" s="71"/>
      <c r="BF671" s="148"/>
      <c r="BG671" s="148"/>
      <c r="BH671" s="147"/>
      <c r="BI671" s="114"/>
      <c r="BJ671" s="114"/>
      <c r="BK671" s="147"/>
      <c r="BL671" s="150"/>
      <c r="BM671" s="147"/>
      <c r="BN671" s="147"/>
      <c r="BO671" s="147"/>
      <c r="BP671" s="147"/>
      <c r="BQ671" s="147"/>
      <c r="BR671" s="115"/>
      <c r="BS671" s="115"/>
      <c r="BT671" s="115"/>
      <c r="BU671" s="147"/>
      <c r="BV671" s="150"/>
      <c r="BW671" s="147"/>
      <c r="BX671" s="147"/>
      <c r="BY671" s="147"/>
      <c r="BZ671" s="147"/>
      <c r="CA671" s="147"/>
      <c r="CB671" s="115"/>
      <c r="CC671" s="115"/>
      <c r="CD671" s="115"/>
      <c r="CE671" s="147"/>
      <c r="CF671" s="150"/>
      <c r="CG671" s="120"/>
      <c r="CH671" s="185"/>
      <c r="CI671" s="122"/>
      <c r="CJ671" s="122"/>
      <c r="CK671" s="184"/>
      <c r="CL671" s="184"/>
    </row>
    <row r="672" spans="1:90" hidden="1" x14ac:dyDescent="0.25">
      <c r="A672" s="145"/>
      <c r="B672" s="146"/>
      <c r="C672" s="94"/>
      <c r="D672" s="147"/>
      <c r="E672" s="148"/>
      <c r="F672" s="149"/>
      <c r="G672" s="147"/>
      <c r="H672" s="147"/>
      <c r="I672" s="147"/>
      <c r="J672" s="147"/>
      <c r="K672" s="147"/>
      <c r="L672" s="115"/>
      <c r="M672" s="115"/>
      <c r="N672" s="115"/>
      <c r="O672" s="147"/>
      <c r="P672" s="149"/>
      <c r="Q672" s="147"/>
      <c r="R672" s="147"/>
      <c r="S672" s="147"/>
      <c r="T672" s="147"/>
      <c r="U672" s="147"/>
      <c r="V672" s="115"/>
      <c r="W672" s="115"/>
      <c r="X672" s="115"/>
      <c r="Y672" s="147"/>
      <c r="Z672" s="149"/>
      <c r="AA672" s="147"/>
      <c r="AB672" s="147"/>
      <c r="AC672" s="147"/>
      <c r="AD672" s="114"/>
      <c r="AE672" s="114"/>
      <c r="AF672" s="147"/>
      <c r="AG672" s="149"/>
      <c r="AH672" s="147"/>
      <c r="AI672" s="147"/>
      <c r="AJ672" s="147"/>
      <c r="AK672" s="114"/>
      <c r="AL672" s="114"/>
      <c r="AM672" s="147"/>
      <c r="AN672" s="149"/>
      <c r="AO672" s="147"/>
      <c r="AP672" s="147"/>
      <c r="AQ672" s="114"/>
      <c r="AR672" s="147"/>
      <c r="AS672" s="114"/>
      <c r="AT672" s="147"/>
      <c r="AU672" s="147"/>
      <c r="AV672" s="147"/>
      <c r="AW672" s="114"/>
      <c r="AX672" s="147"/>
      <c r="AY672" s="114"/>
      <c r="AZ672" s="147"/>
      <c r="BA672" s="114"/>
      <c r="BB672" s="149"/>
      <c r="BC672" s="118"/>
      <c r="BD672" s="70"/>
      <c r="BE672" s="71"/>
      <c r="BF672" s="148"/>
      <c r="BG672" s="148"/>
      <c r="BH672" s="147"/>
      <c r="BI672" s="114"/>
      <c r="BJ672" s="114"/>
      <c r="BK672" s="147"/>
      <c r="BL672" s="150"/>
      <c r="BM672" s="147"/>
      <c r="BN672" s="147"/>
      <c r="BO672" s="147"/>
      <c r="BP672" s="147"/>
      <c r="BQ672" s="147"/>
      <c r="BR672" s="115"/>
      <c r="BS672" s="115"/>
      <c r="BT672" s="115"/>
      <c r="BU672" s="147"/>
      <c r="BV672" s="150"/>
      <c r="BW672" s="147"/>
      <c r="BX672" s="147"/>
      <c r="BY672" s="147"/>
      <c r="BZ672" s="147"/>
      <c r="CA672" s="147"/>
      <c r="CB672" s="115"/>
      <c r="CC672" s="115"/>
      <c r="CD672" s="115"/>
      <c r="CE672" s="147"/>
      <c r="CF672" s="150"/>
      <c r="CG672" s="120"/>
      <c r="CH672" s="185"/>
      <c r="CI672" s="122"/>
      <c r="CJ672" s="122"/>
      <c r="CK672" s="184"/>
      <c r="CL672" s="184"/>
    </row>
    <row r="673" spans="1:90" hidden="1" x14ac:dyDescent="0.25">
      <c r="A673" s="145"/>
      <c r="B673" s="146"/>
      <c r="C673" s="94"/>
      <c r="D673" s="147"/>
      <c r="E673" s="148"/>
      <c r="F673" s="149"/>
      <c r="G673" s="147"/>
      <c r="H673" s="147"/>
      <c r="I673" s="147"/>
      <c r="J673" s="147"/>
      <c r="K673" s="147"/>
      <c r="L673" s="115"/>
      <c r="M673" s="115"/>
      <c r="N673" s="115"/>
      <c r="O673" s="147"/>
      <c r="P673" s="149"/>
      <c r="Q673" s="147"/>
      <c r="R673" s="147"/>
      <c r="S673" s="147"/>
      <c r="T673" s="147"/>
      <c r="U673" s="147"/>
      <c r="V673" s="115"/>
      <c r="W673" s="115"/>
      <c r="X673" s="115"/>
      <c r="Y673" s="147"/>
      <c r="Z673" s="149"/>
      <c r="AA673" s="147"/>
      <c r="AB673" s="147"/>
      <c r="AC673" s="147"/>
      <c r="AD673" s="114"/>
      <c r="AE673" s="114"/>
      <c r="AF673" s="147"/>
      <c r="AG673" s="149"/>
      <c r="AH673" s="147"/>
      <c r="AI673" s="147"/>
      <c r="AJ673" s="147"/>
      <c r="AK673" s="114"/>
      <c r="AL673" s="114"/>
      <c r="AM673" s="147"/>
      <c r="AN673" s="149"/>
      <c r="AO673" s="147"/>
      <c r="AP673" s="147"/>
      <c r="AQ673" s="114"/>
      <c r="AR673" s="147"/>
      <c r="AS673" s="114"/>
      <c r="AT673" s="147"/>
      <c r="AU673" s="147"/>
      <c r="AV673" s="147"/>
      <c r="AW673" s="114"/>
      <c r="AX673" s="147"/>
      <c r="AY673" s="114"/>
      <c r="AZ673" s="147"/>
      <c r="BA673" s="114"/>
      <c r="BB673" s="149"/>
      <c r="BC673" s="118"/>
      <c r="BD673" s="70"/>
      <c r="BE673" s="71"/>
      <c r="BF673" s="148"/>
      <c r="BG673" s="148"/>
      <c r="BH673" s="147"/>
      <c r="BI673" s="114"/>
      <c r="BJ673" s="114"/>
      <c r="BK673" s="147"/>
      <c r="BL673" s="150"/>
      <c r="BM673" s="147"/>
      <c r="BN673" s="147"/>
      <c r="BO673" s="147"/>
      <c r="BP673" s="147"/>
      <c r="BQ673" s="147"/>
      <c r="BR673" s="115"/>
      <c r="BS673" s="115"/>
      <c r="BT673" s="115"/>
      <c r="BU673" s="147"/>
      <c r="BV673" s="150"/>
      <c r="BW673" s="147"/>
      <c r="BX673" s="147"/>
      <c r="BY673" s="147"/>
      <c r="BZ673" s="147"/>
      <c r="CA673" s="147"/>
      <c r="CB673" s="115"/>
      <c r="CC673" s="115"/>
      <c r="CD673" s="115"/>
      <c r="CE673" s="147"/>
      <c r="CF673" s="150"/>
      <c r="CG673" s="120"/>
      <c r="CH673" s="185"/>
      <c r="CI673" s="122"/>
      <c r="CJ673" s="122"/>
      <c r="CK673" s="184"/>
      <c r="CL673" s="184"/>
    </row>
    <row r="674" spans="1:90" hidden="1" x14ac:dyDescent="0.25">
      <c r="A674" s="145"/>
      <c r="B674" s="146"/>
      <c r="C674" s="94"/>
      <c r="D674" s="147"/>
      <c r="E674" s="148"/>
      <c r="F674" s="149"/>
      <c r="G674" s="147"/>
      <c r="H674" s="147"/>
      <c r="I674" s="147"/>
      <c r="J674" s="147"/>
      <c r="K674" s="147"/>
      <c r="L674" s="115"/>
      <c r="M674" s="115"/>
      <c r="N674" s="115"/>
      <c r="O674" s="147"/>
      <c r="P674" s="149"/>
      <c r="Q674" s="147"/>
      <c r="R674" s="147"/>
      <c r="S674" s="147"/>
      <c r="T674" s="147"/>
      <c r="U674" s="147"/>
      <c r="V674" s="115"/>
      <c r="W674" s="115"/>
      <c r="X674" s="115"/>
      <c r="Y674" s="147"/>
      <c r="Z674" s="149"/>
      <c r="AA674" s="147"/>
      <c r="AB674" s="147"/>
      <c r="AC674" s="147"/>
      <c r="AD674" s="114"/>
      <c r="AE674" s="114"/>
      <c r="AF674" s="147"/>
      <c r="AG674" s="149"/>
      <c r="AH674" s="147"/>
      <c r="AI674" s="147"/>
      <c r="AJ674" s="147"/>
      <c r="AK674" s="114"/>
      <c r="AL674" s="114"/>
      <c r="AM674" s="147"/>
      <c r="AN674" s="149"/>
      <c r="AO674" s="147"/>
      <c r="AP674" s="147"/>
      <c r="AQ674" s="114"/>
      <c r="AR674" s="147"/>
      <c r="AS674" s="114"/>
      <c r="AT674" s="147"/>
      <c r="AU674" s="147"/>
      <c r="AV674" s="147"/>
      <c r="AW674" s="114"/>
      <c r="AX674" s="147"/>
      <c r="AY674" s="114"/>
      <c r="AZ674" s="147"/>
      <c r="BA674" s="114"/>
      <c r="BB674" s="149"/>
      <c r="BC674" s="118"/>
      <c r="BD674" s="70"/>
      <c r="BE674" s="71"/>
      <c r="BF674" s="148"/>
      <c r="BG674" s="148"/>
      <c r="BH674" s="147"/>
      <c r="BI674" s="114"/>
      <c r="BJ674" s="114"/>
      <c r="BK674" s="147"/>
      <c r="BL674" s="150"/>
      <c r="BM674" s="147"/>
      <c r="BN674" s="147"/>
      <c r="BO674" s="147"/>
      <c r="BP674" s="147"/>
      <c r="BQ674" s="147"/>
      <c r="BR674" s="115"/>
      <c r="BS674" s="115"/>
      <c r="BT674" s="115"/>
      <c r="BU674" s="147"/>
      <c r="BV674" s="150"/>
      <c r="BW674" s="147"/>
      <c r="BX674" s="147"/>
      <c r="BY674" s="147"/>
      <c r="BZ674" s="147"/>
      <c r="CA674" s="147"/>
      <c r="CB674" s="115"/>
      <c r="CC674" s="115"/>
      <c r="CD674" s="115"/>
      <c r="CE674" s="147"/>
      <c r="CF674" s="150"/>
      <c r="CG674" s="120"/>
      <c r="CH674" s="185"/>
      <c r="CI674" s="122"/>
      <c r="CJ674" s="122"/>
      <c r="CK674" s="184"/>
      <c r="CL674" s="184"/>
    </row>
    <row r="675" spans="1:90" hidden="1" x14ac:dyDescent="0.25">
      <c r="A675" s="145"/>
      <c r="B675" s="146"/>
      <c r="C675" s="94"/>
      <c r="D675" s="147"/>
      <c r="E675" s="148"/>
      <c r="F675" s="149"/>
      <c r="G675" s="147"/>
      <c r="H675" s="147"/>
      <c r="I675" s="147"/>
      <c r="J675" s="147"/>
      <c r="K675" s="147"/>
      <c r="L675" s="115"/>
      <c r="M675" s="115"/>
      <c r="N675" s="115"/>
      <c r="O675" s="147"/>
      <c r="P675" s="149"/>
      <c r="Q675" s="147"/>
      <c r="R675" s="147"/>
      <c r="S675" s="147"/>
      <c r="T675" s="147"/>
      <c r="U675" s="147"/>
      <c r="V675" s="115"/>
      <c r="W675" s="115"/>
      <c r="X675" s="115"/>
      <c r="Y675" s="147"/>
      <c r="Z675" s="149"/>
      <c r="AA675" s="147"/>
      <c r="AB675" s="147"/>
      <c r="AC675" s="147"/>
      <c r="AD675" s="114"/>
      <c r="AE675" s="114"/>
      <c r="AF675" s="147"/>
      <c r="AG675" s="149"/>
      <c r="AH675" s="147"/>
      <c r="AI675" s="147"/>
      <c r="AJ675" s="147"/>
      <c r="AK675" s="114"/>
      <c r="AL675" s="114"/>
      <c r="AM675" s="147"/>
      <c r="AN675" s="149"/>
      <c r="AO675" s="147"/>
      <c r="AP675" s="147"/>
      <c r="AQ675" s="114"/>
      <c r="AR675" s="147"/>
      <c r="AS675" s="114"/>
      <c r="AT675" s="147"/>
      <c r="AU675" s="147"/>
      <c r="AV675" s="147"/>
      <c r="AW675" s="114"/>
      <c r="AX675" s="147"/>
      <c r="AY675" s="114"/>
      <c r="AZ675" s="147"/>
      <c r="BA675" s="114"/>
      <c r="BB675" s="149"/>
      <c r="BC675" s="118"/>
      <c r="BD675" s="70"/>
      <c r="BE675" s="71"/>
      <c r="BF675" s="148"/>
      <c r="BG675" s="148"/>
      <c r="BH675" s="147"/>
      <c r="BI675" s="114"/>
      <c r="BJ675" s="114"/>
      <c r="BK675" s="147"/>
      <c r="BL675" s="150"/>
      <c r="BM675" s="147"/>
      <c r="BN675" s="147"/>
      <c r="BO675" s="147"/>
      <c r="BP675" s="147"/>
      <c r="BQ675" s="147"/>
      <c r="BR675" s="115"/>
      <c r="BS675" s="115"/>
      <c r="BT675" s="115"/>
      <c r="BU675" s="147"/>
      <c r="BV675" s="150"/>
      <c r="BW675" s="147"/>
      <c r="BX675" s="147"/>
      <c r="BY675" s="147"/>
      <c r="BZ675" s="147"/>
      <c r="CA675" s="147"/>
      <c r="CB675" s="115"/>
      <c r="CC675" s="115"/>
      <c r="CD675" s="115"/>
      <c r="CE675" s="147"/>
      <c r="CF675" s="150"/>
      <c r="CG675" s="120"/>
      <c r="CH675" s="185"/>
      <c r="CI675" s="122"/>
      <c r="CJ675" s="122"/>
      <c r="CK675" s="184"/>
      <c r="CL675" s="184"/>
    </row>
    <row r="676" spans="1:90" hidden="1" x14ac:dyDescent="0.25">
      <c r="A676" s="145"/>
      <c r="B676" s="146"/>
      <c r="C676" s="94"/>
      <c r="D676" s="147"/>
      <c r="E676" s="148"/>
      <c r="F676" s="149"/>
      <c r="G676" s="147"/>
      <c r="H676" s="147"/>
      <c r="I676" s="147"/>
      <c r="J676" s="147"/>
      <c r="K676" s="147"/>
      <c r="L676" s="115"/>
      <c r="M676" s="115"/>
      <c r="N676" s="115"/>
      <c r="O676" s="147"/>
      <c r="P676" s="149"/>
      <c r="Q676" s="147"/>
      <c r="R676" s="147"/>
      <c r="S676" s="147"/>
      <c r="T676" s="147"/>
      <c r="U676" s="147"/>
      <c r="V676" s="115"/>
      <c r="W676" s="115"/>
      <c r="X676" s="115"/>
      <c r="Y676" s="147"/>
      <c r="Z676" s="149"/>
      <c r="AA676" s="147"/>
      <c r="AB676" s="147"/>
      <c r="AC676" s="147"/>
      <c r="AD676" s="114"/>
      <c r="AE676" s="114"/>
      <c r="AF676" s="147"/>
      <c r="AG676" s="149"/>
      <c r="AH676" s="147"/>
      <c r="AI676" s="147"/>
      <c r="AJ676" s="147"/>
      <c r="AK676" s="114"/>
      <c r="AL676" s="114"/>
      <c r="AM676" s="147"/>
      <c r="AN676" s="149"/>
      <c r="AO676" s="147"/>
      <c r="AP676" s="147"/>
      <c r="AQ676" s="114"/>
      <c r="AR676" s="147"/>
      <c r="AS676" s="114"/>
      <c r="AT676" s="147"/>
      <c r="AU676" s="147"/>
      <c r="AV676" s="147"/>
      <c r="AW676" s="114"/>
      <c r="AX676" s="147"/>
      <c r="AY676" s="114"/>
      <c r="AZ676" s="147"/>
      <c r="BA676" s="114"/>
      <c r="BB676" s="149"/>
      <c r="BC676" s="118"/>
      <c r="BD676" s="70"/>
      <c r="BE676" s="71"/>
      <c r="BF676" s="148"/>
      <c r="BG676" s="148"/>
      <c r="BH676" s="147"/>
      <c r="BI676" s="114"/>
      <c r="BJ676" s="114"/>
      <c r="BK676" s="147"/>
      <c r="BL676" s="150"/>
      <c r="BM676" s="147"/>
      <c r="BN676" s="147"/>
      <c r="BO676" s="147"/>
      <c r="BP676" s="147"/>
      <c r="BQ676" s="147"/>
      <c r="BR676" s="115"/>
      <c r="BS676" s="115"/>
      <c r="BT676" s="115"/>
      <c r="BU676" s="147"/>
      <c r="BV676" s="150"/>
      <c r="BW676" s="147"/>
      <c r="BX676" s="147"/>
      <c r="BY676" s="147"/>
      <c r="BZ676" s="147"/>
      <c r="CA676" s="147"/>
      <c r="CB676" s="115"/>
      <c r="CC676" s="115"/>
      <c r="CD676" s="115"/>
      <c r="CE676" s="147"/>
      <c r="CF676" s="150"/>
      <c r="CG676" s="120"/>
      <c r="CH676" s="185"/>
      <c r="CI676" s="122"/>
      <c r="CJ676" s="122"/>
      <c r="CK676" s="184"/>
      <c r="CL676" s="184"/>
    </row>
    <row r="677" spans="1:90" hidden="1" x14ac:dyDescent="0.25">
      <c r="A677" s="145"/>
      <c r="B677" s="146"/>
      <c r="C677" s="94"/>
      <c r="D677" s="147"/>
      <c r="E677" s="148"/>
      <c r="F677" s="149"/>
      <c r="G677" s="147"/>
      <c r="H677" s="147"/>
      <c r="I677" s="147"/>
      <c r="J677" s="147"/>
      <c r="K677" s="147"/>
      <c r="L677" s="115"/>
      <c r="M677" s="115"/>
      <c r="N677" s="115"/>
      <c r="O677" s="147"/>
      <c r="P677" s="149"/>
      <c r="Q677" s="147"/>
      <c r="R677" s="147"/>
      <c r="S677" s="147"/>
      <c r="T677" s="147"/>
      <c r="U677" s="147"/>
      <c r="V677" s="115"/>
      <c r="W677" s="115"/>
      <c r="X677" s="115"/>
      <c r="Y677" s="147"/>
      <c r="Z677" s="149"/>
      <c r="AA677" s="147"/>
      <c r="AB677" s="147"/>
      <c r="AC677" s="147"/>
      <c r="AD677" s="114"/>
      <c r="AE677" s="114"/>
      <c r="AF677" s="147"/>
      <c r="AG677" s="149"/>
      <c r="AH677" s="147"/>
      <c r="AI677" s="147"/>
      <c r="AJ677" s="147"/>
      <c r="AK677" s="114"/>
      <c r="AL677" s="114"/>
      <c r="AM677" s="147"/>
      <c r="AN677" s="149"/>
      <c r="AO677" s="147"/>
      <c r="AP677" s="147"/>
      <c r="AQ677" s="114"/>
      <c r="AR677" s="147"/>
      <c r="AS677" s="114"/>
      <c r="AT677" s="147"/>
      <c r="AU677" s="147"/>
      <c r="AV677" s="147"/>
      <c r="AW677" s="114"/>
      <c r="AX677" s="147"/>
      <c r="AY677" s="114"/>
      <c r="AZ677" s="147"/>
      <c r="BA677" s="114"/>
      <c r="BB677" s="149"/>
      <c r="BC677" s="118"/>
      <c r="BD677" s="70"/>
      <c r="BE677" s="71"/>
      <c r="BF677" s="148"/>
      <c r="BG677" s="148"/>
      <c r="BH677" s="147"/>
      <c r="BI677" s="114"/>
      <c r="BJ677" s="114"/>
      <c r="BK677" s="147"/>
      <c r="BL677" s="150"/>
      <c r="BM677" s="147"/>
      <c r="BN677" s="147"/>
      <c r="BO677" s="147"/>
      <c r="BP677" s="147"/>
      <c r="BQ677" s="147"/>
      <c r="BR677" s="115"/>
      <c r="BS677" s="115"/>
      <c r="BT677" s="115"/>
      <c r="BU677" s="147"/>
      <c r="BV677" s="150"/>
      <c r="BW677" s="147"/>
      <c r="BX677" s="147"/>
      <c r="BY677" s="147"/>
      <c r="BZ677" s="147"/>
      <c r="CA677" s="147"/>
      <c r="CB677" s="115"/>
      <c r="CC677" s="115"/>
      <c r="CD677" s="115"/>
      <c r="CE677" s="147"/>
      <c r="CF677" s="150"/>
      <c r="CG677" s="120"/>
      <c r="CH677" s="185"/>
      <c r="CI677" s="122"/>
      <c r="CJ677" s="122"/>
      <c r="CK677" s="184"/>
      <c r="CL677" s="184"/>
    </row>
    <row r="678" spans="1:90" hidden="1" x14ac:dyDescent="0.25">
      <c r="A678" s="145"/>
      <c r="B678" s="146"/>
      <c r="C678" s="94"/>
      <c r="D678" s="147"/>
      <c r="E678" s="148"/>
      <c r="F678" s="149"/>
      <c r="G678" s="147"/>
      <c r="H678" s="147"/>
      <c r="I678" s="147"/>
      <c r="J678" s="147"/>
      <c r="K678" s="147"/>
      <c r="L678" s="115"/>
      <c r="M678" s="115"/>
      <c r="N678" s="115"/>
      <c r="O678" s="147"/>
      <c r="P678" s="149"/>
      <c r="Q678" s="147"/>
      <c r="R678" s="147"/>
      <c r="S678" s="147"/>
      <c r="T678" s="147"/>
      <c r="U678" s="147"/>
      <c r="V678" s="115"/>
      <c r="W678" s="115"/>
      <c r="X678" s="115"/>
      <c r="Y678" s="147"/>
      <c r="Z678" s="149"/>
      <c r="AA678" s="147"/>
      <c r="AB678" s="147"/>
      <c r="AC678" s="147"/>
      <c r="AD678" s="114"/>
      <c r="AE678" s="114"/>
      <c r="AF678" s="147"/>
      <c r="AG678" s="149"/>
      <c r="AH678" s="147"/>
      <c r="AI678" s="147"/>
      <c r="AJ678" s="147"/>
      <c r="AK678" s="114"/>
      <c r="AL678" s="114"/>
      <c r="AM678" s="147"/>
      <c r="AN678" s="149"/>
      <c r="AO678" s="147"/>
      <c r="AP678" s="147"/>
      <c r="AQ678" s="114"/>
      <c r="AR678" s="147"/>
      <c r="AS678" s="114"/>
      <c r="AT678" s="147"/>
      <c r="AU678" s="147"/>
      <c r="AV678" s="147"/>
      <c r="AW678" s="114"/>
      <c r="AX678" s="147"/>
      <c r="AY678" s="114"/>
      <c r="AZ678" s="147"/>
      <c r="BA678" s="114"/>
      <c r="BB678" s="149"/>
      <c r="BC678" s="118"/>
      <c r="BD678" s="70"/>
      <c r="BE678" s="71"/>
      <c r="BF678" s="148"/>
      <c r="BG678" s="148"/>
      <c r="BH678" s="147"/>
      <c r="BI678" s="114"/>
      <c r="BJ678" s="114"/>
      <c r="BK678" s="147"/>
      <c r="BL678" s="150"/>
      <c r="BM678" s="147"/>
      <c r="BN678" s="147"/>
      <c r="BO678" s="147"/>
      <c r="BP678" s="147"/>
      <c r="BQ678" s="147"/>
      <c r="BR678" s="115"/>
      <c r="BS678" s="115"/>
      <c r="BT678" s="115"/>
      <c r="BU678" s="147"/>
      <c r="BV678" s="150"/>
      <c r="BW678" s="147"/>
      <c r="BX678" s="147"/>
      <c r="BY678" s="147"/>
      <c r="BZ678" s="147"/>
      <c r="CA678" s="147"/>
      <c r="CB678" s="115"/>
      <c r="CC678" s="115"/>
      <c r="CD678" s="115"/>
      <c r="CE678" s="147"/>
      <c r="CF678" s="150"/>
      <c r="CG678" s="120"/>
      <c r="CH678" s="185"/>
      <c r="CI678" s="122"/>
      <c r="CJ678" s="122"/>
      <c r="CK678" s="184"/>
      <c r="CL678" s="184"/>
    </row>
    <row r="679" spans="1:90" hidden="1" x14ac:dyDescent="0.25">
      <c r="A679" s="145"/>
      <c r="B679" s="146"/>
      <c r="C679" s="94"/>
      <c r="D679" s="147"/>
      <c r="E679" s="148"/>
      <c r="F679" s="149"/>
      <c r="G679" s="147"/>
      <c r="H679" s="147"/>
      <c r="I679" s="147"/>
      <c r="J679" s="147"/>
      <c r="K679" s="147"/>
      <c r="L679" s="115"/>
      <c r="M679" s="115"/>
      <c r="N679" s="115"/>
      <c r="O679" s="147"/>
      <c r="P679" s="149"/>
      <c r="Q679" s="147"/>
      <c r="R679" s="147"/>
      <c r="S679" s="147"/>
      <c r="T679" s="147"/>
      <c r="U679" s="147"/>
      <c r="V679" s="115"/>
      <c r="W679" s="115"/>
      <c r="X679" s="115"/>
      <c r="Y679" s="147"/>
      <c r="Z679" s="149"/>
      <c r="AA679" s="147"/>
      <c r="AB679" s="147"/>
      <c r="AC679" s="147"/>
      <c r="AD679" s="114"/>
      <c r="AE679" s="114"/>
      <c r="AF679" s="147"/>
      <c r="AG679" s="149"/>
      <c r="AH679" s="147"/>
      <c r="AI679" s="147"/>
      <c r="AJ679" s="147"/>
      <c r="AK679" s="114"/>
      <c r="AL679" s="114"/>
      <c r="AM679" s="147"/>
      <c r="AN679" s="149"/>
      <c r="AO679" s="147"/>
      <c r="AP679" s="147"/>
      <c r="AQ679" s="114"/>
      <c r="AR679" s="147"/>
      <c r="AS679" s="114"/>
      <c r="AT679" s="147"/>
      <c r="AU679" s="147"/>
      <c r="AV679" s="147"/>
      <c r="AW679" s="114"/>
      <c r="AX679" s="147"/>
      <c r="AY679" s="114"/>
      <c r="AZ679" s="147"/>
      <c r="BA679" s="114"/>
      <c r="BB679" s="149"/>
      <c r="BC679" s="118"/>
      <c r="BD679" s="70"/>
      <c r="BE679" s="71"/>
      <c r="BF679" s="148"/>
      <c r="BG679" s="148"/>
      <c r="BH679" s="147"/>
      <c r="BI679" s="114"/>
      <c r="BJ679" s="114"/>
      <c r="BK679" s="147"/>
      <c r="BL679" s="150"/>
      <c r="BM679" s="147"/>
      <c r="BN679" s="147"/>
      <c r="BO679" s="147"/>
      <c r="BP679" s="147"/>
      <c r="BQ679" s="147"/>
      <c r="BR679" s="115"/>
      <c r="BS679" s="115"/>
      <c r="BT679" s="115"/>
      <c r="BU679" s="147"/>
      <c r="BV679" s="150"/>
      <c r="BW679" s="147"/>
      <c r="BX679" s="147"/>
      <c r="BY679" s="147"/>
      <c r="BZ679" s="147"/>
      <c r="CA679" s="147"/>
      <c r="CB679" s="115"/>
      <c r="CC679" s="115"/>
      <c r="CD679" s="115"/>
      <c r="CE679" s="147"/>
      <c r="CF679" s="150"/>
      <c r="CG679" s="120"/>
      <c r="CH679" s="185"/>
      <c r="CI679" s="122"/>
      <c r="CJ679" s="122"/>
      <c r="CK679" s="184"/>
      <c r="CL679" s="184"/>
    </row>
    <row r="680" spans="1:90" hidden="1" x14ac:dyDescent="0.25">
      <c r="A680" s="145"/>
      <c r="B680" s="146"/>
      <c r="C680" s="94"/>
      <c r="D680" s="147"/>
      <c r="E680" s="148"/>
      <c r="F680" s="149"/>
      <c r="G680" s="147"/>
      <c r="H680" s="147"/>
      <c r="I680" s="147"/>
      <c r="J680" s="147"/>
      <c r="K680" s="147"/>
      <c r="L680" s="115"/>
      <c r="M680" s="115"/>
      <c r="N680" s="115"/>
      <c r="O680" s="147"/>
      <c r="P680" s="149"/>
      <c r="Q680" s="147"/>
      <c r="R680" s="147"/>
      <c r="S680" s="147"/>
      <c r="T680" s="147"/>
      <c r="U680" s="147"/>
      <c r="V680" s="115"/>
      <c r="W680" s="115"/>
      <c r="X680" s="115"/>
      <c r="Y680" s="147"/>
      <c r="Z680" s="149"/>
      <c r="AA680" s="147"/>
      <c r="AB680" s="147"/>
      <c r="AC680" s="147"/>
      <c r="AD680" s="114"/>
      <c r="AE680" s="114"/>
      <c r="AF680" s="147"/>
      <c r="AG680" s="149"/>
      <c r="AH680" s="147"/>
      <c r="AI680" s="147"/>
      <c r="AJ680" s="147"/>
      <c r="AK680" s="114"/>
      <c r="AL680" s="114"/>
      <c r="AM680" s="147"/>
      <c r="AN680" s="149"/>
      <c r="AO680" s="147"/>
      <c r="AP680" s="147"/>
      <c r="AQ680" s="114"/>
      <c r="AR680" s="147"/>
      <c r="AS680" s="114"/>
      <c r="AT680" s="147"/>
      <c r="AU680" s="147"/>
      <c r="AV680" s="147"/>
      <c r="AW680" s="114"/>
      <c r="AX680" s="147"/>
      <c r="AY680" s="114"/>
      <c r="AZ680" s="147"/>
      <c r="BA680" s="114"/>
      <c r="BB680" s="149"/>
      <c r="BC680" s="118"/>
      <c r="BD680" s="70"/>
      <c r="BE680" s="71"/>
      <c r="BF680" s="148"/>
      <c r="BG680" s="148"/>
      <c r="BH680" s="147"/>
      <c r="BI680" s="114"/>
      <c r="BJ680" s="114"/>
      <c r="BK680" s="147"/>
      <c r="BL680" s="150"/>
      <c r="BM680" s="147"/>
      <c r="BN680" s="147"/>
      <c r="BO680" s="147"/>
      <c r="BP680" s="147"/>
      <c r="BQ680" s="147"/>
      <c r="BR680" s="115"/>
      <c r="BS680" s="115"/>
      <c r="BT680" s="115"/>
      <c r="BU680" s="147"/>
      <c r="BV680" s="150"/>
      <c r="BW680" s="147"/>
      <c r="BX680" s="147"/>
      <c r="BY680" s="147"/>
      <c r="BZ680" s="147"/>
      <c r="CA680" s="147"/>
      <c r="CB680" s="115"/>
      <c r="CC680" s="115"/>
      <c r="CD680" s="115"/>
      <c r="CE680" s="147"/>
      <c r="CF680" s="150"/>
      <c r="CG680" s="120"/>
      <c r="CH680" s="185"/>
      <c r="CI680" s="122"/>
      <c r="CJ680" s="122"/>
      <c r="CK680" s="184"/>
      <c r="CL680" s="184"/>
    </row>
    <row r="681" spans="1:90" hidden="1" x14ac:dyDescent="0.25">
      <c r="A681" s="145"/>
      <c r="B681" s="146"/>
      <c r="C681" s="94"/>
      <c r="D681" s="147"/>
      <c r="E681" s="148"/>
      <c r="F681" s="149"/>
      <c r="G681" s="147"/>
      <c r="H681" s="147"/>
      <c r="I681" s="147"/>
      <c r="J681" s="147"/>
      <c r="K681" s="147"/>
      <c r="L681" s="115"/>
      <c r="M681" s="115"/>
      <c r="N681" s="115"/>
      <c r="O681" s="147"/>
      <c r="P681" s="149"/>
      <c r="Q681" s="147"/>
      <c r="R681" s="147"/>
      <c r="S681" s="147"/>
      <c r="T681" s="147"/>
      <c r="U681" s="147"/>
      <c r="V681" s="115"/>
      <c r="W681" s="115"/>
      <c r="X681" s="115"/>
      <c r="Y681" s="147"/>
      <c r="Z681" s="149"/>
      <c r="AA681" s="147"/>
      <c r="AB681" s="147"/>
      <c r="AC681" s="147"/>
      <c r="AD681" s="114"/>
      <c r="AE681" s="114"/>
      <c r="AF681" s="147"/>
      <c r="AG681" s="149"/>
      <c r="AH681" s="147"/>
      <c r="AI681" s="147"/>
      <c r="AJ681" s="147"/>
      <c r="AK681" s="114"/>
      <c r="AL681" s="114"/>
      <c r="AM681" s="147"/>
      <c r="AN681" s="149"/>
      <c r="AO681" s="147"/>
      <c r="AP681" s="147"/>
      <c r="AQ681" s="114"/>
      <c r="AR681" s="147"/>
      <c r="AS681" s="114"/>
      <c r="AT681" s="147"/>
      <c r="AU681" s="147"/>
      <c r="AV681" s="147"/>
      <c r="AW681" s="114"/>
      <c r="AX681" s="147"/>
      <c r="AY681" s="114"/>
      <c r="AZ681" s="147"/>
      <c r="BA681" s="114"/>
      <c r="BB681" s="149"/>
      <c r="BC681" s="118"/>
      <c r="BD681" s="70"/>
      <c r="BE681" s="71"/>
      <c r="BF681" s="148"/>
      <c r="BG681" s="148"/>
      <c r="BH681" s="147"/>
      <c r="BI681" s="114"/>
      <c r="BJ681" s="114"/>
      <c r="BK681" s="147"/>
      <c r="BL681" s="150"/>
      <c r="BM681" s="147"/>
      <c r="BN681" s="147"/>
      <c r="BO681" s="147"/>
      <c r="BP681" s="147"/>
      <c r="BQ681" s="147"/>
      <c r="BR681" s="115"/>
      <c r="BS681" s="115"/>
      <c r="BT681" s="115"/>
      <c r="BU681" s="147"/>
      <c r="BV681" s="150"/>
      <c r="BW681" s="147"/>
      <c r="BX681" s="147"/>
      <c r="BY681" s="147"/>
      <c r="BZ681" s="147"/>
      <c r="CA681" s="147"/>
      <c r="CB681" s="115"/>
      <c r="CC681" s="115"/>
      <c r="CD681" s="115"/>
      <c r="CE681" s="147"/>
      <c r="CF681" s="150"/>
      <c r="CG681" s="120"/>
      <c r="CH681" s="185"/>
      <c r="CI681" s="122"/>
      <c r="CJ681" s="122"/>
      <c r="CK681" s="184"/>
      <c r="CL681" s="184"/>
    </row>
    <row r="682" spans="1:90" hidden="1" x14ac:dyDescent="0.25">
      <c r="A682" s="145"/>
      <c r="B682" s="146"/>
      <c r="C682" s="94"/>
      <c r="D682" s="147"/>
      <c r="E682" s="148"/>
      <c r="F682" s="149"/>
      <c r="G682" s="147"/>
      <c r="H682" s="147"/>
      <c r="I682" s="147"/>
      <c r="J682" s="147"/>
      <c r="K682" s="147"/>
      <c r="L682" s="115"/>
      <c r="M682" s="115"/>
      <c r="N682" s="115"/>
      <c r="O682" s="147"/>
      <c r="P682" s="149"/>
      <c r="Q682" s="147"/>
      <c r="R682" s="147"/>
      <c r="S682" s="147"/>
      <c r="T682" s="147"/>
      <c r="U682" s="147"/>
      <c r="V682" s="115"/>
      <c r="W682" s="115"/>
      <c r="X682" s="115"/>
      <c r="Y682" s="147"/>
      <c r="Z682" s="149"/>
      <c r="AA682" s="147"/>
      <c r="AB682" s="147"/>
      <c r="AC682" s="147"/>
      <c r="AD682" s="114"/>
      <c r="AE682" s="114"/>
      <c r="AF682" s="147"/>
      <c r="AG682" s="149"/>
      <c r="AH682" s="147"/>
      <c r="AI682" s="147"/>
      <c r="AJ682" s="147"/>
      <c r="AK682" s="114"/>
      <c r="AL682" s="114"/>
      <c r="AM682" s="147"/>
      <c r="AN682" s="149"/>
      <c r="AO682" s="147"/>
      <c r="AP682" s="147"/>
      <c r="AQ682" s="114"/>
      <c r="AR682" s="147"/>
      <c r="AS682" s="114"/>
      <c r="AT682" s="147"/>
      <c r="AU682" s="147"/>
      <c r="AV682" s="147"/>
      <c r="AW682" s="114"/>
      <c r="AX682" s="147"/>
      <c r="AY682" s="114"/>
      <c r="AZ682" s="147"/>
      <c r="BA682" s="114"/>
      <c r="BB682" s="149"/>
      <c r="BC682" s="118"/>
      <c r="BD682" s="70"/>
      <c r="BE682" s="71"/>
      <c r="BF682" s="148"/>
      <c r="BG682" s="148"/>
      <c r="BH682" s="147"/>
      <c r="BI682" s="114"/>
      <c r="BJ682" s="114"/>
      <c r="BK682" s="147"/>
      <c r="BL682" s="150"/>
      <c r="BM682" s="147"/>
      <c r="BN682" s="147"/>
      <c r="BO682" s="147"/>
      <c r="BP682" s="147"/>
      <c r="BQ682" s="147"/>
      <c r="BR682" s="115"/>
      <c r="BS682" s="115"/>
      <c r="BT682" s="115"/>
      <c r="BU682" s="147"/>
      <c r="BV682" s="150"/>
      <c r="BW682" s="147"/>
      <c r="BX682" s="147"/>
      <c r="BY682" s="147"/>
      <c r="BZ682" s="147"/>
      <c r="CA682" s="147"/>
      <c r="CB682" s="115"/>
      <c r="CC682" s="115"/>
      <c r="CD682" s="115"/>
      <c r="CE682" s="147"/>
      <c r="CF682" s="150"/>
      <c r="CG682" s="120"/>
      <c r="CH682" s="185"/>
      <c r="CI682" s="122"/>
      <c r="CJ682" s="122"/>
      <c r="CK682" s="184"/>
      <c r="CL682" s="184"/>
    </row>
    <row r="683" spans="1:90" hidden="1" x14ac:dyDescent="0.25">
      <c r="A683" s="145"/>
      <c r="B683" s="146"/>
      <c r="C683" s="94"/>
      <c r="D683" s="147"/>
      <c r="E683" s="148"/>
      <c r="F683" s="149"/>
      <c r="G683" s="147"/>
      <c r="H683" s="147"/>
      <c r="I683" s="147"/>
      <c r="J683" s="147"/>
      <c r="K683" s="147"/>
      <c r="L683" s="115"/>
      <c r="M683" s="115"/>
      <c r="N683" s="115"/>
      <c r="O683" s="147"/>
      <c r="P683" s="149"/>
      <c r="Q683" s="147"/>
      <c r="R683" s="147"/>
      <c r="S683" s="147"/>
      <c r="T683" s="147"/>
      <c r="U683" s="147"/>
      <c r="V683" s="115"/>
      <c r="W683" s="115"/>
      <c r="X683" s="115"/>
      <c r="Y683" s="147"/>
      <c r="Z683" s="149"/>
      <c r="AA683" s="147"/>
      <c r="AB683" s="147"/>
      <c r="AC683" s="147"/>
      <c r="AD683" s="114"/>
      <c r="AE683" s="114"/>
      <c r="AF683" s="147"/>
      <c r="AG683" s="149"/>
      <c r="AH683" s="147"/>
      <c r="AI683" s="147"/>
      <c r="AJ683" s="147"/>
      <c r="AK683" s="114"/>
      <c r="AL683" s="114"/>
      <c r="AM683" s="147"/>
      <c r="AN683" s="149"/>
      <c r="AO683" s="147"/>
      <c r="AP683" s="147"/>
      <c r="AQ683" s="114"/>
      <c r="AR683" s="147"/>
      <c r="AS683" s="114"/>
      <c r="AT683" s="147"/>
      <c r="AU683" s="147"/>
      <c r="AV683" s="147"/>
      <c r="AW683" s="114"/>
      <c r="AX683" s="147"/>
      <c r="AY683" s="114"/>
      <c r="AZ683" s="147"/>
      <c r="BA683" s="114"/>
      <c r="BB683" s="149"/>
      <c r="BC683" s="118"/>
      <c r="BD683" s="70"/>
      <c r="BE683" s="71"/>
      <c r="BF683" s="148"/>
      <c r="BG683" s="148"/>
      <c r="BH683" s="147"/>
      <c r="BI683" s="114"/>
      <c r="BJ683" s="114"/>
      <c r="BK683" s="147"/>
      <c r="BL683" s="150"/>
      <c r="BM683" s="147"/>
      <c r="BN683" s="147"/>
      <c r="BO683" s="147"/>
      <c r="BP683" s="147"/>
      <c r="BQ683" s="147"/>
      <c r="BR683" s="115"/>
      <c r="BS683" s="115"/>
      <c r="BT683" s="115"/>
      <c r="BU683" s="147"/>
      <c r="BV683" s="150"/>
      <c r="BW683" s="147"/>
      <c r="BX683" s="147"/>
      <c r="BY683" s="147"/>
      <c r="BZ683" s="147"/>
      <c r="CA683" s="147"/>
      <c r="CB683" s="115"/>
      <c r="CC683" s="115"/>
      <c r="CD683" s="115"/>
      <c r="CE683" s="147"/>
      <c r="CF683" s="150"/>
      <c r="CG683" s="120"/>
      <c r="CH683" s="185"/>
      <c r="CI683" s="122"/>
      <c r="CJ683" s="122"/>
      <c r="CK683" s="184"/>
      <c r="CL683" s="184"/>
    </row>
    <row r="684" spans="1:90" hidden="1" x14ac:dyDescent="0.25">
      <c r="A684" s="145"/>
      <c r="B684" s="146"/>
      <c r="C684" s="94"/>
      <c r="D684" s="147"/>
      <c r="E684" s="148"/>
      <c r="F684" s="149"/>
      <c r="G684" s="147"/>
      <c r="H684" s="147"/>
      <c r="I684" s="147"/>
      <c r="J684" s="147"/>
      <c r="K684" s="147"/>
      <c r="L684" s="115"/>
      <c r="M684" s="115"/>
      <c r="N684" s="115"/>
      <c r="O684" s="147"/>
      <c r="P684" s="149"/>
      <c r="Q684" s="147"/>
      <c r="R684" s="147"/>
      <c r="S684" s="147"/>
      <c r="T684" s="147"/>
      <c r="U684" s="147"/>
      <c r="V684" s="115"/>
      <c r="W684" s="115"/>
      <c r="X684" s="115"/>
      <c r="Y684" s="147"/>
      <c r="Z684" s="149"/>
      <c r="AA684" s="147"/>
      <c r="AB684" s="147"/>
      <c r="AC684" s="147"/>
      <c r="AD684" s="114"/>
      <c r="AE684" s="114"/>
      <c r="AF684" s="147"/>
      <c r="AG684" s="149"/>
      <c r="AH684" s="147"/>
      <c r="AI684" s="147"/>
      <c r="AJ684" s="147"/>
      <c r="AK684" s="114"/>
      <c r="AL684" s="114"/>
      <c r="AM684" s="147"/>
      <c r="AN684" s="149"/>
      <c r="AO684" s="147"/>
      <c r="AP684" s="147"/>
      <c r="AQ684" s="114"/>
      <c r="AR684" s="147"/>
      <c r="AS684" s="114"/>
      <c r="AT684" s="147"/>
      <c r="AU684" s="147"/>
      <c r="AV684" s="147"/>
      <c r="AW684" s="114"/>
      <c r="AX684" s="147"/>
      <c r="AY684" s="114"/>
      <c r="AZ684" s="147"/>
      <c r="BA684" s="114"/>
      <c r="BB684" s="149"/>
      <c r="BC684" s="118"/>
      <c r="BD684" s="70"/>
      <c r="BE684" s="71"/>
      <c r="BF684" s="148"/>
      <c r="BG684" s="148"/>
      <c r="BH684" s="147"/>
      <c r="BI684" s="114"/>
      <c r="BJ684" s="114"/>
      <c r="BK684" s="147"/>
      <c r="BL684" s="150"/>
      <c r="BM684" s="147"/>
      <c r="BN684" s="147"/>
      <c r="BO684" s="147"/>
      <c r="BP684" s="147"/>
      <c r="BQ684" s="147"/>
      <c r="BR684" s="115"/>
      <c r="BS684" s="115"/>
      <c r="BT684" s="115"/>
      <c r="BU684" s="147"/>
      <c r="BV684" s="150"/>
      <c r="BW684" s="147"/>
      <c r="BX684" s="147"/>
      <c r="BY684" s="147"/>
      <c r="BZ684" s="147"/>
      <c r="CA684" s="147"/>
      <c r="CB684" s="115"/>
      <c r="CC684" s="115"/>
      <c r="CD684" s="115"/>
      <c r="CE684" s="147"/>
      <c r="CF684" s="150"/>
      <c r="CG684" s="120"/>
      <c r="CH684" s="185"/>
      <c r="CI684" s="122"/>
      <c r="CJ684" s="122"/>
      <c r="CK684" s="184"/>
      <c r="CL684" s="184"/>
    </row>
    <row r="685" spans="1:90" hidden="1" x14ac:dyDescent="0.25">
      <c r="A685" s="145"/>
      <c r="B685" s="146"/>
      <c r="C685" s="94"/>
      <c r="D685" s="147"/>
      <c r="E685" s="148"/>
      <c r="F685" s="149"/>
      <c r="G685" s="147"/>
      <c r="H685" s="147"/>
      <c r="I685" s="147"/>
      <c r="J685" s="147"/>
      <c r="K685" s="147"/>
      <c r="L685" s="115"/>
      <c r="M685" s="115"/>
      <c r="N685" s="115"/>
      <c r="O685" s="147"/>
      <c r="P685" s="149"/>
      <c r="Q685" s="147"/>
      <c r="R685" s="147"/>
      <c r="S685" s="147"/>
      <c r="T685" s="147"/>
      <c r="U685" s="147"/>
      <c r="V685" s="115"/>
      <c r="W685" s="115"/>
      <c r="X685" s="115"/>
      <c r="Y685" s="147"/>
      <c r="Z685" s="149"/>
      <c r="AA685" s="147"/>
      <c r="AB685" s="147"/>
      <c r="AC685" s="147"/>
      <c r="AD685" s="114"/>
      <c r="AE685" s="114"/>
      <c r="AF685" s="147"/>
      <c r="AG685" s="149"/>
      <c r="AH685" s="147"/>
      <c r="AI685" s="147"/>
      <c r="AJ685" s="147"/>
      <c r="AK685" s="114"/>
      <c r="AL685" s="114"/>
      <c r="AM685" s="147"/>
      <c r="AN685" s="149"/>
      <c r="AO685" s="147"/>
      <c r="AP685" s="147"/>
      <c r="AQ685" s="114"/>
      <c r="AR685" s="147"/>
      <c r="AS685" s="114"/>
      <c r="AT685" s="147"/>
      <c r="AU685" s="147"/>
      <c r="AV685" s="147"/>
      <c r="AW685" s="114"/>
      <c r="AX685" s="147"/>
      <c r="AY685" s="114"/>
      <c r="AZ685" s="147"/>
      <c r="BA685" s="114"/>
      <c r="BB685" s="149"/>
      <c r="BC685" s="118"/>
      <c r="BD685" s="70"/>
      <c r="BE685" s="71"/>
      <c r="BF685" s="148"/>
      <c r="BG685" s="148"/>
      <c r="BH685" s="147"/>
      <c r="BI685" s="114"/>
      <c r="BJ685" s="114"/>
      <c r="BK685" s="147"/>
      <c r="BL685" s="150"/>
      <c r="BM685" s="147"/>
      <c r="BN685" s="147"/>
      <c r="BO685" s="147"/>
      <c r="BP685" s="147"/>
      <c r="BQ685" s="147"/>
      <c r="BR685" s="115"/>
      <c r="BS685" s="115"/>
      <c r="BT685" s="115"/>
      <c r="BU685" s="147"/>
      <c r="BV685" s="150"/>
      <c r="BW685" s="147"/>
      <c r="BX685" s="147"/>
      <c r="BY685" s="147"/>
      <c r="BZ685" s="147"/>
      <c r="CA685" s="147"/>
      <c r="CB685" s="115"/>
      <c r="CC685" s="115"/>
      <c r="CD685" s="115"/>
      <c r="CE685" s="147"/>
      <c r="CF685" s="150"/>
      <c r="CG685" s="120"/>
      <c r="CH685" s="185"/>
      <c r="CI685" s="122"/>
      <c r="CJ685" s="122"/>
      <c r="CK685" s="184"/>
      <c r="CL685" s="184"/>
    </row>
    <row r="686" spans="1:90" hidden="1" x14ac:dyDescent="0.25">
      <c r="A686" s="145"/>
      <c r="B686" s="146"/>
      <c r="C686" s="94"/>
      <c r="D686" s="147"/>
      <c r="E686" s="148"/>
      <c r="F686" s="149"/>
      <c r="G686" s="147"/>
      <c r="H686" s="147"/>
      <c r="I686" s="147"/>
      <c r="J686" s="147"/>
      <c r="K686" s="147"/>
      <c r="L686" s="115"/>
      <c r="M686" s="115"/>
      <c r="N686" s="115"/>
      <c r="O686" s="147"/>
      <c r="P686" s="149"/>
      <c r="Q686" s="147"/>
      <c r="R686" s="147"/>
      <c r="S686" s="147"/>
      <c r="T686" s="147"/>
      <c r="U686" s="147"/>
      <c r="V686" s="115"/>
      <c r="W686" s="115"/>
      <c r="X686" s="115"/>
      <c r="Y686" s="147"/>
      <c r="Z686" s="149"/>
      <c r="AA686" s="147"/>
      <c r="AB686" s="147"/>
      <c r="AC686" s="147"/>
      <c r="AD686" s="114"/>
      <c r="AE686" s="114"/>
      <c r="AF686" s="147"/>
      <c r="AG686" s="149"/>
      <c r="AH686" s="147"/>
      <c r="AI686" s="147"/>
      <c r="AJ686" s="147"/>
      <c r="AK686" s="114"/>
      <c r="AL686" s="114"/>
      <c r="AM686" s="147"/>
      <c r="AN686" s="149"/>
      <c r="AO686" s="147"/>
      <c r="AP686" s="147"/>
      <c r="AQ686" s="114"/>
      <c r="AR686" s="147"/>
      <c r="AS686" s="114"/>
      <c r="AT686" s="147"/>
      <c r="AU686" s="147"/>
      <c r="AV686" s="147"/>
      <c r="AW686" s="114"/>
      <c r="AX686" s="147"/>
      <c r="AY686" s="114"/>
      <c r="AZ686" s="147"/>
      <c r="BA686" s="114"/>
      <c r="BB686" s="149"/>
      <c r="BC686" s="118"/>
      <c r="BD686" s="70"/>
      <c r="BE686" s="71"/>
      <c r="BF686" s="148"/>
      <c r="BG686" s="148"/>
      <c r="BH686" s="147"/>
      <c r="BI686" s="114"/>
      <c r="BJ686" s="114"/>
      <c r="BK686" s="147"/>
      <c r="BL686" s="150"/>
      <c r="BM686" s="147"/>
      <c r="BN686" s="147"/>
      <c r="BO686" s="147"/>
      <c r="BP686" s="147"/>
      <c r="BQ686" s="147"/>
      <c r="BR686" s="115"/>
      <c r="BS686" s="115"/>
      <c r="BT686" s="115"/>
      <c r="BU686" s="147"/>
      <c r="BV686" s="150"/>
      <c r="BW686" s="147"/>
      <c r="BX686" s="147"/>
      <c r="BY686" s="147"/>
      <c r="BZ686" s="147"/>
      <c r="CA686" s="147"/>
      <c r="CB686" s="115"/>
      <c r="CC686" s="115"/>
      <c r="CD686" s="115"/>
      <c r="CE686" s="147"/>
      <c r="CF686" s="150"/>
      <c r="CG686" s="120"/>
      <c r="CH686" s="185"/>
      <c r="CI686" s="122"/>
      <c r="CJ686" s="122"/>
      <c r="CK686" s="184"/>
      <c r="CL686" s="184"/>
    </row>
    <row r="687" spans="1:90" hidden="1" x14ac:dyDescent="0.25">
      <c r="A687" s="145"/>
      <c r="B687" s="146"/>
      <c r="C687" s="94"/>
      <c r="D687" s="147"/>
      <c r="E687" s="148"/>
      <c r="F687" s="149"/>
      <c r="G687" s="147"/>
      <c r="H687" s="147"/>
      <c r="I687" s="147"/>
      <c r="J687" s="147"/>
      <c r="K687" s="147"/>
      <c r="L687" s="115"/>
      <c r="M687" s="115"/>
      <c r="N687" s="115"/>
      <c r="O687" s="147"/>
      <c r="P687" s="149"/>
      <c r="Q687" s="147"/>
      <c r="R687" s="147"/>
      <c r="S687" s="147"/>
      <c r="T687" s="147"/>
      <c r="U687" s="147"/>
      <c r="V687" s="115"/>
      <c r="W687" s="115"/>
      <c r="X687" s="115"/>
      <c r="Y687" s="147"/>
      <c r="Z687" s="149"/>
      <c r="AA687" s="147"/>
      <c r="AB687" s="147"/>
      <c r="AC687" s="147"/>
      <c r="AD687" s="114"/>
      <c r="AE687" s="114"/>
      <c r="AF687" s="147"/>
      <c r="AG687" s="149"/>
      <c r="AH687" s="147"/>
      <c r="AI687" s="147"/>
      <c r="AJ687" s="147"/>
      <c r="AK687" s="114"/>
      <c r="AL687" s="114"/>
      <c r="AM687" s="147"/>
      <c r="AN687" s="149"/>
      <c r="AO687" s="147"/>
      <c r="AP687" s="147"/>
      <c r="AQ687" s="114"/>
      <c r="AR687" s="147"/>
      <c r="AS687" s="114"/>
      <c r="AT687" s="147"/>
      <c r="AU687" s="147"/>
      <c r="AV687" s="147"/>
      <c r="AW687" s="114"/>
      <c r="AX687" s="147"/>
      <c r="AY687" s="114"/>
      <c r="AZ687" s="147"/>
      <c r="BA687" s="114"/>
      <c r="BB687" s="149"/>
      <c r="BC687" s="118"/>
      <c r="BD687" s="70"/>
      <c r="BE687" s="71"/>
      <c r="BF687" s="148"/>
      <c r="BG687" s="148"/>
      <c r="BH687" s="147"/>
      <c r="BI687" s="114"/>
      <c r="BJ687" s="114"/>
      <c r="BK687" s="147"/>
      <c r="BL687" s="150"/>
      <c r="BM687" s="147"/>
      <c r="BN687" s="147"/>
      <c r="BO687" s="147"/>
      <c r="BP687" s="147"/>
      <c r="BQ687" s="147"/>
      <c r="BR687" s="115"/>
      <c r="BS687" s="115"/>
      <c r="BT687" s="115"/>
      <c r="BU687" s="147"/>
      <c r="BV687" s="150"/>
      <c r="BW687" s="147"/>
      <c r="BX687" s="147"/>
      <c r="BY687" s="147"/>
      <c r="BZ687" s="147"/>
      <c r="CA687" s="147"/>
      <c r="CB687" s="115"/>
      <c r="CC687" s="115"/>
      <c r="CD687" s="115"/>
      <c r="CE687" s="147"/>
      <c r="CF687" s="150"/>
      <c r="CG687" s="120"/>
      <c r="CH687" s="185"/>
      <c r="CI687" s="122"/>
      <c r="CJ687" s="122"/>
      <c r="CK687" s="184"/>
      <c r="CL687" s="184"/>
    </row>
    <row r="688" spans="1:90" hidden="1" x14ac:dyDescent="0.25">
      <c r="A688" s="145"/>
      <c r="B688" s="146"/>
      <c r="C688" s="94"/>
      <c r="D688" s="147"/>
      <c r="E688" s="148"/>
      <c r="F688" s="149"/>
      <c r="G688" s="147"/>
      <c r="H688" s="147"/>
      <c r="I688" s="147"/>
      <c r="J688" s="147"/>
      <c r="K688" s="147"/>
      <c r="L688" s="115"/>
      <c r="M688" s="115"/>
      <c r="N688" s="115"/>
      <c r="O688" s="147"/>
      <c r="P688" s="149"/>
      <c r="Q688" s="147"/>
      <c r="R688" s="147"/>
      <c r="S688" s="147"/>
      <c r="T688" s="147"/>
      <c r="U688" s="147"/>
      <c r="V688" s="115"/>
      <c r="W688" s="115"/>
      <c r="X688" s="115"/>
      <c r="Y688" s="147"/>
      <c r="Z688" s="149"/>
      <c r="AA688" s="147"/>
      <c r="AB688" s="147"/>
      <c r="AC688" s="147"/>
      <c r="AD688" s="114"/>
      <c r="AE688" s="114"/>
      <c r="AF688" s="147"/>
      <c r="AG688" s="149"/>
      <c r="AH688" s="147"/>
      <c r="AI688" s="147"/>
      <c r="AJ688" s="147"/>
      <c r="AK688" s="114"/>
      <c r="AL688" s="114"/>
      <c r="AM688" s="147"/>
      <c r="AN688" s="149"/>
      <c r="AO688" s="147"/>
      <c r="AP688" s="147"/>
      <c r="AQ688" s="114"/>
      <c r="AR688" s="147"/>
      <c r="AS688" s="114"/>
      <c r="AT688" s="147"/>
      <c r="AU688" s="147"/>
      <c r="AV688" s="147"/>
      <c r="AW688" s="114"/>
      <c r="AX688" s="147"/>
      <c r="AY688" s="114"/>
      <c r="AZ688" s="147"/>
      <c r="BA688" s="114"/>
      <c r="BB688" s="149"/>
      <c r="BC688" s="118"/>
      <c r="BD688" s="70"/>
      <c r="BE688" s="71"/>
      <c r="BF688" s="148"/>
      <c r="BG688" s="148"/>
      <c r="BH688" s="147"/>
      <c r="BI688" s="114"/>
      <c r="BJ688" s="114"/>
      <c r="BK688" s="147"/>
      <c r="BL688" s="150"/>
      <c r="BM688" s="147"/>
      <c r="BN688" s="147"/>
      <c r="BO688" s="147"/>
      <c r="BP688" s="147"/>
      <c r="BQ688" s="147"/>
      <c r="BR688" s="115"/>
      <c r="BS688" s="115"/>
      <c r="BT688" s="115"/>
      <c r="BU688" s="147"/>
      <c r="BV688" s="150"/>
      <c r="BW688" s="147"/>
      <c r="BX688" s="147"/>
      <c r="BY688" s="147"/>
      <c r="BZ688" s="147"/>
      <c r="CA688" s="147"/>
      <c r="CB688" s="115"/>
      <c r="CC688" s="115"/>
      <c r="CD688" s="115"/>
      <c r="CE688" s="147"/>
      <c r="CF688" s="150"/>
      <c r="CG688" s="120"/>
      <c r="CH688" s="185"/>
      <c r="CI688" s="122"/>
      <c r="CJ688" s="122"/>
      <c r="CK688" s="184"/>
      <c r="CL688" s="184"/>
    </row>
    <row r="689" spans="1:90" hidden="1" x14ac:dyDescent="0.25">
      <c r="A689" s="145"/>
      <c r="B689" s="146"/>
      <c r="C689" s="94"/>
      <c r="D689" s="147"/>
      <c r="E689" s="148"/>
      <c r="F689" s="149"/>
      <c r="G689" s="147"/>
      <c r="H689" s="147"/>
      <c r="I689" s="147"/>
      <c r="J689" s="147"/>
      <c r="K689" s="147"/>
      <c r="L689" s="115"/>
      <c r="M689" s="115"/>
      <c r="N689" s="115"/>
      <c r="O689" s="147"/>
      <c r="P689" s="149"/>
      <c r="Q689" s="147"/>
      <c r="R689" s="147"/>
      <c r="S689" s="147"/>
      <c r="T689" s="147"/>
      <c r="U689" s="147"/>
      <c r="V689" s="115"/>
      <c r="W689" s="115"/>
      <c r="X689" s="115"/>
      <c r="Y689" s="147"/>
      <c r="Z689" s="149"/>
      <c r="AA689" s="147"/>
      <c r="AB689" s="147"/>
      <c r="AC689" s="147"/>
      <c r="AD689" s="114"/>
      <c r="AE689" s="114"/>
      <c r="AF689" s="147"/>
      <c r="AG689" s="149"/>
      <c r="AH689" s="147"/>
      <c r="AI689" s="147"/>
      <c r="AJ689" s="147"/>
      <c r="AK689" s="114"/>
      <c r="AL689" s="114"/>
      <c r="AM689" s="147"/>
      <c r="AN689" s="149"/>
      <c r="AO689" s="147"/>
      <c r="AP689" s="147"/>
      <c r="AQ689" s="114"/>
      <c r="AR689" s="147"/>
      <c r="AS689" s="114"/>
      <c r="AT689" s="147"/>
      <c r="AU689" s="147"/>
      <c r="AV689" s="147"/>
      <c r="AW689" s="114"/>
      <c r="AX689" s="147"/>
      <c r="AY689" s="114"/>
      <c r="AZ689" s="147"/>
      <c r="BA689" s="114"/>
      <c r="BB689" s="149"/>
      <c r="BC689" s="118"/>
      <c r="BD689" s="70"/>
      <c r="BE689" s="71"/>
      <c r="BF689" s="148"/>
      <c r="BG689" s="148"/>
      <c r="BH689" s="147"/>
      <c r="BI689" s="114"/>
      <c r="BJ689" s="114"/>
      <c r="BK689" s="147"/>
      <c r="BL689" s="150"/>
      <c r="BM689" s="147"/>
      <c r="BN689" s="147"/>
      <c r="BO689" s="147"/>
      <c r="BP689" s="147"/>
      <c r="BQ689" s="147"/>
      <c r="BR689" s="115"/>
      <c r="BS689" s="115"/>
      <c r="BT689" s="115"/>
      <c r="BU689" s="147"/>
      <c r="BV689" s="150"/>
      <c r="BW689" s="147"/>
      <c r="BX689" s="147"/>
      <c r="BY689" s="147"/>
      <c r="BZ689" s="147"/>
      <c r="CA689" s="147"/>
      <c r="CB689" s="115"/>
      <c r="CC689" s="115"/>
      <c r="CD689" s="115"/>
      <c r="CE689" s="147"/>
      <c r="CF689" s="150"/>
      <c r="CG689" s="120"/>
      <c r="CH689" s="185"/>
      <c r="CI689" s="122"/>
      <c r="CJ689" s="122"/>
      <c r="CK689" s="184"/>
      <c r="CL689" s="184"/>
    </row>
    <row r="690" spans="1:90" hidden="1" x14ac:dyDescent="0.25">
      <c r="A690" s="145"/>
      <c r="B690" s="146"/>
      <c r="C690" s="94"/>
      <c r="D690" s="147"/>
      <c r="E690" s="148"/>
      <c r="F690" s="149"/>
      <c r="G690" s="147"/>
      <c r="H690" s="147"/>
      <c r="I690" s="147"/>
      <c r="J690" s="147"/>
      <c r="K690" s="147"/>
      <c r="L690" s="115"/>
      <c r="M690" s="115"/>
      <c r="N690" s="115"/>
      <c r="O690" s="147"/>
      <c r="P690" s="149"/>
      <c r="Q690" s="147"/>
      <c r="R690" s="147"/>
      <c r="S690" s="147"/>
      <c r="T690" s="147"/>
      <c r="U690" s="147"/>
      <c r="V690" s="115"/>
      <c r="W690" s="115"/>
      <c r="X690" s="115"/>
      <c r="Y690" s="147"/>
      <c r="Z690" s="149"/>
      <c r="AA690" s="147"/>
      <c r="AB690" s="147"/>
      <c r="AC690" s="147"/>
      <c r="AD690" s="114"/>
      <c r="AE690" s="114"/>
      <c r="AF690" s="147"/>
      <c r="AG690" s="149"/>
      <c r="AH690" s="147"/>
      <c r="AI690" s="147"/>
      <c r="AJ690" s="147"/>
      <c r="AK690" s="114"/>
      <c r="AL690" s="114"/>
      <c r="AM690" s="147"/>
      <c r="AN690" s="149"/>
      <c r="AO690" s="147"/>
      <c r="AP690" s="147"/>
      <c r="AQ690" s="114"/>
      <c r="AR690" s="147"/>
      <c r="AS690" s="114"/>
      <c r="AT690" s="147"/>
      <c r="AU690" s="147"/>
      <c r="AV690" s="147"/>
      <c r="AW690" s="114"/>
      <c r="AX690" s="147"/>
      <c r="AY690" s="114"/>
      <c r="AZ690" s="147"/>
      <c r="BA690" s="114"/>
      <c r="BB690" s="149"/>
      <c r="BC690" s="118"/>
      <c r="BD690" s="70"/>
      <c r="BE690" s="71"/>
      <c r="BF690" s="148"/>
      <c r="BG690" s="148"/>
      <c r="BH690" s="147"/>
      <c r="BI690" s="114"/>
      <c r="BJ690" s="114"/>
      <c r="BK690" s="147"/>
      <c r="BL690" s="150"/>
      <c r="BM690" s="147"/>
      <c r="BN690" s="147"/>
      <c r="BO690" s="147"/>
      <c r="BP690" s="147"/>
      <c r="BQ690" s="147"/>
      <c r="BR690" s="115"/>
      <c r="BS690" s="115"/>
      <c r="BT690" s="115"/>
      <c r="BU690" s="147"/>
      <c r="BV690" s="150"/>
      <c r="BW690" s="147"/>
      <c r="BX690" s="147"/>
      <c r="BY690" s="147"/>
      <c r="BZ690" s="147"/>
      <c r="CA690" s="147"/>
      <c r="CB690" s="115"/>
      <c r="CC690" s="115"/>
      <c r="CD690" s="115"/>
      <c r="CE690" s="147"/>
      <c r="CF690" s="150"/>
      <c r="CG690" s="120"/>
      <c r="CH690" s="185"/>
      <c r="CI690" s="122"/>
      <c r="CJ690" s="122"/>
      <c r="CK690" s="184"/>
      <c r="CL690" s="184"/>
    </row>
    <row r="691" spans="1:90" hidden="1" x14ac:dyDescent="0.25">
      <c r="A691" s="145"/>
      <c r="B691" s="146"/>
      <c r="C691" s="94"/>
      <c r="D691" s="147"/>
      <c r="E691" s="148"/>
      <c r="F691" s="149"/>
      <c r="G691" s="147"/>
      <c r="H691" s="147"/>
      <c r="I691" s="147"/>
      <c r="J691" s="147"/>
      <c r="K691" s="147"/>
      <c r="L691" s="115"/>
      <c r="M691" s="115"/>
      <c r="N691" s="115"/>
      <c r="O691" s="147"/>
      <c r="P691" s="149"/>
      <c r="Q691" s="147"/>
      <c r="R691" s="147"/>
      <c r="S691" s="147"/>
      <c r="T691" s="147"/>
      <c r="U691" s="147"/>
      <c r="V691" s="115"/>
      <c r="W691" s="115"/>
      <c r="X691" s="115"/>
      <c r="Y691" s="147"/>
      <c r="Z691" s="149"/>
      <c r="AA691" s="147"/>
      <c r="AB691" s="147"/>
      <c r="AC691" s="147"/>
      <c r="AD691" s="114"/>
      <c r="AE691" s="114"/>
      <c r="AF691" s="147"/>
      <c r="AG691" s="149"/>
      <c r="AH691" s="147"/>
      <c r="AI691" s="147"/>
      <c r="AJ691" s="147"/>
      <c r="AK691" s="114"/>
      <c r="AL691" s="114"/>
      <c r="AM691" s="147"/>
      <c r="AN691" s="149"/>
      <c r="AO691" s="147"/>
      <c r="AP691" s="147"/>
      <c r="AQ691" s="114"/>
      <c r="AR691" s="147"/>
      <c r="AS691" s="114"/>
      <c r="AT691" s="147"/>
      <c r="AU691" s="147"/>
      <c r="AV691" s="147"/>
      <c r="AW691" s="114"/>
      <c r="AX691" s="147"/>
      <c r="AY691" s="114"/>
      <c r="AZ691" s="147"/>
      <c r="BA691" s="114"/>
      <c r="BB691" s="149"/>
      <c r="BC691" s="118"/>
      <c r="BD691" s="70"/>
      <c r="BE691" s="71"/>
      <c r="BF691" s="148"/>
      <c r="BG691" s="148"/>
      <c r="BH691" s="147"/>
      <c r="BI691" s="114"/>
      <c r="BJ691" s="114"/>
      <c r="BK691" s="147"/>
      <c r="BL691" s="150"/>
      <c r="BM691" s="147"/>
      <c r="BN691" s="147"/>
      <c r="BO691" s="147"/>
      <c r="BP691" s="147"/>
      <c r="BQ691" s="147"/>
      <c r="BR691" s="115"/>
      <c r="BS691" s="115"/>
      <c r="BT691" s="115"/>
      <c r="BU691" s="147"/>
      <c r="BV691" s="150"/>
      <c r="BW691" s="147"/>
      <c r="BX691" s="147"/>
      <c r="BY691" s="147"/>
      <c r="BZ691" s="147"/>
      <c r="CA691" s="147"/>
      <c r="CB691" s="115"/>
      <c r="CC691" s="115"/>
      <c r="CD691" s="115"/>
      <c r="CE691" s="147"/>
      <c r="CF691" s="150"/>
      <c r="CG691" s="120"/>
      <c r="CH691" s="185"/>
      <c r="CI691" s="122"/>
      <c r="CJ691" s="122"/>
      <c r="CK691" s="184"/>
      <c r="CL691" s="184"/>
    </row>
    <row r="692" spans="1:90" hidden="1" x14ac:dyDescent="0.25">
      <c r="A692" s="145"/>
      <c r="B692" s="146"/>
      <c r="C692" s="94"/>
      <c r="D692" s="147"/>
      <c r="E692" s="148"/>
      <c r="F692" s="149"/>
      <c r="G692" s="147"/>
      <c r="H692" s="147"/>
      <c r="I692" s="147"/>
      <c r="J692" s="147"/>
      <c r="K692" s="147"/>
      <c r="L692" s="115"/>
      <c r="M692" s="115"/>
      <c r="N692" s="115"/>
      <c r="O692" s="147"/>
      <c r="P692" s="149"/>
      <c r="Q692" s="147"/>
      <c r="R692" s="147"/>
      <c r="S692" s="147"/>
      <c r="T692" s="147"/>
      <c r="U692" s="147"/>
      <c r="V692" s="115"/>
      <c r="W692" s="115"/>
      <c r="X692" s="115"/>
      <c r="Y692" s="147"/>
      <c r="Z692" s="149"/>
      <c r="AA692" s="147"/>
      <c r="AB692" s="147"/>
      <c r="AC692" s="147"/>
      <c r="AD692" s="114"/>
      <c r="AE692" s="114"/>
      <c r="AF692" s="147"/>
      <c r="AG692" s="149"/>
      <c r="AH692" s="147"/>
      <c r="AI692" s="147"/>
      <c r="AJ692" s="147"/>
      <c r="AK692" s="114"/>
      <c r="AL692" s="114"/>
      <c r="AM692" s="147"/>
      <c r="AN692" s="149"/>
      <c r="AO692" s="147"/>
      <c r="AP692" s="147"/>
      <c r="AQ692" s="114"/>
      <c r="AR692" s="147"/>
      <c r="AS692" s="114"/>
      <c r="AT692" s="147"/>
      <c r="AU692" s="147"/>
      <c r="AV692" s="147"/>
      <c r="AW692" s="114"/>
      <c r="AX692" s="147"/>
      <c r="AY692" s="114"/>
      <c r="AZ692" s="147"/>
      <c r="BA692" s="114"/>
      <c r="BB692" s="149"/>
      <c r="BC692" s="118"/>
      <c r="BD692" s="70"/>
      <c r="BE692" s="71"/>
      <c r="BF692" s="148"/>
      <c r="BG692" s="148"/>
      <c r="BH692" s="147"/>
      <c r="BI692" s="114"/>
      <c r="BJ692" s="114"/>
      <c r="BK692" s="147"/>
      <c r="BL692" s="150"/>
      <c r="BM692" s="147"/>
      <c r="BN692" s="147"/>
      <c r="BO692" s="147"/>
      <c r="BP692" s="147"/>
      <c r="BQ692" s="147"/>
      <c r="BR692" s="115"/>
      <c r="BS692" s="115"/>
      <c r="BT692" s="115"/>
      <c r="BU692" s="147"/>
      <c r="BV692" s="150"/>
      <c r="BW692" s="147"/>
      <c r="BX692" s="147"/>
      <c r="BY692" s="147"/>
      <c r="BZ692" s="147"/>
      <c r="CA692" s="147"/>
      <c r="CB692" s="115"/>
      <c r="CC692" s="115"/>
      <c r="CD692" s="115"/>
      <c r="CE692" s="147"/>
      <c r="CF692" s="150"/>
      <c r="CG692" s="120"/>
      <c r="CH692" s="185"/>
      <c r="CI692" s="122"/>
      <c r="CJ692" s="122"/>
      <c r="CK692" s="184"/>
      <c r="CL692" s="184"/>
    </row>
    <row r="693" spans="1:90" hidden="1" x14ac:dyDescent="0.25">
      <c r="A693" s="145"/>
      <c r="B693" s="146"/>
      <c r="C693" s="94"/>
      <c r="D693" s="147"/>
      <c r="E693" s="148"/>
      <c r="F693" s="149"/>
      <c r="G693" s="147"/>
      <c r="H693" s="147"/>
      <c r="I693" s="147"/>
      <c r="J693" s="147"/>
      <c r="K693" s="147"/>
      <c r="L693" s="115"/>
      <c r="M693" s="115"/>
      <c r="N693" s="115"/>
      <c r="O693" s="147"/>
      <c r="P693" s="149"/>
      <c r="Q693" s="147"/>
      <c r="R693" s="147"/>
      <c r="S693" s="147"/>
      <c r="T693" s="147"/>
      <c r="U693" s="147"/>
      <c r="V693" s="115"/>
      <c r="W693" s="115"/>
      <c r="X693" s="115"/>
      <c r="Y693" s="147"/>
      <c r="Z693" s="149"/>
      <c r="AA693" s="147"/>
      <c r="AB693" s="147"/>
      <c r="AC693" s="147"/>
      <c r="AD693" s="114"/>
      <c r="AE693" s="114"/>
      <c r="AF693" s="147"/>
      <c r="AG693" s="149"/>
      <c r="AH693" s="147"/>
      <c r="AI693" s="147"/>
      <c r="AJ693" s="147"/>
      <c r="AK693" s="114"/>
      <c r="AL693" s="114"/>
      <c r="AM693" s="147"/>
      <c r="AN693" s="149"/>
      <c r="AO693" s="147"/>
      <c r="AP693" s="147"/>
      <c r="AQ693" s="114"/>
      <c r="AR693" s="147"/>
      <c r="AS693" s="114"/>
      <c r="AT693" s="147"/>
      <c r="AU693" s="147"/>
      <c r="AV693" s="147"/>
      <c r="AW693" s="114"/>
      <c r="AX693" s="147"/>
      <c r="AY693" s="114"/>
      <c r="AZ693" s="147"/>
      <c r="BA693" s="114"/>
      <c r="BB693" s="149"/>
      <c r="BC693" s="118"/>
      <c r="BD693" s="70"/>
      <c r="BE693" s="71"/>
      <c r="BF693" s="148"/>
      <c r="BG693" s="148"/>
      <c r="BH693" s="147"/>
      <c r="BI693" s="114"/>
      <c r="BJ693" s="114"/>
      <c r="BK693" s="147"/>
      <c r="BL693" s="150"/>
      <c r="BM693" s="147"/>
      <c r="BN693" s="147"/>
      <c r="BO693" s="147"/>
      <c r="BP693" s="147"/>
      <c r="BQ693" s="147"/>
      <c r="BR693" s="115"/>
      <c r="BS693" s="115"/>
      <c r="BT693" s="115"/>
      <c r="BU693" s="147"/>
      <c r="BV693" s="150"/>
      <c r="BW693" s="147"/>
      <c r="BX693" s="147"/>
      <c r="BY693" s="147"/>
      <c r="BZ693" s="147"/>
      <c r="CA693" s="147"/>
      <c r="CB693" s="115"/>
      <c r="CC693" s="115"/>
      <c r="CD693" s="115"/>
      <c r="CE693" s="147"/>
      <c r="CF693" s="150"/>
      <c r="CG693" s="120"/>
      <c r="CH693" s="185"/>
      <c r="CI693" s="122"/>
      <c r="CJ693" s="122"/>
      <c r="CK693" s="184"/>
      <c r="CL693" s="184"/>
    </row>
    <row r="694" spans="1:90" hidden="1" x14ac:dyDescent="0.25">
      <c r="A694" s="145"/>
      <c r="B694" s="146"/>
      <c r="C694" s="94"/>
      <c r="D694" s="147"/>
      <c r="E694" s="148"/>
      <c r="F694" s="149"/>
      <c r="G694" s="147"/>
      <c r="H694" s="147"/>
      <c r="I694" s="147"/>
      <c r="J694" s="147"/>
      <c r="K694" s="147"/>
      <c r="L694" s="115"/>
      <c r="M694" s="115"/>
      <c r="N694" s="115"/>
      <c r="O694" s="147"/>
      <c r="P694" s="149"/>
      <c r="Q694" s="147"/>
      <c r="R694" s="147"/>
      <c r="S694" s="147"/>
      <c r="T694" s="147"/>
      <c r="U694" s="147"/>
      <c r="V694" s="115"/>
      <c r="W694" s="115"/>
      <c r="X694" s="115"/>
      <c r="Y694" s="147"/>
      <c r="Z694" s="149"/>
      <c r="AA694" s="147"/>
      <c r="AB694" s="147"/>
      <c r="AC694" s="147"/>
      <c r="AD694" s="114"/>
      <c r="AE694" s="114"/>
      <c r="AF694" s="147"/>
      <c r="AG694" s="149"/>
      <c r="AH694" s="147"/>
      <c r="AI694" s="147"/>
      <c r="AJ694" s="147"/>
      <c r="AK694" s="114"/>
      <c r="AL694" s="114"/>
      <c r="AM694" s="147"/>
      <c r="AN694" s="149"/>
      <c r="AO694" s="147"/>
      <c r="AP694" s="147"/>
      <c r="AQ694" s="114"/>
      <c r="AR694" s="147"/>
      <c r="AS694" s="114"/>
      <c r="AT694" s="147"/>
      <c r="AU694" s="147"/>
      <c r="AV694" s="147"/>
      <c r="AW694" s="114"/>
      <c r="AX694" s="147"/>
      <c r="AY694" s="114"/>
      <c r="AZ694" s="147"/>
      <c r="BA694" s="114"/>
      <c r="BB694" s="149"/>
      <c r="BC694" s="118"/>
      <c r="BD694" s="70"/>
      <c r="BE694" s="71"/>
      <c r="BF694" s="148"/>
      <c r="BG694" s="148"/>
      <c r="BH694" s="147"/>
      <c r="BI694" s="114"/>
      <c r="BJ694" s="114"/>
      <c r="BK694" s="147"/>
      <c r="BL694" s="150"/>
      <c r="BM694" s="147"/>
      <c r="BN694" s="147"/>
      <c r="BO694" s="147"/>
      <c r="BP694" s="147"/>
      <c r="BQ694" s="147"/>
      <c r="BR694" s="115"/>
      <c r="BS694" s="115"/>
      <c r="BT694" s="115"/>
      <c r="BU694" s="147"/>
      <c r="BV694" s="150"/>
      <c r="BW694" s="147"/>
      <c r="BX694" s="147"/>
      <c r="BY694" s="147"/>
      <c r="BZ694" s="147"/>
      <c r="CA694" s="147"/>
      <c r="CB694" s="115"/>
      <c r="CC694" s="115"/>
      <c r="CD694" s="115"/>
      <c r="CE694" s="147"/>
      <c r="CF694" s="150"/>
      <c r="CG694" s="120"/>
      <c r="CH694" s="185"/>
      <c r="CI694" s="122"/>
      <c r="CJ694" s="122"/>
      <c r="CK694" s="184"/>
      <c r="CL694" s="184"/>
    </row>
    <row r="695" spans="1:90" hidden="1" x14ac:dyDescent="0.25">
      <c r="A695" s="145"/>
      <c r="B695" s="146"/>
      <c r="C695" s="94"/>
      <c r="D695" s="147"/>
      <c r="E695" s="148"/>
      <c r="F695" s="149"/>
      <c r="G695" s="147"/>
      <c r="H695" s="147"/>
      <c r="I695" s="147"/>
      <c r="J695" s="147"/>
      <c r="K695" s="147"/>
      <c r="L695" s="115"/>
      <c r="M695" s="115"/>
      <c r="N695" s="115"/>
      <c r="O695" s="147"/>
      <c r="P695" s="149"/>
      <c r="Q695" s="147"/>
      <c r="R695" s="147"/>
      <c r="S695" s="147"/>
      <c r="T695" s="147"/>
      <c r="U695" s="147"/>
      <c r="V695" s="115"/>
      <c r="W695" s="115"/>
      <c r="X695" s="115"/>
      <c r="Y695" s="147"/>
      <c r="Z695" s="149"/>
      <c r="AA695" s="147"/>
      <c r="AB695" s="147"/>
      <c r="AC695" s="147"/>
      <c r="AD695" s="114"/>
      <c r="AE695" s="114"/>
      <c r="AF695" s="147"/>
      <c r="AG695" s="149"/>
      <c r="AH695" s="147"/>
      <c r="AI695" s="147"/>
      <c r="AJ695" s="147"/>
      <c r="AK695" s="114"/>
      <c r="AL695" s="114"/>
      <c r="AM695" s="147"/>
      <c r="AN695" s="149"/>
      <c r="AO695" s="147"/>
      <c r="AP695" s="147"/>
      <c r="AQ695" s="114"/>
      <c r="AR695" s="147"/>
      <c r="AS695" s="114"/>
      <c r="AT695" s="147"/>
      <c r="AU695" s="147"/>
      <c r="AV695" s="147"/>
      <c r="AW695" s="114"/>
      <c r="AX695" s="147"/>
      <c r="AY695" s="114"/>
      <c r="AZ695" s="147"/>
      <c r="BA695" s="114"/>
      <c r="BB695" s="149"/>
      <c r="BC695" s="118"/>
      <c r="BD695" s="70"/>
      <c r="BE695" s="71"/>
      <c r="BF695" s="148"/>
      <c r="BG695" s="148"/>
      <c r="BH695" s="147"/>
      <c r="BI695" s="114"/>
      <c r="BJ695" s="114"/>
      <c r="BK695" s="147"/>
      <c r="BL695" s="150"/>
      <c r="BM695" s="147"/>
      <c r="BN695" s="147"/>
      <c r="BO695" s="147"/>
      <c r="BP695" s="147"/>
      <c r="BQ695" s="147"/>
      <c r="BR695" s="115"/>
      <c r="BS695" s="115"/>
      <c r="BT695" s="115"/>
      <c r="BU695" s="147"/>
      <c r="BV695" s="150"/>
      <c r="BW695" s="147"/>
      <c r="BX695" s="147"/>
      <c r="BY695" s="147"/>
      <c r="BZ695" s="147"/>
      <c r="CA695" s="147"/>
      <c r="CB695" s="115"/>
      <c r="CC695" s="115"/>
      <c r="CD695" s="115"/>
      <c r="CE695" s="147"/>
      <c r="CF695" s="150"/>
      <c r="CG695" s="120"/>
      <c r="CH695" s="185"/>
      <c r="CI695" s="122"/>
      <c r="CJ695" s="122"/>
      <c r="CK695" s="184"/>
      <c r="CL695" s="184"/>
    </row>
    <row r="696" spans="1:90" hidden="1" x14ac:dyDescent="0.25">
      <c r="A696" s="145"/>
      <c r="B696" s="146"/>
      <c r="C696" s="94"/>
      <c r="D696" s="147"/>
      <c r="E696" s="148"/>
      <c r="F696" s="149"/>
      <c r="G696" s="147"/>
      <c r="H696" s="147"/>
      <c r="I696" s="147"/>
      <c r="J696" s="147"/>
      <c r="K696" s="147"/>
      <c r="L696" s="115"/>
      <c r="M696" s="115"/>
      <c r="N696" s="115"/>
      <c r="O696" s="147"/>
      <c r="P696" s="149"/>
      <c r="Q696" s="147"/>
      <c r="R696" s="147"/>
      <c r="S696" s="147"/>
      <c r="T696" s="147"/>
      <c r="U696" s="147"/>
      <c r="V696" s="115"/>
      <c r="W696" s="115"/>
      <c r="X696" s="115"/>
      <c r="Y696" s="147"/>
      <c r="Z696" s="149"/>
      <c r="AA696" s="147"/>
      <c r="AB696" s="147"/>
      <c r="AC696" s="147"/>
      <c r="AD696" s="114"/>
      <c r="AE696" s="114"/>
      <c r="AF696" s="147"/>
      <c r="AG696" s="149"/>
      <c r="AH696" s="147"/>
      <c r="AI696" s="147"/>
      <c r="AJ696" s="147"/>
      <c r="AK696" s="114"/>
      <c r="AL696" s="114"/>
      <c r="AM696" s="147"/>
      <c r="AN696" s="149"/>
      <c r="AO696" s="147"/>
      <c r="AP696" s="147"/>
      <c r="AQ696" s="114"/>
      <c r="AR696" s="147"/>
      <c r="AS696" s="114"/>
      <c r="AT696" s="147"/>
      <c r="AU696" s="147"/>
      <c r="AV696" s="147"/>
      <c r="AW696" s="114"/>
      <c r="AX696" s="147"/>
      <c r="AY696" s="114"/>
      <c r="AZ696" s="147"/>
      <c r="BA696" s="114"/>
      <c r="BB696" s="149"/>
      <c r="BC696" s="118"/>
      <c r="BD696" s="70"/>
      <c r="BE696" s="71"/>
      <c r="BF696" s="148"/>
      <c r="BG696" s="148"/>
      <c r="BH696" s="147"/>
      <c r="BI696" s="114"/>
      <c r="BJ696" s="114"/>
      <c r="BK696" s="147"/>
      <c r="BL696" s="150"/>
      <c r="BM696" s="147"/>
      <c r="BN696" s="147"/>
      <c r="BO696" s="147"/>
      <c r="BP696" s="147"/>
      <c r="BQ696" s="147"/>
      <c r="BR696" s="115"/>
      <c r="BS696" s="115"/>
      <c r="BT696" s="115"/>
      <c r="BU696" s="147"/>
      <c r="BV696" s="150"/>
      <c r="BW696" s="147"/>
      <c r="BX696" s="147"/>
      <c r="BY696" s="147"/>
      <c r="BZ696" s="147"/>
      <c r="CA696" s="147"/>
      <c r="CB696" s="115"/>
      <c r="CC696" s="115"/>
      <c r="CD696" s="115"/>
      <c r="CE696" s="147"/>
      <c r="CF696" s="150"/>
      <c r="CG696" s="120"/>
      <c r="CH696" s="185"/>
      <c r="CI696" s="122"/>
      <c r="CJ696" s="122"/>
      <c r="CK696" s="184"/>
      <c r="CL696" s="184"/>
    </row>
    <row r="697" spans="1:90" hidden="1" x14ac:dyDescent="0.25">
      <c r="A697" s="145"/>
      <c r="B697" s="146"/>
      <c r="C697" s="94"/>
      <c r="D697" s="147"/>
      <c r="E697" s="148"/>
      <c r="F697" s="149"/>
      <c r="G697" s="147"/>
      <c r="H697" s="147"/>
      <c r="I697" s="147"/>
      <c r="J697" s="147"/>
      <c r="K697" s="147"/>
      <c r="L697" s="115"/>
      <c r="M697" s="115"/>
      <c r="N697" s="115"/>
      <c r="O697" s="147"/>
      <c r="P697" s="149"/>
      <c r="Q697" s="147"/>
      <c r="R697" s="147"/>
      <c r="S697" s="147"/>
      <c r="T697" s="147"/>
      <c r="U697" s="147"/>
      <c r="V697" s="115"/>
      <c r="W697" s="115"/>
      <c r="X697" s="115"/>
      <c r="Y697" s="147"/>
      <c r="Z697" s="149"/>
      <c r="AA697" s="147"/>
      <c r="AB697" s="147"/>
      <c r="AC697" s="147"/>
      <c r="AD697" s="114"/>
      <c r="AE697" s="114"/>
      <c r="AF697" s="147"/>
      <c r="AG697" s="149"/>
      <c r="AH697" s="147"/>
      <c r="AI697" s="147"/>
      <c r="AJ697" s="147"/>
      <c r="AK697" s="114"/>
      <c r="AL697" s="114"/>
      <c r="AM697" s="147"/>
      <c r="AN697" s="149"/>
      <c r="AO697" s="147"/>
      <c r="AP697" s="147"/>
      <c r="AQ697" s="114"/>
      <c r="AR697" s="147"/>
      <c r="AS697" s="114"/>
      <c r="AT697" s="147"/>
      <c r="AU697" s="147"/>
      <c r="AV697" s="147"/>
      <c r="AW697" s="114"/>
      <c r="AX697" s="147"/>
      <c r="AY697" s="114"/>
      <c r="AZ697" s="147"/>
      <c r="BA697" s="114"/>
      <c r="BB697" s="149"/>
      <c r="BC697" s="118"/>
      <c r="BD697" s="70"/>
      <c r="BE697" s="71"/>
      <c r="BF697" s="148"/>
      <c r="BG697" s="148"/>
      <c r="BH697" s="147"/>
      <c r="BI697" s="114"/>
      <c r="BJ697" s="114"/>
      <c r="BK697" s="147"/>
      <c r="BL697" s="150"/>
      <c r="BM697" s="147"/>
      <c r="BN697" s="147"/>
      <c r="BO697" s="147"/>
      <c r="BP697" s="147"/>
      <c r="BQ697" s="147"/>
      <c r="BR697" s="115"/>
      <c r="BS697" s="115"/>
      <c r="BT697" s="115"/>
      <c r="BU697" s="147"/>
      <c r="BV697" s="150"/>
      <c r="BW697" s="147"/>
      <c r="BX697" s="147"/>
      <c r="BY697" s="147"/>
      <c r="BZ697" s="147"/>
      <c r="CA697" s="147"/>
      <c r="CB697" s="115"/>
      <c r="CC697" s="115"/>
      <c r="CD697" s="115"/>
      <c r="CE697" s="147"/>
      <c r="CF697" s="150"/>
      <c r="CG697" s="120"/>
      <c r="CH697" s="185"/>
      <c r="CI697" s="122"/>
      <c r="CJ697" s="122"/>
      <c r="CK697" s="184"/>
      <c r="CL697" s="184"/>
    </row>
    <row r="698" spans="1:90" hidden="1" x14ac:dyDescent="0.25">
      <c r="A698" s="145"/>
      <c r="B698" s="146"/>
      <c r="C698" s="94"/>
      <c r="D698" s="147"/>
      <c r="E698" s="148"/>
      <c r="F698" s="149"/>
      <c r="G698" s="147"/>
      <c r="H698" s="147"/>
      <c r="I698" s="147"/>
      <c r="J698" s="147"/>
      <c r="K698" s="147"/>
      <c r="L698" s="115"/>
      <c r="M698" s="115"/>
      <c r="N698" s="115"/>
      <c r="O698" s="147"/>
      <c r="P698" s="149"/>
      <c r="Q698" s="147"/>
      <c r="R698" s="147"/>
      <c r="S698" s="147"/>
      <c r="T698" s="147"/>
      <c r="U698" s="147"/>
      <c r="V698" s="115"/>
      <c r="W698" s="115"/>
      <c r="X698" s="115"/>
      <c r="Y698" s="147"/>
      <c r="Z698" s="149"/>
      <c r="AA698" s="147"/>
      <c r="AB698" s="147"/>
      <c r="AC698" s="147"/>
      <c r="AD698" s="114"/>
      <c r="AE698" s="114"/>
      <c r="AF698" s="147"/>
      <c r="AG698" s="149"/>
      <c r="AH698" s="147"/>
      <c r="AI698" s="147"/>
      <c r="AJ698" s="147"/>
      <c r="AK698" s="114"/>
      <c r="AL698" s="114"/>
      <c r="AM698" s="147"/>
      <c r="AN698" s="149"/>
      <c r="AO698" s="147"/>
      <c r="AP698" s="147"/>
      <c r="AQ698" s="114"/>
      <c r="AR698" s="147"/>
      <c r="AS698" s="114"/>
      <c r="AT698" s="147"/>
      <c r="AU698" s="147"/>
      <c r="AV698" s="147"/>
      <c r="AW698" s="114"/>
      <c r="AX698" s="147"/>
      <c r="AY698" s="114"/>
      <c r="AZ698" s="147"/>
      <c r="BA698" s="114"/>
      <c r="BB698" s="149"/>
      <c r="BC698" s="118"/>
      <c r="BD698" s="70"/>
      <c r="BE698" s="71"/>
      <c r="BF698" s="148"/>
      <c r="BG698" s="148"/>
      <c r="BH698" s="147"/>
      <c r="BI698" s="114"/>
      <c r="BJ698" s="114"/>
      <c r="BK698" s="147"/>
      <c r="BL698" s="150"/>
      <c r="BM698" s="147"/>
      <c r="BN698" s="147"/>
      <c r="BO698" s="147"/>
      <c r="BP698" s="147"/>
      <c r="BQ698" s="147"/>
      <c r="BR698" s="115"/>
      <c r="BS698" s="115"/>
      <c r="BT698" s="115"/>
      <c r="BU698" s="147"/>
      <c r="BV698" s="150"/>
      <c r="BW698" s="147"/>
      <c r="BX698" s="147"/>
      <c r="BY698" s="147"/>
      <c r="BZ698" s="147"/>
      <c r="CA698" s="147"/>
      <c r="CB698" s="115"/>
      <c r="CC698" s="115"/>
      <c r="CD698" s="115"/>
      <c r="CE698" s="147"/>
      <c r="CF698" s="150"/>
      <c r="CG698" s="120"/>
      <c r="CH698" s="185"/>
      <c r="CI698" s="122"/>
      <c r="CJ698" s="122"/>
      <c r="CK698" s="184"/>
      <c r="CL698" s="184"/>
    </row>
    <row r="699" spans="1:90" hidden="1" x14ac:dyDescent="0.25">
      <c r="A699" s="145"/>
      <c r="B699" s="146"/>
      <c r="C699" s="94"/>
      <c r="D699" s="147"/>
      <c r="E699" s="148"/>
      <c r="F699" s="149"/>
      <c r="G699" s="147"/>
      <c r="H699" s="147"/>
      <c r="I699" s="147"/>
      <c r="J699" s="147"/>
      <c r="K699" s="147"/>
      <c r="L699" s="115"/>
      <c r="M699" s="115"/>
      <c r="N699" s="115"/>
      <c r="O699" s="147"/>
      <c r="P699" s="149"/>
      <c r="Q699" s="147"/>
      <c r="R699" s="147"/>
      <c r="S699" s="147"/>
      <c r="T699" s="147"/>
      <c r="U699" s="147"/>
      <c r="V699" s="115"/>
      <c r="W699" s="115"/>
      <c r="X699" s="115"/>
      <c r="Y699" s="147"/>
      <c r="Z699" s="149"/>
      <c r="AA699" s="147"/>
      <c r="AB699" s="147"/>
      <c r="AC699" s="147"/>
      <c r="AD699" s="114"/>
      <c r="AE699" s="114"/>
      <c r="AF699" s="147"/>
      <c r="AG699" s="149"/>
      <c r="AH699" s="147"/>
      <c r="AI699" s="147"/>
      <c r="AJ699" s="147"/>
      <c r="AK699" s="114"/>
      <c r="AL699" s="114"/>
      <c r="AM699" s="147"/>
      <c r="AN699" s="149"/>
      <c r="AO699" s="147"/>
      <c r="AP699" s="147"/>
      <c r="AQ699" s="114"/>
      <c r="AR699" s="147"/>
      <c r="AS699" s="114"/>
      <c r="AT699" s="147"/>
      <c r="AU699" s="147"/>
      <c r="AV699" s="147"/>
      <c r="AW699" s="114"/>
      <c r="AX699" s="147"/>
      <c r="AY699" s="114"/>
      <c r="AZ699" s="147"/>
      <c r="BA699" s="114"/>
      <c r="BB699" s="149"/>
      <c r="BC699" s="118"/>
      <c r="BD699" s="70"/>
      <c r="BE699" s="71"/>
      <c r="BF699" s="148"/>
      <c r="BG699" s="148"/>
      <c r="BH699" s="147"/>
      <c r="BI699" s="114"/>
      <c r="BJ699" s="114"/>
      <c r="BK699" s="147"/>
      <c r="BL699" s="150"/>
      <c r="BM699" s="147"/>
      <c r="BN699" s="147"/>
      <c r="BO699" s="147"/>
      <c r="BP699" s="147"/>
      <c r="BQ699" s="147"/>
      <c r="BR699" s="115"/>
      <c r="BS699" s="115"/>
      <c r="BT699" s="115"/>
      <c r="BU699" s="147"/>
      <c r="BV699" s="150"/>
      <c r="BW699" s="147"/>
      <c r="BX699" s="147"/>
      <c r="BY699" s="147"/>
      <c r="BZ699" s="147"/>
      <c r="CA699" s="147"/>
      <c r="CB699" s="115"/>
      <c r="CC699" s="115"/>
      <c r="CD699" s="115"/>
      <c r="CE699" s="147"/>
      <c r="CF699" s="150"/>
      <c r="CG699" s="120"/>
      <c r="CH699" s="185"/>
      <c r="CI699" s="122"/>
      <c r="CJ699" s="122"/>
      <c r="CK699" s="184"/>
      <c r="CL699" s="184"/>
    </row>
    <row r="700" spans="1:90" hidden="1" x14ac:dyDescent="0.25">
      <c r="A700" s="145"/>
      <c r="B700" s="146"/>
      <c r="C700" s="94"/>
      <c r="D700" s="147"/>
      <c r="E700" s="148"/>
      <c r="F700" s="149"/>
      <c r="G700" s="147"/>
      <c r="H700" s="147"/>
      <c r="I700" s="147"/>
      <c r="J700" s="147"/>
      <c r="K700" s="147"/>
      <c r="L700" s="115"/>
      <c r="M700" s="115"/>
      <c r="N700" s="115"/>
      <c r="O700" s="147"/>
      <c r="P700" s="149"/>
      <c r="Q700" s="147"/>
      <c r="R700" s="147"/>
      <c r="S700" s="147"/>
      <c r="T700" s="147"/>
      <c r="U700" s="147"/>
      <c r="V700" s="115"/>
      <c r="W700" s="115"/>
      <c r="X700" s="115"/>
      <c r="Y700" s="147"/>
      <c r="Z700" s="149"/>
      <c r="AA700" s="147"/>
      <c r="AB700" s="147"/>
      <c r="AC700" s="147"/>
      <c r="AD700" s="114"/>
      <c r="AE700" s="114"/>
      <c r="AF700" s="147"/>
      <c r="AG700" s="149"/>
      <c r="AH700" s="147"/>
      <c r="AI700" s="147"/>
      <c r="AJ700" s="147"/>
      <c r="AK700" s="114"/>
      <c r="AL700" s="114"/>
      <c r="AM700" s="147"/>
      <c r="AN700" s="149"/>
      <c r="AO700" s="147"/>
      <c r="AP700" s="147"/>
      <c r="AQ700" s="114"/>
      <c r="AR700" s="147"/>
      <c r="AS700" s="114"/>
      <c r="AT700" s="147"/>
      <c r="AU700" s="147"/>
      <c r="AV700" s="147"/>
      <c r="AW700" s="114"/>
      <c r="AX700" s="147"/>
      <c r="AY700" s="114"/>
      <c r="AZ700" s="147"/>
      <c r="BA700" s="114"/>
      <c r="BB700" s="149"/>
      <c r="BC700" s="118"/>
      <c r="BD700" s="70"/>
      <c r="BE700" s="71"/>
      <c r="BF700" s="148"/>
      <c r="BG700" s="148"/>
      <c r="BH700" s="147"/>
      <c r="BI700" s="114"/>
      <c r="BJ700" s="114"/>
      <c r="BK700" s="147"/>
      <c r="BL700" s="150"/>
      <c r="BM700" s="147"/>
      <c r="BN700" s="147"/>
      <c r="BO700" s="147"/>
      <c r="BP700" s="147"/>
      <c r="BQ700" s="147"/>
      <c r="BR700" s="115"/>
      <c r="BS700" s="115"/>
      <c r="BT700" s="115"/>
      <c r="BU700" s="147"/>
      <c r="BV700" s="150"/>
      <c r="BW700" s="147"/>
      <c r="BX700" s="147"/>
      <c r="BY700" s="147"/>
      <c r="BZ700" s="147"/>
      <c r="CA700" s="147"/>
      <c r="CB700" s="115"/>
      <c r="CC700" s="115"/>
      <c r="CD700" s="115"/>
      <c r="CE700" s="147"/>
      <c r="CF700" s="150"/>
      <c r="CG700" s="120"/>
      <c r="CH700" s="185"/>
      <c r="CI700" s="122"/>
      <c r="CJ700" s="122"/>
      <c r="CK700" s="184"/>
      <c r="CL700" s="184"/>
    </row>
    <row r="701" spans="1:90" hidden="1" x14ac:dyDescent="0.25">
      <c r="A701" s="145"/>
      <c r="B701" s="146"/>
      <c r="C701" s="94"/>
      <c r="D701" s="147"/>
      <c r="E701" s="148"/>
      <c r="F701" s="149"/>
      <c r="G701" s="147"/>
      <c r="H701" s="147"/>
      <c r="I701" s="147"/>
      <c r="J701" s="147"/>
      <c r="K701" s="147"/>
      <c r="L701" s="115"/>
      <c r="M701" s="115"/>
      <c r="N701" s="115"/>
      <c r="O701" s="147"/>
      <c r="P701" s="149"/>
      <c r="Q701" s="147"/>
      <c r="R701" s="147"/>
      <c r="S701" s="147"/>
      <c r="T701" s="147"/>
      <c r="U701" s="147"/>
      <c r="V701" s="115"/>
      <c r="W701" s="115"/>
      <c r="X701" s="115"/>
      <c r="Y701" s="147"/>
      <c r="Z701" s="149"/>
      <c r="AA701" s="147"/>
      <c r="AB701" s="147"/>
      <c r="AC701" s="147"/>
      <c r="AD701" s="114"/>
      <c r="AE701" s="114"/>
      <c r="AF701" s="147"/>
      <c r="AG701" s="149"/>
      <c r="AH701" s="147"/>
      <c r="AI701" s="147"/>
      <c r="AJ701" s="147"/>
      <c r="AK701" s="114"/>
      <c r="AL701" s="114"/>
      <c r="AM701" s="147"/>
      <c r="AN701" s="149"/>
      <c r="AO701" s="147"/>
      <c r="AP701" s="147"/>
      <c r="AQ701" s="114"/>
      <c r="AR701" s="147"/>
      <c r="AS701" s="114"/>
      <c r="AT701" s="147"/>
      <c r="AU701" s="147"/>
      <c r="AV701" s="147"/>
      <c r="AW701" s="114"/>
      <c r="AX701" s="147"/>
      <c r="AY701" s="114"/>
      <c r="AZ701" s="147"/>
      <c r="BA701" s="114"/>
      <c r="BB701" s="149"/>
      <c r="BC701" s="118"/>
      <c r="BD701" s="70"/>
      <c r="BE701" s="71"/>
      <c r="BF701" s="148"/>
      <c r="BG701" s="148"/>
      <c r="BH701" s="147"/>
      <c r="BI701" s="114"/>
      <c r="BJ701" s="114"/>
      <c r="BK701" s="147"/>
      <c r="BL701" s="150"/>
      <c r="BM701" s="147"/>
      <c r="BN701" s="147"/>
      <c r="BO701" s="147"/>
      <c r="BP701" s="147"/>
      <c r="BQ701" s="147"/>
      <c r="BR701" s="115"/>
      <c r="BS701" s="115"/>
      <c r="BT701" s="115"/>
      <c r="BU701" s="147"/>
      <c r="BV701" s="150"/>
      <c r="BW701" s="147"/>
      <c r="BX701" s="147"/>
      <c r="BY701" s="147"/>
      <c r="BZ701" s="147"/>
      <c r="CA701" s="147"/>
      <c r="CB701" s="115"/>
      <c r="CC701" s="115"/>
      <c r="CD701" s="115"/>
      <c r="CE701" s="147"/>
      <c r="CF701" s="150"/>
      <c r="CG701" s="120"/>
      <c r="CH701" s="185"/>
      <c r="CI701" s="122"/>
      <c r="CJ701" s="122"/>
      <c r="CK701" s="184"/>
      <c r="CL701" s="184"/>
    </row>
    <row r="702" spans="1:90" hidden="1" x14ac:dyDescent="0.25">
      <c r="A702" s="145"/>
      <c r="B702" s="146"/>
      <c r="C702" s="94"/>
      <c r="D702" s="147"/>
      <c r="E702" s="148"/>
      <c r="F702" s="149"/>
      <c r="G702" s="147"/>
      <c r="H702" s="147"/>
      <c r="I702" s="147"/>
      <c r="J702" s="147"/>
      <c r="K702" s="147"/>
      <c r="L702" s="115"/>
      <c r="M702" s="115"/>
      <c r="N702" s="115"/>
      <c r="O702" s="147"/>
      <c r="P702" s="149"/>
      <c r="Q702" s="147"/>
      <c r="R702" s="147"/>
      <c r="S702" s="147"/>
      <c r="T702" s="147"/>
      <c r="U702" s="147"/>
      <c r="V702" s="115"/>
      <c r="W702" s="115"/>
      <c r="X702" s="115"/>
      <c r="Y702" s="147"/>
      <c r="Z702" s="149"/>
      <c r="AA702" s="147"/>
      <c r="AB702" s="147"/>
      <c r="AC702" s="147"/>
      <c r="AD702" s="114"/>
      <c r="AE702" s="114"/>
      <c r="AF702" s="147"/>
      <c r="AG702" s="149"/>
      <c r="AH702" s="147"/>
      <c r="AI702" s="147"/>
      <c r="AJ702" s="147"/>
      <c r="AK702" s="114"/>
      <c r="AL702" s="114"/>
      <c r="AM702" s="147"/>
      <c r="AN702" s="149"/>
      <c r="AO702" s="147"/>
      <c r="AP702" s="147"/>
      <c r="AQ702" s="114"/>
      <c r="AR702" s="147"/>
      <c r="AS702" s="114"/>
      <c r="AT702" s="147"/>
      <c r="AU702" s="147"/>
      <c r="AV702" s="147"/>
      <c r="AW702" s="114"/>
      <c r="AX702" s="147"/>
      <c r="AY702" s="114"/>
      <c r="AZ702" s="147"/>
      <c r="BA702" s="114"/>
      <c r="BB702" s="149"/>
      <c r="BC702" s="118"/>
      <c r="BD702" s="70"/>
      <c r="BE702" s="71"/>
      <c r="BF702" s="148"/>
      <c r="BG702" s="148"/>
      <c r="BH702" s="147"/>
      <c r="BI702" s="114"/>
      <c r="BJ702" s="114"/>
      <c r="BK702" s="147"/>
      <c r="BL702" s="150"/>
      <c r="BM702" s="147"/>
      <c r="BN702" s="147"/>
      <c r="BO702" s="147"/>
      <c r="BP702" s="147"/>
      <c r="BQ702" s="147"/>
      <c r="BR702" s="115"/>
      <c r="BS702" s="115"/>
      <c r="BT702" s="115"/>
      <c r="BU702" s="147"/>
      <c r="BV702" s="150"/>
      <c r="BW702" s="147"/>
      <c r="BX702" s="147"/>
      <c r="BY702" s="147"/>
      <c r="BZ702" s="147"/>
      <c r="CA702" s="147"/>
      <c r="CB702" s="115"/>
      <c r="CC702" s="115"/>
      <c r="CD702" s="115"/>
      <c r="CE702" s="147"/>
      <c r="CF702" s="150"/>
      <c r="CG702" s="120"/>
      <c r="CH702" s="185"/>
      <c r="CI702" s="122"/>
      <c r="CJ702" s="122"/>
      <c r="CK702" s="184"/>
      <c r="CL702" s="184"/>
    </row>
    <row r="703" spans="1:90" hidden="1" x14ac:dyDescent="0.25">
      <c r="A703" s="145"/>
      <c r="B703" s="146"/>
      <c r="C703" s="94"/>
      <c r="D703" s="147"/>
      <c r="E703" s="148"/>
      <c r="F703" s="149"/>
      <c r="G703" s="147"/>
      <c r="H703" s="147"/>
      <c r="I703" s="147"/>
      <c r="J703" s="147"/>
      <c r="K703" s="147"/>
      <c r="L703" s="115"/>
      <c r="M703" s="115"/>
      <c r="N703" s="115"/>
      <c r="O703" s="147"/>
      <c r="P703" s="149"/>
      <c r="Q703" s="147"/>
      <c r="R703" s="147"/>
      <c r="S703" s="147"/>
      <c r="T703" s="147"/>
      <c r="U703" s="147"/>
      <c r="V703" s="115"/>
      <c r="W703" s="115"/>
      <c r="X703" s="115"/>
      <c r="Y703" s="147"/>
      <c r="Z703" s="149"/>
      <c r="AA703" s="147"/>
      <c r="AB703" s="147"/>
      <c r="AC703" s="147"/>
      <c r="AD703" s="114"/>
      <c r="AE703" s="114"/>
      <c r="AF703" s="147"/>
      <c r="AG703" s="149"/>
      <c r="AH703" s="147"/>
      <c r="AI703" s="147"/>
      <c r="AJ703" s="147"/>
      <c r="AK703" s="114"/>
      <c r="AL703" s="114"/>
      <c r="AM703" s="147"/>
      <c r="AN703" s="149"/>
      <c r="AO703" s="147"/>
      <c r="AP703" s="147"/>
      <c r="AQ703" s="114"/>
      <c r="AR703" s="147"/>
      <c r="AS703" s="114"/>
      <c r="AT703" s="147"/>
      <c r="AU703" s="147"/>
      <c r="AV703" s="147"/>
      <c r="AW703" s="114"/>
      <c r="AX703" s="147"/>
      <c r="AY703" s="114"/>
      <c r="AZ703" s="147"/>
      <c r="BA703" s="114"/>
      <c r="BB703" s="149"/>
      <c r="BC703" s="118"/>
      <c r="BD703" s="70"/>
      <c r="BE703" s="71"/>
      <c r="BF703" s="148"/>
      <c r="BG703" s="148"/>
      <c r="BH703" s="147"/>
      <c r="BI703" s="114"/>
      <c r="BJ703" s="114"/>
      <c r="BK703" s="147"/>
      <c r="BL703" s="150"/>
      <c r="BM703" s="147"/>
      <c r="BN703" s="147"/>
      <c r="BO703" s="147"/>
      <c r="BP703" s="147"/>
      <c r="BQ703" s="147"/>
      <c r="BR703" s="115"/>
      <c r="BS703" s="115"/>
      <c r="BT703" s="115"/>
      <c r="BU703" s="147"/>
      <c r="BV703" s="150"/>
      <c r="BW703" s="147"/>
      <c r="BX703" s="147"/>
      <c r="BY703" s="147"/>
      <c r="BZ703" s="147"/>
      <c r="CA703" s="147"/>
      <c r="CB703" s="115"/>
      <c r="CC703" s="115"/>
      <c r="CD703" s="115"/>
      <c r="CE703" s="147"/>
      <c r="CF703" s="150"/>
      <c r="CG703" s="120"/>
      <c r="CH703" s="185"/>
      <c r="CI703" s="122"/>
      <c r="CJ703" s="122"/>
      <c r="CK703" s="184"/>
      <c r="CL703" s="184"/>
    </row>
    <row r="704" spans="1:90" hidden="1" x14ac:dyDescent="0.25">
      <c r="A704" s="145"/>
      <c r="B704" s="146"/>
      <c r="C704" s="94"/>
      <c r="D704" s="147"/>
      <c r="E704" s="148"/>
      <c r="F704" s="149"/>
      <c r="G704" s="147"/>
      <c r="H704" s="147"/>
      <c r="I704" s="147"/>
      <c r="J704" s="147"/>
      <c r="K704" s="147"/>
      <c r="L704" s="115"/>
      <c r="M704" s="115"/>
      <c r="N704" s="115"/>
      <c r="O704" s="147"/>
      <c r="P704" s="149"/>
      <c r="Q704" s="147"/>
      <c r="R704" s="147"/>
      <c r="S704" s="147"/>
      <c r="T704" s="147"/>
      <c r="U704" s="147"/>
      <c r="V704" s="115"/>
      <c r="W704" s="115"/>
      <c r="X704" s="115"/>
      <c r="Y704" s="147"/>
      <c r="Z704" s="149"/>
      <c r="AA704" s="147"/>
      <c r="AB704" s="147"/>
      <c r="AC704" s="147"/>
      <c r="AD704" s="114"/>
      <c r="AE704" s="114"/>
      <c r="AF704" s="147"/>
      <c r="AG704" s="149"/>
      <c r="AH704" s="147"/>
      <c r="AI704" s="147"/>
      <c r="AJ704" s="147"/>
      <c r="AK704" s="114"/>
      <c r="AL704" s="114"/>
      <c r="AM704" s="147"/>
      <c r="AN704" s="149"/>
      <c r="AO704" s="147"/>
      <c r="AP704" s="147"/>
      <c r="AQ704" s="114"/>
      <c r="AR704" s="147"/>
      <c r="AS704" s="114"/>
      <c r="AT704" s="147"/>
      <c r="AU704" s="147"/>
      <c r="AV704" s="147"/>
      <c r="AW704" s="114"/>
      <c r="AX704" s="147"/>
      <c r="AY704" s="114"/>
      <c r="AZ704" s="147"/>
      <c r="BA704" s="114"/>
      <c r="BB704" s="149"/>
      <c r="BC704" s="118"/>
      <c r="BD704" s="70"/>
      <c r="BE704" s="71"/>
      <c r="BF704" s="148"/>
      <c r="BG704" s="148"/>
      <c r="BH704" s="147"/>
      <c r="BI704" s="114"/>
      <c r="BJ704" s="114"/>
      <c r="BK704" s="147"/>
      <c r="BL704" s="150"/>
      <c r="BM704" s="147"/>
      <c r="BN704" s="147"/>
      <c r="BO704" s="147"/>
      <c r="BP704" s="147"/>
      <c r="BQ704" s="147"/>
      <c r="BR704" s="115"/>
      <c r="BS704" s="115"/>
      <c r="BT704" s="115"/>
      <c r="BU704" s="147"/>
      <c r="BV704" s="150"/>
      <c r="BW704" s="147"/>
      <c r="BX704" s="147"/>
      <c r="BY704" s="147"/>
      <c r="BZ704" s="147"/>
      <c r="CA704" s="147"/>
      <c r="CB704" s="115"/>
      <c r="CC704" s="115"/>
      <c r="CD704" s="115"/>
      <c r="CE704" s="147"/>
      <c r="CF704" s="150"/>
      <c r="CG704" s="120"/>
      <c r="CH704" s="185"/>
      <c r="CI704" s="122"/>
      <c r="CJ704" s="122"/>
      <c r="CK704" s="184"/>
      <c r="CL704" s="184"/>
    </row>
    <row r="705" spans="1:90" hidden="1" x14ac:dyDescent="0.25">
      <c r="A705" s="145"/>
      <c r="B705" s="146"/>
      <c r="C705" s="94"/>
      <c r="D705" s="147"/>
      <c r="E705" s="148"/>
      <c r="F705" s="149"/>
      <c r="G705" s="147"/>
      <c r="H705" s="147"/>
      <c r="I705" s="147"/>
      <c r="J705" s="147"/>
      <c r="K705" s="147"/>
      <c r="L705" s="115"/>
      <c r="M705" s="115"/>
      <c r="N705" s="115"/>
      <c r="O705" s="147"/>
      <c r="P705" s="149"/>
      <c r="Q705" s="147"/>
      <c r="R705" s="147"/>
      <c r="S705" s="147"/>
      <c r="T705" s="147"/>
      <c r="U705" s="147"/>
      <c r="V705" s="115"/>
      <c r="W705" s="115"/>
      <c r="X705" s="115"/>
      <c r="Y705" s="147"/>
      <c r="Z705" s="149"/>
      <c r="AA705" s="147"/>
      <c r="AB705" s="147"/>
      <c r="AC705" s="147"/>
      <c r="AD705" s="114"/>
      <c r="AE705" s="114"/>
      <c r="AF705" s="147"/>
      <c r="AG705" s="149"/>
      <c r="AH705" s="147"/>
      <c r="AI705" s="147"/>
      <c r="AJ705" s="147"/>
      <c r="AK705" s="114"/>
      <c r="AL705" s="114"/>
      <c r="AM705" s="147"/>
      <c r="AN705" s="149"/>
      <c r="AO705" s="147"/>
      <c r="AP705" s="147"/>
      <c r="AQ705" s="114"/>
      <c r="AR705" s="147"/>
      <c r="AS705" s="114"/>
      <c r="AT705" s="147"/>
      <c r="AU705" s="147"/>
      <c r="AV705" s="147"/>
      <c r="AW705" s="114"/>
      <c r="AX705" s="147"/>
      <c r="AY705" s="114"/>
      <c r="AZ705" s="147"/>
      <c r="BA705" s="114"/>
      <c r="BB705" s="149"/>
      <c r="BC705" s="118"/>
      <c r="BD705" s="70"/>
      <c r="BE705" s="71"/>
      <c r="BF705" s="148"/>
      <c r="BG705" s="148"/>
      <c r="BH705" s="147"/>
      <c r="BI705" s="114"/>
      <c r="BJ705" s="114"/>
      <c r="BK705" s="147"/>
      <c r="BL705" s="150"/>
      <c r="BM705" s="147"/>
      <c r="BN705" s="147"/>
      <c r="BO705" s="147"/>
      <c r="BP705" s="147"/>
      <c r="BQ705" s="147"/>
      <c r="BR705" s="115"/>
      <c r="BS705" s="115"/>
      <c r="BT705" s="115"/>
      <c r="BU705" s="147"/>
      <c r="BV705" s="150"/>
      <c r="BW705" s="147"/>
      <c r="BX705" s="147"/>
      <c r="BY705" s="147"/>
      <c r="BZ705" s="147"/>
      <c r="CA705" s="147"/>
      <c r="CB705" s="115"/>
      <c r="CC705" s="115"/>
      <c r="CD705" s="115"/>
      <c r="CE705" s="147"/>
      <c r="CF705" s="150"/>
      <c r="CG705" s="120"/>
      <c r="CH705" s="185"/>
      <c r="CI705" s="122"/>
      <c r="CJ705" s="122"/>
      <c r="CK705" s="184"/>
      <c r="CL705" s="184"/>
    </row>
    <row r="706" spans="1:90" hidden="1" x14ac:dyDescent="0.25">
      <c r="A706" s="145"/>
      <c r="B706" s="146"/>
      <c r="C706" s="94"/>
      <c r="D706" s="147"/>
      <c r="E706" s="148"/>
      <c r="F706" s="149"/>
      <c r="G706" s="147"/>
      <c r="H706" s="147"/>
      <c r="I706" s="147"/>
      <c r="J706" s="147"/>
      <c r="K706" s="147"/>
      <c r="L706" s="115"/>
      <c r="M706" s="115"/>
      <c r="N706" s="115"/>
      <c r="O706" s="147"/>
      <c r="P706" s="149"/>
      <c r="Q706" s="147"/>
      <c r="R706" s="147"/>
      <c r="S706" s="147"/>
      <c r="T706" s="147"/>
      <c r="U706" s="147"/>
      <c r="V706" s="115"/>
      <c r="W706" s="115"/>
      <c r="X706" s="115"/>
      <c r="Y706" s="147"/>
      <c r="Z706" s="149"/>
      <c r="AA706" s="147"/>
      <c r="AB706" s="147"/>
      <c r="AC706" s="147"/>
      <c r="AD706" s="114"/>
      <c r="AE706" s="114"/>
      <c r="AF706" s="147"/>
      <c r="AG706" s="149"/>
      <c r="AH706" s="147"/>
      <c r="AI706" s="147"/>
      <c r="AJ706" s="147"/>
      <c r="AK706" s="114"/>
      <c r="AL706" s="114"/>
      <c r="AM706" s="147"/>
      <c r="AN706" s="149"/>
      <c r="AO706" s="147"/>
      <c r="AP706" s="147"/>
      <c r="AQ706" s="114"/>
      <c r="AR706" s="147"/>
      <c r="AS706" s="114"/>
      <c r="AT706" s="147"/>
      <c r="AU706" s="147"/>
      <c r="AV706" s="147"/>
      <c r="AW706" s="114"/>
      <c r="AX706" s="147"/>
      <c r="AY706" s="114"/>
      <c r="AZ706" s="147"/>
      <c r="BA706" s="114"/>
      <c r="BB706" s="149"/>
      <c r="BC706" s="118"/>
      <c r="BD706" s="70"/>
      <c r="BE706" s="71"/>
      <c r="BF706" s="148"/>
      <c r="BG706" s="148"/>
      <c r="BH706" s="147"/>
      <c r="BI706" s="114"/>
      <c r="BJ706" s="114"/>
      <c r="BK706" s="147"/>
      <c r="BL706" s="150"/>
      <c r="BM706" s="147"/>
      <c r="BN706" s="147"/>
      <c r="BO706" s="147"/>
      <c r="BP706" s="147"/>
      <c r="BQ706" s="147"/>
      <c r="BR706" s="115"/>
      <c r="BS706" s="115"/>
      <c r="BT706" s="115"/>
      <c r="BU706" s="147"/>
      <c r="BV706" s="150"/>
      <c r="BW706" s="147"/>
      <c r="BX706" s="147"/>
      <c r="BY706" s="147"/>
      <c r="BZ706" s="147"/>
      <c r="CA706" s="147"/>
      <c r="CB706" s="115"/>
      <c r="CC706" s="115"/>
      <c r="CD706" s="115"/>
      <c r="CE706" s="147"/>
      <c r="CF706" s="150"/>
      <c r="CG706" s="120"/>
      <c r="CH706" s="185"/>
      <c r="CI706" s="122"/>
      <c r="CJ706" s="122"/>
      <c r="CK706" s="184"/>
      <c r="CL706" s="184"/>
    </row>
    <row r="707" spans="1:90" hidden="1" x14ac:dyDescent="0.25">
      <c r="A707" s="145"/>
      <c r="B707" s="146"/>
      <c r="C707" s="94"/>
      <c r="D707" s="147"/>
      <c r="E707" s="148"/>
      <c r="F707" s="149"/>
      <c r="G707" s="147"/>
      <c r="H707" s="147"/>
      <c r="I707" s="147"/>
      <c r="J707" s="147"/>
      <c r="K707" s="147"/>
      <c r="L707" s="115"/>
      <c r="M707" s="115"/>
      <c r="N707" s="115"/>
      <c r="O707" s="147"/>
      <c r="P707" s="149"/>
      <c r="Q707" s="147"/>
      <c r="R707" s="147"/>
      <c r="S707" s="147"/>
      <c r="T707" s="147"/>
      <c r="U707" s="147"/>
      <c r="V707" s="115"/>
      <c r="W707" s="115"/>
      <c r="X707" s="115"/>
      <c r="Y707" s="147"/>
      <c r="Z707" s="149"/>
      <c r="AA707" s="147"/>
      <c r="AB707" s="147"/>
      <c r="AC707" s="147"/>
      <c r="AD707" s="114"/>
      <c r="AE707" s="114"/>
      <c r="AF707" s="147"/>
      <c r="AG707" s="149"/>
      <c r="AH707" s="147"/>
      <c r="AI707" s="147"/>
      <c r="AJ707" s="147"/>
      <c r="AK707" s="114"/>
      <c r="AL707" s="114"/>
      <c r="AM707" s="147"/>
      <c r="AN707" s="149"/>
      <c r="AO707" s="147"/>
      <c r="AP707" s="147"/>
      <c r="AQ707" s="114"/>
      <c r="AR707" s="147"/>
      <c r="AS707" s="114"/>
      <c r="AT707" s="147"/>
      <c r="AU707" s="147"/>
      <c r="AV707" s="147"/>
      <c r="AW707" s="114"/>
      <c r="AX707" s="147"/>
      <c r="AY707" s="114"/>
      <c r="AZ707" s="147"/>
      <c r="BA707" s="114"/>
      <c r="BB707" s="149"/>
      <c r="BC707" s="118"/>
      <c r="BD707" s="70"/>
      <c r="BE707" s="71"/>
      <c r="BF707" s="148"/>
      <c r="BG707" s="148"/>
      <c r="BH707" s="147"/>
      <c r="BI707" s="114"/>
      <c r="BJ707" s="114"/>
      <c r="BK707" s="147"/>
      <c r="BL707" s="150"/>
      <c r="BM707" s="147"/>
      <c r="BN707" s="147"/>
      <c r="BO707" s="147"/>
      <c r="BP707" s="147"/>
      <c r="BQ707" s="147"/>
      <c r="BR707" s="115"/>
      <c r="BS707" s="115"/>
      <c r="BT707" s="115"/>
      <c r="BU707" s="147"/>
      <c r="BV707" s="150"/>
      <c r="BW707" s="147"/>
      <c r="BX707" s="147"/>
      <c r="BY707" s="147"/>
      <c r="BZ707" s="147"/>
      <c r="CA707" s="147"/>
      <c r="CB707" s="115"/>
      <c r="CC707" s="115"/>
      <c r="CD707" s="115"/>
      <c r="CE707" s="147"/>
      <c r="CF707" s="150"/>
      <c r="CG707" s="120"/>
      <c r="CH707" s="185"/>
      <c r="CI707" s="122"/>
      <c r="CJ707" s="122"/>
      <c r="CK707" s="184"/>
      <c r="CL707" s="184"/>
    </row>
    <row r="708" spans="1:90" hidden="1" x14ac:dyDescent="0.25">
      <c r="A708" s="145"/>
      <c r="B708" s="146"/>
      <c r="C708" s="94"/>
      <c r="D708" s="147"/>
      <c r="E708" s="148"/>
      <c r="F708" s="149"/>
      <c r="G708" s="147"/>
      <c r="H708" s="147"/>
      <c r="I708" s="147"/>
      <c r="J708" s="147"/>
      <c r="K708" s="147"/>
      <c r="L708" s="115"/>
      <c r="M708" s="115"/>
      <c r="N708" s="115"/>
      <c r="O708" s="147"/>
      <c r="P708" s="149"/>
      <c r="Q708" s="147"/>
      <c r="R708" s="147"/>
      <c r="S708" s="147"/>
      <c r="T708" s="147"/>
      <c r="U708" s="147"/>
      <c r="V708" s="115"/>
      <c r="W708" s="115"/>
      <c r="X708" s="115"/>
      <c r="Y708" s="147"/>
      <c r="Z708" s="149"/>
      <c r="AA708" s="147"/>
      <c r="AB708" s="147"/>
      <c r="AC708" s="147"/>
      <c r="AD708" s="114"/>
      <c r="AE708" s="114"/>
      <c r="AF708" s="147"/>
      <c r="AG708" s="149"/>
      <c r="AH708" s="147"/>
      <c r="AI708" s="147"/>
      <c r="AJ708" s="147"/>
      <c r="AK708" s="114"/>
      <c r="AL708" s="114"/>
      <c r="AM708" s="147"/>
      <c r="AN708" s="149"/>
      <c r="AO708" s="147"/>
      <c r="AP708" s="147"/>
      <c r="AQ708" s="114"/>
      <c r="AR708" s="147"/>
      <c r="AS708" s="114"/>
      <c r="AT708" s="147"/>
      <c r="AU708" s="147"/>
      <c r="AV708" s="147"/>
      <c r="AW708" s="114"/>
      <c r="AX708" s="147"/>
      <c r="AY708" s="114"/>
      <c r="AZ708" s="147"/>
      <c r="BA708" s="114"/>
      <c r="BB708" s="149"/>
      <c r="BC708" s="118"/>
      <c r="BD708" s="70"/>
      <c r="BE708" s="71"/>
      <c r="BF708" s="148"/>
      <c r="BG708" s="148"/>
      <c r="BH708" s="147"/>
      <c r="BI708" s="114"/>
      <c r="BJ708" s="114"/>
      <c r="BK708" s="147"/>
      <c r="BL708" s="150"/>
      <c r="BM708" s="147"/>
      <c r="BN708" s="147"/>
      <c r="BO708" s="147"/>
      <c r="BP708" s="147"/>
      <c r="BQ708" s="147"/>
      <c r="BR708" s="115"/>
      <c r="BS708" s="115"/>
      <c r="BT708" s="115"/>
      <c r="BU708" s="147"/>
      <c r="BV708" s="150"/>
      <c r="BW708" s="147"/>
      <c r="BX708" s="147"/>
      <c r="BY708" s="147"/>
      <c r="BZ708" s="147"/>
      <c r="CA708" s="147"/>
      <c r="CB708" s="115"/>
      <c r="CC708" s="115"/>
      <c r="CD708" s="115"/>
      <c r="CE708" s="147"/>
      <c r="CF708" s="150"/>
      <c r="CG708" s="120"/>
      <c r="CH708" s="185"/>
      <c r="CI708" s="122"/>
      <c r="CJ708" s="122"/>
      <c r="CK708" s="184"/>
      <c r="CL708" s="184"/>
    </row>
    <row r="709" spans="1:90" hidden="1" x14ac:dyDescent="0.25">
      <c r="A709" s="145"/>
      <c r="B709" s="146"/>
      <c r="C709" s="94"/>
      <c r="D709" s="147"/>
      <c r="E709" s="148"/>
      <c r="F709" s="149"/>
      <c r="G709" s="147"/>
      <c r="H709" s="147"/>
      <c r="I709" s="147"/>
      <c r="J709" s="147"/>
      <c r="K709" s="147"/>
      <c r="L709" s="115"/>
      <c r="M709" s="115"/>
      <c r="N709" s="115"/>
      <c r="O709" s="147"/>
      <c r="P709" s="149"/>
      <c r="Q709" s="147"/>
      <c r="R709" s="147"/>
      <c r="S709" s="147"/>
      <c r="T709" s="147"/>
      <c r="U709" s="147"/>
      <c r="V709" s="115"/>
      <c r="W709" s="115"/>
      <c r="X709" s="115"/>
      <c r="Y709" s="147"/>
      <c r="Z709" s="149"/>
      <c r="AA709" s="147"/>
      <c r="AB709" s="147"/>
      <c r="AC709" s="147"/>
      <c r="AD709" s="114"/>
      <c r="AE709" s="114"/>
      <c r="AF709" s="147"/>
      <c r="AG709" s="149"/>
      <c r="AH709" s="147"/>
      <c r="AI709" s="147"/>
      <c r="AJ709" s="147"/>
      <c r="AK709" s="114"/>
      <c r="AL709" s="114"/>
      <c r="AM709" s="147"/>
      <c r="AN709" s="149"/>
      <c r="AO709" s="147"/>
      <c r="AP709" s="147"/>
      <c r="AQ709" s="114"/>
      <c r="AR709" s="147"/>
      <c r="AS709" s="114"/>
      <c r="AT709" s="147"/>
      <c r="AU709" s="147"/>
      <c r="AV709" s="147"/>
      <c r="AW709" s="114"/>
      <c r="AX709" s="147"/>
      <c r="AY709" s="114"/>
      <c r="AZ709" s="147"/>
      <c r="BA709" s="114"/>
      <c r="BB709" s="149"/>
      <c r="BC709" s="118"/>
      <c r="BD709" s="70"/>
      <c r="BE709" s="71"/>
      <c r="BF709" s="148"/>
      <c r="BG709" s="148"/>
      <c r="BH709" s="147"/>
      <c r="BI709" s="114"/>
      <c r="BJ709" s="114"/>
      <c r="BK709" s="147"/>
      <c r="BL709" s="150"/>
      <c r="BM709" s="147"/>
      <c r="BN709" s="147"/>
      <c r="BO709" s="147"/>
      <c r="BP709" s="147"/>
      <c r="BQ709" s="147"/>
      <c r="BR709" s="115"/>
      <c r="BS709" s="115"/>
      <c r="BT709" s="115"/>
      <c r="BU709" s="147"/>
      <c r="BV709" s="150"/>
      <c r="BW709" s="147"/>
      <c r="BX709" s="147"/>
      <c r="BY709" s="147"/>
      <c r="BZ709" s="147"/>
      <c r="CA709" s="147"/>
      <c r="CB709" s="115"/>
      <c r="CC709" s="115"/>
      <c r="CD709" s="115"/>
      <c r="CE709" s="147"/>
      <c r="CF709" s="150"/>
      <c r="CG709" s="120"/>
      <c r="CH709" s="185"/>
      <c r="CI709" s="122"/>
      <c r="CJ709" s="122"/>
      <c r="CK709" s="184"/>
      <c r="CL709" s="184"/>
    </row>
    <row r="710" spans="1:90" hidden="1" x14ac:dyDescent="0.25">
      <c r="A710" s="145"/>
      <c r="B710" s="146"/>
      <c r="C710" s="94"/>
      <c r="D710" s="147"/>
      <c r="E710" s="148"/>
      <c r="F710" s="149"/>
      <c r="G710" s="147"/>
      <c r="H710" s="147"/>
      <c r="I710" s="147"/>
      <c r="J710" s="147"/>
      <c r="K710" s="147"/>
      <c r="L710" s="115"/>
      <c r="M710" s="115"/>
      <c r="N710" s="115"/>
      <c r="O710" s="147"/>
      <c r="P710" s="149"/>
      <c r="Q710" s="147"/>
      <c r="R710" s="147"/>
      <c r="S710" s="147"/>
      <c r="T710" s="147"/>
      <c r="U710" s="147"/>
      <c r="V710" s="115"/>
      <c r="W710" s="115"/>
      <c r="X710" s="115"/>
      <c r="Y710" s="147"/>
      <c r="Z710" s="149"/>
      <c r="AA710" s="147"/>
      <c r="AB710" s="147"/>
      <c r="AC710" s="147"/>
      <c r="AD710" s="114"/>
      <c r="AE710" s="114"/>
      <c r="AF710" s="147"/>
      <c r="AG710" s="149"/>
      <c r="AH710" s="147"/>
      <c r="AI710" s="147"/>
      <c r="AJ710" s="147"/>
      <c r="AK710" s="114"/>
      <c r="AL710" s="114"/>
      <c r="AM710" s="147"/>
      <c r="AN710" s="149"/>
      <c r="AO710" s="147"/>
      <c r="AP710" s="147"/>
      <c r="AQ710" s="114"/>
      <c r="AR710" s="147"/>
      <c r="AS710" s="114"/>
      <c r="AT710" s="147"/>
      <c r="AU710" s="147"/>
      <c r="AV710" s="147"/>
      <c r="AW710" s="114"/>
      <c r="AX710" s="147"/>
      <c r="AY710" s="114"/>
      <c r="AZ710" s="147"/>
      <c r="BA710" s="114"/>
      <c r="BB710" s="149"/>
      <c r="BC710" s="118"/>
      <c r="BD710" s="70"/>
      <c r="BE710" s="71"/>
      <c r="BF710" s="148"/>
      <c r="BG710" s="148"/>
      <c r="BH710" s="147"/>
      <c r="BI710" s="114"/>
      <c r="BJ710" s="114"/>
      <c r="BK710" s="147"/>
      <c r="BL710" s="150"/>
      <c r="BM710" s="147"/>
      <c r="BN710" s="147"/>
      <c r="BO710" s="147"/>
      <c r="BP710" s="147"/>
      <c r="BQ710" s="147"/>
      <c r="BR710" s="115"/>
      <c r="BS710" s="115"/>
      <c r="BT710" s="115"/>
      <c r="BU710" s="147"/>
      <c r="BV710" s="150"/>
      <c r="BW710" s="147"/>
      <c r="BX710" s="147"/>
      <c r="BY710" s="147"/>
      <c r="BZ710" s="147"/>
      <c r="CA710" s="147"/>
      <c r="CB710" s="115"/>
      <c r="CC710" s="115"/>
      <c r="CD710" s="115"/>
      <c r="CE710" s="147"/>
      <c r="CF710" s="150"/>
      <c r="CG710" s="120"/>
      <c r="CH710" s="185"/>
      <c r="CI710" s="122"/>
      <c r="CJ710" s="122"/>
      <c r="CK710" s="184"/>
      <c r="CL710" s="184"/>
    </row>
    <row r="711" spans="1:90" hidden="1" x14ac:dyDescent="0.25">
      <c r="A711" s="145"/>
      <c r="B711" s="146"/>
      <c r="C711" s="94"/>
      <c r="D711" s="147"/>
      <c r="E711" s="148"/>
      <c r="F711" s="149"/>
      <c r="G711" s="147"/>
      <c r="H711" s="147"/>
      <c r="I711" s="147"/>
      <c r="J711" s="147"/>
      <c r="K711" s="147"/>
      <c r="L711" s="115"/>
      <c r="M711" s="115"/>
      <c r="N711" s="115"/>
      <c r="O711" s="147"/>
      <c r="P711" s="149"/>
      <c r="Q711" s="147"/>
      <c r="R711" s="147"/>
      <c r="S711" s="147"/>
      <c r="T711" s="147"/>
      <c r="U711" s="147"/>
      <c r="V711" s="115"/>
      <c r="W711" s="115"/>
      <c r="X711" s="115"/>
      <c r="Y711" s="147"/>
      <c r="Z711" s="149"/>
      <c r="AA711" s="147"/>
      <c r="AB711" s="147"/>
      <c r="AC711" s="147"/>
      <c r="AD711" s="114"/>
      <c r="AE711" s="114"/>
      <c r="AF711" s="147"/>
      <c r="AG711" s="149"/>
      <c r="AH711" s="147"/>
      <c r="AI711" s="147"/>
      <c r="AJ711" s="147"/>
      <c r="AK711" s="114"/>
      <c r="AL711" s="114"/>
      <c r="AM711" s="147"/>
      <c r="AN711" s="149"/>
      <c r="AO711" s="147"/>
      <c r="AP711" s="147"/>
      <c r="AQ711" s="114"/>
      <c r="AR711" s="147"/>
      <c r="AS711" s="114"/>
      <c r="AT711" s="147"/>
      <c r="AU711" s="147"/>
      <c r="AV711" s="147"/>
      <c r="AW711" s="114"/>
      <c r="AX711" s="147"/>
      <c r="AY711" s="114"/>
      <c r="AZ711" s="147"/>
      <c r="BA711" s="114"/>
      <c r="BB711" s="149"/>
      <c r="BC711" s="118"/>
      <c r="BD711" s="70"/>
      <c r="BE711" s="71"/>
      <c r="BF711" s="148"/>
      <c r="BG711" s="148"/>
      <c r="BH711" s="147"/>
      <c r="BI711" s="114"/>
      <c r="BJ711" s="114"/>
      <c r="BK711" s="147"/>
      <c r="BL711" s="150"/>
      <c r="BM711" s="147"/>
      <c r="BN711" s="147"/>
      <c r="BO711" s="147"/>
      <c r="BP711" s="147"/>
      <c r="BQ711" s="147"/>
      <c r="BR711" s="115"/>
      <c r="BS711" s="115"/>
      <c r="BT711" s="115"/>
      <c r="BU711" s="147"/>
      <c r="BV711" s="150"/>
      <c r="BW711" s="147"/>
      <c r="BX711" s="147"/>
      <c r="BY711" s="147"/>
      <c r="BZ711" s="147"/>
      <c r="CA711" s="147"/>
      <c r="CB711" s="115"/>
      <c r="CC711" s="115"/>
      <c r="CD711" s="115"/>
      <c r="CE711" s="147"/>
      <c r="CF711" s="150"/>
      <c r="CG711" s="120"/>
      <c r="CH711" s="185"/>
      <c r="CI711" s="122"/>
      <c r="CJ711" s="122"/>
      <c r="CK711" s="184"/>
      <c r="CL711" s="184"/>
    </row>
    <row r="712" spans="1:90" hidden="1" x14ac:dyDescent="0.25">
      <c r="A712" s="145"/>
      <c r="B712" s="146"/>
      <c r="C712" s="94"/>
      <c r="D712" s="147"/>
      <c r="E712" s="148"/>
      <c r="F712" s="149"/>
      <c r="G712" s="147"/>
      <c r="H712" s="147"/>
      <c r="I712" s="147"/>
      <c r="J712" s="147"/>
      <c r="K712" s="147"/>
      <c r="L712" s="115"/>
      <c r="M712" s="115"/>
      <c r="N712" s="115"/>
      <c r="O712" s="147"/>
      <c r="P712" s="149"/>
      <c r="Q712" s="147"/>
      <c r="R712" s="147"/>
      <c r="S712" s="147"/>
      <c r="T712" s="147"/>
      <c r="U712" s="147"/>
      <c r="V712" s="115"/>
      <c r="W712" s="115"/>
      <c r="X712" s="115"/>
      <c r="Y712" s="147"/>
      <c r="Z712" s="149"/>
      <c r="AA712" s="147"/>
      <c r="AB712" s="147"/>
      <c r="AC712" s="147"/>
      <c r="AD712" s="114"/>
      <c r="AE712" s="114"/>
      <c r="AF712" s="147"/>
      <c r="AG712" s="149"/>
      <c r="AH712" s="147"/>
      <c r="AI712" s="147"/>
      <c r="AJ712" s="147"/>
      <c r="AK712" s="114"/>
      <c r="AL712" s="114"/>
      <c r="AM712" s="147"/>
      <c r="AN712" s="149"/>
      <c r="AO712" s="147"/>
      <c r="AP712" s="147"/>
      <c r="AQ712" s="114"/>
      <c r="AR712" s="147"/>
      <c r="AS712" s="114"/>
      <c r="AT712" s="147"/>
      <c r="AU712" s="147"/>
      <c r="AV712" s="147"/>
      <c r="AW712" s="114"/>
      <c r="AX712" s="147"/>
      <c r="AY712" s="114"/>
      <c r="AZ712" s="147"/>
      <c r="BA712" s="114"/>
      <c r="BB712" s="149"/>
      <c r="BC712" s="118"/>
      <c r="BD712" s="70"/>
      <c r="BE712" s="71"/>
      <c r="BF712" s="148"/>
      <c r="BG712" s="148"/>
      <c r="BH712" s="147"/>
      <c r="BI712" s="114"/>
      <c r="BJ712" s="114"/>
      <c r="BK712" s="147"/>
      <c r="BL712" s="150"/>
      <c r="BM712" s="147"/>
      <c r="BN712" s="147"/>
      <c r="BO712" s="147"/>
      <c r="BP712" s="147"/>
      <c r="BQ712" s="147"/>
      <c r="BR712" s="115"/>
      <c r="BS712" s="115"/>
      <c r="BT712" s="115"/>
      <c r="BU712" s="147"/>
      <c r="BV712" s="150"/>
      <c r="BW712" s="147"/>
      <c r="BX712" s="147"/>
      <c r="BY712" s="147"/>
      <c r="BZ712" s="147"/>
      <c r="CA712" s="147"/>
      <c r="CB712" s="115"/>
      <c r="CC712" s="115"/>
      <c r="CD712" s="115"/>
      <c r="CE712" s="147"/>
      <c r="CF712" s="150"/>
      <c r="CG712" s="120"/>
      <c r="CH712" s="185"/>
      <c r="CI712" s="122"/>
      <c r="CJ712" s="122"/>
      <c r="CK712" s="184"/>
      <c r="CL712" s="184"/>
    </row>
    <row r="713" spans="1:90" hidden="1" x14ac:dyDescent="0.25">
      <c r="A713" s="145"/>
      <c r="B713" s="146"/>
      <c r="C713" s="94"/>
      <c r="D713" s="147"/>
      <c r="E713" s="148"/>
      <c r="F713" s="149"/>
      <c r="G713" s="147"/>
      <c r="H713" s="147"/>
      <c r="I713" s="147"/>
      <c r="J713" s="147"/>
      <c r="K713" s="147"/>
      <c r="L713" s="115"/>
      <c r="M713" s="115"/>
      <c r="N713" s="115"/>
      <c r="O713" s="147"/>
      <c r="P713" s="149"/>
      <c r="Q713" s="147"/>
      <c r="R713" s="147"/>
      <c r="S713" s="147"/>
      <c r="T713" s="147"/>
      <c r="U713" s="147"/>
      <c r="V713" s="115"/>
      <c r="W713" s="115"/>
      <c r="X713" s="115"/>
      <c r="Y713" s="147"/>
      <c r="Z713" s="149"/>
      <c r="AA713" s="147"/>
      <c r="AB713" s="147"/>
      <c r="AC713" s="147"/>
      <c r="AD713" s="114"/>
      <c r="AE713" s="114"/>
      <c r="AF713" s="147"/>
      <c r="AG713" s="149"/>
      <c r="AH713" s="147"/>
      <c r="AI713" s="147"/>
      <c r="AJ713" s="147"/>
      <c r="AK713" s="114"/>
      <c r="AL713" s="114"/>
      <c r="AM713" s="147"/>
      <c r="AN713" s="149"/>
      <c r="AO713" s="147"/>
      <c r="AP713" s="147"/>
      <c r="AQ713" s="114"/>
      <c r="AR713" s="147"/>
      <c r="AS713" s="114"/>
      <c r="AT713" s="147"/>
      <c r="AU713" s="147"/>
      <c r="AV713" s="147"/>
      <c r="AW713" s="114"/>
      <c r="AX713" s="147"/>
      <c r="AY713" s="114"/>
      <c r="AZ713" s="147"/>
      <c r="BA713" s="114"/>
      <c r="BB713" s="149"/>
      <c r="BC713" s="118"/>
      <c r="BD713" s="70"/>
      <c r="BE713" s="71"/>
      <c r="BF713" s="148"/>
      <c r="BG713" s="148"/>
      <c r="BH713" s="147"/>
      <c r="BI713" s="114"/>
      <c r="BJ713" s="114"/>
      <c r="BK713" s="147"/>
      <c r="BL713" s="150"/>
      <c r="BM713" s="147"/>
      <c r="BN713" s="147"/>
      <c r="BO713" s="147"/>
      <c r="BP713" s="147"/>
      <c r="BQ713" s="147"/>
      <c r="BR713" s="115"/>
      <c r="BS713" s="115"/>
      <c r="BT713" s="115"/>
      <c r="BU713" s="147"/>
      <c r="BV713" s="150"/>
      <c r="BW713" s="147"/>
      <c r="BX713" s="147"/>
      <c r="BY713" s="147"/>
      <c r="BZ713" s="147"/>
      <c r="CA713" s="147"/>
      <c r="CB713" s="115"/>
      <c r="CC713" s="115"/>
      <c r="CD713" s="115"/>
      <c r="CE713" s="147"/>
      <c r="CF713" s="150"/>
      <c r="CG713" s="120"/>
      <c r="CH713" s="185"/>
      <c r="CI713" s="122"/>
      <c r="CJ713" s="122"/>
      <c r="CK713" s="184"/>
      <c r="CL713" s="184"/>
    </row>
    <row r="714" spans="1:90" hidden="1" x14ac:dyDescent="0.25">
      <c r="A714" s="145"/>
      <c r="B714" s="146"/>
      <c r="C714" s="94"/>
      <c r="D714" s="147"/>
      <c r="E714" s="148"/>
      <c r="F714" s="149"/>
      <c r="G714" s="147"/>
      <c r="H714" s="147"/>
      <c r="I714" s="147"/>
      <c r="J714" s="147"/>
      <c r="K714" s="147"/>
      <c r="L714" s="115"/>
      <c r="M714" s="115"/>
      <c r="N714" s="115"/>
      <c r="O714" s="147"/>
      <c r="P714" s="149"/>
      <c r="Q714" s="147"/>
      <c r="R714" s="147"/>
      <c r="S714" s="147"/>
      <c r="T714" s="147"/>
      <c r="U714" s="147"/>
      <c r="V714" s="115"/>
      <c r="W714" s="115"/>
      <c r="X714" s="115"/>
      <c r="Y714" s="147"/>
      <c r="Z714" s="149"/>
      <c r="AA714" s="147"/>
      <c r="AB714" s="147"/>
      <c r="AC714" s="147"/>
      <c r="AD714" s="114"/>
      <c r="AE714" s="114"/>
      <c r="AF714" s="147"/>
      <c r="AG714" s="149"/>
      <c r="AH714" s="147"/>
      <c r="AI714" s="147"/>
      <c r="AJ714" s="147"/>
      <c r="AK714" s="114"/>
      <c r="AL714" s="114"/>
      <c r="AM714" s="147"/>
      <c r="AN714" s="149"/>
      <c r="AO714" s="147"/>
      <c r="AP714" s="147"/>
      <c r="AQ714" s="114"/>
      <c r="AR714" s="147"/>
      <c r="AS714" s="114"/>
      <c r="AT714" s="147"/>
      <c r="AU714" s="147"/>
      <c r="AV714" s="147"/>
      <c r="AW714" s="114"/>
      <c r="AX714" s="147"/>
      <c r="AY714" s="114"/>
      <c r="AZ714" s="147"/>
      <c r="BA714" s="114"/>
      <c r="BB714" s="149"/>
      <c r="BC714" s="118"/>
      <c r="BD714" s="70"/>
      <c r="BE714" s="71"/>
      <c r="BF714" s="148"/>
      <c r="BG714" s="148"/>
      <c r="BH714" s="147"/>
      <c r="BI714" s="114"/>
      <c r="BJ714" s="114"/>
      <c r="BK714" s="147"/>
      <c r="BL714" s="150"/>
      <c r="BM714" s="147"/>
      <c r="BN714" s="147"/>
      <c r="BO714" s="147"/>
      <c r="BP714" s="147"/>
      <c r="BQ714" s="147"/>
      <c r="BR714" s="115"/>
      <c r="BS714" s="115"/>
      <c r="BT714" s="115"/>
      <c r="BU714" s="147"/>
      <c r="BV714" s="150"/>
      <c r="BW714" s="147"/>
      <c r="BX714" s="147"/>
      <c r="BY714" s="147"/>
      <c r="BZ714" s="147"/>
      <c r="CA714" s="147"/>
      <c r="CB714" s="115"/>
      <c r="CC714" s="115"/>
      <c r="CD714" s="115"/>
      <c r="CE714" s="147"/>
      <c r="CF714" s="150"/>
      <c r="CG714" s="120"/>
      <c r="CH714" s="185"/>
      <c r="CI714" s="122"/>
      <c r="CJ714" s="122"/>
      <c r="CK714" s="184"/>
      <c r="CL714" s="184"/>
    </row>
    <row r="715" spans="1:90" hidden="1" x14ac:dyDescent="0.25">
      <c r="A715" s="145"/>
      <c r="B715" s="146"/>
      <c r="C715" s="94"/>
      <c r="D715" s="147"/>
      <c r="E715" s="148"/>
      <c r="F715" s="149"/>
      <c r="G715" s="147"/>
      <c r="H715" s="147"/>
      <c r="I715" s="147"/>
      <c r="J715" s="147"/>
      <c r="K715" s="147"/>
      <c r="L715" s="115"/>
      <c r="M715" s="115"/>
      <c r="N715" s="115"/>
      <c r="O715" s="147"/>
      <c r="P715" s="149"/>
      <c r="Q715" s="147"/>
      <c r="R715" s="147"/>
      <c r="S715" s="147"/>
      <c r="T715" s="147"/>
      <c r="U715" s="147"/>
      <c r="V715" s="115"/>
      <c r="W715" s="115"/>
      <c r="X715" s="115"/>
      <c r="Y715" s="147"/>
      <c r="Z715" s="149"/>
      <c r="AA715" s="147"/>
      <c r="AB715" s="147"/>
      <c r="AC715" s="147"/>
      <c r="AD715" s="114"/>
      <c r="AE715" s="114"/>
      <c r="AF715" s="147"/>
      <c r="AG715" s="149"/>
      <c r="AH715" s="147"/>
      <c r="AI715" s="147"/>
      <c r="AJ715" s="147"/>
      <c r="AK715" s="114"/>
      <c r="AL715" s="114"/>
      <c r="AM715" s="147"/>
      <c r="AN715" s="149"/>
      <c r="AO715" s="147"/>
      <c r="AP715" s="147"/>
      <c r="AQ715" s="114"/>
      <c r="AR715" s="147"/>
      <c r="AS715" s="114"/>
      <c r="AT715" s="147"/>
      <c r="AU715" s="147"/>
      <c r="AV715" s="147"/>
      <c r="AW715" s="114"/>
      <c r="AX715" s="147"/>
      <c r="AY715" s="114"/>
      <c r="AZ715" s="147"/>
      <c r="BA715" s="114"/>
      <c r="BB715" s="149"/>
      <c r="BC715" s="118"/>
      <c r="BD715" s="70"/>
      <c r="BE715" s="71"/>
      <c r="BF715" s="148"/>
      <c r="BG715" s="148"/>
      <c r="BH715" s="147"/>
      <c r="BI715" s="114"/>
      <c r="BJ715" s="114"/>
      <c r="BK715" s="147"/>
      <c r="BL715" s="150"/>
      <c r="BM715" s="147"/>
      <c r="BN715" s="147"/>
      <c r="BO715" s="147"/>
      <c r="BP715" s="147"/>
      <c r="BQ715" s="147"/>
      <c r="BR715" s="115"/>
      <c r="BS715" s="115"/>
      <c r="BT715" s="115"/>
      <c r="BU715" s="147"/>
      <c r="BV715" s="150"/>
      <c r="BW715" s="147"/>
      <c r="BX715" s="147"/>
      <c r="BY715" s="147"/>
      <c r="BZ715" s="147"/>
      <c r="CA715" s="147"/>
      <c r="CB715" s="115"/>
      <c r="CC715" s="115"/>
      <c r="CD715" s="115"/>
      <c r="CE715" s="147"/>
      <c r="CF715" s="150"/>
      <c r="CG715" s="120"/>
      <c r="CH715" s="185"/>
      <c r="CI715" s="122"/>
      <c r="CJ715" s="122"/>
      <c r="CK715" s="184"/>
      <c r="CL715" s="184"/>
    </row>
    <row r="716" spans="1:90" hidden="1" x14ac:dyDescent="0.25">
      <c r="A716" s="145"/>
      <c r="B716" s="146"/>
      <c r="C716" s="94"/>
      <c r="D716" s="147"/>
      <c r="E716" s="148"/>
      <c r="F716" s="149"/>
      <c r="G716" s="147"/>
      <c r="H716" s="147"/>
      <c r="I716" s="147"/>
      <c r="J716" s="147"/>
      <c r="K716" s="147"/>
      <c r="L716" s="115"/>
      <c r="M716" s="115"/>
      <c r="N716" s="115"/>
      <c r="O716" s="147"/>
      <c r="P716" s="149"/>
      <c r="Q716" s="147"/>
      <c r="R716" s="147"/>
      <c r="S716" s="147"/>
      <c r="T716" s="147"/>
      <c r="U716" s="147"/>
      <c r="V716" s="115"/>
      <c r="W716" s="115"/>
      <c r="X716" s="115"/>
      <c r="Y716" s="147"/>
      <c r="Z716" s="149"/>
      <c r="AA716" s="147"/>
      <c r="AB716" s="147"/>
      <c r="AC716" s="147"/>
      <c r="AD716" s="114"/>
      <c r="AE716" s="114"/>
      <c r="AF716" s="147"/>
      <c r="AG716" s="149"/>
      <c r="AH716" s="147"/>
      <c r="AI716" s="147"/>
      <c r="AJ716" s="147"/>
      <c r="AK716" s="114"/>
      <c r="AL716" s="114"/>
      <c r="AM716" s="147"/>
      <c r="AN716" s="149"/>
      <c r="AO716" s="147"/>
      <c r="AP716" s="147"/>
      <c r="AQ716" s="114"/>
      <c r="AR716" s="147"/>
      <c r="AS716" s="114"/>
      <c r="AT716" s="147"/>
      <c r="AU716" s="147"/>
      <c r="AV716" s="147"/>
      <c r="AW716" s="114"/>
      <c r="AX716" s="147"/>
      <c r="AY716" s="114"/>
      <c r="AZ716" s="147"/>
      <c r="BA716" s="114"/>
      <c r="BB716" s="149"/>
      <c r="BC716" s="118"/>
      <c r="BD716" s="70"/>
      <c r="BE716" s="71"/>
      <c r="BF716" s="148"/>
      <c r="BG716" s="148"/>
      <c r="BH716" s="147"/>
      <c r="BI716" s="114"/>
      <c r="BJ716" s="114"/>
      <c r="BK716" s="147"/>
      <c r="BL716" s="150"/>
      <c r="BM716" s="147"/>
      <c r="BN716" s="147"/>
      <c r="BO716" s="147"/>
      <c r="BP716" s="147"/>
      <c r="BQ716" s="147"/>
      <c r="BR716" s="115"/>
      <c r="BS716" s="115"/>
      <c r="BT716" s="115"/>
      <c r="BU716" s="147"/>
      <c r="BV716" s="150"/>
      <c r="BW716" s="147"/>
      <c r="BX716" s="147"/>
      <c r="BY716" s="147"/>
      <c r="BZ716" s="147"/>
      <c r="CA716" s="147"/>
      <c r="CB716" s="115"/>
      <c r="CC716" s="115"/>
      <c r="CD716" s="115"/>
      <c r="CE716" s="147"/>
      <c r="CF716" s="150"/>
      <c r="CG716" s="120"/>
      <c r="CH716" s="185"/>
      <c r="CI716" s="122"/>
      <c r="CJ716" s="122"/>
      <c r="CK716" s="184"/>
      <c r="CL716" s="184"/>
    </row>
    <row r="717" spans="1:90" hidden="1" x14ac:dyDescent="0.25">
      <c r="A717" s="145"/>
      <c r="B717" s="146"/>
      <c r="C717" s="94"/>
      <c r="D717" s="147"/>
      <c r="E717" s="148"/>
      <c r="F717" s="149"/>
      <c r="G717" s="147"/>
      <c r="H717" s="147"/>
      <c r="I717" s="147"/>
      <c r="J717" s="147"/>
      <c r="K717" s="147"/>
      <c r="L717" s="115"/>
      <c r="M717" s="115"/>
      <c r="N717" s="115"/>
      <c r="O717" s="147"/>
      <c r="P717" s="149"/>
      <c r="Q717" s="147"/>
      <c r="R717" s="147"/>
      <c r="S717" s="147"/>
      <c r="T717" s="147"/>
      <c r="U717" s="147"/>
      <c r="V717" s="115"/>
      <c r="W717" s="115"/>
      <c r="X717" s="115"/>
      <c r="Y717" s="147"/>
      <c r="Z717" s="149"/>
      <c r="AA717" s="147"/>
      <c r="AB717" s="147"/>
      <c r="AC717" s="147"/>
      <c r="AD717" s="114"/>
      <c r="AE717" s="114"/>
      <c r="AF717" s="147"/>
      <c r="AG717" s="149"/>
      <c r="AH717" s="147"/>
      <c r="AI717" s="147"/>
      <c r="AJ717" s="147"/>
      <c r="AK717" s="114"/>
      <c r="AL717" s="114"/>
      <c r="AM717" s="147"/>
      <c r="AN717" s="149"/>
      <c r="AO717" s="147"/>
      <c r="AP717" s="147"/>
      <c r="AQ717" s="114"/>
      <c r="AR717" s="147"/>
      <c r="AS717" s="114"/>
      <c r="AT717" s="147"/>
      <c r="AU717" s="147"/>
      <c r="AV717" s="147"/>
      <c r="AW717" s="114"/>
      <c r="AX717" s="147"/>
      <c r="AY717" s="114"/>
      <c r="AZ717" s="147"/>
      <c r="BA717" s="114"/>
      <c r="BB717" s="149"/>
      <c r="BC717" s="118"/>
      <c r="BD717" s="70"/>
      <c r="BE717" s="71"/>
      <c r="BF717" s="148"/>
      <c r="BG717" s="148"/>
      <c r="BH717" s="147"/>
      <c r="BI717" s="114"/>
      <c r="BJ717" s="114"/>
      <c r="BK717" s="147"/>
      <c r="BL717" s="150"/>
      <c r="BM717" s="147"/>
      <c r="BN717" s="147"/>
      <c r="BO717" s="147"/>
      <c r="BP717" s="147"/>
      <c r="BQ717" s="147"/>
      <c r="BR717" s="115"/>
      <c r="BS717" s="115"/>
      <c r="BT717" s="115"/>
      <c r="BU717" s="147"/>
      <c r="BV717" s="150"/>
      <c r="BW717" s="147"/>
      <c r="BX717" s="147"/>
      <c r="BY717" s="147"/>
      <c r="BZ717" s="147"/>
      <c r="CA717" s="147"/>
      <c r="CB717" s="115"/>
      <c r="CC717" s="115"/>
      <c r="CD717" s="115"/>
      <c r="CE717" s="147"/>
      <c r="CF717" s="150"/>
      <c r="CG717" s="120"/>
      <c r="CH717" s="185"/>
      <c r="CI717" s="122"/>
      <c r="CJ717" s="122"/>
      <c r="CK717" s="184"/>
      <c r="CL717" s="184"/>
    </row>
    <row r="718" spans="1:90" hidden="1" x14ac:dyDescent="0.25">
      <c r="A718" s="145"/>
      <c r="B718" s="146"/>
      <c r="C718" s="94"/>
      <c r="D718" s="147"/>
      <c r="E718" s="148"/>
      <c r="F718" s="149"/>
      <c r="G718" s="147"/>
      <c r="H718" s="147"/>
      <c r="I718" s="147"/>
      <c r="J718" s="147"/>
      <c r="K718" s="147"/>
      <c r="L718" s="115"/>
      <c r="M718" s="115"/>
      <c r="N718" s="115"/>
      <c r="O718" s="147"/>
      <c r="P718" s="149"/>
      <c r="Q718" s="147"/>
      <c r="R718" s="147"/>
      <c r="S718" s="147"/>
      <c r="T718" s="147"/>
      <c r="U718" s="147"/>
      <c r="V718" s="115"/>
      <c r="W718" s="115"/>
      <c r="X718" s="115"/>
      <c r="Y718" s="147"/>
      <c r="Z718" s="149"/>
      <c r="AA718" s="147"/>
      <c r="AB718" s="147"/>
      <c r="AC718" s="147"/>
      <c r="AD718" s="114"/>
      <c r="AE718" s="114"/>
      <c r="AF718" s="147"/>
      <c r="AG718" s="149"/>
      <c r="AH718" s="147"/>
      <c r="AI718" s="147"/>
      <c r="AJ718" s="147"/>
      <c r="AK718" s="114"/>
      <c r="AL718" s="114"/>
      <c r="AM718" s="147"/>
      <c r="AN718" s="149"/>
      <c r="AO718" s="147"/>
      <c r="AP718" s="147"/>
      <c r="AQ718" s="114"/>
      <c r="AR718" s="147"/>
      <c r="AS718" s="114"/>
      <c r="AT718" s="147"/>
      <c r="AU718" s="147"/>
      <c r="AV718" s="147"/>
      <c r="AW718" s="114"/>
      <c r="AX718" s="147"/>
      <c r="AY718" s="114"/>
      <c r="AZ718" s="147"/>
      <c r="BA718" s="114"/>
      <c r="BB718" s="149"/>
      <c r="BC718" s="118"/>
      <c r="BD718" s="70"/>
      <c r="BE718" s="71"/>
      <c r="BF718" s="148"/>
      <c r="BG718" s="148"/>
      <c r="BH718" s="147"/>
      <c r="BI718" s="114"/>
      <c r="BJ718" s="114"/>
      <c r="BK718" s="147"/>
      <c r="BL718" s="150"/>
      <c r="BM718" s="147"/>
      <c r="BN718" s="147"/>
      <c r="BO718" s="147"/>
      <c r="BP718" s="147"/>
      <c r="BQ718" s="147"/>
      <c r="BR718" s="115"/>
      <c r="BS718" s="115"/>
      <c r="BT718" s="115"/>
      <c r="BU718" s="147"/>
      <c r="BV718" s="150"/>
      <c r="BW718" s="147"/>
      <c r="BX718" s="147"/>
      <c r="BY718" s="147"/>
      <c r="BZ718" s="147"/>
      <c r="CA718" s="147"/>
      <c r="CB718" s="115"/>
      <c r="CC718" s="115"/>
      <c r="CD718" s="115"/>
      <c r="CE718" s="147"/>
      <c r="CF718" s="150"/>
      <c r="CG718" s="120"/>
      <c r="CH718" s="185"/>
      <c r="CI718" s="122"/>
      <c r="CJ718" s="122"/>
      <c r="CK718" s="184"/>
      <c r="CL718" s="184"/>
    </row>
    <row r="719" spans="1:90" hidden="1" x14ac:dyDescent="0.25">
      <c r="A719" s="145"/>
      <c r="B719" s="146"/>
      <c r="C719" s="94"/>
      <c r="D719" s="147"/>
      <c r="E719" s="148"/>
      <c r="F719" s="149"/>
      <c r="G719" s="147"/>
      <c r="H719" s="147"/>
      <c r="I719" s="147"/>
      <c r="J719" s="147"/>
      <c r="K719" s="147"/>
      <c r="L719" s="115"/>
      <c r="M719" s="115"/>
      <c r="N719" s="115"/>
      <c r="O719" s="147"/>
      <c r="P719" s="149"/>
      <c r="Q719" s="147"/>
      <c r="R719" s="147"/>
      <c r="S719" s="147"/>
      <c r="T719" s="147"/>
      <c r="U719" s="147"/>
      <c r="V719" s="115"/>
      <c r="W719" s="115"/>
      <c r="X719" s="115"/>
      <c r="Y719" s="147"/>
      <c r="Z719" s="149"/>
      <c r="AA719" s="147"/>
      <c r="AB719" s="147"/>
      <c r="AC719" s="147"/>
      <c r="AD719" s="114"/>
      <c r="AE719" s="114"/>
      <c r="AF719" s="147"/>
      <c r="AG719" s="149"/>
      <c r="AH719" s="147"/>
      <c r="AI719" s="147"/>
      <c r="AJ719" s="147"/>
      <c r="AK719" s="114"/>
      <c r="AL719" s="114"/>
      <c r="AM719" s="147"/>
      <c r="AN719" s="149"/>
      <c r="AO719" s="147"/>
      <c r="AP719" s="147"/>
      <c r="AQ719" s="114"/>
      <c r="AR719" s="147"/>
      <c r="AS719" s="114"/>
      <c r="AT719" s="147"/>
      <c r="AU719" s="147"/>
      <c r="AV719" s="147"/>
      <c r="AW719" s="114"/>
      <c r="AX719" s="147"/>
      <c r="AY719" s="114"/>
      <c r="AZ719" s="147"/>
      <c r="BA719" s="114"/>
      <c r="BB719" s="149"/>
      <c r="BC719" s="118"/>
      <c r="BD719" s="70"/>
      <c r="BE719" s="71"/>
      <c r="BF719" s="148"/>
      <c r="BG719" s="148"/>
      <c r="BH719" s="147"/>
      <c r="BI719" s="114"/>
      <c r="BJ719" s="114"/>
      <c r="BK719" s="147"/>
      <c r="BL719" s="150"/>
      <c r="BM719" s="147"/>
      <c r="BN719" s="147"/>
      <c r="BO719" s="147"/>
      <c r="BP719" s="147"/>
      <c r="BQ719" s="147"/>
      <c r="BR719" s="115"/>
      <c r="BS719" s="115"/>
      <c r="BT719" s="115"/>
      <c r="BU719" s="147"/>
      <c r="BV719" s="150"/>
      <c r="BW719" s="147"/>
      <c r="BX719" s="147"/>
      <c r="BY719" s="147"/>
      <c r="BZ719" s="147"/>
      <c r="CA719" s="147"/>
      <c r="CB719" s="115"/>
      <c r="CC719" s="115"/>
      <c r="CD719" s="115"/>
      <c r="CE719" s="147"/>
      <c r="CF719" s="150"/>
      <c r="CG719" s="120"/>
      <c r="CH719" s="185"/>
      <c r="CI719" s="122"/>
      <c r="CJ719" s="122"/>
      <c r="CK719" s="184"/>
      <c r="CL719" s="184"/>
    </row>
    <row r="720" spans="1:90" hidden="1" x14ac:dyDescent="0.25">
      <c r="A720" s="145"/>
      <c r="B720" s="146"/>
      <c r="C720" s="94"/>
      <c r="D720" s="147"/>
      <c r="E720" s="148"/>
      <c r="F720" s="149"/>
      <c r="G720" s="147"/>
      <c r="H720" s="147"/>
      <c r="I720" s="147"/>
      <c r="J720" s="147"/>
      <c r="K720" s="147"/>
      <c r="L720" s="115"/>
      <c r="M720" s="115"/>
      <c r="N720" s="115"/>
      <c r="O720" s="147"/>
      <c r="P720" s="149"/>
      <c r="Q720" s="147"/>
      <c r="R720" s="147"/>
      <c r="S720" s="147"/>
      <c r="T720" s="147"/>
      <c r="U720" s="147"/>
      <c r="V720" s="115"/>
      <c r="W720" s="115"/>
      <c r="X720" s="115"/>
      <c r="Y720" s="147"/>
      <c r="Z720" s="149"/>
      <c r="AA720" s="147"/>
      <c r="AB720" s="147"/>
      <c r="AC720" s="147"/>
      <c r="AD720" s="114"/>
      <c r="AE720" s="114"/>
      <c r="AF720" s="147"/>
      <c r="AG720" s="149"/>
      <c r="AH720" s="147"/>
      <c r="AI720" s="147"/>
      <c r="AJ720" s="147"/>
      <c r="AK720" s="114"/>
      <c r="AL720" s="114"/>
      <c r="AM720" s="147"/>
      <c r="AN720" s="149"/>
      <c r="AO720" s="147"/>
      <c r="AP720" s="147"/>
      <c r="AQ720" s="114"/>
      <c r="AR720" s="147"/>
      <c r="AS720" s="114"/>
      <c r="AT720" s="147"/>
      <c r="AU720" s="147"/>
      <c r="AV720" s="147"/>
      <c r="AW720" s="114"/>
      <c r="AX720" s="147"/>
      <c r="AY720" s="114"/>
      <c r="AZ720" s="147"/>
      <c r="BA720" s="114"/>
      <c r="BB720" s="149"/>
      <c r="BC720" s="118"/>
      <c r="BD720" s="70"/>
      <c r="BE720" s="71"/>
      <c r="BF720" s="148"/>
      <c r="BG720" s="148"/>
      <c r="BH720" s="147"/>
      <c r="BI720" s="114"/>
      <c r="BJ720" s="114"/>
      <c r="BK720" s="147"/>
      <c r="BL720" s="150"/>
      <c r="BM720" s="147"/>
      <c r="BN720" s="147"/>
      <c r="BO720" s="147"/>
      <c r="BP720" s="147"/>
      <c r="BQ720" s="147"/>
      <c r="BR720" s="115"/>
      <c r="BS720" s="115"/>
      <c r="BT720" s="115"/>
      <c r="BU720" s="147"/>
      <c r="BV720" s="150"/>
      <c r="BW720" s="147"/>
      <c r="BX720" s="147"/>
      <c r="BY720" s="147"/>
      <c r="BZ720" s="147"/>
      <c r="CA720" s="147"/>
      <c r="CB720" s="115"/>
      <c r="CC720" s="115"/>
      <c r="CD720" s="115"/>
      <c r="CE720" s="147"/>
      <c r="CF720" s="150"/>
      <c r="CG720" s="120"/>
      <c r="CH720" s="185"/>
      <c r="CI720" s="122"/>
      <c r="CJ720" s="122"/>
      <c r="CK720" s="184"/>
      <c r="CL720" s="184"/>
    </row>
    <row r="721" spans="1:90" hidden="1" x14ac:dyDescent="0.25">
      <c r="A721" s="145"/>
      <c r="B721" s="146"/>
      <c r="C721" s="94"/>
      <c r="D721" s="147"/>
      <c r="E721" s="148"/>
      <c r="F721" s="149"/>
      <c r="G721" s="147"/>
      <c r="H721" s="147"/>
      <c r="I721" s="147"/>
      <c r="J721" s="147"/>
      <c r="K721" s="147"/>
      <c r="L721" s="115"/>
      <c r="M721" s="115"/>
      <c r="N721" s="115"/>
      <c r="O721" s="147"/>
      <c r="P721" s="149"/>
      <c r="Q721" s="147"/>
      <c r="R721" s="147"/>
      <c r="S721" s="147"/>
      <c r="T721" s="147"/>
      <c r="U721" s="147"/>
      <c r="V721" s="115"/>
      <c r="W721" s="115"/>
      <c r="X721" s="115"/>
      <c r="Y721" s="147"/>
      <c r="Z721" s="149"/>
      <c r="AA721" s="147"/>
      <c r="AB721" s="147"/>
      <c r="AC721" s="147"/>
      <c r="AD721" s="114"/>
      <c r="AE721" s="114"/>
      <c r="AF721" s="147"/>
      <c r="AG721" s="149"/>
      <c r="AH721" s="147"/>
      <c r="AI721" s="147"/>
      <c r="AJ721" s="147"/>
      <c r="AK721" s="114"/>
      <c r="AL721" s="114"/>
      <c r="AM721" s="147"/>
      <c r="AN721" s="149"/>
      <c r="AO721" s="147"/>
      <c r="AP721" s="147"/>
      <c r="AQ721" s="114"/>
      <c r="AR721" s="147"/>
      <c r="AS721" s="114"/>
      <c r="AT721" s="147"/>
      <c r="AU721" s="147"/>
      <c r="AV721" s="147"/>
      <c r="AW721" s="114"/>
      <c r="AX721" s="147"/>
      <c r="AY721" s="114"/>
      <c r="AZ721" s="147"/>
      <c r="BA721" s="114"/>
      <c r="BB721" s="149"/>
      <c r="BC721" s="118"/>
      <c r="BD721" s="70"/>
      <c r="BE721" s="71"/>
      <c r="BF721" s="148"/>
      <c r="BG721" s="148"/>
      <c r="BH721" s="147"/>
      <c r="BI721" s="114"/>
      <c r="BJ721" s="114"/>
      <c r="BK721" s="147"/>
      <c r="BL721" s="150"/>
      <c r="BM721" s="147"/>
      <c r="BN721" s="147"/>
      <c r="BO721" s="147"/>
      <c r="BP721" s="147"/>
      <c r="BQ721" s="147"/>
      <c r="BR721" s="115"/>
      <c r="BS721" s="115"/>
      <c r="BT721" s="115"/>
      <c r="BU721" s="147"/>
      <c r="BV721" s="150"/>
      <c r="BW721" s="147"/>
      <c r="BX721" s="147"/>
      <c r="BY721" s="147"/>
      <c r="BZ721" s="147"/>
      <c r="CA721" s="147"/>
      <c r="CB721" s="115"/>
      <c r="CC721" s="115"/>
      <c r="CD721" s="115"/>
      <c r="CE721" s="147"/>
      <c r="CF721" s="150"/>
      <c r="CG721" s="120"/>
      <c r="CH721" s="185"/>
      <c r="CI721" s="122"/>
      <c r="CJ721" s="122"/>
      <c r="CK721" s="184"/>
      <c r="CL721" s="184"/>
    </row>
    <row r="722" spans="1:90" hidden="1" x14ac:dyDescent="0.25">
      <c r="A722" s="145"/>
      <c r="B722" s="146"/>
      <c r="C722" s="94"/>
      <c r="D722" s="147"/>
      <c r="E722" s="148"/>
      <c r="F722" s="149"/>
      <c r="G722" s="147"/>
      <c r="H722" s="147"/>
      <c r="I722" s="147"/>
      <c r="J722" s="147"/>
      <c r="K722" s="147"/>
      <c r="L722" s="115"/>
      <c r="M722" s="115"/>
      <c r="N722" s="115"/>
      <c r="O722" s="147"/>
      <c r="P722" s="149"/>
      <c r="Q722" s="147"/>
      <c r="R722" s="147"/>
      <c r="S722" s="147"/>
      <c r="T722" s="147"/>
      <c r="U722" s="147"/>
      <c r="V722" s="115"/>
      <c r="W722" s="115"/>
      <c r="X722" s="115"/>
      <c r="Y722" s="147"/>
      <c r="Z722" s="149"/>
      <c r="AA722" s="147"/>
      <c r="AB722" s="147"/>
      <c r="AC722" s="147"/>
      <c r="AD722" s="114"/>
      <c r="AE722" s="114"/>
      <c r="AF722" s="147"/>
      <c r="AG722" s="149"/>
      <c r="AH722" s="147"/>
      <c r="AI722" s="147"/>
      <c r="AJ722" s="147"/>
      <c r="AK722" s="114"/>
      <c r="AL722" s="114"/>
      <c r="AM722" s="147"/>
      <c r="AN722" s="149"/>
      <c r="AO722" s="147"/>
      <c r="AP722" s="147"/>
      <c r="AQ722" s="114"/>
      <c r="AR722" s="147"/>
      <c r="AS722" s="114"/>
      <c r="AT722" s="147"/>
      <c r="AU722" s="147"/>
      <c r="AV722" s="147"/>
      <c r="AW722" s="114"/>
      <c r="AX722" s="147"/>
      <c r="AY722" s="114"/>
      <c r="AZ722" s="147"/>
      <c r="BA722" s="114"/>
      <c r="BB722" s="149"/>
      <c r="BC722" s="118"/>
      <c r="BD722" s="70"/>
      <c r="BE722" s="71"/>
      <c r="BF722" s="148"/>
      <c r="BG722" s="148"/>
      <c r="BH722" s="147"/>
      <c r="BI722" s="114"/>
      <c r="BJ722" s="114"/>
      <c r="BK722" s="147"/>
      <c r="BL722" s="150"/>
      <c r="BM722" s="147"/>
      <c r="BN722" s="147"/>
      <c r="BO722" s="147"/>
      <c r="BP722" s="147"/>
      <c r="BQ722" s="147"/>
      <c r="BR722" s="115"/>
      <c r="BS722" s="115"/>
      <c r="BT722" s="115"/>
      <c r="BU722" s="147"/>
      <c r="BV722" s="150"/>
      <c r="BW722" s="147"/>
      <c r="BX722" s="147"/>
      <c r="BY722" s="147"/>
      <c r="BZ722" s="147"/>
      <c r="CA722" s="147"/>
      <c r="CB722" s="115"/>
      <c r="CC722" s="115"/>
      <c r="CD722" s="115"/>
      <c r="CE722" s="147"/>
      <c r="CF722" s="150"/>
      <c r="CG722" s="120"/>
      <c r="CH722" s="185"/>
      <c r="CI722" s="122"/>
      <c r="CJ722" s="122"/>
      <c r="CK722" s="184"/>
      <c r="CL722" s="184"/>
    </row>
    <row r="723" spans="1:90" hidden="1" x14ac:dyDescent="0.25">
      <c r="A723" s="145"/>
      <c r="B723" s="146"/>
      <c r="C723" s="94"/>
      <c r="D723" s="147"/>
      <c r="E723" s="148"/>
      <c r="F723" s="149"/>
      <c r="G723" s="147"/>
      <c r="H723" s="147"/>
      <c r="I723" s="147"/>
      <c r="J723" s="147"/>
      <c r="K723" s="147"/>
      <c r="L723" s="115"/>
      <c r="M723" s="115"/>
      <c r="N723" s="115"/>
      <c r="O723" s="147"/>
      <c r="P723" s="149"/>
      <c r="Q723" s="147"/>
      <c r="R723" s="147"/>
      <c r="S723" s="147"/>
      <c r="T723" s="147"/>
      <c r="U723" s="147"/>
      <c r="V723" s="115"/>
      <c r="W723" s="115"/>
      <c r="X723" s="115"/>
      <c r="Y723" s="147"/>
      <c r="Z723" s="149"/>
      <c r="AA723" s="147"/>
      <c r="AB723" s="147"/>
      <c r="AC723" s="147"/>
      <c r="AD723" s="114"/>
      <c r="AE723" s="114"/>
      <c r="AF723" s="147"/>
      <c r="AG723" s="149"/>
      <c r="AH723" s="147"/>
      <c r="AI723" s="147"/>
      <c r="AJ723" s="147"/>
      <c r="AK723" s="114"/>
      <c r="AL723" s="114"/>
      <c r="AM723" s="147"/>
      <c r="AN723" s="149"/>
      <c r="AO723" s="147"/>
      <c r="AP723" s="147"/>
      <c r="AQ723" s="114"/>
      <c r="AR723" s="147"/>
      <c r="AS723" s="114"/>
      <c r="AT723" s="147"/>
      <c r="AU723" s="147"/>
      <c r="AV723" s="147"/>
      <c r="AW723" s="114"/>
      <c r="AX723" s="147"/>
      <c r="AY723" s="114"/>
      <c r="AZ723" s="147"/>
      <c r="BA723" s="114"/>
      <c r="BB723" s="149"/>
      <c r="BC723" s="118"/>
      <c r="BD723" s="70"/>
      <c r="BE723" s="71"/>
      <c r="BF723" s="148"/>
      <c r="BG723" s="148"/>
      <c r="BH723" s="147"/>
      <c r="BI723" s="114"/>
      <c r="BJ723" s="114"/>
      <c r="BK723" s="147"/>
      <c r="BL723" s="150"/>
      <c r="BM723" s="147"/>
      <c r="BN723" s="147"/>
      <c r="BO723" s="147"/>
      <c r="BP723" s="147"/>
      <c r="BQ723" s="147"/>
      <c r="BR723" s="115"/>
      <c r="BS723" s="115"/>
      <c r="BT723" s="115"/>
      <c r="BU723" s="147"/>
      <c r="BV723" s="150"/>
      <c r="BW723" s="147"/>
      <c r="BX723" s="147"/>
      <c r="BY723" s="147"/>
      <c r="BZ723" s="147"/>
      <c r="CA723" s="147"/>
      <c r="CB723" s="115"/>
      <c r="CC723" s="115"/>
      <c r="CD723" s="115"/>
      <c r="CE723" s="147"/>
      <c r="CF723" s="150"/>
      <c r="CG723" s="120"/>
      <c r="CH723" s="185"/>
      <c r="CI723" s="122"/>
      <c r="CJ723" s="122"/>
      <c r="CK723" s="184"/>
      <c r="CL723" s="184"/>
    </row>
    <row r="724" spans="1:90" hidden="1" x14ac:dyDescent="0.25">
      <c r="A724" s="145"/>
      <c r="B724" s="146"/>
      <c r="C724" s="94"/>
      <c r="D724" s="147"/>
      <c r="E724" s="148"/>
      <c r="F724" s="149"/>
      <c r="G724" s="147"/>
      <c r="H724" s="147"/>
      <c r="I724" s="147"/>
      <c r="J724" s="147"/>
      <c r="K724" s="147"/>
      <c r="L724" s="115"/>
      <c r="M724" s="115"/>
      <c r="N724" s="115"/>
      <c r="O724" s="147"/>
      <c r="P724" s="149"/>
      <c r="Q724" s="147"/>
      <c r="R724" s="147"/>
      <c r="S724" s="147"/>
      <c r="T724" s="147"/>
      <c r="U724" s="147"/>
      <c r="V724" s="115"/>
      <c r="W724" s="115"/>
      <c r="X724" s="115"/>
      <c r="Y724" s="147"/>
      <c r="Z724" s="149"/>
      <c r="AA724" s="147"/>
      <c r="AB724" s="147"/>
      <c r="AC724" s="147"/>
      <c r="AD724" s="114"/>
      <c r="AE724" s="114"/>
      <c r="AF724" s="147"/>
      <c r="AG724" s="149"/>
      <c r="AH724" s="147"/>
      <c r="AI724" s="147"/>
      <c r="AJ724" s="147"/>
      <c r="AK724" s="114"/>
      <c r="AL724" s="114"/>
      <c r="AM724" s="147"/>
      <c r="AN724" s="149"/>
      <c r="AO724" s="147"/>
      <c r="AP724" s="147"/>
      <c r="AQ724" s="114"/>
      <c r="AR724" s="147"/>
      <c r="AS724" s="114"/>
      <c r="AT724" s="147"/>
      <c r="AU724" s="147"/>
      <c r="AV724" s="147"/>
      <c r="AW724" s="114"/>
      <c r="AX724" s="147"/>
      <c r="AY724" s="114"/>
      <c r="AZ724" s="147"/>
      <c r="BA724" s="114"/>
      <c r="BB724" s="149"/>
      <c r="BC724" s="118"/>
      <c r="BD724" s="70"/>
      <c r="BE724" s="71"/>
      <c r="BF724" s="148"/>
      <c r="BG724" s="148"/>
      <c r="BH724" s="147"/>
      <c r="BI724" s="114"/>
      <c r="BJ724" s="114"/>
      <c r="BK724" s="147"/>
      <c r="BL724" s="150"/>
      <c r="BM724" s="147"/>
      <c r="BN724" s="147"/>
      <c r="BO724" s="147"/>
      <c r="BP724" s="147"/>
      <c r="BQ724" s="147"/>
      <c r="BR724" s="115"/>
      <c r="BS724" s="115"/>
      <c r="BT724" s="115"/>
      <c r="BU724" s="147"/>
      <c r="BV724" s="150"/>
      <c r="BW724" s="147"/>
      <c r="BX724" s="147"/>
      <c r="BY724" s="147"/>
      <c r="BZ724" s="147"/>
      <c r="CA724" s="147"/>
      <c r="CB724" s="115"/>
      <c r="CC724" s="115"/>
      <c r="CD724" s="115"/>
      <c r="CE724" s="147"/>
      <c r="CF724" s="150"/>
      <c r="CG724" s="120"/>
      <c r="CH724" s="185"/>
      <c r="CI724" s="122"/>
      <c r="CJ724" s="122"/>
      <c r="CK724" s="184"/>
      <c r="CL724" s="184"/>
    </row>
    <row r="725" spans="1:90" hidden="1" x14ac:dyDescent="0.25">
      <c r="A725" s="145"/>
      <c r="B725" s="146"/>
      <c r="C725" s="94"/>
      <c r="D725" s="147"/>
      <c r="E725" s="148"/>
      <c r="F725" s="149"/>
      <c r="G725" s="147"/>
      <c r="H725" s="147"/>
      <c r="I725" s="147"/>
      <c r="J725" s="147"/>
      <c r="K725" s="147"/>
      <c r="L725" s="115"/>
      <c r="M725" s="115"/>
      <c r="N725" s="115"/>
      <c r="O725" s="147"/>
      <c r="P725" s="149"/>
      <c r="Q725" s="147"/>
      <c r="R725" s="147"/>
      <c r="S725" s="147"/>
      <c r="T725" s="147"/>
      <c r="U725" s="147"/>
      <c r="V725" s="115"/>
      <c r="W725" s="115"/>
      <c r="X725" s="115"/>
      <c r="Y725" s="147"/>
      <c r="Z725" s="149"/>
      <c r="AA725" s="147"/>
      <c r="AB725" s="147"/>
      <c r="AC725" s="147"/>
      <c r="AD725" s="114"/>
      <c r="AE725" s="114"/>
      <c r="AF725" s="147"/>
      <c r="AG725" s="149"/>
      <c r="AH725" s="147"/>
      <c r="AI725" s="147"/>
      <c r="AJ725" s="147"/>
      <c r="AK725" s="114"/>
      <c r="AL725" s="114"/>
      <c r="AM725" s="147"/>
      <c r="AN725" s="149"/>
      <c r="AO725" s="147"/>
      <c r="AP725" s="147"/>
      <c r="AQ725" s="114"/>
      <c r="AR725" s="147"/>
      <c r="AS725" s="114"/>
      <c r="AT725" s="147"/>
      <c r="AU725" s="147"/>
      <c r="AV725" s="147"/>
      <c r="AW725" s="114"/>
      <c r="AX725" s="147"/>
      <c r="AY725" s="114"/>
      <c r="AZ725" s="147"/>
      <c r="BA725" s="114"/>
      <c r="BB725" s="149"/>
      <c r="BC725" s="118"/>
      <c r="BD725" s="70"/>
      <c r="BE725" s="71"/>
      <c r="BF725" s="148"/>
      <c r="BG725" s="148"/>
      <c r="BH725" s="147"/>
      <c r="BI725" s="114"/>
      <c r="BJ725" s="114"/>
      <c r="BK725" s="147"/>
      <c r="BL725" s="150"/>
      <c r="BM725" s="147"/>
      <c r="BN725" s="147"/>
      <c r="BO725" s="147"/>
      <c r="BP725" s="147"/>
      <c r="BQ725" s="147"/>
      <c r="BR725" s="115"/>
      <c r="BS725" s="115"/>
      <c r="BT725" s="115"/>
      <c r="BU725" s="147"/>
      <c r="BV725" s="150"/>
      <c r="BW725" s="147"/>
      <c r="BX725" s="147"/>
      <c r="BY725" s="147"/>
      <c r="BZ725" s="147"/>
      <c r="CA725" s="147"/>
      <c r="CB725" s="115"/>
      <c r="CC725" s="115"/>
      <c r="CD725" s="115"/>
      <c r="CE725" s="147"/>
      <c r="CF725" s="150"/>
      <c r="CG725" s="120"/>
      <c r="CH725" s="185"/>
      <c r="CI725" s="122"/>
      <c r="CJ725" s="122"/>
      <c r="CK725" s="184"/>
      <c r="CL725" s="184"/>
    </row>
    <row r="726" spans="1:90" hidden="1" x14ac:dyDescent="0.25">
      <c r="A726" s="145"/>
      <c r="B726" s="146"/>
      <c r="C726" s="94"/>
      <c r="D726" s="147"/>
      <c r="E726" s="148"/>
      <c r="F726" s="149"/>
      <c r="G726" s="147"/>
      <c r="H726" s="147"/>
      <c r="I726" s="147"/>
      <c r="J726" s="147"/>
      <c r="K726" s="147"/>
      <c r="L726" s="115"/>
      <c r="M726" s="115"/>
      <c r="N726" s="115"/>
      <c r="O726" s="147"/>
      <c r="P726" s="149"/>
      <c r="Q726" s="147"/>
      <c r="R726" s="147"/>
      <c r="S726" s="147"/>
      <c r="T726" s="147"/>
      <c r="U726" s="147"/>
      <c r="V726" s="115"/>
      <c r="W726" s="115"/>
      <c r="X726" s="115"/>
      <c r="Y726" s="147"/>
      <c r="Z726" s="149"/>
      <c r="AA726" s="147"/>
      <c r="AB726" s="147"/>
      <c r="AC726" s="147"/>
      <c r="AD726" s="114"/>
      <c r="AE726" s="114"/>
      <c r="AF726" s="147"/>
      <c r="AG726" s="149"/>
      <c r="AH726" s="147"/>
      <c r="AI726" s="147"/>
      <c r="AJ726" s="147"/>
      <c r="AK726" s="114"/>
      <c r="AL726" s="114"/>
      <c r="AM726" s="147"/>
      <c r="AN726" s="149"/>
      <c r="AO726" s="147"/>
      <c r="AP726" s="147"/>
      <c r="AQ726" s="114"/>
      <c r="AR726" s="147"/>
      <c r="AS726" s="114"/>
      <c r="AT726" s="147"/>
      <c r="AU726" s="147"/>
      <c r="AV726" s="147"/>
      <c r="AW726" s="114"/>
      <c r="AX726" s="147"/>
      <c r="AY726" s="114"/>
      <c r="AZ726" s="147"/>
      <c r="BA726" s="114"/>
      <c r="BB726" s="149"/>
      <c r="BC726" s="118"/>
      <c r="BD726" s="70"/>
      <c r="BE726" s="71"/>
      <c r="BF726" s="148"/>
      <c r="BG726" s="148"/>
      <c r="BH726" s="147"/>
      <c r="BI726" s="114"/>
      <c r="BJ726" s="114"/>
      <c r="BK726" s="147"/>
      <c r="BL726" s="150"/>
      <c r="BM726" s="147"/>
      <c r="BN726" s="147"/>
      <c r="BO726" s="147"/>
      <c r="BP726" s="147"/>
      <c r="BQ726" s="147"/>
      <c r="BR726" s="115"/>
      <c r="BS726" s="115"/>
      <c r="BT726" s="115"/>
      <c r="BU726" s="147"/>
      <c r="BV726" s="150"/>
      <c r="BW726" s="147"/>
      <c r="BX726" s="147"/>
      <c r="BY726" s="147"/>
      <c r="BZ726" s="147"/>
      <c r="CA726" s="147"/>
      <c r="CB726" s="115"/>
      <c r="CC726" s="115"/>
      <c r="CD726" s="115"/>
      <c r="CE726" s="147"/>
      <c r="CF726" s="150"/>
      <c r="CG726" s="120"/>
      <c r="CH726" s="185"/>
      <c r="CI726" s="122"/>
      <c r="CJ726" s="122"/>
      <c r="CK726" s="184"/>
      <c r="CL726" s="184"/>
    </row>
    <row r="727" spans="1:90" hidden="1" x14ac:dyDescent="0.25">
      <c r="A727" s="145"/>
      <c r="B727" s="146"/>
      <c r="C727" s="94"/>
      <c r="D727" s="147"/>
      <c r="E727" s="148"/>
      <c r="F727" s="149"/>
      <c r="G727" s="147"/>
      <c r="H727" s="147"/>
      <c r="I727" s="147"/>
      <c r="J727" s="147"/>
      <c r="K727" s="147"/>
      <c r="L727" s="115"/>
      <c r="M727" s="115"/>
      <c r="N727" s="115"/>
      <c r="O727" s="147"/>
      <c r="P727" s="149"/>
      <c r="Q727" s="147"/>
      <c r="R727" s="147"/>
      <c r="S727" s="147"/>
      <c r="T727" s="147"/>
      <c r="U727" s="147"/>
      <c r="V727" s="115"/>
      <c r="W727" s="115"/>
      <c r="X727" s="115"/>
      <c r="Y727" s="147"/>
      <c r="Z727" s="149"/>
      <c r="AA727" s="147"/>
      <c r="AB727" s="147"/>
      <c r="AC727" s="147"/>
      <c r="AD727" s="114"/>
      <c r="AE727" s="114"/>
      <c r="AF727" s="147"/>
      <c r="AG727" s="149"/>
      <c r="AH727" s="147"/>
      <c r="AI727" s="147"/>
      <c r="AJ727" s="147"/>
      <c r="AK727" s="114"/>
      <c r="AL727" s="114"/>
      <c r="AM727" s="147"/>
      <c r="AN727" s="149"/>
      <c r="AO727" s="147"/>
      <c r="AP727" s="147"/>
      <c r="AQ727" s="114"/>
      <c r="AR727" s="147"/>
      <c r="AS727" s="114"/>
      <c r="AT727" s="147"/>
      <c r="AU727" s="147"/>
      <c r="AV727" s="147"/>
      <c r="AW727" s="114"/>
      <c r="AX727" s="147"/>
      <c r="AY727" s="114"/>
      <c r="AZ727" s="147"/>
      <c r="BA727" s="114"/>
      <c r="BB727" s="149"/>
      <c r="BC727" s="118"/>
      <c r="BD727" s="70"/>
      <c r="BE727" s="71"/>
      <c r="BF727" s="148"/>
      <c r="BG727" s="148"/>
      <c r="BH727" s="147"/>
      <c r="BI727" s="114"/>
      <c r="BJ727" s="114"/>
      <c r="BK727" s="147"/>
      <c r="BL727" s="150"/>
      <c r="BM727" s="147"/>
      <c r="BN727" s="147"/>
      <c r="BO727" s="147"/>
      <c r="BP727" s="147"/>
      <c r="BQ727" s="147"/>
      <c r="BR727" s="115"/>
      <c r="BS727" s="115"/>
      <c r="BT727" s="115"/>
      <c r="BU727" s="147"/>
      <c r="BV727" s="150"/>
      <c r="BW727" s="147"/>
      <c r="BX727" s="147"/>
      <c r="BY727" s="147"/>
      <c r="BZ727" s="147"/>
      <c r="CA727" s="147"/>
      <c r="CB727" s="115"/>
      <c r="CC727" s="115"/>
      <c r="CD727" s="115"/>
      <c r="CE727" s="147"/>
      <c r="CF727" s="150"/>
      <c r="CG727" s="120"/>
      <c r="CH727" s="185"/>
      <c r="CI727" s="122"/>
      <c r="CJ727" s="122"/>
      <c r="CK727" s="184"/>
      <c r="CL727" s="184"/>
    </row>
    <row r="728" spans="1:90" hidden="1" x14ac:dyDescent="0.25">
      <c r="A728" s="145"/>
      <c r="B728" s="146"/>
      <c r="C728" s="94"/>
      <c r="D728" s="147"/>
      <c r="E728" s="148"/>
      <c r="F728" s="149"/>
      <c r="G728" s="147"/>
      <c r="H728" s="147"/>
      <c r="I728" s="147"/>
      <c r="J728" s="147"/>
      <c r="K728" s="147"/>
      <c r="L728" s="115"/>
      <c r="M728" s="115"/>
      <c r="N728" s="115"/>
      <c r="O728" s="147"/>
      <c r="P728" s="149"/>
      <c r="Q728" s="147"/>
      <c r="R728" s="147"/>
      <c r="S728" s="147"/>
      <c r="T728" s="147"/>
      <c r="U728" s="147"/>
      <c r="V728" s="115"/>
      <c r="W728" s="115"/>
      <c r="X728" s="115"/>
      <c r="Y728" s="147"/>
      <c r="Z728" s="149"/>
      <c r="AA728" s="147"/>
      <c r="AB728" s="147"/>
      <c r="AC728" s="147"/>
      <c r="AD728" s="114"/>
      <c r="AE728" s="114"/>
      <c r="AF728" s="147"/>
      <c r="AG728" s="149"/>
      <c r="AH728" s="147"/>
      <c r="AI728" s="147"/>
      <c r="AJ728" s="147"/>
      <c r="AK728" s="114"/>
      <c r="AL728" s="114"/>
      <c r="AM728" s="147"/>
      <c r="AN728" s="149"/>
      <c r="AO728" s="147"/>
      <c r="AP728" s="147"/>
      <c r="AQ728" s="114"/>
      <c r="AR728" s="147"/>
      <c r="AS728" s="114"/>
      <c r="AT728" s="147"/>
      <c r="AU728" s="147"/>
      <c r="AV728" s="147"/>
      <c r="AW728" s="114"/>
      <c r="AX728" s="147"/>
      <c r="AY728" s="114"/>
      <c r="AZ728" s="147"/>
      <c r="BA728" s="114"/>
      <c r="BB728" s="149"/>
      <c r="BC728" s="118"/>
      <c r="BD728" s="70"/>
      <c r="BE728" s="71"/>
      <c r="BF728" s="148"/>
      <c r="BG728" s="148"/>
      <c r="BH728" s="147"/>
      <c r="BI728" s="114"/>
      <c r="BJ728" s="114"/>
      <c r="BK728" s="147"/>
      <c r="BL728" s="150"/>
      <c r="BM728" s="147"/>
      <c r="BN728" s="147"/>
      <c r="BO728" s="147"/>
      <c r="BP728" s="147"/>
      <c r="BQ728" s="147"/>
      <c r="BR728" s="115"/>
      <c r="BS728" s="115"/>
      <c r="BT728" s="115"/>
      <c r="BU728" s="147"/>
      <c r="BV728" s="150"/>
      <c r="BW728" s="147"/>
      <c r="BX728" s="147"/>
      <c r="BY728" s="147"/>
      <c r="BZ728" s="147"/>
      <c r="CA728" s="147"/>
      <c r="CB728" s="115"/>
      <c r="CC728" s="115"/>
      <c r="CD728" s="115"/>
      <c r="CE728" s="147"/>
      <c r="CF728" s="150"/>
      <c r="CG728" s="120"/>
      <c r="CH728" s="185"/>
      <c r="CI728" s="122"/>
      <c r="CJ728" s="122"/>
      <c r="CK728" s="184"/>
      <c r="CL728" s="184"/>
    </row>
    <row r="729" spans="1:90" hidden="1" x14ac:dyDescent="0.25">
      <c r="A729" s="145"/>
      <c r="B729" s="146"/>
      <c r="C729" s="94"/>
      <c r="D729" s="147"/>
      <c r="E729" s="148"/>
      <c r="F729" s="149"/>
      <c r="G729" s="147"/>
      <c r="H729" s="147"/>
      <c r="I729" s="147"/>
      <c r="J729" s="147"/>
      <c r="K729" s="147"/>
      <c r="L729" s="115"/>
      <c r="M729" s="115"/>
      <c r="N729" s="115"/>
      <c r="O729" s="147"/>
      <c r="P729" s="149"/>
      <c r="Q729" s="147"/>
      <c r="R729" s="147"/>
      <c r="S729" s="147"/>
      <c r="T729" s="147"/>
      <c r="U729" s="147"/>
      <c r="V729" s="115"/>
      <c r="W729" s="115"/>
      <c r="X729" s="115"/>
      <c r="Y729" s="147"/>
      <c r="Z729" s="149"/>
      <c r="AA729" s="147"/>
      <c r="AB729" s="147"/>
      <c r="AC729" s="147"/>
      <c r="AD729" s="114"/>
      <c r="AE729" s="114"/>
      <c r="AF729" s="147"/>
      <c r="AG729" s="149"/>
      <c r="AH729" s="147"/>
      <c r="AI729" s="147"/>
      <c r="AJ729" s="147"/>
      <c r="AK729" s="114"/>
      <c r="AL729" s="114"/>
      <c r="AM729" s="147"/>
      <c r="AN729" s="149"/>
      <c r="AO729" s="147"/>
      <c r="AP729" s="147"/>
      <c r="AQ729" s="114"/>
      <c r="AR729" s="147"/>
      <c r="AS729" s="114"/>
      <c r="AT729" s="147"/>
      <c r="AU729" s="147"/>
      <c r="AV729" s="147"/>
      <c r="AW729" s="114"/>
      <c r="AX729" s="147"/>
      <c r="AY729" s="114"/>
      <c r="AZ729" s="147"/>
      <c r="BA729" s="114"/>
      <c r="BB729" s="149"/>
      <c r="BC729" s="118"/>
      <c r="BD729" s="70"/>
      <c r="BE729" s="71"/>
      <c r="BF729" s="148"/>
      <c r="BG729" s="148"/>
      <c r="BH729" s="147"/>
      <c r="BI729" s="114"/>
      <c r="BJ729" s="114"/>
      <c r="BK729" s="147"/>
      <c r="BL729" s="150"/>
      <c r="BM729" s="147"/>
      <c r="BN729" s="147"/>
      <c r="BO729" s="147"/>
      <c r="BP729" s="147"/>
      <c r="BQ729" s="147"/>
      <c r="BR729" s="115"/>
      <c r="BS729" s="115"/>
      <c r="BT729" s="115"/>
      <c r="BU729" s="147"/>
      <c r="BV729" s="150"/>
      <c r="BW729" s="147"/>
      <c r="BX729" s="147"/>
      <c r="BY729" s="147"/>
      <c r="BZ729" s="147"/>
      <c r="CA729" s="147"/>
      <c r="CB729" s="115"/>
      <c r="CC729" s="115"/>
      <c r="CD729" s="115"/>
      <c r="CE729" s="147"/>
      <c r="CF729" s="150"/>
      <c r="CG729" s="120"/>
      <c r="CH729" s="185"/>
      <c r="CI729" s="122"/>
      <c r="CJ729" s="122"/>
      <c r="CK729" s="184"/>
      <c r="CL729" s="184"/>
    </row>
    <row r="730" spans="1:90" hidden="1" x14ac:dyDescent="0.25">
      <c r="A730" s="145"/>
      <c r="B730" s="146"/>
      <c r="C730" s="94"/>
      <c r="D730" s="147"/>
      <c r="E730" s="148"/>
      <c r="F730" s="149"/>
      <c r="G730" s="147"/>
      <c r="H730" s="147"/>
      <c r="I730" s="147"/>
      <c r="J730" s="147"/>
      <c r="K730" s="147"/>
      <c r="L730" s="115"/>
      <c r="M730" s="115"/>
      <c r="N730" s="115"/>
      <c r="O730" s="147"/>
      <c r="P730" s="149"/>
      <c r="Q730" s="147"/>
      <c r="R730" s="147"/>
      <c r="S730" s="147"/>
      <c r="T730" s="147"/>
      <c r="U730" s="147"/>
      <c r="V730" s="115"/>
      <c r="W730" s="115"/>
      <c r="X730" s="115"/>
      <c r="Y730" s="147"/>
      <c r="Z730" s="149"/>
      <c r="AA730" s="147"/>
      <c r="AB730" s="147"/>
      <c r="AC730" s="147"/>
      <c r="AD730" s="114"/>
      <c r="AE730" s="114"/>
      <c r="AF730" s="147"/>
      <c r="AG730" s="149"/>
      <c r="AH730" s="147"/>
      <c r="AI730" s="147"/>
      <c r="AJ730" s="147"/>
      <c r="AK730" s="114"/>
      <c r="AL730" s="114"/>
      <c r="AM730" s="147"/>
      <c r="AN730" s="149"/>
      <c r="AO730" s="147"/>
      <c r="AP730" s="147"/>
      <c r="AQ730" s="114"/>
      <c r="AR730" s="147"/>
      <c r="AS730" s="114"/>
      <c r="AT730" s="147"/>
      <c r="AU730" s="147"/>
      <c r="AV730" s="147"/>
      <c r="AW730" s="114"/>
      <c r="AX730" s="147"/>
      <c r="AY730" s="114"/>
      <c r="AZ730" s="147"/>
      <c r="BA730" s="114"/>
      <c r="BB730" s="149"/>
      <c r="BC730" s="118"/>
      <c r="BD730" s="70"/>
      <c r="BE730" s="71"/>
      <c r="BF730" s="148"/>
      <c r="BG730" s="148"/>
      <c r="BH730" s="147"/>
      <c r="BI730" s="114"/>
      <c r="BJ730" s="114"/>
      <c r="BK730" s="147"/>
      <c r="BL730" s="150"/>
      <c r="BM730" s="147"/>
      <c r="BN730" s="147"/>
      <c r="BO730" s="147"/>
      <c r="BP730" s="147"/>
      <c r="BQ730" s="147"/>
      <c r="BR730" s="115"/>
      <c r="BS730" s="115"/>
      <c r="BT730" s="115"/>
      <c r="BU730" s="147"/>
      <c r="BV730" s="150"/>
      <c r="BW730" s="147"/>
      <c r="BX730" s="147"/>
      <c r="BY730" s="147"/>
      <c r="BZ730" s="147"/>
      <c r="CA730" s="147"/>
      <c r="CB730" s="115"/>
      <c r="CC730" s="115"/>
      <c r="CD730" s="115"/>
      <c r="CE730" s="147"/>
      <c r="CF730" s="150"/>
      <c r="CG730" s="120"/>
      <c r="CH730" s="185"/>
      <c r="CI730" s="122"/>
      <c r="CJ730" s="122"/>
      <c r="CK730" s="184"/>
      <c r="CL730" s="184"/>
    </row>
    <row r="731" spans="1:90" hidden="1" x14ac:dyDescent="0.25">
      <c r="A731" s="145"/>
      <c r="B731" s="146"/>
      <c r="C731" s="94"/>
      <c r="D731" s="147"/>
      <c r="E731" s="148"/>
      <c r="F731" s="149"/>
      <c r="G731" s="147"/>
      <c r="H731" s="147"/>
      <c r="I731" s="147"/>
      <c r="J731" s="147"/>
      <c r="K731" s="147"/>
      <c r="L731" s="115"/>
      <c r="M731" s="115"/>
      <c r="N731" s="115"/>
      <c r="O731" s="147"/>
      <c r="P731" s="149"/>
      <c r="Q731" s="147"/>
      <c r="R731" s="147"/>
      <c r="S731" s="147"/>
      <c r="T731" s="147"/>
      <c r="U731" s="147"/>
      <c r="V731" s="115"/>
      <c r="W731" s="115"/>
      <c r="X731" s="115"/>
      <c r="Y731" s="147"/>
      <c r="Z731" s="149"/>
      <c r="AA731" s="147"/>
      <c r="AB731" s="147"/>
      <c r="AC731" s="147"/>
      <c r="AD731" s="114"/>
      <c r="AE731" s="114"/>
      <c r="AF731" s="147"/>
      <c r="AG731" s="149"/>
      <c r="AH731" s="147"/>
      <c r="AI731" s="147"/>
      <c r="AJ731" s="147"/>
      <c r="AK731" s="114"/>
      <c r="AL731" s="114"/>
      <c r="AM731" s="147"/>
      <c r="AN731" s="149"/>
      <c r="AO731" s="147"/>
      <c r="AP731" s="147"/>
      <c r="AQ731" s="114"/>
      <c r="AR731" s="147"/>
      <c r="AS731" s="114"/>
      <c r="AT731" s="147"/>
      <c r="AU731" s="147"/>
      <c r="AV731" s="147"/>
      <c r="AW731" s="114"/>
      <c r="AX731" s="147"/>
      <c r="AY731" s="114"/>
      <c r="AZ731" s="147"/>
      <c r="BA731" s="114"/>
      <c r="BB731" s="149"/>
      <c r="BC731" s="118"/>
      <c r="BD731" s="70"/>
      <c r="BE731" s="71"/>
      <c r="BF731" s="148"/>
      <c r="BG731" s="148"/>
      <c r="BH731" s="147"/>
      <c r="BI731" s="114"/>
      <c r="BJ731" s="114"/>
      <c r="BK731" s="147"/>
      <c r="BL731" s="150"/>
      <c r="BM731" s="147"/>
      <c r="BN731" s="147"/>
      <c r="BO731" s="147"/>
      <c r="BP731" s="147"/>
      <c r="BQ731" s="147"/>
      <c r="BR731" s="115"/>
      <c r="BS731" s="115"/>
      <c r="BT731" s="115"/>
      <c r="BU731" s="147"/>
      <c r="BV731" s="150"/>
      <c r="BW731" s="147"/>
      <c r="BX731" s="147"/>
      <c r="BY731" s="147"/>
      <c r="BZ731" s="147"/>
      <c r="CA731" s="147"/>
      <c r="CB731" s="115"/>
      <c r="CC731" s="115"/>
      <c r="CD731" s="115"/>
      <c r="CE731" s="147"/>
      <c r="CF731" s="150"/>
      <c r="CG731" s="120"/>
      <c r="CH731" s="185"/>
      <c r="CI731" s="122"/>
      <c r="CJ731" s="122"/>
      <c r="CK731" s="184"/>
      <c r="CL731" s="184"/>
    </row>
    <row r="732" spans="1:90" hidden="1" x14ac:dyDescent="0.25">
      <c r="A732" s="145"/>
      <c r="B732" s="146"/>
      <c r="C732" s="94"/>
      <c r="D732" s="147"/>
      <c r="E732" s="148"/>
      <c r="F732" s="149"/>
      <c r="G732" s="147"/>
      <c r="H732" s="147"/>
      <c r="I732" s="147"/>
      <c r="J732" s="147"/>
      <c r="K732" s="147"/>
      <c r="L732" s="115"/>
      <c r="M732" s="115"/>
      <c r="N732" s="115"/>
      <c r="O732" s="147"/>
      <c r="P732" s="149"/>
      <c r="Q732" s="147"/>
      <c r="R732" s="147"/>
      <c r="S732" s="147"/>
      <c r="T732" s="147"/>
      <c r="U732" s="147"/>
      <c r="V732" s="115"/>
      <c r="W732" s="115"/>
      <c r="X732" s="115"/>
      <c r="Y732" s="147"/>
      <c r="Z732" s="149"/>
      <c r="AA732" s="147"/>
      <c r="AB732" s="147"/>
      <c r="AC732" s="147"/>
      <c r="AD732" s="114"/>
      <c r="AE732" s="114"/>
      <c r="AF732" s="147"/>
      <c r="AG732" s="149"/>
      <c r="AH732" s="147"/>
      <c r="AI732" s="147"/>
      <c r="AJ732" s="147"/>
      <c r="AK732" s="114"/>
      <c r="AL732" s="114"/>
      <c r="AM732" s="147"/>
      <c r="AN732" s="149"/>
      <c r="AO732" s="147"/>
      <c r="AP732" s="147"/>
      <c r="AQ732" s="114"/>
      <c r="AR732" s="147"/>
      <c r="AS732" s="114"/>
      <c r="AT732" s="147"/>
      <c r="AU732" s="147"/>
      <c r="AV732" s="147"/>
      <c r="AW732" s="114"/>
      <c r="AX732" s="147"/>
      <c r="AY732" s="114"/>
      <c r="AZ732" s="147"/>
      <c r="BA732" s="114"/>
      <c r="BB732" s="149"/>
      <c r="BC732" s="118"/>
      <c r="BD732" s="70"/>
      <c r="BE732" s="71"/>
      <c r="BF732" s="148"/>
      <c r="BG732" s="148"/>
      <c r="BH732" s="147"/>
      <c r="BI732" s="114"/>
      <c r="BJ732" s="114"/>
      <c r="BK732" s="147"/>
      <c r="BL732" s="150"/>
      <c r="BM732" s="147"/>
      <c r="BN732" s="147"/>
      <c r="BO732" s="147"/>
      <c r="BP732" s="147"/>
      <c r="BQ732" s="147"/>
      <c r="BR732" s="115"/>
      <c r="BS732" s="115"/>
      <c r="BT732" s="115"/>
      <c r="BU732" s="147"/>
      <c r="BV732" s="150"/>
      <c r="BW732" s="147"/>
      <c r="BX732" s="147"/>
      <c r="BY732" s="147"/>
      <c r="BZ732" s="147"/>
      <c r="CA732" s="147"/>
      <c r="CB732" s="115"/>
      <c r="CC732" s="115"/>
      <c r="CD732" s="115"/>
      <c r="CE732" s="147"/>
      <c r="CF732" s="150"/>
      <c r="CG732" s="120"/>
      <c r="CH732" s="185"/>
      <c r="CI732" s="122"/>
      <c r="CJ732" s="122"/>
      <c r="CK732" s="184"/>
      <c r="CL732" s="184"/>
    </row>
    <row r="733" spans="1:90" hidden="1" x14ac:dyDescent="0.25">
      <c r="A733" s="145"/>
      <c r="B733" s="146"/>
      <c r="C733" s="94"/>
      <c r="D733" s="147"/>
      <c r="E733" s="148"/>
      <c r="F733" s="149"/>
      <c r="G733" s="147"/>
      <c r="H733" s="147"/>
      <c r="I733" s="147"/>
      <c r="J733" s="147"/>
      <c r="K733" s="147"/>
      <c r="L733" s="115"/>
      <c r="M733" s="115"/>
      <c r="N733" s="115"/>
      <c r="O733" s="147"/>
      <c r="P733" s="149"/>
      <c r="Q733" s="147"/>
      <c r="R733" s="147"/>
      <c r="S733" s="147"/>
      <c r="T733" s="147"/>
      <c r="U733" s="147"/>
      <c r="V733" s="115"/>
      <c r="W733" s="115"/>
      <c r="X733" s="115"/>
      <c r="Y733" s="147"/>
      <c r="Z733" s="149"/>
      <c r="AA733" s="147"/>
      <c r="AB733" s="147"/>
      <c r="AC733" s="147"/>
      <c r="AD733" s="114"/>
      <c r="AE733" s="114"/>
      <c r="AF733" s="147"/>
      <c r="AG733" s="149"/>
      <c r="AH733" s="147"/>
      <c r="AI733" s="147"/>
      <c r="AJ733" s="147"/>
      <c r="AK733" s="114"/>
      <c r="AL733" s="114"/>
      <c r="AM733" s="147"/>
      <c r="AN733" s="149"/>
      <c r="AO733" s="147"/>
      <c r="AP733" s="147"/>
      <c r="AQ733" s="114"/>
      <c r="AR733" s="147"/>
      <c r="AS733" s="114"/>
      <c r="AT733" s="147"/>
      <c r="AU733" s="147"/>
      <c r="AV733" s="147"/>
      <c r="AW733" s="114"/>
      <c r="AX733" s="147"/>
      <c r="AY733" s="114"/>
      <c r="AZ733" s="147"/>
      <c r="BA733" s="114"/>
      <c r="BB733" s="149"/>
      <c r="BC733" s="118"/>
      <c r="BD733" s="70"/>
      <c r="BE733" s="71"/>
      <c r="BF733" s="148"/>
      <c r="BG733" s="148"/>
      <c r="BH733" s="147"/>
      <c r="BI733" s="114"/>
      <c r="BJ733" s="114"/>
      <c r="BK733" s="147"/>
      <c r="BL733" s="150"/>
      <c r="BM733" s="147"/>
      <c r="BN733" s="147"/>
      <c r="BO733" s="147"/>
      <c r="BP733" s="147"/>
      <c r="BQ733" s="147"/>
      <c r="BR733" s="115"/>
      <c r="BS733" s="115"/>
      <c r="BT733" s="115"/>
      <c r="BU733" s="147"/>
      <c r="BV733" s="150"/>
      <c r="BW733" s="147"/>
      <c r="BX733" s="147"/>
      <c r="BY733" s="147"/>
      <c r="BZ733" s="147"/>
      <c r="CA733" s="147"/>
      <c r="CB733" s="115"/>
      <c r="CC733" s="115"/>
      <c r="CD733" s="115"/>
      <c r="CE733" s="147"/>
      <c r="CF733" s="150"/>
      <c r="CG733" s="120"/>
      <c r="CH733" s="185"/>
      <c r="CI733" s="122"/>
      <c r="CJ733" s="122"/>
      <c r="CK733" s="184"/>
      <c r="CL733" s="184"/>
    </row>
    <row r="734" spans="1:90" hidden="1" x14ac:dyDescent="0.25">
      <c r="A734" s="145"/>
      <c r="B734" s="146"/>
      <c r="C734" s="94"/>
      <c r="D734" s="147"/>
      <c r="E734" s="148"/>
      <c r="F734" s="149"/>
      <c r="G734" s="147"/>
      <c r="H734" s="147"/>
      <c r="I734" s="147"/>
      <c r="J734" s="147"/>
      <c r="K734" s="147"/>
      <c r="L734" s="115"/>
      <c r="M734" s="115"/>
      <c r="N734" s="115"/>
      <c r="O734" s="147"/>
      <c r="P734" s="149"/>
      <c r="Q734" s="147"/>
      <c r="R734" s="147"/>
      <c r="S734" s="147"/>
      <c r="T734" s="147"/>
      <c r="U734" s="147"/>
      <c r="V734" s="115"/>
      <c r="W734" s="115"/>
      <c r="X734" s="115"/>
      <c r="Y734" s="147"/>
      <c r="Z734" s="149"/>
      <c r="AA734" s="147"/>
      <c r="AB734" s="147"/>
      <c r="AC734" s="147"/>
      <c r="AD734" s="114"/>
      <c r="AE734" s="114"/>
      <c r="AF734" s="147"/>
      <c r="AG734" s="149"/>
      <c r="AH734" s="147"/>
      <c r="AI734" s="147"/>
      <c r="AJ734" s="147"/>
      <c r="AK734" s="114"/>
      <c r="AL734" s="114"/>
      <c r="AM734" s="147"/>
      <c r="AN734" s="149"/>
      <c r="AO734" s="147"/>
      <c r="AP734" s="147"/>
      <c r="AQ734" s="114"/>
      <c r="AR734" s="147"/>
      <c r="AS734" s="114"/>
      <c r="AT734" s="147"/>
      <c r="AU734" s="147"/>
      <c r="AV734" s="147"/>
      <c r="AW734" s="114"/>
      <c r="AX734" s="147"/>
      <c r="AY734" s="114"/>
      <c r="AZ734" s="147"/>
      <c r="BA734" s="114"/>
      <c r="BB734" s="149"/>
      <c r="BC734" s="118"/>
      <c r="BD734" s="70"/>
      <c r="BE734" s="71"/>
      <c r="BF734" s="148"/>
      <c r="BG734" s="148"/>
      <c r="BH734" s="147"/>
      <c r="BI734" s="114"/>
      <c r="BJ734" s="114"/>
      <c r="BK734" s="147"/>
      <c r="BL734" s="150"/>
      <c r="BM734" s="147"/>
      <c r="BN734" s="147"/>
      <c r="BO734" s="147"/>
      <c r="BP734" s="147"/>
      <c r="BQ734" s="147"/>
      <c r="BR734" s="115"/>
      <c r="BS734" s="115"/>
      <c r="BT734" s="115"/>
      <c r="BU734" s="147"/>
      <c r="BV734" s="150"/>
      <c r="BW734" s="147"/>
      <c r="BX734" s="147"/>
      <c r="BY734" s="147"/>
      <c r="BZ734" s="147"/>
      <c r="CA734" s="147"/>
      <c r="CB734" s="115"/>
      <c r="CC734" s="115"/>
      <c r="CD734" s="115"/>
      <c r="CE734" s="147"/>
      <c r="CF734" s="150"/>
      <c r="CG734" s="120"/>
      <c r="CH734" s="185"/>
      <c r="CI734" s="122"/>
      <c r="CJ734" s="122"/>
      <c r="CK734" s="184"/>
      <c r="CL734" s="184"/>
    </row>
    <row r="735" spans="1:90" hidden="1" x14ac:dyDescent="0.25">
      <c r="A735" s="145"/>
      <c r="B735" s="146"/>
      <c r="C735" s="94"/>
      <c r="D735" s="147"/>
      <c r="E735" s="148"/>
      <c r="F735" s="149"/>
      <c r="G735" s="147"/>
      <c r="H735" s="147"/>
      <c r="I735" s="147"/>
      <c r="J735" s="147"/>
      <c r="K735" s="147"/>
      <c r="L735" s="115"/>
      <c r="M735" s="115"/>
      <c r="N735" s="115"/>
      <c r="O735" s="147"/>
      <c r="P735" s="149"/>
      <c r="Q735" s="147"/>
      <c r="R735" s="147"/>
      <c r="S735" s="147"/>
      <c r="T735" s="147"/>
      <c r="U735" s="147"/>
      <c r="V735" s="115"/>
      <c r="W735" s="115"/>
      <c r="X735" s="115"/>
      <c r="Y735" s="147"/>
      <c r="Z735" s="149"/>
      <c r="AA735" s="147"/>
      <c r="AB735" s="147"/>
      <c r="AC735" s="147"/>
      <c r="AD735" s="114"/>
      <c r="AE735" s="114"/>
      <c r="AF735" s="147"/>
      <c r="AG735" s="149"/>
      <c r="AH735" s="147"/>
      <c r="AI735" s="147"/>
      <c r="AJ735" s="147"/>
      <c r="AK735" s="114"/>
      <c r="AL735" s="114"/>
      <c r="AM735" s="147"/>
      <c r="AN735" s="149"/>
      <c r="AO735" s="147"/>
      <c r="AP735" s="147"/>
      <c r="AQ735" s="114"/>
      <c r="AR735" s="147"/>
      <c r="AS735" s="114"/>
      <c r="AT735" s="147"/>
      <c r="AU735" s="147"/>
      <c r="AV735" s="147"/>
      <c r="AW735" s="114"/>
      <c r="AX735" s="147"/>
      <c r="AY735" s="114"/>
      <c r="AZ735" s="147"/>
      <c r="BA735" s="114"/>
      <c r="BB735" s="149"/>
      <c r="BC735" s="118"/>
      <c r="BD735" s="70"/>
      <c r="BE735" s="71"/>
      <c r="BF735" s="148"/>
      <c r="BG735" s="148"/>
      <c r="BH735" s="147"/>
      <c r="BI735" s="114"/>
      <c r="BJ735" s="114"/>
      <c r="BK735" s="147"/>
      <c r="BL735" s="150"/>
      <c r="BM735" s="147"/>
      <c r="BN735" s="147"/>
      <c r="BO735" s="147"/>
      <c r="BP735" s="147"/>
      <c r="BQ735" s="147"/>
      <c r="BR735" s="115"/>
      <c r="BS735" s="115"/>
      <c r="BT735" s="115"/>
      <c r="BU735" s="147"/>
      <c r="BV735" s="150"/>
      <c r="BW735" s="147"/>
      <c r="BX735" s="147"/>
      <c r="BY735" s="147"/>
      <c r="BZ735" s="147"/>
      <c r="CA735" s="147"/>
      <c r="CB735" s="115"/>
      <c r="CC735" s="115"/>
      <c r="CD735" s="115"/>
      <c r="CE735" s="147"/>
      <c r="CF735" s="150"/>
      <c r="CG735" s="120"/>
      <c r="CH735" s="185"/>
      <c r="CI735" s="122"/>
      <c r="CJ735" s="122"/>
      <c r="CK735" s="184"/>
      <c r="CL735" s="184"/>
    </row>
    <row r="736" spans="1:90" hidden="1" x14ac:dyDescent="0.25">
      <c r="A736" s="145"/>
      <c r="B736" s="146"/>
      <c r="C736" s="94"/>
      <c r="D736" s="147"/>
      <c r="E736" s="148"/>
      <c r="F736" s="149"/>
      <c r="G736" s="147"/>
      <c r="H736" s="147"/>
      <c r="I736" s="147"/>
      <c r="J736" s="147"/>
      <c r="K736" s="147"/>
      <c r="L736" s="115"/>
      <c r="M736" s="115"/>
      <c r="N736" s="115"/>
      <c r="O736" s="147"/>
      <c r="P736" s="149"/>
      <c r="Q736" s="147"/>
      <c r="R736" s="147"/>
      <c r="S736" s="147"/>
      <c r="T736" s="147"/>
      <c r="U736" s="147"/>
      <c r="V736" s="115"/>
      <c r="W736" s="115"/>
      <c r="X736" s="115"/>
      <c r="Y736" s="147"/>
      <c r="Z736" s="149"/>
      <c r="AA736" s="147"/>
      <c r="AB736" s="147"/>
      <c r="AC736" s="147"/>
      <c r="AD736" s="114"/>
      <c r="AE736" s="114"/>
      <c r="AF736" s="147"/>
      <c r="AG736" s="149"/>
      <c r="AH736" s="147"/>
      <c r="AI736" s="147"/>
      <c r="AJ736" s="147"/>
      <c r="AK736" s="114"/>
      <c r="AL736" s="114"/>
      <c r="AM736" s="147"/>
      <c r="AN736" s="149"/>
      <c r="AO736" s="147"/>
      <c r="AP736" s="147"/>
      <c r="AQ736" s="114"/>
      <c r="AR736" s="147"/>
      <c r="AS736" s="114"/>
      <c r="AT736" s="147"/>
      <c r="AU736" s="147"/>
      <c r="AV736" s="147"/>
      <c r="AW736" s="114"/>
      <c r="AX736" s="147"/>
      <c r="AY736" s="114"/>
      <c r="AZ736" s="147"/>
      <c r="BA736" s="114"/>
      <c r="BB736" s="149"/>
      <c r="BC736" s="118"/>
      <c r="BD736" s="70"/>
      <c r="BE736" s="71"/>
      <c r="BF736" s="148"/>
      <c r="BG736" s="148"/>
      <c r="BH736" s="147"/>
      <c r="BI736" s="114"/>
      <c r="BJ736" s="114"/>
      <c r="BK736" s="147"/>
      <c r="BL736" s="150"/>
      <c r="BM736" s="147"/>
      <c r="BN736" s="147"/>
      <c r="BO736" s="147"/>
      <c r="BP736" s="147"/>
      <c r="BQ736" s="147"/>
      <c r="BR736" s="115"/>
      <c r="BS736" s="115"/>
      <c r="BT736" s="115"/>
      <c r="BU736" s="147"/>
      <c r="BV736" s="150"/>
      <c r="BW736" s="147"/>
      <c r="BX736" s="147"/>
      <c r="BY736" s="147"/>
      <c r="BZ736" s="147"/>
      <c r="CA736" s="147"/>
      <c r="CB736" s="115"/>
      <c r="CC736" s="115"/>
      <c r="CD736" s="115"/>
      <c r="CE736" s="147"/>
      <c r="CF736" s="150"/>
      <c r="CG736" s="120"/>
      <c r="CH736" s="185"/>
      <c r="CI736" s="122"/>
      <c r="CJ736" s="122"/>
      <c r="CK736" s="184"/>
      <c r="CL736" s="184"/>
    </row>
    <row r="737" spans="1:90" hidden="1" x14ac:dyDescent="0.25">
      <c r="A737" s="145"/>
      <c r="B737" s="146"/>
      <c r="C737" s="94"/>
      <c r="D737" s="147"/>
      <c r="E737" s="148"/>
      <c r="F737" s="149"/>
      <c r="G737" s="147"/>
      <c r="H737" s="147"/>
      <c r="I737" s="147"/>
      <c r="J737" s="147"/>
      <c r="K737" s="147"/>
      <c r="L737" s="115"/>
      <c r="M737" s="115"/>
      <c r="N737" s="115"/>
      <c r="O737" s="147"/>
      <c r="P737" s="149"/>
      <c r="Q737" s="147"/>
      <c r="R737" s="147"/>
      <c r="S737" s="147"/>
      <c r="T737" s="147"/>
      <c r="U737" s="147"/>
      <c r="V737" s="115"/>
      <c r="W737" s="115"/>
      <c r="X737" s="115"/>
      <c r="Y737" s="147"/>
      <c r="Z737" s="149"/>
      <c r="AA737" s="147"/>
      <c r="AB737" s="147"/>
      <c r="AC737" s="147"/>
      <c r="AD737" s="114"/>
      <c r="AE737" s="114"/>
      <c r="AF737" s="147"/>
      <c r="AG737" s="149"/>
      <c r="AH737" s="147"/>
      <c r="AI737" s="147"/>
      <c r="AJ737" s="147"/>
      <c r="AK737" s="114"/>
      <c r="AL737" s="114"/>
      <c r="AM737" s="147"/>
      <c r="AN737" s="149"/>
      <c r="AO737" s="147"/>
      <c r="AP737" s="147"/>
      <c r="AQ737" s="114"/>
      <c r="AR737" s="147"/>
      <c r="AS737" s="114"/>
      <c r="AT737" s="147"/>
      <c r="AU737" s="147"/>
      <c r="AV737" s="147"/>
      <c r="AW737" s="114"/>
      <c r="AX737" s="147"/>
      <c r="AY737" s="114"/>
      <c r="AZ737" s="147"/>
      <c r="BA737" s="114"/>
      <c r="BB737" s="149"/>
      <c r="BC737" s="118"/>
      <c r="BD737" s="70"/>
      <c r="BE737" s="71"/>
      <c r="BF737" s="148"/>
      <c r="BG737" s="148"/>
      <c r="BH737" s="147"/>
      <c r="BI737" s="114"/>
      <c r="BJ737" s="114"/>
      <c r="BK737" s="147"/>
      <c r="BL737" s="150"/>
      <c r="BM737" s="147"/>
      <c r="BN737" s="147"/>
      <c r="BO737" s="147"/>
      <c r="BP737" s="147"/>
      <c r="BQ737" s="147"/>
      <c r="BR737" s="115"/>
      <c r="BS737" s="115"/>
      <c r="BT737" s="115"/>
      <c r="BU737" s="147"/>
      <c r="BV737" s="150"/>
      <c r="BW737" s="147"/>
      <c r="BX737" s="147"/>
      <c r="BY737" s="147"/>
      <c r="BZ737" s="147"/>
      <c r="CA737" s="147"/>
      <c r="CB737" s="115"/>
      <c r="CC737" s="115"/>
      <c r="CD737" s="115"/>
      <c r="CE737" s="147"/>
      <c r="CF737" s="150"/>
      <c r="CG737" s="120"/>
      <c r="CH737" s="185"/>
      <c r="CI737" s="122"/>
      <c r="CJ737" s="122"/>
      <c r="CK737" s="184"/>
      <c r="CL737" s="184"/>
    </row>
    <row r="738" spans="1:90" hidden="1" x14ac:dyDescent="0.25">
      <c r="A738" s="145"/>
      <c r="B738" s="146"/>
      <c r="C738" s="94"/>
      <c r="D738" s="147"/>
      <c r="E738" s="148"/>
      <c r="F738" s="149"/>
      <c r="G738" s="147"/>
      <c r="H738" s="147"/>
      <c r="I738" s="147"/>
      <c r="J738" s="147"/>
      <c r="K738" s="147"/>
      <c r="L738" s="115"/>
      <c r="M738" s="115"/>
      <c r="N738" s="115"/>
      <c r="O738" s="147"/>
      <c r="P738" s="149"/>
      <c r="Q738" s="147"/>
      <c r="R738" s="147"/>
      <c r="S738" s="147"/>
      <c r="T738" s="147"/>
      <c r="U738" s="147"/>
      <c r="V738" s="115"/>
      <c r="W738" s="115"/>
      <c r="X738" s="115"/>
      <c r="Y738" s="147"/>
      <c r="Z738" s="149"/>
      <c r="AA738" s="147"/>
      <c r="AB738" s="147"/>
      <c r="AC738" s="147"/>
      <c r="AD738" s="114"/>
      <c r="AE738" s="114"/>
      <c r="AF738" s="147"/>
      <c r="AG738" s="149"/>
      <c r="AH738" s="147"/>
      <c r="AI738" s="147"/>
      <c r="AJ738" s="147"/>
      <c r="AK738" s="114"/>
      <c r="AL738" s="114"/>
      <c r="AM738" s="147"/>
      <c r="AN738" s="149"/>
      <c r="AO738" s="147"/>
      <c r="AP738" s="147"/>
      <c r="AQ738" s="114"/>
      <c r="AR738" s="147"/>
      <c r="AS738" s="114"/>
      <c r="AT738" s="147"/>
      <c r="AU738" s="147"/>
      <c r="AV738" s="147"/>
      <c r="AW738" s="114"/>
      <c r="AX738" s="147"/>
      <c r="AY738" s="114"/>
      <c r="AZ738" s="147"/>
      <c r="BA738" s="114"/>
      <c r="BB738" s="149"/>
      <c r="BC738" s="118"/>
      <c r="BD738" s="70"/>
      <c r="BE738" s="71"/>
      <c r="BF738" s="148"/>
      <c r="BG738" s="148"/>
      <c r="BH738" s="147"/>
      <c r="BI738" s="114"/>
      <c r="BJ738" s="114"/>
      <c r="BK738" s="147"/>
      <c r="BL738" s="150"/>
      <c r="BM738" s="147"/>
      <c r="BN738" s="147"/>
      <c r="BO738" s="147"/>
      <c r="BP738" s="147"/>
      <c r="BQ738" s="147"/>
      <c r="BR738" s="115"/>
      <c r="BS738" s="115"/>
      <c r="BT738" s="115"/>
      <c r="BU738" s="147"/>
      <c r="BV738" s="150"/>
      <c r="BW738" s="147"/>
      <c r="BX738" s="147"/>
      <c r="BY738" s="147"/>
      <c r="BZ738" s="147"/>
      <c r="CA738" s="147"/>
      <c r="CB738" s="115"/>
      <c r="CC738" s="115"/>
      <c r="CD738" s="115"/>
      <c r="CE738" s="147"/>
      <c r="CF738" s="150"/>
      <c r="CG738" s="120"/>
      <c r="CH738" s="185"/>
      <c r="CI738" s="122"/>
      <c r="CJ738" s="122"/>
      <c r="CK738" s="184"/>
      <c r="CL738" s="184"/>
    </row>
    <row r="739" spans="1:90" hidden="1" x14ac:dyDescent="0.25">
      <c r="A739" s="145"/>
      <c r="B739" s="146"/>
      <c r="C739" s="94"/>
      <c r="D739" s="147"/>
      <c r="E739" s="148"/>
      <c r="F739" s="149"/>
      <c r="G739" s="147"/>
      <c r="H739" s="147"/>
      <c r="I739" s="147"/>
      <c r="J739" s="147"/>
      <c r="K739" s="147"/>
      <c r="L739" s="115"/>
      <c r="M739" s="115"/>
      <c r="N739" s="115"/>
      <c r="O739" s="147"/>
      <c r="P739" s="149"/>
      <c r="Q739" s="147"/>
      <c r="R739" s="147"/>
      <c r="S739" s="147"/>
      <c r="T739" s="147"/>
      <c r="U739" s="147"/>
      <c r="V739" s="115"/>
      <c r="W739" s="115"/>
      <c r="X739" s="115"/>
      <c r="Y739" s="147"/>
      <c r="Z739" s="149"/>
      <c r="AA739" s="147"/>
      <c r="AB739" s="147"/>
      <c r="AC739" s="147"/>
      <c r="AD739" s="114"/>
      <c r="AE739" s="114"/>
      <c r="AF739" s="147"/>
      <c r="AG739" s="149"/>
      <c r="AH739" s="147"/>
      <c r="AI739" s="147"/>
      <c r="AJ739" s="147"/>
      <c r="AK739" s="114"/>
      <c r="AL739" s="114"/>
      <c r="AM739" s="147"/>
      <c r="AN739" s="149"/>
      <c r="AO739" s="147"/>
      <c r="AP739" s="147"/>
      <c r="AQ739" s="114"/>
      <c r="AR739" s="147"/>
      <c r="AS739" s="114"/>
      <c r="AT739" s="147"/>
      <c r="AU739" s="147"/>
      <c r="AV739" s="147"/>
      <c r="AW739" s="114"/>
      <c r="AX739" s="147"/>
      <c r="AY739" s="114"/>
      <c r="AZ739" s="147"/>
      <c r="BA739" s="114"/>
      <c r="BB739" s="149"/>
      <c r="BC739" s="118"/>
      <c r="BD739" s="70"/>
      <c r="BE739" s="71"/>
      <c r="BF739" s="148"/>
      <c r="BG739" s="148"/>
      <c r="BH739" s="147"/>
      <c r="BI739" s="114"/>
      <c r="BJ739" s="114"/>
      <c r="BK739" s="147"/>
      <c r="BL739" s="150"/>
      <c r="BM739" s="147"/>
      <c r="BN739" s="147"/>
      <c r="BO739" s="147"/>
      <c r="BP739" s="147"/>
      <c r="BQ739" s="147"/>
      <c r="BR739" s="115"/>
      <c r="BS739" s="115"/>
      <c r="BT739" s="115"/>
      <c r="BU739" s="147"/>
      <c r="BV739" s="150"/>
      <c r="BW739" s="147"/>
      <c r="BX739" s="147"/>
      <c r="BY739" s="147"/>
      <c r="BZ739" s="147"/>
      <c r="CA739" s="147"/>
      <c r="CB739" s="115"/>
      <c r="CC739" s="115"/>
      <c r="CD739" s="115"/>
      <c r="CE739" s="147"/>
      <c r="CF739" s="150"/>
      <c r="CG739" s="120"/>
      <c r="CH739" s="185"/>
      <c r="CI739" s="122"/>
      <c r="CJ739" s="122"/>
      <c r="CK739" s="184"/>
      <c r="CL739" s="184"/>
    </row>
    <row r="740" spans="1:90" hidden="1" x14ac:dyDescent="0.25">
      <c r="A740" s="145"/>
      <c r="B740" s="146"/>
      <c r="C740" s="94"/>
      <c r="D740" s="147"/>
      <c r="E740" s="148"/>
      <c r="F740" s="149"/>
      <c r="G740" s="147"/>
      <c r="H740" s="147"/>
      <c r="I740" s="147"/>
      <c r="J740" s="147"/>
      <c r="K740" s="147"/>
      <c r="L740" s="115"/>
      <c r="M740" s="115"/>
      <c r="N740" s="115"/>
      <c r="O740" s="147"/>
      <c r="P740" s="149"/>
      <c r="Q740" s="147"/>
      <c r="R740" s="147"/>
      <c r="S740" s="147"/>
      <c r="T740" s="147"/>
      <c r="U740" s="147"/>
      <c r="V740" s="115"/>
      <c r="W740" s="115"/>
      <c r="X740" s="115"/>
      <c r="Y740" s="147"/>
      <c r="Z740" s="149"/>
      <c r="AA740" s="147"/>
      <c r="AB740" s="147"/>
      <c r="AC740" s="147"/>
      <c r="AD740" s="114"/>
      <c r="AE740" s="114"/>
      <c r="AF740" s="147"/>
      <c r="AG740" s="149"/>
      <c r="AH740" s="147"/>
      <c r="AI740" s="147"/>
      <c r="AJ740" s="147"/>
      <c r="AK740" s="114"/>
      <c r="AL740" s="114"/>
      <c r="AM740" s="147"/>
      <c r="AN740" s="149"/>
      <c r="AO740" s="147"/>
      <c r="AP740" s="147"/>
      <c r="AQ740" s="114"/>
      <c r="AR740" s="147"/>
      <c r="AS740" s="114"/>
      <c r="AT740" s="147"/>
      <c r="AU740" s="147"/>
      <c r="AV740" s="147"/>
      <c r="AW740" s="114"/>
      <c r="AX740" s="147"/>
      <c r="AY740" s="114"/>
      <c r="AZ740" s="147"/>
      <c r="BA740" s="114"/>
      <c r="BB740" s="149"/>
      <c r="BC740" s="118"/>
      <c r="BD740" s="70"/>
      <c r="BE740" s="71"/>
      <c r="BF740" s="148"/>
      <c r="BG740" s="148"/>
      <c r="BH740" s="147"/>
      <c r="BI740" s="114"/>
      <c r="BJ740" s="114"/>
      <c r="BK740" s="147"/>
      <c r="BL740" s="150"/>
      <c r="BM740" s="147"/>
      <c r="BN740" s="147"/>
      <c r="BO740" s="147"/>
      <c r="BP740" s="147"/>
      <c r="BQ740" s="147"/>
      <c r="BR740" s="115"/>
      <c r="BS740" s="115"/>
      <c r="BT740" s="115"/>
      <c r="BU740" s="147"/>
      <c r="BV740" s="150"/>
      <c r="BW740" s="147"/>
      <c r="BX740" s="147"/>
      <c r="BY740" s="147"/>
      <c r="BZ740" s="147"/>
      <c r="CA740" s="147"/>
      <c r="CB740" s="115"/>
      <c r="CC740" s="115"/>
      <c r="CD740" s="115"/>
      <c r="CE740" s="147"/>
      <c r="CF740" s="150"/>
      <c r="CG740" s="120"/>
      <c r="CH740" s="185"/>
      <c r="CI740" s="122"/>
      <c r="CJ740" s="122"/>
      <c r="CK740" s="184"/>
      <c r="CL740" s="184"/>
    </row>
    <row r="741" spans="1:90" hidden="1" x14ac:dyDescent="0.25">
      <c r="A741" s="145"/>
      <c r="B741" s="146"/>
      <c r="C741" s="94"/>
      <c r="D741" s="147"/>
      <c r="E741" s="148"/>
      <c r="F741" s="149"/>
      <c r="G741" s="147"/>
      <c r="H741" s="147"/>
      <c r="I741" s="147"/>
      <c r="J741" s="147"/>
      <c r="K741" s="147"/>
      <c r="L741" s="115"/>
      <c r="M741" s="115"/>
      <c r="N741" s="115"/>
      <c r="O741" s="147"/>
      <c r="P741" s="149"/>
      <c r="Q741" s="147"/>
      <c r="R741" s="147"/>
      <c r="S741" s="147"/>
      <c r="T741" s="147"/>
      <c r="U741" s="147"/>
      <c r="V741" s="115"/>
      <c r="W741" s="115"/>
      <c r="X741" s="115"/>
      <c r="Y741" s="147"/>
      <c r="Z741" s="149"/>
      <c r="AA741" s="147"/>
      <c r="AB741" s="147"/>
      <c r="AC741" s="147"/>
      <c r="AD741" s="114"/>
      <c r="AE741" s="114"/>
      <c r="AF741" s="147"/>
      <c r="AG741" s="149"/>
      <c r="AH741" s="147"/>
      <c r="AI741" s="147"/>
      <c r="AJ741" s="147"/>
      <c r="AK741" s="114"/>
      <c r="AL741" s="114"/>
      <c r="AM741" s="147"/>
      <c r="AN741" s="149"/>
      <c r="AO741" s="147"/>
      <c r="AP741" s="147"/>
      <c r="AQ741" s="114"/>
      <c r="AR741" s="147"/>
      <c r="AS741" s="114"/>
      <c r="AT741" s="147"/>
      <c r="AU741" s="147"/>
      <c r="AV741" s="147"/>
      <c r="AW741" s="114"/>
      <c r="AX741" s="147"/>
      <c r="AY741" s="114"/>
      <c r="AZ741" s="147"/>
      <c r="BA741" s="114"/>
      <c r="BB741" s="149"/>
      <c r="BC741" s="118"/>
      <c r="BD741" s="70"/>
      <c r="BE741" s="71"/>
      <c r="BF741" s="148"/>
      <c r="BG741" s="148"/>
      <c r="BH741" s="147"/>
      <c r="BI741" s="114"/>
      <c r="BJ741" s="114"/>
      <c r="BK741" s="147"/>
      <c r="BL741" s="150"/>
      <c r="BM741" s="147"/>
      <c r="BN741" s="147"/>
      <c r="BO741" s="147"/>
      <c r="BP741" s="147"/>
      <c r="BQ741" s="147"/>
      <c r="BR741" s="115"/>
      <c r="BS741" s="115"/>
      <c r="BT741" s="115"/>
      <c r="BU741" s="147"/>
      <c r="BV741" s="150"/>
      <c r="BW741" s="147"/>
      <c r="BX741" s="147"/>
      <c r="BY741" s="147"/>
      <c r="BZ741" s="147"/>
      <c r="CA741" s="147"/>
      <c r="CB741" s="115"/>
      <c r="CC741" s="115"/>
      <c r="CD741" s="115"/>
      <c r="CE741" s="147"/>
      <c r="CF741" s="150"/>
      <c r="CG741" s="120"/>
      <c r="CH741" s="185"/>
      <c r="CI741" s="122"/>
      <c r="CJ741" s="122"/>
      <c r="CK741" s="184"/>
      <c r="CL741" s="184"/>
    </row>
    <row r="742" spans="1:90" hidden="1" x14ac:dyDescent="0.25">
      <c r="A742" s="145"/>
      <c r="B742" s="146"/>
      <c r="C742" s="94"/>
      <c r="D742" s="147"/>
      <c r="E742" s="148"/>
      <c r="F742" s="149"/>
      <c r="G742" s="147"/>
      <c r="H742" s="147"/>
      <c r="I742" s="147"/>
      <c r="J742" s="147"/>
      <c r="K742" s="147"/>
      <c r="L742" s="115"/>
      <c r="M742" s="115"/>
      <c r="N742" s="115"/>
      <c r="O742" s="147"/>
      <c r="P742" s="149"/>
      <c r="Q742" s="147"/>
      <c r="R742" s="147"/>
      <c r="S742" s="147"/>
      <c r="T742" s="147"/>
      <c r="U742" s="147"/>
      <c r="V742" s="115"/>
      <c r="W742" s="115"/>
      <c r="X742" s="115"/>
      <c r="Y742" s="147"/>
      <c r="Z742" s="149"/>
      <c r="AA742" s="147"/>
      <c r="AB742" s="147"/>
      <c r="AC742" s="147"/>
      <c r="AD742" s="114"/>
      <c r="AE742" s="114"/>
      <c r="AF742" s="147"/>
      <c r="AG742" s="149"/>
      <c r="AH742" s="147"/>
      <c r="AI742" s="147"/>
      <c r="AJ742" s="147"/>
      <c r="AK742" s="114"/>
      <c r="AL742" s="114"/>
      <c r="AM742" s="147"/>
      <c r="AN742" s="149"/>
      <c r="AO742" s="147"/>
      <c r="AP742" s="147"/>
      <c r="AQ742" s="114"/>
      <c r="AR742" s="147"/>
      <c r="AS742" s="114"/>
      <c r="AT742" s="147"/>
      <c r="AU742" s="147"/>
      <c r="AV742" s="147"/>
      <c r="AW742" s="114"/>
      <c r="AX742" s="147"/>
      <c r="AY742" s="114"/>
      <c r="AZ742" s="147"/>
      <c r="BA742" s="114"/>
      <c r="BB742" s="149"/>
      <c r="BC742" s="118"/>
      <c r="BD742" s="70"/>
      <c r="BE742" s="71"/>
      <c r="BF742" s="148"/>
      <c r="BG742" s="148"/>
      <c r="BH742" s="147"/>
      <c r="BI742" s="114"/>
      <c r="BJ742" s="114"/>
      <c r="BK742" s="147"/>
      <c r="BL742" s="150"/>
      <c r="BM742" s="147"/>
      <c r="BN742" s="147"/>
      <c r="BO742" s="147"/>
      <c r="BP742" s="147"/>
      <c r="BQ742" s="147"/>
      <c r="BR742" s="115"/>
      <c r="BS742" s="115"/>
      <c r="BT742" s="115"/>
      <c r="BU742" s="147"/>
      <c r="BV742" s="150"/>
      <c r="BW742" s="147"/>
      <c r="BX742" s="147"/>
      <c r="BY742" s="147"/>
      <c r="BZ742" s="147"/>
      <c r="CA742" s="147"/>
      <c r="CB742" s="115"/>
      <c r="CC742" s="115"/>
      <c r="CD742" s="115"/>
      <c r="CE742" s="147"/>
      <c r="CF742" s="150"/>
      <c r="CG742" s="120"/>
      <c r="CH742" s="185"/>
      <c r="CI742" s="122"/>
      <c r="CJ742" s="122"/>
      <c r="CK742" s="184"/>
      <c r="CL742" s="184"/>
    </row>
    <row r="743" spans="1:90" hidden="1" x14ac:dyDescent="0.25">
      <c r="A743" s="145"/>
      <c r="B743" s="146"/>
      <c r="C743" s="94"/>
      <c r="D743" s="147"/>
      <c r="E743" s="148"/>
      <c r="F743" s="149"/>
      <c r="G743" s="147"/>
      <c r="H743" s="147"/>
      <c r="I743" s="147"/>
      <c r="J743" s="147"/>
      <c r="K743" s="147"/>
      <c r="L743" s="115"/>
      <c r="M743" s="115"/>
      <c r="N743" s="115"/>
      <c r="O743" s="147"/>
      <c r="P743" s="149"/>
      <c r="Q743" s="147"/>
      <c r="R743" s="147"/>
      <c r="S743" s="147"/>
      <c r="T743" s="147"/>
      <c r="U743" s="147"/>
      <c r="V743" s="115"/>
      <c r="W743" s="115"/>
      <c r="X743" s="115"/>
      <c r="Y743" s="147"/>
      <c r="Z743" s="149"/>
      <c r="AA743" s="147"/>
      <c r="AB743" s="147"/>
      <c r="AC743" s="147"/>
      <c r="AD743" s="114"/>
      <c r="AE743" s="114"/>
      <c r="AF743" s="147"/>
      <c r="AG743" s="149"/>
      <c r="AH743" s="147"/>
      <c r="AI743" s="147"/>
      <c r="AJ743" s="147"/>
      <c r="AK743" s="114"/>
      <c r="AL743" s="114"/>
      <c r="AM743" s="147"/>
      <c r="AN743" s="149"/>
      <c r="AO743" s="147"/>
      <c r="AP743" s="147"/>
      <c r="AQ743" s="114"/>
      <c r="AR743" s="147"/>
      <c r="AS743" s="114"/>
      <c r="AT743" s="147"/>
      <c r="AU743" s="147"/>
      <c r="AV743" s="147"/>
      <c r="AW743" s="114"/>
      <c r="AX743" s="147"/>
      <c r="AY743" s="114"/>
      <c r="AZ743" s="147"/>
      <c r="BA743" s="114"/>
      <c r="BB743" s="149"/>
      <c r="BC743" s="118"/>
      <c r="BD743" s="70"/>
      <c r="BE743" s="71"/>
      <c r="BF743" s="148"/>
      <c r="BG743" s="148"/>
      <c r="BH743" s="147"/>
      <c r="BI743" s="114"/>
      <c r="BJ743" s="114"/>
      <c r="BK743" s="147"/>
      <c r="BL743" s="150"/>
      <c r="BM743" s="147"/>
      <c r="BN743" s="147"/>
      <c r="BO743" s="147"/>
      <c r="BP743" s="147"/>
      <c r="BQ743" s="147"/>
      <c r="BR743" s="115"/>
      <c r="BS743" s="115"/>
      <c r="BT743" s="115"/>
      <c r="BU743" s="147"/>
      <c r="BV743" s="150"/>
      <c r="BW743" s="147"/>
      <c r="BX743" s="147"/>
      <c r="BY743" s="147"/>
      <c r="BZ743" s="147"/>
      <c r="CA743" s="147"/>
      <c r="CB743" s="115"/>
      <c r="CC743" s="115"/>
      <c r="CD743" s="115"/>
      <c r="CE743" s="147"/>
      <c r="CF743" s="150"/>
      <c r="CG743" s="120"/>
      <c r="CH743" s="185"/>
      <c r="CI743" s="122"/>
      <c r="CJ743" s="122"/>
      <c r="CK743" s="184"/>
      <c r="CL743" s="184"/>
    </row>
    <row r="744" spans="1:90" hidden="1" x14ac:dyDescent="0.25">
      <c r="A744" s="145"/>
      <c r="B744" s="146"/>
      <c r="C744" s="94"/>
      <c r="D744" s="147"/>
      <c r="E744" s="148"/>
      <c r="F744" s="149"/>
      <c r="G744" s="147"/>
      <c r="H744" s="147"/>
      <c r="I744" s="147"/>
      <c r="J744" s="147"/>
      <c r="K744" s="147"/>
      <c r="L744" s="115"/>
      <c r="M744" s="115"/>
      <c r="N744" s="115"/>
      <c r="O744" s="147"/>
      <c r="P744" s="149"/>
      <c r="Q744" s="147"/>
      <c r="R744" s="147"/>
      <c r="S744" s="147"/>
      <c r="T744" s="147"/>
      <c r="U744" s="147"/>
      <c r="V744" s="115"/>
      <c r="W744" s="115"/>
      <c r="X744" s="115"/>
      <c r="Y744" s="147"/>
      <c r="Z744" s="149"/>
      <c r="AA744" s="147"/>
      <c r="AB744" s="147"/>
      <c r="AC744" s="147"/>
      <c r="AD744" s="114"/>
      <c r="AE744" s="114"/>
      <c r="AF744" s="147"/>
      <c r="AG744" s="149"/>
      <c r="AH744" s="147"/>
      <c r="AI744" s="147"/>
      <c r="AJ744" s="147"/>
      <c r="AK744" s="114"/>
      <c r="AL744" s="114"/>
      <c r="AM744" s="147"/>
      <c r="AN744" s="149"/>
      <c r="AO744" s="147"/>
      <c r="AP744" s="147"/>
      <c r="AQ744" s="114"/>
      <c r="AR744" s="147"/>
      <c r="AS744" s="114"/>
      <c r="AT744" s="147"/>
      <c r="AU744" s="147"/>
      <c r="AV744" s="147"/>
      <c r="AW744" s="114"/>
      <c r="AX744" s="147"/>
      <c r="AY744" s="114"/>
      <c r="AZ744" s="147"/>
      <c r="BA744" s="114"/>
      <c r="BB744" s="149"/>
      <c r="BC744" s="118"/>
      <c r="BD744" s="70"/>
      <c r="BE744" s="71"/>
      <c r="BF744" s="148"/>
      <c r="BG744" s="148"/>
      <c r="BH744" s="147"/>
      <c r="BI744" s="114"/>
      <c r="BJ744" s="114"/>
      <c r="BK744" s="147"/>
      <c r="BL744" s="150"/>
      <c r="BM744" s="147"/>
      <c r="BN744" s="147"/>
      <c r="BO744" s="147"/>
      <c r="BP744" s="147"/>
      <c r="BQ744" s="147"/>
      <c r="BR744" s="115"/>
      <c r="BS744" s="115"/>
      <c r="BT744" s="115"/>
      <c r="BU744" s="147"/>
      <c r="BV744" s="150"/>
      <c r="BW744" s="147"/>
      <c r="BX744" s="147"/>
      <c r="BY744" s="147"/>
      <c r="BZ744" s="147"/>
      <c r="CA744" s="147"/>
      <c r="CB744" s="115"/>
      <c r="CC744" s="115"/>
      <c r="CD744" s="115"/>
      <c r="CE744" s="147"/>
      <c r="CF744" s="150"/>
      <c r="CG744" s="120"/>
      <c r="CH744" s="185"/>
      <c r="CI744" s="122"/>
      <c r="CJ744" s="122"/>
      <c r="CK744" s="184"/>
      <c r="CL744" s="184"/>
    </row>
    <row r="745" spans="1:90" hidden="1" x14ac:dyDescent="0.25">
      <c r="A745" s="145"/>
      <c r="B745" s="146"/>
      <c r="C745" s="94"/>
      <c r="D745" s="147"/>
      <c r="E745" s="148"/>
      <c r="F745" s="149"/>
      <c r="G745" s="147"/>
      <c r="H745" s="147"/>
      <c r="I745" s="147"/>
      <c r="J745" s="147"/>
      <c r="K745" s="147"/>
      <c r="L745" s="115"/>
      <c r="M745" s="115"/>
      <c r="N745" s="115"/>
      <c r="O745" s="147"/>
      <c r="P745" s="149"/>
      <c r="Q745" s="147"/>
      <c r="R745" s="147"/>
      <c r="S745" s="147"/>
      <c r="T745" s="147"/>
      <c r="U745" s="147"/>
      <c r="V745" s="115"/>
      <c r="W745" s="115"/>
      <c r="X745" s="115"/>
      <c r="Y745" s="147"/>
      <c r="Z745" s="149"/>
      <c r="AA745" s="147"/>
      <c r="AB745" s="147"/>
      <c r="AC745" s="147"/>
      <c r="AD745" s="114"/>
      <c r="AE745" s="114"/>
      <c r="AF745" s="147"/>
      <c r="AG745" s="149"/>
      <c r="AH745" s="147"/>
      <c r="AI745" s="147"/>
      <c r="AJ745" s="147"/>
      <c r="AK745" s="114"/>
      <c r="AL745" s="114"/>
      <c r="AM745" s="147"/>
      <c r="AN745" s="149"/>
      <c r="AO745" s="147"/>
      <c r="AP745" s="147"/>
      <c r="AQ745" s="114"/>
      <c r="AR745" s="147"/>
      <c r="AS745" s="114"/>
      <c r="AT745" s="147"/>
      <c r="AU745" s="147"/>
      <c r="AV745" s="147"/>
      <c r="AW745" s="114"/>
      <c r="AX745" s="147"/>
      <c r="AY745" s="114"/>
      <c r="AZ745" s="147"/>
      <c r="BA745" s="114"/>
      <c r="BB745" s="149"/>
      <c r="BC745" s="118"/>
      <c r="BD745" s="70"/>
      <c r="BE745" s="71"/>
      <c r="BF745" s="148"/>
      <c r="BG745" s="148"/>
      <c r="BH745" s="147"/>
      <c r="BI745" s="114"/>
      <c r="BJ745" s="114"/>
      <c r="BK745" s="147"/>
      <c r="BL745" s="150"/>
      <c r="BM745" s="147"/>
      <c r="BN745" s="147"/>
      <c r="BO745" s="147"/>
      <c r="BP745" s="147"/>
      <c r="BQ745" s="147"/>
      <c r="BR745" s="115"/>
      <c r="BS745" s="115"/>
      <c r="BT745" s="115"/>
      <c r="BU745" s="147"/>
      <c r="BV745" s="150"/>
      <c r="BW745" s="147"/>
      <c r="BX745" s="147"/>
      <c r="BY745" s="147"/>
      <c r="BZ745" s="147"/>
      <c r="CA745" s="147"/>
      <c r="CB745" s="115"/>
      <c r="CC745" s="115"/>
      <c r="CD745" s="115"/>
      <c r="CE745" s="147"/>
      <c r="CF745" s="150"/>
      <c r="CG745" s="120"/>
      <c r="CH745" s="185"/>
      <c r="CI745" s="122"/>
      <c r="CJ745" s="122"/>
      <c r="CK745" s="184"/>
      <c r="CL745" s="184"/>
    </row>
    <row r="746" spans="1:90" hidden="1" x14ac:dyDescent="0.25">
      <c r="A746" s="145"/>
      <c r="B746" s="146"/>
      <c r="C746" s="94"/>
      <c r="D746" s="147"/>
      <c r="E746" s="148"/>
      <c r="F746" s="149"/>
      <c r="G746" s="147"/>
      <c r="H746" s="147"/>
      <c r="I746" s="147"/>
      <c r="J746" s="147"/>
      <c r="K746" s="147"/>
      <c r="L746" s="115"/>
      <c r="M746" s="115"/>
      <c r="N746" s="115"/>
      <c r="O746" s="147"/>
      <c r="P746" s="149"/>
      <c r="Q746" s="147"/>
      <c r="R746" s="147"/>
      <c r="S746" s="147"/>
      <c r="T746" s="147"/>
      <c r="U746" s="147"/>
      <c r="V746" s="115"/>
      <c r="W746" s="115"/>
      <c r="X746" s="115"/>
      <c r="Y746" s="147"/>
      <c r="Z746" s="149"/>
      <c r="AA746" s="147"/>
      <c r="AB746" s="147"/>
      <c r="AC746" s="147"/>
      <c r="AD746" s="114"/>
      <c r="AE746" s="114"/>
      <c r="AF746" s="147"/>
      <c r="AG746" s="149"/>
      <c r="AH746" s="147"/>
      <c r="AI746" s="147"/>
      <c r="AJ746" s="147"/>
      <c r="AK746" s="114"/>
      <c r="AL746" s="114"/>
      <c r="AM746" s="147"/>
      <c r="AN746" s="149"/>
      <c r="AO746" s="147"/>
      <c r="AP746" s="147"/>
      <c r="AQ746" s="114"/>
      <c r="AR746" s="147"/>
      <c r="AS746" s="114"/>
      <c r="AT746" s="147"/>
      <c r="AU746" s="147"/>
      <c r="AV746" s="147"/>
      <c r="AW746" s="114"/>
      <c r="AX746" s="147"/>
      <c r="AY746" s="114"/>
      <c r="AZ746" s="147"/>
      <c r="BA746" s="114"/>
      <c r="BB746" s="149"/>
      <c r="BC746" s="118"/>
      <c r="BD746" s="70"/>
      <c r="BE746" s="71"/>
      <c r="BF746" s="148"/>
      <c r="BG746" s="148"/>
      <c r="BH746" s="147"/>
      <c r="BI746" s="114"/>
      <c r="BJ746" s="114"/>
      <c r="BK746" s="147"/>
      <c r="BL746" s="150"/>
      <c r="BM746" s="147"/>
      <c r="BN746" s="147"/>
      <c r="BO746" s="147"/>
      <c r="BP746" s="147"/>
      <c r="BQ746" s="147"/>
      <c r="BR746" s="115"/>
      <c r="BS746" s="115"/>
      <c r="BT746" s="115"/>
      <c r="BU746" s="147"/>
      <c r="BV746" s="150"/>
      <c r="BW746" s="147"/>
      <c r="BX746" s="147"/>
      <c r="BY746" s="147"/>
      <c r="BZ746" s="147"/>
      <c r="CA746" s="147"/>
      <c r="CB746" s="115"/>
      <c r="CC746" s="115"/>
      <c r="CD746" s="115"/>
      <c r="CE746" s="147"/>
      <c r="CF746" s="150"/>
      <c r="CG746" s="120"/>
      <c r="CH746" s="185"/>
      <c r="CI746" s="122"/>
      <c r="CJ746" s="122"/>
      <c r="CK746" s="184"/>
      <c r="CL746" s="184"/>
    </row>
    <row r="747" spans="1:90" hidden="1" x14ac:dyDescent="0.25">
      <c r="A747" s="145"/>
      <c r="B747" s="146"/>
      <c r="C747" s="94"/>
      <c r="D747" s="147"/>
      <c r="E747" s="148"/>
      <c r="F747" s="149"/>
      <c r="G747" s="147"/>
      <c r="H747" s="147"/>
      <c r="I747" s="147"/>
      <c r="J747" s="147"/>
      <c r="K747" s="147"/>
      <c r="L747" s="115"/>
      <c r="M747" s="115"/>
      <c r="N747" s="115"/>
      <c r="O747" s="147"/>
      <c r="P747" s="149"/>
      <c r="Q747" s="147"/>
      <c r="R747" s="147"/>
      <c r="S747" s="147"/>
      <c r="T747" s="147"/>
      <c r="U747" s="147"/>
      <c r="V747" s="115"/>
      <c r="W747" s="115"/>
      <c r="X747" s="115"/>
      <c r="Y747" s="147"/>
      <c r="Z747" s="149"/>
      <c r="AA747" s="147"/>
      <c r="AB747" s="147"/>
      <c r="AC747" s="147"/>
      <c r="AD747" s="114"/>
      <c r="AE747" s="114"/>
      <c r="AF747" s="147"/>
      <c r="AG747" s="149"/>
      <c r="AH747" s="147"/>
      <c r="AI747" s="147"/>
      <c r="AJ747" s="147"/>
      <c r="AK747" s="114"/>
      <c r="AL747" s="114"/>
      <c r="AM747" s="147"/>
      <c r="AN747" s="149"/>
      <c r="AO747" s="147"/>
      <c r="AP747" s="147"/>
      <c r="AQ747" s="114"/>
      <c r="AR747" s="147"/>
      <c r="AS747" s="114"/>
      <c r="AT747" s="147"/>
      <c r="AU747" s="147"/>
      <c r="AV747" s="147"/>
      <c r="AW747" s="114"/>
      <c r="AX747" s="147"/>
      <c r="AY747" s="114"/>
      <c r="AZ747" s="147"/>
      <c r="BA747" s="114"/>
      <c r="BB747" s="149"/>
      <c r="BC747" s="118"/>
      <c r="BD747" s="70"/>
      <c r="BE747" s="71"/>
      <c r="BF747" s="148"/>
      <c r="BG747" s="148"/>
      <c r="BH747" s="147"/>
      <c r="BI747" s="114"/>
      <c r="BJ747" s="114"/>
      <c r="BK747" s="147"/>
      <c r="BL747" s="150"/>
      <c r="BM747" s="147"/>
      <c r="BN747" s="147"/>
      <c r="BO747" s="147"/>
      <c r="BP747" s="147"/>
      <c r="BQ747" s="147"/>
      <c r="BR747" s="115"/>
      <c r="BS747" s="115"/>
      <c r="BT747" s="115"/>
      <c r="BU747" s="147"/>
      <c r="BV747" s="150"/>
      <c r="BW747" s="147"/>
      <c r="BX747" s="147"/>
      <c r="BY747" s="147"/>
      <c r="BZ747" s="147"/>
      <c r="CA747" s="147"/>
      <c r="CB747" s="115"/>
      <c r="CC747" s="115"/>
      <c r="CD747" s="115"/>
      <c r="CE747" s="147"/>
      <c r="CF747" s="150"/>
      <c r="CG747" s="120"/>
      <c r="CH747" s="185"/>
      <c r="CI747" s="122"/>
      <c r="CJ747" s="122"/>
      <c r="CK747" s="184"/>
      <c r="CL747" s="184"/>
    </row>
    <row r="748" spans="1:90" hidden="1" x14ac:dyDescent="0.25">
      <c r="A748" s="145"/>
      <c r="B748" s="146"/>
      <c r="C748" s="94"/>
      <c r="D748" s="147"/>
      <c r="E748" s="148"/>
      <c r="F748" s="149"/>
      <c r="G748" s="147"/>
      <c r="H748" s="147"/>
      <c r="I748" s="147"/>
      <c r="J748" s="147"/>
      <c r="K748" s="147"/>
      <c r="L748" s="115"/>
      <c r="M748" s="115"/>
      <c r="N748" s="115"/>
      <c r="O748" s="147"/>
      <c r="P748" s="149"/>
      <c r="Q748" s="147"/>
      <c r="R748" s="147"/>
      <c r="S748" s="147"/>
      <c r="T748" s="147"/>
      <c r="U748" s="147"/>
      <c r="V748" s="115"/>
      <c r="W748" s="115"/>
      <c r="X748" s="115"/>
      <c r="Y748" s="147"/>
      <c r="Z748" s="149"/>
      <c r="AA748" s="147"/>
      <c r="AB748" s="147"/>
      <c r="AC748" s="147"/>
      <c r="AD748" s="114"/>
      <c r="AE748" s="114"/>
      <c r="AF748" s="147"/>
      <c r="AG748" s="149"/>
      <c r="AH748" s="147"/>
      <c r="AI748" s="147"/>
      <c r="AJ748" s="147"/>
      <c r="AK748" s="114"/>
      <c r="AL748" s="114"/>
      <c r="AM748" s="147"/>
      <c r="AN748" s="149"/>
      <c r="AO748" s="147"/>
      <c r="AP748" s="147"/>
      <c r="AQ748" s="114"/>
      <c r="AR748" s="147"/>
      <c r="AS748" s="114"/>
      <c r="AT748" s="147"/>
      <c r="AU748" s="147"/>
      <c r="AV748" s="147"/>
      <c r="AW748" s="114"/>
      <c r="AX748" s="147"/>
      <c r="AY748" s="114"/>
      <c r="AZ748" s="147"/>
      <c r="BA748" s="114"/>
      <c r="BB748" s="149"/>
      <c r="BC748" s="118"/>
      <c r="BD748" s="70"/>
      <c r="BE748" s="71"/>
      <c r="BF748" s="148"/>
      <c r="BG748" s="148"/>
      <c r="BH748" s="147"/>
      <c r="BI748" s="114"/>
      <c r="BJ748" s="114"/>
      <c r="BK748" s="147"/>
      <c r="BL748" s="150"/>
      <c r="BM748" s="147"/>
      <c r="BN748" s="147"/>
      <c r="BO748" s="147"/>
      <c r="BP748" s="147"/>
      <c r="BQ748" s="147"/>
      <c r="BR748" s="115"/>
      <c r="BS748" s="115"/>
      <c r="BT748" s="115"/>
      <c r="BU748" s="147"/>
      <c r="BV748" s="150"/>
      <c r="BW748" s="147"/>
      <c r="BX748" s="147"/>
      <c r="BY748" s="147"/>
      <c r="BZ748" s="147"/>
      <c r="CA748" s="147"/>
      <c r="CB748" s="115"/>
      <c r="CC748" s="115"/>
      <c r="CD748" s="115"/>
      <c r="CE748" s="147"/>
      <c r="CF748" s="150"/>
      <c r="CG748" s="120"/>
      <c r="CH748" s="185"/>
      <c r="CI748" s="122"/>
      <c r="CJ748" s="122"/>
      <c r="CK748" s="184"/>
      <c r="CL748" s="184"/>
    </row>
    <row r="749" spans="1:90" hidden="1" x14ac:dyDescent="0.25">
      <c r="A749" s="145"/>
      <c r="B749" s="146"/>
      <c r="C749" s="94"/>
      <c r="D749" s="147"/>
      <c r="E749" s="148"/>
      <c r="F749" s="149"/>
      <c r="G749" s="147"/>
      <c r="H749" s="147"/>
      <c r="I749" s="147"/>
      <c r="J749" s="147"/>
      <c r="K749" s="147"/>
      <c r="L749" s="115"/>
      <c r="M749" s="115"/>
      <c r="N749" s="115"/>
      <c r="O749" s="147"/>
      <c r="P749" s="149"/>
      <c r="Q749" s="147"/>
      <c r="R749" s="147"/>
      <c r="S749" s="147"/>
      <c r="T749" s="147"/>
      <c r="U749" s="147"/>
      <c r="V749" s="115"/>
      <c r="W749" s="115"/>
      <c r="X749" s="115"/>
      <c r="Y749" s="147"/>
      <c r="Z749" s="149"/>
      <c r="AA749" s="147"/>
      <c r="AB749" s="147"/>
      <c r="AC749" s="147"/>
      <c r="AD749" s="114"/>
      <c r="AE749" s="114"/>
      <c r="AF749" s="147"/>
      <c r="AG749" s="149"/>
      <c r="AH749" s="147"/>
      <c r="AI749" s="147"/>
      <c r="AJ749" s="147"/>
      <c r="AK749" s="114"/>
      <c r="AL749" s="114"/>
      <c r="AM749" s="147"/>
      <c r="AN749" s="149"/>
      <c r="AO749" s="147"/>
      <c r="AP749" s="147"/>
      <c r="AQ749" s="114"/>
      <c r="AR749" s="147"/>
      <c r="AS749" s="114"/>
      <c r="AT749" s="147"/>
      <c r="AU749" s="147"/>
      <c r="AV749" s="147"/>
      <c r="AW749" s="114"/>
      <c r="AX749" s="147"/>
      <c r="AY749" s="114"/>
      <c r="AZ749" s="147"/>
      <c r="BA749" s="114"/>
      <c r="BB749" s="149"/>
      <c r="BC749" s="118"/>
      <c r="BD749" s="70"/>
      <c r="BE749" s="71"/>
      <c r="BF749" s="148"/>
      <c r="BG749" s="148"/>
      <c r="BH749" s="147"/>
      <c r="BI749" s="114"/>
      <c r="BJ749" s="114"/>
      <c r="BK749" s="147"/>
      <c r="BL749" s="150"/>
      <c r="BM749" s="147"/>
      <c r="BN749" s="147"/>
      <c r="BO749" s="147"/>
      <c r="BP749" s="147"/>
      <c r="BQ749" s="147"/>
      <c r="BR749" s="115"/>
      <c r="BS749" s="115"/>
      <c r="BT749" s="115"/>
      <c r="BU749" s="147"/>
      <c r="BV749" s="150"/>
      <c r="BW749" s="147"/>
      <c r="BX749" s="147"/>
      <c r="BY749" s="147"/>
      <c r="BZ749" s="147"/>
      <c r="CA749" s="147"/>
      <c r="CB749" s="115"/>
      <c r="CC749" s="115"/>
      <c r="CD749" s="115"/>
      <c r="CE749" s="147"/>
      <c r="CF749" s="150"/>
      <c r="CG749" s="120"/>
      <c r="CH749" s="185"/>
      <c r="CI749" s="122"/>
      <c r="CJ749" s="122"/>
      <c r="CK749" s="184"/>
      <c r="CL749" s="184"/>
    </row>
    <row r="750" spans="1:90" hidden="1" x14ac:dyDescent="0.25">
      <c r="A750" s="145"/>
      <c r="B750" s="146"/>
      <c r="C750" s="94"/>
      <c r="D750" s="147"/>
      <c r="E750" s="148"/>
      <c r="F750" s="149"/>
      <c r="G750" s="147"/>
      <c r="H750" s="147"/>
      <c r="I750" s="147"/>
      <c r="J750" s="147"/>
      <c r="K750" s="147"/>
      <c r="L750" s="115"/>
      <c r="M750" s="115"/>
      <c r="N750" s="115"/>
      <c r="O750" s="147"/>
      <c r="P750" s="149"/>
      <c r="Q750" s="147"/>
      <c r="R750" s="147"/>
      <c r="S750" s="147"/>
      <c r="T750" s="147"/>
      <c r="U750" s="147"/>
      <c r="V750" s="115"/>
      <c r="W750" s="115"/>
      <c r="X750" s="115"/>
      <c r="Y750" s="147"/>
      <c r="Z750" s="149"/>
      <c r="AA750" s="147"/>
      <c r="AB750" s="147"/>
      <c r="AC750" s="147"/>
      <c r="AD750" s="114"/>
      <c r="AE750" s="114"/>
      <c r="AF750" s="147"/>
      <c r="AG750" s="149"/>
      <c r="AH750" s="147"/>
      <c r="AI750" s="147"/>
      <c r="AJ750" s="147"/>
      <c r="AK750" s="114"/>
      <c r="AL750" s="114"/>
      <c r="AM750" s="147"/>
      <c r="AN750" s="149"/>
      <c r="AO750" s="147"/>
      <c r="AP750" s="147"/>
      <c r="AQ750" s="114"/>
      <c r="AR750" s="147"/>
      <c r="AS750" s="114"/>
      <c r="AT750" s="147"/>
      <c r="AU750" s="147"/>
      <c r="AV750" s="147"/>
      <c r="AW750" s="114"/>
      <c r="AX750" s="147"/>
      <c r="AY750" s="114"/>
      <c r="AZ750" s="147"/>
      <c r="BA750" s="114"/>
      <c r="BB750" s="149"/>
      <c r="BC750" s="118"/>
      <c r="BD750" s="70"/>
      <c r="BE750" s="71"/>
      <c r="BF750" s="148"/>
      <c r="BG750" s="148"/>
      <c r="BH750" s="147"/>
      <c r="BI750" s="114"/>
      <c r="BJ750" s="114"/>
      <c r="BK750" s="147"/>
      <c r="BL750" s="150"/>
      <c r="BM750" s="147"/>
      <c r="BN750" s="147"/>
      <c r="BO750" s="147"/>
      <c r="BP750" s="147"/>
      <c r="BQ750" s="147"/>
      <c r="BR750" s="115"/>
      <c r="BS750" s="115"/>
      <c r="BT750" s="115"/>
      <c r="BU750" s="147"/>
      <c r="BV750" s="150"/>
      <c r="BW750" s="147"/>
      <c r="BX750" s="147"/>
      <c r="BY750" s="147"/>
      <c r="BZ750" s="147"/>
      <c r="CA750" s="147"/>
      <c r="CB750" s="115"/>
      <c r="CC750" s="115"/>
      <c r="CD750" s="115"/>
      <c r="CE750" s="147"/>
      <c r="CF750" s="150"/>
      <c r="CG750" s="120"/>
      <c r="CH750" s="185"/>
      <c r="CI750" s="122"/>
      <c r="CJ750" s="122"/>
      <c r="CK750" s="184"/>
      <c r="CL750" s="184"/>
    </row>
    <row r="751" spans="1:90" hidden="1" x14ac:dyDescent="0.25">
      <c r="A751" s="145"/>
      <c r="B751" s="146"/>
      <c r="C751" s="94"/>
      <c r="D751" s="147"/>
      <c r="E751" s="148"/>
      <c r="F751" s="149"/>
      <c r="G751" s="147"/>
      <c r="H751" s="147"/>
      <c r="I751" s="147"/>
      <c r="J751" s="147"/>
      <c r="K751" s="147"/>
      <c r="L751" s="115"/>
      <c r="M751" s="115"/>
      <c r="N751" s="115"/>
      <c r="O751" s="147"/>
      <c r="P751" s="149"/>
      <c r="Q751" s="147"/>
      <c r="R751" s="147"/>
      <c r="S751" s="147"/>
      <c r="T751" s="147"/>
      <c r="U751" s="147"/>
      <c r="V751" s="115"/>
      <c r="W751" s="115"/>
      <c r="X751" s="115"/>
      <c r="Y751" s="147"/>
      <c r="Z751" s="149"/>
      <c r="AA751" s="147"/>
      <c r="AB751" s="147"/>
      <c r="AC751" s="147"/>
      <c r="AD751" s="114"/>
      <c r="AE751" s="114"/>
      <c r="AF751" s="147"/>
      <c r="AG751" s="149"/>
      <c r="AH751" s="147"/>
      <c r="AI751" s="147"/>
      <c r="AJ751" s="147"/>
      <c r="AK751" s="114"/>
      <c r="AL751" s="114"/>
      <c r="AM751" s="147"/>
      <c r="AN751" s="149"/>
      <c r="AO751" s="147"/>
      <c r="AP751" s="147"/>
      <c r="AQ751" s="114"/>
      <c r="AR751" s="147"/>
      <c r="AS751" s="114"/>
      <c r="AT751" s="147"/>
      <c r="AU751" s="147"/>
      <c r="AV751" s="147"/>
      <c r="AW751" s="114"/>
      <c r="AX751" s="147"/>
      <c r="AY751" s="114"/>
      <c r="AZ751" s="147"/>
      <c r="BA751" s="114"/>
      <c r="BB751" s="149"/>
      <c r="BC751" s="118"/>
      <c r="BD751" s="70"/>
      <c r="BE751" s="71"/>
      <c r="BF751" s="148"/>
      <c r="BG751" s="148"/>
      <c r="BH751" s="147"/>
      <c r="BI751" s="114"/>
      <c r="BJ751" s="114"/>
      <c r="BK751" s="147"/>
      <c r="BL751" s="150"/>
      <c r="BM751" s="147"/>
      <c r="BN751" s="147"/>
      <c r="BO751" s="147"/>
      <c r="BP751" s="147"/>
      <c r="BQ751" s="147"/>
      <c r="BR751" s="115"/>
      <c r="BS751" s="115"/>
      <c r="BT751" s="115"/>
      <c r="BU751" s="147"/>
      <c r="BV751" s="150"/>
      <c r="BW751" s="147"/>
      <c r="BX751" s="147"/>
      <c r="BY751" s="147"/>
      <c r="BZ751" s="147"/>
      <c r="CA751" s="147"/>
      <c r="CB751" s="115"/>
      <c r="CC751" s="115"/>
      <c r="CD751" s="115"/>
      <c r="CE751" s="147"/>
      <c r="CF751" s="150"/>
      <c r="CG751" s="120"/>
      <c r="CH751" s="185"/>
      <c r="CI751" s="122"/>
      <c r="CJ751" s="122"/>
      <c r="CK751" s="184"/>
      <c r="CL751" s="184"/>
    </row>
    <row r="752" spans="1:90" hidden="1" x14ac:dyDescent="0.25">
      <c r="A752" s="145"/>
      <c r="B752" s="146"/>
      <c r="C752" s="94"/>
      <c r="D752" s="147"/>
      <c r="E752" s="148"/>
      <c r="F752" s="149"/>
      <c r="G752" s="147"/>
      <c r="H752" s="147"/>
      <c r="I752" s="147"/>
      <c r="J752" s="147"/>
      <c r="K752" s="147"/>
      <c r="L752" s="115"/>
      <c r="M752" s="115"/>
      <c r="N752" s="115"/>
      <c r="O752" s="147"/>
      <c r="P752" s="149"/>
      <c r="Q752" s="147"/>
      <c r="R752" s="147"/>
      <c r="S752" s="147"/>
      <c r="T752" s="147"/>
      <c r="U752" s="147"/>
      <c r="V752" s="115"/>
      <c r="W752" s="115"/>
      <c r="X752" s="115"/>
      <c r="Y752" s="147"/>
      <c r="Z752" s="149"/>
      <c r="AA752" s="147"/>
      <c r="AB752" s="147"/>
      <c r="AC752" s="147"/>
      <c r="AD752" s="114"/>
      <c r="AE752" s="114"/>
      <c r="AF752" s="147"/>
      <c r="AG752" s="149"/>
      <c r="AH752" s="147"/>
      <c r="AI752" s="147"/>
      <c r="AJ752" s="147"/>
      <c r="AK752" s="114"/>
      <c r="AL752" s="114"/>
      <c r="AM752" s="147"/>
      <c r="AN752" s="149"/>
      <c r="AO752" s="147"/>
      <c r="AP752" s="147"/>
      <c r="AQ752" s="114"/>
      <c r="AR752" s="147"/>
      <c r="AS752" s="114"/>
      <c r="AT752" s="147"/>
      <c r="AU752" s="147"/>
      <c r="AV752" s="147"/>
      <c r="AW752" s="114"/>
      <c r="AX752" s="147"/>
      <c r="AY752" s="114"/>
      <c r="AZ752" s="147"/>
      <c r="BA752" s="114"/>
      <c r="BB752" s="149"/>
      <c r="BC752" s="118"/>
      <c r="BD752" s="70"/>
      <c r="BE752" s="71"/>
      <c r="BF752" s="148"/>
      <c r="BG752" s="148"/>
      <c r="BH752" s="147"/>
      <c r="BI752" s="114"/>
      <c r="BJ752" s="114"/>
      <c r="BK752" s="147"/>
      <c r="BL752" s="150"/>
      <c r="BM752" s="147"/>
      <c r="BN752" s="147"/>
      <c r="BO752" s="147"/>
      <c r="BP752" s="147"/>
      <c r="BQ752" s="147"/>
      <c r="BR752" s="115"/>
      <c r="BS752" s="115"/>
      <c r="BT752" s="115"/>
      <c r="BU752" s="147"/>
      <c r="BV752" s="150"/>
      <c r="BW752" s="147"/>
      <c r="BX752" s="147"/>
      <c r="BY752" s="147"/>
      <c r="BZ752" s="147"/>
      <c r="CA752" s="147"/>
      <c r="CB752" s="115"/>
      <c r="CC752" s="115"/>
      <c r="CD752" s="115"/>
      <c r="CE752" s="147"/>
      <c r="CF752" s="150"/>
      <c r="CG752" s="120"/>
      <c r="CH752" s="185"/>
      <c r="CI752" s="122"/>
      <c r="CJ752" s="122"/>
      <c r="CK752" s="184"/>
      <c r="CL752" s="184"/>
    </row>
    <row r="753" spans="1:90" hidden="1" x14ac:dyDescent="0.25">
      <c r="A753" s="145"/>
      <c r="B753" s="146"/>
      <c r="C753" s="94"/>
      <c r="D753" s="147"/>
      <c r="E753" s="148"/>
      <c r="F753" s="149"/>
      <c r="G753" s="147"/>
      <c r="H753" s="147"/>
      <c r="I753" s="147"/>
      <c r="J753" s="147"/>
      <c r="K753" s="147"/>
      <c r="L753" s="115"/>
      <c r="M753" s="115"/>
      <c r="N753" s="115"/>
      <c r="O753" s="147"/>
      <c r="P753" s="149"/>
      <c r="Q753" s="147"/>
      <c r="R753" s="147"/>
      <c r="S753" s="147"/>
      <c r="T753" s="147"/>
      <c r="U753" s="147"/>
      <c r="V753" s="115"/>
      <c r="W753" s="115"/>
      <c r="X753" s="115"/>
      <c r="Y753" s="147"/>
      <c r="Z753" s="149"/>
      <c r="AA753" s="147"/>
      <c r="AB753" s="147"/>
      <c r="AC753" s="147"/>
      <c r="AD753" s="114"/>
      <c r="AE753" s="114"/>
      <c r="AF753" s="147"/>
      <c r="AG753" s="149"/>
      <c r="AH753" s="147"/>
      <c r="AI753" s="147"/>
      <c r="AJ753" s="147"/>
      <c r="AK753" s="114"/>
      <c r="AL753" s="114"/>
      <c r="AM753" s="147"/>
      <c r="AN753" s="149"/>
      <c r="AO753" s="147"/>
      <c r="AP753" s="147"/>
      <c r="AQ753" s="114"/>
      <c r="AR753" s="147"/>
      <c r="AS753" s="114"/>
      <c r="AT753" s="147"/>
      <c r="AU753" s="147"/>
      <c r="AV753" s="147"/>
      <c r="AW753" s="114"/>
      <c r="AX753" s="147"/>
      <c r="AY753" s="114"/>
      <c r="AZ753" s="147"/>
      <c r="BA753" s="114"/>
      <c r="BB753" s="149"/>
      <c r="BC753" s="118"/>
      <c r="BD753" s="70"/>
      <c r="BE753" s="71"/>
      <c r="BF753" s="148"/>
      <c r="BG753" s="148"/>
      <c r="BH753" s="147"/>
      <c r="BI753" s="114"/>
      <c r="BJ753" s="114"/>
      <c r="BK753" s="147"/>
      <c r="BL753" s="150"/>
      <c r="BM753" s="147"/>
      <c r="BN753" s="147"/>
      <c r="BO753" s="147"/>
      <c r="BP753" s="147"/>
      <c r="BQ753" s="147"/>
      <c r="BR753" s="115"/>
      <c r="BS753" s="115"/>
      <c r="BT753" s="115"/>
      <c r="BU753" s="147"/>
      <c r="BV753" s="150"/>
      <c r="BW753" s="147"/>
      <c r="BX753" s="147"/>
      <c r="BY753" s="147"/>
      <c r="BZ753" s="147"/>
      <c r="CA753" s="147"/>
      <c r="CB753" s="115"/>
      <c r="CC753" s="115"/>
      <c r="CD753" s="115"/>
      <c r="CE753" s="147"/>
      <c r="CF753" s="150"/>
      <c r="CG753" s="120"/>
      <c r="CH753" s="185"/>
      <c r="CI753" s="122"/>
      <c r="CJ753" s="122"/>
      <c r="CK753" s="184"/>
      <c r="CL753" s="184"/>
    </row>
    <row r="754" spans="1:90" hidden="1" x14ac:dyDescent="0.25">
      <c r="A754" s="145"/>
      <c r="B754" s="146"/>
      <c r="C754" s="94"/>
      <c r="D754" s="147"/>
      <c r="E754" s="148"/>
      <c r="F754" s="149"/>
      <c r="G754" s="147"/>
      <c r="H754" s="147"/>
      <c r="I754" s="147"/>
      <c r="J754" s="147"/>
      <c r="K754" s="147"/>
      <c r="L754" s="115"/>
      <c r="M754" s="115"/>
      <c r="N754" s="115"/>
      <c r="O754" s="147"/>
      <c r="P754" s="149"/>
      <c r="Q754" s="147"/>
      <c r="R754" s="147"/>
      <c r="S754" s="147"/>
      <c r="T754" s="147"/>
      <c r="U754" s="147"/>
      <c r="V754" s="115"/>
      <c r="W754" s="115"/>
      <c r="X754" s="115"/>
      <c r="Y754" s="147"/>
      <c r="Z754" s="149"/>
      <c r="AA754" s="147"/>
      <c r="AB754" s="147"/>
      <c r="AC754" s="147"/>
      <c r="AD754" s="114"/>
      <c r="AE754" s="114"/>
      <c r="AF754" s="147"/>
      <c r="AG754" s="149"/>
      <c r="AH754" s="147"/>
      <c r="AI754" s="147"/>
      <c r="AJ754" s="147"/>
      <c r="AK754" s="114"/>
      <c r="AL754" s="114"/>
      <c r="AM754" s="147"/>
      <c r="AN754" s="149"/>
      <c r="AO754" s="147"/>
      <c r="AP754" s="147"/>
      <c r="AQ754" s="114"/>
      <c r="AR754" s="147"/>
      <c r="AS754" s="114"/>
      <c r="AT754" s="147"/>
      <c r="AU754" s="147"/>
      <c r="AV754" s="147"/>
      <c r="AW754" s="114"/>
      <c r="AX754" s="147"/>
      <c r="AY754" s="114"/>
      <c r="AZ754" s="147"/>
      <c r="BA754" s="114"/>
      <c r="BB754" s="149"/>
      <c r="BC754" s="118"/>
      <c r="BD754" s="70"/>
      <c r="BE754" s="71"/>
      <c r="BF754" s="148"/>
      <c r="BG754" s="148"/>
      <c r="BH754" s="147"/>
      <c r="BI754" s="114"/>
      <c r="BJ754" s="114"/>
      <c r="BK754" s="147"/>
      <c r="BL754" s="150"/>
      <c r="BM754" s="147"/>
      <c r="BN754" s="147"/>
      <c r="BO754" s="147"/>
      <c r="BP754" s="147"/>
      <c r="BQ754" s="147"/>
      <c r="BR754" s="115"/>
      <c r="BS754" s="115"/>
      <c r="BT754" s="115"/>
      <c r="BU754" s="147"/>
      <c r="BV754" s="150"/>
      <c r="BW754" s="147"/>
      <c r="BX754" s="147"/>
      <c r="BY754" s="147"/>
      <c r="BZ754" s="147"/>
      <c r="CA754" s="147"/>
      <c r="CB754" s="115"/>
      <c r="CC754" s="115"/>
      <c r="CD754" s="115"/>
      <c r="CE754" s="147"/>
      <c r="CF754" s="150"/>
      <c r="CG754" s="120"/>
      <c r="CH754" s="185"/>
      <c r="CI754" s="122"/>
      <c r="CJ754" s="122"/>
      <c r="CK754" s="184"/>
      <c r="CL754" s="184"/>
    </row>
    <row r="755" spans="1:90" hidden="1" x14ac:dyDescent="0.25">
      <c r="A755" s="145"/>
      <c r="B755" s="146"/>
      <c r="C755" s="94"/>
      <c r="D755" s="147"/>
      <c r="E755" s="148"/>
      <c r="F755" s="149"/>
      <c r="G755" s="147"/>
      <c r="H755" s="147"/>
      <c r="I755" s="147"/>
      <c r="J755" s="147"/>
      <c r="K755" s="147"/>
      <c r="L755" s="115"/>
      <c r="M755" s="115"/>
      <c r="N755" s="115"/>
      <c r="O755" s="147"/>
      <c r="P755" s="149"/>
      <c r="Q755" s="147"/>
      <c r="R755" s="147"/>
      <c r="S755" s="147"/>
      <c r="T755" s="147"/>
      <c r="U755" s="147"/>
      <c r="V755" s="115"/>
      <c r="W755" s="115"/>
      <c r="X755" s="115"/>
      <c r="Y755" s="147"/>
      <c r="Z755" s="149"/>
      <c r="AA755" s="147"/>
      <c r="AB755" s="147"/>
      <c r="AC755" s="147"/>
      <c r="AD755" s="114"/>
      <c r="AE755" s="114"/>
      <c r="AF755" s="147"/>
      <c r="AG755" s="149"/>
      <c r="AH755" s="147"/>
      <c r="AI755" s="147"/>
      <c r="AJ755" s="147"/>
      <c r="AK755" s="114"/>
      <c r="AL755" s="114"/>
      <c r="AM755" s="147"/>
      <c r="AN755" s="149"/>
      <c r="AO755" s="147"/>
      <c r="AP755" s="147"/>
      <c r="AQ755" s="114"/>
      <c r="AR755" s="147"/>
      <c r="AS755" s="114"/>
      <c r="AT755" s="147"/>
      <c r="AU755" s="147"/>
      <c r="AV755" s="147"/>
      <c r="AW755" s="114"/>
      <c r="AX755" s="147"/>
      <c r="AY755" s="114"/>
      <c r="AZ755" s="147"/>
      <c r="BA755" s="114"/>
      <c r="BB755" s="149"/>
      <c r="BC755" s="118"/>
      <c r="BD755" s="70"/>
      <c r="BE755" s="71"/>
      <c r="BF755" s="148"/>
      <c r="BG755" s="148"/>
      <c r="BH755" s="147"/>
      <c r="BI755" s="114"/>
      <c r="BJ755" s="114"/>
      <c r="BK755" s="147"/>
      <c r="BL755" s="150"/>
      <c r="BM755" s="147"/>
      <c r="BN755" s="147"/>
      <c r="BO755" s="147"/>
      <c r="BP755" s="147"/>
      <c r="BQ755" s="147"/>
      <c r="BR755" s="115"/>
      <c r="BS755" s="115"/>
      <c r="BT755" s="115"/>
      <c r="BU755" s="147"/>
      <c r="BV755" s="150"/>
      <c r="BW755" s="147"/>
      <c r="BX755" s="147"/>
      <c r="BY755" s="147"/>
      <c r="BZ755" s="147"/>
      <c r="CA755" s="147"/>
      <c r="CB755" s="115"/>
      <c r="CC755" s="115"/>
      <c r="CD755" s="115"/>
      <c r="CE755" s="147"/>
      <c r="CF755" s="150"/>
      <c r="CG755" s="120"/>
      <c r="CH755" s="185"/>
      <c r="CI755" s="122"/>
      <c r="CJ755" s="122"/>
      <c r="CK755" s="184"/>
      <c r="CL755" s="184"/>
    </row>
    <row r="756" spans="1:90" hidden="1" x14ac:dyDescent="0.25">
      <c r="A756" s="145"/>
      <c r="B756" s="146"/>
      <c r="C756" s="94"/>
      <c r="D756" s="147"/>
      <c r="E756" s="148"/>
      <c r="F756" s="149"/>
      <c r="G756" s="147"/>
      <c r="H756" s="147"/>
      <c r="I756" s="147"/>
      <c r="J756" s="147"/>
      <c r="K756" s="147"/>
      <c r="L756" s="115"/>
      <c r="M756" s="115"/>
      <c r="N756" s="115"/>
      <c r="O756" s="147"/>
      <c r="P756" s="149"/>
      <c r="Q756" s="147"/>
      <c r="R756" s="147"/>
      <c r="S756" s="147"/>
      <c r="T756" s="147"/>
      <c r="U756" s="147"/>
      <c r="V756" s="115"/>
      <c r="W756" s="115"/>
      <c r="X756" s="115"/>
      <c r="Y756" s="147"/>
      <c r="Z756" s="149"/>
      <c r="AA756" s="147"/>
      <c r="AB756" s="147"/>
      <c r="AC756" s="147"/>
      <c r="AD756" s="114"/>
      <c r="AE756" s="114"/>
      <c r="AF756" s="147"/>
      <c r="AG756" s="149"/>
      <c r="AH756" s="147"/>
      <c r="AI756" s="147"/>
      <c r="AJ756" s="147"/>
      <c r="AK756" s="114"/>
      <c r="AL756" s="114"/>
      <c r="AM756" s="147"/>
      <c r="AN756" s="149"/>
      <c r="AO756" s="147"/>
      <c r="AP756" s="147"/>
      <c r="AQ756" s="114"/>
      <c r="AR756" s="147"/>
      <c r="AS756" s="114"/>
      <c r="AT756" s="147"/>
      <c r="AU756" s="147"/>
      <c r="AV756" s="147"/>
      <c r="AW756" s="114"/>
      <c r="AX756" s="147"/>
      <c r="AY756" s="114"/>
      <c r="AZ756" s="147"/>
      <c r="BA756" s="114"/>
      <c r="BB756" s="149"/>
      <c r="BC756" s="118"/>
      <c r="BD756" s="70"/>
      <c r="BE756" s="71"/>
      <c r="BF756" s="148"/>
      <c r="BG756" s="148"/>
      <c r="BH756" s="147"/>
      <c r="BI756" s="114"/>
      <c r="BJ756" s="114"/>
      <c r="BK756" s="147"/>
      <c r="BL756" s="150"/>
      <c r="BM756" s="147"/>
      <c r="BN756" s="147"/>
      <c r="BO756" s="147"/>
      <c r="BP756" s="147"/>
      <c r="BQ756" s="147"/>
      <c r="BR756" s="115"/>
      <c r="BS756" s="115"/>
      <c r="BT756" s="115"/>
      <c r="BU756" s="147"/>
      <c r="BV756" s="150"/>
      <c r="BW756" s="147"/>
      <c r="BX756" s="147"/>
      <c r="BY756" s="147"/>
      <c r="BZ756" s="147"/>
      <c r="CA756" s="147"/>
      <c r="CB756" s="115"/>
      <c r="CC756" s="115"/>
      <c r="CD756" s="115"/>
      <c r="CE756" s="147"/>
      <c r="CF756" s="150"/>
      <c r="CG756" s="120"/>
      <c r="CH756" s="185"/>
      <c r="CI756" s="122"/>
      <c r="CJ756" s="122"/>
      <c r="CK756" s="184"/>
      <c r="CL756" s="184"/>
    </row>
    <row r="757" spans="1:90" hidden="1" x14ac:dyDescent="0.25">
      <c r="A757" s="145"/>
      <c r="B757" s="146"/>
      <c r="C757" s="94"/>
      <c r="D757" s="147"/>
      <c r="E757" s="148"/>
      <c r="F757" s="149"/>
      <c r="G757" s="147"/>
      <c r="H757" s="147"/>
      <c r="I757" s="147"/>
      <c r="J757" s="147"/>
      <c r="K757" s="147"/>
      <c r="L757" s="115"/>
      <c r="M757" s="115"/>
      <c r="N757" s="115"/>
      <c r="O757" s="147"/>
      <c r="P757" s="149"/>
      <c r="Q757" s="147"/>
      <c r="R757" s="147"/>
      <c r="S757" s="147"/>
      <c r="T757" s="147"/>
      <c r="U757" s="147"/>
      <c r="V757" s="115"/>
      <c r="W757" s="115"/>
      <c r="X757" s="115"/>
      <c r="Y757" s="147"/>
      <c r="Z757" s="149"/>
      <c r="AA757" s="147"/>
      <c r="AB757" s="147"/>
      <c r="AC757" s="147"/>
      <c r="AD757" s="114"/>
      <c r="AE757" s="114"/>
      <c r="AF757" s="147"/>
      <c r="AG757" s="149"/>
      <c r="AH757" s="147"/>
      <c r="AI757" s="147"/>
      <c r="AJ757" s="147"/>
      <c r="AK757" s="114"/>
      <c r="AL757" s="114"/>
      <c r="AM757" s="147"/>
      <c r="AN757" s="149"/>
      <c r="AO757" s="147"/>
      <c r="AP757" s="147"/>
      <c r="AQ757" s="114"/>
      <c r="AR757" s="147"/>
      <c r="AS757" s="114"/>
      <c r="AT757" s="147"/>
      <c r="AU757" s="147"/>
      <c r="AV757" s="147"/>
      <c r="AW757" s="114"/>
      <c r="AX757" s="147"/>
      <c r="AY757" s="114"/>
      <c r="AZ757" s="147"/>
      <c r="BA757" s="114"/>
      <c r="BB757" s="149"/>
      <c r="BC757" s="118"/>
      <c r="BD757" s="70"/>
      <c r="BE757" s="71"/>
      <c r="BF757" s="148"/>
      <c r="BG757" s="148"/>
      <c r="BH757" s="147"/>
      <c r="BI757" s="114"/>
      <c r="BJ757" s="114"/>
      <c r="BK757" s="147"/>
      <c r="BL757" s="150"/>
      <c r="BM757" s="147"/>
      <c r="BN757" s="147"/>
      <c r="BO757" s="147"/>
      <c r="BP757" s="147"/>
      <c r="BQ757" s="147"/>
      <c r="BR757" s="115"/>
      <c r="BS757" s="115"/>
      <c r="BT757" s="115"/>
      <c r="BU757" s="147"/>
      <c r="BV757" s="150"/>
      <c r="BW757" s="147"/>
      <c r="BX757" s="147"/>
      <c r="BY757" s="147"/>
      <c r="BZ757" s="147"/>
      <c r="CA757" s="147"/>
      <c r="CB757" s="115"/>
      <c r="CC757" s="115"/>
      <c r="CD757" s="115"/>
      <c r="CE757" s="147"/>
      <c r="CF757" s="150"/>
      <c r="CG757" s="120"/>
      <c r="CH757" s="185"/>
      <c r="CI757" s="122"/>
      <c r="CJ757" s="122"/>
      <c r="CK757" s="184"/>
      <c r="CL757" s="184"/>
    </row>
    <row r="758" spans="1:90" hidden="1" x14ac:dyDescent="0.25">
      <c r="A758" s="145"/>
      <c r="B758" s="146"/>
      <c r="C758" s="94"/>
      <c r="D758" s="147"/>
      <c r="E758" s="148"/>
      <c r="F758" s="149"/>
      <c r="G758" s="147"/>
      <c r="H758" s="147"/>
      <c r="I758" s="147"/>
      <c r="J758" s="147"/>
      <c r="K758" s="147"/>
      <c r="L758" s="115"/>
      <c r="M758" s="115"/>
      <c r="N758" s="115"/>
      <c r="O758" s="147"/>
      <c r="P758" s="149"/>
      <c r="Q758" s="147"/>
      <c r="R758" s="147"/>
      <c r="S758" s="147"/>
      <c r="T758" s="147"/>
      <c r="U758" s="147"/>
      <c r="V758" s="115"/>
      <c r="W758" s="115"/>
      <c r="X758" s="115"/>
      <c r="Y758" s="147"/>
      <c r="Z758" s="149"/>
      <c r="AA758" s="147"/>
      <c r="AB758" s="147"/>
      <c r="AC758" s="147"/>
      <c r="AD758" s="114"/>
      <c r="AE758" s="114"/>
      <c r="AF758" s="147"/>
      <c r="AG758" s="149"/>
      <c r="AH758" s="147"/>
      <c r="AI758" s="147"/>
      <c r="AJ758" s="147"/>
      <c r="AK758" s="114"/>
      <c r="AL758" s="114"/>
      <c r="AM758" s="147"/>
      <c r="AN758" s="149"/>
      <c r="AO758" s="147"/>
      <c r="AP758" s="147"/>
      <c r="AQ758" s="114"/>
      <c r="AR758" s="147"/>
      <c r="AS758" s="114"/>
      <c r="AT758" s="147"/>
      <c r="AU758" s="147"/>
      <c r="AV758" s="147"/>
      <c r="AW758" s="114"/>
      <c r="AX758" s="147"/>
      <c r="AY758" s="114"/>
      <c r="AZ758" s="147"/>
      <c r="BA758" s="114"/>
      <c r="BB758" s="149"/>
      <c r="BC758" s="118"/>
      <c r="BD758" s="70"/>
      <c r="BE758" s="71"/>
      <c r="BF758" s="148"/>
      <c r="BG758" s="148"/>
      <c r="BH758" s="147"/>
      <c r="BI758" s="114"/>
      <c r="BJ758" s="114"/>
      <c r="BK758" s="147"/>
      <c r="BL758" s="150"/>
      <c r="BM758" s="147"/>
      <c r="BN758" s="147"/>
      <c r="BO758" s="147"/>
      <c r="BP758" s="147"/>
      <c r="BQ758" s="147"/>
      <c r="BR758" s="115"/>
      <c r="BS758" s="115"/>
      <c r="BT758" s="115"/>
      <c r="BU758" s="147"/>
      <c r="BV758" s="150"/>
      <c r="BW758" s="147"/>
      <c r="BX758" s="147"/>
      <c r="BY758" s="147"/>
      <c r="BZ758" s="147"/>
      <c r="CA758" s="147"/>
      <c r="CB758" s="115"/>
      <c r="CC758" s="115"/>
      <c r="CD758" s="115"/>
      <c r="CE758" s="147"/>
      <c r="CF758" s="150"/>
      <c r="CG758" s="120"/>
      <c r="CH758" s="185"/>
      <c r="CI758" s="122"/>
      <c r="CJ758" s="122"/>
      <c r="CK758" s="184"/>
      <c r="CL758" s="184"/>
    </row>
    <row r="759" spans="1:90" hidden="1" x14ac:dyDescent="0.25">
      <c r="A759" s="145"/>
      <c r="B759" s="146"/>
      <c r="C759" s="94"/>
      <c r="D759" s="147"/>
      <c r="E759" s="148"/>
      <c r="F759" s="149"/>
      <c r="G759" s="147"/>
      <c r="H759" s="147"/>
      <c r="I759" s="147"/>
      <c r="J759" s="147"/>
      <c r="K759" s="147"/>
      <c r="L759" s="115"/>
      <c r="M759" s="115"/>
      <c r="N759" s="115"/>
      <c r="O759" s="147"/>
      <c r="P759" s="149"/>
      <c r="Q759" s="147"/>
      <c r="R759" s="147"/>
      <c r="S759" s="147"/>
      <c r="T759" s="147"/>
      <c r="U759" s="147"/>
      <c r="V759" s="115"/>
      <c r="W759" s="115"/>
      <c r="X759" s="115"/>
      <c r="Y759" s="147"/>
      <c r="Z759" s="149"/>
      <c r="AA759" s="147"/>
      <c r="AB759" s="147"/>
      <c r="AC759" s="147"/>
      <c r="AD759" s="114"/>
      <c r="AE759" s="114"/>
      <c r="AF759" s="147"/>
      <c r="AG759" s="149"/>
      <c r="AH759" s="147"/>
      <c r="AI759" s="147"/>
      <c r="AJ759" s="147"/>
      <c r="AK759" s="114"/>
      <c r="AL759" s="114"/>
      <c r="AM759" s="147"/>
      <c r="AN759" s="149"/>
      <c r="AO759" s="147"/>
      <c r="AP759" s="147"/>
      <c r="AQ759" s="114"/>
      <c r="AR759" s="147"/>
      <c r="AS759" s="114"/>
      <c r="AT759" s="147"/>
      <c r="AU759" s="147"/>
      <c r="AV759" s="147"/>
      <c r="AW759" s="114"/>
      <c r="AX759" s="147"/>
      <c r="AY759" s="114"/>
      <c r="AZ759" s="147"/>
      <c r="BA759" s="114"/>
      <c r="BB759" s="149"/>
      <c r="BC759" s="118"/>
      <c r="BD759" s="70"/>
      <c r="BE759" s="71"/>
      <c r="BF759" s="148"/>
      <c r="BG759" s="148"/>
      <c r="BH759" s="147"/>
      <c r="BI759" s="114"/>
      <c r="BJ759" s="114"/>
      <c r="BK759" s="147"/>
      <c r="BL759" s="150"/>
      <c r="BM759" s="147"/>
      <c r="BN759" s="147"/>
      <c r="BO759" s="147"/>
      <c r="BP759" s="147"/>
      <c r="BQ759" s="147"/>
      <c r="BR759" s="115"/>
      <c r="BS759" s="115"/>
      <c r="BT759" s="115"/>
      <c r="BU759" s="147"/>
      <c r="BV759" s="150"/>
      <c r="BW759" s="147"/>
      <c r="BX759" s="147"/>
      <c r="BY759" s="147"/>
      <c r="BZ759" s="147"/>
      <c r="CA759" s="147"/>
      <c r="CB759" s="115"/>
      <c r="CC759" s="115"/>
      <c r="CD759" s="115"/>
      <c r="CE759" s="147"/>
      <c r="CF759" s="150"/>
      <c r="CG759" s="120"/>
      <c r="CH759" s="185"/>
      <c r="CI759" s="122"/>
      <c r="CJ759" s="122"/>
      <c r="CK759" s="184"/>
      <c r="CL759" s="184"/>
    </row>
    <row r="760" spans="1:90" hidden="1" x14ac:dyDescent="0.25">
      <c r="A760" s="145"/>
      <c r="B760" s="146"/>
      <c r="C760" s="94"/>
      <c r="D760" s="147"/>
      <c r="E760" s="148"/>
      <c r="F760" s="149"/>
      <c r="G760" s="147"/>
      <c r="H760" s="147"/>
      <c r="I760" s="147"/>
      <c r="J760" s="147"/>
      <c r="K760" s="147"/>
      <c r="L760" s="115"/>
      <c r="M760" s="115"/>
      <c r="N760" s="115"/>
      <c r="O760" s="147"/>
      <c r="P760" s="149"/>
      <c r="Q760" s="147"/>
      <c r="R760" s="147"/>
      <c r="S760" s="147"/>
      <c r="T760" s="147"/>
      <c r="U760" s="147"/>
      <c r="V760" s="115"/>
      <c r="W760" s="115"/>
      <c r="X760" s="115"/>
      <c r="Y760" s="147"/>
      <c r="Z760" s="149"/>
      <c r="AA760" s="147"/>
      <c r="AB760" s="147"/>
      <c r="AC760" s="147"/>
      <c r="AD760" s="114"/>
      <c r="AE760" s="114"/>
      <c r="AF760" s="147"/>
      <c r="AG760" s="149"/>
      <c r="AH760" s="147"/>
      <c r="AI760" s="147"/>
      <c r="AJ760" s="147"/>
      <c r="AK760" s="114"/>
      <c r="AL760" s="114"/>
      <c r="AM760" s="147"/>
      <c r="AN760" s="149"/>
      <c r="AO760" s="147"/>
      <c r="AP760" s="147"/>
      <c r="AQ760" s="114"/>
      <c r="AR760" s="147"/>
      <c r="AS760" s="114"/>
      <c r="AT760" s="147"/>
      <c r="AU760" s="147"/>
      <c r="AV760" s="147"/>
      <c r="AW760" s="114"/>
      <c r="AX760" s="147"/>
      <c r="AY760" s="114"/>
      <c r="AZ760" s="147"/>
      <c r="BA760" s="114"/>
      <c r="BB760" s="149"/>
      <c r="BC760" s="118"/>
      <c r="BD760" s="70"/>
      <c r="BE760" s="71"/>
      <c r="BF760" s="148"/>
      <c r="BG760" s="148"/>
      <c r="BH760" s="147"/>
      <c r="BI760" s="114"/>
      <c r="BJ760" s="114"/>
      <c r="BK760" s="147"/>
      <c r="BL760" s="150"/>
      <c r="BM760" s="147"/>
      <c r="BN760" s="147"/>
      <c r="BO760" s="147"/>
      <c r="BP760" s="147"/>
      <c r="BQ760" s="147"/>
      <c r="BR760" s="115"/>
      <c r="BS760" s="115"/>
      <c r="BT760" s="115"/>
      <c r="BU760" s="147"/>
      <c r="BV760" s="150"/>
      <c r="BW760" s="147"/>
      <c r="BX760" s="147"/>
      <c r="BY760" s="147"/>
      <c r="BZ760" s="147"/>
      <c r="CA760" s="147"/>
      <c r="CB760" s="115"/>
      <c r="CC760" s="115"/>
      <c r="CD760" s="115"/>
      <c r="CE760" s="147"/>
      <c r="CF760" s="150"/>
      <c r="CG760" s="120"/>
      <c r="CH760" s="185"/>
      <c r="CI760" s="122"/>
      <c r="CJ760" s="122"/>
      <c r="CK760" s="184"/>
      <c r="CL760" s="184"/>
    </row>
    <row r="761" spans="1:90" hidden="1" x14ac:dyDescent="0.25">
      <c r="A761" s="145"/>
      <c r="B761" s="146"/>
      <c r="C761" s="94"/>
      <c r="D761" s="147"/>
      <c r="E761" s="148"/>
      <c r="F761" s="149"/>
      <c r="G761" s="147"/>
      <c r="H761" s="147"/>
      <c r="I761" s="147"/>
      <c r="J761" s="147"/>
      <c r="K761" s="147"/>
      <c r="L761" s="115"/>
      <c r="M761" s="115"/>
      <c r="N761" s="115"/>
      <c r="O761" s="147"/>
      <c r="P761" s="149"/>
      <c r="Q761" s="147"/>
      <c r="R761" s="147"/>
      <c r="S761" s="147"/>
      <c r="T761" s="147"/>
      <c r="U761" s="147"/>
      <c r="V761" s="115"/>
      <c r="W761" s="115"/>
      <c r="X761" s="115"/>
      <c r="Y761" s="147"/>
      <c r="Z761" s="149"/>
      <c r="AA761" s="147"/>
      <c r="AB761" s="147"/>
      <c r="AC761" s="147"/>
      <c r="AD761" s="114"/>
      <c r="AE761" s="114"/>
      <c r="AF761" s="147"/>
      <c r="AG761" s="149"/>
      <c r="AH761" s="147"/>
      <c r="AI761" s="147"/>
      <c r="AJ761" s="147"/>
      <c r="AK761" s="114"/>
      <c r="AL761" s="114"/>
      <c r="AM761" s="147"/>
      <c r="AN761" s="149"/>
      <c r="AO761" s="147"/>
      <c r="AP761" s="147"/>
      <c r="AQ761" s="114"/>
      <c r="AR761" s="147"/>
      <c r="AS761" s="114"/>
      <c r="AT761" s="147"/>
      <c r="AU761" s="147"/>
      <c r="AV761" s="147"/>
      <c r="AW761" s="114"/>
      <c r="AX761" s="147"/>
      <c r="AY761" s="114"/>
      <c r="AZ761" s="147"/>
      <c r="BA761" s="114"/>
      <c r="BB761" s="149"/>
      <c r="BC761" s="118"/>
      <c r="BD761" s="70"/>
      <c r="BE761" s="71"/>
      <c r="BF761" s="148"/>
      <c r="BG761" s="148"/>
      <c r="BH761" s="147"/>
      <c r="BI761" s="114"/>
      <c r="BJ761" s="114"/>
      <c r="BK761" s="147"/>
      <c r="BL761" s="150"/>
      <c r="BM761" s="147"/>
      <c r="BN761" s="147"/>
      <c r="BO761" s="147"/>
      <c r="BP761" s="147"/>
      <c r="BQ761" s="147"/>
      <c r="BR761" s="115"/>
      <c r="BS761" s="115"/>
      <c r="BT761" s="115"/>
      <c r="BU761" s="147"/>
      <c r="BV761" s="150"/>
      <c r="BW761" s="147"/>
      <c r="BX761" s="147"/>
      <c r="BY761" s="147"/>
      <c r="BZ761" s="147"/>
      <c r="CA761" s="147"/>
      <c r="CB761" s="115"/>
      <c r="CC761" s="115"/>
      <c r="CD761" s="115"/>
      <c r="CE761" s="147"/>
      <c r="CF761" s="150"/>
      <c r="CG761" s="120"/>
      <c r="CH761" s="185"/>
      <c r="CI761" s="122"/>
      <c r="CJ761" s="122"/>
      <c r="CK761" s="184"/>
      <c r="CL761" s="184"/>
    </row>
    <row r="762" spans="1:90" hidden="1" x14ac:dyDescent="0.25">
      <c r="A762" s="145"/>
      <c r="B762" s="146"/>
      <c r="C762" s="94"/>
      <c r="D762" s="147"/>
      <c r="E762" s="148"/>
      <c r="F762" s="149"/>
      <c r="G762" s="147"/>
      <c r="H762" s="147"/>
      <c r="I762" s="147"/>
      <c r="J762" s="147"/>
      <c r="K762" s="147"/>
      <c r="L762" s="115"/>
      <c r="M762" s="115"/>
      <c r="N762" s="115"/>
      <c r="O762" s="147"/>
      <c r="P762" s="149"/>
      <c r="Q762" s="147"/>
      <c r="R762" s="147"/>
      <c r="S762" s="147"/>
      <c r="T762" s="147"/>
      <c r="U762" s="147"/>
      <c r="V762" s="115"/>
      <c r="W762" s="115"/>
      <c r="X762" s="115"/>
      <c r="Y762" s="147"/>
      <c r="Z762" s="149"/>
      <c r="AA762" s="147"/>
      <c r="AB762" s="147"/>
      <c r="AC762" s="147"/>
      <c r="AD762" s="114"/>
      <c r="AE762" s="114"/>
      <c r="AF762" s="147"/>
      <c r="AG762" s="149"/>
      <c r="AH762" s="147"/>
      <c r="AI762" s="147"/>
      <c r="AJ762" s="147"/>
      <c r="AK762" s="114"/>
      <c r="AL762" s="114"/>
      <c r="AM762" s="147"/>
      <c r="AN762" s="149"/>
      <c r="AO762" s="147"/>
      <c r="AP762" s="147"/>
      <c r="AQ762" s="114"/>
      <c r="AR762" s="147"/>
      <c r="AS762" s="114"/>
      <c r="AT762" s="147"/>
      <c r="AU762" s="147"/>
      <c r="AV762" s="147"/>
      <c r="AW762" s="114"/>
      <c r="AX762" s="147"/>
      <c r="AY762" s="114"/>
      <c r="AZ762" s="147"/>
      <c r="BA762" s="114"/>
      <c r="BB762" s="149"/>
      <c r="BC762" s="118"/>
      <c r="BD762" s="70"/>
      <c r="BE762" s="71"/>
      <c r="BF762" s="148"/>
      <c r="BG762" s="148"/>
      <c r="BH762" s="147"/>
      <c r="BI762" s="114"/>
      <c r="BJ762" s="114"/>
      <c r="BK762" s="147"/>
      <c r="BL762" s="150"/>
      <c r="BM762" s="147"/>
      <c r="BN762" s="147"/>
      <c r="BO762" s="147"/>
      <c r="BP762" s="147"/>
      <c r="BQ762" s="147"/>
      <c r="BR762" s="115"/>
      <c r="BS762" s="115"/>
      <c r="BT762" s="115"/>
      <c r="BU762" s="147"/>
      <c r="BV762" s="150"/>
      <c r="BW762" s="147"/>
      <c r="BX762" s="147"/>
      <c r="BY762" s="147"/>
      <c r="BZ762" s="147"/>
      <c r="CA762" s="147"/>
      <c r="CB762" s="115"/>
      <c r="CC762" s="115"/>
      <c r="CD762" s="115"/>
      <c r="CE762" s="147"/>
      <c r="CF762" s="150"/>
      <c r="CG762" s="120"/>
      <c r="CH762" s="185"/>
      <c r="CI762" s="122"/>
      <c r="CJ762" s="122"/>
      <c r="CK762" s="184"/>
      <c r="CL762" s="184"/>
    </row>
    <row r="763" spans="1:90" hidden="1" x14ac:dyDescent="0.25">
      <c r="A763" s="145"/>
      <c r="B763" s="146"/>
      <c r="C763" s="94"/>
      <c r="D763" s="147"/>
      <c r="E763" s="148"/>
      <c r="F763" s="149"/>
      <c r="G763" s="147"/>
      <c r="H763" s="147"/>
      <c r="I763" s="147"/>
      <c r="J763" s="147"/>
      <c r="K763" s="147"/>
      <c r="L763" s="115"/>
      <c r="M763" s="115"/>
      <c r="N763" s="115"/>
      <c r="O763" s="147"/>
      <c r="P763" s="149"/>
      <c r="Q763" s="147"/>
      <c r="R763" s="147"/>
      <c r="S763" s="147"/>
      <c r="T763" s="147"/>
      <c r="U763" s="147"/>
      <c r="V763" s="115"/>
      <c r="W763" s="115"/>
      <c r="X763" s="115"/>
      <c r="Y763" s="147"/>
      <c r="Z763" s="149"/>
      <c r="AA763" s="147"/>
      <c r="AB763" s="147"/>
      <c r="AC763" s="147"/>
      <c r="AD763" s="114"/>
      <c r="AE763" s="114"/>
      <c r="AF763" s="147"/>
      <c r="AG763" s="149"/>
      <c r="AH763" s="147"/>
      <c r="AI763" s="147"/>
      <c r="AJ763" s="147"/>
      <c r="AK763" s="114"/>
      <c r="AL763" s="114"/>
      <c r="AM763" s="147"/>
      <c r="AN763" s="149"/>
      <c r="AO763" s="147"/>
      <c r="AP763" s="147"/>
      <c r="AQ763" s="114"/>
      <c r="AR763" s="147"/>
      <c r="AS763" s="114"/>
      <c r="AT763" s="147"/>
      <c r="AU763" s="147"/>
      <c r="AV763" s="147"/>
      <c r="AW763" s="114"/>
      <c r="AX763" s="147"/>
      <c r="AY763" s="114"/>
      <c r="AZ763" s="147"/>
      <c r="BA763" s="114"/>
      <c r="BB763" s="149"/>
      <c r="BC763" s="118"/>
      <c r="BD763" s="70"/>
      <c r="BE763" s="71"/>
      <c r="BF763" s="148"/>
      <c r="BG763" s="148"/>
      <c r="BH763" s="147"/>
      <c r="BI763" s="114"/>
      <c r="BJ763" s="114"/>
      <c r="BK763" s="147"/>
      <c r="BL763" s="150"/>
      <c r="BM763" s="147"/>
      <c r="BN763" s="147"/>
      <c r="BO763" s="147"/>
      <c r="BP763" s="147"/>
      <c r="BQ763" s="147"/>
      <c r="BR763" s="115"/>
      <c r="BS763" s="115"/>
      <c r="BT763" s="115"/>
      <c r="BU763" s="147"/>
      <c r="BV763" s="150"/>
      <c r="BW763" s="147"/>
      <c r="BX763" s="147"/>
      <c r="BY763" s="147"/>
      <c r="BZ763" s="147"/>
      <c r="CA763" s="147"/>
      <c r="CB763" s="115"/>
      <c r="CC763" s="115"/>
      <c r="CD763" s="115"/>
      <c r="CE763" s="147"/>
      <c r="CF763" s="150"/>
      <c r="CG763" s="120"/>
      <c r="CH763" s="185"/>
      <c r="CI763" s="122"/>
      <c r="CJ763" s="122"/>
      <c r="CK763" s="184"/>
      <c r="CL763" s="184"/>
    </row>
    <row r="764" spans="1:90" hidden="1" x14ac:dyDescent="0.25">
      <c r="A764" s="145"/>
      <c r="B764" s="146"/>
      <c r="C764" s="94"/>
      <c r="D764" s="147"/>
      <c r="E764" s="148"/>
      <c r="F764" s="149"/>
      <c r="G764" s="147"/>
      <c r="H764" s="147"/>
      <c r="I764" s="147"/>
      <c r="J764" s="147"/>
      <c r="K764" s="147"/>
      <c r="L764" s="115"/>
      <c r="M764" s="115"/>
      <c r="N764" s="115"/>
      <c r="O764" s="147"/>
      <c r="P764" s="149"/>
      <c r="Q764" s="147"/>
      <c r="R764" s="147"/>
      <c r="S764" s="147"/>
      <c r="T764" s="147"/>
      <c r="U764" s="147"/>
      <c r="V764" s="115"/>
      <c r="W764" s="115"/>
      <c r="X764" s="115"/>
      <c r="Y764" s="147"/>
      <c r="Z764" s="149"/>
      <c r="AA764" s="147"/>
      <c r="AB764" s="147"/>
      <c r="AC764" s="147"/>
      <c r="AD764" s="114"/>
      <c r="AE764" s="114"/>
      <c r="AF764" s="147"/>
      <c r="AG764" s="149"/>
      <c r="AH764" s="147"/>
      <c r="AI764" s="147"/>
      <c r="AJ764" s="147"/>
      <c r="AK764" s="114"/>
      <c r="AL764" s="114"/>
      <c r="AM764" s="147"/>
      <c r="AN764" s="149"/>
      <c r="AO764" s="147"/>
      <c r="AP764" s="147"/>
      <c r="AQ764" s="114"/>
      <c r="AR764" s="147"/>
      <c r="AS764" s="114"/>
      <c r="AT764" s="147"/>
      <c r="AU764" s="147"/>
      <c r="AV764" s="147"/>
      <c r="AW764" s="114"/>
      <c r="AX764" s="147"/>
      <c r="AY764" s="114"/>
      <c r="AZ764" s="147"/>
      <c r="BA764" s="114"/>
      <c r="BB764" s="149"/>
      <c r="BC764" s="118"/>
      <c r="BD764" s="70"/>
      <c r="BE764" s="71"/>
      <c r="BF764" s="148"/>
      <c r="BG764" s="148"/>
      <c r="BH764" s="147"/>
      <c r="BI764" s="114"/>
      <c r="BJ764" s="114"/>
      <c r="BK764" s="147"/>
      <c r="BL764" s="150"/>
      <c r="BM764" s="147"/>
      <c r="BN764" s="147"/>
      <c r="BO764" s="147"/>
      <c r="BP764" s="147"/>
      <c r="BQ764" s="147"/>
      <c r="BR764" s="115"/>
      <c r="BS764" s="115"/>
      <c r="BT764" s="115"/>
      <c r="BU764" s="147"/>
      <c r="BV764" s="150"/>
      <c r="BW764" s="147"/>
      <c r="BX764" s="147"/>
      <c r="BY764" s="147"/>
      <c r="BZ764" s="147"/>
      <c r="CA764" s="147"/>
      <c r="CB764" s="115"/>
      <c r="CC764" s="115"/>
      <c r="CD764" s="115"/>
      <c r="CE764" s="147"/>
      <c r="CF764" s="150"/>
      <c r="CG764" s="120"/>
      <c r="CH764" s="185"/>
      <c r="CI764" s="122"/>
      <c r="CJ764" s="122"/>
      <c r="CK764" s="184"/>
      <c r="CL764" s="184"/>
    </row>
    <row r="765" spans="1:90" hidden="1" x14ac:dyDescent="0.25">
      <c r="A765" s="145"/>
      <c r="B765" s="146"/>
      <c r="C765" s="94"/>
      <c r="D765" s="147"/>
      <c r="E765" s="148"/>
      <c r="F765" s="149"/>
      <c r="G765" s="147"/>
      <c r="H765" s="147"/>
      <c r="I765" s="147"/>
      <c r="J765" s="147"/>
      <c r="K765" s="147"/>
      <c r="L765" s="115"/>
      <c r="M765" s="115"/>
      <c r="N765" s="115"/>
      <c r="O765" s="147"/>
      <c r="P765" s="149"/>
      <c r="Q765" s="147"/>
      <c r="R765" s="147"/>
      <c r="S765" s="147"/>
      <c r="T765" s="147"/>
      <c r="U765" s="147"/>
      <c r="V765" s="115"/>
      <c r="W765" s="115"/>
      <c r="X765" s="115"/>
      <c r="Y765" s="147"/>
      <c r="Z765" s="149"/>
      <c r="AA765" s="147"/>
      <c r="AB765" s="147"/>
      <c r="AC765" s="147"/>
      <c r="AD765" s="114"/>
      <c r="AE765" s="114"/>
      <c r="AF765" s="147"/>
      <c r="AG765" s="149"/>
      <c r="AH765" s="147"/>
      <c r="AI765" s="147"/>
      <c r="AJ765" s="147"/>
      <c r="AK765" s="114"/>
      <c r="AL765" s="114"/>
      <c r="AM765" s="147"/>
      <c r="AN765" s="149"/>
      <c r="AO765" s="147"/>
      <c r="AP765" s="147"/>
      <c r="AQ765" s="114"/>
      <c r="AR765" s="147"/>
      <c r="AS765" s="114"/>
      <c r="AT765" s="147"/>
      <c r="AU765" s="147"/>
      <c r="AV765" s="147"/>
      <c r="AW765" s="114"/>
      <c r="AX765" s="147"/>
      <c r="AY765" s="114"/>
      <c r="AZ765" s="147"/>
      <c r="BA765" s="114"/>
      <c r="BB765" s="149"/>
      <c r="BC765" s="118"/>
      <c r="BD765" s="70"/>
      <c r="BE765" s="71"/>
      <c r="BF765" s="148"/>
      <c r="BG765" s="148"/>
      <c r="BH765" s="147"/>
      <c r="BI765" s="114"/>
      <c r="BJ765" s="114"/>
      <c r="BK765" s="147"/>
      <c r="BL765" s="150"/>
      <c r="BM765" s="147"/>
      <c r="BN765" s="147"/>
      <c r="BO765" s="147"/>
      <c r="BP765" s="147"/>
      <c r="BQ765" s="147"/>
      <c r="BR765" s="115"/>
      <c r="BS765" s="115"/>
      <c r="BT765" s="115"/>
      <c r="BU765" s="147"/>
      <c r="BV765" s="150"/>
      <c r="BW765" s="147"/>
      <c r="BX765" s="147"/>
      <c r="BY765" s="147"/>
      <c r="BZ765" s="147"/>
      <c r="CA765" s="147"/>
      <c r="CB765" s="115"/>
      <c r="CC765" s="115"/>
      <c r="CD765" s="115"/>
      <c r="CE765" s="147"/>
      <c r="CF765" s="150"/>
      <c r="CG765" s="120"/>
      <c r="CH765" s="185"/>
      <c r="CI765" s="122"/>
      <c r="CJ765" s="122"/>
      <c r="CK765" s="184"/>
      <c r="CL765" s="184"/>
    </row>
    <row r="766" spans="1:90" hidden="1" x14ac:dyDescent="0.25">
      <c r="A766" s="145"/>
      <c r="B766" s="146"/>
      <c r="C766" s="94"/>
      <c r="D766" s="147"/>
      <c r="E766" s="148"/>
      <c r="F766" s="149"/>
      <c r="G766" s="147"/>
      <c r="H766" s="147"/>
      <c r="I766" s="147"/>
      <c r="J766" s="147"/>
      <c r="K766" s="147"/>
      <c r="L766" s="115"/>
      <c r="M766" s="115"/>
      <c r="N766" s="115"/>
      <c r="O766" s="147"/>
      <c r="P766" s="149"/>
      <c r="Q766" s="147"/>
      <c r="R766" s="147"/>
      <c r="S766" s="147"/>
      <c r="T766" s="147"/>
      <c r="U766" s="147"/>
      <c r="V766" s="115"/>
      <c r="W766" s="115"/>
      <c r="X766" s="115"/>
      <c r="Y766" s="147"/>
      <c r="Z766" s="149"/>
      <c r="AA766" s="147"/>
      <c r="AB766" s="147"/>
      <c r="AC766" s="147"/>
      <c r="AD766" s="114"/>
      <c r="AE766" s="114"/>
      <c r="AF766" s="147"/>
      <c r="AG766" s="149"/>
      <c r="AH766" s="147"/>
      <c r="AI766" s="147"/>
      <c r="AJ766" s="147"/>
      <c r="AK766" s="114"/>
      <c r="AL766" s="114"/>
      <c r="AM766" s="147"/>
      <c r="AN766" s="149"/>
      <c r="AO766" s="147"/>
      <c r="AP766" s="147"/>
      <c r="AQ766" s="114"/>
      <c r="AR766" s="147"/>
      <c r="AS766" s="114"/>
      <c r="AT766" s="147"/>
      <c r="AU766" s="147"/>
      <c r="AV766" s="147"/>
      <c r="AW766" s="114"/>
      <c r="AX766" s="147"/>
      <c r="AY766" s="114"/>
      <c r="AZ766" s="147"/>
      <c r="BA766" s="114"/>
      <c r="BB766" s="149"/>
      <c r="BC766" s="118"/>
      <c r="BD766" s="70"/>
      <c r="BE766" s="71"/>
      <c r="BF766" s="148"/>
      <c r="BG766" s="148"/>
      <c r="BH766" s="147"/>
      <c r="BI766" s="114"/>
      <c r="BJ766" s="114"/>
      <c r="BK766" s="147"/>
      <c r="BL766" s="150"/>
      <c r="BM766" s="147"/>
      <c r="BN766" s="147"/>
      <c r="BO766" s="147"/>
      <c r="BP766" s="147"/>
      <c r="BQ766" s="147"/>
      <c r="BR766" s="115"/>
      <c r="BS766" s="115"/>
      <c r="BT766" s="115"/>
      <c r="BU766" s="147"/>
      <c r="BV766" s="150"/>
      <c r="BW766" s="147"/>
      <c r="BX766" s="147"/>
      <c r="BY766" s="147"/>
      <c r="BZ766" s="147"/>
      <c r="CA766" s="147"/>
      <c r="CB766" s="115"/>
      <c r="CC766" s="115"/>
      <c r="CD766" s="115"/>
      <c r="CE766" s="147"/>
      <c r="CF766" s="150"/>
      <c r="CG766" s="120"/>
      <c r="CH766" s="185"/>
      <c r="CI766" s="122"/>
      <c r="CJ766" s="122"/>
      <c r="CK766" s="184"/>
      <c r="CL766" s="184"/>
    </row>
    <row r="767" spans="1:90" hidden="1" x14ac:dyDescent="0.25">
      <c r="A767" s="145"/>
      <c r="B767" s="146"/>
      <c r="C767" s="94"/>
      <c r="D767" s="147"/>
      <c r="E767" s="148"/>
      <c r="F767" s="149"/>
      <c r="G767" s="147"/>
      <c r="H767" s="147"/>
      <c r="I767" s="147"/>
      <c r="J767" s="147"/>
      <c r="K767" s="147"/>
      <c r="L767" s="115"/>
      <c r="M767" s="115"/>
      <c r="N767" s="115"/>
      <c r="O767" s="147"/>
      <c r="P767" s="149"/>
      <c r="Q767" s="147"/>
      <c r="R767" s="147"/>
      <c r="S767" s="147"/>
      <c r="T767" s="147"/>
      <c r="U767" s="147"/>
      <c r="V767" s="115"/>
      <c r="W767" s="115"/>
      <c r="X767" s="115"/>
      <c r="Y767" s="147"/>
      <c r="Z767" s="149"/>
      <c r="AA767" s="147"/>
      <c r="AB767" s="147"/>
      <c r="AC767" s="147"/>
      <c r="AD767" s="114"/>
      <c r="AE767" s="114"/>
      <c r="AF767" s="147"/>
      <c r="AG767" s="149"/>
      <c r="AH767" s="147"/>
      <c r="AI767" s="147"/>
      <c r="AJ767" s="147"/>
      <c r="AK767" s="114"/>
      <c r="AL767" s="114"/>
      <c r="AM767" s="147"/>
      <c r="AN767" s="149"/>
      <c r="AO767" s="147"/>
      <c r="AP767" s="147"/>
      <c r="AQ767" s="114"/>
      <c r="AR767" s="147"/>
      <c r="AS767" s="114"/>
      <c r="AT767" s="147"/>
      <c r="AU767" s="147"/>
      <c r="AV767" s="147"/>
      <c r="AW767" s="114"/>
      <c r="AX767" s="147"/>
      <c r="AY767" s="114"/>
      <c r="AZ767" s="147"/>
      <c r="BA767" s="114"/>
      <c r="BB767" s="149"/>
      <c r="BC767" s="118"/>
      <c r="BD767" s="70"/>
      <c r="BE767" s="71"/>
      <c r="BF767" s="148"/>
      <c r="BG767" s="148"/>
      <c r="BH767" s="147"/>
      <c r="BI767" s="114"/>
      <c r="BJ767" s="114"/>
      <c r="BK767" s="147"/>
      <c r="BL767" s="150"/>
      <c r="BM767" s="147"/>
      <c r="BN767" s="147"/>
      <c r="BO767" s="147"/>
      <c r="BP767" s="147"/>
      <c r="BQ767" s="147"/>
      <c r="BR767" s="115"/>
      <c r="BS767" s="115"/>
      <c r="BT767" s="115"/>
      <c r="BU767" s="147"/>
      <c r="BV767" s="150"/>
      <c r="BW767" s="147"/>
      <c r="BX767" s="147"/>
      <c r="BY767" s="147"/>
      <c r="BZ767" s="147"/>
      <c r="CA767" s="147"/>
      <c r="CB767" s="115"/>
      <c r="CC767" s="115"/>
      <c r="CD767" s="115"/>
      <c r="CE767" s="147"/>
      <c r="CF767" s="150"/>
      <c r="CG767" s="120"/>
      <c r="CH767" s="185"/>
      <c r="CI767" s="122"/>
      <c r="CJ767" s="122"/>
      <c r="CK767" s="184"/>
      <c r="CL767" s="184"/>
    </row>
    <row r="768" spans="1:90" hidden="1" x14ac:dyDescent="0.25">
      <c r="A768" s="145"/>
      <c r="B768" s="146"/>
      <c r="C768" s="94"/>
      <c r="D768" s="147"/>
      <c r="E768" s="148"/>
      <c r="F768" s="149"/>
      <c r="G768" s="147"/>
      <c r="H768" s="147"/>
      <c r="I768" s="147"/>
      <c r="J768" s="147"/>
      <c r="K768" s="147"/>
      <c r="L768" s="115"/>
      <c r="M768" s="115"/>
      <c r="N768" s="115"/>
      <c r="O768" s="147"/>
      <c r="P768" s="149"/>
      <c r="Q768" s="147"/>
      <c r="R768" s="147"/>
      <c r="S768" s="147"/>
      <c r="T768" s="147"/>
      <c r="U768" s="147"/>
      <c r="V768" s="115"/>
      <c r="W768" s="115"/>
      <c r="X768" s="115"/>
      <c r="Y768" s="147"/>
      <c r="Z768" s="149"/>
      <c r="AA768" s="147"/>
      <c r="AB768" s="147"/>
      <c r="AC768" s="147"/>
      <c r="AD768" s="114"/>
      <c r="AE768" s="114"/>
      <c r="AF768" s="147"/>
      <c r="AG768" s="149"/>
      <c r="AH768" s="147"/>
      <c r="AI768" s="147"/>
      <c r="AJ768" s="147"/>
      <c r="AK768" s="114"/>
      <c r="AL768" s="114"/>
      <c r="AM768" s="147"/>
      <c r="AN768" s="149"/>
      <c r="AO768" s="147"/>
      <c r="AP768" s="147"/>
      <c r="AQ768" s="114"/>
      <c r="AR768" s="147"/>
      <c r="AS768" s="114"/>
      <c r="AT768" s="147"/>
      <c r="AU768" s="147"/>
      <c r="AV768" s="147"/>
      <c r="AW768" s="114"/>
      <c r="AX768" s="147"/>
      <c r="AY768" s="114"/>
      <c r="AZ768" s="147"/>
      <c r="BA768" s="114"/>
      <c r="BB768" s="149"/>
      <c r="BC768" s="118"/>
      <c r="BD768" s="70"/>
      <c r="BE768" s="71"/>
      <c r="BF768" s="148"/>
      <c r="BG768" s="148"/>
      <c r="BH768" s="147"/>
      <c r="BI768" s="114"/>
      <c r="BJ768" s="114"/>
      <c r="BK768" s="147"/>
      <c r="BL768" s="150"/>
      <c r="BM768" s="147"/>
      <c r="BN768" s="147"/>
      <c r="BO768" s="147"/>
      <c r="BP768" s="147"/>
      <c r="BQ768" s="147"/>
      <c r="BR768" s="115"/>
      <c r="BS768" s="115"/>
      <c r="BT768" s="115"/>
      <c r="BU768" s="147"/>
      <c r="BV768" s="150"/>
      <c r="BW768" s="147"/>
      <c r="BX768" s="147"/>
      <c r="BY768" s="147"/>
      <c r="BZ768" s="147"/>
      <c r="CA768" s="147"/>
      <c r="CB768" s="115"/>
      <c r="CC768" s="115"/>
      <c r="CD768" s="115"/>
      <c r="CE768" s="147"/>
      <c r="CF768" s="150"/>
      <c r="CG768" s="120"/>
      <c r="CH768" s="185"/>
      <c r="CI768" s="122"/>
      <c r="CJ768" s="122"/>
      <c r="CK768" s="184"/>
      <c r="CL768" s="184"/>
    </row>
    <row r="769" spans="1:90" hidden="1" x14ac:dyDescent="0.25">
      <c r="A769" s="145"/>
      <c r="B769" s="146"/>
      <c r="C769" s="94"/>
      <c r="D769" s="147"/>
      <c r="E769" s="148"/>
      <c r="F769" s="149"/>
      <c r="G769" s="147"/>
      <c r="H769" s="147"/>
      <c r="I769" s="147"/>
      <c r="J769" s="147"/>
      <c r="K769" s="147"/>
      <c r="L769" s="115"/>
      <c r="M769" s="115"/>
      <c r="N769" s="115"/>
      <c r="O769" s="147"/>
      <c r="P769" s="149"/>
      <c r="Q769" s="147"/>
      <c r="R769" s="147"/>
      <c r="S769" s="147"/>
      <c r="T769" s="147"/>
      <c r="U769" s="147"/>
      <c r="V769" s="115"/>
      <c r="W769" s="115"/>
      <c r="X769" s="115"/>
      <c r="Y769" s="147"/>
      <c r="Z769" s="149"/>
      <c r="AA769" s="147"/>
      <c r="AB769" s="147"/>
      <c r="AC769" s="147"/>
      <c r="AD769" s="114"/>
      <c r="AE769" s="114"/>
      <c r="AF769" s="147"/>
      <c r="AG769" s="149"/>
      <c r="AH769" s="147"/>
      <c r="AI769" s="147"/>
      <c r="AJ769" s="147"/>
      <c r="AK769" s="114"/>
      <c r="AL769" s="114"/>
      <c r="AM769" s="147"/>
      <c r="AN769" s="149"/>
      <c r="AO769" s="147"/>
      <c r="AP769" s="147"/>
      <c r="AQ769" s="114"/>
      <c r="AR769" s="147"/>
      <c r="AS769" s="114"/>
      <c r="AT769" s="147"/>
      <c r="AU769" s="147"/>
      <c r="AV769" s="147"/>
      <c r="AW769" s="114"/>
      <c r="AX769" s="147"/>
      <c r="AY769" s="114"/>
      <c r="AZ769" s="147"/>
      <c r="BA769" s="114"/>
      <c r="BB769" s="149"/>
      <c r="BC769" s="118"/>
      <c r="BD769" s="70"/>
      <c r="BE769" s="71"/>
      <c r="BF769" s="148"/>
      <c r="BG769" s="148"/>
      <c r="BH769" s="147"/>
      <c r="BI769" s="114"/>
      <c r="BJ769" s="114"/>
      <c r="BK769" s="147"/>
      <c r="BL769" s="150"/>
      <c r="BM769" s="147"/>
      <c r="BN769" s="147"/>
      <c r="BO769" s="147"/>
      <c r="BP769" s="147"/>
      <c r="BQ769" s="147"/>
      <c r="BR769" s="115"/>
      <c r="BS769" s="115"/>
      <c r="BT769" s="115"/>
      <c r="BU769" s="147"/>
      <c r="BV769" s="150"/>
      <c r="BW769" s="147"/>
      <c r="BX769" s="147"/>
      <c r="BY769" s="147"/>
      <c r="BZ769" s="147"/>
      <c r="CA769" s="147"/>
      <c r="CB769" s="115"/>
      <c r="CC769" s="115"/>
      <c r="CD769" s="115"/>
      <c r="CE769" s="147"/>
      <c r="CF769" s="150"/>
      <c r="CG769" s="120"/>
      <c r="CH769" s="185"/>
      <c r="CI769" s="122"/>
      <c r="CJ769" s="122"/>
      <c r="CK769" s="184"/>
      <c r="CL769" s="184"/>
    </row>
    <row r="770" spans="1:90" hidden="1" x14ac:dyDescent="0.25">
      <c r="A770" s="145"/>
      <c r="B770" s="146"/>
      <c r="C770" s="94"/>
      <c r="D770" s="147"/>
      <c r="E770" s="148"/>
      <c r="F770" s="149"/>
      <c r="G770" s="147"/>
      <c r="H770" s="147"/>
      <c r="I770" s="147"/>
      <c r="J770" s="147"/>
      <c r="K770" s="147"/>
      <c r="L770" s="115"/>
      <c r="M770" s="115"/>
      <c r="N770" s="115"/>
      <c r="O770" s="147"/>
      <c r="P770" s="149"/>
      <c r="Q770" s="147"/>
      <c r="R770" s="147"/>
      <c r="S770" s="147"/>
      <c r="T770" s="147"/>
      <c r="U770" s="147"/>
      <c r="V770" s="115"/>
      <c r="W770" s="115"/>
      <c r="X770" s="115"/>
      <c r="Y770" s="147"/>
      <c r="Z770" s="149"/>
      <c r="AA770" s="147"/>
      <c r="AB770" s="147"/>
      <c r="AC770" s="147"/>
      <c r="AD770" s="114"/>
      <c r="AE770" s="114"/>
      <c r="AF770" s="147"/>
      <c r="AG770" s="149"/>
      <c r="AH770" s="147"/>
      <c r="AI770" s="147"/>
      <c r="AJ770" s="147"/>
      <c r="AK770" s="114"/>
      <c r="AL770" s="114"/>
      <c r="AM770" s="147"/>
      <c r="AN770" s="149"/>
      <c r="AO770" s="147"/>
      <c r="AP770" s="147"/>
      <c r="AQ770" s="114"/>
      <c r="AR770" s="147"/>
      <c r="AS770" s="114"/>
      <c r="AT770" s="147"/>
      <c r="AU770" s="147"/>
      <c r="AV770" s="147"/>
      <c r="AW770" s="114"/>
      <c r="AX770" s="147"/>
      <c r="AY770" s="114"/>
      <c r="AZ770" s="147"/>
      <c r="BA770" s="114"/>
      <c r="BB770" s="149"/>
      <c r="BC770" s="118"/>
      <c r="BD770" s="70"/>
      <c r="BE770" s="71"/>
      <c r="BF770" s="148"/>
      <c r="BG770" s="148"/>
      <c r="BH770" s="147"/>
      <c r="BI770" s="114"/>
      <c r="BJ770" s="114"/>
      <c r="BK770" s="147"/>
      <c r="BL770" s="150"/>
      <c r="BM770" s="147"/>
      <c r="BN770" s="147"/>
      <c r="BO770" s="147"/>
      <c r="BP770" s="147"/>
      <c r="BQ770" s="147"/>
      <c r="BR770" s="115"/>
      <c r="BS770" s="115"/>
      <c r="BT770" s="115"/>
      <c r="BU770" s="147"/>
      <c r="BV770" s="150"/>
      <c r="BW770" s="147"/>
      <c r="BX770" s="147"/>
      <c r="BY770" s="147"/>
      <c r="BZ770" s="147"/>
      <c r="CA770" s="147"/>
      <c r="CB770" s="115"/>
      <c r="CC770" s="115"/>
      <c r="CD770" s="115"/>
      <c r="CE770" s="147"/>
      <c r="CF770" s="150"/>
      <c r="CG770" s="120"/>
      <c r="CH770" s="185"/>
      <c r="CI770" s="122"/>
      <c r="CJ770" s="122"/>
      <c r="CK770" s="184"/>
      <c r="CL770" s="184"/>
    </row>
    <row r="771" spans="1:90" hidden="1" x14ac:dyDescent="0.25">
      <c r="A771" s="145"/>
      <c r="B771" s="146"/>
      <c r="C771" s="94"/>
      <c r="D771" s="147"/>
      <c r="E771" s="148"/>
      <c r="F771" s="149"/>
      <c r="G771" s="147"/>
      <c r="H771" s="147"/>
      <c r="I771" s="147"/>
      <c r="J771" s="147"/>
      <c r="K771" s="147"/>
      <c r="L771" s="115"/>
      <c r="M771" s="115"/>
      <c r="N771" s="115"/>
      <c r="O771" s="147"/>
      <c r="P771" s="149"/>
      <c r="Q771" s="147"/>
      <c r="R771" s="147"/>
      <c r="S771" s="147"/>
      <c r="T771" s="147"/>
      <c r="U771" s="147"/>
      <c r="V771" s="115"/>
      <c r="W771" s="115"/>
      <c r="X771" s="115"/>
      <c r="Y771" s="147"/>
      <c r="Z771" s="149"/>
      <c r="AA771" s="147"/>
      <c r="AB771" s="147"/>
      <c r="AC771" s="147"/>
      <c r="AD771" s="114"/>
      <c r="AE771" s="114"/>
      <c r="AF771" s="147"/>
      <c r="AG771" s="149"/>
      <c r="AH771" s="147"/>
      <c r="AI771" s="147"/>
      <c r="AJ771" s="147"/>
      <c r="AK771" s="114"/>
      <c r="AL771" s="114"/>
      <c r="AM771" s="147"/>
      <c r="AN771" s="149"/>
      <c r="AO771" s="147"/>
      <c r="AP771" s="147"/>
      <c r="AQ771" s="114"/>
      <c r="AR771" s="147"/>
      <c r="AS771" s="114"/>
      <c r="AT771" s="147"/>
      <c r="AU771" s="147"/>
      <c r="AV771" s="147"/>
      <c r="AW771" s="114"/>
      <c r="AX771" s="147"/>
      <c r="AY771" s="114"/>
      <c r="AZ771" s="147"/>
      <c r="BA771" s="114"/>
      <c r="BB771" s="149"/>
      <c r="BC771" s="118"/>
      <c r="BD771" s="70"/>
      <c r="BE771" s="71"/>
      <c r="BF771" s="148"/>
      <c r="BG771" s="148"/>
      <c r="BH771" s="147"/>
      <c r="BI771" s="114"/>
      <c r="BJ771" s="114"/>
      <c r="BK771" s="147"/>
      <c r="BL771" s="150"/>
      <c r="BM771" s="147"/>
      <c r="BN771" s="147"/>
      <c r="BO771" s="147"/>
      <c r="BP771" s="147"/>
      <c r="BQ771" s="147"/>
      <c r="BR771" s="115"/>
      <c r="BS771" s="115"/>
      <c r="BT771" s="115"/>
      <c r="BU771" s="147"/>
      <c r="BV771" s="150"/>
      <c r="BW771" s="147"/>
      <c r="BX771" s="147"/>
      <c r="BY771" s="147"/>
      <c r="BZ771" s="147"/>
      <c r="CA771" s="147"/>
      <c r="CB771" s="115"/>
      <c r="CC771" s="115"/>
      <c r="CD771" s="115"/>
      <c r="CE771" s="147"/>
      <c r="CF771" s="150"/>
      <c r="CG771" s="120"/>
      <c r="CH771" s="185"/>
      <c r="CI771" s="122"/>
      <c r="CJ771" s="122"/>
      <c r="CK771" s="184"/>
      <c r="CL771" s="184"/>
    </row>
    <row r="772" spans="1:90" hidden="1" x14ac:dyDescent="0.25">
      <c r="A772" s="145"/>
      <c r="B772" s="146"/>
      <c r="C772" s="94"/>
      <c r="D772" s="147"/>
      <c r="E772" s="148"/>
      <c r="F772" s="149"/>
      <c r="G772" s="147"/>
      <c r="H772" s="147"/>
      <c r="I772" s="147"/>
      <c r="J772" s="147"/>
      <c r="K772" s="147"/>
      <c r="L772" s="115"/>
      <c r="M772" s="115"/>
      <c r="N772" s="115"/>
      <c r="O772" s="147"/>
      <c r="P772" s="149"/>
      <c r="Q772" s="147"/>
      <c r="R772" s="147"/>
      <c r="S772" s="147"/>
      <c r="T772" s="147"/>
      <c r="U772" s="147"/>
      <c r="V772" s="115"/>
      <c r="W772" s="115"/>
      <c r="X772" s="115"/>
      <c r="Y772" s="147"/>
      <c r="Z772" s="149"/>
      <c r="AA772" s="147"/>
      <c r="AB772" s="147"/>
      <c r="AC772" s="147"/>
      <c r="AD772" s="114"/>
      <c r="AE772" s="114"/>
      <c r="AF772" s="147"/>
      <c r="AG772" s="149"/>
      <c r="AH772" s="147"/>
      <c r="AI772" s="147"/>
      <c r="AJ772" s="147"/>
      <c r="AK772" s="114"/>
      <c r="AL772" s="114"/>
      <c r="AM772" s="147"/>
      <c r="AN772" s="149"/>
      <c r="AO772" s="147"/>
      <c r="AP772" s="147"/>
      <c r="AQ772" s="114"/>
      <c r="AR772" s="147"/>
      <c r="AS772" s="114"/>
      <c r="AT772" s="147"/>
      <c r="AU772" s="147"/>
      <c r="AV772" s="147"/>
      <c r="AW772" s="114"/>
      <c r="AX772" s="147"/>
      <c r="AY772" s="114"/>
      <c r="AZ772" s="147"/>
      <c r="BA772" s="114"/>
      <c r="BB772" s="149"/>
      <c r="BC772" s="118"/>
      <c r="BD772" s="70"/>
      <c r="BE772" s="71"/>
      <c r="BF772" s="148"/>
      <c r="BG772" s="148"/>
      <c r="BH772" s="147"/>
      <c r="BI772" s="114"/>
      <c r="BJ772" s="114"/>
      <c r="BK772" s="147"/>
      <c r="BL772" s="150"/>
      <c r="BM772" s="147"/>
      <c r="BN772" s="147"/>
      <c r="BO772" s="147"/>
      <c r="BP772" s="147"/>
      <c r="BQ772" s="147"/>
      <c r="BR772" s="115"/>
      <c r="BS772" s="115"/>
      <c r="BT772" s="115"/>
      <c r="BU772" s="147"/>
      <c r="BV772" s="150"/>
      <c r="BW772" s="147"/>
      <c r="BX772" s="147"/>
      <c r="BY772" s="147"/>
      <c r="BZ772" s="147"/>
      <c r="CA772" s="147"/>
      <c r="CB772" s="115"/>
      <c r="CC772" s="115"/>
      <c r="CD772" s="115"/>
      <c r="CE772" s="147"/>
      <c r="CF772" s="150"/>
      <c r="CG772" s="120"/>
      <c r="CH772" s="185"/>
      <c r="CI772" s="122"/>
      <c r="CJ772" s="122"/>
      <c r="CK772" s="184"/>
      <c r="CL772" s="184"/>
    </row>
    <row r="773" spans="1:90" hidden="1" x14ac:dyDescent="0.25">
      <c r="A773" s="145"/>
      <c r="B773" s="146"/>
      <c r="C773" s="94"/>
      <c r="D773" s="147"/>
      <c r="E773" s="148"/>
      <c r="F773" s="149"/>
      <c r="G773" s="147"/>
      <c r="H773" s="147"/>
      <c r="I773" s="147"/>
      <c r="J773" s="147"/>
      <c r="K773" s="147"/>
      <c r="L773" s="115"/>
      <c r="M773" s="115"/>
      <c r="N773" s="115"/>
      <c r="O773" s="147"/>
      <c r="P773" s="149"/>
      <c r="Q773" s="147"/>
      <c r="R773" s="147"/>
      <c r="S773" s="147"/>
      <c r="T773" s="147"/>
      <c r="U773" s="147"/>
      <c r="V773" s="115"/>
      <c r="W773" s="115"/>
      <c r="X773" s="115"/>
      <c r="Y773" s="147"/>
      <c r="Z773" s="149"/>
      <c r="AA773" s="147"/>
      <c r="AB773" s="147"/>
      <c r="AC773" s="147"/>
      <c r="AD773" s="114"/>
      <c r="AE773" s="114"/>
      <c r="AF773" s="147"/>
      <c r="AG773" s="149"/>
      <c r="AH773" s="147"/>
      <c r="AI773" s="147"/>
      <c r="AJ773" s="147"/>
      <c r="AK773" s="114"/>
      <c r="AL773" s="114"/>
      <c r="AM773" s="147"/>
      <c r="AN773" s="149"/>
      <c r="AO773" s="147"/>
      <c r="AP773" s="147"/>
      <c r="AQ773" s="114"/>
      <c r="AR773" s="147"/>
      <c r="AS773" s="114"/>
      <c r="AT773" s="147"/>
      <c r="AU773" s="147"/>
      <c r="AV773" s="147"/>
      <c r="AW773" s="114"/>
      <c r="AX773" s="147"/>
      <c r="AY773" s="114"/>
      <c r="AZ773" s="147"/>
      <c r="BA773" s="114"/>
      <c r="BB773" s="149"/>
      <c r="BC773" s="118"/>
      <c r="BD773" s="70"/>
      <c r="BE773" s="71"/>
      <c r="BF773" s="148"/>
      <c r="BG773" s="148"/>
      <c r="BH773" s="147"/>
      <c r="BI773" s="114"/>
      <c r="BJ773" s="114"/>
      <c r="BK773" s="147"/>
      <c r="BL773" s="150"/>
      <c r="BM773" s="147"/>
      <c r="BN773" s="147"/>
      <c r="BO773" s="147"/>
      <c r="BP773" s="147"/>
      <c r="BQ773" s="147"/>
      <c r="BR773" s="115"/>
      <c r="BS773" s="115"/>
      <c r="BT773" s="115"/>
      <c r="BU773" s="147"/>
      <c r="BV773" s="150"/>
      <c r="BW773" s="147"/>
      <c r="BX773" s="147"/>
      <c r="BY773" s="147"/>
      <c r="BZ773" s="147"/>
      <c r="CA773" s="147"/>
      <c r="CB773" s="115"/>
      <c r="CC773" s="115"/>
      <c r="CD773" s="115"/>
      <c r="CE773" s="147"/>
      <c r="CF773" s="150"/>
      <c r="CG773" s="120"/>
      <c r="CH773" s="185"/>
      <c r="CI773" s="122"/>
      <c r="CJ773" s="122"/>
      <c r="CK773" s="184"/>
      <c r="CL773" s="184"/>
    </row>
    <row r="774" spans="1:90" hidden="1" x14ac:dyDescent="0.25">
      <c r="A774" s="145"/>
      <c r="B774" s="146"/>
      <c r="C774" s="94"/>
      <c r="D774" s="147"/>
      <c r="E774" s="148"/>
      <c r="F774" s="149"/>
      <c r="G774" s="147"/>
      <c r="H774" s="147"/>
      <c r="I774" s="147"/>
      <c r="J774" s="147"/>
      <c r="K774" s="147"/>
      <c r="L774" s="115"/>
      <c r="M774" s="115"/>
      <c r="N774" s="115"/>
      <c r="O774" s="147"/>
      <c r="P774" s="149"/>
      <c r="Q774" s="147"/>
      <c r="R774" s="147"/>
      <c r="S774" s="147"/>
      <c r="T774" s="147"/>
      <c r="U774" s="147"/>
      <c r="V774" s="115"/>
      <c r="W774" s="115"/>
      <c r="X774" s="115"/>
      <c r="Y774" s="147"/>
      <c r="Z774" s="149"/>
      <c r="AA774" s="147"/>
      <c r="AB774" s="147"/>
      <c r="AC774" s="147"/>
      <c r="AD774" s="114"/>
      <c r="AE774" s="114"/>
      <c r="AF774" s="147"/>
      <c r="AG774" s="149"/>
      <c r="AH774" s="147"/>
      <c r="AI774" s="147"/>
      <c r="AJ774" s="147"/>
      <c r="AK774" s="114"/>
      <c r="AL774" s="114"/>
      <c r="AM774" s="147"/>
      <c r="AN774" s="149"/>
      <c r="AO774" s="147"/>
      <c r="AP774" s="147"/>
      <c r="AQ774" s="114"/>
      <c r="AR774" s="147"/>
      <c r="AS774" s="114"/>
      <c r="AT774" s="147"/>
      <c r="AU774" s="147"/>
      <c r="AV774" s="147"/>
      <c r="AW774" s="114"/>
      <c r="AX774" s="147"/>
      <c r="AY774" s="114"/>
      <c r="AZ774" s="147"/>
      <c r="BA774" s="114"/>
      <c r="BB774" s="149"/>
      <c r="BC774" s="118"/>
      <c r="BD774" s="70"/>
      <c r="BE774" s="71"/>
      <c r="BF774" s="148"/>
      <c r="BG774" s="148"/>
      <c r="BH774" s="147"/>
      <c r="BI774" s="114"/>
      <c r="BJ774" s="114"/>
      <c r="BK774" s="147"/>
      <c r="BL774" s="150"/>
      <c r="BM774" s="147"/>
      <c r="BN774" s="147"/>
      <c r="BO774" s="147"/>
      <c r="BP774" s="147"/>
      <c r="BQ774" s="147"/>
      <c r="BR774" s="115"/>
      <c r="BS774" s="115"/>
      <c r="BT774" s="115"/>
      <c r="BU774" s="147"/>
      <c r="BV774" s="150"/>
      <c r="BW774" s="147"/>
      <c r="BX774" s="147"/>
      <c r="BY774" s="147"/>
      <c r="BZ774" s="147"/>
      <c r="CA774" s="147"/>
      <c r="CB774" s="115"/>
      <c r="CC774" s="115"/>
      <c r="CD774" s="115"/>
      <c r="CE774" s="147"/>
      <c r="CF774" s="150"/>
      <c r="CG774" s="120"/>
      <c r="CH774" s="185"/>
      <c r="CI774" s="122"/>
      <c r="CJ774" s="122"/>
      <c r="CK774" s="184"/>
      <c r="CL774" s="184"/>
    </row>
    <row r="775" spans="1:90" hidden="1" x14ac:dyDescent="0.25">
      <c r="A775" s="145"/>
      <c r="B775" s="146"/>
      <c r="C775" s="94"/>
      <c r="D775" s="147"/>
      <c r="E775" s="148"/>
      <c r="F775" s="149"/>
      <c r="G775" s="147"/>
      <c r="H775" s="147"/>
      <c r="I775" s="147"/>
      <c r="J775" s="147"/>
      <c r="K775" s="147"/>
      <c r="L775" s="115"/>
      <c r="M775" s="115"/>
      <c r="N775" s="115"/>
      <c r="O775" s="147"/>
      <c r="P775" s="149"/>
      <c r="Q775" s="147"/>
      <c r="R775" s="147"/>
      <c r="S775" s="147"/>
      <c r="T775" s="147"/>
      <c r="U775" s="147"/>
      <c r="V775" s="115"/>
      <c r="W775" s="115"/>
      <c r="X775" s="115"/>
      <c r="Y775" s="147"/>
      <c r="Z775" s="149"/>
      <c r="AA775" s="147"/>
      <c r="AB775" s="147"/>
      <c r="AC775" s="147"/>
      <c r="AD775" s="114"/>
      <c r="AE775" s="114"/>
      <c r="AF775" s="147"/>
      <c r="AG775" s="149"/>
      <c r="AH775" s="147"/>
      <c r="AI775" s="147"/>
      <c r="AJ775" s="147"/>
      <c r="AK775" s="114"/>
      <c r="AL775" s="114"/>
      <c r="AM775" s="147"/>
      <c r="AN775" s="149"/>
      <c r="AO775" s="147"/>
      <c r="AP775" s="147"/>
      <c r="AQ775" s="114"/>
      <c r="AR775" s="147"/>
      <c r="AS775" s="114"/>
      <c r="AT775" s="147"/>
      <c r="AU775" s="147"/>
      <c r="AV775" s="147"/>
      <c r="AW775" s="114"/>
      <c r="AX775" s="147"/>
      <c r="AY775" s="114"/>
      <c r="AZ775" s="147"/>
      <c r="BA775" s="114"/>
      <c r="BB775" s="149"/>
      <c r="BC775" s="118"/>
      <c r="BD775" s="70"/>
      <c r="BE775" s="71"/>
      <c r="BF775" s="148"/>
      <c r="BG775" s="148"/>
      <c r="BH775" s="147"/>
      <c r="BI775" s="114"/>
      <c r="BJ775" s="114"/>
      <c r="BK775" s="147"/>
      <c r="BL775" s="150"/>
      <c r="BM775" s="147"/>
      <c r="BN775" s="147"/>
      <c r="BO775" s="147"/>
      <c r="BP775" s="147"/>
      <c r="BQ775" s="147"/>
      <c r="BR775" s="115"/>
      <c r="BS775" s="115"/>
      <c r="BT775" s="115"/>
      <c r="BU775" s="147"/>
      <c r="BV775" s="150"/>
      <c r="BW775" s="147"/>
      <c r="BX775" s="147"/>
      <c r="BY775" s="147"/>
      <c r="BZ775" s="147"/>
      <c r="CA775" s="147"/>
      <c r="CB775" s="115"/>
      <c r="CC775" s="115"/>
      <c r="CD775" s="115"/>
      <c r="CE775" s="147"/>
      <c r="CF775" s="150"/>
      <c r="CG775" s="120"/>
      <c r="CH775" s="185"/>
      <c r="CI775" s="122"/>
      <c r="CJ775" s="122"/>
      <c r="CK775" s="184"/>
      <c r="CL775" s="184"/>
    </row>
    <row r="776" spans="1:90" hidden="1" x14ac:dyDescent="0.25">
      <c r="A776" s="145"/>
      <c r="B776" s="146"/>
      <c r="C776" s="94"/>
      <c r="D776" s="147"/>
      <c r="E776" s="148"/>
      <c r="F776" s="149"/>
      <c r="G776" s="147"/>
      <c r="H776" s="147"/>
      <c r="I776" s="147"/>
      <c r="J776" s="147"/>
      <c r="K776" s="147"/>
      <c r="L776" s="115"/>
      <c r="M776" s="115"/>
      <c r="N776" s="115"/>
      <c r="O776" s="147"/>
      <c r="P776" s="149"/>
      <c r="Q776" s="147"/>
      <c r="R776" s="147"/>
      <c r="S776" s="147"/>
      <c r="T776" s="147"/>
      <c r="U776" s="147"/>
      <c r="V776" s="115"/>
      <c r="W776" s="115"/>
      <c r="X776" s="115"/>
      <c r="Y776" s="147"/>
      <c r="Z776" s="149"/>
      <c r="AA776" s="147"/>
      <c r="AB776" s="147"/>
      <c r="AC776" s="147"/>
      <c r="AD776" s="114"/>
      <c r="AE776" s="114"/>
      <c r="AF776" s="147"/>
      <c r="AG776" s="149"/>
      <c r="AH776" s="147"/>
      <c r="AI776" s="147"/>
      <c r="AJ776" s="147"/>
      <c r="AK776" s="114"/>
      <c r="AL776" s="114"/>
      <c r="AM776" s="147"/>
      <c r="AN776" s="149"/>
      <c r="AO776" s="147"/>
      <c r="AP776" s="147"/>
      <c r="AQ776" s="114"/>
      <c r="AR776" s="147"/>
      <c r="AS776" s="114"/>
      <c r="AT776" s="147"/>
      <c r="AU776" s="147"/>
      <c r="AV776" s="147"/>
      <c r="AW776" s="114"/>
      <c r="AX776" s="147"/>
      <c r="AY776" s="114"/>
      <c r="AZ776" s="147"/>
      <c r="BA776" s="114"/>
      <c r="BB776" s="149"/>
      <c r="BC776" s="118"/>
      <c r="BD776" s="70"/>
      <c r="BE776" s="71"/>
      <c r="BF776" s="148"/>
      <c r="BG776" s="148"/>
      <c r="BH776" s="147"/>
      <c r="BI776" s="114"/>
      <c r="BJ776" s="114"/>
      <c r="BK776" s="147"/>
      <c r="BL776" s="150"/>
      <c r="BM776" s="147"/>
      <c r="BN776" s="147"/>
      <c r="BO776" s="147"/>
      <c r="BP776" s="147"/>
      <c r="BQ776" s="147"/>
      <c r="BR776" s="115"/>
      <c r="BS776" s="115"/>
      <c r="BT776" s="115"/>
      <c r="BU776" s="147"/>
      <c r="BV776" s="150"/>
      <c r="BW776" s="147"/>
      <c r="BX776" s="147"/>
      <c r="BY776" s="147"/>
      <c r="BZ776" s="147"/>
      <c r="CA776" s="147"/>
      <c r="CB776" s="115"/>
      <c r="CC776" s="115"/>
      <c r="CD776" s="115"/>
      <c r="CE776" s="147"/>
      <c r="CF776" s="150"/>
      <c r="CG776" s="120"/>
      <c r="CH776" s="185"/>
      <c r="CI776" s="122"/>
      <c r="CJ776" s="122"/>
      <c r="CK776" s="184"/>
      <c r="CL776" s="184"/>
    </row>
    <row r="777" spans="1:90" hidden="1" x14ac:dyDescent="0.25">
      <c r="A777" s="145"/>
      <c r="B777" s="146"/>
      <c r="C777" s="94"/>
      <c r="D777" s="147"/>
      <c r="E777" s="148"/>
      <c r="F777" s="149"/>
      <c r="G777" s="147"/>
      <c r="H777" s="147"/>
      <c r="I777" s="147"/>
      <c r="J777" s="147"/>
      <c r="K777" s="147"/>
      <c r="L777" s="115"/>
      <c r="M777" s="115"/>
      <c r="N777" s="115"/>
      <c r="O777" s="147"/>
      <c r="P777" s="149"/>
      <c r="Q777" s="147"/>
      <c r="R777" s="147"/>
      <c r="S777" s="147"/>
      <c r="T777" s="147"/>
      <c r="U777" s="147"/>
      <c r="V777" s="115"/>
      <c r="W777" s="115"/>
      <c r="X777" s="115"/>
      <c r="Y777" s="147"/>
      <c r="Z777" s="149"/>
      <c r="AA777" s="147"/>
      <c r="AB777" s="147"/>
      <c r="AC777" s="147"/>
      <c r="AD777" s="114"/>
      <c r="AE777" s="114"/>
      <c r="AF777" s="147"/>
      <c r="AG777" s="149"/>
      <c r="AH777" s="147"/>
      <c r="AI777" s="147"/>
      <c r="AJ777" s="147"/>
      <c r="AK777" s="114"/>
      <c r="AL777" s="114"/>
      <c r="AM777" s="147"/>
      <c r="AN777" s="149"/>
      <c r="AO777" s="147"/>
      <c r="AP777" s="147"/>
      <c r="AQ777" s="114"/>
      <c r="AR777" s="147"/>
      <c r="AS777" s="114"/>
      <c r="AT777" s="147"/>
      <c r="AU777" s="147"/>
      <c r="AV777" s="147"/>
      <c r="AW777" s="114"/>
      <c r="AX777" s="147"/>
      <c r="AY777" s="114"/>
      <c r="AZ777" s="147"/>
      <c r="BA777" s="114"/>
      <c r="BB777" s="149"/>
      <c r="BC777" s="118"/>
      <c r="BD777" s="70"/>
      <c r="BE777" s="71"/>
      <c r="BF777" s="148"/>
      <c r="BG777" s="148"/>
      <c r="BH777" s="147"/>
      <c r="BI777" s="114"/>
      <c r="BJ777" s="114"/>
      <c r="BK777" s="147"/>
      <c r="BL777" s="150"/>
      <c r="BM777" s="147"/>
      <c r="BN777" s="147"/>
      <c r="BO777" s="147"/>
      <c r="BP777" s="147"/>
      <c r="BQ777" s="147"/>
      <c r="BR777" s="115"/>
      <c r="BS777" s="115"/>
      <c r="BT777" s="115"/>
      <c r="BU777" s="147"/>
      <c r="BV777" s="150"/>
      <c r="BW777" s="147"/>
      <c r="BX777" s="147"/>
      <c r="BY777" s="147"/>
      <c r="BZ777" s="147"/>
      <c r="CA777" s="147"/>
      <c r="CB777" s="115"/>
      <c r="CC777" s="115"/>
      <c r="CD777" s="115"/>
      <c r="CE777" s="147"/>
      <c r="CF777" s="150"/>
      <c r="CG777" s="120"/>
      <c r="CH777" s="185"/>
      <c r="CI777" s="122"/>
      <c r="CJ777" s="122"/>
      <c r="CK777" s="184"/>
      <c r="CL777" s="184"/>
    </row>
    <row r="778" spans="1:90" hidden="1" x14ac:dyDescent="0.25">
      <c r="A778" s="145"/>
      <c r="B778" s="146"/>
      <c r="C778" s="94"/>
      <c r="D778" s="147"/>
      <c r="E778" s="148"/>
      <c r="F778" s="149"/>
      <c r="G778" s="147"/>
      <c r="H778" s="147"/>
      <c r="I778" s="147"/>
      <c r="J778" s="147"/>
      <c r="K778" s="147"/>
      <c r="L778" s="115"/>
      <c r="M778" s="115"/>
      <c r="N778" s="115"/>
      <c r="O778" s="147"/>
      <c r="P778" s="149"/>
      <c r="Q778" s="147"/>
      <c r="R778" s="147"/>
      <c r="S778" s="147"/>
      <c r="T778" s="147"/>
      <c r="U778" s="147"/>
      <c r="V778" s="115"/>
      <c r="W778" s="115"/>
      <c r="X778" s="115"/>
      <c r="Y778" s="147"/>
      <c r="Z778" s="149"/>
      <c r="AA778" s="147"/>
      <c r="AB778" s="147"/>
      <c r="AC778" s="147"/>
      <c r="AD778" s="114"/>
      <c r="AE778" s="114"/>
      <c r="AF778" s="147"/>
      <c r="AG778" s="149"/>
      <c r="AH778" s="147"/>
      <c r="AI778" s="147"/>
      <c r="AJ778" s="147"/>
      <c r="AK778" s="114"/>
      <c r="AL778" s="114"/>
      <c r="AM778" s="147"/>
      <c r="AN778" s="149"/>
      <c r="AO778" s="147"/>
      <c r="AP778" s="147"/>
      <c r="AQ778" s="114"/>
      <c r="AR778" s="147"/>
      <c r="AS778" s="114"/>
      <c r="AT778" s="147"/>
      <c r="AU778" s="147"/>
      <c r="AV778" s="147"/>
      <c r="AW778" s="114"/>
      <c r="AX778" s="147"/>
      <c r="AY778" s="114"/>
      <c r="AZ778" s="147"/>
      <c r="BA778" s="114"/>
      <c r="BB778" s="149"/>
      <c r="BC778" s="118"/>
      <c r="BD778" s="70"/>
      <c r="BE778" s="71"/>
      <c r="BF778" s="148"/>
      <c r="BG778" s="148"/>
      <c r="BH778" s="147"/>
      <c r="BI778" s="114"/>
      <c r="BJ778" s="114"/>
      <c r="BK778" s="147"/>
      <c r="BL778" s="150"/>
      <c r="BM778" s="147"/>
      <c r="BN778" s="147"/>
      <c r="BO778" s="147"/>
      <c r="BP778" s="147"/>
      <c r="BQ778" s="147"/>
      <c r="BR778" s="115"/>
      <c r="BS778" s="115"/>
      <c r="BT778" s="115"/>
      <c r="BU778" s="147"/>
      <c r="BV778" s="150"/>
      <c r="BW778" s="147"/>
      <c r="BX778" s="147"/>
      <c r="BY778" s="147"/>
      <c r="BZ778" s="147"/>
      <c r="CA778" s="147"/>
      <c r="CB778" s="115"/>
      <c r="CC778" s="115"/>
      <c r="CD778" s="115"/>
      <c r="CE778" s="147"/>
      <c r="CF778" s="150"/>
      <c r="CG778" s="120"/>
      <c r="CH778" s="185"/>
      <c r="CI778" s="122"/>
      <c r="CJ778" s="122"/>
      <c r="CK778" s="184"/>
      <c r="CL778" s="184"/>
    </row>
    <row r="779" spans="1:90" hidden="1" x14ac:dyDescent="0.25">
      <c r="A779" s="145"/>
      <c r="B779" s="146"/>
      <c r="C779" s="94"/>
      <c r="D779" s="147"/>
      <c r="E779" s="148"/>
      <c r="F779" s="149"/>
      <c r="G779" s="147"/>
      <c r="H779" s="147"/>
      <c r="I779" s="147"/>
      <c r="J779" s="147"/>
      <c r="K779" s="147"/>
      <c r="L779" s="115"/>
      <c r="M779" s="115"/>
      <c r="N779" s="115"/>
      <c r="O779" s="147"/>
      <c r="P779" s="149"/>
      <c r="Q779" s="147"/>
      <c r="R779" s="147"/>
      <c r="S779" s="147"/>
      <c r="T779" s="147"/>
      <c r="U779" s="147"/>
      <c r="V779" s="115"/>
      <c r="W779" s="115"/>
      <c r="X779" s="115"/>
      <c r="Y779" s="147"/>
      <c r="Z779" s="149"/>
      <c r="AA779" s="147"/>
      <c r="AB779" s="147"/>
      <c r="AC779" s="147"/>
      <c r="AD779" s="114"/>
      <c r="AE779" s="114"/>
      <c r="AF779" s="147"/>
      <c r="AG779" s="149"/>
      <c r="AH779" s="147"/>
      <c r="AI779" s="147"/>
      <c r="AJ779" s="147"/>
      <c r="AK779" s="114"/>
      <c r="AL779" s="114"/>
      <c r="AM779" s="147"/>
      <c r="AN779" s="149"/>
      <c r="AO779" s="147"/>
      <c r="AP779" s="147"/>
      <c r="AQ779" s="114"/>
      <c r="AR779" s="147"/>
      <c r="AS779" s="114"/>
      <c r="AT779" s="147"/>
      <c r="AU779" s="147"/>
      <c r="AV779" s="147"/>
      <c r="AW779" s="114"/>
      <c r="AX779" s="147"/>
      <c r="AY779" s="114"/>
      <c r="AZ779" s="147"/>
      <c r="BA779" s="114"/>
      <c r="BB779" s="149"/>
      <c r="BC779" s="118"/>
      <c r="BD779" s="70"/>
      <c r="BE779" s="71"/>
      <c r="BF779" s="148"/>
      <c r="BG779" s="148"/>
      <c r="BH779" s="147"/>
      <c r="BI779" s="114"/>
      <c r="BJ779" s="114"/>
      <c r="BK779" s="147"/>
      <c r="BL779" s="150"/>
      <c r="BM779" s="147"/>
      <c r="BN779" s="147"/>
      <c r="BO779" s="147"/>
      <c r="BP779" s="147"/>
      <c r="BQ779" s="147"/>
      <c r="BR779" s="115"/>
      <c r="BS779" s="115"/>
      <c r="BT779" s="115"/>
      <c r="BU779" s="147"/>
      <c r="BV779" s="150"/>
      <c r="BW779" s="147"/>
      <c r="BX779" s="147"/>
      <c r="BY779" s="147"/>
      <c r="BZ779" s="147"/>
      <c r="CA779" s="147"/>
      <c r="CB779" s="115"/>
      <c r="CC779" s="115"/>
      <c r="CD779" s="115"/>
      <c r="CE779" s="147"/>
      <c r="CF779" s="150"/>
      <c r="CG779" s="120"/>
      <c r="CH779" s="185"/>
      <c r="CI779" s="122"/>
      <c r="CJ779" s="122"/>
      <c r="CK779" s="184"/>
      <c r="CL779" s="184"/>
    </row>
    <row r="780" spans="1:90" hidden="1" x14ac:dyDescent="0.25">
      <c r="A780" s="145"/>
      <c r="B780" s="146"/>
      <c r="C780" s="94"/>
      <c r="D780" s="147"/>
      <c r="E780" s="148"/>
      <c r="F780" s="149"/>
      <c r="G780" s="147"/>
      <c r="H780" s="147"/>
      <c r="I780" s="147"/>
      <c r="J780" s="147"/>
      <c r="K780" s="147"/>
      <c r="L780" s="115"/>
      <c r="M780" s="115"/>
      <c r="N780" s="115"/>
      <c r="O780" s="147"/>
      <c r="P780" s="149"/>
      <c r="Q780" s="147"/>
      <c r="R780" s="147"/>
      <c r="S780" s="147"/>
      <c r="T780" s="147"/>
      <c r="U780" s="147"/>
      <c r="V780" s="115"/>
      <c r="W780" s="115"/>
      <c r="X780" s="115"/>
      <c r="Y780" s="147"/>
      <c r="Z780" s="149"/>
      <c r="AA780" s="147"/>
      <c r="AB780" s="147"/>
      <c r="AC780" s="147"/>
      <c r="AD780" s="114"/>
      <c r="AE780" s="114"/>
      <c r="AF780" s="147"/>
      <c r="AG780" s="149"/>
      <c r="AH780" s="147"/>
      <c r="AI780" s="147"/>
      <c r="AJ780" s="147"/>
      <c r="AK780" s="114"/>
      <c r="AL780" s="114"/>
      <c r="AM780" s="147"/>
      <c r="AN780" s="149"/>
      <c r="AO780" s="147"/>
      <c r="AP780" s="147"/>
      <c r="AQ780" s="114"/>
      <c r="AR780" s="147"/>
      <c r="AS780" s="114"/>
      <c r="AT780" s="147"/>
      <c r="AU780" s="147"/>
      <c r="AV780" s="147"/>
      <c r="AW780" s="114"/>
      <c r="AX780" s="147"/>
      <c r="AY780" s="114"/>
      <c r="AZ780" s="147"/>
      <c r="BA780" s="114"/>
      <c r="BB780" s="149"/>
      <c r="BC780" s="118"/>
      <c r="BD780" s="70"/>
      <c r="BE780" s="71"/>
      <c r="BF780" s="148"/>
      <c r="BG780" s="148"/>
      <c r="BH780" s="147"/>
      <c r="BI780" s="114"/>
      <c r="BJ780" s="114"/>
      <c r="BK780" s="147"/>
      <c r="BL780" s="150"/>
      <c r="BM780" s="147"/>
      <c r="BN780" s="147"/>
      <c r="BO780" s="147"/>
      <c r="BP780" s="147"/>
      <c r="BQ780" s="147"/>
      <c r="BR780" s="115"/>
      <c r="BS780" s="115"/>
      <c r="BT780" s="115"/>
      <c r="BU780" s="147"/>
      <c r="BV780" s="150"/>
      <c r="BW780" s="147"/>
      <c r="BX780" s="147"/>
      <c r="BY780" s="147"/>
      <c r="BZ780" s="147"/>
      <c r="CA780" s="147"/>
      <c r="CB780" s="115"/>
      <c r="CC780" s="115"/>
      <c r="CD780" s="115"/>
      <c r="CE780" s="147"/>
      <c r="CF780" s="150"/>
      <c r="CG780" s="120"/>
      <c r="CH780" s="185"/>
      <c r="CI780" s="122"/>
      <c r="CJ780" s="122"/>
      <c r="CK780" s="184"/>
      <c r="CL780" s="184"/>
    </row>
    <row r="781" spans="1:90" hidden="1" x14ac:dyDescent="0.25">
      <c r="A781" s="145"/>
      <c r="B781" s="146"/>
      <c r="C781" s="94"/>
      <c r="D781" s="147"/>
      <c r="E781" s="148"/>
      <c r="F781" s="149"/>
      <c r="G781" s="147"/>
      <c r="H781" s="147"/>
      <c r="I781" s="147"/>
      <c r="J781" s="147"/>
      <c r="K781" s="147"/>
      <c r="L781" s="115"/>
      <c r="M781" s="115"/>
      <c r="N781" s="115"/>
      <c r="O781" s="147"/>
      <c r="P781" s="149"/>
      <c r="Q781" s="147"/>
      <c r="R781" s="147"/>
      <c r="S781" s="147"/>
      <c r="T781" s="147"/>
      <c r="U781" s="147"/>
      <c r="V781" s="115"/>
      <c r="W781" s="115"/>
      <c r="X781" s="115"/>
      <c r="Y781" s="147"/>
      <c r="Z781" s="149"/>
      <c r="AA781" s="147"/>
      <c r="AB781" s="147"/>
      <c r="AC781" s="147"/>
      <c r="AD781" s="114"/>
      <c r="AE781" s="114"/>
      <c r="AF781" s="147"/>
      <c r="AG781" s="149"/>
      <c r="AH781" s="147"/>
      <c r="AI781" s="147"/>
      <c r="AJ781" s="147"/>
      <c r="AK781" s="114"/>
      <c r="AL781" s="114"/>
      <c r="AM781" s="147"/>
      <c r="AN781" s="149"/>
      <c r="AO781" s="147"/>
      <c r="AP781" s="147"/>
      <c r="AQ781" s="114"/>
      <c r="AR781" s="147"/>
      <c r="AS781" s="114"/>
      <c r="AT781" s="147"/>
      <c r="AU781" s="147"/>
      <c r="AV781" s="147"/>
      <c r="AW781" s="114"/>
      <c r="AX781" s="147"/>
      <c r="AY781" s="114"/>
      <c r="AZ781" s="147"/>
      <c r="BA781" s="114"/>
      <c r="BB781" s="149"/>
      <c r="BC781" s="118"/>
      <c r="BD781" s="70"/>
      <c r="BE781" s="71"/>
      <c r="BF781" s="148"/>
      <c r="BG781" s="148"/>
      <c r="BH781" s="147"/>
      <c r="BI781" s="114"/>
      <c r="BJ781" s="114"/>
      <c r="BK781" s="147"/>
      <c r="BL781" s="150"/>
      <c r="BM781" s="147"/>
      <c r="BN781" s="147"/>
      <c r="BO781" s="147"/>
      <c r="BP781" s="147"/>
      <c r="BQ781" s="147"/>
      <c r="BR781" s="115"/>
      <c r="BS781" s="115"/>
      <c r="BT781" s="115"/>
      <c r="BU781" s="147"/>
      <c r="BV781" s="150"/>
      <c r="BW781" s="147"/>
      <c r="BX781" s="147"/>
      <c r="BY781" s="147"/>
      <c r="BZ781" s="147"/>
      <c r="CA781" s="147"/>
      <c r="CB781" s="115"/>
      <c r="CC781" s="115"/>
      <c r="CD781" s="115"/>
      <c r="CE781" s="147"/>
      <c r="CF781" s="150"/>
      <c r="CG781" s="120"/>
      <c r="CH781" s="185"/>
      <c r="CI781" s="122"/>
      <c r="CJ781" s="122"/>
      <c r="CK781" s="184"/>
      <c r="CL781" s="184"/>
    </row>
    <row r="782" spans="1:90" hidden="1" x14ac:dyDescent="0.25">
      <c r="A782" s="145"/>
      <c r="B782" s="146"/>
      <c r="C782" s="94"/>
      <c r="D782" s="147"/>
      <c r="E782" s="148"/>
      <c r="F782" s="149"/>
      <c r="G782" s="147"/>
      <c r="H782" s="147"/>
      <c r="I782" s="147"/>
      <c r="J782" s="147"/>
      <c r="K782" s="147"/>
      <c r="L782" s="115"/>
      <c r="M782" s="115"/>
      <c r="N782" s="115"/>
      <c r="O782" s="147"/>
      <c r="P782" s="149"/>
      <c r="Q782" s="147"/>
      <c r="R782" s="147"/>
      <c r="S782" s="147"/>
      <c r="T782" s="147"/>
      <c r="U782" s="147"/>
      <c r="V782" s="115"/>
      <c r="W782" s="115"/>
      <c r="X782" s="115"/>
      <c r="Y782" s="147"/>
      <c r="Z782" s="149"/>
      <c r="AA782" s="147"/>
      <c r="AB782" s="147"/>
      <c r="AC782" s="147"/>
      <c r="AD782" s="114"/>
      <c r="AE782" s="114"/>
      <c r="AF782" s="147"/>
      <c r="AG782" s="149"/>
      <c r="AH782" s="147"/>
      <c r="AI782" s="147"/>
      <c r="AJ782" s="147"/>
      <c r="AK782" s="114"/>
      <c r="AL782" s="114"/>
      <c r="AM782" s="147"/>
      <c r="AN782" s="149"/>
      <c r="AO782" s="147"/>
      <c r="AP782" s="147"/>
      <c r="AQ782" s="114"/>
      <c r="AR782" s="147"/>
      <c r="AS782" s="114"/>
      <c r="AT782" s="147"/>
      <c r="AU782" s="147"/>
      <c r="AV782" s="147"/>
      <c r="AW782" s="114"/>
      <c r="AX782" s="147"/>
      <c r="AY782" s="114"/>
      <c r="AZ782" s="147"/>
      <c r="BA782" s="114"/>
      <c r="BB782" s="149"/>
      <c r="BC782" s="118"/>
      <c r="BD782" s="70"/>
      <c r="BE782" s="71"/>
      <c r="BF782" s="148"/>
      <c r="BG782" s="148"/>
      <c r="BH782" s="147"/>
      <c r="BI782" s="114"/>
      <c r="BJ782" s="114"/>
      <c r="BK782" s="147"/>
      <c r="BL782" s="150"/>
      <c r="BM782" s="147"/>
      <c r="BN782" s="147"/>
      <c r="BO782" s="147"/>
      <c r="BP782" s="147"/>
      <c r="BQ782" s="147"/>
      <c r="BR782" s="115"/>
      <c r="BS782" s="115"/>
      <c r="BT782" s="115"/>
      <c r="BU782" s="147"/>
      <c r="BV782" s="150"/>
      <c r="BW782" s="147"/>
      <c r="BX782" s="147"/>
      <c r="BY782" s="147"/>
      <c r="BZ782" s="147"/>
      <c r="CA782" s="147"/>
      <c r="CB782" s="115"/>
      <c r="CC782" s="115"/>
      <c r="CD782" s="115"/>
      <c r="CE782" s="147"/>
      <c r="CF782" s="150"/>
      <c r="CG782" s="120"/>
      <c r="CH782" s="185"/>
      <c r="CI782" s="122"/>
      <c r="CJ782" s="122"/>
      <c r="CK782" s="184"/>
      <c r="CL782" s="184"/>
    </row>
    <row r="783" spans="1:90" hidden="1" x14ac:dyDescent="0.25">
      <c r="A783" s="145"/>
      <c r="B783" s="146"/>
      <c r="C783" s="94"/>
      <c r="D783" s="147"/>
      <c r="E783" s="148"/>
      <c r="F783" s="149"/>
      <c r="G783" s="147"/>
      <c r="H783" s="147"/>
      <c r="I783" s="147"/>
      <c r="J783" s="147"/>
      <c r="K783" s="147"/>
      <c r="L783" s="115"/>
      <c r="M783" s="115"/>
      <c r="N783" s="115"/>
      <c r="O783" s="147"/>
      <c r="P783" s="149"/>
      <c r="Q783" s="147"/>
      <c r="R783" s="147"/>
      <c r="S783" s="147"/>
      <c r="T783" s="147"/>
      <c r="U783" s="147"/>
      <c r="V783" s="115"/>
      <c r="W783" s="115"/>
      <c r="X783" s="115"/>
      <c r="Y783" s="147"/>
      <c r="Z783" s="149"/>
      <c r="AA783" s="147"/>
      <c r="AB783" s="147"/>
      <c r="AC783" s="147"/>
      <c r="AD783" s="114"/>
      <c r="AE783" s="114"/>
      <c r="AF783" s="147"/>
      <c r="AG783" s="149"/>
      <c r="AH783" s="147"/>
      <c r="AI783" s="147"/>
      <c r="AJ783" s="147"/>
      <c r="AK783" s="114"/>
      <c r="AL783" s="114"/>
      <c r="AM783" s="147"/>
      <c r="AN783" s="149"/>
      <c r="AO783" s="147"/>
      <c r="AP783" s="147"/>
      <c r="AQ783" s="114"/>
      <c r="AR783" s="147"/>
      <c r="AS783" s="114"/>
      <c r="AT783" s="147"/>
      <c r="AU783" s="147"/>
      <c r="AV783" s="147"/>
      <c r="AW783" s="114"/>
      <c r="AX783" s="147"/>
      <c r="AY783" s="114"/>
      <c r="AZ783" s="147"/>
      <c r="BA783" s="114"/>
      <c r="BB783" s="149"/>
      <c r="BC783" s="118"/>
      <c r="BD783" s="70"/>
      <c r="BE783" s="71"/>
      <c r="BF783" s="148"/>
      <c r="BG783" s="148"/>
      <c r="BH783" s="147"/>
      <c r="BI783" s="114"/>
      <c r="BJ783" s="114"/>
      <c r="BK783" s="147"/>
      <c r="BL783" s="150"/>
      <c r="BM783" s="147"/>
      <c r="BN783" s="147"/>
      <c r="BO783" s="147"/>
      <c r="BP783" s="147"/>
      <c r="BQ783" s="147"/>
      <c r="BR783" s="115"/>
      <c r="BS783" s="115"/>
      <c r="BT783" s="115"/>
      <c r="BU783" s="147"/>
      <c r="BV783" s="150"/>
      <c r="BW783" s="147"/>
      <c r="BX783" s="147"/>
      <c r="BY783" s="147"/>
      <c r="BZ783" s="147"/>
      <c r="CA783" s="147"/>
      <c r="CB783" s="115"/>
      <c r="CC783" s="115"/>
      <c r="CD783" s="115"/>
      <c r="CE783" s="147"/>
      <c r="CF783" s="150"/>
      <c r="CG783" s="120"/>
      <c r="CH783" s="185"/>
      <c r="CI783" s="122"/>
      <c r="CJ783" s="122"/>
      <c r="CK783" s="184"/>
      <c r="CL783" s="184"/>
    </row>
    <row r="784" spans="1:90" hidden="1" x14ac:dyDescent="0.25">
      <c r="A784" s="145"/>
      <c r="B784" s="146"/>
      <c r="C784" s="94"/>
      <c r="D784" s="147"/>
      <c r="E784" s="148"/>
      <c r="F784" s="149"/>
      <c r="G784" s="147"/>
      <c r="H784" s="147"/>
      <c r="I784" s="147"/>
      <c r="J784" s="147"/>
      <c r="K784" s="147"/>
      <c r="L784" s="115"/>
      <c r="M784" s="115"/>
      <c r="N784" s="115"/>
      <c r="O784" s="147"/>
      <c r="P784" s="149"/>
      <c r="Q784" s="147"/>
      <c r="R784" s="147"/>
      <c r="S784" s="147"/>
      <c r="T784" s="147"/>
      <c r="U784" s="147"/>
      <c r="V784" s="115"/>
      <c r="W784" s="115"/>
      <c r="X784" s="115"/>
      <c r="Y784" s="147"/>
      <c r="Z784" s="149"/>
      <c r="AA784" s="147"/>
      <c r="AB784" s="147"/>
      <c r="AC784" s="147"/>
      <c r="AD784" s="114"/>
      <c r="AE784" s="114"/>
      <c r="AF784" s="147"/>
      <c r="AG784" s="149"/>
      <c r="AH784" s="147"/>
      <c r="AI784" s="147"/>
      <c r="AJ784" s="147"/>
      <c r="AK784" s="114"/>
      <c r="AL784" s="114"/>
      <c r="AM784" s="147"/>
      <c r="AN784" s="149"/>
      <c r="AO784" s="147"/>
      <c r="AP784" s="147"/>
      <c r="AQ784" s="114"/>
      <c r="AR784" s="147"/>
      <c r="AS784" s="114"/>
      <c r="AT784" s="147"/>
      <c r="AU784" s="147"/>
      <c r="AV784" s="147"/>
      <c r="AW784" s="114"/>
      <c r="AX784" s="147"/>
      <c r="AY784" s="114"/>
      <c r="AZ784" s="147"/>
      <c r="BA784" s="114"/>
      <c r="BB784" s="149"/>
      <c r="BC784" s="118"/>
      <c r="BD784" s="70"/>
      <c r="BE784" s="71"/>
      <c r="BF784" s="148"/>
      <c r="BG784" s="148"/>
      <c r="BH784" s="147"/>
      <c r="BI784" s="114"/>
      <c r="BJ784" s="114"/>
      <c r="BK784" s="147"/>
      <c r="BL784" s="150"/>
      <c r="BM784" s="147"/>
      <c r="BN784" s="147"/>
      <c r="BO784" s="147"/>
      <c r="BP784" s="147"/>
      <c r="BQ784" s="147"/>
      <c r="BR784" s="115"/>
      <c r="BS784" s="115"/>
      <c r="BT784" s="115"/>
      <c r="BU784" s="147"/>
      <c r="BV784" s="150"/>
      <c r="BW784" s="147"/>
      <c r="BX784" s="147"/>
      <c r="BY784" s="147"/>
      <c r="BZ784" s="147"/>
      <c r="CA784" s="147"/>
      <c r="CB784" s="115"/>
      <c r="CC784" s="115"/>
      <c r="CD784" s="115"/>
      <c r="CE784" s="147"/>
      <c r="CF784" s="150"/>
      <c r="CG784" s="120"/>
      <c r="CH784" s="185"/>
      <c r="CI784" s="122"/>
      <c r="CJ784" s="122"/>
      <c r="CK784" s="184"/>
      <c r="CL784" s="184"/>
    </row>
    <row r="785" spans="1:90" hidden="1" x14ac:dyDescent="0.25">
      <c r="A785" s="145"/>
      <c r="B785" s="146"/>
      <c r="C785" s="94"/>
      <c r="D785" s="147"/>
      <c r="E785" s="148"/>
      <c r="F785" s="149"/>
      <c r="G785" s="147"/>
      <c r="H785" s="147"/>
      <c r="I785" s="147"/>
      <c r="J785" s="147"/>
      <c r="K785" s="147"/>
      <c r="L785" s="115"/>
      <c r="M785" s="115"/>
      <c r="N785" s="115"/>
      <c r="O785" s="147"/>
      <c r="P785" s="149"/>
      <c r="Q785" s="147"/>
      <c r="R785" s="147"/>
      <c r="S785" s="147"/>
      <c r="T785" s="147"/>
      <c r="U785" s="147"/>
      <c r="V785" s="115"/>
      <c r="W785" s="115"/>
      <c r="X785" s="115"/>
      <c r="Y785" s="147"/>
      <c r="Z785" s="149"/>
      <c r="AA785" s="147"/>
      <c r="AB785" s="147"/>
      <c r="AC785" s="147"/>
      <c r="AD785" s="114"/>
      <c r="AE785" s="114"/>
      <c r="AF785" s="147"/>
      <c r="AG785" s="149"/>
      <c r="AH785" s="147"/>
      <c r="AI785" s="147"/>
      <c r="AJ785" s="147"/>
      <c r="AK785" s="114"/>
      <c r="AL785" s="114"/>
      <c r="AM785" s="147"/>
      <c r="AN785" s="149"/>
      <c r="AO785" s="147"/>
      <c r="AP785" s="147"/>
      <c r="AQ785" s="114"/>
      <c r="AR785" s="147"/>
      <c r="AS785" s="114"/>
      <c r="AT785" s="147"/>
      <c r="AU785" s="147"/>
      <c r="AV785" s="147"/>
      <c r="AW785" s="114"/>
      <c r="AX785" s="147"/>
      <c r="AY785" s="114"/>
      <c r="AZ785" s="147"/>
      <c r="BA785" s="114"/>
      <c r="BB785" s="149"/>
      <c r="BC785" s="118"/>
      <c r="BD785" s="70"/>
      <c r="BE785" s="71"/>
      <c r="BF785" s="148"/>
      <c r="BG785" s="148"/>
      <c r="BH785" s="147"/>
      <c r="BI785" s="114"/>
      <c r="BJ785" s="114"/>
      <c r="BK785" s="147"/>
      <c r="BL785" s="150"/>
      <c r="BM785" s="147"/>
      <c r="BN785" s="147"/>
      <c r="BO785" s="147"/>
      <c r="BP785" s="147"/>
      <c r="BQ785" s="147"/>
      <c r="BR785" s="115"/>
      <c r="BS785" s="115"/>
      <c r="BT785" s="115"/>
      <c r="BU785" s="147"/>
      <c r="BV785" s="150"/>
      <c r="BW785" s="147"/>
      <c r="BX785" s="147"/>
      <c r="BY785" s="147"/>
      <c r="BZ785" s="147"/>
      <c r="CA785" s="147"/>
      <c r="CB785" s="115"/>
      <c r="CC785" s="115"/>
      <c r="CD785" s="115"/>
      <c r="CE785" s="147"/>
      <c r="CF785" s="150"/>
      <c r="CG785" s="120"/>
      <c r="CH785" s="185"/>
      <c r="CI785" s="122"/>
      <c r="CJ785" s="122"/>
      <c r="CK785" s="184"/>
      <c r="CL785" s="184"/>
    </row>
    <row r="786" spans="1:90" hidden="1" x14ac:dyDescent="0.25">
      <c r="A786" s="145"/>
      <c r="B786" s="146"/>
      <c r="C786" s="94"/>
      <c r="D786" s="147"/>
      <c r="E786" s="148"/>
      <c r="F786" s="149"/>
      <c r="G786" s="147"/>
      <c r="H786" s="147"/>
      <c r="I786" s="147"/>
      <c r="J786" s="147"/>
      <c r="K786" s="147"/>
      <c r="L786" s="115"/>
      <c r="M786" s="115"/>
      <c r="N786" s="115"/>
      <c r="O786" s="147"/>
      <c r="P786" s="149"/>
      <c r="Q786" s="147"/>
      <c r="R786" s="147"/>
      <c r="S786" s="147"/>
      <c r="T786" s="147"/>
      <c r="U786" s="147"/>
      <c r="V786" s="115"/>
      <c r="W786" s="115"/>
      <c r="X786" s="115"/>
      <c r="Y786" s="147"/>
      <c r="Z786" s="149"/>
      <c r="AA786" s="147"/>
      <c r="AB786" s="147"/>
      <c r="AC786" s="147"/>
      <c r="AD786" s="114"/>
      <c r="AE786" s="114"/>
      <c r="AF786" s="147"/>
      <c r="AG786" s="149"/>
      <c r="AH786" s="147"/>
      <c r="AI786" s="147"/>
      <c r="AJ786" s="147"/>
      <c r="AK786" s="114"/>
      <c r="AL786" s="114"/>
      <c r="AM786" s="147"/>
      <c r="AN786" s="149"/>
      <c r="AO786" s="147"/>
      <c r="AP786" s="147"/>
      <c r="AQ786" s="114"/>
      <c r="AR786" s="147"/>
      <c r="AS786" s="114"/>
      <c r="AT786" s="147"/>
      <c r="AU786" s="147"/>
      <c r="AV786" s="147"/>
      <c r="AW786" s="114"/>
      <c r="AX786" s="147"/>
      <c r="AY786" s="114"/>
      <c r="AZ786" s="147"/>
      <c r="BA786" s="114"/>
      <c r="BB786" s="149"/>
      <c r="BC786" s="118"/>
      <c r="BD786" s="70"/>
      <c r="BE786" s="71"/>
      <c r="BF786" s="148"/>
      <c r="BG786" s="148"/>
      <c r="BH786" s="147"/>
      <c r="BI786" s="114"/>
      <c r="BJ786" s="114"/>
      <c r="BK786" s="147"/>
      <c r="BL786" s="150"/>
      <c r="BM786" s="147"/>
      <c r="BN786" s="147"/>
      <c r="BO786" s="147"/>
      <c r="BP786" s="147"/>
      <c r="BQ786" s="147"/>
      <c r="BR786" s="115"/>
      <c r="BS786" s="115"/>
      <c r="BT786" s="115"/>
      <c r="BU786" s="147"/>
      <c r="BV786" s="150"/>
      <c r="BW786" s="147"/>
      <c r="BX786" s="147"/>
      <c r="BY786" s="147"/>
      <c r="BZ786" s="147"/>
      <c r="CA786" s="147"/>
      <c r="CB786" s="115"/>
      <c r="CC786" s="115"/>
      <c r="CD786" s="115"/>
      <c r="CE786" s="147"/>
      <c r="CF786" s="150"/>
      <c r="CG786" s="120"/>
      <c r="CH786" s="185"/>
      <c r="CI786" s="122"/>
      <c r="CJ786" s="122"/>
      <c r="CK786" s="184"/>
      <c r="CL786" s="184"/>
    </row>
    <row r="787" spans="1:90" hidden="1" x14ac:dyDescent="0.25">
      <c r="A787" s="145"/>
      <c r="B787" s="146"/>
      <c r="C787" s="94"/>
      <c r="D787" s="147"/>
      <c r="E787" s="148"/>
      <c r="F787" s="149"/>
      <c r="G787" s="147"/>
      <c r="H787" s="147"/>
      <c r="I787" s="147"/>
      <c r="J787" s="147"/>
      <c r="K787" s="147"/>
      <c r="L787" s="115"/>
      <c r="M787" s="115"/>
      <c r="N787" s="115"/>
      <c r="O787" s="147"/>
      <c r="P787" s="149"/>
      <c r="Q787" s="147"/>
      <c r="R787" s="147"/>
      <c r="S787" s="147"/>
      <c r="T787" s="147"/>
      <c r="U787" s="147"/>
      <c r="V787" s="115"/>
      <c r="W787" s="115"/>
      <c r="X787" s="115"/>
      <c r="Y787" s="147"/>
      <c r="Z787" s="149"/>
      <c r="AA787" s="147"/>
      <c r="AB787" s="147"/>
      <c r="AC787" s="147"/>
      <c r="AD787" s="114"/>
      <c r="AE787" s="114"/>
      <c r="AF787" s="147"/>
      <c r="AG787" s="149"/>
      <c r="AH787" s="147"/>
      <c r="AI787" s="147"/>
      <c r="AJ787" s="147"/>
      <c r="AK787" s="114"/>
      <c r="AL787" s="114"/>
      <c r="AM787" s="147"/>
      <c r="AN787" s="149"/>
      <c r="AO787" s="147"/>
      <c r="AP787" s="147"/>
      <c r="AQ787" s="114"/>
      <c r="AR787" s="147"/>
      <c r="AS787" s="114"/>
      <c r="AT787" s="147"/>
      <c r="AU787" s="147"/>
      <c r="AV787" s="147"/>
      <c r="AW787" s="114"/>
      <c r="AX787" s="147"/>
      <c r="AY787" s="114"/>
      <c r="AZ787" s="147"/>
      <c r="BA787" s="114"/>
      <c r="BB787" s="149"/>
      <c r="BC787" s="118"/>
      <c r="BD787" s="70"/>
      <c r="BE787" s="71"/>
      <c r="BF787" s="148"/>
      <c r="BG787" s="148"/>
      <c r="BH787" s="147"/>
      <c r="BI787" s="114"/>
      <c r="BJ787" s="114"/>
      <c r="BK787" s="147"/>
      <c r="BL787" s="150"/>
      <c r="BM787" s="147"/>
      <c r="BN787" s="147"/>
      <c r="BO787" s="147"/>
      <c r="BP787" s="147"/>
      <c r="BQ787" s="147"/>
      <c r="BR787" s="115"/>
      <c r="BS787" s="115"/>
      <c r="BT787" s="115"/>
      <c r="BU787" s="147"/>
      <c r="BV787" s="150"/>
      <c r="BW787" s="147"/>
      <c r="BX787" s="147"/>
      <c r="BY787" s="147"/>
      <c r="BZ787" s="147"/>
      <c r="CA787" s="147"/>
      <c r="CB787" s="115"/>
      <c r="CC787" s="115"/>
      <c r="CD787" s="115"/>
      <c r="CE787" s="147"/>
      <c r="CF787" s="150"/>
      <c r="CG787" s="120"/>
      <c r="CH787" s="185"/>
      <c r="CI787" s="122"/>
      <c r="CJ787" s="122"/>
      <c r="CK787" s="184"/>
      <c r="CL787" s="184"/>
    </row>
    <row r="788" spans="1:90" hidden="1" x14ac:dyDescent="0.25">
      <c r="A788" s="145"/>
      <c r="B788" s="146"/>
      <c r="C788" s="94"/>
      <c r="D788" s="147"/>
      <c r="E788" s="148"/>
      <c r="F788" s="149"/>
      <c r="G788" s="147"/>
      <c r="H788" s="147"/>
      <c r="I788" s="147"/>
      <c r="J788" s="147"/>
      <c r="K788" s="147"/>
      <c r="L788" s="115"/>
      <c r="M788" s="115"/>
      <c r="N788" s="115"/>
      <c r="O788" s="147"/>
      <c r="P788" s="149"/>
      <c r="Q788" s="147"/>
      <c r="R788" s="147"/>
      <c r="S788" s="147"/>
      <c r="T788" s="147"/>
      <c r="U788" s="147"/>
      <c r="V788" s="115"/>
      <c r="W788" s="115"/>
      <c r="X788" s="115"/>
      <c r="Y788" s="147"/>
      <c r="Z788" s="149"/>
      <c r="AA788" s="147"/>
      <c r="AB788" s="147"/>
      <c r="AC788" s="147"/>
      <c r="AD788" s="114"/>
      <c r="AE788" s="114"/>
      <c r="AF788" s="147"/>
      <c r="AG788" s="149"/>
      <c r="AH788" s="147"/>
      <c r="AI788" s="147"/>
      <c r="AJ788" s="147"/>
      <c r="AK788" s="114"/>
      <c r="AL788" s="114"/>
      <c r="AM788" s="147"/>
      <c r="AN788" s="149"/>
      <c r="AO788" s="147"/>
      <c r="AP788" s="147"/>
      <c r="AQ788" s="114"/>
      <c r="AR788" s="147"/>
      <c r="AS788" s="114"/>
      <c r="AT788" s="147"/>
      <c r="AU788" s="147"/>
      <c r="AV788" s="147"/>
      <c r="AW788" s="114"/>
      <c r="AX788" s="147"/>
      <c r="AY788" s="114"/>
      <c r="AZ788" s="147"/>
      <c r="BA788" s="114"/>
      <c r="BB788" s="149"/>
      <c r="BC788" s="118"/>
      <c r="BD788" s="70"/>
      <c r="BE788" s="71"/>
      <c r="BF788" s="148"/>
      <c r="BG788" s="148"/>
      <c r="BH788" s="147"/>
      <c r="BI788" s="114"/>
      <c r="BJ788" s="114"/>
      <c r="BK788" s="147"/>
      <c r="BL788" s="150"/>
      <c r="BM788" s="147"/>
      <c r="BN788" s="147"/>
      <c r="BO788" s="147"/>
      <c r="BP788" s="147"/>
      <c r="BQ788" s="147"/>
      <c r="BR788" s="115"/>
      <c r="BS788" s="115"/>
      <c r="BT788" s="115"/>
      <c r="BU788" s="147"/>
      <c r="BV788" s="150"/>
      <c r="BW788" s="147"/>
      <c r="BX788" s="147"/>
      <c r="BY788" s="147"/>
      <c r="BZ788" s="147"/>
      <c r="CA788" s="147"/>
      <c r="CB788" s="115"/>
      <c r="CC788" s="115"/>
      <c r="CD788" s="115"/>
      <c r="CE788" s="147"/>
      <c r="CF788" s="150"/>
      <c r="CG788" s="120"/>
      <c r="CH788" s="185"/>
      <c r="CI788" s="122"/>
      <c r="CJ788" s="122"/>
      <c r="CK788" s="184"/>
      <c r="CL788" s="184"/>
    </row>
    <row r="789" spans="1:90" hidden="1" x14ac:dyDescent="0.25">
      <c r="A789" s="145"/>
      <c r="B789" s="146"/>
      <c r="C789" s="94"/>
      <c r="D789" s="147"/>
      <c r="E789" s="148"/>
      <c r="F789" s="149"/>
      <c r="G789" s="147"/>
      <c r="H789" s="147"/>
      <c r="I789" s="147"/>
      <c r="J789" s="147"/>
      <c r="K789" s="147"/>
      <c r="L789" s="115"/>
      <c r="M789" s="115"/>
      <c r="N789" s="115"/>
      <c r="O789" s="147"/>
      <c r="P789" s="149"/>
      <c r="Q789" s="147"/>
      <c r="R789" s="147"/>
      <c r="S789" s="147"/>
      <c r="T789" s="147"/>
      <c r="U789" s="147"/>
      <c r="V789" s="115"/>
      <c r="W789" s="115"/>
      <c r="X789" s="115"/>
      <c r="Y789" s="147"/>
      <c r="Z789" s="149"/>
      <c r="AA789" s="147"/>
      <c r="AB789" s="147"/>
      <c r="AC789" s="147"/>
      <c r="AD789" s="114"/>
      <c r="AE789" s="114"/>
      <c r="AF789" s="147"/>
      <c r="AG789" s="149"/>
      <c r="AH789" s="147"/>
      <c r="AI789" s="147"/>
      <c r="AJ789" s="147"/>
      <c r="AK789" s="114"/>
      <c r="AL789" s="114"/>
      <c r="AM789" s="147"/>
      <c r="AN789" s="149"/>
      <c r="AO789" s="147"/>
      <c r="AP789" s="147"/>
      <c r="AQ789" s="114"/>
      <c r="AR789" s="147"/>
      <c r="AS789" s="114"/>
      <c r="AT789" s="147"/>
      <c r="AU789" s="147"/>
      <c r="AV789" s="147"/>
      <c r="AW789" s="114"/>
      <c r="AX789" s="147"/>
      <c r="AY789" s="114"/>
      <c r="AZ789" s="147"/>
      <c r="BA789" s="114"/>
      <c r="BB789" s="149"/>
      <c r="BC789" s="118"/>
      <c r="BD789" s="70"/>
      <c r="BE789" s="71"/>
      <c r="BF789" s="148"/>
      <c r="BG789" s="148"/>
      <c r="BH789" s="147"/>
      <c r="BI789" s="114"/>
      <c r="BJ789" s="114"/>
      <c r="BK789" s="147"/>
      <c r="BL789" s="150"/>
      <c r="BM789" s="147"/>
      <c r="BN789" s="147"/>
      <c r="BO789" s="147"/>
      <c r="BP789" s="147"/>
      <c r="BQ789" s="147"/>
      <c r="BR789" s="115"/>
      <c r="BS789" s="115"/>
      <c r="BT789" s="115"/>
      <c r="BU789" s="147"/>
      <c r="BV789" s="150"/>
      <c r="BW789" s="147"/>
      <c r="BX789" s="147"/>
      <c r="BY789" s="147"/>
      <c r="BZ789" s="147"/>
      <c r="CA789" s="147"/>
      <c r="CB789" s="115"/>
      <c r="CC789" s="115"/>
      <c r="CD789" s="115"/>
      <c r="CE789" s="147"/>
      <c r="CF789" s="150"/>
      <c r="CG789" s="120"/>
      <c r="CH789" s="185"/>
      <c r="CI789" s="122"/>
      <c r="CJ789" s="122"/>
      <c r="CK789" s="184"/>
      <c r="CL789" s="184"/>
    </row>
    <row r="790" spans="1:90" hidden="1" x14ac:dyDescent="0.25">
      <c r="A790" s="145"/>
      <c r="B790" s="146"/>
      <c r="C790" s="94"/>
      <c r="D790" s="147"/>
      <c r="E790" s="148"/>
      <c r="F790" s="149"/>
      <c r="G790" s="147"/>
      <c r="H790" s="147"/>
      <c r="I790" s="147"/>
      <c r="J790" s="147"/>
      <c r="K790" s="147"/>
      <c r="L790" s="115"/>
      <c r="M790" s="115"/>
      <c r="N790" s="115"/>
      <c r="O790" s="147"/>
      <c r="P790" s="149"/>
      <c r="Q790" s="147"/>
      <c r="R790" s="147"/>
      <c r="S790" s="147"/>
      <c r="T790" s="147"/>
      <c r="U790" s="147"/>
      <c r="V790" s="115"/>
      <c r="W790" s="115"/>
      <c r="X790" s="115"/>
      <c r="Y790" s="147"/>
      <c r="Z790" s="149"/>
      <c r="AA790" s="147"/>
      <c r="AB790" s="147"/>
      <c r="AC790" s="147"/>
      <c r="AD790" s="114"/>
      <c r="AE790" s="114"/>
      <c r="AF790" s="147"/>
      <c r="AG790" s="149"/>
      <c r="AH790" s="147"/>
      <c r="AI790" s="147"/>
      <c r="AJ790" s="147"/>
      <c r="AK790" s="114"/>
      <c r="AL790" s="114"/>
      <c r="AM790" s="147"/>
      <c r="AN790" s="149"/>
      <c r="AO790" s="147"/>
      <c r="AP790" s="147"/>
      <c r="AQ790" s="114"/>
      <c r="AR790" s="147"/>
      <c r="AS790" s="114"/>
      <c r="AT790" s="147"/>
      <c r="AU790" s="147"/>
      <c r="AV790" s="147"/>
      <c r="AW790" s="114"/>
      <c r="AX790" s="147"/>
      <c r="AY790" s="114"/>
      <c r="AZ790" s="147"/>
      <c r="BA790" s="114"/>
      <c r="BB790" s="149"/>
      <c r="BC790" s="118"/>
      <c r="BD790" s="70"/>
      <c r="BE790" s="71"/>
      <c r="BF790" s="148"/>
      <c r="BG790" s="148"/>
      <c r="BH790" s="147"/>
      <c r="BI790" s="114"/>
      <c r="BJ790" s="114"/>
      <c r="BK790" s="147"/>
      <c r="BL790" s="150"/>
      <c r="BM790" s="147"/>
      <c r="BN790" s="147"/>
      <c r="BO790" s="147"/>
      <c r="BP790" s="147"/>
      <c r="BQ790" s="147"/>
      <c r="BR790" s="115"/>
      <c r="BS790" s="115"/>
      <c r="BT790" s="115"/>
      <c r="BU790" s="147"/>
      <c r="BV790" s="150"/>
      <c r="BW790" s="147"/>
      <c r="BX790" s="147"/>
      <c r="BY790" s="147"/>
      <c r="BZ790" s="147"/>
      <c r="CA790" s="147"/>
      <c r="CB790" s="115"/>
      <c r="CC790" s="115"/>
      <c r="CD790" s="115"/>
      <c r="CE790" s="147"/>
      <c r="CF790" s="150"/>
      <c r="CG790" s="120"/>
      <c r="CH790" s="185"/>
      <c r="CI790" s="122"/>
      <c r="CJ790" s="122"/>
      <c r="CK790" s="184"/>
      <c r="CL790" s="184"/>
    </row>
    <row r="791" spans="1:90" hidden="1" x14ac:dyDescent="0.25">
      <c r="A791" s="145"/>
      <c r="B791" s="146"/>
      <c r="C791" s="94"/>
      <c r="D791" s="147"/>
      <c r="E791" s="148"/>
      <c r="F791" s="149"/>
      <c r="G791" s="147"/>
      <c r="H791" s="147"/>
      <c r="I791" s="147"/>
      <c r="J791" s="147"/>
      <c r="K791" s="147"/>
      <c r="L791" s="115"/>
      <c r="M791" s="115"/>
      <c r="N791" s="115"/>
      <c r="O791" s="147"/>
      <c r="P791" s="149"/>
      <c r="Q791" s="147"/>
      <c r="R791" s="147"/>
      <c r="S791" s="147"/>
      <c r="T791" s="147"/>
      <c r="U791" s="147"/>
      <c r="V791" s="115"/>
      <c r="W791" s="115"/>
      <c r="X791" s="115"/>
      <c r="Y791" s="147"/>
      <c r="Z791" s="149"/>
      <c r="AA791" s="147"/>
      <c r="AB791" s="147"/>
      <c r="AC791" s="147"/>
      <c r="AD791" s="114"/>
      <c r="AE791" s="114"/>
      <c r="AF791" s="147"/>
      <c r="AG791" s="149"/>
      <c r="AH791" s="147"/>
      <c r="AI791" s="147"/>
      <c r="AJ791" s="147"/>
      <c r="AK791" s="114"/>
      <c r="AL791" s="114"/>
      <c r="AM791" s="147"/>
      <c r="AN791" s="149"/>
      <c r="AO791" s="147"/>
      <c r="AP791" s="147"/>
      <c r="AQ791" s="114"/>
      <c r="AR791" s="147"/>
      <c r="AS791" s="114"/>
      <c r="AT791" s="147"/>
      <c r="AU791" s="147"/>
      <c r="AV791" s="147"/>
      <c r="AW791" s="114"/>
      <c r="AX791" s="147"/>
      <c r="AY791" s="114"/>
      <c r="AZ791" s="147"/>
      <c r="BA791" s="114"/>
      <c r="BB791" s="149"/>
      <c r="BC791" s="118"/>
      <c r="BD791" s="70"/>
      <c r="BE791" s="71"/>
      <c r="BF791" s="148"/>
      <c r="BG791" s="148"/>
      <c r="BH791" s="147"/>
      <c r="BI791" s="114"/>
      <c r="BJ791" s="114"/>
      <c r="BK791" s="147"/>
      <c r="BL791" s="150"/>
      <c r="BM791" s="147"/>
      <c r="BN791" s="147"/>
      <c r="BO791" s="147"/>
      <c r="BP791" s="147"/>
      <c r="BQ791" s="147"/>
      <c r="BR791" s="115"/>
      <c r="BS791" s="115"/>
      <c r="BT791" s="115"/>
      <c r="BU791" s="147"/>
      <c r="BV791" s="150"/>
      <c r="BW791" s="147"/>
      <c r="BX791" s="147"/>
      <c r="BY791" s="147"/>
      <c r="BZ791" s="147"/>
      <c r="CA791" s="147"/>
      <c r="CB791" s="115"/>
      <c r="CC791" s="115"/>
      <c r="CD791" s="115"/>
      <c r="CE791" s="147"/>
      <c r="CF791" s="150"/>
      <c r="CG791" s="120"/>
      <c r="CH791" s="185"/>
      <c r="CI791" s="122"/>
      <c r="CJ791" s="122"/>
      <c r="CK791" s="184"/>
      <c r="CL791" s="184"/>
    </row>
    <row r="792" spans="1:90" hidden="1" x14ac:dyDescent="0.25">
      <c r="A792" s="145"/>
      <c r="B792" s="146"/>
      <c r="C792" s="94"/>
      <c r="D792" s="147"/>
      <c r="E792" s="148"/>
      <c r="F792" s="149"/>
      <c r="G792" s="147"/>
      <c r="H792" s="147"/>
      <c r="I792" s="147"/>
      <c r="J792" s="147"/>
      <c r="K792" s="147"/>
      <c r="L792" s="115"/>
      <c r="M792" s="115"/>
      <c r="N792" s="115"/>
      <c r="O792" s="147"/>
      <c r="P792" s="149"/>
      <c r="Q792" s="147"/>
      <c r="R792" s="147"/>
      <c r="S792" s="147"/>
      <c r="T792" s="147"/>
      <c r="U792" s="147"/>
      <c r="V792" s="115"/>
      <c r="W792" s="115"/>
      <c r="X792" s="115"/>
      <c r="Y792" s="147"/>
      <c r="Z792" s="149"/>
      <c r="AA792" s="147"/>
      <c r="AB792" s="147"/>
      <c r="AC792" s="147"/>
      <c r="AD792" s="114"/>
      <c r="AE792" s="114"/>
      <c r="AF792" s="147"/>
      <c r="AG792" s="149"/>
      <c r="AH792" s="147"/>
      <c r="AI792" s="147"/>
      <c r="AJ792" s="147"/>
      <c r="AK792" s="114"/>
      <c r="AL792" s="114"/>
      <c r="AM792" s="147"/>
      <c r="AN792" s="149"/>
      <c r="AO792" s="147"/>
      <c r="AP792" s="147"/>
      <c r="AQ792" s="114"/>
      <c r="AR792" s="147"/>
      <c r="AS792" s="114"/>
      <c r="AT792" s="147"/>
      <c r="AU792" s="147"/>
      <c r="AV792" s="147"/>
      <c r="AW792" s="114"/>
      <c r="AX792" s="147"/>
      <c r="AY792" s="114"/>
      <c r="AZ792" s="147"/>
      <c r="BA792" s="114"/>
      <c r="BB792" s="149"/>
      <c r="BC792" s="118"/>
      <c r="BD792" s="70"/>
      <c r="BE792" s="71"/>
      <c r="BF792" s="148"/>
      <c r="BG792" s="148"/>
      <c r="BH792" s="147"/>
      <c r="BI792" s="114"/>
      <c r="BJ792" s="114"/>
      <c r="BK792" s="147"/>
      <c r="BL792" s="150"/>
      <c r="BM792" s="147"/>
      <c r="BN792" s="147"/>
      <c r="BO792" s="147"/>
      <c r="BP792" s="147"/>
      <c r="BQ792" s="147"/>
      <c r="BR792" s="115"/>
      <c r="BS792" s="115"/>
      <c r="BT792" s="115"/>
      <c r="BU792" s="147"/>
      <c r="BV792" s="150"/>
      <c r="BW792" s="147"/>
      <c r="BX792" s="147"/>
      <c r="BY792" s="147"/>
      <c r="BZ792" s="147"/>
      <c r="CA792" s="147"/>
      <c r="CB792" s="115"/>
      <c r="CC792" s="115"/>
      <c r="CD792" s="115"/>
      <c r="CE792" s="147"/>
      <c r="CF792" s="150"/>
      <c r="CG792" s="120"/>
      <c r="CH792" s="185"/>
      <c r="CI792" s="122"/>
      <c r="CJ792" s="122"/>
      <c r="CK792" s="184"/>
      <c r="CL792" s="184"/>
    </row>
    <row r="793" spans="1:90" hidden="1" x14ac:dyDescent="0.25">
      <c r="A793" s="145"/>
      <c r="B793" s="146"/>
      <c r="C793" s="94"/>
      <c r="D793" s="147"/>
      <c r="E793" s="148"/>
      <c r="F793" s="149"/>
      <c r="G793" s="147"/>
      <c r="H793" s="147"/>
      <c r="I793" s="147"/>
      <c r="J793" s="147"/>
      <c r="K793" s="147"/>
      <c r="L793" s="115"/>
      <c r="M793" s="115"/>
      <c r="N793" s="115"/>
      <c r="O793" s="147"/>
      <c r="P793" s="149"/>
      <c r="Q793" s="147"/>
      <c r="R793" s="147"/>
      <c r="S793" s="147"/>
      <c r="T793" s="147"/>
      <c r="U793" s="147"/>
      <c r="V793" s="115"/>
      <c r="W793" s="115"/>
      <c r="X793" s="115"/>
      <c r="Y793" s="147"/>
      <c r="Z793" s="149"/>
      <c r="AA793" s="147"/>
      <c r="AB793" s="147"/>
      <c r="AC793" s="147"/>
      <c r="AD793" s="114"/>
      <c r="AE793" s="114"/>
      <c r="AF793" s="147"/>
      <c r="AG793" s="149"/>
      <c r="AH793" s="147"/>
      <c r="AI793" s="147"/>
      <c r="AJ793" s="147"/>
      <c r="AK793" s="114"/>
      <c r="AL793" s="114"/>
      <c r="AM793" s="147"/>
      <c r="AN793" s="149"/>
      <c r="AO793" s="147"/>
      <c r="AP793" s="147"/>
      <c r="AQ793" s="114"/>
      <c r="AR793" s="147"/>
      <c r="AS793" s="114"/>
      <c r="AT793" s="147"/>
      <c r="AU793" s="147"/>
      <c r="AV793" s="147"/>
      <c r="AW793" s="114"/>
      <c r="AX793" s="147"/>
      <c r="AY793" s="114"/>
      <c r="AZ793" s="147"/>
      <c r="BA793" s="114"/>
      <c r="BB793" s="149"/>
      <c r="BC793" s="118"/>
      <c r="BD793" s="70"/>
      <c r="BE793" s="71"/>
      <c r="BF793" s="148"/>
      <c r="BG793" s="148"/>
      <c r="BH793" s="147"/>
      <c r="BI793" s="114"/>
      <c r="BJ793" s="114"/>
      <c r="BK793" s="147"/>
      <c r="BL793" s="150"/>
      <c r="BM793" s="147"/>
      <c r="BN793" s="147"/>
      <c r="BO793" s="147"/>
      <c r="BP793" s="147"/>
      <c r="BQ793" s="147"/>
      <c r="BR793" s="115"/>
      <c r="BS793" s="115"/>
      <c r="BT793" s="115"/>
      <c r="BU793" s="147"/>
      <c r="BV793" s="150"/>
      <c r="BW793" s="147"/>
      <c r="BX793" s="147"/>
      <c r="BY793" s="147"/>
      <c r="BZ793" s="147"/>
      <c r="CA793" s="147"/>
      <c r="CB793" s="115"/>
      <c r="CC793" s="115"/>
      <c r="CD793" s="115"/>
      <c r="CE793" s="147"/>
      <c r="CF793" s="150"/>
      <c r="CG793" s="120"/>
      <c r="CH793" s="185"/>
      <c r="CI793" s="122"/>
      <c r="CJ793" s="122"/>
      <c r="CK793" s="184"/>
      <c r="CL793" s="184"/>
    </row>
    <row r="794" spans="1:90" hidden="1" x14ac:dyDescent="0.25">
      <c r="A794" s="145"/>
      <c r="B794" s="146"/>
      <c r="C794" s="94"/>
      <c r="D794" s="147"/>
      <c r="E794" s="148"/>
      <c r="F794" s="149"/>
      <c r="G794" s="147"/>
      <c r="H794" s="147"/>
      <c r="I794" s="147"/>
      <c r="J794" s="147"/>
      <c r="K794" s="147"/>
      <c r="L794" s="115"/>
      <c r="M794" s="115"/>
      <c r="N794" s="115"/>
      <c r="O794" s="147"/>
      <c r="P794" s="149"/>
      <c r="Q794" s="147"/>
      <c r="R794" s="147"/>
      <c r="S794" s="147"/>
      <c r="T794" s="147"/>
      <c r="U794" s="147"/>
      <c r="V794" s="115"/>
      <c r="W794" s="115"/>
      <c r="X794" s="115"/>
      <c r="Y794" s="147"/>
      <c r="Z794" s="149"/>
      <c r="AA794" s="147"/>
      <c r="AB794" s="147"/>
      <c r="AC794" s="147"/>
      <c r="AD794" s="114"/>
      <c r="AE794" s="114"/>
      <c r="AF794" s="147"/>
      <c r="AG794" s="149"/>
      <c r="AH794" s="147"/>
      <c r="AI794" s="147"/>
      <c r="AJ794" s="147"/>
      <c r="AK794" s="114"/>
      <c r="AL794" s="114"/>
      <c r="AM794" s="147"/>
      <c r="AN794" s="149"/>
      <c r="AO794" s="147"/>
      <c r="AP794" s="147"/>
      <c r="AQ794" s="114"/>
      <c r="AR794" s="147"/>
      <c r="AS794" s="114"/>
      <c r="AT794" s="147"/>
      <c r="AU794" s="147"/>
      <c r="AV794" s="147"/>
      <c r="AW794" s="114"/>
      <c r="AX794" s="147"/>
      <c r="AY794" s="114"/>
      <c r="AZ794" s="147"/>
      <c r="BA794" s="114"/>
      <c r="BB794" s="149"/>
      <c r="BC794" s="118"/>
      <c r="BD794" s="70"/>
      <c r="BE794" s="71"/>
      <c r="BF794" s="148"/>
      <c r="BG794" s="148"/>
      <c r="BH794" s="147"/>
      <c r="BI794" s="114"/>
      <c r="BJ794" s="114"/>
      <c r="BK794" s="147"/>
      <c r="BL794" s="150"/>
      <c r="BM794" s="147"/>
      <c r="BN794" s="147"/>
      <c r="BO794" s="147"/>
      <c r="BP794" s="147"/>
      <c r="BQ794" s="147"/>
      <c r="BR794" s="115"/>
      <c r="BS794" s="115"/>
      <c r="BT794" s="115"/>
      <c r="BU794" s="147"/>
      <c r="BV794" s="150"/>
      <c r="BW794" s="147"/>
      <c r="BX794" s="147"/>
      <c r="BY794" s="147"/>
      <c r="BZ794" s="147"/>
      <c r="CA794" s="147"/>
      <c r="CB794" s="115"/>
      <c r="CC794" s="115"/>
      <c r="CD794" s="115"/>
      <c r="CE794" s="147"/>
      <c r="CF794" s="150"/>
      <c r="CG794" s="120"/>
      <c r="CH794" s="185"/>
      <c r="CI794" s="122"/>
      <c r="CJ794" s="122"/>
      <c r="CK794" s="184"/>
      <c r="CL794" s="184"/>
    </row>
    <row r="795" spans="1:90" hidden="1" x14ac:dyDescent="0.25">
      <c r="A795" s="145"/>
      <c r="B795" s="146"/>
      <c r="C795" s="94"/>
      <c r="D795" s="147"/>
      <c r="E795" s="148"/>
      <c r="F795" s="149"/>
      <c r="G795" s="147"/>
      <c r="H795" s="147"/>
      <c r="I795" s="147"/>
      <c r="J795" s="147"/>
      <c r="K795" s="147"/>
      <c r="L795" s="115"/>
      <c r="M795" s="115"/>
      <c r="N795" s="115"/>
      <c r="O795" s="147"/>
      <c r="P795" s="149"/>
      <c r="Q795" s="147"/>
      <c r="R795" s="147"/>
      <c r="S795" s="147"/>
      <c r="T795" s="147"/>
      <c r="U795" s="147"/>
      <c r="V795" s="115"/>
      <c r="W795" s="115"/>
      <c r="X795" s="115"/>
      <c r="Y795" s="147"/>
      <c r="Z795" s="149"/>
      <c r="AA795" s="147"/>
      <c r="AB795" s="147"/>
      <c r="AC795" s="147"/>
      <c r="AD795" s="114"/>
      <c r="AE795" s="114"/>
      <c r="AF795" s="147"/>
      <c r="AG795" s="149"/>
      <c r="AH795" s="147"/>
      <c r="AI795" s="147"/>
      <c r="AJ795" s="147"/>
      <c r="AK795" s="114"/>
      <c r="AL795" s="114"/>
      <c r="AM795" s="147"/>
      <c r="AN795" s="149"/>
      <c r="AO795" s="147"/>
      <c r="AP795" s="147"/>
      <c r="AQ795" s="114"/>
      <c r="AR795" s="147"/>
      <c r="AS795" s="114"/>
      <c r="AT795" s="147"/>
      <c r="AU795" s="147"/>
      <c r="AV795" s="147"/>
      <c r="AW795" s="114"/>
      <c r="AX795" s="147"/>
      <c r="AY795" s="114"/>
      <c r="AZ795" s="147"/>
      <c r="BA795" s="114"/>
      <c r="BB795" s="149"/>
      <c r="BC795" s="118"/>
      <c r="BD795" s="70"/>
      <c r="BE795" s="71"/>
      <c r="BF795" s="148"/>
      <c r="BG795" s="148"/>
      <c r="BH795" s="147"/>
      <c r="BI795" s="114"/>
      <c r="BJ795" s="114"/>
      <c r="BK795" s="147"/>
      <c r="BL795" s="150"/>
      <c r="BM795" s="147"/>
      <c r="BN795" s="147"/>
      <c r="BO795" s="147"/>
      <c r="BP795" s="147"/>
      <c r="BQ795" s="147"/>
      <c r="BR795" s="115"/>
      <c r="BS795" s="115"/>
      <c r="BT795" s="115"/>
      <c r="BU795" s="147"/>
      <c r="BV795" s="150"/>
      <c r="BW795" s="147"/>
      <c r="BX795" s="147"/>
      <c r="BY795" s="147"/>
      <c r="BZ795" s="147"/>
      <c r="CA795" s="147"/>
      <c r="CB795" s="115"/>
      <c r="CC795" s="115"/>
      <c r="CD795" s="115"/>
      <c r="CE795" s="147"/>
      <c r="CF795" s="150"/>
      <c r="CG795" s="120"/>
      <c r="CH795" s="185"/>
      <c r="CI795" s="122"/>
      <c r="CJ795" s="122"/>
      <c r="CK795" s="184"/>
      <c r="CL795" s="184"/>
    </row>
    <row r="796" spans="1:90" hidden="1" x14ac:dyDescent="0.25">
      <c r="A796" s="145"/>
      <c r="B796" s="146"/>
      <c r="C796" s="94"/>
      <c r="D796" s="147"/>
      <c r="E796" s="148"/>
      <c r="F796" s="149"/>
      <c r="G796" s="147"/>
      <c r="H796" s="147"/>
      <c r="I796" s="147"/>
      <c r="J796" s="147"/>
      <c r="K796" s="147"/>
      <c r="L796" s="115"/>
      <c r="M796" s="115"/>
      <c r="N796" s="115"/>
      <c r="O796" s="147"/>
      <c r="P796" s="149"/>
      <c r="Q796" s="147"/>
      <c r="R796" s="147"/>
      <c r="S796" s="147"/>
      <c r="T796" s="147"/>
      <c r="U796" s="147"/>
      <c r="V796" s="115"/>
      <c r="W796" s="115"/>
      <c r="X796" s="115"/>
      <c r="Y796" s="147"/>
      <c r="Z796" s="149"/>
      <c r="AA796" s="147"/>
      <c r="AB796" s="147"/>
      <c r="AC796" s="147"/>
      <c r="AD796" s="114"/>
      <c r="AE796" s="114"/>
      <c r="AF796" s="147"/>
      <c r="AG796" s="149"/>
      <c r="AH796" s="147"/>
      <c r="AI796" s="147"/>
      <c r="AJ796" s="147"/>
      <c r="AK796" s="114"/>
      <c r="AL796" s="114"/>
      <c r="AM796" s="147"/>
      <c r="AN796" s="149"/>
      <c r="AO796" s="147"/>
      <c r="AP796" s="147"/>
      <c r="AQ796" s="114"/>
      <c r="AR796" s="147"/>
      <c r="AS796" s="114"/>
      <c r="AT796" s="147"/>
      <c r="AU796" s="147"/>
      <c r="AV796" s="147"/>
      <c r="AW796" s="114"/>
      <c r="AX796" s="147"/>
      <c r="AY796" s="114"/>
      <c r="AZ796" s="147"/>
      <c r="BA796" s="114"/>
      <c r="BB796" s="149"/>
      <c r="BC796" s="118"/>
      <c r="BD796" s="70"/>
      <c r="BE796" s="71"/>
      <c r="BF796" s="148"/>
      <c r="BG796" s="148"/>
      <c r="BH796" s="147"/>
      <c r="BI796" s="114"/>
      <c r="BJ796" s="114"/>
      <c r="BK796" s="147"/>
      <c r="BL796" s="150"/>
      <c r="BM796" s="147"/>
      <c r="BN796" s="147"/>
      <c r="BO796" s="147"/>
      <c r="BP796" s="147"/>
      <c r="BQ796" s="147"/>
      <c r="BR796" s="115"/>
      <c r="BS796" s="115"/>
      <c r="BT796" s="115"/>
      <c r="BU796" s="147"/>
      <c r="BV796" s="150"/>
      <c r="BW796" s="147"/>
      <c r="BX796" s="147"/>
      <c r="BY796" s="147"/>
      <c r="BZ796" s="147"/>
      <c r="CA796" s="147"/>
      <c r="CB796" s="115"/>
      <c r="CC796" s="115"/>
      <c r="CD796" s="115"/>
      <c r="CE796" s="147"/>
      <c r="CF796" s="150"/>
      <c r="CG796" s="120"/>
      <c r="CH796" s="185"/>
      <c r="CI796" s="122"/>
      <c r="CJ796" s="122"/>
      <c r="CK796" s="184"/>
      <c r="CL796" s="184"/>
    </row>
    <row r="797" spans="1:90" hidden="1" x14ac:dyDescent="0.25">
      <c r="A797" s="145"/>
      <c r="B797" s="146"/>
      <c r="C797" s="94"/>
      <c r="D797" s="147"/>
      <c r="E797" s="148"/>
      <c r="F797" s="149"/>
      <c r="G797" s="147"/>
      <c r="H797" s="147"/>
      <c r="I797" s="147"/>
      <c r="J797" s="147"/>
      <c r="K797" s="147"/>
      <c r="L797" s="115"/>
      <c r="M797" s="115"/>
      <c r="N797" s="115"/>
      <c r="O797" s="147"/>
      <c r="P797" s="149"/>
      <c r="Q797" s="147"/>
      <c r="R797" s="147"/>
      <c r="S797" s="147"/>
      <c r="T797" s="147"/>
      <c r="U797" s="147"/>
      <c r="V797" s="115"/>
      <c r="W797" s="115"/>
      <c r="X797" s="115"/>
      <c r="Y797" s="147"/>
      <c r="Z797" s="149"/>
      <c r="AA797" s="147"/>
      <c r="AB797" s="147"/>
      <c r="AC797" s="147"/>
      <c r="AD797" s="114"/>
      <c r="AE797" s="114"/>
      <c r="AF797" s="147"/>
      <c r="AG797" s="149"/>
      <c r="AH797" s="147"/>
      <c r="AI797" s="147"/>
      <c r="AJ797" s="147"/>
      <c r="AK797" s="114"/>
      <c r="AL797" s="114"/>
      <c r="AM797" s="147"/>
      <c r="AN797" s="149"/>
      <c r="AO797" s="147"/>
      <c r="AP797" s="147"/>
      <c r="AQ797" s="114"/>
      <c r="AR797" s="147"/>
      <c r="AS797" s="114"/>
      <c r="AT797" s="147"/>
      <c r="AU797" s="147"/>
      <c r="AV797" s="147"/>
      <c r="AW797" s="114"/>
      <c r="AX797" s="147"/>
      <c r="AY797" s="114"/>
      <c r="AZ797" s="147"/>
      <c r="BA797" s="114"/>
      <c r="BB797" s="149"/>
      <c r="BC797" s="118"/>
      <c r="BD797" s="70"/>
      <c r="BE797" s="71"/>
      <c r="BF797" s="148"/>
      <c r="BG797" s="148"/>
      <c r="BH797" s="147"/>
      <c r="BI797" s="114"/>
      <c r="BJ797" s="114"/>
      <c r="BK797" s="147"/>
      <c r="BL797" s="150"/>
      <c r="BM797" s="147"/>
      <c r="BN797" s="147"/>
      <c r="BO797" s="147"/>
      <c r="BP797" s="147"/>
      <c r="BQ797" s="147"/>
      <c r="BR797" s="115"/>
      <c r="BS797" s="115"/>
      <c r="BT797" s="115"/>
      <c r="BU797" s="147"/>
      <c r="BV797" s="150"/>
      <c r="BW797" s="147"/>
      <c r="BX797" s="147"/>
      <c r="BY797" s="147"/>
      <c r="BZ797" s="147"/>
      <c r="CA797" s="147"/>
      <c r="CB797" s="115"/>
      <c r="CC797" s="115"/>
      <c r="CD797" s="115"/>
      <c r="CE797" s="147"/>
      <c r="CF797" s="150"/>
      <c r="CG797" s="120"/>
      <c r="CH797" s="185"/>
      <c r="CI797" s="122"/>
      <c r="CJ797" s="122"/>
      <c r="CK797" s="184"/>
      <c r="CL797" s="184"/>
    </row>
    <row r="798" spans="1:90" hidden="1" x14ac:dyDescent="0.25">
      <c r="A798" s="145"/>
      <c r="B798" s="146"/>
      <c r="C798" s="94"/>
      <c r="D798" s="147"/>
      <c r="E798" s="148"/>
      <c r="F798" s="149"/>
      <c r="G798" s="147"/>
      <c r="H798" s="147"/>
      <c r="I798" s="147"/>
      <c r="J798" s="147"/>
      <c r="K798" s="147"/>
      <c r="L798" s="115"/>
      <c r="M798" s="115"/>
      <c r="N798" s="115"/>
      <c r="O798" s="147"/>
      <c r="P798" s="149"/>
      <c r="Q798" s="147"/>
      <c r="R798" s="147"/>
      <c r="S798" s="147"/>
      <c r="T798" s="147"/>
      <c r="U798" s="147"/>
      <c r="V798" s="115"/>
      <c r="W798" s="115"/>
      <c r="X798" s="115"/>
      <c r="Y798" s="147"/>
      <c r="Z798" s="149"/>
      <c r="AA798" s="147"/>
      <c r="AB798" s="147"/>
      <c r="AC798" s="147"/>
      <c r="AD798" s="114"/>
      <c r="AE798" s="114"/>
      <c r="AF798" s="147"/>
      <c r="AG798" s="149"/>
      <c r="AH798" s="147"/>
      <c r="AI798" s="147"/>
      <c r="AJ798" s="147"/>
      <c r="AK798" s="114"/>
      <c r="AL798" s="114"/>
      <c r="AM798" s="147"/>
      <c r="AN798" s="149"/>
      <c r="AO798" s="147"/>
      <c r="AP798" s="147"/>
      <c r="AQ798" s="114"/>
      <c r="AR798" s="147"/>
      <c r="AS798" s="114"/>
      <c r="AT798" s="147"/>
      <c r="AU798" s="147"/>
      <c r="AV798" s="147"/>
      <c r="AW798" s="114"/>
      <c r="AX798" s="147"/>
      <c r="AY798" s="114"/>
      <c r="AZ798" s="147"/>
      <c r="BA798" s="114"/>
      <c r="BB798" s="149"/>
      <c r="BC798" s="118"/>
      <c r="BD798" s="70"/>
      <c r="BE798" s="71"/>
      <c r="BF798" s="148"/>
      <c r="BG798" s="148"/>
      <c r="BH798" s="147"/>
      <c r="BI798" s="114"/>
      <c r="BJ798" s="114"/>
      <c r="BK798" s="147"/>
      <c r="BL798" s="150"/>
      <c r="BM798" s="147"/>
      <c r="BN798" s="147"/>
      <c r="BO798" s="147"/>
      <c r="BP798" s="147"/>
      <c r="BQ798" s="147"/>
      <c r="BR798" s="115"/>
      <c r="BS798" s="115"/>
      <c r="BT798" s="115"/>
      <c r="BU798" s="147"/>
      <c r="BV798" s="150"/>
      <c r="BW798" s="147"/>
      <c r="BX798" s="147"/>
      <c r="BY798" s="147"/>
      <c r="BZ798" s="147"/>
      <c r="CA798" s="147"/>
      <c r="CB798" s="115"/>
      <c r="CC798" s="115"/>
      <c r="CD798" s="115"/>
      <c r="CE798" s="147"/>
      <c r="CF798" s="150"/>
      <c r="CG798" s="120"/>
      <c r="CH798" s="185"/>
      <c r="CI798" s="122"/>
      <c r="CJ798" s="122"/>
      <c r="CK798" s="184"/>
      <c r="CL798" s="184"/>
    </row>
    <row r="799" spans="1:90" hidden="1" x14ac:dyDescent="0.25">
      <c r="A799" s="145"/>
      <c r="B799" s="146"/>
      <c r="C799" s="94"/>
      <c r="D799" s="147"/>
      <c r="E799" s="148"/>
      <c r="F799" s="149"/>
      <c r="G799" s="147"/>
      <c r="H799" s="147"/>
      <c r="I799" s="147"/>
      <c r="J799" s="147"/>
      <c r="K799" s="147"/>
      <c r="L799" s="115"/>
      <c r="M799" s="115"/>
      <c r="N799" s="115"/>
      <c r="O799" s="147"/>
      <c r="P799" s="149"/>
      <c r="Q799" s="147"/>
      <c r="R799" s="147"/>
      <c r="S799" s="147"/>
      <c r="T799" s="147"/>
      <c r="U799" s="147"/>
      <c r="V799" s="115"/>
      <c r="W799" s="115"/>
      <c r="X799" s="115"/>
      <c r="Y799" s="147"/>
      <c r="Z799" s="149"/>
      <c r="AA799" s="147"/>
      <c r="AB799" s="147"/>
      <c r="AC799" s="147"/>
      <c r="AD799" s="114"/>
      <c r="AE799" s="114"/>
      <c r="AF799" s="147"/>
      <c r="AG799" s="149"/>
      <c r="AH799" s="147"/>
      <c r="AI799" s="147"/>
      <c r="AJ799" s="147"/>
      <c r="AK799" s="114"/>
      <c r="AL799" s="114"/>
      <c r="AM799" s="147"/>
      <c r="AN799" s="149"/>
      <c r="AO799" s="147"/>
      <c r="AP799" s="147"/>
      <c r="AQ799" s="114"/>
      <c r="AR799" s="147"/>
      <c r="AS799" s="114"/>
      <c r="AT799" s="147"/>
      <c r="AU799" s="147"/>
      <c r="AV799" s="147"/>
      <c r="AW799" s="114"/>
      <c r="AX799" s="147"/>
      <c r="AY799" s="114"/>
      <c r="AZ799" s="147"/>
      <c r="BA799" s="114"/>
      <c r="BB799" s="149"/>
      <c r="BC799" s="118"/>
      <c r="BD799" s="70"/>
      <c r="BE799" s="71"/>
      <c r="BF799" s="148"/>
      <c r="BG799" s="148"/>
      <c r="BH799" s="147"/>
      <c r="BI799" s="114"/>
      <c r="BJ799" s="114"/>
      <c r="BK799" s="147"/>
      <c r="BL799" s="150"/>
      <c r="BM799" s="147"/>
      <c r="BN799" s="147"/>
      <c r="BO799" s="147"/>
      <c r="BP799" s="147"/>
      <c r="BQ799" s="147"/>
      <c r="BR799" s="115"/>
      <c r="BS799" s="115"/>
      <c r="BT799" s="115"/>
      <c r="BU799" s="147"/>
      <c r="BV799" s="150"/>
      <c r="BW799" s="147"/>
      <c r="BX799" s="147"/>
      <c r="BY799" s="147"/>
      <c r="BZ799" s="147"/>
      <c r="CA799" s="147"/>
      <c r="CB799" s="115"/>
      <c r="CC799" s="115"/>
      <c r="CD799" s="115"/>
      <c r="CE799" s="147"/>
      <c r="CF799" s="150"/>
      <c r="CG799" s="120"/>
      <c r="CH799" s="185"/>
      <c r="CI799" s="122"/>
      <c r="CJ799" s="122"/>
      <c r="CK799" s="184"/>
      <c r="CL799" s="184"/>
    </row>
    <row r="800" spans="1:90" hidden="1" x14ac:dyDescent="0.25">
      <c r="A800" s="145"/>
      <c r="B800" s="146"/>
      <c r="C800" s="94"/>
      <c r="D800" s="147"/>
      <c r="E800" s="148"/>
      <c r="F800" s="149"/>
      <c r="G800" s="147"/>
      <c r="H800" s="147"/>
      <c r="I800" s="147"/>
      <c r="J800" s="147"/>
      <c r="K800" s="147"/>
      <c r="L800" s="115"/>
      <c r="M800" s="115"/>
      <c r="N800" s="115"/>
      <c r="O800" s="147"/>
      <c r="P800" s="149"/>
      <c r="Q800" s="147"/>
      <c r="R800" s="147"/>
      <c r="S800" s="147"/>
      <c r="T800" s="147"/>
      <c r="U800" s="147"/>
      <c r="V800" s="115"/>
      <c r="W800" s="115"/>
      <c r="X800" s="115"/>
      <c r="Y800" s="147"/>
      <c r="Z800" s="149"/>
      <c r="AA800" s="147"/>
      <c r="AB800" s="147"/>
      <c r="AC800" s="147"/>
      <c r="AD800" s="114"/>
      <c r="AE800" s="114"/>
      <c r="AF800" s="147"/>
      <c r="AG800" s="149"/>
      <c r="AH800" s="147"/>
      <c r="AI800" s="147"/>
      <c r="AJ800" s="147"/>
      <c r="AK800" s="114"/>
      <c r="AL800" s="114"/>
      <c r="AM800" s="147"/>
      <c r="AN800" s="149"/>
      <c r="AO800" s="147"/>
      <c r="AP800" s="147"/>
      <c r="AQ800" s="114"/>
      <c r="AR800" s="147"/>
      <c r="AS800" s="114"/>
      <c r="AT800" s="147"/>
      <c r="AU800" s="147"/>
      <c r="AV800" s="147"/>
      <c r="AW800" s="114"/>
      <c r="AX800" s="147"/>
      <c r="AY800" s="114"/>
      <c r="AZ800" s="147"/>
      <c r="BA800" s="114"/>
      <c r="BB800" s="149"/>
      <c r="BC800" s="118"/>
      <c r="BD800" s="70"/>
      <c r="BE800" s="71"/>
      <c r="BF800" s="148"/>
      <c r="BG800" s="148"/>
      <c r="BH800" s="147"/>
      <c r="BI800" s="114"/>
      <c r="BJ800" s="114"/>
      <c r="BK800" s="147"/>
      <c r="BL800" s="150"/>
      <c r="BM800" s="147"/>
      <c r="BN800" s="147"/>
      <c r="BO800" s="147"/>
      <c r="BP800" s="147"/>
      <c r="BQ800" s="147"/>
      <c r="BR800" s="115"/>
      <c r="BS800" s="115"/>
      <c r="BT800" s="115"/>
      <c r="BU800" s="147"/>
      <c r="BV800" s="150"/>
      <c r="BW800" s="147"/>
      <c r="BX800" s="147"/>
      <c r="BY800" s="147"/>
      <c r="BZ800" s="147"/>
      <c r="CA800" s="147"/>
      <c r="CB800" s="115"/>
      <c r="CC800" s="115"/>
      <c r="CD800" s="115"/>
      <c r="CE800" s="147"/>
      <c r="CF800" s="150"/>
      <c r="CG800" s="120"/>
      <c r="CH800" s="185"/>
      <c r="CI800" s="122"/>
      <c r="CJ800" s="122"/>
      <c r="CK800" s="184"/>
      <c r="CL800" s="184"/>
    </row>
    <row r="801" spans="1:90" hidden="1" x14ac:dyDescent="0.25">
      <c r="A801" s="145"/>
      <c r="B801" s="146"/>
      <c r="C801" s="94"/>
      <c r="D801" s="147"/>
      <c r="E801" s="148"/>
      <c r="F801" s="149"/>
      <c r="G801" s="147"/>
      <c r="H801" s="147"/>
      <c r="I801" s="147"/>
      <c r="J801" s="147"/>
      <c r="K801" s="147"/>
      <c r="L801" s="115"/>
      <c r="M801" s="115"/>
      <c r="N801" s="115"/>
      <c r="O801" s="147"/>
      <c r="P801" s="149"/>
      <c r="Q801" s="147"/>
      <c r="R801" s="147"/>
      <c r="S801" s="147"/>
      <c r="T801" s="147"/>
      <c r="U801" s="147"/>
      <c r="V801" s="115"/>
      <c r="W801" s="115"/>
      <c r="X801" s="115"/>
      <c r="Y801" s="147"/>
      <c r="Z801" s="149"/>
      <c r="AA801" s="147"/>
      <c r="AB801" s="147"/>
      <c r="AC801" s="147"/>
      <c r="AD801" s="114"/>
      <c r="AE801" s="114"/>
      <c r="AF801" s="147"/>
      <c r="AG801" s="149"/>
      <c r="AH801" s="147"/>
      <c r="AI801" s="147"/>
      <c r="AJ801" s="147"/>
      <c r="AK801" s="114"/>
      <c r="AL801" s="114"/>
      <c r="AM801" s="147"/>
      <c r="AN801" s="149"/>
      <c r="AO801" s="147"/>
      <c r="AP801" s="147"/>
      <c r="AQ801" s="114"/>
      <c r="AR801" s="147"/>
      <c r="AS801" s="114"/>
      <c r="AT801" s="147"/>
      <c r="AU801" s="147"/>
      <c r="AV801" s="147"/>
      <c r="AW801" s="114"/>
      <c r="AX801" s="147"/>
      <c r="AY801" s="114"/>
      <c r="AZ801" s="147"/>
      <c r="BA801" s="114"/>
      <c r="BB801" s="149"/>
      <c r="BC801" s="118"/>
      <c r="BD801" s="70"/>
      <c r="BE801" s="71"/>
      <c r="BF801" s="148"/>
      <c r="BG801" s="148"/>
      <c r="BH801" s="147"/>
      <c r="BI801" s="114"/>
      <c r="BJ801" s="114"/>
      <c r="BK801" s="147"/>
      <c r="BL801" s="150"/>
      <c r="BM801" s="147"/>
      <c r="BN801" s="147"/>
      <c r="BO801" s="147"/>
      <c r="BP801" s="147"/>
      <c r="BQ801" s="147"/>
      <c r="BR801" s="115"/>
      <c r="BS801" s="115"/>
      <c r="BT801" s="115"/>
      <c r="BU801" s="147"/>
      <c r="BV801" s="150"/>
      <c r="BW801" s="147"/>
      <c r="BX801" s="147"/>
      <c r="BY801" s="147"/>
      <c r="BZ801" s="147"/>
      <c r="CA801" s="147"/>
      <c r="CB801" s="115"/>
      <c r="CC801" s="115"/>
      <c r="CD801" s="115"/>
      <c r="CE801" s="147"/>
      <c r="CF801" s="150"/>
      <c r="CG801" s="120"/>
      <c r="CH801" s="185"/>
      <c r="CI801" s="122"/>
      <c r="CJ801" s="122"/>
      <c r="CK801" s="184"/>
      <c r="CL801" s="184"/>
    </row>
    <row r="802" spans="1:90" hidden="1" x14ac:dyDescent="0.25">
      <c r="A802" s="145"/>
      <c r="B802" s="146"/>
      <c r="C802" s="94"/>
      <c r="D802" s="147"/>
      <c r="E802" s="148"/>
      <c r="F802" s="149"/>
      <c r="G802" s="147"/>
      <c r="H802" s="147"/>
      <c r="I802" s="147"/>
      <c r="J802" s="147"/>
      <c r="K802" s="147"/>
      <c r="L802" s="115"/>
      <c r="M802" s="115"/>
      <c r="N802" s="115"/>
      <c r="O802" s="147"/>
      <c r="P802" s="149"/>
      <c r="Q802" s="147"/>
      <c r="R802" s="147"/>
      <c r="S802" s="147"/>
      <c r="T802" s="147"/>
      <c r="U802" s="147"/>
      <c r="V802" s="115"/>
      <c r="W802" s="115"/>
      <c r="X802" s="115"/>
      <c r="Y802" s="147"/>
      <c r="Z802" s="149"/>
      <c r="AA802" s="147"/>
      <c r="AB802" s="147"/>
      <c r="AC802" s="147"/>
      <c r="AD802" s="114"/>
      <c r="AE802" s="114"/>
      <c r="AF802" s="147"/>
      <c r="AG802" s="149"/>
      <c r="AH802" s="147"/>
      <c r="AI802" s="147"/>
      <c r="AJ802" s="147"/>
      <c r="AK802" s="114"/>
      <c r="AL802" s="114"/>
      <c r="AM802" s="147"/>
      <c r="AN802" s="149"/>
      <c r="AO802" s="147"/>
      <c r="AP802" s="147"/>
      <c r="AQ802" s="114"/>
      <c r="AR802" s="147"/>
      <c r="AS802" s="114"/>
      <c r="AT802" s="147"/>
      <c r="AU802" s="147"/>
      <c r="AV802" s="147"/>
      <c r="AW802" s="114"/>
      <c r="AX802" s="147"/>
      <c r="AY802" s="114"/>
      <c r="AZ802" s="147"/>
      <c r="BA802" s="114"/>
      <c r="BB802" s="149"/>
      <c r="BC802" s="118"/>
      <c r="BD802" s="70"/>
      <c r="BE802" s="71"/>
      <c r="BF802" s="148"/>
      <c r="BG802" s="148"/>
      <c r="BH802" s="147"/>
      <c r="BI802" s="114"/>
      <c r="BJ802" s="114"/>
      <c r="BK802" s="147"/>
      <c r="BL802" s="150"/>
      <c r="BM802" s="147"/>
      <c r="BN802" s="147"/>
      <c r="BO802" s="147"/>
      <c r="BP802" s="147"/>
      <c r="BQ802" s="147"/>
      <c r="BR802" s="115"/>
      <c r="BS802" s="115"/>
      <c r="BT802" s="115"/>
      <c r="BU802" s="147"/>
      <c r="BV802" s="150"/>
      <c r="BW802" s="147"/>
      <c r="BX802" s="147"/>
      <c r="BY802" s="147"/>
      <c r="BZ802" s="147"/>
      <c r="CA802" s="147"/>
      <c r="CB802" s="115"/>
      <c r="CC802" s="115"/>
      <c r="CD802" s="115"/>
      <c r="CE802" s="147"/>
      <c r="CF802" s="150"/>
      <c r="CG802" s="120"/>
      <c r="CH802" s="185"/>
      <c r="CI802" s="122"/>
      <c r="CJ802" s="122"/>
      <c r="CK802" s="184"/>
      <c r="CL802" s="184"/>
    </row>
    <row r="803" spans="1:90" hidden="1" x14ac:dyDescent="0.25">
      <c r="A803" s="145"/>
      <c r="B803" s="146"/>
      <c r="C803" s="94"/>
      <c r="D803" s="147"/>
      <c r="E803" s="148"/>
      <c r="F803" s="149"/>
      <c r="G803" s="147"/>
      <c r="H803" s="147"/>
      <c r="I803" s="147"/>
      <c r="J803" s="147"/>
      <c r="K803" s="147"/>
      <c r="L803" s="115"/>
      <c r="M803" s="115"/>
      <c r="N803" s="115"/>
      <c r="O803" s="147"/>
      <c r="P803" s="149"/>
      <c r="Q803" s="147"/>
      <c r="R803" s="147"/>
      <c r="S803" s="147"/>
      <c r="T803" s="147"/>
      <c r="U803" s="147"/>
      <c r="V803" s="115"/>
      <c r="W803" s="115"/>
      <c r="X803" s="115"/>
      <c r="Y803" s="147"/>
      <c r="Z803" s="149"/>
      <c r="AA803" s="147"/>
      <c r="AB803" s="147"/>
      <c r="AC803" s="147"/>
      <c r="AD803" s="114"/>
      <c r="AE803" s="114"/>
      <c r="AF803" s="147"/>
      <c r="AG803" s="149"/>
      <c r="AH803" s="147"/>
      <c r="AI803" s="147"/>
      <c r="AJ803" s="147"/>
      <c r="AK803" s="114"/>
      <c r="AL803" s="114"/>
      <c r="AM803" s="147"/>
      <c r="AN803" s="149"/>
      <c r="AO803" s="147"/>
      <c r="AP803" s="147"/>
      <c r="AQ803" s="114"/>
      <c r="AR803" s="147"/>
      <c r="AS803" s="114"/>
      <c r="AT803" s="147"/>
      <c r="AU803" s="147"/>
      <c r="AV803" s="147"/>
      <c r="AW803" s="114"/>
      <c r="AX803" s="147"/>
      <c r="AY803" s="114"/>
      <c r="AZ803" s="147"/>
      <c r="BA803" s="114"/>
      <c r="BB803" s="149"/>
      <c r="BC803" s="118"/>
      <c r="BD803" s="70"/>
      <c r="BE803" s="71"/>
      <c r="BF803" s="148"/>
      <c r="BG803" s="148"/>
      <c r="BH803" s="147"/>
      <c r="BI803" s="114"/>
      <c r="BJ803" s="114"/>
      <c r="BK803" s="147"/>
      <c r="BL803" s="150"/>
      <c r="BM803" s="147"/>
      <c r="BN803" s="147"/>
      <c r="BO803" s="147"/>
      <c r="BP803" s="147"/>
      <c r="BQ803" s="147"/>
      <c r="BR803" s="115"/>
      <c r="BS803" s="115"/>
      <c r="BT803" s="115"/>
      <c r="BU803" s="147"/>
      <c r="BV803" s="150"/>
      <c r="BW803" s="147"/>
      <c r="BX803" s="147"/>
      <c r="BY803" s="147"/>
      <c r="BZ803" s="147"/>
      <c r="CA803" s="147"/>
      <c r="CB803" s="115"/>
      <c r="CC803" s="115"/>
      <c r="CD803" s="115"/>
      <c r="CE803" s="147"/>
      <c r="CF803" s="150"/>
      <c r="CG803" s="120"/>
      <c r="CH803" s="185"/>
      <c r="CI803" s="122"/>
      <c r="CJ803" s="122"/>
      <c r="CK803" s="184"/>
      <c r="CL803" s="184"/>
    </row>
    <row r="804" spans="1:90" hidden="1" x14ac:dyDescent="0.25">
      <c r="A804" s="145"/>
      <c r="B804" s="146"/>
      <c r="C804" s="94"/>
      <c r="D804" s="147"/>
      <c r="E804" s="148"/>
      <c r="F804" s="149"/>
      <c r="G804" s="147"/>
      <c r="H804" s="147"/>
      <c r="I804" s="147"/>
      <c r="J804" s="147"/>
      <c r="K804" s="147"/>
      <c r="L804" s="115"/>
      <c r="M804" s="115"/>
      <c r="N804" s="115"/>
      <c r="O804" s="147"/>
      <c r="P804" s="149"/>
      <c r="Q804" s="147"/>
      <c r="R804" s="147"/>
      <c r="S804" s="147"/>
      <c r="T804" s="147"/>
      <c r="U804" s="147"/>
      <c r="V804" s="115"/>
      <c r="W804" s="115"/>
      <c r="X804" s="115"/>
      <c r="Y804" s="147"/>
      <c r="Z804" s="149"/>
      <c r="AA804" s="147"/>
      <c r="AB804" s="147"/>
      <c r="AC804" s="147"/>
      <c r="AD804" s="114"/>
      <c r="AE804" s="114"/>
      <c r="AF804" s="147"/>
      <c r="AG804" s="149"/>
      <c r="AH804" s="147"/>
      <c r="AI804" s="147"/>
      <c r="AJ804" s="147"/>
      <c r="AK804" s="114"/>
      <c r="AL804" s="114"/>
      <c r="AM804" s="147"/>
      <c r="AN804" s="149"/>
      <c r="AO804" s="147"/>
      <c r="AP804" s="147"/>
      <c r="AQ804" s="114"/>
      <c r="AR804" s="147"/>
      <c r="AS804" s="114"/>
      <c r="AT804" s="147"/>
      <c r="AU804" s="147"/>
      <c r="AV804" s="147"/>
      <c r="AW804" s="114"/>
      <c r="AX804" s="147"/>
      <c r="AY804" s="114"/>
      <c r="AZ804" s="147"/>
      <c r="BA804" s="114"/>
      <c r="BB804" s="149"/>
      <c r="BC804" s="118"/>
      <c r="BD804" s="70"/>
      <c r="BE804" s="71"/>
      <c r="BF804" s="148"/>
      <c r="BG804" s="148"/>
      <c r="BH804" s="147"/>
      <c r="BI804" s="114"/>
      <c r="BJ804" s="114"/>
      <c r="BK804" s="147"/>
      <c r="BL804" s="150"/>
      <c r="BM804" s="147"/>
      <c r="BN804" s="147"/>
      <c r="BO804" s="147"/>
      <c r="BP804" s="147"/>
      <c r="BQ804" s="147"/>
      <c r="BR804" s="115"/>
      <c r="BS804" s="115"/>
      <c r="BT804" s="115"/>
      <c r="BU804" s="147"/>
      <c r="BV804" s="150"/>
      <c r="BW804" s="147"/>
      <c r="BX804" s="147"/>
      <c r="BY804" s="147"/>
      <c r="BZ804" s="147"/>
      <c r="CA804" s="147"/>
      <c r="CB804" s="115"/>
      <c r="CC804" s="115"/>
      <c r="CD804" s="115"/>
      <c r="CE804" s="147"/>
      <c r="CF804" s="150"/>
      <c r="CG804" s="120"/>
      <c r="CH804" s="185"/>
      <c r="CI804" s="122"/>
      <c r="CJ804" s="122"/>
      <c r="CK804" s="184"/>
      <c r="CL804" s="184"/>
    </row>
    <row r="805" spans="1:90" hidden="1" x14ac:dyDescent="0.25">
      <c r="A805" s="145"/>
      <c r="B805" s="146"/>
      <c r="C805" s="94"/>
      <c r="D805" s="147"/>
      <c r="E805" s="148"/>
      <c r="F805" s="149"/>
      <c r="G805" s="147"/>
      <c r="H805" s="147"/>
      <c r="I805" s="147"/>
      <c r="J805" s="147"/>
      <c r="K805" s="147"/>
      <c r="L805" s="115"/>
      <c r="M805" s="115"/>
      <c r="N805" s="115"/>
      <c r="O805" s="147"/>
      <c r="P805" s="149"/>
      <c r="Q805" s="147"/>
      <c r="R805" s="147"/>
      <c r="S805" s="147"/>
      <c r="T805" s="147"/>
      <c r="U805" s="147"/>
      <c r="V805" s="115"/>
      <c r="W805" s="115"/>
      <c r="X805" s="115"/>
      <c r="Y805" s="147"/>
      <c r="Z805" s="149"/>
      <c r="AA805" s="147"/>
      <c r="AB805" s="147"/>
      <c r="AC805" s="147"/>
      <c r="AD805" s="114"/>
      <c r="AE805" s="114"/>
      <c r="AF805" s="147"/>
      <c r="AG805" s="149"/>
      <c r="AH805" s="147"/>
      <c r="AI805" s="147"/>
      <c r="AJ805" s="147"/>
      <c r="AK805" s="114"/>
      <c r="AL805" s="114"/>
      <c r="AM805" s="147"/>
      <c r="AN805" s="149"/>
      <c r="AO805" s="147"/>
      <c r="AP805" s="147"/>
      <c r="AQ805" s="114"/>
      <c r="AR805" s="147"/>
      <c r="AS805" s="114"/>
      <c r="AT805" s="147"/>
      <c r="AU805" s="147"/>
      <c r="AV805" s="147"/>
      <c r="AW805" s="114"/>
      <c r="AX805" s="147"/>
      <c r="AY805" s="114"/>
      <c r="AZ805" s="147"/>
      <c r="BA805" s="114"/>
      <c r="BB805" s="149"/>
      <c r="BC805" s="118"/>
      <c r="BD805" s="70"/>
      <c r="BE805" s="71"/>
      <c r="BF805" s="148"/>
      <c r="BG805" s="148"/>
      <c r="BH805" s="147"/>
      <c r="BI805" s="114"/>
      <c r="BJ805" s="114"/>
      <c r="BK805" s="147"/>
      <c r="BL805" s="150"/>
      <c r="BM805" s="147"/>
      <c r="BN805" s="147"/>
      <c r="BO805" s="147"/>
      <c r="BP805" s="147"/>
      <c r="BQ805" s="147"/>
      <c r="BR805" s="115"/>
      <c r="BS805" s="115"/>
      <c r="BT805" s="115"/>
      <c r="BU805" s="147"/>
      <c r="BV805" s="150"/>
      <c r="BW805" s="147"/>
      <c r="BX805" s="147"/>
      <c r="BY805" s="147"/>
      <c r="BZ805" s="147"/>
      <c r="CA805" s="147"/>
      <c r="CB805" s="115"/>
      <c r="CC805" s="115"/>
      <c r="CD805" s="115"/>
      <c r="CE805" s="147"/>
      <c r="CF805" s="150"/>
      <c r="CG805" s="120"/>
      <c r="CH805" s="185"/>
      <c r="CI805" s="122"/>
      <c r="CJ805" s="122"/>
      <c r="CK805" s="184"/>
      <c r="CL805" s="184"/>
    </row>
    <row r="806" spans="1:90" hidden="1" x14ac:dyDescent="0.25">
      <c r="A806" s="145"/>
      <c r="B806" s="146"/>
      <c r="C806" s="94"/>
      <c r="D806" s="147"/>
      <c r="E806" s="148"/>
      <c r="F806" s="149"/>
      <c r="G806" s="147"/>
      <c r="H806" s="147"/>
      <c r="I806" s="147"/>
      <c r="J806" s="147"/>
      <c r="K806" s="147"/>
      <c r="L806" s="115"/>
      <c r="M806" s="115"/>
      <c r="N806" s="115"/>
      <c r="O806" s="147"/>
      <c r="P806" s="149"/>
      <c r="Q806" s="147"/>
      <c r="R806" s="147"/>
      <c r="S806" s="147"/>
      <c r="T806" s="147"/>
      <c r="U806" s="147"/>
      <c r="V806" s="115"/>
      <c r="W806" s="115"/>
      <c r="X806" s="115"/>
      <c r="Y806" s="147"/>
      <c r="Z806" s="149"/>
      <c r="AA806" s="147"/>
      <c r="AB806" s="147"/>
      <c r="AC806" s="147"/>
      <c r="AD806" s="114"/>
      <c r="AE806" s="114"/>
      <c r="AF806" s="147"/>
      <c r="AG806" s="149"/>
      <c r="AH806" s="147"/>
      <c r="AI806" s="147"/>
      <c r="AJ806" s="147"/>
      <c r="AK806" s="114"/>
      <c r="AL806" s="114"/>
      <c r="AM806" s="147"/>
      <c r="AN806" s="149"/>
      <c r="AO806" s="147"/>
      <c r="AP806" s="147"/>
      <c r="AQ806" s="114"/>
      <c r="AR806" s="147"/>
      <c r="AS806" s="114"/>
      <c r="AT806" s="147"/>
      <c r="AU806" s="147"/>
      <c r="AV806" s="147"/>
      <c r="AW806" s="114"/>
      <c r="AX806" s="147"/>
      <c r="AY806" s="114"/>
      <c r="AZ806" s="147"/>
      <c r="BA806" s="114"/>
      <c r="BB806" s="149"/>
      <c r="BC806" s="118"/>
      <c r="BD806" s="70"/>
      <c r="BE806" s="71"/>
      <c r="BF806" s="148"/>
      <c r="BG806" s="148"/>
      <c r="BH806" s="147"/>
      <c r="BI806" s="114"/>
      <c r="BJ806" s="114"/>
      <c r="BK806" s="147"/>
      <c r="BL806" s="150"/>
      <c r="BM806" s="147"/>
      <c r="BN806" s="147"/>
      <c r="BO806" s="147"/>
      <c r="BP806" s="147"/>
      <c r="BQ806" s="147"/>
      <c r="BR806" s="115"/>
      <c r="BS806" s="115"/>
      <c r="BT806" s="115"/>
      <c r="BU806" s="147"/>
      <c r="BV806" s="150"/>
      <c r="BW806" s="147"/>
      <c r="BX806" s="147"/>
      <c r="BY806" s="147"/>
      <c r="BZ806" s="147"/>
      <c r="CA806" s="147"/>
      <c r="CB806" s="115"/>
      <c r="CC806" s="115"/>
      <c r="CD806" s="115"/>
      <c r="CE806" s="147"/>
      <c r="CF806" s="150"/>
      <c r="CG806" s="120"/>
      <c r="CH806" s="185"/>
      <c r="CI806" s="122"/>
      <c r="CJ806" s="122"/>
      <c r="CK806" s="184"/>
      <c r="CL806" s="184"/>
    </row>
    <row r="807" spans="1:90" hidden="1" x14ac:dyDescent="0.25">
      <c r="A807" s="145"/>
      <c r="B807" s="146"/>
      <c r="C807" s="94"/>
      <c r="D807" s="147"/>
      <c r="E807" s="148"/>
      <c r="F807" s="149"/>
      <c r="G807" s="147"/>
      <c r="H807" s="147"/>
      <c r="I807" s="147"/>
      <c r="J807" s="147"/>
      <c r="K807" s="147"/>
      <c r="L807" s="115"/>
      <c r="M807" s="115"/>
      <c r="N807" s="115"/>
      <c r="O807" s="147"/>
      <c r="P807" s="149"/>
      <c r="Q807" s="147"/>
      <c r="R807" s="147"/>
      <c r="S807" s="147"/>
      <c r="T807" s="147"/>
      <c r="U807" s="147"/>
      <c r="V807" s="115"/>
      <c r="W807" s="115"/>
      <c r="X807" s="115"/>
      <c r="Y807" s="147"/>
      <c r="Z807" s="149"/>
      <c r="AA807" s="147"/>
      <c r="AB807" s="147"/>
      <c r="AC807" s="147"/>
      <c r="AD807" s="114"/>
      <c r="AE807" s="114"/>
      <c r="AF807" s="147"/>
      <c r="AG807" s="149"/>
      <c r="AH807" s="147"/>
      <c r="AI807" s="147"/>
      <c r="AJ807" s="147"/>
      <c r="AK807" s="114"/>
      <c r="AL807" s="114"/>
      <c r="AM807" s="147"/>
      <c r="AN807" s="149"/>
      <c r="AO807" s="147"/>
      <c r="AP807" s="147"/>
      <c r="AQ807" s="114"/>
      <c r="AR807" s="147"/>
      <c r="AS807" s="114"/>
      <c r="AT807" s="147"/>
      <c r="AU807" s="147"/>
      <c r="AV807" s="147"/>
      <c r="AW807" s="114"/>
      <c r="AX807" s="147"/>
      <c r="AY807" s="114"/>
      <c r="AZ807" s="147"/>
      <c r="BA807" s="114"/>
      <c r="BB807" s="149"/>
      <c r="BC807" s="118"/>
      <c r="BD807" s="70"/>
      <c r="BE807" s="71"/>
      <c r="BF807" s="148"/>
      <c r="BG807" s="148"/>
      <c r="BH807" s="147"/>
      <c r="BI807" s="114"/>
      <c r="BJ807" s="114"/>
      <c r="BK807" s="147"/>
      <c r="BL807" s="150"/>
      <c r="BM807" s="147"/>
      <c r="BN807" s="147"/>
      <c r="BO807" s="147"/>
      <c r="BP807" s="147"/>
      <c r="BQ807" s="147"/>
      <c r="BR807" s="115"/>
      <c r="BS807" s="115"/>
      <c r="BT807" s="115"/>
      <c r="BU807" s="147"/>
      <c r="BV807" s="150"/>
      <c r="BW807" s="147"/>
      <c r="BX807" s="147"/>
      <c r="BY807" s="147"/>
      <c r="BZ807" s="147"/>
      <c r="CA807" s="147"/>
      <c r="CB807" s="115"/>
      <c r="CC807" s="115"/>
      <c r="CD807" s="115"/>
      <c r="CE807" s="147"/>
      <c r="CF807" s="150"/>
      <c r="CG807" s="120"/>
      <c r="CH807" s="185"/>
      <c r="CI807" s="122"/>
      <c r="CJ807" s="122"/>
      <c r="CK807" s="184"/>
      <c r="CL807" s="184"/>
    </row>
    <row r="808" spans="1:90" hidden="1" x14ac:dyDescent="0.25">
      <c r="A808" s="145"/>
      <c r="B808" s="146"/>
      <c r="C808" s="94"/>
      <c r="D808" s="147"/>
      <c r="E808" s="148"/>
      <c r="F808" s="149"/>
      <c r="G808" s="147"/>
      <c r="H808" s="147"/>
      <c r="I808" s="147"/>
      <c r="J808" s="147"/>
      <c r="K808" s="147"/>
      <c r="L808" s="115"/>
      <c r="M808" s="115"/>
      <c r="N808" s="115"/>
      <c r="O808" s="147"/>
      <c r="P808" s="149"/>
      <c r="Q808" s="147"/>
      <c r="R808" s="147"/>
      <c r="S808" s="147"/>
      <c r="T808" s="147"/>
      <c r="U808" s="147"/>
      <c r="V808" s="115"/>
      <c r="W808" s="115"/>
      <c r="X808" s="115"/>
      <c r="Y808" s="147"/>
      <c r="Z808" s="149"/>
      <c r="AA808" s="147"/>
      <c r="AB808" s="147"/>
      <c r="AC808" s="147"/>
      <c r="AD808" s="114"/>
      <c r="AE808" s="114"/>
      <c r="AF808" s="147"/>
      <c r="AG808" s="149"/>
      <c r="AH808" s="147"/>
      <c r="AI808" s="147"/>
      <c r="AJ808" s="147"/>
      <c r="AK808" s="114"/>
      <c r="AL808" s="114"/>
      <c r="AM808" s="147"/>
      <c r="AN808" s="149"/>
      <c r="AO808" s="147"/>
      <c r="AP808" s="147"/>
      <c r="AQ808" s="114"/>
      <c r="AR808" s="147"/>
      <c r="AS808" s="114"/>
      <c r="AT808" s="147"/>
      <c r="AU808" s="147"/>
      <c r="AV808" s="147"/>
      <c r="AW808" s="114"/>
      <c r="AX808" s="147"/>
      <c r="AY808" s="114"/>
      <c r="AZ808" s="147"/>
      <c r="BA808" s="114"/>
      <c r="BB808" s="149"/>
      <c r="BC808" s="118"/>
      <c r="BD808" s="70"/>
      <c r="BE808" s="71"/>
      <c r="BF808" s="148"/>
      <c r="BG808" s="148"/>
      <c r="BH808" s="147"/>
      <c r="BI808" s="114"/>
      <c r="BJ808" s="114"/>
      <c r="BK808" s="147"/>
      <c r="BL808" s="150"/>
      <c r="BM808" s="147"/>
      <c r="BN808" s="147"/>
      <c r="BO808" s="147"/>
      <c r="BP808" s="147"/>
      <c r="BQ808" s="147"/>
      <c r="BR808" s="115"/>
      <c r="BS808" s="115"/>
      <c r="BT808" s="115"/>
      <c r="BU808" s="147"/>
      <c r="BV808" s="150"/>
      <c r="BW808" s="147"/>
      <c r="BX808" s="147"/>
      <c r="BY808" s="147"/>
      <c r="BZ808" s="147"/>
      <c r="CA808" s="147"/>
      <c r="CB808" s="115"/>
      <c r="CC808" s="115"/>
      <c r="CD808" s="115"/>
      <c r="CE808" s="147"/>
      <c r="CF808" s="150"/>
      <c r="CG808" s="120"/>
      <c r="CH808" s="185"/>
      <c r="CI808" s="122"/>
      <c r="CJ808" s="122"/>
      <c r="CK808" s="184"/>
      <c r="CL808" s="184"/>
    </row>
    <row r="809" spans="1:90" hidden="1" x14ac:dyDescent="0.25">
      <c r="A809" s="145"/>
      <c r="B809" s="146"/>
      <c r="C809" s="94"/>
      <c r="D809" s="147"/>
      <c r="E809" s="148"/>
      <c r="F809" s="149"/>
      <c r="G809" s="147"/>
      <c r="H809" s="147"/>
      <c r="I809" s="147"/>
      <c r="J809" s="147"/>
      <c r="K809" s="147"/>
      <c r="L809" s="115"/>
      <c r="M809" s="115"/>
      <c r="N809" s="115"/>
      <c r="O809" s="147"/>
      <c r="P809" s="149"/>
      <c r="Q809" s="147"/>
      <c r="R809" s="147"/>
      <c r="S809" s="147"/>
      <c r="T809" s="147"/>
      <c r="U809" s="147"/>
      <c r="V809" s="115"/>
      <c r="W809" s="115"/>
      <c r="X809" s="115"/>
      <c r="Y809" s="147"/>
      <c r="Z809" s="149"/>
      <c r="AA809" s="147"/>
      <c r="AB809" s="147"/>
      <c r="AC809" s="147"/>
      <c r="AD809" s="114"/>
      <c r="AE809" s="114"/>
      <c r="AF809" s="147"/>
      <c r="AG809" s="149"/>
      <c r="AH809" s="147"/>
      <c r="AI809" s="147"/>
      <c r="AJ809" s="147"/>
      <c r="AK809" s="114"/>
      <c r="AL809" s="114"/>
      <c r="AM809" s="147"/>
      <c r="AN809" s="149"/>
      <c r="AO809" s="147"/>
      <c r="AP809" s="147"/>
      <c r="AQ809" s="114"/>
      <c r="AR809" s="147"/>
      <c r="AS809" s="114"/>
      <c r="AT809" s="147"/>
      <c r="AU809" s="147"/>
      <c r="AV809" s="147"/>
      <c r="AW809" s="114"/>
      <c r="AX809" s="147"/>
      <c r="AY809" s="114"/>
      <c r="AZ809" s="147"/>
      <c r="BA809" s="114"/>
      <c r="BB809" s="149"/>
      <c r="BC809" s="118"/>
      <c r="BD809" s="70"/>
      <c r="BE809" s="71"/>
      <c r="BF809" s="148"/>
      <c r="BG809" s="148"/>
      <c r="BH809" s="147"/>
      <c r="BI809" s="114"/>
      <c r="BJ809" s="114"/>
      <c r="BK809" s="147"/>
      <c r="BL809" s="150"/>
      <c r="BM809" s="147"/>
      <c r="BN809" s="147"/>
      <c r="BO809" s="147"/>
      <c r="BP809" s="147"/>
      <c r="BQ809" s="147"/>
      <c r="BR809" s="115"/>
      <c r="BS809" s="115"/>
      <c r="BT809" s="115"/>
      <c r="BU809" s="147"/>
      <c r="BV809" s="150"/>
      <c r="BW809" s="147"/>
      <c r="BX809" s="147"/>
      <c r="BY809" s="147"/>
      <c r="BZ809" s="147"/>
      <c r="CA809" s="147"/>
      <c r="CB809" s="115"/>
      <c r="CC809" s="115"/>
      <c r="CD809" s="115"/>
      <c r="CE809" s="147"/>
      <c r="CF809" s="150"/>
      <c r="CG809" s="120"/>
      <c r="CH809" s="185"/>
      <c r="CI809" s="122"/>
      <c r="CJ809" s="122"/>
      <c r="CK809" s="184"/>
      <c r="CL809" s="184"/>
    </row>
    <row r="810" spans="1:90" hidden="1" x14ac:dyDescent="0.25">
      <c r="A810" s="145"/>
      <c r="B810" s="146"/>
      <c r="C810" s="94"/>
      <c r="D810" s="147"/>
      <c r="E810" s="148"/>
      <c r="F810" s="149"/>
      <c r="G810" s="147"/>
      <c r="H810" s="147"/>
      <c r="I810" s="147"/>
      <c r="J810" s="147"/>
      <c r="K810" s="147"/>
      <c r="L810" s="115"/>
      <c r="M810" s="115"/>
      <c r="N810" s="115"/>
      <c r="O810" s="147"/>
      <c r="P810" s="149"/>
      <c r="Q810" s="147"/>
      <c r="R810" s="147"/>
      <c r="S810" s="147"/>
      <c r="T810" s="147"/>
      <c r="U810" s="147"/>
      <c r="V810" s="115"/>
      <c r="W810" s="115"/>
      <c r="X810" s="115"/>
      <c r="Y810" s="147"/>
      <c r="Z810" s="149"/>
      <c r="AA810" s="147"/>
      <c r="AB810" s="147"/>
      <c r="AC810" s="147"/>
      <c r="AD810" s="114"/>
      <c r="AE810" s="114"/>
      <c r="AF810" s="147"/>
      <c r="AG810" s="149"/>
      <c r="AH810" s="147"/>
      <c r="AI810" s="147"/>
      <c r="AJ810" s="147"/>
      <c r="AK810" s="114"/>
      <c r="AL810" s="114"/>
      <c r="AM810" s="147"/>
      <c r="AN810" s="149"/>
      <c r="AO810" s="147"/>
      <c r="AP810" s="147"/>
      <c r="AQ810" s="114"/>
      <c r="AR810" s="147"/>
      <c r="AS810" s="114"/>
      <c r="AT810" s="147"/>
      <c r="AU810" s="147"/>
      <c r="AV810" s="147"/>
      <c r="AW810" s="114"/>
      <c r="AX810" s="147"/>
      <c r="AY810" s="114"/>
      <c r="AZ810" s="147"/>
      <c r="BA810" s="114"/>
      <c r="BB810" s="149"/>
      <c r="BC810" s="118"/>
      <c r="BD810" s="70"/>
      <c r="BE810" s="71"/>
      <c r="BF810" s="148"/>
      <c r="BG810" s="148"/>
      <c r="BH810" s="147"/>
      <c r="BI810" s="114"/>
      <c r="BJ810" s="114"/>
      <c r="BK810" s="147"/>
      <c r="BL810" s="150"/>
      <c r="BM810" s="147"/>
      <c r="BN810" s="147"/>
      <c r="BO810" s="147"/>
      <c r="BP810" s="147"/>
      <c r="BQ810" s="147"/>
      <c r="BR810" s="115"/>
      <c r="BS810" s="115"/>
      <c r="BT810" s="115"/>
      <c r="BU810" s="147"/>
      <c r="BV810" s="150"/>
      <c r="BW810" s="147"/>
      <c r="BX810" s="147"/>
      <c r="BY810" s="147"/>
      <c r="BZ810" s="147"/>
      <c r="CA810" s="147"/>
      <c r="CB810" s="115"/>
      <c r="CC810" s="115"/>
      <c r="CD810" s="115"/>
      <c r="CE810" s="147"/>
      <c r="CF810" s="150"/>
      <c r="CG810" s="120"/>
      <c r="CH810" s="185"/>
      <c r="CI810" s="122"/>
      <c r="CJ810" s="122"/>
      <c r="CK810" s="184"/>
      <c r="CL810" s="184"/>
    </row>
    <row r="811" spans="1:90" hidden="1" x14ac:dyDescent="0.25">
      <c r="A811" s="145"/>
      <c r="B811" s="146"/>
      <c r="C811" s="94"/>
      <c r="D811" s="147"/>
      <c r="E811" s="148"/>
      <c r="F811" s="149"/>
      <c r="G811" s="147"/>
      <c r="H811" s="147"/>
      <c r="I811" s="147"/>
      <c r="J811" s="147"/>
      <c r="K811" s="147"/>
      <c r="L811" s="115"/>
      <c r="M811" s="115"/>
      <c r="N811" s="115"/>
      <c r="O811" s="147"/>
      <c r="P811" s="149"/>
      <c r="Q811" s="147"/>
      <c r="R811" s="147"/>
      <c r="S811" s="147"/>
      <c r="T811" s="147"/>
      <c r="U811" s="147"/>
      <c r="V811" s="115"/>
      <c r="W811" s="115"/>
      <c r="X811" s="115"/>
      <c r="Y811" s="147"/>
      <c r="Z811" s="149"/>
      <c r="AA811" s="147"/>
      <c r="AB811" s="147"/>
      <c r="AC811" s="147"/>
      <c r="AD811" s="114"/>
      <c r="AE811" s="114"/>
      <c r="AF811" s="147"/>
      <c r="AG811" s="149"/>
      <c r="AH811" s="147"/>
      <c r="AI811" s="147"/>
      <c r="AJ811" s="147"/>
      <c r="AK811" s="114"/>
      <c r="AL811" s="114"/>
      <c r="AM811" s="147"/>
      <c r="AN811" s="149"/>
      <c r="AO811" s="147"/>
      <c r="AP811" s="147"/>
      <c r="AQ811" s="114"/>
      <c r="AR811" s="147"/>
      <c r="AS811" s="114"/>
      <c r="AT811" s="147"/>
      <c r="AU811" s="147"/>
      <c r="AV811" s="147"/>
      <c r="AW811" s="114"/>
      <c r="AX811" s="147"/>
      <c r="AY811" s="114"/>
      <c r="AZ811" s="147"/>
      <c r="BA811" s="114"/>
      <c r="BB811" s="149"/>
      <c r="BC811" s="118"/>
      <c r="BD811" s="70"/>
      <c r="BE811" s="71"/>
      <c r="BF811" s="148"/>
      <c r="BG811" s="148"/>
      <c r="BH811" s="147"/>
      <c r="BI811" s="114"/>
      <c r="BJ811" s="114"/>
      <c r="BK811" s="147"/>
      <c r="BL811" s="150"/>
      <c r="BM811" s="147"/>
      <c r="BN811" s="147"/>
      <c r="BO811" s="147"/>
      <c r="BP811" s="147"/>
      <c r="BQ811" s="147"/>
      <c r="BR811" s="115"/>
      <c r="BS811" s="115"/>
      <c r="BT811" s="115"/>
      <c r="BU811" s="147"/>
      <c r="BV811" s="150"/>
      <c r="BW811" s="147"/>
      <c r="BX811" s="147"/>
      <c r="BY811" s="147"/>
      <c r="BZ811" s="147"/>
      <c r="CA811" s="147"/>
      <c r="CB811" s="115"/>
      <c r="CC811" s="115"/>
      <c r="CD811" s="115"/>
      <c r="CE811" s="147"/>
      <c r="CF811" s="150"/>
      <c r="CG811" s="120"/>
      <c r="CH811" s="185"/>
      <c r="CI811" s="122"/>
      <c r="CJ811" s="122"/>
      <c r="CK811" s="184"/>
      <c r="CL811" s="184"/>
    </row>
    <row r="812" spans="1:90" hidden="1" x14ac:dyDescent="0.25">
      <c r="A812" s="145"/>
      <c r="B812" s="146"/>
      <c r="C812" s="94"/>
      <c r="D812" s="147"/>
      <c r="E812" s="148"/>
      <c r="F812" s="149"/>
      <c r="G812" s="147"/>
      <c r="H812" s="147"/>
      <c r="I812" s="147"/>
      <c r="J812" s="147"/>
      <c r="K812" s="147"/>
      <c r="L812" s="115"/>
      <c r="M812" s="115"/>
      <c r="N812" s="115"/>
      <c r="O812" s="147"/>
      <c r="P812" s="149"/>
      <c r="Q812" s="147"/>
      <c r="R812" s="147"/>
      <c r="S812" s="147"/>
      <c r="T812" s="147"/>
      <c r="U812" s="147"/>
      <c r="V812" s="115"/>
      <c r="W812" s="115"/>
      <c r="X812" s="115"/>
      <c r="Y812" s="147"/>
      <c r="Z812" s="149"/>
      <c r="AA812" s="147"/>
      <c r="AB812" s="147"/>
      <c r="AC812" s="147"/>
      <c r="AD812" s="114"/>
      <c r="AE812" s="114"/>
      <c r="AF812" s="147"/>
      <c r="AG812" s="149"/>
      <c r="AH812" s="147"/>
      <c r="AI812" s="147"/>
      <c r="AJ812" s="147"/>
      <c r="AK812" s="114"/>
      <c r="AL812" s="114"/>
      <c r="AM812" s="147"/>
      <c r="AN812" s="149"/>
      <c r="AO812" s="147"/>
      <c r="AP812" s="147"/>
      <c r="AQ812" s="114"/>
      <c r="AR812" s="147"/>
      <c r="AS812" s="114"/>
      <c r="AT812" s="147"/>
      <c r="AU812" s="147"/>
      <c r="AV812" s="147"/>
      <c r="AW812" s="114"/>
      <c r="AX812" s="147"/>
      <c r="AY812" s="114"/>
      <c r="AZ812" s="147"/>
      <c r="BA812" s="114"/>
      <c r="BB812" s="149"/>
      <c r="BC812" s="118"/>
      <c r="BD812" s="70"/>
      <c r="BE812" s="71"/>
      <c r="BF812" s="148"/>
      <c r="BG812" s="148"/>
      <c r="BH812" s="147"/>
      <c r="BI812" s="114"/>
      <c r="BJ812" s="114"/>
      <c r="BK812" s="147"/>
      <c r="BL812" s="150"/>
      <c r="BM812" s="147"/>
      <c r="BN812" s="147"/>
      <c r="BO812" s="147"/>
      <c r="BP812" s="147"/>
      <c r="BQ812" s="147"/>
      <c r="BR812" s="115"/>
      <c r="BS812" s="115"/>
      <c r="BT812" s="115"/>
      <c r="BU812" s="147"/>
      <c r="BV812" s="150"/>
      <c r="BW812" s="147"/>
      <c r="BX812" s="147"/>
      <c r="BY812" s="147"/>
      <c r="BZ812" s="147"/>
      <c r="CA812" s="147"/>
      <c r="CB812" s="115"/>
      <c r="CC812" s="115"/>
      <c r="CD812" s="115"/>
      <c r="CE812" s="147"/>
      <c r="CF812" s="150"/>
      <c r="CG812" s="120"/>
      <c r="CH812" s="185"/>
      <c r="CI812" s="122"/>
      <c r="CJ812" s="122"/>
      <c r="CK812" s="184"/>
      <c r="CL812" s="184"/>
    </row>
    <row r="813" spans="1:90" hidden="1" x14ac:dyDescent="0.25">
      <c r="A813" s="145"/>
      <c r="B813" s="146"/>
      <c r="C813" s="94"/>
      <c r="D813" s="147"/>
      <c r="E813" s="148"/>
      <c r="F813" s="149"/>
      <c r="G813" s="147"/>
      <c r="H813" s="147"/>
      <c r="I813" s="147"/>
      <c r="J813" s="147"/>
      <c r="K813" s="147"/>
      <c r="L813" s="115"/>
      <c r="M813" s="115"/>
      <c r="N813" s="115"/>
      <c r="O813" s="147"/>
      <c r="P813" s="149"/>
      <c r="Q813" s="147"/>
      <c r="R813" s="147"/>
      <c r="S813" s="147"/>
      <c r="T813" s="147"/>
      <c r="U813" s="147"/>
      <c r="V813" s="115"/>
      <c r="W813" s="115"/>
      <c r="X813" s="115"/>
      <c r="Y813" s="147"/>
      <c r="Z813" s="149"/>
      <c r="AA813" s="147"/>
      <c r="AB813" s="147"/>
      <c r="AC813" s="147"/>
      <c r="AD813" s="114"/>
      <c r="AE813" s="114"/>
      <c r="AF813" s="147"/>
      <c r="AG813" s="149"/>
      <c r="AH813" s="147"/>
      <c r="AI813" s="147"/>
      <c r="AJ813" s="147"/>
      <c r="AK813" s="114"/>
      <c r="AL813" s="114"/>
      <c r="AM813" s="147"/>
      <c r="AN813" s="149"/>
      <c r="AO813" s="147"/>
      <c r="AP813" s="147"/>
      <c r="AQ813" s="114"/>
      <c r="AR813" s="147"/>
      <c r="AS813" s="114"/>
      <c r="AT813" s="147"/>
      <c r="AU813" s="147"/>
      <c r="AV813" s="147"/>
      <c r="AW813" s="114"/>
      <c r="AX813" s="147"/>
      <c r="AY813" s="114"/>
      <c r="AZ813" s="147"/>
      <c r="BA813" s="114"/>
      <c r="BB813" s="149"/>
      <c r="BC813" s="118"/>
      <c r="BD813" s="70"/>
      <c r="BE813" s="71"/>
      <c r="BF813" s="148"/>
      <c r="BG813" s="148"/>
      <c r="BH813" s="147"/>
      <c r="BI813" s="114"/>
      <c r="BJ813" s="114"/>
      <c r="BK813" s="147"/>
      <c r="BL813" s="150"/>
      <c r="BM813" s="147"/>
      <c r="BN813" s="147"/>
      <c r="BO813" s="147"/>
      <c r="BP813" s="147"/>
      <c r="BQ813" s="147"/>
      <c r="BR813" s="115"/>
      <c r="BS813" s="115"/>
      <c r="BT813" s="115"/>
      <c r="BU813" s="147"/>
      <c r="BV813" s="150"/>
      <c r="BW813" s="147"/>
      <c r="BX813" s="147"/>
      <c r="BY813" s="147"/>
      <c r="BZ813" s="147"/>
      <c r="CA813" s="147"/>
      <c r="CB813" s="115"/>
      <c r="CC813" s="115"/>
      <c r="CD813" s="115"/>
      <c r="CE813" s="147"/>
      <c r="CF813" s="150"/>
      <c r="CG813" s="120"/>
      <c r="CH813" s="185"/>
      <c r="CI813" s="122"/>
      <c r="CJ813" s="122"/>
      <c r="CK813" s="184"/>
      <c r="CL813" s="184"/>
    </row>
    <row r="814" spans="1:90" hidden="1" x14ac:dyDescent="0.25">
      <c r="A814" s="145"/>
      <c r="B814" s="146"/>
      <c r="C814" s="94"/>
      <c r="D814" s="147"/>
      <c r="E814" s="148"/>
      <c r="F814" s="149"/>
      <c r="G814" s="147"/>
      <c r="H814" s="147"/>
      <c r="I814" s="147"/>
      <c r="J814" s="147"/>
      <c r="K814" s="147"/>
      <c r="L814" s="115"/>
      <c r="M814" s="115"/>
      <c r="N814" s="115"/>
      <c r="O814" s="147"/>
      <c r="P814" s="149"/>
      <c r="Q814" s="147"/>
      <c r="R814" s="147"/>
      <c r="S814" s="147"/>
      <c r="T814" s="147"/>
      <c r="U814" s="147"/>
      <c r="V814" s="115"/>
      <c r="W814" s="115"/>
      <c r="X814" s="115"/>
      <c r="Y814" s="147"/>
      <c r="Z814" s="149"/>
      <c r="AA814" s="147"/>
      <c r="AB814" s="147"/>
      <c r="AC814" s="147"/>
      <c r="AD814" s="114"/>
      <c r="AE814" s="114"/>
      <c r="AF814" s="147"/>
      <c r="AG814" s="149"/>
      <c r="AH814" s="147"/>
      <c r="AI814" s="147"/>
      <c r="AJ814" s="147"/>
      <c r="AK814" s="114"/>
      <c r="AL814" s="114"/>
      <c r="AM814" s="147"/>
      <c r="AN814" s="149"/>
      <c r="AO814" s="147"/>
      <c r="AP814" s="147"/>
      <c r="AQ814" s="114"/>
      <c r="AR814" s="147"/>
      <c r="AS814" s="114"/>
      <c r="AT814" s="147"/>
      <c r="AU814" s="147"/>
      <c r="AV814" s="147"/>
      <c r="AW814" s="114"/>
      <c r="AX814" s="147"/>
      <c r="AY814" s="114"/>
      <c r="AZ814" s="147"/>
      <c r="BA814" s="114"/>
      <c r="BB814" s="149"/>
      <c r="BC814" s="118"/>
      <c r="BD814" s="70"/>
      <c r="BE814" s="71"/>
      <c r="BF814" s="148"/>
      <c r="BG814" s="148"/>
      <c r="BH814" s="147"/>
      <c r="BI814" s="114"/>
      <c r="BJ814" s="114"/>
      <c r="BK814" s="147"/>
      <c r="BL814" s="150"/>
      <c r="BM814" s="147"/>
      <c r="BN814" s="147"/>
      <c r="BO814" s="147"/>
      <c r="BP814" s="147"/>
      <c r="BQ814" s="147"/>
      <c r="BR814" s="115"/>
      <c r="BS814" s="115"/>
      <c r="BT814" s="115"/>
      <c r="BU814" s="147"/>
      <c r="BV814" s="150"/>
      <c r="BW814" s="147"/>
      <c r="BX814" s="147"/>
      <c r="BY814" s="147"/>
      <c r="BZ814" s="147"/>
      <c r="CA814" s="147"/>
      <c r="CB814" s="115"/>
      <c r="CC814" s="115"/>
      <c r="CD814" s="115"/>
      <c r="CE814" s="147"/>
      <c r="CF814" s="150"/>
      <c r="CG814" s="120"/>
      <c r="CH814" s="185"/>
      <c r="CI814" s="122"/>
      <c r="CJ814" s="122"/>
      <c r="CK814" s="184"/>
      <c r="CL814" s="184"/>
    </row>
    <row r="815" spans="1:90" hidden="1" x14ac:dyDescent="0.25">
      <c r="A815" s="145"/>
      <c r="B815" s="146"/>
      <c r="C815" s="94"/>
      <c r="D815" s="147"/>
      <c r="E815" s="148"/>
      <c r="F815" s="149"/>
      <c r="G815" s="147"/>
      <c r="H815" s="147"/>
      <c r="I815" s="147"/>
      <c r="J815" s="147"/>
      <c r="K815" s="147"/>
      <c r="L815" s="115"/>
      <c r="M815" s="115"/>
      <c r="N815" s="115"/>
      <c r="O815" s="147"/>
      <c r="P815" s="149"/>
      <c r="Q815" s="147"/>
      <c r="R815" s="147"/>
      <c r="S815" s="147"/>
      <c r="T815" s="147"/>
      <c r="U815" s="147"/>
      <c r="V815" s="115"/>
      <c r="W815" s="115"/>
      <c r="X815" s="115"/>
      <c r="Y815" s="147"/>
      <c r="Z815" s="149"/>
      <c r="AA815" s="147"/>
      <c r="AB815" s="147"/>
      <c r="AC815" s="147"/>
      <c r="AD815" s="114"/>
      <c r="AE815" s="114"/>
      <c r="AF815" s="147"/>
      <c r="AG815" s="149"/>
      <c r="AH815" s="147"/>
      <c r="AI815" s="147"/>
      <c r="AJ815" s="147"/>
      <c r="AK815" s="114"/>
      <c r="AL815" s="114"/>
      <c r="AM815" s="147"/>
      <c r="AN815" s="149"/>
      <c r="AO815" s="147"/>
      <c r="AP815" s="147"/>
      <c r="AQ815" s="114"/>
      <c r="AR815" s="147"/>
      <c r="AS815" s="114"/>
      <c r="AT815" s="147"/>
      <c r="AU815" s="147"/>
      <c r="AV815" s="147"/>
      <c r="AW815" s="114"/>
      <c r="AX815" s="147"/>
      <c r="AY815" s="114"/>
      <c r="AZ815" s="147"/>
      <c r="BA815" s="114"/>
      <c r="BB815" s="149"/>
      <c r="BC815" s="118"/>
      <c r="BD815" s="70"/>
      <c r="BE815" s="71"/>
      <c r="BF815" s="148"/>
      <c r="BG815" s="148"/>
      <c r="BH815" s="147"/>
      <c r="BI815" s="114"/>
      <c r="BJ815" s="114"/>
      <c r="BK815" s="147"/>
      <c r="BL815" s="150"/>
      <c r="BM815" s="147"/>
      <c r="BN815" s="147"/>
      <c r="BO815" s="147"/>
      <c r="BP815" s="147"/>
      <c r="BQ815" s="147"/>
      <c r="BR815" s="115"/>
      <c r="BS815" s="115"/>
      <c r="BT815" s="115"/>
      <c r="BU815" s="147"/>
      <c r="BV815" s="150"/>
      <c r="BW815" s="147"/>
      <c r="BX815" s="147"/>
      <c r="BY815" s="147"/>
      <c r="BZ815" s="147"/>
      <c r="CA815" s="147"/>
      <c r="CB815" s="115"/>
      <c r="CC815" s="115"/>
      <c r="CD815" s="115"/>
      <c r="CE815" s="147"/>
      <c r="CF815" s="150"/>
      <c r="CG815" s="120"/>
      <c r="CH815" s="185"/>
      <c r="CI815" s="122"/>
      <c r="CJ815" s="122"/>
      <c r="CK815" s="184"/>
      <c r="CL815" s="184"/>
    </row>
    <row r="816" spans="1:90" hidden="1" x14ac:dyDescent="0.25">
      <c r="A816" s="145"/>
      <c r="B816" s="146"/>
      <c r="C816" s="94"/>
      <c r="D816" s="147"/>
      <c r="E816" s="148"/>
      <c r="F816" s="149"/>
      <c r="G816" s="147"/>
      <c r="H816" s="147"/>
      <c r="I816" s="147"/>
      <c r="J816" s="147"/>
      <c r="K816" s="147"/>
      <c r="L816" s="115"/>
      <c r="M816" s="115"/>
      <c r="N816" s="115"/>
      <c r="O816" s="147"/>
      <c r="P816" s="149"/>
      <c r="Q816" s="147"/>
      <c r="R816" s="147"/>
      <c r="S816" s="147"/>
      <c r="T816" s="147"/>
      <c r="U816" s="147"/>
      <c r="V816" s="115"/>
      <c r="W816" s="115"/>
      <c r="X816" s="115"/>
      <c r="Y816" s="147"/>
      <c r="Z816" s="149"/>
      <c r="AA816" s="147"/>
      <c r="AB816" s="147"/>
      <c r="AC816" s="147"/>
      <c r="AD816" s="114"/>
      <c r="AE816" s="114"/>
      <c r="AF816" s="147"/>
      <c r="AG816" s="149"/>
      <c r="AH816" s="147"/>
      <c r="AI816" s="147"/>
      <c r="AJ816" s="147"/>
      <c r="AK816" s="114"/>
      <c r="AL816" s="114"/>
      <c r="AM816" s="147"/>
      <c r="AN816" s="149"/>
      <c r="AO816" s="147"/>
      <c r="AP816" s="147"/>
      <c r="AQ816" s="114"/>
      <c r="AR816" s="147"/>
      <c r="AS816" s="114"/>
      <c r="AT816" s="147"/>
      <c r="AU816" s="147"/>
      <c r="AV816" s="147"/>
      <c r="AW816" s="114"/>
      <c r="AX816" s="147"/>
      <c r="AY816" s="114"/>
      <c r="AZ816" s="147"/>
      <c r="BA816" s="114"/>
      <c r="BB816" s="149"/>
      <c r="BC816" s="118"/>
      <c r="BD816" s="70"/>
      <c r="BE816" s="71"/>
      <c r="BF816" s="148"/>
      <c r="BG816" s="148"/>
      <c r="BH816" s="147"/>
      <c r="BI816" s="114"/>
      <c r="BJ816" s="114"/>
      <c r="BK816" s="147"/>
      <c r="BL816" s="150"/>
      <c r="BM816" s="147"/>
      <c r="BN816" s="147"/>
      <c r="BO816" s="147"/>
      <c r="BP816" s="147"/>
      <c r="BQ816" s="147"/>
      <c r="BR816" s="115"/>
      <c r="BS816" s="115"/>
      <c r="BT816" s="115"/>
      <c r="BU816" s="147"/>
      <c r="BV816" s="150"/>
      <c r="BW816" s="147"/>
      <c r="BX816" s="147"/>
      <c r="BY816" s="147"/>
      <c r="BZ816" s="147"/>
      <c r="CA816" s="147"/>
      <c r="CB816" s="115"/>
      <c r="CC816" s="115"/>
      <c r="CD816" s="115"/>
      <c r="CE816" s="147"/>
      <c r="CF816" s="150"/>
      <c r="CG816" s="120"/>
      <c r="CH816" s="185"/>
      <c r="CI816" s="122"/>
      <c r="CJ816" s="122"/>
      <c r="CK816" s="184"/>
      <c r="CL816" s="184"/>
    </row>
    <row r="817" spans="1:90" hidden="1" x14ac:dyDescent="0.25">
      <c r="A817" s="145"/>
      <c r="B817" s="146"/>
      <c r="C817" s="94"/>
      <c r="D817" s="147"/>
      <c r="E817" s="148"/>
      <c r="F817" s="149"/>
      <c r="G817" s="147"/>
      <c r="H817" s="147"/>
      <c r="I817" s="147"/>
      <c r="J817" s="147"/>
      <c r="K817" s="147"/>
      <c r="L817" s="115"/>
      <c r="M817" s="115"/>
      <c r="N817" s="115"/>
      <c r="O817" s="147"/>
      <c r="P817" s="149"/>
      <c r="Q817" s="147"/>
      <c r="R817" s="147"/>
      <c r="S817" s="147"/>
      <c r="T817" s="147"/>
      <c r="U817" s="147"/>
      <c r="V817" s="115"/>
      <c r="W817" s="115"/>
      <c r="X817" s="115"/>
      <c r="Y817" s="147"/>
      <c r="Z817" s="149"/>
      <c r="AA817" s="147"/>
      <c r="AB817" s="147"/>
      <c r="AC817" s="147"/>
      <c r="AD817" s="114"/>
      <c r="AE817" s="114"/>
      <c r="AF817" s="147"/>
      <c r="AG817" s="149"/>
      <c r="AH817" s="147"/>
      <c r="AI817" s="147"/>
      <c r="AJ817" s="147"/>
      <c r="AK817" s="114"/>
      <c r="AL817" s="114"/>
      <c r="AM817" s="147"/>
      <c r="AN817" s="149"/>
      <c r="AO817" s="147"/>
      <c r="AP817" s="147"/>
      <c r="AQ817" s="114"/>
      <c r="AR817" s="147"/>
      <c r="AS817" s="114"/>
      <c r="AT817" s="147"/>
      <c r="AU817" s="147"/>
      <c r="AV817" s="147"/>
      <c r="AW817" s="114"/>
      <c r="AX817" s="147"/>
      <c r="AY817" s="114"/>
      <c r="AZ817" s="147"/>
      <c r="BA817" s="114"/>
      <c r="BB817" s="149"/>
      <c r="BC817" s="118"/>
      <c r="BD817" s="70"/>
      <c r="BE817" s="71"/>
      <c r="BF817" s="148"/>
      <c r="BG817" s="148"/>
      <c r="BH817" s="147"/>
      <c r="BI817" s="114"/>
      <c r="BJ817" s="114"/>
      <c r="BK817" s="147"/>
      <c r="BL817" s="150"/>
      <c r="BM817" s="147"/>
      <c r="BN817" s="147"/>
      <c r="BO817" s="147"/>
      <c r="BP817" s="147"/>
      <c r="BQ817" s="147"/>
      <c r="BR817" s="115"/>
      <c r="BS817" s="115"/>
      <c r="BT817" s="115"/>
      <c r="BU817" s="147"/>
      <c r="BV817" s="150"/>
      <c r="BW817" s="147"/>
      <c r="BX817" s="147"/>
      <c r="BY817" s="147"/>
      <c r="BZ817" s="147"/>
      <c r="CA817" s="147"/>
      <c r="CB817" s="115"/>
      <c r="CC817" s="115"/>
      <c r="CD817" s="115"/>
      <c r="CE817" s="147"/>
      <c r="CF817" s="150"/>
      <c r="CG817" s="120"/>
      <c r="CH817" s="185"/>
      <c r="CI817" s="122"/>
      <c r="CJ817" s="122"/>
      <c r="CK817" s="184"/>
      <c r="CL817" s="184"/>
    </row>
    <row r="818" spans="1:90" hidden="1" x14ac:dyDescent="0.25">
      <c r="A818" s="145"/>
      <c r="B818" s="146"/>
      <c r="C818" s="94"/>
      <c r="D818" s="147"/>
      <c r="E818" s="148"/>
      <c r="F818" s="149"/>
      <c r="G818" s="147"/>
      <c r="H818" s="147"/>
      <c r="I818" s="147"/>
      <c r="J818" s="147"/>
      <c r="K818" s="147"/>
      <c r="L818" s="115"/>
      <c r="M818" s="115"/>
      <c r="N818" s="115"/>
      <c r="O818" s="147"/>
      <c r="P818" s="149"/>
      <c r="Q818" s="147"/>
      <c r="R818" s="147"/>
      <c r="S818" s="147"/>
      <c r="T818" s="147"/>
      <c r="U818" s="147"/>
      <c r="V818" s="115"/>
      <c r="W818" s="115"/>
      <c r="X818" s="115"/>
      <c r="Y818" s="147"/>
      <c r="Z818" s="149"/>
      <c r="AA818" s="147"/>
      <c r="AB818" s="147"/>
      <c r="AC818" s="147"/>
      <c r="AD818" s="114"/>
      <c r="AE818" s="114"/>
      <c r="AF818" s="147"/>
      <c r="AG818" s="149"/>
      <c r="AH818" s="147"/>
      <c r="AI818" s="147"/>
      <c r="AJ818" s="147"/>
      <c r="AK818" s="114"/>
      <c r="AL818" s="114"/>
      <c r="AM818" s="147"/>
      <c r="AN818" s="149"/>
      <c r="AO818" s="147"/>
      <c r="AP818" s="147"/>
      <c r="AQ818" s="114"/>
      <c r="AR818" s="147"/>
      <c r="AS818" s="114"/>
      <c r="AT818" s="147"/>
      <c r="AU818" s="147"/>
      <c r="AV818" s="147"/>
      <c r="AW818" s="114"/>
      <c r="AX818" s="147"/>
      <c r="AY818" s="114"/>
      <c r="AZ818" s="147"/>
      <c r="BA818" s="114"/>
      <c r="BB818" s="149"/>
      <c r="BC818" s="118"/>
      <c r="BD818" s="70"/>
      <c r="BE818" s="71"/>
      <c r="BF818" s="148"/>
      <c r="BG818" s="148"/>
      <c r="BH818" s="147"/>
      <c r="BI818" s="114"/>
      <c r="BJ818" s="114"/>
      <c r="BK818" s="147"/>
      <c r="BL818" s="150"/>
      <c r="BM818" s="147"/>
      <c r="BN818" s="147"/>
      <c r="BO818" s="147"/>
      <c r="BP818" s="147"/>
      <c r="BQ818" s="147"/>
      <c r="BR818" s="115"/>
      <c r="BS818" s="115"/>
      <c r="BT818" s="115"/>
      <c r="BU818" s="147"/>
      <c r="BV818" s="150"/>
      <c r="BW818" s="147"/>
      <c r="BX818" s="147"/>
      <c r="BY818" s="147"/>
      <c r="BZ818" s="147"/>
      <c r="CA818" s="147"/>
      <c r="CB818" s="115"/>
      <c r="CC818" s="115"/>
      <c r="CD818" s="115"/>
      <c r="CE818" s="147"/>
      <c r="CF818" s="150"/>
      <c r="CG818" s="120"/>
      <c r="CH818" s="185"/>
      <c r="CI818" s="122"/>
      <c r="CJ818" s="122"/>
      <c r="CK818" s="184"/>
      <c r="CL818" s="184"/>
    </row>
    <row r="819" spans="1:90" hidden="1" x14ac:dyDescent="0.25">
      <c r="A819" s="145"/>
      <c r="B819" s="146"/>
      <c r="C819" s="94"/>
      <c r="D819" s="147"/>
      <c r="E819" s="148"/>
      <c r="F819" s="149"/>
      <c r="G819" s="147"/>
      <c r="H819" s="147"/>
      <c r="I819" s="147"/>
      <c r="J819" s="147"/>
      <c r="K819" s="147"/>
      <c r="L819" s="115"/>
      <c r="M819" s="115"/>
      <c r="N819" s="115"/>
      <c r="O819" s="147"/>
      <c r="P819" s="149"/>
      <c r="Q819" s="147"/>
      <c r="R819" s="147"/>
      <c r="S819" s="147"/>
      <c r="T819" s="147"/>
      <c r="U819" s="147"/>
      <c r="V819" s="115"/>
      <c r="W819" s="115"/>
      <c r="X819" s="115"/>
      <c r="Y819" s="147"/>
      <c r="Z819" s="149"/>
      <c r="AA819" s="147"/>
      <c r="AB819" s="147"/>
      <c r="AC819" s="147"/>
      <c r="AD819" s="114"/>
      <c r="AE819" s="114"/>
      <c r="AF819" s="147"/>
      <c r="AG819" s="149"/>
      <c r="AH819" s="147"/>
      <c r="AI819" s="147"/>
      <c r="AJ819" s="147"/>
      <c r="AK819" s="114"/>
      <c r="AL819" s="114"/>
      <c r="AM819" s="147"/>
      <c r="AN819" s="149"/>
      <c r="AO819" s="147"/>
      <c r="AP819" s="147"/>
      <c r="AQ819" s="114"/>
      <c r="AR819" s="147"/>
      <c r="AS819" s="114"/>
      <c r="AT819" s="147"/>
      <c r="AU819" s="147"/>
      <c r="AV819" s="147"/>
      <c r="AW819" s="114"/>
      <c r="AX819" s="147"/>
      <c r="AY819" s="114"/>
      <c r="AZ819" s="147"/>
      <c r="BA819" s="114"/>
      <c r="BB819" s="149"/>
      <c r="BC819" s="118"/>
      <c r="BD819" s="70"/>
      <c r="BE819" s="71"/>
      <c r="BF819" s="148"/>
      <c r="BG819" s="148"/>
      <c r="BH819" s="147"/>
      <c r="BI819" s="114"/>
      <c r="BJ819" s="114"/>
      <c r="BK819" s="147"/>
      <c r="BL819" s="150"/>
      <c r="BM819" s="147"/>
      <c r="BN819" s="147"/>
      <c r="BO819" s="147"/>
      <c r="BP819" s="147"/>
      <c r="BQ819" s="147"/>
      <c r="BR819" s="115"/>
      <c r="BS819" s="115"/>
      <c r="BT819" s="115"/>
      <c r="BU819" s="147"/>
      <c r="BV819" s="150"/>
      <c r="BW819" s="147"/>
      <c r="BX819" s="147"/>
      <c r="BY819" s="147"/>
      <c r="BZ819" s="147"/>
      <c r="CA819" s="147"/>
      <c r="CB819" s="115"/>
      <c r="CC819" s="115"/>
      <c r="CD819" s="115"/>
      <c r="CE819" s="147"/>
      <c r="CF819" s="150"/>
      <c r="CG819" s="120"/>
      <c r="CH819" s="185"/>
      <c r="CI819" s="122"/>
      <c r="CJ819" s="122"/>
      <c r="CK819" s="184"/>
      <c r="CL819" s="184"/>
    </row>
    <row r="820" spans="1:90" hidden="1" x14ac:dyDescent="0.25">
      <c r="A820" s="145"/>
      <c r="B820" s="146"/>
      <c r="C820" s="94"/>
      <c r="D820" s="147"/>
      <c r="E820" s="148"/>
      <c r="F820" s="149"/>
      <c r="G820" s="147"/>
      <c r="H820" s="147"/>
      <c r="I820" s="147"/>
      <c r="J820" s="147"/>
      <c r="K820" s="147"/>
      <c r="L820" s="115"/>
      <c r="M820" s="115"/>
      <c r="N820" s="115"/>
      <c r="O820" s="147"/>
      <c r="P820" s="149"/>
      <c r="Q820" s="147"/>
      <c r="R820" s="147"/>
      <c r="S820" s="147"/>
      <c r="T820" s="147"/>
      <c r="U820" s="147"/>
      <c r="V820" s="115"/>
      <c r="W820" s="115"/>
      <c r="X820" s="115"/>
      <c r="Y820" s="147"/>
      <c r="Z820" s="149"/>
      <c r="AA820" s="147"/>
      <c r="AB820" s="147"/>
      <c r="AC820" s="147"/>
      <c r="AD820" s="114"/>
      <c r="AE820" s="114"/>
      <c r="AF820" s="147"/>
      <c r="AG820" s="149"/>
      <c r="AH820" s="147"/>
      <c r="AI820" s="147"/>
      <c r="AJ820" s="147"/>
      <c r="AK820" s="114"/>
      <c r="AL820" s="114"/>
      <c r="AM820" s="147"/>
      <c r="AN820" s="149"/>
      <c r="AO820" s="147"/>
      <c r="AP820" s="147"/>
      <c r="AQ820" s="114"/>
      <c r="AR820" s="147"/>
      <c r="AS820" s="114"/>
      <c r="AT820" s="147"/>
      <c r="AU820" s="147"/>
      <c r="AV820" s="147"/>
      <c r="AW820" s="114"/>
      <c r="AX820" s="147"/>
      <c r="AY820" s="114"/>
      <c r="AZ820" s="147"/>
      <c r="BA820" s="114"/>
      <c r="BB820" s="149"/>
      <c r="BC820" s="118"/>
      <c r="BD820" s="70"/>
      <c r="BE820" s="71"/>
      <c r="BF820" s="148"/>
      <c r="BG820" s="148"/>
      <c r="BH820" s="147"/>
      <c r="BI820" s="114"/>
      <c r="BJ820" s="114"/>
      <c r="BK820" s="147"/>
      <c r="BL820" s="150"/>
      <c r="BM820" s="147"/>
      <c r="BN820" s="147"/>
      <c r="BO820" s="147"/>
      <c r="BP820" s="147"/>
      <c r="BQ820" s="147"/>
      <c r="BR820" s="115"/>
      <c r="BS820" s="115"/>
      <c r="BT820" s="115"/>
      <c r="BU820" s="147"/>
      <c r="BV820" s="150"/>
      <c r="BW820" s="147"/>
      <c r="BX820" s="147"/>
      <c r="BY820" s="147"/>
      <c r="BZ820" s="147"/>
      <c r="CA820" s="147"/>
      <c r="CB820" s="115"/>
      <c r="CC820" s="115"/>
      <c r="CD820" s="115"/>
      <c r="CE820" s="147"/>
      <c r="CF820" s="150"/>
      <c r="CG820" s="120"/>
      <c r="CH820" s="185"/>
      <c r="CI820" s="122"/>
      <c r="CJ820" s="122"/>
      <c r="CK820" s="184"/>
      <c r="CL820" s="184"/>
    </row>
    <row r="821" spans="1:90" hidden="1" x14ac:dyDescent="0.25">
      <c r="A821" s="145"/>
      <c r="B821" s="146"/>
      <c r="C821" s="94"/>
      <c r="D821" s="147"/>
      <c r="E821" s="148"/>
      <c r="F821" s="149"/>
      <c r="G821" s="147"/>
      <c r="H821" s="147"/>
      <c r="I821" s="147"/>
      <c r="J821" s="147"/>
      <c r="K821" s="147"/>
      <c r="L821" s="115"/>
      <c r="M821" s="115"/>
      <c r="N821" s="115"/>
      <c r="O821" s="147"/>
      <c r="P821" s="149"/>
      <c r="Q821" s="147"/>
      <c r="R821" s="147"/>
      <c r="S821" s="147"/>
      <c r="T821" s="147"/>
      <c r="U821" s="147"/>
      <c r="V821" s="115"/>
      <c r="W821" s="115"/>
      <c r="X821" s="115"/>
      <c r="Y821" s="147"/>
      <c r="Z821" s="149"/>
      <c r="AA821" s="147"/>
      <c r="AB821" s="147"/>
      <c r="AC821" s="147"/>
      <c r="AD821" s="114"/>
      <c r="AE821" s="114"/>
      <c r="AF821" s="147"/>
      <c r="AG821" s="149"/>
      <c r="AH821" s="147"/>
      <c r="AI821" s="147"/>
      <c r="AJ821" s="147"/>
      <c r="AK821" s="114"/>
      <c r="AL821" s="114"/>
      <c r="AM821" s="147"/>
      <c r="AN821" s="149"/>
      <c r="AO821" s="147"/>
      <c r="AP821" s="147"/>
      <c r="AQ821" s="114"/>
      <c r="AR821" s="147"/>
      <c r="AS821" s="114"/>
      <c r="AT821" s="147"/>
      <c r="AU821" s="147"/>
      <c r="AV821" s="147"/>
      <c r="AW821" s="114"/>
      <c r="AX821" s="147"/>
      <c r="AY821" s="114"/>
      <c r="AZ821" s="147"/>
      <c r="BA821" s="114"/>
      <c r="BB821" s="149"/>
      <c r="BC821" s="118"/>
      <c r="BD821" s="70"/>
      <c r="BE821" s="71"/>
      <c r="BF821" s="148"/>
      <c r="BG821" s="148"/>
      <c r="BH821" s="147"/>
      <c r="BI821" s="114"/>
      <c r="BJ821" s="114"/>
      <c r="BK821" s="147"/>
      <c r="BL821" s="150"/>
      <c r="BM821" s="147"/>
      <c r="BN821" s="147"/>
      <c r="BO821" s="147"/>
      <c r="BP821" s="147"/>
      <c r="BQ821" s="147"/>
      <c r="BR821" s="115"/>
      <c r="BS821" s="115"/>
      <c r="BT821" s="115"/>
      <c r="BU821" s="147"/>
      <c r="BV821" s="150"/>
      <c r="BW821" s="147"/>
      <c r="BX821" s="147"/>
      <c r="BY821" s="147"/>
      <c r="BZ821" s="147"/>
      <c r="CA821" s="147"/>
      <c r="CB821" s="115"/>
      <c r="CC821" s="115"/>
      <c r="CD821" s="115"/>
      <c r="CE821" s="147"/>
      <c r="CF821" s="150"/>
      <c r="CG821" s="120"/>
      <c r="CH821" s="185"/>
      <c r="CI821" s="122"/>
      <c r="CJ821" s="122"/>
      <c r="CK821" s="184"/>
      <c r="CL821" s="184"/>
    </row>
    <row r="822" spans="1:90" hidden="1" x14ac:dyDescent="0.25">
      <c r="A822" s="145"/>
      <c r="B822" s="146"/>
      <c r="C822" s="94"/>
      <c r="D822" s="147"/>
      <c r="E822" s="148"/>
      <c r="F822" s="149"/>
      <c r="G822" s="147"/>
      <c r="H822" s="147"/>
      <c r="I822" s="147"/>
      <c r="J822" s="147"/>
      <c r="K822" s="147"/>
      <c r="L822" s="115"/>
      <c r="M822" s="115"/>
      <c r="N822" s="115"/>
      <c r="O822" s="147"/>
      <c r="P822" s="149"/>
      <c r="Q822" s="147"/>
      <c r="R822" s="147"/>
      <c r="S822" s="147"/>
      <c r="T822" s="147"/>
      <c r="U822" s="147"/>
      <c r="V822" s="115"/>
      <c r="W822" s="115"/>
      <c r="X822" s="115"/>
      <c r="Y822" s="147"/>
      <c r="Z822" s="149"/>
      <c r="AA822" s="147"/>
      <c r="AB822" s="147"/>
      <c r="AC822" s="147"/>
      <c r="AD822" s="114"/>
      <c r="AE822" s="114"/>
      <c r="AF822" s="147"/>
      <c r="AG822" s="149"/>
      <c r="AH822" s="147"/>
      <c r="AI822" s="147"/>
      <c r="AJ822" s="147"/>
      <c r="AK822" s="114"/>
      <c r="AL822" s="114"/>
      <c r="AM822" s="147"/>
      <c r="AN822" s="149"/>
      <c r="AO822" s="147"/>
      <c r="AP822" s="147"/>
      <c r="AQ822" s="114"/>
      <c r="AR822" s="147"/>
      <c r="AS822" s="114"/>
      <c r="AT822" s="147"/>
      <c r="AU822" s="147"/>
      <c r="AV822" s="147"/>
      <c r="AW822" s="114"/>
      <c r="AX822" s="147"/>
      <c r="AY822" s="114"/>
      <c r="AZ822" s="147"/>
      <c r="BA822" s="114"/>
      <c r="BB822" s="149"/>
      <c r="BC822" s="118"/>
      <c r="BD822" s="70"/>
      <c r="BE822" s="71"/>
      <c r="BF822" s="148"/>
      <c r="BG822" s="148"/>
      <c r="BH822" s="147"/>
      <c r="BI822" s="114"/>
      <c r="BJ822" s="114"/>
      <c r="BK822" s="147"/>
      <c r="BL822" s="150"/>
      <c r="BM822" s="147"/>
      <c r="BN822" s="147"/>
      <c r="BO822" s="147"/>
      <c r="BP822" s="147"/>
      <c r="BQ822" s="147"/>
      <c r="BR822" s="115"/>
      <c r="BS822" s="115"/>
      <c r="BT822" s="115"/>
      <c r="BU822" s="147"/>
      <c r="BV822" s="150"/>
      <c r="BW822" s="147"/>
      <c r="BX822" s="147"/>
      <c r="BY822" s="147"/>
      <c r="BZ822" s="147"/>
      <c r="CA822" s="147"/>
      <c r="CB822" s="115"/>
      <c r="CC822" s="115"/>
      <c r="CD822" s="115"/>
      <c r="CE822" s="147"/>
      <c r="CF822" s="150"/>
      <c r="CG822" s="120"/>
      <c r="CH822" s="185"/>
      <c r="CI822" s="122"/>
      <c r="CJ822" s="122"/>
      <c r="CK822" s="184"/>
      <c r="CL822" s="184"/>
    </row>
    <row r="823" spans="1:90" hidden="1" x14ac:dyDescent="0.25">
      <c r="A823" s="145"/>
      <c r="B823" s="146"/>
      <c r="C823" s="94"/>
      <c r="D823" s="147"/>
      <c r="E823" s="148"/>
      <c r="F823" s="149"/>
      <c r="G823" s="147"/>
      <c r="H823" s="147"/>
      <c r="I823" s="147"/>
      <c r="J823" s="147"/>
      <c r="K823" s="147"/>
      <c r="L823" s="115"/>
      <c r="M823" s="115"/>
      <c r="N823" s="115"/>
      <c r="O823" s="147"/>
      <c r="P823" s="149"/>
      <c r="Q823" s="147"/>
      <c r="R823" s="147"/>
      <c r="S823" s="147"/>
      <c r="T823" s="147"/>
      <c r="U823" s="147"/>
      <c r="V823" s="115"/>
      <c r="W823" s="115"/>
      <c r="X823" s="115"/>
      <c r="Y823" s="147"/>
      <c r="Z823" s="149"/>
      <c r="AA823" s="147"/>
      <c r="AB823" s="147"/>
      <c r="AC823" s="147"/>
      <c r="AD823" s="114"/>
      <c r="AE823" s="114"/>
      <c r="AF823" s="147"/>
      <c r="AG823" s="149"/>
      <c r="AH823" s="147"/>
      <c r="AI823" s="147"/>
      <c r="AJ823" s="147"/>
      <c r="AK823" s="114"/>
      <c r="AL823" s="114"/>
      <c r="AM823" s="147"/>
      <c r="AN823" s="149"/>
      <c r="AO823" s="147"/>
      <c r="AP823" s="147"/>
      <c r="AQ823" s="114"/>
      <c r="AR823" s="147"/>
      <c r="AS823" s="114"/>
      <c r="AT823" s="147"/>
      <c r="AU823" s="147"/>
      <c r="AV823" s="147"/>
      <c r="AW823" s="114"/>
      <c r="AX823" s="147"/>
      <c r="AY823" s="114"/>
      <c r="AZ823" s="147"/>
      <c r="BA823" s="114"/>
      <c r="BB823" s="149"/>
      <c r="BC823" s="118"/>
      <c r="BD823" s="70"/>
      <c r="BE823" s="71"/>
      <c r="BF823" s="148"/>
      <c r="BG823" s="148"/>
      <c r="BH823" s="147"/>
      <c r="BI823" s="114"/>
      <c r="BJ823" s="114"/>
      <c r="BK823" s="147"/>
      <c r="BL823" s="150"/>
      <c r="BM823" s="147"/>
      <c r="BN823" s="147"/>
      <c r="BO823" s="147"/>
      <c r="BP823" s="147"/>
      <c r="BQ823" s="147"/>
      <c r="BR823" s="115"/>
      <c r="BS823" s="115"/>
      <c r="BT823" s="115"/>
      <c r="BU823" s="147"/>
      <c r="BV823" s="150"/>
      <c r="BW823" s="147"/>
      <c r="BX823" s="147"/>
      <c r="BY823" s="147"/>
      <c r="BZ823" s="147"/>
      <c r="CA823" s="147"/>
      <c r="CB823" s="115"/>
      <c r="CC823" s="115"/>
      <c r="CD823" s="115"/>
      <c r="CE823" s="147"/>
      <c r="CF823" s="150"/>
      <c r="CG823" s="120"/>
      <c r="CH823" s="185"/>
      <c r="CI823" s="122"/>
      <c r="CJ823" s="122"/>
      <c r="CK823" s="184"/>
      <c r="CL823" s="184"/>
    </row>
    <row r="824" spans="1:90" hidden="1" x14ac:dyDescent="0.25">
      <c r="A824" s="145"/>
      <c r="B824" s="146"/>
      <c r="C824" s="94"/>
      <c r="D824" s="147"/>
      <c r="E824" s="148"/>
      <c r="F824" s="149"/>
      <c r="G824" s="147"/>
      <c r="H824" s="147"/>
      <c r="I824" s="147"/>
      <c r="J824" s="147"/>
      <c r="K824" s="147"/>
      <c r="L824" s="115"/>
      <c r="M824" s="115"/>
      <c r="N824" s="115"/>
      <c r="O824" s="147"/>
      <c r="P824" s="149"/>
      <c r="Q824" s="147"/>
      <c r="R824" s="147"/>
      <c r="S824" s="147"/>
      <c r="T824" s="147"/>
      <c r="U824" s="147"/>
      <c r="V824" s="115"/>
      <c r="W824" s="115"/>
      <c r="X824" s="115"/>
      <c r="Y824" s="147"/>
      <c r="Z824" s="149"/>
      <c r="AA824" s="147"/>
      <c r="AB824" s="147"/>
      <c r="AC824" s="147"/>
      <c r="AD824" s="114"/>
      <c r="AE824" s="114"/>
      <c r="AF824" s="147"/>
      <c r="AG824" s="149"/>
      <c r="AH824" s="147"/>
      <c r="AI824" s="147"/>
      <c r="AJ824" s="147"/>
      <c r="AK824" s="114"/>
      <c r="AL824" s="114"/>
      <c r="AM824" s="147"/>
      <c r="AN824" s="149"/>
      <c r="AO824" s="147"/>
      <c r="AP824" s="147"/>
      <c r="AQ824" s="114"/>
      <c r="AR824" s="147"/>
      <c r="AS824" s="114"/>
      <c r="AT824" s="147"/>
      <c r="AU824" s="147"/>
      <c r="AV824" s="147"/>
      <c r="AW824" s="114"/>
      <c r="AX824" s="147"/>
      <c r="AY824" s="114"/>
      <c r="AZ824" s="147"/>
      <c r="BA824" s="114"/>
      <c r="BB824" s="149"/>
      <c r="BC824" s="118"/>
      <c r="BD824" s="70"/>
      <c r="BE824" s="71"/>
      <c r="BF824" s="148"/>
      <c r="BG824" s="148"/>
      <c r="BH824" s="147"/>
      <c r="BI824" s="114"/>
      <c r="BJ824" s="114"/>
      <c r="BK824" s="147"/>
      <c r="BL824" s="150"/>
      <c r="BM824" s="147"/>
      <c r="BN824" s="147"/>
      <c r="BO824" s="147"/>
      <c r="BP824" s="147"/>
      <c r="BQ824" s="147"/>
      <c r="BR824" s="115"/>
      <c r="BS824" s="115"/>
      <c r="BT824" s="115"/>
      <c r="BU824" s="147"/>
      <c r="BV824" s="150"/>
      <c r="BW824" s="147"/>
      <c r="BX824" s="147"/>
      <c r="BY824" s="147"/>
      <c r="BZ824" s="147"/>
      <c r="CA824" s="147"/>
      <c r="CB824" s="115"/>
      <c r="CC824" s="115"/>
      <c r="CD824" s="115"/>
      <c r="CE824" s="147"/>
      <c r="CF824" s="150"/>
      <c r="CG824" s="120"/>
      <c r="CH824" s="185"/>
      <c r="CI824" s="122"/>
      <c r="CJ824" s="122"/>
      <c r="CK824" s="184"/>
      <c r="CL824" s="184"/>
    </row>
    <row r="825" spans="1:90" hidden="1" x14ac:dyDescent="0.25">
      <c r="A825" s="145"/>
      <c r="B825" s="146"/>
      <c r="C825" s="94"/>
      <c r="D825" s="147"/>
      <c r="E825" s="148"/>
      <c r="F825" s="149"/>
      <c r="G825" s="147"/>
      <c r="H825" s="147"/>
      <c r="I825" s="147"/>
      <c r="J825" s="147"/>
      <c r="K825" s="147"/>
      <c r="L825" s="115"/>
      <c r="M825" s="115"/>
      <c r="N825" s="115"/>
      <c r="O825" s="147"/>
      <c r="P825" s="149"/>
      <c r="Q825" s="147"/>
      <c r="R825" s="147"/>
      <c r="S825" s="147"/>
      <c r="T825" s="147"/>
      <c r="U825" s="147"/>
      <c r="V825" s="115"/>
      <c r="W825" s="115"/>
      <c r="X825" s="115"/>
      <c r="Y825" s="147"/>
      <c r="Z825" s="149"/>
      <c r="AA825" s="147"/>
      <c r="AB825" s="147"/>
      <c r="AC825" s="147"/>
      <c r="AD825" s="114"/>
      <c r="AE825" s="114"/>
      <c r="AF825" s="147"/>
      <c r="AG825" s="149"/>
      <c r="AH825" s="147"/>
      <c r="AI825" s="147"/>
      <c r="AJ825" s="147"/>
      <c r="AK825" s="114"/>
      <c r="AL825" s="114"/>
      <c r="AM825" s="147"/>
      <c r="AN825" s="149"/>
      <c r="AO825" s="147"/>
      <c r="AP825" s="147"/>
      <c r="AQ825" s="114"/>
      <c r="AR825" s="147"/>
      <c r="AS825" s="114"/>
      <c r="AT825" s="147"/>
      <c r="AU825" s="147"/>
      <c r="AV825" s="147"/>
      <c r="AW825" s="114"/>
      <c r="AX825" s="147"/>
      <c r="AY825" s="114"/>
      <c r="AZ825" s="147"/>
      <c r="BA825" s="114"/>
      <c r="BB825" s="149"/>
      <c r="BC825" s="118"/>
      <c r="BD825" s="70"/>
      <c r="BE825" s="71"/>
      <c r="BF825" s="148"/>
      <c r="BG825" s="148"/>
      <c r="BH825" s="147"/>
      <c r="BI825" s="114"/>
      <c r="BJ825" s="114"/>
      <c r="BK825" s="147"/>
      <c r="BL825" s="150"/>
      <c r="BM825" s="147"/>
      <c r="BN825" s="147"/>
      <c r="BO825" s="147"/>
      <c r="BP825" s="147"/>
      <c r="BQ825" s="147"/>
      <c r="BR825" s="115"/>
      <c r="BS825" s="115"/>
      <c r="BT825" s="115"/>
      <c r="BU825" s="147"/>
      <c r="BV825" s="150"/>
      <c r="BW825" s="147"/>
      <c r="BX825" s="147"/>
      <c r="BY825" s="147"/>
      <c r="BZ825" s="147"/>
      <c r="CA825" s="147"/>
      <c r="CB825" s="115"/>
      <c r="CC825" s="115"/>
      <c r="CD825" s="115"/>
      <c r="CE825" s="147"/>
      <c r="CF825" s="150"/>
      <c r="CG825" s="120"/>
      <c r="CH825" s="185"/>
      <c r="CI825" s="122"/>
      <c r="CJ825" s="122"/>
      <c r="CK825" s="184"/>
      <c r="CL825" s="184"/>
    </row>
    <row r="826" spans="1:90" hidden="1" x14ac:dyDescent="0.25">
      <c r="A826" s="145"/>
      <c r="B826" s="146"/>
      <c r="C826" s="94"/>
      <c r="D826" s="147"/>
      <c r="E826" s="148"/>
      <c r="F826" s="149"/>
      <c r="G826" s="147"/>
      <c r="H826" s="147"/>
      <c r="I826" s="147"/>
      <c r="J826" s="147"/>
      <c r="K826" s="147"/>
      <c r="L826" s="115"/>
      <c r="M826" s="115"/>
      <c r="N826" s="115"/>
      <c r="O826" s="147"/>
      <c r="P826" s="149"/>
      <c r="Q826" s="147"/>
      <c r="R826" s="147"/>
      <c r="S826" s="147"/>
      <c r="T826" s="147"/>
      <c r="U826" s="147"/>
      <c r="V826" s="115"/>
      <c r="W826" s="115"/>
      <c r="X826" s="115"/>
      <c r="Y826" s="147"/>
      <c r="Z826" s="149"/>
      <c r="AA826" s="147"/>
      <c r="AB826" s="147"/>
      <c r="AC826" s="147"/>
      <c r="AD826" s="114"/>
      <c r="AE826" s="114"/>
      <c r="AF826" s="147"/>
      <c r="AG826" s="149"/>
      <c r="AH826" s="147"/>
      <c r="AI826" s="147"/>
      <c r="AJ826" s="147"/>
      <c r="AK826" s="114"/>
      <c r="AL826" s="114"/>
      <c r="AM826" s="147"/>
      <c r="AN826" s="149"/>
      <c r="AO826" s="147"/>
      <c r="AP826" s="147"/>
      <c r="AQ826" s="114"/>
      <c r="AR826" s="147"/>
      <c r="AS826" s="114"/>
      <c r="AT826" s="147"/>
      <c r="AU826" s="147"/>
      <c r="AV826" s="147"/>
      <c r="AW826" s="114"/>
      <c r="AX826" s="147"/>
      <c r="AY826" s="114"/>
      <c r="AZ826" s="147"/>
      <c r="BA826" s="114"/>
      <c r="BB826" s="149"/>
      <c r="BC826" s="118"/>
      <c r="BD826" s="70"/>
      <c r="BE826" s="71"/>
      <c r="BF826" s="148"/>
      <c r="BG826" s="148"/>
      <c r="BH826" s="147"/>
      <c r="BI826" s="114"/>
      <c r="BJ826" s="114"/>
      <c r="BK826" s="147"/>
      <c r="BL826" s="150"/>
      <c r="BM826" s="147"/>
      <c r="BN826" s="147"/>
      <c r="BO826" s="147"/>
      <c r="BP826" s="147"/>
      <c r="BQ826" s="147"/>
      <c r="BR826" s="115"/>
      <c r="BS826" s="115"/>
      <c r="BT826" s="115"/>
      <c r="BU826" s="147"/>
      <c r="BV826" s="150"/>
      <c r="BW826" s="147"/>
      <c r="BX826" s="147"/>
      <c r="BY826" s="147"/>
      <c r="BZ826" s="147"/>
      <c r="CA826" s="147"/>
      <c r="CB826" s="115"/>
      <c r="CC826" s="115"/>
      <c r="CD826" s="115"/>
      <c r="CE826" s="147"/>
      <c r="CF826" s="150"/>
      <c r="CG826" s="120"/>
      <c r="CH826" s="185"/>
      <c r="CI826" s="122"/>
      <c r="CJ826" s="122"/>
      <c r="CK826" s="184"/>
      <c r="CL826" s="184"/>
    </row>
    <row r="827" spans="1:90" hidden="1" x14ac:dyDescent="0.25">
      <c r="A827" s="145"/>
      <c r="B827" s="146"/>
      <c r="C827" s="94"/>
      <c r="D827" s="147"/>
      <c r="E827" s="148"/>
      <c r="F827" s="149"/>
      <c r="G827" s="147"/>
      <c r="H827" s="147"/>
      <c r="I827" s="147"/>
      <c r="J827" s="147"/>
      <c r="K827" s="147"/>
      <c r="L827" s="115"/>
      <c r="M827" s="115"/>
      <c r="N827" s="115"/>
      <c r="O827" s="147"/>
      <c r="P827" s="149"/>
      <c r="Q827" s="147"/>
      <c r="R827" s="147"/>
      <c r="S827" s="147"/>
      <c r="T827" s="147"/>
      <c r="U827" s="147"/>
      <c r="V827" s="115"/>
      <c r="W827" s="115"/>
      <c r="X827" s="115"/>
      <c r="Y827" s="147"/>
      <c r="Z827" s="149"/>
      <c r="AA827" s="147"/>
      <c r="AB827" s="147"/>
      <c r="AC827" s="147"/>
      <c r="AD827" s="114"/>
      <c r="AE827" s="114"/>
      <c r="AF827" s="147"/>
      <c r="AG827" s="149"/>
      <c r="AH827" s="147"/>
      <c r="AI827" s="147"/>
      <c r="AJ827" s="147"/>
      <c r="AK827" s="114"/>
      <c r="AL827" s="114"/>
      <c r="AM827" s="147"/>
      <c r="AN827" s="149"/>
      <c r="AO827" s="147"/>
      <c r="AP827" s="147"/>
      <c r="AQ827" s="114"/>
      <c r="AR827" s="147"/>
      <c r="AS827" s="114"/>
      <c r="AT827" s="147"/>
      <c r="AU827" s="147"/>
      <c r="AV827" s="147"/>
      <c r="AW827" s="114"/>
      <c r="AX827" s="147"/>
      <c r="AY827" s="114"/>
      <c r="AZ827" s="147"/>
      <c r="BA827" s="114"/>
      <c r="BB827" s="149"/>
      <c r="BC827" s="118"/>
      <c r="BD827" s="70"/>
      <c r="BE827" s="71"/>
      <c r="BF827" s="148"/>
      <c r="BG827" s="148"/>
      <c r="BH827" s="147"/>
      <c r="BI827" s="114"/>
      <c r="BJ827" s="114"/>
      <c r="BK827" s="147"/>
      <c r="BL827" s="150"/>
      <c r="BM827" s="147"/>
      <c r="BN827" s="147"/>
      <c r="BO827" s="147"/>
      <c r="BP827" s="147"/>
      <c r="BQ827" s="147"/>
      <c r="BR827" s="115"/>
      <c r="BS827" s="115"/>
      <c r="BT827" s="115"/>
      <c r="BU827" s="147"/>
      <c r="BV827" s="150"/>
      <c r="BW827" s="147"/>
      <c r="BX827" s="147"/>
      <c r="BY827" s="147"/>
      <c r="BZ827" s="147"/>
      <c r="CA827" s="147"/>
      <c r="CB827" s="115"/>
      <c r="CC827" s="115"/>
      <c r="CD827" s="115"/>
      <c r="CE827" s="147"/>
      <c r="CF827" s="150"/>
      <c r="CG827" s="120"/>
      <c r="CH827" s="185"/>
      <c r="CI827" s="122"/>
      <c r="CJ827" s="122"/>
      <c r="CK827" s="184"/>
      <c r="CL827" s="184"/>
    </row>
    <row r="828" spans="1:90" hidden="1" x14ac:dyDescent="0.25">
      <c r="A828" s="145"/>
      <c r="B828" s="146"/>
      <c r="C828" s="94"/>
      <c r="D828" s="147"/>
      <c r="E828" s="148"/>
      <c r="F828" s="149"/>
      <c r="G828" s="147"/>
      <c r="H828" s="147"/>
      <c r="I828" s="147"/>
      <c r="J828" s="147"/>
      <c r="K828" s="147"/>
      <c r="L828" s="115"/>
      <c r="M828" s="115"/>
      <c r="N828" s="115"/>
      <c r="O828" s="147"/>
      <c r="P828" s="149"/>
      <c r="Q828" s="147"/>
      <c r="R828" s="147"/>
      <c r="S828" s="147"/>
      <c r="T828" s="147"/>
      <c r="U828" s="147"/>
      <c r="V828" s="115"/>
      <c r="W828" s="115"/>
      <c r="X828" s="115"/>
      <c r="Y828" s="147"/>
      <c r="Z828" s="149"/>
      <c r="AA828" s="147"/>
      <c r="AB828" s="147"/>
      <c r="AC828" s="147"/>
      <c r="AD828" s="114"/>
      <c r="AE828" s="114"/>
      <c r="AF828" s="147"/>
      <c r="AG828" s="149"/>
      <c r="AH828" s="147"/>
      <c r="AI828" s="147"/>
      <c r="AJ828" s="147"/>
      <c r="AK828" s="114"/>
      <c r="AL828" s="114"/>
      <c r="AM828" s="147"/>
      <c r="AN828" s="149"/>
      <c r="AO828" s="147"/>
      <c r="AP828" s="147"/>
      <c r="AQ828" s="114"/>
      <c r="AR828" s="147"/>
      <c r="AS828" s="114"/>
      <c r="AT828" s="147"/>
      <c r="AU828" s="147"/>
      <c r="AV828" s="147"/>
      <c r="AW828" s="114"/>
      <c r="AX828" s="147"/>
      <c r="AY828" s="114"/>
      <c r="AZ828" s="147"/>
      <c r="BA828" s="114"/>
      <c r="BB828" s="149"/>
      <c r="BC828" s="118"/>
      <c r="BD828" s="70"/>
      <c r="BE828" s="71"/>
      <c r="BF828" s="148"/>
      <c r="BG828" s="148"/>
      <c r="BH828" s="147"/>
      <c r="BI828" s="114"/>
      <c r="BJ828" s="114"/>
      <c r="BK828" s="147"/>
      <c r="BL828" s="150"/>
      <c r="BM828" s="147"/>
      <c r="BN828" s="147"/>
      <c r="BO828" s="147"/>
      <c r="BP828" s="147"/>
      <c r="BQ828" s="147"/>
      <c r="BR828" s="115"/>
      <c r="BS828" s="115"/>
      <c r="BT828" s="115"/>
      <c r="BU828" s="147"/>
      <c r="BV828" s="150"/>
      <c r="BW828" s="147"/>
      <c r="BX828" s="147"/>
      <c r="BY828" s="147"/>
      <c r="BZ828" s="147"/>
      <c r="CA828" s="147"/>
      <c r="CB828" s="115"/>
      <c r="CC828" s="115"/>
      <c r="CD828" s="115"/>
      <c r="CE828" s="147"/>
      <c r="CF828" s="150"/>
      <c r="CG828" s="120"/>
      <c r="CH828" s="185"/>
      <c r="CI828" s="122"/>
      <c r="CJ828" s="122"/>
      <c r="CK828" s="184"/>
      <c r="CL828" s="184"/>
    </row>
    <row r="829" spans="1:90" hidden="1" x14ac:dyDescent="0.25">
      <c r="A829" s="145"/>
      <c r="B829" s="146"/>
      <c r="C829" s="94"/>
      <c r="D829" s="147"/>
      <c r="E829" s="148"/>
      <c r="F829" s="149"/>
      <c r="G829" s="147"/>
      <c r="H829" s="147"/>
      <c r="I829" s="147"/>
      <c r="J829" s="147"/>
      <c r="K829" s="147"/>
      <c r="L829" s="115"/>
      <c r="M829" s="115"/>
      <c r="N829" s="115"/>
      <c r="O829" s="147"/>
      <c r="P829" s="149"/>
      <c r="Q829" s="147"/>
      <c r="R829" s="147"/>
      <c r="S829" s="147"/>
      <c r="T829" s="147"/>
      <c r="U829" s="147"/>
      <c r="V829" s="115"/>
      <c r="W829" s="115"/>
      <c r="X829" s="115"/>
      <c r="Y829" s="147"/>
      <c r="Z829" s="149"/>
      <c r="AA829" s="147"/>
      <c r="AB829" s="147"/>
      <c r="AC829" s="147"/>
      <c r="AD829" s="114"/>
      <c r="AE829" s="114"/>
      <c r="AF829" s="147"/>
      <c r="AG829" s="149"/>
      <c r="AH829" s="147"/>
      <c r="AI829" s="147"/>
      <c r="AJ829" s="147"/>
      <c r="AK829" s="114"/>
      <c r="AL829" s="114"/>
      <c r="AM829" s="147"/>
      <c r="AN829" s="149"/>
      <c r="AO829" s="147"/>
      <c r="AP829" s="147"/>
      <c r="AQ829" s="114"/>
      <c r="AR829" s="147"/>
      <c r="AS829" s="114"/>
      <c r="AT829" s="147"/>
      <c r="AU829" s="147"/>
      <c r="AV829" s="147"/>
      <c r="AW829" s="114"/>
      <c r="AX829" s="147"/>
      <c r="AY829" s="114"/>
      <c r="AZ829" s="147"/>
      <c r="BA829" s="114"/>
      <c r="BB829" s="149"/>
      <c r="BC829" s="118"/>
      <c r="BD829" s="70"/>
      <c r="BE829" s="71"/>
      <c r="BF829" s="148"/>
      <c r="BG829" s="148"/>
      <c r="BH829" s="147"/>
      <c r="BI829" s="114"/>
      <c r="BJ829" s="114"/>
      <c r="BK829" s="147"/>
      <c r="BL829" s="150"/>
      <c r="BM829" s="147"/>
      <c r="BN829" s="147"/>
      <c r="BO829" s="147"/>
      <c r="BP829" s="147"/>
      <c r="BQ829" s="147"/>
      <c r="BR829" s="115"/>
      <c r="BS829" s="115"/>
      <c r="BT829" s="115"/>
      <c r="BU829" s="147"/>
      <c r="BV829" s="150"/>
      <c r="BW829" s="147"/>
      <c r="BX829" s="147"/>
      <c r="BY829" s="147"/>
      <c r="BZ829" s="147"/>
      <c r="CA829" s="147"/>
      <c r="CB829" s="115"/>
      <c r="CC829" s="115"/>
      <c r="CD829" s="115"/>
      <c r="CE829" s="147"/>
      <c r="CF829" s="150"/>
      <c r="CG829" s="120"/>
      <c r="CH829" s="185"/>
      <c r="CI829" s="122"/>
      <c r="CJ829" s="122"/>
      <c r="CK829" s="184"/>
      <c r="CL829" s="184"/>
    </row>
    <row r="830" spans="1:90" hidden="1" x14ac:dyDescent="0.25">
      <c r="A830" s="145"/>
      <c r="B830" s="146"/>
      <c r="C830" s="94"/>
      <c r="D830" s="147"/>
      <c r="E830" s="148"/>
      <c r="F830" s="149"/>
      <c r="G830" s="147"/>
      <c r="H830" s="147"/>
      <c r="I830" s="147"/>
      <c r="J830" s="147"/>
      <c r="K830" s="147"/>
      <c r="L830" s="115"/>
      <c r="M830" s="115"/>
      <c r="N830" s="115"/>
      <c r="O830" s="147"/>
      <c r="P830" s="149"/>
      <c r="Q830" s="147"/>
      <c r="R830" s="147"/>
      <c r="S830" s="147"/>
      <c r="T830" s="147"/>
      <c r="U830" s="147"/>
      <c r="V830" s="115"/>
      <c r="W830" s="115"/>
      <c r="X830" s="115"/>
      <c r="Y830" s="147"/>
      <c r="Z830" s="149"/>
      <c r="AA830" s="147"/>
      <c r="AB830" s="147"/>
      <c r="AC830" s="147"/>
      <c r="AD830" s="114"/>
      <c r="AE830" s="114"/>
      <c r="AF830" s="147"/>
      <c r="AG830" s="149"/>
      <c r="AH830" s="147"/>
      <c r="AI830" s="147"/>
      <c r="AJ830" s="147"/>
      <c r="AK830" s="114"/>
      <c r="AL830" s="114"/>
      <c r="AM830" s="147"/>
      <c r="AN830" s="149"/>
      <c r="AO830" s="147"/>
      <c r="AP830" s="147"/>
      <c r="AQ830" s="114"/>
      <c r="AR830" s="147"/>
      <c r="AS830" s="114"/>
      <c r="AT830" s="147"/>
      <c r="AU830" s="147"/>
      <c r="AV830" s="147"/>
      <c r="AW830" s="114"/>
      <c r="AX830" s="147"/>
      <c r="AY830" s="114"/>
      <c r="AZ830" s="147"/>
      <c r="BA830" s="114"/>
      <c r="BB830" s="149"/>
      <c r="BC830" s="118"/>
      <c r="BD830" s="70"/>
      <c r="BE830" s="71"/>
      <c r="BF830" s="148"/>
      <c r="BG830" s="148"/>
      <c r="BH830" s="147"/>
      <c r="BI830" s="114"/>
      <c r="BJ830" s="114"/>
      <c r="BK830" s="147"/>
      <c r="BL830" s="150"/>
      <c r="BM830" s="147"/>
      <c r="BN830" s="147"/>
      <c r="BO830" s="147"/>
      <c r="BP830" s="147"/>
      <c r="BQ830" s="147"/>
      <c r="BR830" s="115"/>
      <c r="BS830" s="115"/>
      <c r="BT830" s="115"/>
      <c r="BU830" s="147"/>
      <c r="BV830" s="150"/>
      <c r="BW830" s="147"/>
      <c r="BX830" s="147"/>
      <c r="BY830" s="147"/>
      <c r="BZ830" s="147"/>
      <c r="CA830" s="147"/>
      <c r="CB830" s="115"/>
      <c r="CC830" s="115"/>
      <c r="CD830" s="115"/>
      <c r="CE830" s="147"/>
      <c r="CF830" s="150"/>
      <c r="CG830" s="120"/>
      <c r="CH830" s="185"/>
      <c r="CI830" s="122"/>
      <c r="CJ830" s="122"/>
      <c r="CK830" s="184"/>
      <c r="CL830" s="184"/>
    </row>
    <row r="831" spans="1:90" hidden="1" x14ac:dyDescent="0.25">
      <c r="A831" s="145"/>
      <c r="B831" s="146"/>
      <c r="C831" s="94"/>
      <c r="D831" s="147"/>
      <c r="E831" s="148"/>
      <c r="F831" s="149"/>
      <c r="G831" s="147"/>
      <c r="H831" s="147"/>
      <c r="I831" s="147"/>
      <c r="J831" s="147"/>
      <c r="K831" s="147"/>
      <c r="L831" s="115"/>
      <c r="M831" s="115"/>
      <c r="N831" s="115"/>
      <c r="O831" s="147"/>
      <c r="P831" s="149"/>
      <c r="Q831" s="147"/>
      <c r="R831" s="147"/>
      <c r="S831" s="147"/>
      <c r="T831" s="147"/>
      <c r="U831" s="147"/>
      <c r="V831" s="115"/>
      <c r="W831" s="115"/>
      <c r="X831" s="115"/>
      <c r="Y831" s="147"/>
      <c r="Z831" s="149"/>
      <c r="AA831" s="147"/>
      <c r="AB831" s="147"/>
      <c r="AC831" s="147"/>
      <c r="AD831" s="114"/>
      <c r="AE831" s="114"/>
      <c r="AF831" s="147"/>
      <c r="AG831" s="149"/>
      <c r="AH831" s="147"/>
      <c r="AI831" s="147"/>
      <c r="AJ831" s="147"/>
      <c r="AK831" s="114"/>
      <c r="AL831" s="114"/>
      <c r="AM831" s="147"/>
      <c r="AN831" s="149"/>
      <c r="AO831" s="147"/>
      <c r="AP831" s="147"/>
      <c r="AQ831" s="114"/>
      <c r="AR831" s="147"/>
      <c r="AS831" s="114"/>
      <c r="AT831" s="147"/>
      <c r="AU831" s="147"/>
      <c r="AV831" s="147"/>
      <c r="AW831" s="114"/>
      <c r="AX831" s="147"/>
      <c r="AY831" s="114"/>
      <c r="AZ831" s="147"/>
      <c r="BA831" s="114"/>
      <c r="BB831" s="149"/>
      <c r="BC831" s="118"/>
      <c r="BD831" s="70"/>
      <c r="BE831" s="71"/>
      <c r="BF831" s="148"/>
      <c r="BG831" s="148"/>
      <c r="BH831" s="147"/>
      <c r="BI831" s="114"/>
      <c r="BJ831" s="114"/>
      <c r="BK831" s="147"/>
      <c r="BL831" s="150"/>
      <c r="BM831" s="147"/>
      <c r="BN831" s="147"/>
      <c r="BO831" s="147"/>
      <c r="BP831" s="147"/>
      <c r="BQ831" s="147"/>
      <c r="BR831" s="115"/>
      <c r="BS831" s="115"/>
      <c r="BT831" s="115"/>
      <c r="BU831" s="147"/>
      <c r="BV831" s="150"/>
      <c r="BW831" s="147"/>
      <c r="BX831" s="147"/>
      <c r="BY831" s="147"/>
      <c r="BZ831" s="147"/>
      <c r="CA831" s="147"/>
      <c r="CB831" s="115"/>
      <c r="CC831" s="115"/>
      <c r="CD831" s="115"/>
      <c r="CE831" s="147"/>
      <c r="CF831" s="150"/>
      <c r="CG831" s="120"/>
      <c r="CH831" s="185"/>
      <c r="CI831" s="122"/>
      <c r="CJ831" s="122"/>
      <c r="CK831" s="184"/>
      <c r="CL831" s="184"/>
    </row>
    <row r="832" spans="1:90" hidden="1" x14ac:dyDescent="0.25">
      <c r="A832" s="145"/>
      <c r="B832" s="146"/>
      <c r="C832" s="94"/>
      <c r="D832" s="147"/>
      <c r="E832" s="148"/>
      <c r="F832" s="149"/>
      <c r="G832" s="147"/>
      <c r="H832" s="147"/>
      <c r="I832" s="147"/>
      <c r="J832" s="147"/>
      <c r="K832" s="147"/>
      <c r="L832" s="115"/>
      <c r="M832" s="115"/>
      <c r="N832" s="115"/>
      <c r="O832" s="147"/>
      <c r="P832" s="149"/>
      <c r="Q832" s="147"/>
      <c r="R832" s="147"/>
      <c r="S832" s="147"/>
      <c r="T832" s="147"/>
      <c r="U832" s="147"/>
      <c r="V832" s="115"/>
      <c r="W832" s="115"/>
      <c r="X832" s="115"/>
      <c r="Y832" s="147"/>
      <c r="Z832" s="149"/>
      <c r="AA832" s="147"/>
      <c r="AB832" s="147"/>
      <c r="AC832" s="147"/>
      <c r="AD832" s="114"/>
      <c r="AE832" s="114"/>
      <c r="AF832" s="147"/>
      <c r="AG832" s="149"/>
      <c r="AH832" s="147"/>
      <c r="AI832" s="147"/>
      <c r="AJ832" s="147"/>
      <c r="AK832" s="114"/>
      <c r="AL832" s="114"/>
      <c r="AM832" s="147"/>
      <c r="AN832" s="149"/>
      <c r="AO832" s="147"/>
      <c r="AP832" s="147"/>
      <c r="AQ832" s="114"/>
      <c r="AR832" s="147"/>
      <c r="AS832" s="114"/>
      <c r="AT832" s="147"/>
      <c r="AU832" s="147"/>
      <c r="AV832" s="147"/>
      <c r="AW832" s="114"/>
      <c r="AX832" s="147"/>
      <c r="AY832" s="114"/>
      <c r="AZ832" s="147"/>
      <c r="BA832" s="114"/>
      <c r="BB832" s="149"/>
      <c r="BC832" s="118"/>
      <c r="BD832" s="70"/>
      <c r="BE832" s="71"/>
      <c r="BF832" s="148"/>
      <c r="BG832" s="148"/>
      <c r="BH832" s="147"/>
      <c r="BI832" s="114"/>
      <c r="BJ832" s="114"/>
      <c r="BK832" s="147"/>
      <c r="BL832" s="150"/>
      <c r="BM832" s="147"/>
      <c r="BN832" s="147"/>
      <c r="BO832" s="147"/>
      <c r="BP832" s="147"/>
      <c r="BQ832" s="147"/>
      <c r="BR832" s="115"/>
      <c r="BS832" s="115"/>
      <c r="BT832" s="115"/>
      <c r="BU832" s="147"/>
      <c r="BV832" s="150"/>
      <c r="BW832" s="147"/>
      <c r="BX832" s="147"/>
      <c r="BY832" s="147"/>
      <c r="BZ832" s="147"/>
      <c r="CA832" s="147"/>
      <c r="CB832" s="115"/>
      <c r="CC832" s="115"/>
      <c r="CD832" s="115"/>
      <c r="CE832" s="147"/>
      <c r="CF832" s="150"/>
      <c r="CG832" s="120"/>
      <c r="CH832" s="185"/>
      <c r="CI832" s="122"/>
      <c r="CJ832" s="122"/>
      <c r="CK832" s="184"/>
      <c r="CL832" s="184"/>
    </row>
    <row r="833" spans="1:90" hidden="1" x14ac:dyDescent="0.25">
      <c r="A833" s="145"/>
      <c r="B833" s="146"/>
      <c r="C833" s="94"/>
      <c r="D833" s="147"/>
      <c r="E833" s="148"/>
      <c r="F833" s="149"/>
      <c r="G833" s="147"/>
      <c r="H833" s="147"/>
      <c r="I833" s="147"/>
      <c r="J833" s="147"/>
      <c r="K833" s="147"/>
      <c r="L833" s="115"/>
      <c r="M833" s="115"/>
      <c r="N833" s="115"/>
      <c r="O833" s="147"/>
      <c r="P833" s="149"/>
      <c r="Q833" s="147"/>
      <c r="R833" s="147"/>
      <c r="S833" s="147"/>
      <c r="T833" s="147"/>
      <c r="U833" s="147"/>
      <c r="V833" s="115"/>
      <c r="W833" s="115"/>
      <c r="X833" s="115"/>
      <c r="Y833" s="147"/>
      <c r="Z833" s="149"/>
      <c r="AA833" s="147"/>
      <c r="AB833" s="147"/>
      <c r="AC833" s="147"/>
      <c r="AD833" s="114"/>
      <c r="AE833" s="114"/>
      <c r="AF833" s="147"/>
      <c r="AG833" s="149"/>
      <c r="AH833" s="147"/>
      <c r="AI833" s="147"/>
      <c r="AJ833" s="147"/>
      <c r="AK833" s="114"/>
      <c r="AL833" s="114"/>
      <c r="AM833" s="147"/>
      <c r="AN833" s="149"/>
      <c r="AO833" s="147"/>
      <c r="AP833" s="147"/>
      <c r="AQ833" s="114"/>
      <c r="AR833" s="147"/>
      <c r="AS833" s="114"/>
      <c r="AT833" s="147"/>
      <c r="AU833" s="147"/>
      <c r="AV833" s="147"/>
      <c r="AW833" s="114"/>
      <c r="AX833" s="147"/>
      <c r="AY833" s="114"/>
      <c r="AZ833" s="147"/>
      <c r="BA833" s="114"/>
      <c r="BB833" s="149"/>
      <c r="BC833" s="118"/>
      <c r="BD833" s="70"/>
      <c r="BE833" s="71"/>
      <c r="BF833" s="148"/>
      <c r="BG833" s="148"/>
      <c r="BH833" s="147"/>
      <c r="BI833" s="114"/>
      <c r="BJ833" s="114"/>
      <c r="BK833" s="147"/>
      <c r="BL833" s="150"/>
      <c r="BM833" s="147"/>
      <c r="BN833" s="147"/>
      <c r="BO833" s="147"/>
      <c r="BP833" s="147"/>
      <c r="BQ833" s="147"/>
      <c r="BR833" s="115"/>
      <c r="BS833" s="115"/>
      <c r="BT833" s="115"/>
      <c r="BU833" s="147"/>
      <c r="BV833" s="150"/>
      <c r="BW833" s="147"/>
      <c r="BX833" s="147"/>
      <c r="BY833" s="147"/>
      <c r="BZ833" s="147"/>
      <c r="CA833" s="147"/>
      <c r="CB833" s="115"/>
      <c r="CC833" s="115"/>
      <c r="CD833" s="115"/>
      <c r="CE833" s="147"/>
      <c r="CF833" s="150"/>
      <c r="CG833" s="120"/>
      <c r="CH833" s="185"/>
      <c r="CI833" s="122"/>
      <c r="CJ833" s="122"/>
      <c r="CK833" s="184"/>
      <c r="CL833" s="184"/>
    </row>
    <row r="834" spans="1:90" hidden="1" x14ac:dyDescent="0.25">
      <c r="A834" s="145"/>
      <c r="B834" s="146"/>
      <c r="C834" s="94"/>
      <c r="D834" s="147"/>
      <c r="E834" s="148"/>
      <c r="F834" s="149"/>
      <c r="G834" s="147"/>
      <c r="H834" s="147"/>
      <c r="I834" s="147"/>
      <c r="J834" s="147"/>
      <c r="K834" s="147"/>
      <c r="L834" s="115"/>
      <c r="M834" s="115"/>
      <c r="N834" s="115"/>
      <c r="O834" s="147"/>
      <c r="P834" s="149"/>
      <c r="Q834" s="147"/>
      <c r="R834" s="147"/>
      <c r="S834" s="147"/>
      <c r="T834" s="147"/>
      <c r="U834" s="147"/>
      <c r="V834" s="115"/>
      <c r="W834" s="115"/>
      <c r="X834" s="115"/>
      <c r="Y834" s="147"/>
      <c r="Z834" s="149"/>
      <c r="AA834" s="147"/>
      <c r="AB834" s="147"/>
      <c r="AC834" s="147"/>
      <c r="AD834" s="114"/>
      <c r="AE834" s="114"/>
      <c r="AF834" s="147"/>
      <c r="AG834" s="149"/>
      <c r="AH834" s="147"/>
      <c r="AI834" s="147"/>
      <c r="AJ834" s="147"/>
      <c r="AK834" s="114"/>
      <c r="AL834" s="114"/>
      <c r="AM834" s="147"/>
      <c r="AN834" s="149"/>
      <c r="AO834" s="147"/>
      <c r="AP834" s="147"/>
      <c r="AQ834" s="114"/>
      <c r="AR834" s="147"/>
      <c r="AS834" s="114"/>
      <c r="AT834" s="147"/>
      <c r="AU834" s="147"/>
      <c r="AV834" s="147"/>
      <c r="AW834" s="114"/>
      <c r="AX834" s="147"/>
      <c r="AY834" s="114"/>
      <c r="AZ834" s="147"/>
      <c r="BA834" s="114"/>
      <c r="BB834" s="149"/>
      <c r="BC834" s="118"/>
      <c r="BD834" s="70"/>
      <c r="BE834" s="71"/>
      <c r="BF834" s="148"/>
      <c r="BG834" s="148"/>
      <c r="BH834" s="147"/>
      <c r="BI834" s="114"/>
      <c r="BJ834" s="114"/>
      <c r="BK834" s="147"/>
      <c r="BL834" s="150"/>
      <c r="BM834" s="147"/>
      <c r="BN834" s="147"/>
      <c r="BO834" s="147"/>
      <c r="BP834" s="147"/>
      <c r="BQ834" s="147"/>
      <c r="BR834" s="115"/>
      <c r="BS834" s="115"/>
      <c r="BT834" s="115"/>
      <c r="BU834" s="147"/>
      <c r="BV834" s="150"/>
      <c r="BW834" s="147"/>
      <c r="BX834" s="147"/>
      <c r="BY834" s="147"/>
      <c r="BZ834" s="147"/>
      <c r="CA834" s="147"/>
      <c r="CB834" s="115"/>
      <c r="CC834" s="115"/>
      <c r="CD834" s="115"/>
      <c r="CE834" s="147"/>
      <c r="CF834" s="150"/>
      <c r="CG834" s="120"/>
      <c r="CH834" s="185"/>
      <c r="CI834" s="122"/>
      <c r="CJ834" s="122"/>
      <c r="CK834" s="184"/>
      <c r="CL834" s="184"/>
    </row>
    <row r="835" spans="1:90" hidden="1" x14ac:dyDescent="0.25">
      <c r="A835" s="145"/>
      <c r="B835" s="146"/>
      <c r="C835" s="94"/>
      <c r="D835" s="147"/>
      <c r="E835" s="148"/>
      <c r="F835" s="149"/>
      <c r="G835" s="147"/>
      <c r="H835" s="147"/>
      <c r="I835" s="147"/>
      <c r="J835" s="147"/>
      <c r="K835" s="147"/>
      <c r="L835" s="115"/>
      <c r="M835" s="115"/>
      <c r="N835" s="115"/>
      <c r="O835" s="147"/>
      <c r="P835" s="149"/>
      <c r="Q835" s="147"/>
      <c r="R835" s="147"/>
      <c r="S835" s="147"/>
      <c r="T835" s="147"/>
      <c r="U835" s="147"/>
      <c r="V835" s="115"/>
      <c r="W835" s="115"/>
      <c r="X835" s="115"/>
      <c r="Y835" s="147"/>
      <c r="Z835" s="149"/>
      <c r="AA835" s="147"/>
      <c r="AB835" s="147"/>
      <c r="AC835" s="147"/>
      <c r="AD835" s="114"/>
      <c r="AE835" s="114"/>
      <c r="AF835" s="147"/>
      <c r="AG835" s="149"/>
      <c r="AH835" s="147"/>
      <c r="AI835" s="147"/>
      <c r="AJ835" s="147"/>
      <c r="AK835" s="114"/>
      <c r="AL835" s="114"/>
      <c r="AM835" s="147"/>
      <c r="AN835" s="149"/>
      <c r="AO835" s="147"/>
      <c r="AP835" s="147"/>
      <c r="AQ835" s="114"/>
      <c r="AR835" s="147"/>
      <c r="AS835" s="114"/>
      <c r="AT835" s="147"/>
      <c r="AU835" s="147"/>
      <c r="AV835" s="147"/>
      <c r="AW835" s="114"/>
      <c r="AX835" s="147"/>
      <c r="AY835" s="114"/>
      <c r="AZ835" s="147"/>
      <c r="BA835" s="114"/>
      <c r="BB835" s="149"/>
      <c r="BC835" s="118"/>
      <c r="BD835" s="70"/>
      <c r="BE835" s="71"/>
      <c r="BF835" s="148"/>
      <c r="BG835" s="148"/>
      <c r="BH835" s="147"/>
      <c r="BI835" s="114"/>
      <c r="BJ835" s="114"/>
      <c r="BK835" s="147"/>
      <c r="BL835" s="150"/>
      <c r="BM835" s="147"/>
      <c r="BN835" s="147"/>
      <c r="BO835" s="147"/>
      <c r="BP835" s="147"/>
      <c r="BQ835" s="147"/>
      <c r="BR835" s="115"/>
      <c r="BS835" s="115"/>
      <c r="BT835" s="115"/>
      <c r="BU835" s="147"/>
      <c r="BV835" s="150"/>
      <c r="BW835" s="147"/>
      <c r="BX835" s="147"/>
      <c r="BY835" s="147"/>
      <c r="BZ835" s="147"/>
      <c r="CA835" s="147"/>
      <c r="CB835" s="115"/>
      <c r="CC835" s="115"/>
      <c r="CD835" s="115"/>
      <c r="CE835" s="147"/>
      <c r="CF835" s="150"/>
      <c r="CG835" s="120"/>
      <c r="CH835" s="185"/>
      <c r="CI835" s="122"/>
      <c r="CJ835" s="122"/>
      <c r="CK835" s="184"/>
      <c r="CL835" s="184"/>
    </row>
    <row r="836" spans="1:90" hidden="1" x14ac:dyDescent="0.25">
      <c r="A836" s="145"/>
      <c r="B836" s="146"/>
      <c r="C836" s="94"/>
      <c r="D836" s="147"/>
      <c r="E836" s="148"/>
      <c r="F836" s="149"/>
      <c r="G836" s="147"/>
      <c r="H836" s="147"/>
      <c r="I836" s="147"/>
      <c r="J836" s="147"/>
      <c r="K836" s="147"/>
      <c r="L836" s="115"/>
      <c r="M836" s="115"/>
      <c r="N836" s="115"/>
      <c r="O836" s="147"/>
      <c r="P836" s="149"/>
      <c r="Q836" s="147"/>
      <c r="R836" s="147"/>
      <c r="S836" s="147"/>
      <c r="T836" s="147"/>
      <c r="U836" s="147"/>
      <c r="V836" s="115"/>
      <c r="W836" s="115"/>
      <c r="X836" s="115"/>
      <c r="Y836" s="147"/>
      <c r="Z836" s="149"/>
      <c r="AA836" s="147"/>
      <c r="AB836" s="147"/>
      <c r="AC836" s="147"/>
      <c r="AD836" s="114"/>
      <c r="AE836" s="114"/>
      <c r="AF836" s="147"/>
      <c r="AG836" s="149"/>
      <c r="AH836" s="147"/>
      <c r="AI836" s="147"/>
      <c r="AJ836" s="147"/>
      <c r="AK836" s="114"/>
      <c r="AL836" s="114"/>
      <c r="AM836" s="147"/>
      <c r="AN836" s="149"/>
      <c r="AO836" s="147"/>
      <c r="AP836" s="147"/>
      <c r="AQ836" s="114"/>
      <c r="AR836" s="147"/>
      <c r="AS836" s="114"/>
      <c r="AT836" s="147"/>
      <c r="AU836" s="147"/>
      <c r="AV836" s="147"/>
      <c r="AW836" s="114"/>
      <c r="AX836" s="147"/>
      <c r="AY836" s="114"/>
      <c r="AZ836" s="147"/>
      <c r="BA836" s="114"/>
      <c r="BB836" s="149"/>
      <c r="BC836" s="118"/>
      <c r="BD836" s="70"/>
      <c r="BE836" s="71"/>
      <c r="BF836" s="148"/>
      <c r="BG836" s="148"/>
      <c r="BH836" s="147"/>
      <c r="BI836" s="114"/>
      <c r="BJ836" s="114"/>
      <c r="BK836" s="147"/>
      <c r="BL836" s="150"/>
      <c r="BM836" s="147"/>
      <c r="BN836" s="147"/>
      <c r="BO836" s="147"/>
      <c r="BP836" s="147"/>
      <c r="BQ836" s="147"/>
      <c r="BR836" s="115"/>
      <c r="BS836" s="115"/>
      <c r="BT836" s="115"/>
      <c r="BU836" s="147"/>
      <c r="BV836" s="150"/>
      <c r="BW836" s="147"/>
      <c r="BX836" s="147"/>
      <c r="BY836" s="147"/>
      <c r="BZ836" s="147"/>
      <c r="CA836" s="147"/>
      <c r="CB836" s="115"/>
      <c r="CC836" s="115"/>
      <c r="CD836" s="115"/>
      <c r="CE836" s="147"/>
      <c r="CF836" s="150"/>
      <c r="CG836" s="120"/>
      <c r="CH836" s="185"/>
      <c r="CI836" s="122"/>
      <c r="CJ836" s="122"/>
      <c r="CK836" s="184"/>
      <c r="CL836" s="184"/>
    </row>
    <row r="837" spans="1:90" hidden="1" x14ac:dyDescent="0.25">
      <c r="A837" s="145"/>
      <c r="B837" s="146"/>
      <c r="C837" s="94"/>
      <c r="D837" s="147"/>
      <c r="E837" s="148"/>
      <c r="F837" s="149"/>
      <c r="G837" s="147"/>
      <c r="H837" s="147"/>
      <c r="I837" s="147"/>
      <c r="J837" s="147"/>
      <c r="K837" s="147"/>
      <c r="L837" s="115"/>
      <c r="M837" s="115"/>
      <c r="N837" s="115"/>
      <c r="O837" s="147"/>
      <c r="P837" s="149"/>
      <c r="Q837" s="147"/>
      <c r="R837" s="147"/>
      <c r="S837" s="147"/>
      <c r="T837" s="147"/>
      <c r="U837" s="147"/>
      <c r="V837" s="115"/>
      <c r="W837" s="115"/>
      <c r="X837" s="115"/>
      <c r="Y837" s="147"/>
      <c r="Z837" s="149"/>
      <c r="AA837" s="147"/>
      <c r="AB837" s="147"/>
      <c r="AC837" s="147"/>
      <c r="AD837" s="114"/>
      <c r="AE837" s="114"/>
      <c r="AF837" s="147"/>
      <c r="AG837" s="149"/>
      <c r="AH837" s="147"/>
      <c r="AI837" s="147"/>
      <c r="AJ837" s="147"/>
      <c r="AK837" s="114"/>
      <c r="AL837" s="114"/>
      <c r="AM837" s="147"/>
      <c r="AN837" s="149"/>
      <c r="AO837" s="147"/>
      <c r="AP837" s="147"/>
      <c r="AQ837" s="114"/>
      <c r="AR837" s="147"/>
      <c r="AS837" s="114"/>
      <c r="AT837" s="147"/>
      <c r="AU837" s="147"/>
      <c r="AV837" s="147"/>
      <c r="AW837" s="114"/>
      <c r="AX837" s="147"/>
      <c r="AY837" s="114"/>
      <c r="AZ837" s="147"/>
      <c r="BA837" s="114"/>
      <c r="BB837" s="149"/>
      <c r="BC837" s="118"/>
      <c r="BD837" s="70"/>
      <c r="BE837" s="71"/>
      <c r="BF837" s="148"/>
      <c r="BG837" s="148"/>
      <c r="BH837" s="147"/>
      <c r="BI837" s="114"/>
      <c r="BJ837" s="114"/>
      <c r="BK837" s="147"/>
      <c r="BL837" s="150"/>
      <c r="BM837" s="147"/>
      <c r="BN837" s="147"/>
      <c r="BO837" s="147"/>
      <c r="BP837" s="147"/>
      <c r="BQ837" s="147"/>
      <c r="BR837" s="115"/>
      <c r="BS837" s="115"/>
      <c r="BT837" s="115"/>
      <c r="BU837" s="147"/>
      <c r="BV837" s="150"/>
      <c r="BW837" s="147"/>
      <c r="BX837" s="147"/>
      <c r="BY837" s="147"/>
      <c r="BZ837" s="147"/>
      <c r="CA837" s="147"/>
      <c r="CB837" s="115"/>
      <c r="CC837" s="115"/>
      <c r="CD837" s="115"/>
      <c r="CE837" s="147"/>
      <c r="CF837" s="150"/>
      <c r="CG837" s="120"/>
      <c r="CH837" s="185"/>
      <c r="CI837" s="122"/>
      <c r="CJ837" s="122"/>
      <c r="CK837" s="184"/>
      <c r="CL837" s="184"/>
    </row>
    <row r="838" spans="1:90" hidden="1" x14ac:dyDescent="0.25">
      <c r="A838" s="145"/>
      <c r="B838" s="146"/>
      <c r="C838" s="94"/>
      <c r="D838" s="147"/>
      <c r="E838" s="148"/>
      <c r="F838" s="149"/>
      <c r="G838" s="147"/>
      <c r="H838" s="147"/>
      <c r="I838" s="147"/>
      <c r="J838" s="147"/>
      <c r="K838" s="147"/>
      <c r="L838" s="115"/>
      <c r="M838" s="115"/>
      <c r="N838" s="115"/>
      <c r="O838" s="147"/>
      <c r="P838" s="149"/>
      <c r="Q838" s="147"/>
      <c r="R838" s="147"/>
      <c r="S838" s="147"/>
      <c r="T838" s="147"/>
      <c r="U838" s="147"/>
      <c r="V838" s="115"/>
      <c r="W838" s="115"/>
      <c r="X838" s="115"/>
      <c r="Y838" s="147"/>
      <c r="Z838" s="149"/>
      <c r="AA838" s="147"/>
      <c r="AB838" s="147"/>
      <c r="AC838" s="147"/>
      <c r="AD838" s="114"/>
      <c r="AE838" s="114"/>
      <c r="AF838" s="147"/>
      <c r="AG838" s="149"/>
      <c r="AH838" s="147"/>
      <c r="AI838" s="147"/>
      <c r="AJ838" s="147"/>
      <c r="AK838" s="114"/>
      <c r="AL838" s="114"/>
      <c r="AM838" s="147"/>
      <c r="AN838" s="149"/>
      <c r="AO838" s="147"/>
      <c r="AP838" s="147"/>
      <c r="AQ838" s="114"/>
      <c r="AR838" s="147"/>
      <c r="AS838" s="114"/>
      <c r="AT838" s="147"/>
      <c r="AU838" s="147"/>
      <c r="AV838" s="147"/>
      <c r="AW838" s="114"/>
      <c r="AX838" s="147"/>
      <c r="AY838" s="114"/>
      <c r="AZ838" s="147"/>
      <c r="BA838" s="114"/>
      <c r="BB838" s="149"/>
      <c r="BC838" s="118"/>
      <c r="BD838" s="70"/>
      <c r="BE838" s="71"/>
      <c r="BF838" s="148"/>
      <c r="BG838" s="148"/>
      <c r="BH838" s="147"/>
      <c r="BI838" s="114"/>
      <c r="BJ838" s="114"/>
      <c r="BK838" s="147"/>
      <c r="BL838" s="150"/>
      <c r="BM838" s="147"/>
      <c r="BN838" s="147"/>
      <c r="BO838" s="147"/>
      <c r="BP838" s="147"/>
      <c r="BQ838" s="147"/>
      <c r="BR838" s="115"/>
      <c r="BS838" s="115"/>
      <c r="BT838" s="115"/>
      <c r="BU838" s="147"/>
      <c r="BV838" s="150"/>
      <c r="BW838" s="147"/>
      <c r="BX838" s="147"/>
      <c r="BY838" s="147"/>
      <c r="BZ838" s="147"/>
      <c r="CA838" s="147"/>
      <c r="CB838" s="115"/>
      <c r="CC838" s="115"/>
      <c r="CD838" s="115"/>
      <c r="CE838" s="147"/>
      <c r="CF838" s="150"/>
      <c r="CG838" s="120"/>
      <c r="CH838" s="185"/>
      <c r="CI838" s="122"/>
      <c r="CJ838" s="122"/>
      <c r="CK838" s="184"/>
      <c r="CL838" s="184"/>
    </row>
    <row r="839" spans="1:90" hidden="1" x14ac:dyDescent="0.25">
      <c r="A839" s="145"/>
      <c r="B839" s="146"/>
      <c r="C839" s="94"/>
      <c r="D839" s="147"/>
      <c r="E839" s="148"/>
      <c r="F839" s="149"/>
      <c r="G839" s="147"/>
      <c r="H839" s="147"/>
      <c r="I839" s="147"/>
      <c r="J839" s="147"/>
      <c r="K839" s="147"/>
      <c r="L839" s="115"/>
      <c r="M839" s="115"/>
      <c r="N839" s="115"/>
      <c r="O839" s="147"/>
      <c r="P839" s="149"/>
      <c r="Q839" s="147"/>
      <c r="R839" s="147"/>
      <c r="S839" s="147"/>
      <c r="T839" s="147"/>
      <c r="U839" s="147"/>
      <c r="V839" s="115"/>
      <c r="W839" s="115"/>
      <c r="X839" s="115"/>
      <c r="Y839" s="147"/>
      <c r="Z839" s="149"/>
      <c r="AA839" s="147"/>
      <c r="AB839" s="147"/>
      <c r="AC839" s="147"/>
      <c r="AD839" s="114"/>
      <c r="AE839" s="114"/>
      <c r="AF839" s="147"/>
      <c r="AG839" s="149"/>
      <c r="AH839" s="147"/>
      <c r="AI839" s="147"/>
      <c r="AJ839" s="147"/>
      <c r="AK839" s="114"/>
      <c r="AL839" s="114"/>
      <c r="AM839" s="147"/>
      <c r="AN839" s="149"/>
      <c r="AO839" s="147"/>
      <c r="AP839" s="147"/>
      <c r="AQ839" s="114"/>
      <c r="AR839" s="147"/>
      <c r="AS839" s="114"/>
      <c r="AT839" s="147"/>
      <c r="AU839" s="147"/>
      <c r="AV839" s="147"/>
      <c r="AW839" s="114"/>
      <c r="AX839" s="147"/>
      <c r="AY839" s="114"/>
      <c r="AZ839" s="147"/>
      <c r="BA839" s="114"/>
      <c r="BB839" s="149"/>
      <c r="BC839" s="118"/>
      <c r="BD839" s="70"/>
      <c r="BE839" s="71"/>
      <c r="BF839" s="148"/>
      <c r="BG839" s="148"/>
      <c r="BH839" s="147"/>
      <c r="BI839" s="114"/>
      <c r="BJ839" s="114"/>
      <c r="BK839" s="147"/>
      <c r="BL839" s="150"/>
      <c r="BM839" s="147"/>
      <c r="BN839" s="147"/>
      <c r="BO839" s="147"/>
      <c r="BP839" s="147"/>
      <c r="BQ839" s="147"/>
      <c r="BR839" s="115"/>
      <c r="BS839" s="115"/>
      <c r="BT839" s="115"/>
      <c r="BU839" s="147"/>
      <c r="BV839" s="150"/>
      <c r="BW839" s="147"/>
      <c r="BX839" s="147"/>
      <c r="BY839" s="147"/>
      <c r="BZ839" s="147"/>
      <c r="CA839" s="147"/>
      <c r="CB839" s="115"/>
      <c r="CC839" s="115"/>
      <c r="CD839" s="115"/>
      <c r="CE839" s="147"/>
      <c r="CF839" s="150"/>
      <c r="CG839" s="120"/>
      <c r="CH839" s="185"/>
      <c r="CI839" s="122"/>
      <c r="CJ839" s="122"/>
      <c r="CK839" s="184"/>
      <c r="CL839" s="184"/>
    </row>
    <row r="840" spans="1:90" hidden="1" x14ac:dyDescent="0.25">
      <c r="A840" s="145"/>
      <c r="B840" s="146"/>
      <c r="C840" s="94"/>
      <c r="D840" s="147"/>
      <c r="E840" s="148"/>
      <c r="F840" s="149"/>
      <c r="G840" s="147"/>
      <c r="H840" s="147"/>
      <c r="I840" s="147"/>
      <c r="J840" s="147"/>
      <c r="K840" s="147"/>
      <c r="L840" s="115"/>
      <c r="M840" s="115"/>
      <c r="N840" s="115"/>
      <c r="O840" s="147"/>
      <c r="P840" s="149"/>
      <c r="Q840" s="147"/>
      <c r="R840" s="147"/>
      <c r="S840" s="147"/>
      <c r="T840" s="147"/>
      <c r="U840" s="147"/>
      <c r="V840" s="115"/>
      <c r="W840" s="115"/>
      <c r="X840" s="115"/>
      <c r="Y840" s="147"/>
      <c r="Z840" s="149"/>
      <c r="AA840" s="147"/>
      <c r="AB840" s="147"/>
      <c r="AC840" s="147"/>
      <c r="AD840" s="114"/>
      <c r="AE840" s="114"/>
      <c r="AF840" s="147"/>
      <c r="AG840" s="149"/>
      <c r="AH840" s="147"/>
      <c r="AI840" s="147"/>
      <c r="AJ840" s="147"/>
      <c r="AK840" s="114"/>
      <c r="AL840" s="114"/>
      <c r="AM840" s="147"/>
      <c r="AN840" s="149"/>
      <c r="AO840" s="147"/>
      <c r="AP840" s="147"/>
      <c r="AQ840" s="114"/>
      <c r="AR840" s="147"/>
      <c r="AS840" s="114"/>
      <c r="AT840" s="147"/>
      <c r="AU840" s="147"/>
      <c r="AV840" s="147"/>
      <c r="AW840" s="114"/>
      <c r="AX840" s="147"/>
      <c r="AY840" s="114"/>
      <c r="AZ840" s="147"/>
      <c r="BA840" s="114"/>
      <c r="BB840" s="149"/>
      <c r="BC840" s="118"/>
      <c r="BD840" s="70"/>
      <c r="BE840" s="71"/>
      <c r="BF840" s="148"/>
      <c r="BG840" s="148"/>
      <c r="BH840" s="147"/>
      <c r="BI840" s="114"/>
      <c r="BJ840" s="114"/>
      <c r="BK840" s="147"/>
      <c r="BL840" s="150"/>
      <c r="BM840" s="147"/>
      <c r="BN840" s="147"/>
      <c r="BO840" s="147"/>
      <c r="BP840" s="147"/>
      <c r="BQ840" s="147"/>
      <c r="BR840" s="115"/>
      <c r="BS840" s="115"/>
      <c r="BT840" s="115"/>
      <c r="BU840" s="147"/>
      <c r="BV840" s="150"/>
      <c r="BW840" s="147"/>
      <c r="BX840" s="147"/>
      <c r="BY840" s="147"/>
      <c r="BZ840" s="147"/>
      <c r="CA840" s="147"/>
      <c r="CB840" s="115"/>
      <c r="CC840" s="115"/>
      <c r="CD840" s="115"/>
      <c r="CE840" s="147"/>
      <c r="CF840" s="150"/>
      <c r="CG840" s="120"/>
      <c r="CH840" s="185"/>
      <c r="CI840" s="122"/>
      <c r="CJ840" s="122"/>
      <c r="CK840" s="184"/>
      <c r="CL840" s="184"/>
    </row>
    <row r="841" spans="1:90" hidden="1" x14ac:dyDescent="0.25">
      <c r="A841" s="145"/>
      <c r="B841" s="146"/>
      <c r="C841" s="94"/>
      <c r="D841" s="147"/>
      <c r="E841" s="148"/>
      <c r="F841" s="149"/>
      <c r="G841" s="147"/>
      <c r="H841" s="147"/>
      <c r="I841" s="147"/>
      <c r="J841" s="147"/>
      <c r="K841" s="147"/>
      <c r="L841" s="115"/>
      <c r="M841" s="115"/>
      <c r="N841" s="115"/>
      <c r="O841" s="147"/>
      <c r="P841" s="149"/>
      <c r="Q841" s="147"/>
      <c r="R841" s="147"/>
      <c r="S841" s="147"/>
      <c r="T841" s="147"/>
      <c r="U841" s="147"/>
      <c r="V841" s="115"/>
      <c r="W841" s="115"/>
      <c r="X841" s="115"/>
      <c r="Y841" s="147"/>
      <c r="Z841" s="149"/>
      <c r="AA841" s="147"/>
      <c r="AB841" s="147"/>
      <c r="AC841" s="147"/>
      <c r="AD841" s="114"/>
      <c r="AE841" s="114"/>
      <c r="AF841" s="147"/>
      <c r="AG841" s="149"/>
      <c r="AH841" s="147"/>
      <c r="AI841" s="147"/>
      <c r="AJ841" s="147"/>
      <c r="AK841" s="114"/>
      <c r="AL841" s="114"/>
      <c r="AM841" s="147"/>
      <c r="AN841" s="149"/>
      <c r="AO841" s="147"/>
      <c r="AP841" s="147"/>
      <c r="AQ841" s="114"/>
      <c r="AR841" s="147"/>
      <c r="AS841" s="114"/>
      <c r="AT841" s="147"/>
      <c r="AU841" s="147"/>
      <c r="AV841" s="147"/>
      <c r="AW841" s="114"/>
      <c r="AX841" s="147"/>
      <c r="AY841" s="114"/>
      <c r="AZ841" s="147"/>
      <c r="BA841" s="114"/>
      <c r="BB841" s="149"/>
      <c r="BC841" s="118"/>
      <c r="BD841" s="70"/>
      <c r="BE841" s="71"/>
      <c r="BF841" s="148"/>
      <c r="BG841" s="148"/>
      <c r="BH841" s="147"/>
      <c r="BI841" s="114"/>
      <c r="BJ841" s="114"/>
      <c r="BK841" s="147"/>
      <c r="BL841" s="150"/>
      <c r="BM841" s="147"/>
      <c r="BN841" s="147"/>
      <c r="BO841" s="147"/>
      <c r="BP841" s="147"/>
      <c r="BQ841" s="147"/>
      <c r="BR841" s="115"/>
      <c r="BS841" s="115"/>
      <c r="BT841" s="115"/>
      <c r="BU841" s="147"/>
      <c r="BV841" s="150"/>
      <c r="BW841" s="147"/>
      <c r="BX841" s="147"/>
      <c r="BY841" s="147"/>
      <c r="BZ841" s="147"/>
      <c r="CA841" s="147"/>
      <c r="CB841" s="115"/>
      <c r="CC841" s="115"/>
      <c r="CD841" s="115"/>
      <c r="CE841" s="147"/>
      <c r="CF841" s="150"/>
      <c r="CG841" s="120"/>
      <c r="CH841" s="185"/>
      <c r="CI841" s="122"/>
      <c r="CJ841" s="122"/>
      <c r="CK841" s="184"/>
      <c r="CL841" s="184"/>
    </row>
    <row r="842" spans="1:90" hidden="1" x14ac:dyDescent="0.25">
      <c r="A842" s="145"/>
      <c r="B842" s="146"/>
      <c r="C842" s="94"/>
      <c r="D842" s="147"/>
      <c r="E842" s="148"/>
      <c r="F842" s="149"/>
      <c r="G842" s="147"/>
      <c r="H842" s="147"/>
      <c r="I842" s="147"/>
      <c r="J842" s="147"/>
      <c r="K842" s="147"/>
      <c r="L842" s="115"/>
      <c r="M842" s="115"/>
      <c r="N842" s="115"/>
      <c r="O842" s="147"/>
      <c r="P842" s="149"/>
      <c r="Q842" s="147"/>
      <c r="R842" s="147"/>
      <c r="S842" s="147"/>
      <c r="T842" s="147"/>
      <c r="U842" s="147"/>
      <c r="V842" s="115"/>
      <c r="W842" s="115"/>
      <c r="X842" s="115"/>
      <c r="Y842" s="147"/>
      <c r="Z842" s="149"/>
      <c r="AA842" s="147"/>
      <c r="AB842" s="147"/>
      <c r="AC842" s="147"/>
      <c r="AD842" s="114"/>
      <c r="AE842" s="114"/>
      <c r="AF842" s="147"/>
      <c r="AG842" s="149"/>
      <c r="AH842" s="147"/>
      <c r="AI842" s="147"/>
      <c r="AJ842" s="147"/>
      <c r="AK842" s="114"/>
      <c r="AL842" s="114"/>
      <c r="AM842" s="147"/>
      <c r="AN842" s="149"/>
      <c r="AO842" s="147"/>
      <c r="AP842" s="147"/>
      <c r="AQ842" s="114"/>
      <c r="AR842" s="147"/>
      <c r="AS842" s="114"/>
      <c r="AT842" s="147"/>
      <c r="AU842" s="147"/>
      <c r="AV842" s="147"/>
      <c r="AW842" s="114"/>
      <c r="AX842" s="147"/>
      <c r="AY842" s="114"/>
      <c r="AZ842" s="147"/>
      <c r="BA842" s="114"/>
      <c r="BB842" s="149"/>
      <c r="BC842" s="118"/>
      <c r="BD842" s="70"/>
      <c r="BE842" s="71"/>
      <c r="BF842" s="148"/>
      <c r="BG842" s="148"/>
      <c r="BH842" s="147"/>
      <c r="BI842" s="114"/>
      <c r="BJ842" s="114"/>
      <c r="BK842" s="147"/>
      <c r="BL842" s="150"/>
      <c r="BM842" s="147"/>
      <c r="BN842" s="147"/>
      <c r="BO842" s="147"/>
      <c r="BP842" s="147"/>
      <c r="BQ842" s="147"/>
      <c r="BR842" s="115"/>
      <c r="BS842" s="115"/>
      <c r="BT842" s="115"/>
      <c r="BU842" s="147"/>
      <c r="BV842" s="150"/>
      <c r="BW842" s="147"/>
      <c r="BX842" s="147"/>
      <c r="BY842" s="147"/>
      <c r="BZ842" s="147"/>
      <c r="CA842" s="147"/>
      <c r="CB842" s="115"/>
      <c r="CC842" s="115"/>
      <c r="CD842" s="115"/>
      <c r="CE842" s="147"/>
      <c r="CF842" s="150"/>
      <c r="CG842" s="120"/>
      <c r="CH842" s="185"/>
      <c r="CI842" s="122"/>
      <c r="CJ842" s="122"/>
      <c r="CK842" s="184"/>
      <c r="CL842" s="184"/>
    </row>
    <row r="843" spans="1:90" hidden="1" x14ac:dyDescent="0.25">
      <c r="A843" s="145"/>
      <c r="B843" s="146"/>
      <c r="C843" s="94"/>
      <c r="D843" s="147"/>
      <c r="E843" s="148"/>
      <c r="F843" s="149"/>
      <c r="G843" s="147"/>
      <c r="H843" s="147"/>
      <c r="I843" s="147"/>
      <c r="J843" s="147"/>
      <c r="K843" s="147"/>
      <c r="L843" s="115"/>
      <c r="M843" s="115"/>
      <c r="N843" s="115"/>
      <c r="O843" s="147"/>
      <c r="P843" s="149"/>
      <c r="Q843" s="147"/>
      <c r="R843" s="147"/>
      <c r="S843" s="147"/>
      <c r="T843" s="147"/>
      <c r="U843" s="147"/>
      <c r="V843" s="115"/>
      <c r="W843" s="115"/>
      <c r="X843" s="115"/>
      <c r="Y843" s="147"/>
      <c r="Z843" s="149"/>
      <c r="AA843" s="147"/>
      <c r="AB843" s="147"/>
      <c r="AC843" s="147"/>
      <c r="AD843" s="114"/>
      <c r="AE843" s="114"/>
      <c r="AF843" s="147"/>
      <c r="AG843" s="149"/>
      <c r="AH843" s="147"/>
      <c r="AI843" s="147"/>
      <c r="AJ843" s="147"/>
      <c r="AK843" s="114"/>
      <c r="AL843" s="114"/>
      <c r="AM843" s="147"/>
      <c r="AN843" s="149"/>
      <c r="AO843" s="147"/>
      <c r="AP843" s="147"/>
      <c r="AQ843" s="114"/>
      <c r="AR843" s="147"/>
      <c r="AS843" s="114"/>
      <c r="AT843" s="147"/>
      <c r="AU843" s="147"/>
      <c r="AV843" s="147"/>
      <c r="AW843" s="114"/>
      <c r="AX843" s="147"/>
      <c r="AY843" s="114"/>
      <c r="AZ843" s="147"/>
      <c r="BA843" s="114"/>
      <c r="BB843" s="149"/>
      <c r="BC843" s="118"/>
      <c r="BD843" s="70"/>
      <c r="BE843" s="71"/>
      <c r="BF843" s="148"/>
      <c r="BG843" s="148"/>
      <c r="BH843" s="147"/>
      <c r="BI843" s="114"/>
      <c r="BJ843" s="114"/>
      <c r="BK843" s="147"/>
      <c r="BL843" s="150"/>
      <c r="BM843" s="147"/>
      <c r="BN843" s="147"/>
      <c r="BO843" s="147"/>
      <c r="BP843" s="147"/>
      <c r="BQ843" s="147"/>
      <c r="BR843" s="115"/>
      <c r="BS843" s="115"/>
      <c r="BT843" s="115"/>
      <c r="BU843" s="147"/>
      <c r="BV843" s="150"/>
      <c r="BW843" s="147"/>
      <c r="BX843" s="147"/>
      <c r="BY843" s="147"/>
      <c r="BZ843" s="147"/>
      <c r="CA843" s="147"/>
      <c r="CB843" s="115"/>
      <c r="CC843" s="115"/>
      <c r="CD843" s="115"/>
      <c r="CE843" s="147"/>
      <c r="CF843" s="150"/>
      <c r="CG843" s="120"/>
      <c r="CH843" s="185"/>
      <c r="CI843" s="122"/>
      <c r="CJ843" s="122"/>
      <c r="CK843" s="184"/>
      <c r="CL843" s="184"/>
    </row>
    <row r="844" spans="1:90" hidden="1" x14ac:dyDescent="0.25">
      <c r="A844" s="145"/>
      <c r="B844" s="146"/>
      <c r="C844" s="94"/>
      <c r="D844" s="147"/>
      <c r="E844" s="148"/>
      <c r="F844" s="149"/>
      <c r="G844" s="147"/>
      <c r="H844" s="147"/>
      <c r="I844" s="147"/>
      <c r="J844" s="147"/>
      <c r="K844" s="147"/>
      <c r="L844" s="115"/>
      <c r="M844" s="115"/>
      <c r="N844" s="115"/>
      <c r="O844" s="147"/>
      <c r="P844" s="149"/>
      <c r="Q844" s="147"/>
      <c r="R844" s="147"/>
      <c r="S844" s="147"/>
      <c r="T844" s="147"/>
      <c r="U844" s="147"/>
      <c r="V844" s="115"/>
      <c r="W844" s="115"/>
      <c r="X844" s="115"/>
      <c r="Y844" s="147"/>
      <c r="Z844" s="149"/>
      <c r="AA844" s="147"/>
      <c r="AB844" s="147"/>
      <c r="AC844" s="147"/>
      <c r="AD844" s="114"/>
      <c r="AE844" s="114"/>
      <c r="AF844" s="147"/>
      <c r="AG844" s="149"/>
      <c r="AH844" s="147"/>
      <c r="AI844" s="147"/>
      <c r="AJ844" s="147"/>
      <c r="AK844" s="114"/>
      <c r="AL844" s="114"/>
      <c r="AM844" s="147"/>
      <c r="AN844" s="149"/>
      <c r="AO844" s="147"/>
      <c r="AP844" s="147"/>
      <c r="AQ844" s="114"/>
      <c r="AR844" s="147"/>
      <c r="AS844" s="114"/>
      <c r="AT844" s="147"/>
      <c r="AU844" s="147"/>
      <c r="AV844" s="147"/>
      <c r="AW844" s="114"/>
      <c r="AX844" s="147"/>
      <c r="AY844" s="114"/>
      <c r="AZ844" s="147"/>
      <c r="BA844" s="114"/>
      <c r="BB844" s="149"/>
      <c r="BC844" s="118"/>
      <c r="BD844" s="70"/>
      <c r="BE844" s="71"/>
      <c r="BF844" s="148"/>
      <c r="BG844" s="148"/>
      <c r="BH844" s="147"/>
      <c r="BI844" s="114"/>
      <c r="BJ844" s="114"/>
      <c r="BK844" s="147"/>
      <c r="BL844" s="150"/>
      <c r="BM844" s="147"/>
      <c r="BN844" s="147"/>
      <c r="BO844" s="147"/>
      <c r="BP844" s="147"/>
      <c r="BQ844" s="147"/>
      <c r="BR844" s="115"/>
      <c r="BS844" s="115"/>
      <c r="BT844" s="115"/>
      <c r="BU844" s="147"/>
      <c r="BV844" s="150"/>
      <c r="BW844" s="147"/>
      <c r="BX844" s="147"/>
      <c r="BY844" s="147"/>
      <c r="BZ844" s="147"/>
      <c r="CA844" s="147"/>
      <c r="CB844" s="115"/>
      <c r="CC844" s="115"/>
      <c r="CD844" s="115"/>
      <c r="CE844" s="147"/>
      <c r="CF844" s="150"/>
      <c r="CG844" s="120"/>
      <c r="CH844" s="185"/>
      <c r="CI844" s="122"/>
      <c r="CJ844" s="122"/>
      <c r="CK844" s="184"/>
      <c r="CL844" s="184"/>
    </row>
    <row r="845" spans="1:90" hidden="1" x14ac:dyDescent="0.25">
      <c r="A845" s="145"/>
      <c r="B845" s="146"/>
      <c r="C845" s="94"/>
      <c r="D845" s="147"/>
      <c r="E845" s="148"/>
      <c r="F845" s="149"/>
      <c r="G845" s="147"/>
      <c r="H845" s="147"/>
      <c r="I845" s="147"/>
      <c r="J845" s="147"/>
      <c r="K845" s="147"/>
      <c r="L845" s="115"/>
      <c r="M845" s="115"/>
      <c r="N845" s="115"/>
      <c r="O845" s="147"/>
      <c r="P845" s="149"/>
      <c r="Q845" s="147"/>
      <c r="R845" s="147"/>
      <c r="S845" s="147"/>
      <c r="T845" s="147"/>
      <c r="U845" s="147"/>
      <c r="V845" s="115"/>
      <c r="W845" s="115"/>
      <c r="X845" s="115"/>
      <c r="Y845" s="147"/>
      <c r="Z845" s="149"/>
      <c r="AA845" s="147"/>
      <c r="AB845" s="147"/>
      <c r="AC845" s="147"/>
      <c r="AD845" s="114"/>
      <c r="AE845" s="114"/>
      <c r="AF845" s="147"/>
      <c r="AG845" s="149"/>
      <c r="AH845" s="147"/>
      <c r="AI845" s="147"/>
      <c r="AJ845" s="147"/>
      <c r="AK845" s="114"/>
      <c r="AL845" s="114"/>
      <c r="AM845" s="147"/>
      <c r="AN845" s="149"/>
      <c r="AO845" s="147"/>
      <c r="AP845" s="147"/>
      <c r="AQ845" s="114"/>
      <c r="AR845" s="147"/>
      <c r="AS845" s="114"/>
      <c r="AT845" s="147"/>
      <c r="AU845" s="147"/>
      <c r="AV845" s="147"/>
      <c r="AW845" s="114"/>
      <c r="AX845" s="147"/>
      <c r="AY845" s="114"/>
      <c r="AZ845" s="147"/>
      <c r="BA845" s="114"/>
      <c r="BB845" s="149"/>
      <c r="BC845" s="118"/>
      <c r="BD845" s="70"/>
      <c r="BE845" s="71"/>
      <c r="BF845" s="148"/>
      <c r="BG845" s="148"/>
      <c r="BH845" s="147"/>
      <c r="BI845" s="114"/>
      <c r="BJ845" s="114"/>
      <c r="BK845" s="147"/>
      <c r="BL845" s="150"/>
      <c r="BM845" s="147"/>
      <c r="BN845" s="147"/>
      <c r="BO845" s="147"/>
      <c r="BP845" s="147"/>
      <c r="BQ845" s="147"/>
      <c r="BR845" s="115"/>
      <c r="BS845" s="115"/>
      <c r="BT845" s="115"/>
      <c r="BU845" s="147"/>
      <c r="BV845" s="150"/>
      <c r="BW845" s="147"/>
      <c r="BX845" s="147"/>
      <c r="BY845" s="147"/>
      <c r="BZ845" s="147"/>
      <c r="CA845" s="147"/>
      <c r="CB845" s="115"/>
      <c r="CC845" s="115"/>
      <c r="CD845" s="115"/>
      <c r="CE845" s="147"/>
      <c r="CF845" s="150"/>
      <c r="CG845" s="120"/>
      <c r="CH845" s="185"/>
      <c r="CI845" s="122"/>
      <c r="CJ845" s="122"/>
      <c r="CK845" s="184"/>
      <c r="CL845" s="184"/>
    </row>
    <row r="846" spans="1:90" hidden="1" x14ac:dyDescent="0.25">
      <c r="A846" s="145"/>
      <c r="B846" s="146"/>
      <c r="C846" s="94"/>
      <c r="D846" s="147"/>
      <c r="E846" s="148"/>
      <c r="F846" s="149"/>
      <c r="G846" s="147"/>
      <c r="H846" s="147"/>
      <c r="I846" s="147"/>
      <c r="J846" s="147"/>
      <c r="K846" s="147"/>
      <c r="L846" s="115"/>
      <c r="M846" s="115"/>
      <c r="N846" s="115"/>
      <c r="O846" s="147"/>
      <c r="P846" s="149"/>
      <c r="Q846" s="147"/>
      <c r="R846" s="147"/>
      <c r="S846" s="147"/>
      <c r="T846" s="147"/>
      <c r="U846" s="147"/>
      <c r="V846" s="115"/>
      <c r="W846" s="115"/>
      <c r="X846" s="115"/>
      <c r="Y846" s="147"/>
      <c r="Z846" s="149"/>
      <c r="AA846" s="147"/>
      <c r="AB846" s="147"/>
      <c r="AC846" s="147"/>
      <c r="AD846" s="114"/>
      <c r="AE846" s="114"/>
      <c r="AF846" s="147"/>
      <c r="AG846" s="149"/>
      <c r="AH846" s="147"/>
      <c r="AI846" s="147"/>
      <c r="AJ846" s="147"/>
      <c r="AK846" s="114"/>
      <c r="AL846" s="114"/>
      <c r="AM846" s="147"/>
      <c r="AN846" s="149"/>
      <c r="AO846" s="147"/>
      <c r="AP846" s="147"/>
      <c r="AQ846" s="114"/>
      <c r="AR846" s="147"/>
      <c r="AS846" s="114"/>
      <c r="AT846" s="147"/>
      <c r="AU846" s="147"/>
      <c r="AV846" s="147"/>
      <c r="AW846" s="114"/>
      <c r="AX846" s="147"/>
      <c r="AY846" s="114"/>
      <c r="AZ846" s="147"/>
      <c r="BA846" s="114"/>
      <c r="BB846" s="149"/>
      <c r="BC846" s="118"/>
      <c r="BD846" s="70"/>
      <c r="BE846" s="71"/>
      <c r="BF846" s="148"/>
      <c r="BG846" s="148"/>
      <c r="BH846" s="147"/>
      <c r="BI846" s="114"/>
      <c r="BJ846" s="114"/>
      <c r="BK846" s="147"/>
      <c r="BL846" s="150"/>
      <c r="BM846" s="147"/>
      <c r="BN846" s="147"/>
      <c r="BO846" s="147"/>
      <c r="BP846" s="147"/>
      <c r="BQ846" s="147"/>
      <c r="BR846" s="115"/>
      <c r="BS846" s="115"/>
      <c r="BT846" s="115"/>
      <c r="BU846" s="147"/>
      <c r="BV846" s="150"/>
      <c r="BW846" s="147"/>
      <c r="BX846" s="147"/>
      <c r="BY846" s="147"/>
      <c r="BZ846" s="147"/>
      <c r="CA846" s="147"/>
      <c r="CB846" s="115"/>
      <c r="CC846" s="115"/>
      <c r="CD846" s="115"/>
      <c r="CE846" s="147"/>
      <c r="CF846" s="150"/>
      <c r="CG846" s="120"/>
      <c r="CH846" s="185"/>
      <c r="CI846" s="122"/>
      <c r="CJ846" s="122"/>
      <c r="CK846" s="184"/>
      <c r="CL846" s="184"/>
    </row>
    <row r="847" spans="1:90" hidden="1" x14ac:dyDescent="0.25">
      <c r="A847" s="145"/>
      <c r="B847" s="146"/>
      <c r="C847" s="94"/>
      <c r="D847" s="147"/>
      <c r="E847" s="148"/>
      <c r="F847" s="149"/>
      <c r="G847" s="147"/>
      <c r="H847" s="147"/>
      <c r="I847" s="147"/>
      <c r="J847" s="147"/>
      <c r="K847" s="147"/>
      <c r="L847" s="115"/>
      <c r="M847" s="115"/>
      <c r="N847" s="115"/>
      <c r="O847" s="147"/>
      <c r="P847" s="149"/>
      <c r="Q847" s="147"/>
      <c r="R847" s="147"/>
      <c r="S847" s="147"/>
      <c r="T847" s="147"/>
      <c r="U847" s="147"/>
      <c r="V847" s="115"/>
      <c r="W847" s="115"/>
      <c r="X847" s="115"/>
      <c r="Y847" s="147"/>
      <c r="Z847" s="149"/>
      <c r="AA847" s="147"/>
      <c r="AB847" s="147"/>
      <c r="AC847" s="147"/>
      <c r="AD847" s="114"/>
      <c r="AE847" s="114"/>
      <c r="AF847" s="147"/>
      <c r="AG847" s="149"/>
      <c r="AH847" s="147"/>
      <c r="AI847" s="147"/>
      <c r="AJ847" s="147"/>
      <c r="AK847" s="114"/>
      <c r="AL847" s="114"/>
      <c r="AM847" s="147"/>
      <c r="AN847" s="149"/>
      <c r="AO847" s="147"/>
      <c r="AP847" s="147"/>
      <c r="AQ847" s="114"/>
      <c r="AR847" s="147"/>
      <c r="AS847" s="114"/>
      <c r="AT847" s="147"/>
      <c r="AU847" s="147"/>
      <c r="AV847" s="147"/>
      <c r="AW847" s="114"/>
      <c r="AX847" s="147"/>
      <c r="AY847" s="114"/>
      <c r="AZ847" s="147"/>
      <c r="BA847" s="114"/>
      <c r="BB847" s="149"/>
      <c r="BC847" s="118"/>
      <c r="BD847" s="70"/>
      <c r="BE847" s="71"/>
      <c r="BF847" s="148"/>
      <c r="BG847" s="148"/>
      <c r="BH847" s="147"/>
      <c r="BI847" s="114"/>
      <c r="BJ847" s="114"/>
      <c r="BK847" s="147"/>
      <c r="BL847" s="150"/>
      <c r="BM847" s="147"/>
      <c r="BN847" s="147"/>
      <c r="BO847" s="147"/>
      <c r="BP847" s="147"/>
      <c r="BQ847" s="147"/>
      <c r="BR847" s="115"/>
      <c r="BS847" s="115"/>
      <c r="BT847" s="115"/>
      <c r="BU847" s="147"/>
      <c r="BV847" s="150"/>
      <c r="BW847" s="147"/>
      <c r="BX847" s="147"/>
      <c r="BY847" s="147"/>
      <c r="BZ847" s="147"/>
      <c r="CA847" s="147"/>
      <c r="CB847" s="115"/>
      <c r="CC847" s="115"/>
      <c r="CD847" s="115"/>
      <c r="CE847" s="147"/>
      <c r="CF847" s="150"/>
      <c r="CG847" s="120"/>
      <c r="CH847" s="185"/>
      <c r="CI847" s="122"/>
      <c r="CJ847" s="122"/>
      <c r="CK847" s="184"/>
      <c r="CL847" s="184"/>
    </row>
    <row r="848" spans="1:90" hidden="1" x14ac:dyDescent="0.25">
      <c r="A848" s="145"/>
      <c r="B848" s="146"/>
      <c r="C848" s="94"/>
      <c r="D848" s="147"/>
      <c r="E848" s="148"/>
      <c r="F848" s="149"/>
      <c r="G848" s="147"/>
      <c r="H848" s="147"/>
      <c r="I848" s="147"/>
      <c r="J848" s="147"/>
      <c r="K848" s="147"/>
      <c r="L848" s="115"/>
      <c r="M848" s="115"/>
      <c r="N848" s="115"/>
      <c r="O848" s="147"/>
      <c r="P848" s="149"/>
      <c r="Q848" s="147"/>
      <c r="R848" s="147"/>
      <c r="S848" s="147"/>
      <c r="T848" s="147"/>
      <c r="U848" s="147"/>
      <c r="V848" s="115"/>
      <c r="W848" s="115"/>
      <c r="X848" s="115"/>
      <c r="Y848" s="147"/>
      <c r="Z848" s="149"/>
      <c r="AA848" s="147"/>
      <c r="AB848" s="147"/>
      <c r="AC848" s="147"/>
      <c r="AD848" s="114"/>
      <c r="AE848" s="114"/>
      <c r="AF848" s="147"/>
      <c r="AG848" s="149"/>
      <c r="AH848" s="147"/>
      <c r="AI848" s="147"/>
      <c r="AJ848" s="147"/>
      <c r="AK848" s="114"/>
      <c r="AL848" s="114"/>
      <c r="AM848" s="147"/>
      <c r="AN848" s="149"/>
      <c r="AO848" s="147"/>
      <c r="AP848" s="147"/>
      <c r="AQ848" s="114"/>
      <c r="AR848" s="147"/>
      <c r="AS848" s="114"/>
      <c r="AT848" s="147"/>
      <c r="AU848" s="147"/>
      <c r="AV848" s="147"/>
      <c r="AW848" s="114"/>
      <c r="AX848" s="147"/>
      <c r="AY848" s="114"/>
      <c r="AZ848" s="147"/>
      <c r="BA848" s="114"/>
      <c r="BB848" s="149"/>
      <c r="BC848" s="118"/>
      <c r="BD848" s="70"/>
      <c r="BE848" s="71"/>
      <c r="BF848" s="148"/>
      <c r="BG848" s="148"/>
      <c r="BH848" s="147"/>
      <c r="BI848" s="114"/>
      <c r="BJ848" s="114"/>
      <c r="BK848" s="147"/>
      <c r="BL848" s="150"/>
      <c r="BM848" s="147"/>
      <c r="BN848" s="147"/>
      <c r="BO848" s="147"/>
      <c r="BP848" s="147"/>
      <c r="BQ848" s="147"/>
      <c r="BR848" s="115"/>
      <c r="BS848" s="115"/>
      <c r="BT848" s="115"/>
      <c r="BU848" s="147"/>
      <c r="BV848" s="150"/>
      <c r="BW848" s="147"/>
      <c r="BX848" s="147"/>
      <c r="BY848" s="147"/>
      <c r="BZ848" s="147"/>
      <c r="CA848" s="147"/>
      <c r="CB848" s="115"/>
      <c r="CC848" s="115"/>
      <c r="CD848" s="115"/>
      <c r="CE848" s="147"/>
      <c r="CF848" s="150"/>
      <c r="CG848" s="120"/>
      <c r="CH848" s="185"/>
      <c r="CI848" s="122"/>
      <c r="CJ848" s="122"/>
      <c r="CK848" s="184"/>
      <c r="CL848" s="184"/>
    </row>
    <row r="849" spans="1:90" hidden="1" x14ac:dyDescent="0.25">
      <c r="A849" s="145"/>
      <c r="B849" s="146"/>
      <c r="C849" s="94"/>
      <c r="D849" s="147"/>
      <c r="E849" s="148"/>
      <c r="F849" s="149"/>
      <c r="G849" s="147"/>
      <c r="H849" s="147"/>
      <c r="I849" s="147"/>
      <c r="J849" s="147"/>
      <c r="K849" s="147"/>
      <c r="L849" s="115"/>
      <c r="M849" s="115"/>
      <c r="N849" s="115"/>
      <c r="O849" s="147"/>
      <c r="P849" s="149"/>
      <c r="Q849" s="147"/>
      <c r="R849" s="147"/>
      <c r="S849" s="147"/>
      <c r="T849" s="147"/>
      <c r="U849" s="147"/>
      <c r="V849" s="115"/>
      <c r="W849" s="115"/>
      <c r="X849" s="115"/>
      <c r="Y849" s="147"/>
      <c r="Z849" s="149"/>
      <c r="AA849" s="147"/>
      <c r="AB849" s="147"/>
      <c r="AC849" s="147"/>
      <c r="AD849" s="114"/>
      <c r="AE849" s="114"/>
      <c r="AF849" s="147"/>
      <c r="AG849" s="149"/>
      <c r="AH849" s="147"/>
      <c r="AI849" s="147"/>
      <c r="AJ849" s="147"/>
      <c r="AK849" s="114"/>
      <c r="AL849" s="114"/>
      <c r="AM849" s="147"/>
      <c r="AN849" s="149"/>
      <c r="AO849" s="147"/>
      <c r="AP849" s="147"/>
      <c r="AQ849" s="114"/>
      <c r="AR849" s="147"/>
      <c r="AS849" s="114"/>
      <c r="AT849" s="147"/>
      <c r="AU849" s="147"/>
      <c r="AV849" s="147"/>
      <c r="AW849" s="114"/>
      <c r="AX849" s="147"/>
      <c r="AY849" s="114"/>
      <c r="AZ849" s="147"/>
      <c r="BA849" s="114"/>
      <c r="BB849" s="149"/>
      <c r="BC849" s="118"/>
      <c r="BD849" s="70"/>
      <c r="BE849" s="71"/>
      <c r="BF849" s="148"/>
      <c r="BG849" s="148"/>
      <c r="BH849" s="147"/>
      <c r="BI849" s="114"/>
      <c r="BJ849" s="114"/>
      <c r="BK849" s="147"/>
      <c r="BL849" s="150"/>
      <c r="BM849" s="147"/>
      <c r="BN849" s="147"/>
      <c r="BO849" s="147"/>
      <c r="BP849" s="147"/>
      <c r="BQ849" s="147"/>
      <c r="BR849" s="115"/>
      <c r="BS849" s="115"/>
      <c r="BT849" s="115"/>
      <c r="BU849" s="147"/>
      <c r="BV849" s="150"/>
      <c r="BW849" s="147"/>
      <c r="BX849" s="147"/>
      <c r="BY849" s="147"/>
      <c r="BZ849" s="147"/>
      <c r="CA849" s="147"/>
      <c r="CB849" s="115"/>
      <c r="CC849" s="115"/>
      <c r="CD849" s="115"/>
      <c r="CE849" s="147"/>
      <c r="CF849" s="150"/>
      <c r="CG849" s="120"/>
      <c r="CH849" s="185"/>
      <c r="CI849" s="122"/>
      <c r="CJ849" s="122"/>
      <c r="CK849" s="184"/>
      <c r="CL849" s="184"/>
    </row>
    <row r="850" spans="1:90" hidden="1" x14ac:dyDescent="0.25">
      <c r="A850" s="145"/>
      <c r="B850" s="146"/>
      <c r="C850" s="94"/>
      <c r="D850" s="147"/>
      <c r="E850" s="148"/>
      <c r="F850" s="149"/>
      <c r="G850" s="147"/>
      <c r="H850" s="147"/>
      <c r="I850" s="147"/>
      <c r="J850" s="147"/>
      <c r="K850" s="147"/>
      <c r="L850" s="115"/>
      <c r="M850" s="115"/>
      <c r="N850" s="115"/>
      <c r="O850" s="147"/>
      <c r="P850" s="149"/>
      <c r="Q850" s="147"/>
      <c r="R850" s="147"/>
      <c r="S850" s="147"/>
      <c r="T850" s="147"/>
      <c r="U850" s="147"/>
      <c r="V850" s="115"/>
      <c r="W850" s="115"/>
      <c r="X850" s="115"/>
      <c r="Y850" s="147"/>
      <c r="Z850" s="149"/>
      <c r="AA850" s="147"/>
      <c r="AB850" s="147"/>
      <c r="AC850" s="147"/>
      <c r="AD850" s="114"/>
      <c r="AE850" s="114"/>
      <c r="AF850" s="147"/>
      <c r="AG850" s="149"/>
      <c r="AH850" s="147"/>
      <c r="AI850" s="147"/>
      <c r="AJ850" s="147"/>
      <c r="AK850" s="114"/>
      <c r="AL850" s="114"/>
      <c r="AM850" s="147"/>
      <c r="AN850" s="149"/>
      <c r="AO850" s="147"/>
      <c r="AP850" s="147"/>
      <c r="AQ850" s="114"/>
      <c r="AR850" s="147"/>
      <c r="AS850" s="114"/>
      <c r="AT850" s="147"/>
      <c r="AU850" s="147"/>
      <c r="AV850" s="147"/>
      <c r="AW850" s="114"/>
      <c r="AX850" s="147"/>
      <c r="AY850" s="114"/>
      <c r="AZ850" s="147"/>
      <c r="BA850" s="114"/>
      <c r="BB850" s="149"/>
      <c r="BC850" s="118"/>
      <c r="BD850" s="70"/>
      <c r="BE850" s="71"/>
      <c r="BF850" s="148"/>
      <c r="BG850" s="148"/>
      <c r="BH850" s="147"/>
      <c r="BI850" s="114"/>
      <c r="BJ850" s="114"/>
      <c r="BK850" s="147"/>
      <c r="BL850" s="150"/>
      <c r="BM850" s="147"/>
      <c r="BN850" s="147"/>
      <c r="BO850" s="147"/>
      <c r="BP850" s="147"/>
      <c r="BQ850" s="147"/>
      <c r="BR850" s="115"/>
      <c r="BS850" s="115"/>
      <c r="BT850" s="115"/>
      <c r="BU850" s="147"/>
      <c r="BV850" s="150"/>
      <c r="BW850" s="147"/>
      <c r="BX850" s="147"/>
      <c r="BY850" s="147"/>
      <c r="BZ850" s="147"/>
      <c r="CA850" s="147"/>
      <c r="CB850" s="115"/>
      <c r="CC850" s="115"/>
      <c r="CD850" s="115"/>
      <c r="CE850" s="147"/>
      <c r="CF850" s="150"/>
      <c r="CG850" s="120"/>
      <c r="CH850" s="185"/>
      <c r="CI850" s="122"/>
      <c r="CJ850" s="122"/>
      <c r="CK850" s="184"/>
      <c r="CL850" s="184"/>
    </row>
    <row r="851" spans="1:90" hidden="1" x14ac:dyDescent="0.25">
      <c r="A851" s="145"/>
      <c r="B851" s="146"/>
      <c r="C851" s="94"/>
      <c r="D851" s="147"/>
      <c r="E851" s="148"/>
      <c r="F851" s="149"/>
      <c r="G851" s="147"/>
      <c r="H851" s="147"/>
      <c r="I851" s="147"/>
      <c r="J851" s="147"/>
      <c r="K851" s="147"/>
      <c r="L851" s="115"/>
      <c r="M851" s="115"/>
      <c r="N851" s="115"/>
      <c r="O851" s="147"/>
      <c r="P851" s="149"/>
      <c r="Q851" s="147"/>
      <c r="R851" s="147"/>
      <c r="S851" s="147"/>
      <c r="T851" s="147"/>
      <c r="U851" s="147"/>
      <c r="V851" s="115"/>
      <c r="W851" s="115"/>
      <c r="X851" s="115"/>
      <c r="Y851" s="147"/>
      <c r="Z851" s="149"/>
      <c r="AA851" s="147"/>
      <c r="AB851" s="147"/>
      <c r="AC851" s="147"/>
      <c r="AD851" s="114"/>
      <c r="AE851" s="114"/>
      <c r="AF851" s="147"/>
      <c r="AG851" s="149"/>
      <c r="AH851" s="147"/>
      <c r="AI851" s="147"/>
      <c r="AJ851" s="147"/>
      <c r="AK851" s="114"/>
      <c r="AL851" s="114"/>
      <c r="AM851" s="147"/>
      <c r="AN851" s="149"/>
      <c r="AO851" s="147"/>
      <c r="AP851" s="147"/>
      <c r="AQ851" s="114"/>
      <c r="AR851" s="147"/>
      <c r="AS851" s="114"/>
      <c r="AT851" s="147"/>
      <c r="AU851" s="147"/>
      <c r="AV851" s="147"/>
      <c r="AW851" s="114"/>
      <c r="AX851" s="147"/>
      <c r="AY851" s="114"/>
      <c r="AZ851" s="147"/>
      <c r="BA851" s="114"/>
      <c r="BB851" s="149"/>
      <c r="BC851" s="118"/>
      <c r="BD851" s="70"/>
      <c r="BE851" s="71"/>
      <c r="BF851" s="148"/>
      <c r="BG851" s="148"/>
      <c r="BH851" s="147"/>
      <c r="BI851" s="114"/>
      <c r="BJ851" s="114"/>
      <c r="BK851" s="147"/>
      <c r="BL851" s="150"/>
      <c r="BM851" s="147"/>
      <c r="BN851" s="147"/>
      <c r="BO851" s="147"/>
      <c r="BP851" s="147"/>
      <c r="BQ851" s="147"/>
      <c r="BR851" s="115"/>
      <c r="BS851" s="115"/>
      <c r="BT851" s="115"/>
      <c r="BU851" s="147"/>
      <c r="BV851" s="150"/>
      <c r="BW851" s="147"/>
      <c r="BX851" s="147"/>
      <c r="BY851" s="147"/>
      <c r="BZ851" s="147"/>
      <c r="CA851" s="147"/>
      <c r="CB851" s="115"/>
      <c r="CC851" s="115"/>
      <c r="CD851" s="115"/>
      <c r="CE851" s="147"/>
      <c r="CF851" s="150"/>
      <c r="CG851" s="120"/>
      <c r="CH851" s="185"/>
      <c r="CI851" s="122"/>
      <c r="CJ851" s="122"/>
      <c r="CK851" s="184"/>
      <c r="CL851" s="184"/>
    </row>
    <row r="852" spans="1:90" hidden="1" x14ac:dyDescent="0.25">
      <c r="A852" s="145"/>
      <c r="B852" s="146"/>
      <c r="C852" s="94"/>
      <c r="D852" s="147"/>
      <c r="E852" s="148"/>
      <c r="F852" s="149"/>
      <c r="G852" s="147"/>
      <c r="H852" s="147"/>
      <c r="I852" s="147"/>
      <c r="J852" s="147"/>
      <c r="K852" s="147"/>
      <c r="L852" s="115"/>
      <c r="M852" s="115"/>
      <c r="N852" s="115"/>
      <c r="O852" s="147"/>
      <c r="P852" s="149"/>
      <c r="Q852" s="147"/>
      <c r="R852" s="147"/>
      <c r="S852" s="147"/>
      <c r="T852" s="147"/>
      <c r="U852" s="147"/>
      <c r="V852" s="115"/>
      <c r="W852" s="115"/>
      <c r="X852" s="115"/>
      <c r="Y852" s="147"/>
      <c r="Z852" s="149"/>
      <c r="AA852" s="147"/>
      <c r="AB852" s="147"/>
      <c r="AC852" s="147"/>
      <c r="AD852" s="114"/>
      <c r="AE852" s="114"/>
      <c r="AF852" s="147"/>
      <c r="AG852" s="149"/>
      <c r="AH852" s="147"/>
      <c r="AI852" s="147"/>
      <c r="AJ852" s="147"/>
      <c r="AK852" s="114"/>
      <c r="AL852" s="114"/>
      <c r="AM852" s="147"/>
      <c r="AN852" s="149"/>
      <c r="AO852" s="147"/>
      <c r="AP852" s="147"/>
      <c r="AQ852" s="114"/>
      <c r="AR852" s="147"/>
      <c r="AS852" s="114"/>
      <c r="AT852" s="147"/>
      <c r="AU852" s="147"/>
      <c r="AV852" s="147"/>
      <c r="AW852" s="114"/>
      <c r="AX852" s="147"/>
      <c r="AY852" s="114"/>
      <c r="AZ852" s="147"/>
      <c r="BA852" s="114"/>
      <c r="BB852" s="149"/>
      <c r="BC852" s="118"/>
      <c r="BD852" s="70"/>
      <c r="BE852" s="71"/>
      <c r="BF852" s="148"/>
      <c r="BG852" s="148"/>
      <c r="BH852" s="147"/>
      <c r="BI852" s="114"/>
      <c r="BJ852" s="114"/>
      <c r="BK852" s="147"/>
      <c r="BL852" s="150"/>
      <c r="BM852" s="147"/>
      <c r="BN852" s="147"/>
      <c r="BO852" s="147"/>
      <c r="BP852" s="147"/>
      <c r="BQ852" s="147"/>
      <c r="BR852" s="115"/>
      <c r="BS852" s="115"/>
      <c r="BT852" s="115"/>
      <c r="BU852" s="147"/>
      <c r="BV852" s="150"/>
      <c r="BW852" s="147"/>
      <c r="BX852" s="147"/>
      <c r="BY852" s="147"/>
      <c r="BZ852" s="147"/>
      <c r="CA852" s="147"/>
      <c r="CB852" s="115"/>
      <c r="CC852" s="115"/>
      <c r="CD852" s="115"/>
      <c r="CE852" s="147"/>
      <c r="CF852" s="150"/>
      <c r="CG852" s="120"/>
      <c r="CH852" s="185"/>
      <c r="CI852" s="122"/>
      <c r="CJ852" s="122"/>
      <c r="CK852" s="184"/>
      <c r="CL852" s="184"/>
    </row>
    <row r="853" spans="1:90" hidden="1" x14ac:dyDescent="0.25">
      <c r="A853" s="145"/>
      <c r="B853" s="146"/>
      <c r="C853" s="94"/>
      <c r="D853" s="147"/>
      <c r="E853" s="148"/>
      <c r="F853" s="149"/>
      <c r="G853" s="147"/>
      <c r="H853" s="147"/>
      <c r="I853" s="147"/>
      <c r="J853" s="147"/>
      <c r="K853" s="147"/>
      <c r="L853" s="115"/>
      <c r="M853" s="115"/>
      <c r="N853" s="115"/>
      <c r="O853" s="147"/>
      <c r="P853" s="149"/>
      <c r="Q853" s="147"/>
      <c r="R853" s="147"/>
      <c r="S853" s="147"/>
      <c r="T853" s="147"/>
      <c r="U853" s="147"/>
      <c r="V853" s="115"/>
      <c r="W853" s="115"/>
      <c r="X853" s="115"/>
      <c r="Y853" s="147"/>
      <c r="Z853" s="149"/>
      <c r="AA853" s="147"/>
      <c r="AB853" s="147"/>
      <c r="AC853" s="147"/>
      <c r="AD853" s="114"/>
      <c r="AE853" s="114"/>
      <c r="AF853" s="147"/>
      <c r="AG853" s="149"/>
      <c r="AH853" s="147"/>
      <c r="AI853" s="147"/>
      <c r="AJ853" s="147"/>
      <c r="AK853" s="114"/>
      <c r="AL853" s="114"/>
      <c r="AM853" s="147"/>
      <c r="AN853" s="149"/>
      <c r="AO853" s="147"/>
      <c r="AP853" s="147"/>
      <c r="AQ853" s="114"/>
      <c r="AR853" s="147"/>
      <c r="AS853" s="114"/>
      <c r="AT853" s="147"/>
      <c r="AU853" s="147"/>
      <c r="AV853" s="147"/>
      <c r="AW853" s="114"/>
      <c r="AX853" s="147"/>
      <c r="AY853" s="114"/>
      <c r="AZ853" s="147"/>
      <c r="BA853" s="114"/>
      <c r="BB853" s="149"/>
      <c r="BC853" s="118"/>
      <c r="BD853" s="70"/>
      <c r="BE853" s="71"/>
      <c r="BF853" s="148"/>
      <c r="BG853" s="148"/>
      <c r="BH853" s="147"/>
      <c r="BI853" s="114"/>
      <c r="BJ853" s="114"/>
      <c r="BK853" s="147"/>
      <c r="BL853" s="150"/>
      <c r="BM853" s="147"/>
      <c r="BN853" s="147"/>
      <c r="BO853" s="147"/>
      <c r="BP853" s="147"/>
      <c r="BQ853" s="147"/>
      <c r="BR853" s="115"/>
      <c r="BS853" s="115"/>
      <c r="BT853" s="115"/>
      <c r="BU853" s="147"/>
      <c r="BV853" s="150"/>
      <c r="BW853" s="147"/>
      <c r="BX853" s="147"/>
      <c r="BY853" s="147"/>
      <c r="BZ853" s="147"/>
      <c r="CA853" s="147"/>
      <c r="CB853" s="115"/>
      <c r="CC853" s="115"/>
      <c r="CD853" s="115"/>
      <c r="CE853" s="147"/>
      <c r="CF853" s="150"/>
      <c r="CG853" s="120"/>
      <c r="CH853" s="185"/>
      <c r="CI853" s="122"/>
      <c r="CJ853" s="122"/>
      <c r="CK853" s="184"/>
      <c r="CL853" s="184"/>
    </row>
    <row r="854" spans="1:90" hidden="1" x14ac:dyDescent="0.25">
      <c r="A854" s="145"/>
      <c r="B854" s="146"/>
      <c r="C854" s="94"/>
      <c r="D854" s="147"/>
      <c r="E854" s="148"/>
      <c r="F854" s="149"/>
      <c r="G854" s="147"/>
      <c r="H854" s="147"/>
      <c r="I854" s="147"/>
      <c r="J854" s="147"/>
      <c r="K854" s="147"/>
      <c r="L854" s="115"/>
      <c r="M854" s="115"/>
      <c r="N854" s="115"/>
      <c r="O854" s="147"/>
      <c r="P854" s="149"/>
      <c r="Q854" s="147"/>
      <c r="R854" s="147"/>
      <c r="S854" s="147"/>
      <c r="T854" s="147"/>
      <c r="U854" s="147"/>
      <c r="V854" s="115"/>
      <c r="W854" s="115"/>
      <c r="X854" s="115"/>
      <c r="Y854" s="147"/>
      <c r="Z854" s="149"/>
      <c r="AA854" s="147"/>
      <c r="AB854" s="147"/>
      <c r="AC854" s="147"/>
      <c r="AD854" s="114"/>
      <c r="AE854" s="114"/>
      <c r="AF854" s="147"/>
      <c r="AG854" s="149"/>
      <c r="AH854" s="147"/>
      <c r="AI854" s="147"/>
      <c r="AJ854" s="147"/>
      <c r="AK854" s="114"/>
      <c r="AL854" s="114"/>
      <c r="AM854" s="147"/>
      <c r="AN854" s="149"/>
      <c r="AO854" s="147"/>
      <c r="AP854" s="147"/>
      <c r="AQ854" s="114"/>
      <c r="AR854" s="147"/>
      <c r="AS854" s="114"/>
      <c r="AT854" s="147"/>
      <c r="AU854" s="147"/>
      <c r="AV854" s="147"/>
      <c r="AW854" s="114"/>
      <c r="AX854" s="147"/>
      <c r="AY854" s="114"/>
      <c r="AZ854" s="147"/>
      <c r="BA854" s="114"/>
      <c r="BB854" s="149"/>
      <c r="BC854" s="118"/>
      <c r="BD854" s="70"/>
      <c r="BE854" s="71"/>
      <c r="BF854" s="148"/>
      <c r="BG854" s="148"/>
      <c r="BH854" s="147"/>
      <c r="BI854" s="114"/>
      <c r="BJ854" s="114"/>
      <c r="BK854" s="147"/>
      <c r="BL854" s="150"/>
      <c r="BM854" s="147"/>
      <c r="BN854" s="147"/>
      <c r="BO854" s="147"/>
      <c r="BP854" s="147"/>
      <c r="BQ854" s="147"/>
      <c r="BR854" s="115"/>
      <c r="BS854" s="115"/>
      <c r="BT854" s="115"/>
      <c r="BU854" s="147"/>
      <c r="BV854" s="150"/>
      <c r="BW854" s="147"/>
      <c r="BX854" s="147"/>
      <c r="BY854" s="147"/>
      <c r="BZ854" s="147"/>
      <c r="CA854" s="147"/>
      <c r="CB854" s="115"/>
      <c r="CC854" s="115"/>
      <c r="CD854" s="115"/>
      <c r="CE854" s="147"/>
      <c r="CF854" s="150"/>
      <c r="CG854" s="120"/>
      <c r="CH854" s="185"/>
      <c r="CI854" s="122"/>
      <c r="CJ854" s="122"/>
      <c r="CK854" s="184"/>
      <c r="CL854" s="184"/>
    </row>
    <row r="855" spans="1:90" hidden="1" x14ac:dyDescent="0.25">
      <c r="A855" s="145"/>
      <c r="B855" s="146"/>
      <c r="C855" s="94"/>
      <c r="D855" s="147"/>
      <c r="E855" s="148"/>
      <c r="F855" s="149"/>
      <c r="G855" s="147"/>
      <c r="H855" s="147"/>
      <c r="I855" s="147"/>
      <c r="J855" s="147"/>
      <c r="K855" s="147"/>
      <c r="L855" s="115"/>
      <c r="M855" s="115"/>
      <c r="N855" s="115"/>
      <c r="O855" s="147"/>
      <c r="P855" s="149"/>
      <c r="Q855" s="147"/>
      <c r="R855" s="147"/>
      <c r="S855" s="147"/>
      <c r="T855" s="147"/>
      <c r="U855" s="147"/>
      <c r="V855" s="115"/>
      <c r="W855" s="115"/>
      <c r="X855" s="115"/>
      <c r="Y855" s="147"/>
      <c r="Z855" s="149"/>
      <c r="AA855" s="147"/>
      <c r="AB855" s="147"/>
      <c r="AC855" s="147"/>
      <c r="AD855" s="114"/>
      <c r="AE855" s="114"/>
      <c r="AF855" s="147"/>
      <c r="AG855" s="149"/>
      <c r="AH855" s="147"/>
      <c r="AI855" s="147"/>
      <c r="AJ855" s="147"/>
      <c r="AK855" s="114"/>
      <c r="AL855" s="114"/>
      <c r="AM855" s="147"/>
      <c r="AN855" s="149"/>
      <c r="AO855" s="147"/>
      <c r="AP855" s="147"/>
      <c r="AQ855" s="114"/>
      <c r="AR855" s="147"/>
      <c r="AS855" s="114"/>
      <c r="AT855" s="147"/>
      <c r="AU855" s="147"/>
      <c r="AV855" s="147"/>
      <c r="AW855" s="114"/>
      <c r="AX855" s="147"/>
      <c r="AY855" s="114"/>
      <c r="AZ855" s="147"/>
      <c r="BA855" s="114"/>
      <c r="BB855" s="149"/>
      <c r="BC855" s="118"/>
      <c r="BD855" s="70"/>
      <c r="BE855" s="71"/>
      <c r="BF855" s="148"/>
      <c r="BG855" s="148"/>
      <c r="BH855" s="147"/>
      <c r="BI855" s="114"/>
      <c r="BJ855" s="114"/>
      <c r="BK855" s="147"/>
      <c r="BL855" s="150"/>
      <c r="BM855" s="147"/>
      <c r="BN855" s="147"/>
      <c r="BO855" s="147"/>
      <c r="BP855" s="147"/>
      <c r="BQ855" s="147"/>
      <c r="BR855" s="115"/>
      <c r="BS855" s="115"/>
      <c r="BT855" s="115"/>
      <c r="BU855" s="147"/>
      <c r="BV855" s="150"/>
      <c r="BW855" s="147"/>
      <c r="BX855" s="147"/>
      <c r="BY855" s="147"/>
      <c r="BZ855" s="147"/>
      <c r="CA855" s="147"/>
      <c r="CB855" s="115"/>
      <c r="CC855" s="115"/>
      <c r="CD855" s="115"/>
      <c r="CE855" s="147"/>
      <c r="CF855" s="150"/>
      <c r="CG855" s="120"/>
      <c r="CH855" s="185"/>
      <c r="CI855" s="122"/>
      <c r="CJ855" s="122"/>
      <c r="CK855" s="184"/>
      <c r="CL855" s="184"/>
    </row>
    <row r="856" spans="1:90" hidden="1" x14ac:dyDescent="0.25">
      <c r="A856" s="145"/>
      <c r="B856" s="146"/>
      <c r="C856" s="94"/>
      <c r="D856" s="147"/>
      <c r="E856" s="148"/>
      <c r="F856" s="149"/>
      <c r="G856" s="147"/>
      <c r="H856" s="147"/>
      <c r="I856" s="147"/>
      <c r="J856" s="147"/>
      <c r="K856" s="147"/>
      <c r="L856" s="115"/>
      <c r="M856" s="115"/>
      <c r="N856" s="115"/>
      <c r="O856" s="147"/>
      <c r="P856" s="149"/>
      <c r="Q856" s="147"/>
      <c r="R856" s="147"/>
      <c r="S856" s="147"/>
      <c r="T856" s="147"/>
      <c r="U856" s="147"/>
      <c r="V856" s="115"/>
      <c r="W856" s="115"/>
      <c r="X856" s="115"/>
      <c r="Y856" s="147"/>
      <c r="Z856" s="149"/>
      <c r="AA856" s="147"/>
      <c r="AB856" s="147"/>
      <c r="AC856" s="147"/>
      <c r="AD856" s="114"/>
      <c r="AE856" s="114"/>
      <c r="AF856" s="147"/>
      <c r="AG856" s="149"/>
      <c r="AH856" s="147"/>
      <c r="AI856" s="147"/>
      <c r="AJ856" s="147"/>
      <c r="AK856" s="114"/>
      <c r="AL856" s="114"/>
      <c r="AM856" s="147"/>
      <c r="AN856" s="149"/>
      <c r="AO856" s="147"/>
      <c r="AP856" s="147"/>
      <c r="AQ856" s="114"/>
      <c r="AR856" s="147"/>
      <c r="AS856" s="114"/>
      <c r="AT856" s="147"/>
      <c r="AU856" s="147"/>
      <c r="AV856" s="147"/>
      <c r="AW856" s="114"/>
      <c r="AX856" s="147"/>
      <c r="AY856" s="114"/>
      <c r="AZ856" s="147"/>
      <c r="BA856" s="114"/>
      <c r="BB856" s="149"/>
      <c r="BC856" s="118"/>
      <c r="BD856" s="70"/>
      <c r="BE856" s="71"/>
      <c r="BF856" s="148"/>
      <c r="BG856" s="148"/>
      <c r="BH856" s="147"/>
      <c r="BI856" s="114"/>
      <c r="BJ856" s="114"/>
      <c r="BK856" s="147"/>
      <c r="BL856" s="150"/>
      <c r="BM856" s="147"/>
      <c r="BN856" s="147"/>
      <c r="BO856" s="147"/>
      <c r="BP856" s="147"/>
      <c r="BQ856" s="147"/>
      <c r="BR856" s="115"/>
      <c r="BS856" s="115"/>
      <c r="BT856" s="115"/>
      <c r="BU856" s="147"/>
      <c r="BV856" s="150"/>
      <c r="BW856" s="147"/>
      <c r="BX856" s="147"/>
      <c r="BY856" s="147"/>
      <c r="BZ856" s="147"/>
      <c r="CA856" s="147"/>
      <c r="CB856" s="115"/>
      <c r="CC856" s="115"/>
      <c r="CD856" s="115"/>
      <c r="CE856" s="147"/>
      <c r="CF856" s="150"/>
      <c r="CG856" s="120"/>
      <c r="CH856" s="185"/>
      <c r="CI856" s="122"/>
      <c r="CJ856" s="122"/>
      <c r="CK856" s="184"/>
      <c r="CL856" s="184"/>
    </row>
    <row r="857" spans="1:90" hidden="1" x14ac:dyDescent="0.25">
      <c r="A857" s="145"/>
      <c r="B857" s="146"/>
      <c r="C857" s="94"/>
      <c r="D857" s="147"/>
      <c r="E857" s="148"/>
      <c r="F857" s="149"/>
      <c r="G857" s="147"/>
      <c r="H857" s="147"/>
      <c r="I857" s="147"/>
      <c r="J857" s="147"/>
      <c r="K857" s="147"/>
      <c r="L857" s="115"/>
      <c r="M857" s="115"/>
      <c r="N857" s="115"/>
      <c r="O857" s="147"/>
      <c r="P857" s="149"/>
      <c r="Q857" s="147"/>
      <c r="R857" s="147"/>
      <c r="S857" s="147"/>
      <c r="T857" s="147"/>
      <c r="U857" s="147"/>
      <c r="V857" s="115"/>
      <c r="W857" s="115"/>
      <c r="X857" s="115"/>
      <c r="Y857" s="147"/>
      <c r="Z857" s="149"/>
      <c r="AA857" s="147"/>
      <c r="AB857" s="147"/>
      <c r="AC857" s="147"/>
      <c r="AD857" s="114"/>
      <c r="AE857" s="114"/>
      <c r="AF857" s="147"/>
      <c r="AG857" s="149"/>
      <c r="AH857" s="147"/>
      <c r="AI857" s="147"/>
      <c r="AJ857" s="147"/>
      <c r="AK857" s="114"/>
      <c r="AL857" s="114"/>
      <c r="AM857" s="147"/>
      <c r="AN857" s="149"/>
      <c r="AO857" s="147"/>
      <c r="AP857" s="147"/>
      <c r="AQ857" s="114"/>
      <c r="AR857" s="147"/>
      <c r="AS857" s="114"/>
      <c r="AT857" s="147"/>
      <c r="AU857" s="147"/>
      <c r="AV857" s="147"/>
      <c r="AW857" s="114"/>
      <c r="AX857" s="147"/>
      <c r="AY857" s="114"/>
      <c r="AZ857" s="147"/>
      <c r="BA857" s="114"/>
      <c r="BB857" s="149"/>
      <c r="BC857" s="118"/>
      <c r="BD857" s="70"/>
      <c r="BE857" s="71"/>
      <c r="BF857" s="148"/>
      <c r="BG857" s="148"/>
      <c r="BH857" s="147"/>
      <c r="BI857" s="114"/>
      <c r="BJ857" s="114"/>
      <c r="BK857" s="147"/>
      <c r="BL857" s="150"/>
      <c r="BM857" s="147"/>
      <c r="BN857" s="147"/>
      <c r="BO857" s="147"/>
      <c r="BP857" s="147"/>
      <c r="BQ857" s="147"/>
      <c r="BR857" s="115"/>
      <c r="BS857" s="115"/>
      <c r="BT857" s="115"/>
      <c r="BU857" s="147"/>
      <c r="BV857" s="150"/>
      <c r="BW857" s="147"/>
      <c r="BX857" s="147"/>
      <c r="BY857" s="147"/>
      <c r="BZ857" s="147"/>
      <c r="CA857" s="147"/>
      <c r="CB857" s="115"/>
      <c r="CC857" s="115"/>
      <c r="CD857" s="115"/>
      <c r="CE857" s="147"/>
      <c r="CF857" s="150"/>
      <c r="CG857" s="120"/>
      <c r="CH857" s="185"/>
      <c r="CI857" s="122"/>
      <c r="CJ857" s="122"/>
      <c r="CK857" s="184"/>
      <c r="CL857" s="184"/>
    </row>
    <row r="858" spans="1:90" hidden="1" x14ac:dyDescent="0.25">
      <c r="A858" s="145"/>
      <c r="B858" s="146"/>
      <c r="C858" s="94"/>
      <c r="D858" s="147"/>
      <c r="E858" s="148"/>
      <c r="F858" s="149"/>
      <c r="G858" s="147"/>
      <c r="H858" s="147"/>
      <c r="I858" s="147"/>
      <c r="J858" s="147"/>
      <c r="K858" s="147"/>
      <c r="L858" s="115"/>
      <c r="M858" s="115"/>
      <c r="N858" s="115"/>
      <c r="O858" s="147"/>
      <c r="P858" s="149"/>
      <c r="Q858" s="147"/>
      <c r="R858" s="147"/>
      <c r="S858" s="147"/>
      <c r="T858" s="147"/>
      <c r="U858" s="147"/>
      <c r="V858" s="115"/>
      <c r="W858" s="115"/>
      <c r="X858" s="115"/>
      <c r="Y858" s="147"/>
      <c r="Z858" s="149"/>
      <c r="AA858" s="147"/>
      <c r="AB858" s="147"/>
      <c r="AC858" s="147"/>
      <c r="AD858" s="114"/>
      <c r="AE858" s="114"/>
      <c r="AF858" s="147"/>
      <c r="AG858" s="149"/>
      <c r="AH858" s="147"/>
      <c r="AI858" s="147"/>
      <c r="AJ858" s="147"/>
      <c r="AK858" s="114"/>
      <c r="AL858" s="114"/>
      <c r="AM858" s="147"/>
      <c r="AN858" s="149"/>
      <c r="AO858" s="147"/>
      <c r="AP858" s="147"/>
      <c r="AQ858" s="114"/>
      <c r="AR858" s="147"/>
      <c r="AS858" s="114"/>
      <c r="AT858" s="147"/>
      <c r="AU858" s="147"/>
      <c r="AV858" s="147"/>
      <c r="AW858" s="114"/>
      <c r="AX858" s="147"/>
      <c r="AY858" s="114"/>
      <c r="AZ858" s="147"/>
      <c r="BA858" s="114"/>
      <c r="BB858" s="149"/>
      <c r="BC858" s="118"/>
      <c r="BD858" s="70"/>
      <c r="BE858" s="71"/>
      <c r="BF858" s="148"/>
      <c r="BG858" s="148"/>
      <c r="BH858" s="147"/>
      <c r="BI858" s="114"/>
      <c r="BJ858" s="114"/>
      <c r="BK858" s="147"/>
      <c r="BL858" s="150"/>
      <c r="BM858" s="147"/>
      <c r="BN858" s="147"/>
      <c r="BO858" s="147"/>
      <c r="BP858" s="147"/>
      <c r="BQ858" s="147"/>
      <c r="BR858" s="115"/>
      <c r="BS858" s="115"/>
      <c r="BT858" s="115"/>
      <c r="BU858" s="147"/>
      <c r="BV858" s="150"/>
      <c r="BW858" s="147"/>
      <c r="BX858" s="147"/>
      <c r="BY858" s="147"/>
      <c r="BZ858" s="147"/>
      <c r="CA858" s="147"/>
      <c r="CB858" s="115"/>
      <c r="CC858" s="115"/>
      <c r="CD858" s="115"/>
      <c r="CE858" s="147"/>
      <c r="CF858" s="150"/>
      <c r="CG858" s="120"/>
      <c r="CH858" s="185"/>
      <c r="CI858" s="122"/>
      <c r="CJ858" s="122"/>
      <c r="CK858" s="184"/>
      <c r="CL858" s="184"/>
    </row>
    <row r="859" spans="1:90" hidden="1" x14ac:dyDescent="0.25">
      <c r="A859" s="145"/>
      <c r="B859" s="146"/>
      <c r="C859" s="94"/>
      <c r="D859" s="147"/>
      <c r="E859" s="148"/>
      <c r="F859" s="149"/>
      <c r="G859" s="147"/>
      <c r="H859" s="147"/>
      <c r="I859" s="147"/>
      <c r="J859" s="147"/>
      <c r="K859" s="147"/>
      <c r="L859" s="115"/>
      <c r="M859" s="115"/>
      <c r="N859" s="115"/>
      <c r="O859" s="147"/>
      <c r="P859" s="149"/>
      <c r="Q859" s="147"/>
      <c r="R859" s="147"/>
      <c r="S859" s="147"/>
      <c r="T859" s="147"/>
      <c r="U859" s="147"/>
      <c r="V859" s="115"/>
      <c r="W859" s="115"/>
      <c r="X859" s="115"/>
      <c r="Y859" s="147"/>
      <c r="Z859" s="149"/>
      <c r="AA859" s="147"/>
      <c r="AB859" s="147"/>
      <c r="AC859" s="147"/>
      <c r="AD859" s="114"/>
      <c r="AE859" s="114"/>
      <c r="AF859" s="147"/>
      <c r="AG859" s="149"/>
      <c r="AH859" s="147"/>
      <c r="AI859" s="147"/>
      <c r="AJ859" s="147"/>
      <c r="AK859" s="114"/>
      <c r="AL859" s="114"/>
      <c r="AM859" s="147"/>
      <c r="AN859" s="149"/>
      <c r="AO859" s="147"/>
      <c r="AP859" s="147"/>
      <c r="AQ859" s="114"/>
      <c r="AR859" s="147"/>
      <c r="AS859" s="114"/>
      <c r="AT859" s="147"/>
      <c r="AU859" s="147"/>
      <c r="AV859" s="147"/>
      <c r="AW859" s="114"/>
      <c r="AX859" s="147"/>
      <c r="AY859" s="114"/>
      <c r="AZ859" s="147"/>
      <c r="BA859" s="114"/>
      <c r="BB859" s="149"/>
      <c r="BC859" s="118"/>
      <c r="BD859" s="70"/>
      <c r="BE859" s="71"/>
      <c r="BF859" s="148"/>
      <c r="BG859" s="148"/>
      <c r="BH859" s="147"/>
      <c r="BI859" s="114"/>
      <c r="BJ859" s="114"/>
      <c r="BK859" s="147"/>
      <c r="BL859" s="150"/>
      <c r="BM859" s="147"/>
      <c r="BN859" s="147"/>
      <c r="BO859" s="147"/>
      <c r="BP859" s="147"/>
      <c r="BQ859" s="147"/>
      <c r="BR859" s="115"/>
      <c r="BS859" s="115"/>
      <c r="BT859" s="115"/>
      <c r="BU859" s="147"/>
      <c r="BV859" s="150"/>
      <c r="BW859" s="147"/>
      <c r="BX859" s="147"/>
      <c r="BY859" s="147"/>
      <c r="BZ859" s="147"/>
      <c r="CA859" s="147"/>
      <c r="CB859" s="115"/>
      <c r="CC859" s="115"/>
      <c r="CD859" s="115"/>
      <c r="CE859" s="147"/>
      <c r="CF859" s="150"/>
      <c r="CG859" s="120"/>
      <c r="CH859" s="185"/>
      <c r="CI859" s="122"/>
      <c r="CJ859" s="122"/>
      <c r="CK859" s="184"/>
      <c r="CL859" s="184"/>
    </row>
    <row r="860" spans="1:90" hidden="1" x14ac:dyDescent="0.25">
      <c r="A860" s="145"/>
      <c r="B860" s="146"/>
      <c r="C860" s="94"/>
      <c r="D860" s="147"/>
      <c r="E860" s="148"/>
      <c r="F860" s="149"/>
      <c r="G860" s="147"/>
      <c r="H860" s="147"/>
      <c r="I860" s="147"/>
      <c r="J860" s="147"/>
      <c r="K860" s="147"/>
      <c r="L860" s="115"/>
      <c r="M860" s="115"/>
      <c r="N860" s="115"/>
      <c r="O860" s="147"/>
      <c r="P860" s="149"/>
      <c r="Q860" s="147"/>
      <c r="R860" s="147"/>
      <c r="S860" s="147"/>
      <c r="T860" s="147"/>
      <c r="U860" s="147"/>
      <c r="V860" s="115"/>
      <c r="W860" s="115"/>
      <c r="X860" s="115"/>
      <c r="Y860" s="147"/>
      <c r="Z860" s="149"/>
      <c r="AA860" s="147"/>
      <c r="AB860" s="147"/>
      <c r="AC860" s="147"/>
      <c r="AD860" s="114"/>
      <c r="AE860" s="114"/>
      <c r="AF860" s="147"/>
      <c r="AG860" s="149"/>
      <c r="AH860" s="147"/>
      <c r="AI860" s="147"/>
      <c r="AJ860" s="147"/>
      <c r="AK860" s="114"/>
      <c r="AL860" s="114"/>
      <c r="AM860" s="147"/>
      <c r="AN860" s="149"/>
      <c r="AO860" s="147"/>
      <c r="AP860" s="147"/>
      <c r="AQ860" s="114"/>
      <c r="AR860" s="147"/>
      <c r="AS860" s="114"/>
      <c r="AT860" s="147"/>
      <c r="AU860" s="147"/>
      <c r="AV860" s="147"/>
      <c r="AW860" s="114"/>
      <c r="AX860" s="147"/>
      <c r="AY860" s="114"/>
      <c r="AZ860" s="147"/>
      <c r="BA860" s="114"/>
      <c r="BB860" s="149"/>
      <c r="BC860" s="118"/>
      <c r="BD860" s="70"/>
      <c r="BE860" s="71"/>
      <c r="BF860" s="148"/>
      <c r="BG860" s="148"/>
      <c r="BH860" s="147"/>
      <c r="BI860" s="114"/>
      <c r="BJ860" s="114"/>
      <c r="BK860" s="147"/>
      <c r="BL860" s="150"/>
      <c r="BM860" s="147"/>
      <c r="BN860" s="147"/>
      <c r="BO860" s="147"/>
      <c r="BP860" s="147"/>
      <c r="BQ860" s="147"/>
      <c r="BR860" s="115"/>
      <c r="BS860" s="115"/>
      <c r="BT860" s="115"/>
      <c r="BU860" s="147"/>
      <c r="BV860" s="150"/>
      <c r="BW860" s="147"/>
      <c r="BX860" s="147"/>
      <c r="BY860" s="147"/>
      <c r="BZ860" s="147"/>
      <c r="CA860" s="147"/>
      <c r="CB860" s="115"/>
      <c r="CC860" s="115"/>
      <c r="CD860" s="115"/>
      <c r="CE860" s="147"/>
      <c r="CF860" s="150"/>
      <c r="CG860" s="120"/>
      <c r="CH860" s="185"/>
      <c r="CI860" s="122"/>
      <c r="CJ860" s="122"/>
      <c r="CK860" s="184"/>
      <c r="CL860" s="184"/>
    </row>
    <row r="861" spans="1:90" hidden="1" x14ac:dyDescent="0.25">
      <c r="A861" s="145"/>
      <c r="B861" s="146"/>
      <c r="C861" s="94"/>
      <c r="D861" s="147"/>
      <c r="E861" s="148"/>
      <c r="F861" s="149"/>
      <c r="G861" s="147"/>
      <c r="H861" s="147"/>
      <c r="I861" s="147"/>
      <c r="J861" s="147"/>
      <c r="K861" s="147"/>
      <c r="L861" s="115"/>
      <c r="M861" s="115"/>
      <c r="N861" s="115"/>
      <c r="O861" s="147"/>
      <c r="P861" s="149"/>
      <c r="Q861" s="147"/>
      <c r="R861" s="147"/>
      <c r="S861" s="147"/>
      <c r="T861" s="147"/>
      <c r="U861" s="147"/>
      <c r="V861" s="115"/>
      <c r="W861" s="115"/>
      <c r="X861" s="115"/>
      <c r="Y861" s="147"/>
      <c r="Z861" s="149"/>
      <c r="AA861" s="147"/>
      <c r="AB861" s="147"/>
      <c r="AC861" s="147"/>
      <c r="AD861" s="114"/>
      <c r="AE861" s="114"/>
      <c r="AF861" s="147"/>
      <c r="AG861" s="149"/>
      <c r="AH861" s="147"/>
      <c r="AI861" s="147"/>
      <c r="AJ861" s="147"/>
      <c r="AK861" s="114"/>
      <c r="AL861" s="114"/>
      <c r="AM861" s="147"/>
      <c r="AN861" s="149"/>
      <c r="AO861" s="147"/>
      <c r="AP861" s="147"/>
      <c r="AQ861" s="114"/>
      <c r="AR861" s="147"/>
      <c r="AS861" s="114"/>
      <c r="AT861" s="147"/>
      <c r="AU861" s="147"/>
      <c r="AV861" s="147"/>
      <c r="AW861" s="114"/>
      <c r="AX861" s="147"/>
      <c r="AY861" s="114"/>
      <c r="AZ861" s="147"/>
      <c r="BA861" s="114"/>
      <c r="BB861" s="149"/>
      <c r="BC861" s="118"/>
      <c r="BD861" s="70"/>
      <c r="BE861" s="71"/>
      <c r="BF861" s="148"/>
      <c r="BG861" s="148"/>
      <c r="BH861" s="147"/>
      <c r="BI861" s="114"/>
      <c r="BJ861" s="114"/>
      <c r="BK861" s="147"/>
      <c r="BL861" s="150"/>
      <c r="BM861" s="147"/>
      <c r="BN861" s="147"/>
      <c r="BO861" s="147"/>
      <c r="BP861" s="147"/>
      <c r="BQ861" s="147"/>
      <c r="BR861" s="115"/>
      <c r="BS861" s="115"/>
      <c r="BT861" s="115"/>
      <c r="BU861" s="147"/>
      <c r="BV861" s="150"/>
      <c r="BW861" s="147"/>
      <c r="BX861" s="147"/>
      <c r="BY861" s="147"/>
      <c r="BZ861" s="147"/>
      <c r="CA861" s="147"/>
      <c r="CB861" s="115"/>
      <c r="CC861" s="115"/>
      <c r="CD861" s="115"/>
      <c r="CE861" s="147"/>
      <c r="CF861" s="150"/>
      <c r="CG861" s="120"/>
      <c r="CH861" s="185"/>
      <c r="CI861" s="122"/>
      <c r="CJ861" s="122"/>
      <c r="CK861" s="184"/>
      <c r="CL861" s="184"/>
    </row>
    <row r="862" spans="1:90" hidden="1" x14ac:dyDescent="0.25">
      <c r="A862" s="145"/>
      <c r="B862" s="146"/>
      <c r="C862" s="94"/>
      <c r="D862" s="147"/>
      <c r="E862" s="148"/>
      <c r="F862" s="149"/>
      <c r="G862" s="147"/>
      <c r="H862" s="147"/>
      <c r="I862" s="147"/>
      <c r="J862" s="147"/>
      <c r="K862" s="147"/>
      <c r="L862" s="115"/>
      <c r="M862" s="115"/>
      <c r="N862" s="115"/>
      <c r="O862" s="147"/>
      <c r="P862" s="149"/>
      <c r="Q862" s="147"/>
      <c r="R862" s="147"/>
      <c r="S862" s="147"/>
      <c r="T862" s="147"/>
      <c r="U862" s="147"/>
      <c r="V862" s="115"/>
      <c r="W862" s="115"/>
      <c r="X862" s="115"/>
      <c r="Y862" s="147"/>
      <c r="Z862" s="149"/>
      <c r="AA862" s="147"/>
      <c r="AB862" s="147"/>
      <c r="AC862" s="147"/>
      <c r="AD862" s="114"/>
      <c r="AE862" s="114"/>
      <c r="AF862" s="147"/>
      <c r="AG862" s="149"/>
      <c r="AH862" s="147"/>
      <c r="AI862" s="147"/>
      <c r="AJ862" s="147"/>
      <c r="AK862" s="114"/>
      <c r="AL862" s="114"/>
      <c r="AM862" s="147"/>
      <c r="AN862" s="149"/>
      <c r="AO862" s="147"/>
      <c r="AP862" s="147"/>
      <c r="AQ862" s="114"/>
      <c r="AR862" s="147"/>
      <c r="AS862" s="114"/>
      <c r="AT862" s="147"/>
      <c r="AU862" s="147"/>
      <c r="AV862" s="147"/>
      <c r="AW862" s="114"/>
      <c r="AX862" s="147"/>
      <c r="AY862" s="114"/>
      <c r="AZ862" s="147"/>
      <c r="BA862" s="114"/>
      <c r="BB862" s="149"/>
      <c r="BC862" s="118"/>
      <c r="BD862" s="70"/>
      <c r="BE862" s="71"/>
      <c r="BF862" s="148"/>
      <c r="BG862" s="148"/>
      <c r="BH862" s="147"/>
      <c r="BI862" s="114"/>
      <c r="BJ862" s="114"/>
      <c r="BK862" s="147"/>
      <c r="BL862" s="150"/>
      <c r="BM862" s="147"/>
      <c r="BN862" s="147"/>
      <c r="BO862" s="147"/>
      <c r="BP862" s="147"/>
      <c r="BQ862" s="147"/>
      <c r="BR862" s="115"/>
      <c r="BS862" s="115"/>
      <c r="BT862" s="115"/>
      <c r="BU862" s="147"/>
      <c r="BV862" s="150"/>
      <c r="BW862" s="147"/>
      <c r="BX862" s="147"/>
      <c r="BY862" s="147"/>
      <c r="BZ862" s="147"/>
      <c r="CA862" s="147"/>
      <c r="CB862" s="115"/>
      <c r="CC862" s="115"/>
      <c r="CD862" s="115"/>
      <c r="CE862" s="147"/>
      <c r="CF862" s="150"/>
      <c r="CG862" s="120"/>
      <c r="CH862" s="185"/>
      <c r="CI862" s="122"/>
      <c r="CJ862" s="122"/>
      <c r="CK862" s="184"/>
      <c r="CL862" s="184"/>
    </row>
    <row r="863" spans="1:90" hidden="1" x14ac:dyDescent="0.25">
      <c r="A863" s="145"/>
      <c r="B863" s="146"/>
      <c r="C863" s="94"/>
      <c r="D863" s="147"/>
      <c r="E863" s="148"/>
      <c r="F863" s="149"/>
      <c r="G863" s="147"/>
      <c r="H863" s="147"/>
      <c r="I863" s="147"/>
      <c r="J863" s="147"/>
      <c r="K863" s="147"/>
      <c r="L863" s="115"/>
      <c r="M863" s="115"/>
      <c r="N863" s="115"/>
      <c r="O863" s="147"/>
      <c r="P863" s="149"/>
      <c r="Q863" s="147"/>
      <c r="R863" s="147"/>
      <c r="S863" s="147"/>
      <c r="T863" s="147"/>
      <c r="U863" s="147"/>
      <c r="V863" s="115"/>
      <c r="W863" s="115"/>
      <c r="X863" s="115"/>
      <c r="Y863" s="147"/>
      <c r="Z863" s="149"/>
      <c r="AA863" s="147"/>
      <c r="AB863" s="147"/>
      <c r="AC863" s="147"/>
      <c r="AD863" s="114"/>
      <c r="AE863" s="114"/>
      <c r="AF863" s="147"/>
      <c r="AG863" s="149"/>
      <c r="AH863" s="147"/>
      <c r="AI863" s="147"/>
      <c r="AJ863" s="147"/>
      <c r="AK863" s="114"/>
      <c r="AL863" s="114"/>
      <c r="AM863" s="147"/>
      <c r="AN863" s="149"/>
      <c r="AO863" s="147"/>
      <c r="AP863" s="147"/>
      <c r="AQ863" s="114"/>
      <c r="AR863" s="147"/>
      <c r="AS863" s="114"/>
      <c r="AT863" s="147"/>
      <c r="AU863" s="147"/>
      <c r="AV863" s="147"/>
      <c r="AW863" s="114"/>
      <c r="AX863" s="147"/>
      <c r="AY863" s="114"/>
      <c r="AZ863" s="147"/>
      <c r="BA863" s="114"/>
      <c r="BB863" s="149"/>
      <c r="BC863" s="118"/>
      <c r="BD863" s="70"/>
      <c r="BE863" s="71"/>
      <c r="BF863" s="148"/>
      <c r="BG863" s="148"/>
      <c r="BH863" s="147"/>
      <c r="BI863" s="114"/>
      <c r="BJ863" s="114"/>
      <c r="BK863" s="147"/>
      <c r="BL863" s="150"/>
      <c r="BM863" s="147"/>
      <c r="BN863" s="147"/>
      <c r="BO863" s="147"/>
      <c r="BP863" s="147"/>
      <c r="BQ863" s="147"/>
      <c r="BR863" s="115"/>
      <c r="BS863" s="115"/>
      <c r="BT863" s="115"/>
      <c r="BU863" s="147"/>
      <c r="BV863" s="150"/>
      <c r="BW863" s="147"/>
      <c r="BX863" s="147"/>
      <c r="BY863" s="147"/>
      <c r="BZ863" s="147"/>
      <c r="CA863" s="147"/>
      <c r="CB863" s="115"/>
      <c r="CC863" s="115"/>
      <c r="CD863" s="115"/>
      <c r="CE863" s="147"/>
      <c r="CF863" s="150"/>
      <c r="CG863" s="120"/>
      <c r="CH863" s="185"/>
      <c r="CI863" s="122"/>
      <c r="CJ863" s="122"/>
      <c r="CK863" s="184"/>
      <c r="CL863" s="184"/>
    </row>
    <row r="864" spans="1:90" hidden="1" x14ac:dyDescent="0.25">
      <c r="A864" s="145"/>
      <c r="B864" s="146"/>
      <c r="C864" s="94"/>
      <c r="D864" s="147"/>
      <c r="E864" s="148"/>
      <c r="F864" s="149"/>
      <c r="G864" s="147"/>
      <c r="H864" s="147"/>
      <c r="I864" s="147"/>
      <c r="J864" s="147"/>
      <c r="K864" s="147"/>
      <c r="L864" s="115"/>
      <c r="M864" s="115"/>
      <c r="N864" s="115"/>
      <c r="O864" s="147"/>
      <c r="P864" s="149"/>
      <c r="Q864" s="147"/>
      <c r="R864" s="147"/>
      <c r="S864" s="147"/>
      <c r="T864" s="147"/>
      <c r="U864" s="147"/>
      <c r="V864" s="115"/>
      <c r="W864" s="115"/>
      <c r="X864" s="115"/>
      <c r="Y864" s="147"/>
      <c r="Z864" s="149"/>
      <c r="AA864" s="147"/>
      <c r="AB864" s="147"/>
      <c r="AC864" s="147"/>
      <c r="AD864" s="114"/>
      <c r="AE864" s="114"/>
      <c r="AF864" s="147"/>
      <c r="AG864" s="149"/>
      <c r="AH864" s="147"/>
      <c r="AI864" s="147"/>
      <c r="AJ864" s="147"/>
      <c r="AK864" s="114"/>
      <c r="AL864" s="114"/>
      <c r="AM864" s="147"/>
      <c r="AN864" s="149"/>
      <c r="AO864" s="147"/>
      <c r="AP864" s="147"/>
      <c r="AQ864" s="114"/>
      <c r="AR864" s="147"/>
      <c r="AS864" s="114"/>
      <c r="AT864" s="147"/>
      <c r="AU864" s="147"/>
      <c r="AV864" s="147"/>
      <c r="AW864" s="114"/>
      <c r="AX864" s="147"/>
      <c r="AY864" s="114"/>
      <c r="AZ864" s="147"/>
      <c r="BA864" s="114"/>
      <c r="BB864" s="149"/>
      <c r="BC864" s="118"/>
      <c r="BD864" s="70"/>
      <c r="BE864" s="71"/>
      <c r="BF864" s="148"/>
      <c r="BG864" s="148"/>
      <c r="BH864" s="147"/>
      <c r="BI864" s="114"/>
      <c r="BJ864" s="114"/>
      <c r="BK864" s="147"/>
      <c r="BL864" s="150"/>
      <c r="BM864" s="147"/>
      <c r="BN864" s="147"/>
      <c r="BO864" s="147"/>
      <c r="BP864" s="147"/>
      <c r="BQ864" s="147"/>
      <c r="BR864" s="115"/>
      <c r="BS864" s="115"/>
      <c r="BT864" s="115"/>
      <c r="BU864" s="147"/>
      <c r="BV864" s="150"/>
      <c r="BW864" s="147"/>
      <c r="BX864" s="147"/>
      <c r="BY864" s="147"/>
      <c r="BZ864" s="147"/>
      <c r="CA864" s="147"/>
      <c r="CB864" s="115"/>
      <c r="CC864" s="115"/>
      <c r="CD864" s="115"/>
      <c r="CE864" s="147"/>
      <c r="CF864" s="150"/>
      <c r="CG864" s="120"/>
      <c r="CH864" s="185"/>
      <c r="CI864" s="122"/>
      <c r="CJ864" s="122"/>
      <c r="CK864" s="184"/>
      <c r="CL864" s="184"/>
    </row>
    <row r="865" spans="1:90" hidden="1" x14ac:dyDescent="0.25">
      <c r="A865" s="145"/>
      <c r="B865" s="146"/>
      <c r="C865" s="94"/>
      <c r="D865" s="147"/>
      <c r="E865" s="148"/>
      <c r="F865" s="149"/>
      <c r="G865" s="147"/>
      <c r="H865" s="147"/>
      <c r="I865" s="147"/>
      <c r="J865" s="147"/>
      <c r="K865" s="147"/>
      <c r="L865" s="115"/>
      <c r="M865" s="115"/>
      <c r="N865" s="115"/>
      <c r="O865" s="147"/>
      <c r="P865" s="149"/>
      <c r="Q865" s="147"/>
      <c r="R865" s="147"/>
      <c r="S865" s="147"/>
      <c r="T865" s="147"/>
      <c r="U865" s="147"/>
      <c r="V865" s="115"/>
      <c r="W865" s="115"/>
      <c r="X865" s="115"/>
      <c r="Y865" s="147"/>
      <c r="Z865" s="149"/>
      <c r="AA865" s="147"/>
      <c r="AB865" s="147"/>
      <c r="AC865" s="147"/>
      <c r="AD865" s="114"/>
      <c r="AE865" s="114"/>
      <c r="AF865" s="147"/>
      <c r="AG865" s="149"/>
      <c r="AH865" s="147"/>
      <c r="AI865" s="147"/>
      <c r="AJ865" s="147"/>
      <c r="AK865" s="114"/>
      <c r="AL865" s="114"/>
      <c r="AM865" s="147"/>
      <c r="AN865" s="149"/>
      <c r="AO865" s="147"/>
      <c r="AP865" s="147"/>
      <c r="AQ865" s="114"/>
      <c r="AR865" s="147"/>
      <c r="AS865" s="114"/>
      <c r="AT865" s="147"/>
      <c r="AU865" s="147"/>
      <c r="AV865" s="147"/>
      <c r="AW865" s="114"/>
      <c r="AX865" s="147"/>
      <c r="AY865" s="114"/>
      <c r="AZ865" s="147"/>
      <c r="BA865" s="114"/>
      <c r="BB865" s="149"/>
      <c r="BC865" s="118"/>
      <c r="BD865" s="70"/>
      <c r="BE865" s="71"/>
      <c r="BF865" s="148"/>
      <c r="BG865" s="148"/>
      <c r="BH865" s="147"/>
      <c r="BI865" s="114"/>
      <c r="BJ865" s="114"/>
      <c r="BK865" s="147"/>
      <c r="BL865" s="150"/>
      <c r="BM865" s="147"/>
      <c r="BN865" s="147"/>
      <c r="BO865" s="147"/>
      <c r="BP865" s="147"/>
      <c r="BQ865" s="147"/>
      <c r="BR865" s="115"/>
      <c r="BS865" s="115"/>
      <c r="BT865" s="115"/>
      <c r="BU865" s="147"/>
      <c r="BV865" s="150"/>
      <c r="BW865" s="147"/>
      <c r="BX865" s="147"/>
      <c r="BY865" s="147"/>
      <c r="BZ865" s="147"/>
      <c r="CA865" s="147"/>
      <c r="CB865" s="115"/>
      <c r="CC865" s="115"/>
      <c r="CD865" s="115"/>
      <c r="CE865" s="147"/>
      <c r="CF865" s="150"/>
      <c r="CG865" s="120"/>
      <c r="CH865" s="185"/>
      <c r="CI865" s="122"/>
      <c r="CJ865" s="122"/>
      <c r="CK865" s="184"/>
      <c r="CL865" s="184"/>
    </row>
    <row r="866" spans="1:90" hidden="1" x14ac:dyDescent="0.25">
      <c r="A866" s="145"/>
      <c r="B866" s="146"/>
      <c r="C866" s="94"/>
      <c r="D866" s="147"/>
      <c r="E866" s="148"/>
      <c r="F866" s="149"/>
      <c r="G866" s="147"/>
      <c r="H866" s="147"/>
      <c r="I866" s="147"/>
      <c r="J866" s="147"/>
      <c r="K866" s="147"/>
      <c r="L866" s="115"/>
      <c r="M866" s="115"/>
      <c r="N866" s="115"/>
      <c r="O866" s="147"/>
      <c r="P866" s="149"/>
      <c r="Q866" s="147"/>
      <c r="R866" s="147"/>
      <c r="S866" s="147"/>
      <c r="T866" s="147"/>
      <c r="U866" s="147"/>
      <c r="V866" s="115"/>
      <c r="W866" s="115"/>
      <c r="X866" s="115"/>
      <c r="Y866" s="147"/>
      <c r="Z866" s="149"/>
      <c r="AA866" s="147"/>
      <c r="AB866" s="147"/>
      <c r="AC866" s="147"/>
      <c r="AD866" s="114"/>
      <c r="AE866" s="114"/>
      <c r="AF866" s="147"/>
      <c r="AG866" s="149"/>
      <c r="AH866" s="147"/>
      <c r="AI866" s="147"/>
      <c r="AJ866" s="147"/>
      <c r="AK866" s="114"/>
      <c r="AL866" s="114"/>
      <c r="AM866" s="147"/>
      <c r="AN866" s="149"/>
      <c r="AO866" s="147"/>
      <c r="AP866" s="147"/>
      <c r="AQ866" s="114"/>
      <c r="AR866" s="147"/>
      <c r="AS866" s="114"/>
      <c r="AT866" s="147"/>
      <c r="AU866" s="147"/>
      <c r="AV866" s="147"/>
      <c r="AW866" s="114"/>
      <c r="AX866" s="147"/>
      <c r="AY866" s="114"/>
      <c r="AZ866" s="147"/>
      <c r="BA866" s="114"/>
      <c r="BB866" s="149"/>
      <c r="BC866" s="118"/>
      <c r="BD866" s="70"/>
      <c r="BE866" s="71"/>
      <c r="BF866" s="148"/>
      <c r="BG866" s="148"/>
      <c r="BH866" s="147"/>
      <c r="BI866" s="114"/>
      <c r="BJ866" s="114"/>
      <c r="BK866" s="147"/>
      <c r="BL866" s="150"/>
      <c r="BM866" s="147"/>
      <c r="BN866" s="147"/>
      <c r="BO866" s="147"/>
      <c r="BP866" s="147"/>
      <c r="BQ866" s="147"/>
      <c r="BR866" s="115"/>
      <c r="BS866" s="115"/>
      <c r="BT866" s="115"/>
      <c r="BU866" s="147"/>
      <c r="BV866" s="150"/>
      <c r="BW866" s="147"/>
      <c r="BX866" s="147"/>
      <c r="BY866" s="147"/>
      <c r="BZ866" s="147"/>
      <c r="CA866" s="147"/>
      <c r="CB866" s="115"/>
      <c r="CC866" s="115"/>
      <c r="CD866" s="115"/>
      <c r="CE866" s="147"/>
      <c r="CF866" s="150"/>
      <c r="CG866" s="120"/>
      <c r="CH866" s="185"/>
      <c r="CI866" s="122"/>
      <c r="CJ866" s="122"/>
      <c r="CK866" s="184"/>
      <c r="CL866" s="184"/>
    </row>
    <row r="867" spans="1:90" hidden="1" x14ac:dyDescent="0.25">
      <c r="A867" s="145"/>
      <c r="B867" s="146"/>
      <c r="C867" s="94"/>
      <c r="D867" s="147"/>
      <c r="E867" s="148"/>
      <c r="F867" s="149"/>
      <c r="G867" s="147"/>
      <c r="H867" s="147"/>
      <c r="I867" s="147"/>
      <c r="J867" s="147"/>
      <c r="K867" s="147"/>
      <c r="L867" s="115"/>
      <c r="M867" s="115"/>
      <c r="N867" s="115"/>
      <c r="O867" s="147"/>
      <c r="P867" s="149"/>
      <c r="Q867" s="147"/>
      <c r="R867" s="147"/>
      <c r="S867" s="147"/>
      <c r="T867" s="147"/>
      <c r="U867" s="147"/>
      <c r="V867" s="115"/>
      <c r="W867" s="115"/>
      <c r="X867" s="115"/>
      <c r="Y867" s="147"/>
      <c r="Z867" s="149"/>
      <c r="AA867" s="147"/>
      <c r="AB867" s="147"/>
      <c r="AC867" s="147"/>
      <c r="AD867" s="114"/>
      <c r="AE867" s="114"/>
      <c r="AF867" s="147"/>
      <c r="AG867" s="149"/>
      <c r="AH867" s="147"/>
      <c r="AI867" s="147"/>
      <c r="AJ867" s="147"/>
      <c r="AK867" s="114"/>
      <c r="AL867" s="114"/>
      <c r="AM867" s="147"/>
      <c r="AN867" s="149"/>
      <c r="AO867" s="147"/>
      <c r="AP867" s="147"/>
      <c r="AQ867" s="114"/>
      <c r="AR867" s="147"/>
      <c r="AS867" s="114"/>
      <c r="AT867" s="147"/>
      <c r="AU867" s="147"/>
      <c r="AV867" s="147"/>
      <c r="AW867" s="114"/>
      <c r="AX867" s="147"/>
      <c r="AY867" s="114"/>
      <c r="AZ867" s="147"/>
      <c r="BA867" s="114"/>
      <c r="BB867" s="149"/>
      <c r="BC867" s="118"/>
      <c r="BD867" s="70"/>
      <c r="BE867" s="71"/>
      <c r="BF867" s="148"/>
      <c r="BG867" s="148"/>
      <c r="BH867" s="147"/>
      <c r="BI867" s="114"/>
      <c r="BJ867" s="114"/>
      <c r="BK867" s="147"/>
      <c r="BL867" s="150"/>
      <c r="BM867" s="147"/>
      <c r="BN867" s="147"/>
      <c r="BO867" s="147"/>
      <c r="BP867" s="147"/>
      <c r="BQ867" s="147"/>
      <c r="BR867" s="115"/>
      <c r="BS867" s="115"/>
      <c r="BT867" s="115"/>
      <c r="BU867" s="147"/>
      <c r="BV867" s="150"/>
      <c r="BW867" s="147"/>
      <c r="BX867" s="147"/>
      <c r="BY867" s="147"/>
      <c r="BZ867" s="147"/>
      <c r="CA867" s="147"/>
      <c r="CB867" s="115"/>
      <c r="CC867" s="115"/>
      <c r="CD867" s="115"/>
      <c r="CE867" s="147"/>
      <c r="CF867" s="150"/>
      <c r="CG867" s="120"/>
      <c r="CH867" s="185"/>
      <c r="CI867" s="122"/>
      <c r="CJ867" s="122"/>
      <c r="CK867" s="184"/>
      <c r="CL867" s="184"/>
    </row>
    <row r="868" spans="1:90" hidden="1" x14ac:dyDescent="0.25">
      <c r="A868" s="145"/>
      <c r="B868" s="146"/>
      <c r="C868" s="94"/>
      <c r="D868" s="147"/>
      <c r="E868" s="148"/>
      <c r="F868" s="149"/>
      <c r="G868" s="147"/>
      <c r="H868" s="147"/>
      <c r="I868" s="147"/>
      <c r="J868" s="147"/>
      <c r="K868" s="147"/>
      <c r="L868" s="115"/>
      <c r="M868" s="115"/>
      <c r="N868" s="115"/>
      <c r="O868" s="147"/>
      <c r="P868" s="149"/>
      <c r="Q868" s="147"/>
      <c r="R868" s="147"/>
      <c r="S868" s="147"/>
      <c r="T868" s="147"/>
      <c r="U868" s="147"/>
      <c r="V868" s="115"/>
      <c r="W868" s="115"/>
      <c r="X868" s="115"/>
      <c r="Y868" s="147"/>
      <c r="Z868" s="149"/>
      <c r="AA868" s="147"/>
      <c r="AB868" s="147"/>
      <c r="AC868" s="147"/>
      <c r="AD868" s="114"/>
      <c r="AE868" s="114"/>
      <c r="AF868" s="147"/>
      <c r="AG868" s="149"/>
      <c r="AH868" s="147"/>
      <c r="AI868" s="147"/>
      <c r="AJ868" s="147"/>
      <c r="AK868" s="114"/>
      <c r="AL868" s="114"/>
      <c r="AM868" s="147"/>
      <c r="AN868" s="149"/>
      <c r="AO868" s="147"/>
      <c r="AP868" s="147"/>
      <c r="AQ868" s="114"/>
      <c r="AR868" s="147"/>
      <c r="AS868" s="114"/>
      <c r="AT868" s="147"/>
      <c r="AU868" s="147"/>
      <c r="AV868" s="147"/>
      <c r="AW868" s="114"/>
      <c r="AX868" s="147"/>
      <c r="AY868" s="114"/>
      <c r="AZ868" s="147"/>
      <c r="BA868" s="114"/>
      <c r="BB868" s="149"/>
      <c r="BC868" s="118"/>
      <c r="BD868" s="70"/>
      <c r="BE868" s="71"/>
      <c r="BF868" s="148"/>
      <c r="BG868" s="148"/>
      <c r="BH868" s="147"/>
      <c r="BI868" s="114"/>
      <c r="BJ868" s="114"/>
      <c r="BK868" s="147"/>
      <c r="BL868" s="150"/>
      <c r="BM868" s="147"/>
      <c r="BN868" s="147"/>
      <c r="BO868" s="147"/>
      <c r="BP868" s="147"/>
      <c r="BQ868" s="147"/>
      <c r="BR868" s="115"/>
      <c r="BS868" s="115"/>
      <c r="BT868" s="115"/>
      <c r="BU868" s="147"/>
      <c r="BV868" s="150"/>
      <c r="BW868" s="147"/>
      <c r="BX868" s="147"/>
      <c r="BY868" s="147"/>
      <c r="BZ868" s="147"/>
      <c r="CA868" s="147"/>
      <c r="CB868" s="115"/>
      <c r="CC868" s="115"/>
      <c r="CD868" s="115"/>
      <c r="CE868" s="147"/>
      <c r="CF868" s="150"/>
      <c r="CG868" s="120"/>
      <c r="CH868" s="185"/>
      <c r="CI868" s="122"/>
      <c r="CJ868" s="122"/>
      <c r="CK868" s="184"/>
      <c r="CL868" s="184"/>
    </row>
    <row r="869" spans="1:90" hidden="1" x14ac:dyDescent="0.25">
      <c r="A869" s="145"/>
      <c r="B869" s="146"/>
      <c r="C869" s="94"/>
      <c r="D869" s="147"/>
      <c r="E869" s="148"/>
      <c r="F869" s="149"/>
      <c r="G869" s="147"/>
      <c r="H869" s="147"/>
      <c r="I869" s="147"/>
      <c r="J869" s="147"/>
      <c r="K869" s="147"/>
      <c r="L869" s="115"/>
      <c r="M869" s="115"/>
      <c r="N869" s="115"/>
      <c r="O869" s="147"/>
      <c r="P869" s="149"/>
      <c r="Q869" s="147"/>
      <c r="R869" s="147"/>
      <c r="S869" s="147"/>
      <c r="T869" s="147"/>
      <c r="U869" s="147"/>
      <c r="V869" s="115"/>
      <c r="W869" s="115"/>
      <c r="X869" s="115"/>
      <c r="Y869" s="147"/>
      <c r="Z869" s="149"/>
      <c r="AA869" s="147"/>
      <c r="AB869" s="147"/>
      <c r="AC869" s="147"/>
      <c r="AD869" s="114"/>
      <c r="AE869" s="114"/>
      <c r="AF869" s="147"/>
      <c r="AG869" s="149"/>
      <c r="AH869" s="147"/>
      <c r="AI869" s="147"/>
      <c r="AJ869" s="147"/>
      <c r="AK869" s="114"/>
      <c r="AL869" s="114"/>
      <c r="AM869" s="147"/>
      <c r="AN869" s="149"/>
      <c r="AO869" s="147"/>
      <c r="AP869" s="147"/>
      <c r="AQ869" s="114"/>
      <c r="AR869" s="147"/>
      <c r="AS869" s="114"/>
      <c r="AT869" s="147"/>
      <c r="AU869" s="147"/>
      <c r="AV869" s="147"/>
      <c r="AW869" s="114"/>
      <c r="AX869" s="147"/>
      <c r="AY869" s="114"/>
      <c r="AZ869" s="147"/>
      <c r="BA869" s="114"/>
      <c r="BB869" s="149"/>
      <c r="BC869" s="118"/>
      <c r="BD869" s="70"/>
      <c r="BE869" s="71"/>
      <c r="BF869" s="148"/>
      <c r="BG869" s="148"/>
      <c r="BH869" s="147"/>
      <c r="BI869" s="114"/>
      <c r="BJ869" s="114"/>
      <c r="BK869" s="147"/>
      <c r="BL869" s="150"/>
      <c r="BM869" s="147"/>
      <c r="BN869" s="147"/>
      <c r="BO869" s="147"/>
      <c r="BP869" s="147"/>
      <c r="BQ869" s="147"/>
      <c r="BR869" s="115"/>
      <c r="BS869" s="115"/>
      <c r="BT869" s="115"/>
      <c r="BU869" s="147"/>
      <c r="BV869" s="150"/>
      <c r="BW869" s="147"/>
      <c r="BX869" s="147"/>
      <c r="BY869" s="147"/>
      <c r="BZ869" s="147"/>
      <c r="CA869" s="147"/>
      <c r="CB869" s="115"/>
      <c r="CC869" s="115"/>
      <c r="CD869" s="115"/>
      <c r="CE869" s="147"/>
      <c r="CF869" s="150"/>
      <c r="CG869" s="120"/>
      <c r="CH869" s="185"/>
      <c r="CI869" s="122"/>
      <c r="CJ869" s="122"/>
      <c r="CK869" s="184"/>
      <c r="CL869" s="184"/>
    </row>
    <row r="870" spans="1:90" hidden="1" x14ac:dyDescent="0.25">
      <c r="A870" s="145"/>
      <c r="B870" s="146"/>
      <c r="C870" s="94"/>
      <c r="D870" s="147"/>
      <c r="E870" s="148"/>
      <c r="F870" s="149"/>
      <c r="G870" s="147"/>
      <c r="H870" s="147"/>
      <c r="I870" s="147"/>
      <c r="J870" s="147"/>
      <c r="K870" s="147"/>
      <c r="L870" s="115"/>
      <c r="M870" s="115"/>
      <c r="N870" s="115"/>
      <c r="O870" s="147"/>
      <c r="P870" s="149"/>
      <c r="Q870" s="147"/>
      <c r="R870" s="147"/>
      <c r="S870" s="147"/>
      <c r="T870" s="147"/>
      <c r="U870" s="147"/>
      <c r="V870" s="115"/>
      <c r="W870" s="115"/>
      <c r="X870" s="115"/>
      <c r="Y870" s="147"/>
      <c r="Z870" s="149"/>
      <c r="AA870" s="147"/>
      <c r="AB870" s="147"/>
      <c r="AC870" s="147"/>
      <c r="AD870" s="114"/>
      <c r="AE870" s="114"/>
      <c r="AF870" s="147"/>
      <c r="AG870" s="149"/>
      <c r="AH870" s="147"/>
      <c r="AI870" s="147"/>
      <c r="AJ870" s="147"/>
      <c r="AK870" s="114"/>
      <c r="AL870" s="114"/>
      <c r="AM870" s="147"/>
      <c r="AN870" s="149"/>
      <c r="AO870" s="147"/>
      <c r="AP870" s="147"/>
      <c r="AQ870" s="114"/>
      <c r="AR870" s="147"/>
      <c r="AS870" s="114"/>
      <c r="AT870" s="147"/>
      <c r="AU870" s="147"/>
      <c r="AV870" s="147"/>
      <c r="AW870" s="114"/>
      <c r="AX870" s="147"/>
      <c r="AY870" s="114"/>
      <c r="AZ870" s="147"/>
      <c r="BA870" s="114"/>
      <c r="BB870" s="149"/>
      <c r="BC870" s="118"/>
      <c r="BD870" s="70"/>
      <c r="BE870" s="71"/>
      <c r="BF870" s="148"/>
      <c r="BG870" s="148"/>
      <c r="BH870" s="147"/>
      <c r="BI870" s="114"/>
      <c r="BJ870" s="114"/>
      <c r="BK870" s="147"/>
      <c r="BL870" s="150"/>
      <c r="BM870" s="147"/>
      <c r="BN870" s="147"/>
      <c r="BO870" s="147"/>
      <c r="BP870" s="147"/>
      <c r="BQ870" s="147"/>
      <c r="BR870" s="115"/>
      <c r="BS870" s="115"/>
      <c r="BT870" s="115"/>
      <c r="BU870" s="147"/>
      <c r="BV870" s="150"/>
      <c r="BW870" s="147"/>
      <c r="BX870" s="147"/>
      <c r="BY870" s="147"/>
      <c r="BZ870" s="147"/>
      <c r="CA870" s="147"/>
      <c r="CB870" s="115"/>
      <c r="CC870" s="115"/>
      <c r="CD870" s="115"/>
      <c r="CE870" s="147"/>
      <c r="CF870" s="150"/>
      <c r="CG870" s="120"/>
      <c r="CH870" s="185"/>
      <c r="CI870" s="122"/>
      <c r="CJ870" s="122"/>
      <c r="CK870" s="184"/>
      <c r="CL870" s="184"/>
    </row>
    <row r="871" spans="1:90" hidden="1" x14ac:dyDescent="0.25">
      <c r="A871" s="145"/>
      <c r="B871" s="146"/>
      <c r="C871" s="94"/>
      <c r="D871" s="147"/>
      <c r="E871" s="148"/>
      <c r="F871" s="149"/>
      <c r="G871" s="147"/>
      <c r="H871" s="147"/>
      <c r="I871" s="147"/>
      <c r="J871" s="147"/>
      <c r="K871" s="147"/>
      <c r="L871" s="115"/>
      <c r="M871" s="115"/>
      <c r="N871" s="115"/>
      <c r="O871" s="147"/>
      <c r="P871" s="149"/>
      <c r="Q871" s="147"/>
      <c r="R871" s="147"/>
      <c r="S871" s="147"/>
      <c r="T871" s="147"/>
      <c r="U871" s="147"/>
      <c r="V871" s="115"/>
      <c r="W871" s="115"/>
      <c r="X871" s="115"/>
      <c r="Y871" s="147"/>
      <c r="Z871" s="149"/>
      <c r="AA871" s="147"/>
      <c r="AB871" s="147"/>
      <c r="AC871" s="147"/>
      <c r="AD871" s="114"/>
      <c r="AE871" s="114"/>
      <c r="AF871" s="147"/>
      <c r="AG871" s="149"/>
      <c r="AH871" s="147"/>
      <c r="AI871" s="147"/>
      <c r="AJ871" s="147"/>
      <c r="AK871" s="114"/>
      <c r="AL871" s="114"/>
      <c r="AM871" s="147"/>
      <c r="AN871" s="149"/>
      <c r="AO871" s="147"/>
      <c r="AP871" s="147"/>
      <c r="AQ871" s="114"/>
      <c r="AR871" s="147"/>
      <c r="AS871" s="114"/>
      <c r="AT871" s="147"/>
      <c r="AU871" s="147"/>
      <c r="AV871" s="147"/>
      <c r="AW871" s="114"/>
      <c r="AX871" s="147"/>
      <c r="AY871" s="114"/>
      <c r="AZ871" s="147"/>
      <c r="BA871" s="114"/>
      <c r="BB871" s="149"/>
      <c r="BC871" s="118"/>
      <c r="BD871" s="70"/>
      <c r="BE871" s="71"/>
      <c r="BF871" s="148"/>
      <c r="BG871" s="148"/>
      <c r="BH871" s="147"/>
      <c r="BI871" s="114"/>
      <c r="BJ871" s="114"/>
      <c r="BK871" s="147"/>
      <c r="BL871" s="150"/>
      <c r="BM871" s="147"/>
      <c r="BN871" s="147"/>
      <c r="BO871" s="147"/>
      <c r="BP871" s="147"/>
      <c r="BQ871" s="147"/>
      <c r="BR871" s="115"/>
      <c r="BS871" s="115"/>
      <c r="BT871" s="115"/>
      <c r="BU871" s="147"/>
      <c r="BV871" s="150"/>
      <c r="BW871" s="147"/>
      <c r="BX871" s="147"/>
      <c r="BY871" s="147"/>
      <c r="BZ871" s="147"/>
      <c r="CA871" s="147"/>
      <c r="CB871" s="115"/>
      <c r="CC871" s="115"/>
      <c r="CD871" s="115"/>
      <c r="CE871" s="147"/>
      <c r="CF871" s="150"/>
      <c r="CG871" s="120"/>
      <c r="CH871" s="185"/>
      <c r="CI871" s="122"/>
      <c r="CJ871" s="122"/>
      <c r="CK871" s="184"/>
      <c r="CL871" s="184"/>
    </row>
    <row r="872" spans="1:90" hidden="1" x14ac:dyDescent="0.25">
      <c r="A872" s="145"/>
      <c r="B872" s="146"/>
      <c r="C872" s="94"/>
      <c r="D872" s="147"/>
      <c r="E872" s="148"/>
      <c r="F872" s="149"/>
      <c r="G872" s="147"/>
      <c r="H872" s="147"/>
      <c r="I872" s="147"/>
      <c r="J872" s="147"/>
      <c r="K872" s="147"/>
      <c r="L872" s="115"/>
      <c r="M872" s="115"/>
      <c r="N872" s="115"/>
      <c r="O872" s="147"/>
      <c r="P872" s="149"/>
      <c r="Q872" s="147"/>
      <c r="R872" s="147"/>
      <c r="S872" s="147"/>
      <c r="T872" s="147"/>
      <c r="U872" s="147"/>
      <c r="V872" s="115"/>
      <c r="W872" s="115"/>
      <c r="X872" s="115"/>
      <c r="Y872" s="147"/>
      <c r="Z872" s="149"/>
      <c r="AA872" s="147"/>
      <c r="AB872" s="147"/>
      <c r="AC872" s="147"/>
      <c r="AD872" s="114"/>
      <c r="AE872" s="114"/>
      <c r="AF872" s="147"/>
      <c r="AG872" s="149"/>
      <c r="AH872" s="147"/>
      <c r="AI872" s="147"/>
      <c r="AJ872" s="147"/>
      <c r="AK872" s="114"/>
      <c r="AL872" s="114"/>
      <c r="AM872" s="147"/>
      <c r="AN872" s="149"/>
      <c r="AO872" s="147"/>
      <c r="AP872" s="147"/>
      <c r="AQ872" s="114"/>
      <c r="AR872" s="147"/>
      <c r="AS872" s="114"/>
      <c r="AT872" s="147"/>
      <c r="AU872" s="147"/>
      <c r="AV872" s="147"/>
      <c r="AW872" s="114"/>
      <c r="AX872" s="147"/>
      <c r="AY872" s="114"/>
      <c r="AZ872" s="147"/>
      <c r="BA872" s="114"/>
      <c r="BB872" s="149"/>
      <c r="BC872" s="118"/>
      <c r="BD872" s="70"/>
      <c r="BE872" s="71"/>
      <c r="BF872" s="148"/>
      <c r="BG872" s="148"/>
      <c r="BH872" s="147"/>
      <c r="BI872" s="114"/>
      <c r="BJ872" s="114"/>
      <c r="BK872" s="147"/>
      <c r="BL872" s="150"/>
      <c r="BM872" s="147"/>
      <c r="BN872" s="147"/>
      <c r="BO872" s="147"/>
      <c r="BP872" s="147"/>
      <c r="BQ872" s="147"/>
      <c r="BR872" s="115"/>
      <c r="BS872" s="115"/>
      <c r="BT872" s="115"/>
      <c r="BU872" s="147"/>
      <c r="BV872" s="150"/>
      <c r="BW872" s="147"/>
      <c r="BX872" s="147"/>
      <c r="BY872" s="147"/>
      <c r="BZ872" s="147"/>
      <c r="CA872" s="147"/>
      <c r="CB872" s="115"/>
      <c r="CC872" s="115"/>
      <c r="CD872" s="115"/>
      <c r="CE872" s="147"/>
      <c r="CF872" s="150"/>
      <c r="CG872" s="120"/>
      <c r="CH872" s="185"/>
      <c r="CI872" s="122"/>
      <c r="CJ872" s="122"/>
      <c r="CK872" s="184"/>
      <c r="CL872" s="184"/>
    </row>
    <row r="873" spans="1:90" hidden="1" x14ac:dyDescent="0.25">
      <c r="A873" s="145"/>
      <c r="B873" s="146"/>
      <c r="C873" s="94"/>
      <c r="D873" s="147"/>
      <c r="E873" s="148"/>
      <c r="F873" s="149"/>
      <c r="G873" s="147"/>
      <c r="H873" s="147"/>
      <c r="I873" s="147"/>
      <c r="J873" s="147"/>
      <c r="K873" s="147"/>
      <c r="L873" s="115"/>
      <c r="M873" s="115"/>
      <c r="N873" s="115"/>
      <c r="O873" s="147"/>
      <c r="P873" s="149"/>
      <c r="Q873" s="147"/>
      <c r="R873" s="147"/>
      <c r="S873" s="147"/>
      <c r="T873" s="147"/>
      <c r="U873" s="147"/>
      <c r="V873" s="115"/>
      <c r="W873" s="115"/>
      <c r="X873" s="115"/>
      <c r="Y873" s="147"/>
      <c r="Z873" s="149"/>
      <c r="AA873" s="147"/>
      <c r="AB873" s="147"/>
      <c r="AC873" s="147"/>
      <c r="AD873" s="114"/>
      <c r="AE873" s="114"/>
      <c r="AF873" s="147"/>
      <c r="AG873" s="149"/>
      <c r="AH873" s="147"/>
      <c r="AI873" s="147"/>
      <c r="AJ873" s="147"/>
      <c r="AK873" s="114"/>
      <c r="AL873" s="114"/>
      <c r="AM873" s="147"/>
      <c r="AN873" s="149"/>
      <c r="AO873" s="147"/>
      <c r="AP873" s="147"/>
      <c r="AQ873" s="114"/>
      <c r="AR873" s="147"/>
      <c r="AS873" s="114"/>
      <c r="AT873" s="147"/>
      <c r="AU873" s="147"/>
      <c r="AV873" s="147"/>
      <c r="AW873" s="114"/>
      <c r="AX873" s="147"/>
      <c r="AY873" s="114"/>
      <c r="AZ873" s="147"/>
      <c r="BA873" s="114"/>
      <c r="BB873" s="149"/>
      <c r="BC873" s="118"/>
      <c r="BD873" s="70"/>
      <c r="BE873" s="71"/>
      <c r="BF873" s="148"/>
      <c r="BG873" s="148"/>
      <c r="BH873" s="147"/>
      <c r="BI873" s="114"/>
      <c r="BJ873" s="114"/>
      <c r="BK873" s="147"/>
      <c r="BL873" s="150"/>
      <c r="BM873" s="147"/>
      <c r="BN873" s="147"/>
      <c r="BO873" s="147"/>
      <c r="BP873" s="147"/>
      <c r="BQ873" s="147"/>
      <c r="BR873" s="115"/>
      <c r="BS873" s="115"/>
      <c r="BT873" s="115"/>
      <c r="BU873" s="147"/>
      <c r="BV873" s="150"/>
      <c r="BW873" s="147"/>
      <c r="BX873" s="147"/>
      <c r="BY873" s="147"/>
      <c r="BZ873" s="147"/>
      <c r="CA873" s="147"/>
      <c r="CB873" s="115"/>
      <c r="CC873" s="115"/>
      <c r="CD873" s="115"/>
      <c r="CE873" s="147"/>
      <c r="CF873" s="150"/>
      <c r="CG873" s="120"/>
      <c r="CH873" s="185"/>
      <c r="CI873" s="122"/>
      <c r="CJ873" s="122"/>
      <c r="CK873" s="184"/>
      <c r="CL873" s="184"/>
    </row>
    <row r="874" spans="1:90" hidden="1" x14ac:dyDescent="0.25">
      <c r="A874" s="145"/>
      <c r="B874" s="146"/>
      <c r="C874" s="94"/>
      <c r="D874" s="147"/>
      <c r="E874" s="148"/>
      <c r="F874" s="149"/>
      <c r="G874" s="147"/>
      <c r="H874" s="147"/>
      <c r="I874" s="147"/>
      <c r="J874" s="147"/>
      <c r="K874" s="147"/>
      <c r="L874" s="115"/>
      <c r="M874" s="115"/>
      <c r="N874" s="115"/>
      <c r="O874" s="147"/>
      <c r="P874" s="149"/>
      <c r="Q874" s="147"/>
      <c r="R874" s="147"/>
      <c r="S874" s="147"/>
      <c r="T874" s="147"/>
      <c r="U874" s="147"/>
      <c r="V874" s="115"/>
      <c r="W874" s="115"/>
      <c r="X874" s="115"/>
      <c r="Y874" s="147"/>
      <c r="Z874" s="149"/>
      <c r="AA874" s="147"/>
      <c r="AB874" s="147"/>
      <c r="AC874" s="147"/>
      <c r="AD874" s="114"/>
      <c r="AE874" s="114"/>
      <c r="AF874" s="147"/>
      <c r="AG874" s="149"/>
      <c r="AH874" s="147"/>
      <c r="AI874" s="147"/>
      <c r="AJ874" s="147"/>
      <c r="AK874" s="114"/>
      <c r="AL874" s="114"/>
      <c r="AM874" s="147"/>
      <c r="AN874" s="149"/>
      <c r="AO874" s="147"/>
      <c r="AP874" s="147"/>
      <c r="AQ874" s="114"/>
      <c r="AR874" s="147"/>
      <c r="AS874" s="114"/>
      <c r="AT874" s="147"/>
      <c r="AU874" s="147"/>
      <c r="AV874" s="147"/>
      <c r="AW874" s="114"/>
      <c r="AX874" s="147"/>
      <c r="AY874" s="114"/>
      <c r="AZ874" s="147"/>
      <c r="BA874" s="114"/>
      <c r="BB874" s="149"/>
      <c r="BC874" s="118"/>
      <c r="BD874" s="70"/>
      <c r="BE874" s="71"/>
      <c r="BF874" s="148"/>
      <c r="BG874" s="148"/>
      <c r="BH874" s="147"/>
      <c r="BI874" s="114"/>
      <c r="BJ874" s="114"/>
      <c r="BK874" s="147"/>
      <c r="BL874" s="150"/>
      <c r="BM874" s="147"/>
      <c r="BN874" s="147"/>
      <c r="BO874" s="147"/>
      <c r="BP874" s="147"/>
      <c r="BQ874" s="147"/>
      <c r="BR874" s="115"/>
      <c r="BS874" s="115"/>
      <c r="BT874" s="115"/>
      <c r="BU874" s="147"/>
      <c r="BV874" s="150"/>
      <c r="BW874" s="147"/>
      <c r="BX874" s="147"/>
      <c r="BY874" s="147"/>
      <c r="BZ874" s="147"/>
      <c r="CA874" s="147"/>
      <c r="CB874" s="115"/>
      <c r="CC874" s="115"/>
      <c r="CD874" s="115"/>
      <c r="CE874" s="147"/>
      <c r="CF874" s="150"/>
      <c r="CG874" s="120"/>
      <c r="CH874" s="185"/>
      <c r="CI874" s="122"/>
      <c r="CJ874" s="122"/>
      <c r="CK874" s="184"/>
      <c r="CL874" s="184"/>
    </row>
    <row r="875" spans="1:90" hidden="1" x14ac:dyDescent="0.25">
      <c r="A875" s="145"/>
      <c r="B875" s="146"/>
      <c r="C875" s="94"/>
      <c r="D875" s="147"/>
      <c r="E875" s="148"/>
      <c r="F875" s="149"/>
      <c r="G875" s="147"/>
      <c r="H875" s="147"/>
      <c r="I875" s="147"/>
      <c r="J875" s="147"/>
      <c r="K875" s="147"/>
      <c r="L875" s="115"/>
      <c r="M875" s="115"/>
      <c r="N875" s="115"/>
      <c r="O875" s="147"/>
      <c r="P875" s="149"/>
      <c r="Q875" s="147"/>
      <c r="R875" s="147"/>
      <c r="S875" s="147"/>
      <c r="T875" s="147"/>
      <c r="U875" s="147"/>
      <c r="V875" s="115"/>
      <c r="W875" s="115"/>
      <c r="X875" s="115"/>
      <c r="Y875" s="147"/>
      <c r="Z875" s="149"/>
      <c r="AA875" s="147"/>
      <c r="AB875" s="147"/>
      <c r="AC875" s="147"/>
      <c r="AD875" s="114"/>
      <c r="AE875" s="114"/>
      <c r="AF875" s="147"/>
      <c r="AG875" s="149"/>
      <c r="AH875" s="147"/>
      <c r="AI875" s="147"/>
      <c r="AJ875" s="147"/>
      <c r="AK875" s="114"/>
      <c r="AL875" s="114"/>
      <c r="AM875" s="147"/>
      <c r="AN875" s="149"/>
      <c r="AO875" s="147"/>
      <c r="AP875" s="147"/>
      <c r="AQ875" s="114"/>
      <c r="AR875" s="147"/>
      <c r="AS875" s="114"/>
      <c r="AT875" s="147"/>
      <c r="AU875" s="147"/>
      <c r="AV875" s="147"/>
      <c r="AW875" s="114"/>
      <c r="AX875" s="147"/>
      <c r="AY875" s="114"/>
      <c r="AZ875" s="147"/>
      <c r="BA875" s="114"/>
      <c r="BB875" s="149"/>
      <c r="BC875" s="118"/>
      <c r="BD875" s="70"/>
      <c r="BE875" s="71"/>
      <c r="BF875" s="148"/>
      <c r="BG875" s="148"/>
      <c r="BH875" s="147"/>
      <c r="BI875" s="114"/>
      <c r="BJ875" s="114"/>
      <c r="BK875" s="147"/>
      <c r="BL875" s="150"/>
      <c r="BM875" s="147"/>
      <c r="BN875" s="147"/>
      <c r="BO875" s="147"/>
      <c r="BP875" s="147"/>
      <c r="BQ875" s="147"/>
      <c r="BR875" s="115"/>
      <c r="BS875" s="115"/>
      <c r="BT875" s="115"/>
      <c r="BU875" s="147"/>
      <c r="BV875" s="150"/>
      <c r="BW875" s="147"/>
      <c r="BX875" s="147"/>
      <c r="BY875" s="147"/>
      <c r="BZ875" s="147"/>
      <c r="CA875" s="147"/>
      <c r="CB875" s="115"/>
      <c r="CC875" s="115"/>
      <c r="CD875" s="115"/>
      <c r="CE875" s="147"/>
      <c r="CF875" s="150"/>
      <c r="CG875" s="120"/>
      <c r="CH875" s="185"/>
      <c r="CI875" s="122"/>
      <c r="CJ875" s="122"/>
      <c r="CK875" s="184"/>
      <c r="CL875" s="184"/>
    </row>
    <row r="876" spans="1:90" hidden="1" x14ac:dyDescent="0.25">
      <c r="A876" s="145"/>
      <c r="B876" s="146"/>
      <c r="C876" s="94"/>
      <c r="D876" s="147"/>
      <c r="E876" s="148"/>
      <c r="F876" s="149"/>
      <c r="G876" s="147"/>
      <c r="H876" s="147"/>
      <c r="I876" s="147"/>
      <c r="J876" s="147"/>
      <c r="K876" s="147"/>
      <c r="L876" s="115"/>
      <c r="M876" s="115"/>
      <c r="N876" s="115"/>
      <c r="O876" s="147"/>
      <c r="P876" s="149"/>
      <c r="Q876" s="147"/>
      <c r="R876" s="147"/>
      <c r="S876" s="147"/>
      <c r="T876" s="147"/>
      <c r="U876" s="147"/>
      <c r="V876" s="115"/>
      <c r="W876" s="115"/>
      <c r="X876" s="115"/>
      <c r="Y876" s="147"/>
      <c r="Z876" s="149"/>
      <c r="AA876" s="147"/>
      <c r="AB876" s="147"/>
      <c r="AC876" s="147"/>
      <c r="AD876" s="114"/>
      <c r="AE876" s="114"/>
      <c r="AF876" s="147"/>
      <c r="AG876" s="149"/>
      <c r="AH876" s="147"/>
      <c r="AI876" s="147"/>
      <c r="AJ876" s="147"/>
      <c r="AK876" s="114"/>
      <c r="AL876" s="114"/>
      <c r="AM876" s="147"/>
      <c r="AN876" s="149"/>
      <c r="AO876" s="147"/>
      <c r="AP876" s="147"/>
      <c r="AQ876" s="114"/>
      <c r="AR876" s="147"/>
      <c r="AS876" s="114"/>
      <c r="AT876" s="147"/>
      <c r="AU876" s="147"/>
      <c r="AV876" s="147"/>
      <c r="AW876" s="114"/>
      <c r="AX876" s="147"/>
      <c r="AY876" s="114"/>
      <c r="AZ876" s="147"/>
      <c r="BA876" s="114"/>
      <c r="BB876" s="149"/>
      <c r="BC876" s="118"/>
      <c r="BD876" s="70"/>
      <c r="BE876" s="71"/>
      <c r="BF876" s="148"/>
      <c r="BG876" s="148"/>
      <c r="BH876" s="147"/>
      <c r="BI876" s="114"/>
      <c r="BJ876" s="114"/>
      <c r="BK876" s="147"/>
      <c r="BL876" s="150"/>
      <c r="BM876" s="147"/>
      <c r="BN876" s="147"/>
      <c r="BO876" s="147"/>
      <c r="BP876" s="147"/>
      <c r="BQ876" s="147"/>
      <c r="BR876" s="115"/>
      <c r="BS876" s="115"/>
      <c r="BT876" s="115"/>
      <c r="BU876" s="147"/>
      <c r="BV876" s="150"/>
      <c r="BW876" s="147"/>
      <c r="BX876" s="147"/>
      <c r="BY876" s="147"/>
      <c r="BZ876" s="147"/>
      <c r="CA876" s="147"/>
      <c r="CB876" s="115"/>
      <c r="CC876" s="115"/>
      <c r="CD876" s="115"/>
      <c r="CE876" s="147"/>
      <c r="CF876" s="150"/>
      <c r="CG876" s="120"/>
      <c r="CH876" s="185"/>
      <c r="CI876" s="122"/>
      <c r="CJ876" s="122"/>
      <c r="CK876" s="184"/>
      <c r="CL876" s="184"/>
    </row>
    <row r="877" spans="1:90" hidden="1" x14ac:dyDescent="0.25">
      <c r="A877" s="145"/>
      <c r="B877" s="146"/>
      <c r="C877" s="94"/>
      <c r="D877" s="147"/>
      <c r="E877" s="148"/>
      <c r="F877" s="149"/>
      <c r="G877" s="147"/>
      <c r="H877" s="147"/>
      <c r="I877" s="147"/>
      <c r="J877" s="147"/>
      <c r="K877" s="147"/>
      <c r="L877" s="115"/>
      <c r="M877" s="115"/>
      <c r="N877" s="115"/>
      <c r="O877" s="147"/>
      <c r="P877" s="149"/>
      <c r="Q877" s="147"/>
      <c r="R877" s="147"/>
      <c r="S877" s="147"/>
      <c r="T877" s="147"/>
      <c r="U877" s="147"/>
      <c r="V877" s="115"/>
      <c r="W877" s="115"/>
      <c r="X877" s="115"/>
      <c r="Y877" s="147"/>
      <c r="Z877" s="149"/>
      <c r="AA877" s="147"/>
      <c r="AB877" s="147"/>
      <c r="AC877" s="147"/>
      <c r="AD877" s="114"/>
      <c r="AE877" s="114"/>
      <c r="AF877" s="147"/>
      <c r="AG877" s="149"/>
      <c r="AH877" s="147"/>
      <c r="AI877" s="147"/>
      <c r="AJ877" s="147"/>
      <c r="AK877" s="114"/>
      <c r="AL877" s="114"/>
      <c r="AM877" s="147"/>
      <c r="AN877" s="149"/>
      <c r="AO877" s="147"/>
      <c r="AP877" s="147"/>
      <c r="AQ877" s="114"/>
      <c r="AR877" s="147"/>
      <c r="AS877" s="114"/>
      <c r="AT877" s="147"/>
      <c r="AU877" s="147"/>
      <c r="AV877" s="147"/>
      <c r="AW877" s="114"/>
      <c r="AX877" s="147"/>
      <c r="AY877" s="114"/>
      <c r="AZ877" s="147"/>
      <c r="BA877" s="114"/>
      <c r="BB877" s="149"/>
      <c r="BC877" s="118"/>
      <c r="BD877" s="70"/>
      <c r="BE877" s="71"/>
      <c r="BF877" s="148"/>
      <c r="BG877" s="148"/>
      <c r="BH877" s="147"/>
      <c r="BI877" s="114"/>
      <c r="BJ877" s="114"/>
      <c r="BK877" s="147"/>
      <c r="BL877" s="150"/>
      <c r="BM877" s="147"/>
      <c r="BN877" s="147"/>
      <c r="BO877" s="147"/>
      <c r="BP877" s="147"/>
      <c r="BQ877" s="147"/>
      <c r="BR877" s="115"/>
      <c r="BS877" s="115"/>
      <c r="BT877" s="115"/>
      <c r="BU877" s="147"/>
      <c r="BV877" s="150"/>
      <c r="BW877" s="147"/>
      <c r="BX877" s="147"/>
      <c r="BY877" s="147"/>
      <c r="BZ877" s="147"/>
      <c r="CA877" s="147"/>
      <c r="CB877" s="115"/>
      <c r="CC877" s="115"/>
      <c r="CD877" s="115"/>
      <c r="CE877" s="147"/>
      <c r="CF877" s="150"/>
      <c r="CG877" s="120"/>
      <c r="CH877" s="185"/>
      <c r="CI877" s="122"/>
      <c r="CJ877" s="122"/>
      <c r="CK877" s="184"/>
      <c r="CL877" s="184"/>
    </row>
    <row r="878" spans="1:90" hidden="1" x14ac:dyDescent="0.25">
      <c r="A878" s="145"/>
      <c r="B878" s="146"/>
      <c r="C878" s="94"/>
      <c r="D878" s="147"/>
      <c r="E878" s="148"/>
      <c r="F878" s="149"/>
      <c r="G878" s="147"/>
      <c r="H878" s="147"/>
      <c r="I878" s="147"/>
      <c r="J878" s="147"/>
      <c r="K878" s="147"/>
      <c r="L878" s="115"/>
      <c r="M878" s="115"/>
      <c r="N878" s="115"/>
      <c r="O878" s="147"/>
      <c r="P878" s="149"/>
      <c r="Q878" s="147"/>
      <c r="R878" s="147"/>
      <c r="S878" s="147"/>
      <c r="T878" s="147"/>
      <c r="U878" s="147"/>
      <c r="V878" s="115"/>
      <c r="W878" s="115"/>
      <c r="X878" s="115"/>
      <c r="Y878" s="147"/>
      <c r="Z878" s="149"/>
      <c r="AA878" s="147"/>
      <c r="AB878" s="147"/>
      <c r="AC878" s="147"/>
      <c r="AD878" s="114"/>
      <c r="AE878" s="114"/>
      <c r="AF878" s="147"/>
      <c r="AG878" s="149"/>
      <c r="AH878" s="147"/>
      <c r="AI878" s="147"/>
      <c r="AJ878" s="147"/>
      <c r="AK878" s="114"/>
      <c r="AL878" s="114"/>
      <c r="AM878" s="147"/>
      <c r="AN878" s="149"/>
      <c r="AO878" s="147"/>
      <c r="AP878" s="147"/>
      <c r="AQ878" s="114"/>
      <c r="AR878" s="147"/>
      <c r="AS878" s="114"/>
      <c r="AT878" s="147"/>
      <c r="AU878" s="147"/>
      <c r="AV878" s="147"/>
      <c r="AW878" s="114"/>
      <c r="AX878" s="147"/>
      <c r="AY878" s="114"/>
      <c r="AZ878" s="147"/>
      <c r="BA878" s="114"/>
      <c r="BB878" s="149"/>
      <c r="BC878" s="118"/>
      <c r="BD878" s="70"/>
      <c r="BE878" s="71"/>
      <c r="BF878" s="148"/>
      <c r="BG878" s="148"/>
      <c r="BH878" s="147"/>
      <c r="BI878" s="114"/>
      <c r="BJ878" s="114"/>
      <c r="BK878" s="147"/>
      <c r="BL878" s="150"/>
      <c r="BM878" s="147"/>
      <c r="BN878" s="147"/>
      <c r="BO878" s="147"/>
      <c r="BP878" s="147"/>
      <c r="BQ878" s="147"/>
      <c r="BR878" s="115"/>
      <c r="BS878" s="115"/>
      <c r="BT878" s="115"/>
      <c r="BU878" s="147"/>
      <c r="BV878" s="150"/>
      <c r="BW878" s="147"/>
      <c r="BX878" s="147"/>
      <c r="BY878" s="147"/>
      <c r="BZ878" s="147"/>
      <c r="CA878" s="147"/>
      <c r="CB878" s="115"/>
      <c r="CC878" s="115"/>
      <c r="CD878" s="115"/>
      <c r="CE878" s="147"/>
      <c r="CF878" s="150"/>
      <c r="CG878" s="120"/>
      <c r="CH878" s="185"/>
      <c r="CI878" s="122"/>
      <c r="CJ878" s="122"/>
      <c r="CK878" s="184"/>
      <c r="CL878" s="184"/>
    </row>
    <row r="879" spans="1:90" hidden="1" x14ac:dyDescent="0.25">
      <c r="A879" s="145"/>
      <c r="B879" s="146"/>
      <c r="C879" s="94"/>
      <c r="D879" s="147"/>
      <c r="E879" s="148"/>
      <c r="F879" s="149"/>
      <c r="G879" s="147"/>
      <c r="H879" s="147"/>
      <c r="I879" s="147"/>
      <c r="J879" s="147"/>
      <c r="K879" s="147"/>
      <c r="L879" s="115"/>
      <c r="M879" s="115"/>
      <c r="N879" s="115"/>
      <c r="O879" s="147"/>
      <c r="P879" s="149"/>
      <c r="Q879" s="147"/>
      <c r="R879" s="147"/>
      <c r="S879" s="147"/>
      <c r="T879" s="147"/>
      <c r="U879" s="147"/>
      <c r="V879" s="115"/>
      <c r="W879" s="115"/>
      <c r="X879" s="115"/>
      <c r="Y879" s="147"/>
      <c r="Z879" s="149"/>
      <c r="AA879" s="147"/>
      <c r="AB879" s="147"/>
      <c r="AC879" s="147"/>
      <c r="AD879" s="114"/>
      <c r="AE879" s="114"/>
      <c r="AF879" s="147"/>
      <c r="AG879" s="149"/>
      <c r="AH879" s="147"/>
      <c r="AI879" s="147"/>
      <c r="AJ879" s="147"/>
      <c r="AK879" s="114"/>
      <c r="AL879" s="114"/>
      <c r="AM879" s="147"/>
      <c r="AN879" s="149"/>
      <c r="AO879" s="147"/>
      <c r="AP879" s="147"/>
      <c r="AQ879" s="114"/>
      <c r="AR879" s="147"/>
      <c r="AS879" s="114"/>
      <c r="AT879" s="147"/>
      <c r="AU879" s="147"/>
      <c r="AV879" s="147"/>
      <c r="AW879" s="114"/>
      <c r="AX879" s="147"/>
      <c r="AY879" s="114"/>
      <c r="AZ879" s="147"/>
      <c r="BA879" s="114"/>
      <c r="BB879" s="149"/>
      <c r="BC879" s="118"/>
      <c r="BD879" s="70"/>
      <c r="BE879" s="71"/>
      <c r="BF879" s="148"/>
      <c r="BG879" s="148"/>
      <c r="BH879" s="147"/>
      <c r="BI879" s="114"/>
      <c r="BJ879" s="114"/>
      <c r="BK879" s="147"/>
      <c r="BL879" s="150"/>
      <c r="BM879" s="147"/>
      <c r="BN879" s="147"/>
      <c r="BO879" s="147"/>
      <c r="BP879" s="147"/>
      <c r="BQ879" s="147"/>
      <c r="BR879" s="115"/>
      <c r="BS879" s="115"/>
      <c r="BT879" s="115"/>
      <c r="BU879" s="147"/>
      <c r="BV879" s="150"/>
      <c r="BW879" s="147"/>
      <c r="BX879" s="147"/>
      <c r="BY879" s="147"/>
      <c r="BZ879" s="147"/>
      <c r="CA879" s="147"/>
      <c r="CB879" s="115"/>
      <c r="CC879" s="115"/>
      <c r="CD879" s="115"/>
      <c r="CE879" s="147"/>
      <c r="CF879" s="150"/>
      <c r="CG879" s="120"/>
      <c r="CH879" s="185"/>
      <c r="CI879" s="122"/>
      <c r="CJ879" s="122"/>
      <c r="CK879" s="184"/>
      <c r="CL879" s="184"/>
    </row>
    <row r="880" spans="1:90" hidden="1" x14ac:dyDescent="0.25">
      <c r="A880" s="145"/>
      <c r="B880" s="146"/>
      <c r="C880" s="94"/>
      <c r="D880" s="147"/>
      <c r="E880" s="148"/>
      <c r="F880" s="149"/>
      <c r="G880" s="147"/>
      <c r="H880" s="147"/>
      <c r="I880" s="147"/>
      <c r="J880" s="147"/>
      <c r="K880" s="147"/>
      <c r="L880" s="115"/>
      <c r="M880" s="115"/>
      <c r="N880" s="115"/>
      <c r="O880" s="147"/>
      <c r="P880" s="149"/>
      <c r="Q880" s="147"/>
      <c r="R880" s="147"/>
      <c r="S880" s="147"/>
      <c r="T880" s="147"/>
      <c r="U880" s="147"/>
      <c r="V880" s="115"/>
      <c r="W880" s="115"/>
      <c r="X880" s="115"/>
      <c r="Y880" s="147"/>
      <c r="Z880" s="149"/>
      <c r="AA880" s="147"/>
      <c r="AB880" s="147"/>
      <c r="AC880" s="147"/>
      <c r="AD880" s="114"/>
      <c r="AE880" s="114"/>
      <c r="AF880" s="147"/>
      <c r="AG880" s="149"/>
      <c r="AH880" s="147"/>
      <c r="AI880" s="147"/>
      <c r="AJ880" s="147"/>
      <c r="AK880" s="114"/>
      <c r="AL880" s="114"/>
      <c r="AM880" s="147"/>
      <c r="AN880" s="149"/>
      <c r="AO880" s="147"/>
      <c r="AP880" s="147"/>
      <c r="AQ880" s="114"/>
      <c r="AR880" s="147"/>
      <c r="AS880" s="114"/>
      <c r="AT880" s="147"/>
      <c r="AU880" s="147"/>
      <c r="AV880" s="147"/>
      <c r="AW880" s="114"/>
      <c r="AX880" s="147"/>
      <c r="AY880" s="114"/>
      <c r="AZ880" s="147"/>
      <c r="BA880" s="114"/>
      <c r="BB880" s="149"/>
      <c r="BC880" s="118"/>
      <c r="BD880" s="70"/>
      <c r="BE880" s="71"/>
      <c r="BF880" s="148"/>
      <c r="BG880" s="148"/>
      <c r="BH880" s="147"/>
      <c r="BI880" s="114"/>
      <c r="BJ880" s="114"/>
      <c r="BK880" s="147"/>
      <c r="BL880" s="150"/>
      <c r="BM880" s="147"/>
      <c r="BN880" s="147"/>
      <c r="BO880" s="147"/>
      <c r="BP880" s="147"/>
      <c r="BQ880" s="147"/>
      <c r="BR880" s="115"/>
      <c r="BS880" s="115"/>
      <c r="BT880" s="115"/>
      <c r="BU880" s="147"/>
      <c r="BV880" s="150"/>
      <c r="BW880" s="147"/>
      <c r="BX880" s="147"/>
      <c r="BY880" s="147"/>
      <c r="BZ880" s="147"/>
      <c r="CA880" s="147"/>
      <c r="CB880" s="115"/>
      <c r="CC880" s="115"/>
      <c r="CD880" s="115"/>
      <c r="CE880" s="147"/>
      <c r="CF880" s="150"/>
      <c r="CG880" s="120"/>
      <c r="CH880" s="185"/>
      <c r="CI880" s="122"/>
      <c r="CJ880" s="122"/>
      <c r="CK880" s="184"/>
      <c r="CL880" s="184"/>
    </row>
    <row r="881" spans="1:90" hidden="1" x14ac:dyDescent="0.25">
      <c r="A881" s="145"/>
      <c r="B881" s="146"/>
      <c r="C881" s="94"/>
      <c r="D881" s="147"/>
      <c r="E881" s="148"/>
      <c r="F881" s="149"/>
      <c r="G881" s="147"/>
      <c r="H881" s="147"/>
      <c r="I881" s="147"/>
      <c r="J881" s="147"/>
      <c r="K881" s="147"/>
      <c r="L881" s="115"/>
      <c r="M881" s="115"/>
      <c r="N881" s="115"/>
      <c r="O881" s="147"/>
      <c r="P881" s="149"/>
      <c r="Q881" s="147"/>
      <c r="R881" s="147"/>
      <c r="S881" s="147"/>
      <c r="T881" s="147"/>
      <c r="U881" s="147"/>
      <c r="V881" s="115"/>
      <c r="W881" s="115"/>
      <c r="X881" s="115"/>
      <c r="Y881" s="147"/>
      <c r="Z881" s="149"/>
      <c r="AA881" s="147"/>
      <c r="AB881" s="147"/>
      <c r="AC881" s="147"/>
      <c r="AD881" s="114"/>
      <c r="AE881" s="114"/>
      <c r="AF881" s="147"/>
      <c r="AG881" s="149"/>
      <c r="AH881" s="147"/>
      <c r="AI881" s="147"/>
      <c r="AJ881" s="147"/>
      <c r="AK881" s="114"/>
      <c r="AL881" s="114"/>
      <c r="AM881" s="147"/>
      <c r="AN881" s="149"/>
      <c r="AO881" s="147"/>
      <c r="AP881" s="147"/>
      <c r="AQ881" s="114"/>
      <c r="AR881" s="147"/>
      <c r="AS881" s="114"/>
      <c r="AT881" s="147"/>
      <c r="AU881" s="147"/>
      <c r="AV881" s="147"/>
      <c r="AW881" s="114"/>
      <c r="AX881" s="147"/>
      <c r="AY881" s="114"/>
      <c r="AZ881" s="147"/>
      <c r="BA881" s="114"/>
      <c r="BB881" s="149"/>
      <c r="BC881" s="118"/>
      <c r="BD881" s="70"/>
      <c r="BE881" s="71"/>
      <c r="BF881" s="148"/>
      <c r="BG881" s="148"/>
      <c r="BH881" s="147"/>
      <c r="BI881" s="114"/>
      <c r="BJ881" s="114"/>
      <c r="BK881" s="147"/>
      <c r="BL881" s="150"/>
      <c r="BM881" s="147"/>
      <c r="BN881" s="147"/>
      <c r="BO881" s="147"/>
      <c r="BP881" s="147"/>
      <c r="BQ881" s="147"/>
      <c r="BR881" s="115"/>
      <c r="BS881" s="115"/>
      <c r="BT881" s="115"/>
      <c r="BU881" s="147"/>
      <c r="BV881" s="150"/>
      <c r="BW881" s="147"/>
      <c r="BX881" s="147"/>
      <c r="BY881" s="147"/>
      <c r="BZ881" s="147"/>
      <c r="CA881" s="147"/>
      <c r="CB881" s="115"/>
      <c r="CC881" s="115"/>
      <c r="CD881" s="115"/>
      <c r="CE881" s="147"/>
      <c r="CF881" s="150"/>
      <c r="CG881" s="120"/>
      <c r="CH881" s="185"/>
      <c r="CI881" s="122"/>
      <c r="CJ881" s="122"/>
      <c r="CK881" s="184"/>
      <c r="CL881" s="184"/>
    </row>
    <row r="882" spans="1:90" hidden="1" x14ac:dyDescent="0.25">
      <c r="A882" s="145"/>
      <c r="B882" s="146"/>
      <c r="C882" s="94"/>
      <c r="D882" s="147"/>
      <c r="E882" s="148"/>
      <c r="F882" s="149"/>
      <c r="G882" s="147"/>
      <c r="H882" s="147"/>
      <c r="I882" s="147"/>
      <c r="J882" s="147"/>
      <c r="K882" s="147"/>
      <c r="L882" s="115"/>
      <c r="M882" s="115"/>
      <c r="N882" s="115"/>
      <c r="O882" s="147"/>
      <c r="P882" s="149"/>
      <c r="Q882" s="147"/>
      <c r="R882" s="147"/>
      <c r="S882" s="147"/>
      <c r="T882" s="147"/>
      <c r="U882" s="147"/>
      <c r="V882" s="115"/>
      <c r="W882" s="115"/>
      <c r="X882" s="115"/>
      <c r="Y882" s="147"/>
      <c r="Z882" s="149"/>
      <c r="AA882" s="147"/>
      <c r="AB882" s="147"/>
      <c r="AC882" s="147"/>
      <c r="AD882" s="114"/>
      <c r="AE882" s="114"/>
      <c r="AF882" s="147"/>
      <c r="AG882" s="149"/>
      <c r="AH882" s="147"/>
      <c r="AI882" s="147"/>
      <c r="AJ882" s="147"/>
      <c r="AK882" s="114"/>
      <c r="AL882" s="114"/>
      <c r="AM882" s="147"/>
      <c r="AN882" s="149"/>
      <c r="AO882" s="147"/>
      <c r="AP882" s="147"/>
      <c r="AQ882" s="114"/>
      <c r="AR882" s="147"/>
      <c r="AS882" s="114"/>
      <c r="AT882" s="147"/>
      <c r="AU882" s="147"/>
      <c r="AV882" s="147"/>
      <c r="AW882" s="114"/>
      <c r="AX882" s="147"/>
      <c r="AY882" s="114"/>
      <c r="AZ882" s="147"/>
      <c r="BA882" s="114"/>
      <c r="BB882" s="149"/>
      <c r="BC882" s="118"/>
      <c r="BD882" s="70"/>
      <c r="BE882" s="71"/>
      <c r="BF882" s="148"/>
      <c r="BG882" s="148"/>
      <c r="BH882" s="147"/>
      <c r="BI882" s="114"/>
      <c r="BJ882" s="114"/>
      <c r="BK882" s="147"/>
      <c r="BL882" s="150"/>
      <c r="BM882" s="147"/>
      <c r="BN882" s="147"/>
      <c r="BO882" s="147"/>
      <c r="BP882" s="147"/>
      <c r="BQ882" s="147"/>
      <c r="BR882" s="115"/>
      <c r="BS882" s="115"/>
      <c r="BT882" s="115"/>
      <c r="BU882" s="147"/>
      <c r="BV882" s="150"/>
      <c r="BW882" s="147"/>
      <c r="BX882" s="147"/>
      <c r="BY882" s="147"/>
      <c r="BZ882" s="147"/>
      <c r="CA882" s="147"/>
      <c r="CB882" s="115"/>
      <c r="CC882" s="115"/>
      <c r="CD882" s="115"/>
      <c r="CE882" s="147"/>
      <c r="CF882" s="150"/>
      <c r="CG882" s="120"/>
      <c r="CH882" s="185"/>
      <c r="CI882" s="122"/>
      <c r="CJ882" s="122"/>
      <c r="CK882" s="184"/>
      <c r="CL882" s="184"/>
    </row>
    <row r="883" spans="1:90" hidden="1" x14ac:dyDescent="0.25">
      <c r="A883" s="145"/>
      <c r="B883" s="146"/>
      <c r="C883" s="94"/>
      <c r="D883" s="147"/>
      <c r="E883" s="148"/>
      <c r="F883" s="149"/>
      <c r="G883" s="147"/>
      <c r="H883" s="147"/>
      <c r="I883" s="147"/>
      <c r="J883" s="147"/>
      <c r="K883" s="147"/>
      <c r="L883" s="115"/>
      <c r="M883" s="115"/>
      <c r="N883" s="115"/>
      <c r="O883" s="147"/>
      <c r="P883" s="149"/>
      <c r="Q883" s="147"/>
      <c r="R883" s="147"/>
      <c r="S883" s="147"/>
      <c r="T883" s="147"/>
      <c r="U883" s="147"/>
      <c r="V883" s="115"/>
      <c r="W883" s="115"/>
      <c r="X883" s="115"/>
      <c r="Y883" s="147"/>
      <c r="Z883" s="149"/>
      <c r="AA883" s="147"/>
      <c r="AB883" s="147"/>
      <c r="AC883" s="147"/>
      <c r="AD883" s="114"/>
      <c r="AE883" s="114"/>
      <c r="AF883" s="147"/>
      <c r="AG883" s="149"/>
      <c r="AH883" s="147"/>
      <c r="AI883" s="147"/>
      <c r="AJ883" s="147"/>
      <c r="AK883" s="114"/>
      <c r="AL883" s="114"/>
      <c r="AM883" s="147"/>
      <c r="AN883" s="149"/>
      <c r="AO883" s="147"/>
      <c r="AP883" s="147"/>
      <c r="AQ883" s="114"/>
      <c r="AR883" s="147"/>
      <c r="AS883" s="114"/>
      <c r="AT883" s="147"/>
      <c r="AU883" s="147"/>
      <c r="AV883" s="147"/>
      <c r="AW883" s="114"/>
      <c r="AX883" s="147"/>
      <c r="AY883" s="114"/>
      <c r="AZ883" s="147"/>
      <c r="BA883" s="114"/>
      <c r="BB883" s="149"/>
      <c r="BC883" s="118"/>
      <c r="BD883" s="70"/>
      <c r="BE883" s="71"/>
      <c r="BF883" s="148"/>
      <c r="BG883" s="148"/>
      <c r="BH883" s="147"/>
      <c r="BI883" s="114"/>
      <c r="BJ883" s="114"/>
      <c r="BK883" s="147"/>
      <c r="BL883" s="150"/>
      <c r="BM883" s="147"/>
      <c r="BN883" s="147"/>
      <c r="BO883" s="147"/>
      <c r="BP883" s="147"/>
      <c r="BQ883" s="147"/>
      <c r="BR883" s="115"/>
      <c r="BS883" s="115"/>
      <c r="BT883" s="115"/>
      <c r="BU883" s="147"/>
      <c r="BV883" s="150"/>
      <c r="BW883" s="147"/>
      <c r="BX883" s="147"/>
      <c r="BY883" s="147"/>
      <c r="BZ883" s="147"/>
      <c r="CA883" s="147"/>
      <c r="CB883" s="115"/>
      <c r="CC883" s="115"/>
      <c r="CD883" s="115"/>
      <c r="CE883" s="147"/>
      <c r="CF883" s="150"/>
      <c r="CG883" s="120"/>
      <c r="CH883" s="185"/>
      <c r="CI883" s="122"/>
      <c r="CJ883" s="122"/>
      <c r="CK883" s="184"/>
      <c r="CL883" s="184"/>
    </row>
    <row r="884" spans="1:90" hidden="1" x14ac:dyDescent="0.25">
      <c r="A884" s="145"/>
      <c r="B884" s="146"/>
      <c r="C884" s="94"/>
      <c r="D884" s="147"/>
      <c r="E884" s="148"/>
      <c r="F884" s="149"/>
      <c r="G884" s="147"/>
      <c r="H884" s="147"/>
      <c r="I884" s="147"/>
      <c r="J884" s="147"/>
      <c r="K884" s="147"/>
      <c r="L884" s="115"/>
      <c r="M884" s="115"/>
      <c r="N884" s="115"/>
      <c r="O884" s="147"/>
      <c r="P884" s="149"/>
      <c r="Q884" s="147"/>
      <c r="R884" s="147"/>
      <c r="S884" s="147"/>
      <c r="T884" s="147"/>
      <c r="U884" s="147"/>
      <c r="V884" s="115"/>
      <c r="W884" s="115"/>
      <c r="X884" s="115"/>
      <c r="Y884" s="147"/>
      <c r="Z884" s="149"/>
      <c r="AA884" s="147"/>
      <c r="AB884" s="147"/>
      <c r="AC884" s="147"/>
      <c r="AD884" s="114"/>
      <c r="AE884" s="114"/>
      <c r="AF884" s="147"/>
      <c r="AG884" s="149"/>
      <c r="AH884" s="147"/>
      <c r="AI884" s="147"/>
      <c r="AJ884" s="147"/>
      <c r="AK884" s="114"/>
      <c r="AL884" s="114"/>
      <c r="AM884" s="147"/>
      <c r="AN884" s="149"/>
      <c r="AO884" s="147"/>
      <c r="AP884" s="147"/>
      <c r="AQ884" s="114"/>
      <c r="AR884" s="147"/>
      <c r="AS884" s="114"/>
      <c r="AT884" s="147"/>
      <c r="AU884" s="147"/>
      <c r="AV884" s="147"/>
      <c r="AW884" s="114"/>
      <c r="AX884" s="147"/>
      <c r="AY884" s="114"/>
      <c r="AZ884" s="147"/>
      <c r="BA884" s="114"/>
      <c r="BB884" s="149"/>
      <c r="BC884" s="118"/>
      <c r="BD884" s="70"/>
      <c r="BE884" s="71"/>
      <c r="BF884" s="148"/>
      <c r="BG884" s="148"/>
      <c r="BH884" s="147"/>
      <c r="BI884" s="114"/>
      <c r="BJ884" s="114"/>
      <c r="BK884" s="147"/>
      <c r="BL884" s="150"/>
      <c r="BM884" s="147"/>
      <c r="BN884" s="147"/>
      <c r="BO884" s="147"/>
      <c r="BP884" s="147"/>
      <c r="BQ884" s="147"/>
      <c r="BR884" s="115"/>
      <c r="BS884" s="115"/>
      <c r="BT884" s="115"/>
      <c r="BU884" s="147"/>
      <c r="BV884" s="150"/>
      <c r="BW884" s="147"/>
      <c r="BX884" s="147"/>
      <c r="BY884" s="147"/>
      <c r="BZ884" s="147"/>
      <c r="CA884" s="147"/>
      <c r="CB884" s="115"/>
      <c r="CC884" s="115"/>
      <c r="CD884" s="115"/>
      <c r="CE884" s="147"/>
      <c r="CF884" s="150"/>
      <c r="CG884" s="120"/>
      <c r="CH884" s="185"/>
      <c r="CI884" s="122"/>
      <c r="CJ884" s="122"/>
      <c r="CK884" s="184"/>
      <c r="CL884" s="184"/>
    </row>
    <row r="885" spans="1:90" hidden="1" x14ac:dyDescent="0.25">
      <c r="A885" s="145"/>
      <c r="B885" s="146"/>
      <c r="C885" s="94"/>
      <c r="D885" s="147"/>
      <c r="E885" s="148"/>
      <c r="F885" s="149"/>
      <c r="G885" s="147"/>
      <c r="H885" s="147"/>
      <c r="I885" s="147"/>
      <c r="J885" s="147"/>
      <c r="K885" s="147"/>
      <c r="L885" s="115"/>
      <c r="M885" s="115"/>
      <c r="N885" s="115"/>
      <c r="O885" s="147"/>
      <c r="P885" s="149"/>
      <c r="Q885" s="147"/>
      <c r="R885" s="147"/>
      <c r="S885" s="147"/>
      <c r="T885" s="147"/>
      <c r="U885" s="147"/>
      <c r="V885" s="115"/>
      <c r="W885" s="115"/>
      <c r="X885" s="115"/>
      <c r="Y885" s="147"/>
      <c r="Z885" s="149"/>
      <c r="AA885" s="147"/>
      <c r="AB885" s="147"/>
      <c r="AC885" s="147"/>
      <c r="AD885" s="114"/>
      <c r="AE885" s="114"/>
      <c r="AF885" s="147"/>
      <c r="AG885" s="149"/>
      <c r="AH885" s="147"/>
      <c r="AI885" s="147"/>
      <c r="AJ885" s="147"/>
      <c r="AK885" s="114"/>
      <c r="AL885" s="114"/>
      <c r="AM885" s="147"/>
      <c r="AN885" s="149"/>
      <c r="AO885" s="147"/>
      <c r="AP885" s="147"/>
      <c r="AQ885" s="114"/>
      <c r="AR885" s="147"/>
      <c r="AS885" s="114"/>
      <c r="AT885" s="147"/>
      <c r="AU885" s="147"/>
      <c r="AV885" s="147"/>
      <c r="AW885" s="114"/>
      <c r="AX885" s="147"/>
      <c r="AY885" s="114"/>
      <c r="AZ885" s="147"/>
      <c r="BA885" s="114"/>
      <c r="BB885" s="149"/>
      <c r="BC885" s="118"/>
      <c r="BD885" s="70"/>
      <c r="BE885" s="71"/>
      <c r="BF885" s="148"/>
      <c r="BG885" s="148"/>
      <c r="BH885" s="147"/>
      <c r="BI885" s="114"/>
      <c r="BJ885" s="114"/>
      <c r="BK885" s="147"/>
      <c r="BL885" s="150"/>
      <c r="BM885" s="147"/>
      <c r="BN885" s="147"/>
      <c r="BO885" s="147"/>
      <c r="BP885" s="147"/>
      <c r="BQ885" s="147"/>
      <c r="BR885" s="115"/>
      <c r="BS885" s="115"/>
      <c r="BT885" s="115"/>
      <c r="BU885" s="147"/>
      <c r="BV885" s="150"/>
      <c r="BW885" s="147"/>
      <c r="BX885" s="147"/>
      <c r="BY885" s="147"/>
      <c r="BZ885" s="147"/>
      <c r="CA885" s="147"/>
      <c r="CB885" s="115"/>
      <c r="CC885" s="115"/>
      <c r="CD885" s="115"/>
      <c r="CE885" s="147"/>
      <c r="CF885" s="150"/>
      <c r="CG885" s="120"/>
      <c r="CH885" s="185"/>
      <c r="CI885" s="122"/>
      <c r="CJ885" s="122"/>
      <c r="CK885" s="184"/>
      <c r="CL885" s="184"/>
    </row>
    <row r="886" spans="1:90" hidden="1" x14ac:dyDescent="0.25">
      <c r="A886" s="145"/>
      <c r="B886" s="146"/>
      <c r="C886" s="94"/>
      <c r="D886" s="147"/>
      <c r="E886" s="148"/>
      <c r="F886" s="149"/>
      <c r="G886" s="147"/>
      <c r="H886" s="147"/>
      <c r="I886" s="147"/>
      <c r="J886" s="147"/>
      <c r="K886" s="147"/>
      <c r="L886" s="115"/>
      <c r="M886" s="115"/>
      <c r="N886" s="115"/>
      <c r="O886" s="147"/>
      <c r="P886" s="149"/>
      <c r="Q886" s="147"/>
      <c r="R886" s="147"/>
      <c r="S886" s="147"/>
      <c r="T886" s="147"/>
      <c r="U886" s="147"/>
      <c r="V886" s="115"/>
      <c r="W886" s="115"/>
      <c r="X886" s="115"/>
      <c r="Y886" s="147"/>
      <c r="Z886" s="149"/>
      <c r="AA886" s="147"/>
      <c r="AB886" s="147"/>
      <c r="AC886" s="147"/>
      <c r="AD886" s="114"/>
      <c r="AE886" s="114"/>
      <c r="AF886" s="147"/>
      <c r="AG886" s="149"/>
      <c r="AH886" s="147"/>
      <c r="AI886" s="147"/>
      <c r="AJ886" s="147"/>
      <c r="AK886" s="114"/>
      <c r="AL886" s="114"/>
      <c r="AM886" s="147"/>
      <c r="AN886" s="149"/>
      <c r="AO886" s="147"/>
      <c r="AP886" s="147"/>
      <c r="AQ886" s="114"/>
      <c r="AR886" s="147"/>
      <c r="AS886" s="114"/>
      <c r="AT886" s="147"/>
      <c r="AU886" s="147"/>
      <c r="AV886" s="147"/>
      <c r="AW886" s="114"/>
      <c r="AX886" s="147"/>
      <c r="AY886" s="114"/>
      <c r="AZ886" s="147"/>
      <c r="BA886" s="114"/>
      <c r="BB886" s="149"/>
      <c r="BC886" s="118"/>
      <c r="BD886" s="70"/>
      <c r="BE886" s="71"/>
      <c r="BF886" s="148"/>
      <c r="BG886" s="148"/>
      <c r="BH886" s="147"/>
      <c r="BI886" s="114"/>
      <c r="BJ886" s="114"/>
      <c r="BK886" s="147"/>
      <c r="BL886" s="150"/>
      <c r="BM886" s="147"/>
      <c r="BN886" s="147"/>
      <c r="BO886" s="147"/>
      <c r="BP886" s="147"/>
      <c r="BQ886" s="147"/>
      <c r="BR886" s="115"/>
      <c r="BS886" s="115"/>
      <c r="BT886" s="115"/>
      <c r="BU886" s="147"/>
      <c r="BV886" s="150"/>
      <c r="BW886" s="147"/>
      <c r="BX886" s="147"/>
      <c r="BY886" s="147"/>
      <c r="BZ886" s="147"/>
      <c r="CA886" s="147"/>
      <c r="CB886" s="115"/>
      <c r="CC886" s="115"/>
      <c r="CD886" s="115"/>
      <c r="CE886" s="147"/>
      <c r="CF886" s="150"/>
      <c r="CG886" s="120"/>
      <c r="CH886" s="185"/>
      <c r="CI886" s="122"/>
      <c r="CJ886" s="122"/>
      <c r="CK886" s="184"/>
      <c r="CL886" s="184"/>
    </row>
    <row r="887" spans="1:90" hidden="1" x14ac:dyDescent="0.25">
      <c r="A887" s="145"/>
      <c r="B887" s="146"/>
      <c r="C887" s="94"/>
      <c r="D887" s="147"/>
      <c r="E887" s="148"/>
      <c r="F887" s="149"/>
      <c r="G887" s="147"/>
      <c r="H887" s="147"/>
      <c r="I887" s="147"/>
      <c r="J887" s="147"/>
      <c r="K887" s="147"/>
      <c r="L887" s="115"/>
      <c r="M887" s="115"/>
      <c r="N887" s="115"/>
      <c r="O887" s="147"/>
      <c r="P887" s="149"/>
      <c r="Q887" s="147"/>
      <c r="R887" s="147"/>
      <c r="S887" s="147"/>
      <c r="T887" s="147"/>
      <c r="U887" s="147"/>
      <c r="V887" s="115"/>
      <c r="W887" s="115"/>
      <c r="X887" s="115"/>
      <c r="Y887" s="147"/>
      <c r="Z887" s="149"/>
      <c r="AA887" s="147"/>
      <c r="AB887" s="147"/>
      <c r="AC887" s="147"/>
      <c r="AD887" s="114"/>
      <c r="AE887" s="114"/>
      <c r="AF887" s="147"/>
      <c r="AG887" s="149"/>
      <c r="AH887" s="147"/>
      <c r="AI887" s="147"/>
      <c r="AJ887" s="147"/>
      <c r="AK887" s="114"/>
      <c r="AL887" s="114"/>
      <c r="AM887" s="147"/>
      <c r="AN887" s="149"/>
      <c r="AO887" s="147"/>
      <c r="AP887" s="147"/>
      <c r="AQ887" s="114"/>
      <c r="AR887" s="147"/>
      <c r="AS887" s="114"/>
      <c r="AT887" s="147"/>
      <c r="AU887" s="147"/>
      <c r="AV887" s="147"/>
      <c r="AW887" s="114"/>
      <c r="AX887" s="147"/>
      <c r="AY887" s="114"/>
      <c r="AZ887" s="147"/>
      <c r="BA887" s="114"/>
      <c r="BB887" s="149"/>
      <c r="BC887" s="118"/>
      <c r="BD887" s="70"/>
      <c r="BE887" s="71"/>
      <c r="BF887" s="148"/>
      <c r="BG887" s="148"/>
      <c r="BH887" s="147"/>
      <c r="BI887" s="114"/>
      <c r="BJ887" s="114"/>
      <c r="BK887" s="147"/>
      <c r="BL887" s="150"/>
      <c r="BM887" s="147"/>
      <c r="BN887" s="147"/>
      <c r="BO887" s="147"/>
      <c r="BP887" s="147"/>
      <c r="BQ887" s="147"/>
      <c r="BR887" s="115"/>
      <c r="BS887" s="115"/>
      <c r="BT887" s="115"/>
      <c r="BU887" s="147"/>
      <c r="BV887" s="150"/>
      <c r="BW887" s="147"/>
      <c r="BX887" s="147"/>
      <c r="BY887" s="147"/>
      <c r="BZ887" s="147"/>
      <c r="CA887" s="147"/>
      <c r="CB887" s="115"/>
      <c r="CC887" s="115"/>
      <c r="CD887" s="115"/>
      <c r="CE887" s="147"/>
      <c r="CF887" s="150"/>
      <c r="CG887" s="120"/>
      <c r="CH887" s="185"/>
      <c r="CI887" s="122"/>
      <c r="CJ887" s="122"/>
      <c r="CK887" s="184"/>
      <c r="CL887" s="184"/>
    </row>
    <row r="888" spans="1:90" hidden="1" x14ac:dyDescent="0.25">
      <c r="A888" s="145"/>
      <c r="B888" s="146"/>
      <c r="C888" s="94"/>
      <c r="D888" s="147"/>
      <c r="E888" s="148"/>
      <c r="F888" s="149"/>
      <c r="G888" s="147"/>
      <c r="H888" s="147"/>
      <c r="I888" s="147"/>
      <c r="J888" s="147"/>
      <c r="K888" s="147"/>
      <c r="L888" s="115"/>
      <c r="M888" s="115"/>
      <c r="N888" s="115"/>
      <c r="O888" s="147"/>
      <c r="P888" s="149"/>
      <c r="Q888" s="147"/>
      <c r="R888" s="147"/>
      <c r="S888" s="147"/>
      <c r="T888" s="147"/>
      <c r="U888" s="147"/>
      <c r="V888" s="115"/>
      <c r="W888" s="115"/>
      <c r="X888" s="115"/>
      <c r="Y888" s="147"/>
      <c r="Z888" s="149"/>
      <c r="AA888" s="147"/>
      <c r="AB888" s="147"/>
      <c r="AC888" s="147"/>
      <c r="AD888" s="114"/>
      <c r="AE888" s="114"/>
      <c r="AF888" s="147"/>
      <c r="AG888" s="149"/>
      <c r="AH888" s="147"/>
      <c r="AI888" s="147"/>
      <c r="AJ888" s="147"/>
      <c r="AK888" s="114"/>
      <c r="AL888" s="114"/>
      <c r="AM888" s="147"/>
      <c r="AN888" s="149"/>
      <c r="AO888" s="147"/>
      <c r="AP888" s="147"/>
      <c r="AQ888" s="114"/>
      <c r="AR888" s="147"/>
      <c r="AS888" s="114"/>
      <c r="AT888" s="147"/>
      <c r="AU888" s="147"/>
      <c r="AV888" s="147"/>
      <c r="AW888" s="114"/>
      <c r="AX888" s="147"/>
      <c r="AY888" s="114"/>
      <c r="AZ888" s="147"/>
      <c r="BA888" s="114"/>
      <c r="BB888" s="149"/>
      <c r="BC888" s="118"/>
      <c r="BD888" s="70"/>
      <c r="BE888" s="71"/>
      <c r="BF888" s="148"/>
      <c r="BG888" s="148"/>
      <c r="BH888" s="147"/>
      <c r="BI888" s="114"/>
      <c r="BJ888" s="114"/>
      <c r="BK888" s="147"/>
      <c r="BL888" s="150"/>
      <c r="BM888" s="147"/>
      <c r="BN888" s="147"/>
      <c r="BO888" s="147"/>
      <c r="BP888" s="147"/>
      <c r="BQ888" s="147"/>
      <c r="BR888" s="115"/>
      <c r="BS888" s="115"/>
      <c r="BT888" s="115"/>
      <c r="BU888" s="147"/>
      <c r="BV888" s="150"/>
      <c r="BW888" s="147"/>
      <c r="BX888" s="147"/>
      <c r="BY888" s="147"/>
      <c r="BZ888" s="147"/>
      <c r="CA888" s="147"/>
      <c r="CB888" s="115"/>
      <c r="CC888" s="115"/>
      <c r="CD888" s="115"/>
      <c r="CE888" s="147"/>
      <c r="CF888" s="150"/>
      <c r="CG888" s="120"/>
      <c r="CH888" s="185"/>
      <c r="CI888" s="122"/>
      <c r="CJ888" s="122"/>
      <c r="CK888" s="184"/>
      <c r="CL888" s="184"/>
    </row>
    <row r="889" spans="1:90" hidden="1" x14ac:dyDescent="0.25">
      <c r="A889" s="145"/>
      <c r="B889" s="146"/>
      <c r="C889" s="94"/>
      <c r="D889" s="147"/>
      <c r="E889" s="148"/>
      <c r="F889" s="149"/>
      <c r="G889" s="147"/>
      <c r="H889" s="147"/>
      <c r="I889" s="147"/>
      <c r="J889" s="147"/>
      <c r="K889" s="147"/>
      <c r="L889" s="115"/>
      <c r="M889" s="115"/>
      <c r="N889" s="115"/>
      <c r="O889" s="147"/>
      <c r="P889" s="149"/>
      <c r="Q889" s="147"/>
      <c r="R889" s="147"/>
      <c r="S889" s="147"/>
      <c r="T889" s="147"/>
      <c r="U889" s="147"/>
      <c r="V889" s="115"/>
      <c r="W889" s="115"/>
      <c r="X889" s="115"/>
      <c r="Y889" s="147"/>
      <c r="Z889" s="149"/>
      <c r="AA889" s="147"/>
      <c r="AB889" s="147"/>
      <c r="AC889" s="147"/>
      <c r="AD889" s="114"/>
      <c r="AE889" s="114"/>
      <c r="AF889" s="147"/>
      <c r="AG889" s="149"/>
      <c r="AH889" s="147"/>
      <c r="AI889" s="147"/>
      <c r="AJ889" s="147"/>
      <c r="AK889" s="114"/>
      <c r="AL889" s="114"/>
      <c r="AM889" s="147"/>
      <c r="AN889" s="149"/>
      <c r="AO889" s="147"/>
      <c r="AP889" s="147"/>
      <c r="AQ889" s="114"/>
      <c r="AR889" s="147"/>
      <c r="AS889" s="114"/>
      <c r="AT889" s="147"/>
      <c r="AU889" s="147"/>
      <c r="AV889" s="147"/>
      <c r="AW889" s="114"/>
      <c r="AX889" s="147"/>
      <c r="AY889" s="114"/>
      <c r="AZ889" s="147"/>
      <c r="BA889" s="114"/>
      <c r="BB889" s="149"/>
      <c r="BC889" s="118"/>
      <c r="BD889" s="70"/>
      <c r="BE889" s="71"/>
      <c r="BF889" s="148"/>
      <c r="BG889" s="148"/>
      <c r="BH889" s="147"/>
      <c r="BI889" s="114"/>
      <c r="BJ889" s="114"/>
      <c r="BK889" s="147"/>
      <c r="BL889" s="150"/>
      <c r="BM889" s="147"/>
      <c r="BN889" s="147"/>
      <c r="BO889" s="147"/>
      <c r="BP889" s="147"/>
      <c r="BQ889" s="147"/>
      <c r="BR889" s="115"/>
      <c r="BS889" s="115"/>
      <c r="BT889" s="115"/>
      <c r="BU889" s="147"/>
      <c r="BV889" s="150"/>
      <c r="BW889" s="147"/>
      <c r="BX889" s="147"/>
      <c r="BY889" s="147"/>
      <c r="BZ889" s="147"/>
      <c r="CA889" s="147"/>
      <c r="CB889" s="115"/>
      <c r="CC889" s="115"/>
      <c r="CD889" s="115"/>
      <c r="CE889" s="147"/>
      <c r="CF889" s="150"/>
      <c r="CG889" s="120"/>
      <c r="CH889" s="185"/>
      <c r="CI889" s="122"/>
      <c r="CJ889" s="122"/>
      <c r="CK889" s="184"/>
      <c r="CL889" s="184"/>
    </row>
    <row r="890" spans="1:90" hidden="1" x14ac:dyDescent="0.25">
      <c r="A890" s="145"/>
      <c r="B890" s="146"/>
      <c r="C890" s="94"/>
      <c r="D890" s="147"/>
      <c r="E890" s="148"/>
      <c r="F890" s="149"/>
      <c r="G890" s="147"/>
      <c r="H890" s="147"/>
      <c r="I890" s="147"/>
      <c r="J890" s="147"/>
      <c r="K890" s="147"/>
      <c r="L890" s="115"/>
      <c r="M890" s="115"/>
      <c r="N890" s="115"/>
      <c r="O890" s="147"/>
      <c r="P890" s="149"/>
      <c r="Q890" s="147"/>
      <c r="R890" s="147"/>
      <c r="S890" s="147"/>
      <c r="T890" s="147"/>
      <c r="U890" s="147"/>
      <c r="V890" s="115"/>
      <c r="W890" s="115"/>
      <c r="X890" s="115"/>
      <c r="Y890" s="147"/>
      <c r="Z890" s="149"/>
      <c r="AA890" s="147"/>
      <c r="AB890" s="147"/>
      <c r="AC890" s="147"/>
      <c r="AD890" s="114"/>
      <c r="AE890" s="114"/>
      <c r="AF890" s="147"/>
      <c r="AG890" s="149"/>
      <c r="AH890" s="147"/>
      <c r="AI890" s="147"/>
      <c r="AJ890" s="147"/>
      <c r="AK890" s="114"/>
      <c r="AL890" s="114"/>
      <c r="AM890" s="147"/>
      <c r="AN890" s="149"/>
      <c r="AO890" s="147"/>
      <c r="AP890" s="147"/>
      <c r="AQ890" s="114"/>
      <c r="AR890" s="147"/>
      <c r="AS890" s="114"/>
      <c r="AT890" s="147"/>
      <c r="AU890" s="147"/>
      <c r="AV890" s="147"/>
      <c r="AW890" s="114"/>
      <c r="AX890" s="147"/>
      <c r="AY890" s="114"/>
      <c r="AZ890" s="147"/>
      <c r="BA890" s="114"/>
      <c r="BB890" s="149"/>
      <c r="BC890" s="118"/>
      <c r="BD890" s="70"/>
      <c r="BE890" s="71"/>
      <c r="BF890" s="148"/>
      <c r="BG890" s="148"/>
      <c r="BH890" s="147"/>
      <c r="BI890" s="114"/>
      <c r="BJ890" s="114"/>
      <c r="BK890" s="147"/>
      <c r="BL890" s="150"/>
      <c r="BM890" s="147"/>
      <c r="BN890" s="147"/>
      <c r="BO890" s="147"/>
      <c r="BP890" s="147"/>
      <c r="BQ890" s="147"/>
      <c r="BR890" s="115"/>
      <c r="BS890" s="115"/>
      <c r="BT890" s="115"/>
      <c r="BU890" s="147"/>
      <c r="BV890" s="150"/>
      <c r="BW890" s="147"/>
      <c r="BX890" s="147"/>
      <c r="BY890" s="147"/>
      <c r="BZ890" s="147"/>
      <c r="CA890" s="147"/>
      <c r="CB890" s="115"/>
      <c r="CC890" s="115"/>
      <c r="CD890" s="115"/>
      <c r="CE890" s="147"/>
      <c r="CF890" s="150"/>
      <c r="CG890" s="120"/>
      <c r="CH890" s="185"/>
      <c r="CI890" s="122"/>
      <c r="CJ890" s="122"/>
      <c r="CK890" s="184"/>
      <c r="CL890" s="184"/>
    </row>
    <row r="891" spans="1:90" hidden="1" x14ac:dyDescent="0.25">
      <c r="A891" s="145"/>
      <c r="B891" s="146"/>
      <c r="C891" s="94"/>
      <c r="D891" s="147"/>
      <c r="E891" s="148"/>
      <c r="F891" s="149"/>
      <c r="G891" s="147"/>
      <c r="H891" s="147"/>
      <c r="I891" s="147"/>
      <c r="J891" s="147"/>
      <c r="K891" s="147"/>
      <c r="L891" s="115"/>
      <c r="M891" s="115"/>
      <c r="N891" s="115"/>
      <c r="O891" s="147"/>
      <c r="P891" s="149"/>
      <c r="Q891" s="147"/>
      <c r="R891" s="147"/>
      <c r="S891" s="147"/>
      <c r="T891" s="147"/>
      <c r="U891" s="147"/>
      <c r="V891" s="115"/>
      <c r="W891" s="115"/>
      <c r="X891" s="115"/>
      <c r="Y891" s="147"/>
      <c r="Z891" s="149"/>
      <c r="AA891" s="147"/>
      <c r="AB891" s="147"/>
      <c r="AC891" s="147"/>
      <c r="AD891" s="114"/>
      <c r="AE891" s="114"/>
      <c r="AF891" s="147"/>
      <c r="AG891" s="149"/>
      <c r="AH891" s="147"/>
      <c r="AI891" s="147"/>
      <c r="AJ891" s="147"/>
      <c r="AK891" s="114"/>
      <c r="AL891" s="114"/>
      <c r="AM891" s="147"/>
      <c r="AN891" s="149"/>
      <c r="AO891" s="147"/>
      <c r="AP891" s="147"/>
      <c r="AQ891" s="114"/>
      <c r="AR891" s="147"/>
      <c r="AS891" s="114"/>
      <c r="AT891" s="147"/>
      <c r="AU891" s="147"/>
      <c r="AV891" s="147"/>
      <c r="AW891" s="114"/>
      <c r="AX891" s="147"/>
      <c r="AY891" s="114"/>
      <c r="AZ891" s="147"/>
      <c r="BA891" s="114"/>
      <c r="BB891" s="149"/>
      <c r="BC891" s="118"/>
      <c r="BD891" s="70"/>
      <c r="BE891" s="71"/>
      <c r="BF891" s="148"/>
      <c r="BG891" s="148"/>
      <c r="BH891" s="147"/>
      <c r="BI891" s="114"/>
      <c r="BJ891" s="114"/>
      <c r="BK891" s="147"/>
      <c r="BL891" s="150"/>
      <c r="BM891" s="147"/>
      <c r="BN891" s="147"/>
      <c r="BO891" s="147"/>
      <c r="BP891" s="147"/>
      <c r="BQ891" s="147"/>
      <c r="BR891" s="115"/>
      <c r="BS891" s="115"/>
      <c r="BT891" s="115"/>
      <c r="BU891" s="147"/>
      <c r="BV891" s="150"/>
      <c r="BW891" s="147"/>
      <c r="BX891" s="147"/>
      <c r="BY891" s="147"/>
      <c r="BZ891" s="147"/>
      <c r="CA891" s="147"/>
      <c r="CB891" s="115"/>
      <c r="CC891" s="115"/>
      <c r="CD891" s="115"/>
      <c r="CE891" s="147"/>
      <c r="CF891" s="150"/>
      <c r="CG891" s="120"/>
      <c r="CH891" s="185"/>
      <c r="CI891" s="122"/>
      <c r="CJ891" s="122"/>
      <c r="CK891" s="184"/>
      <c r="CL891" s="184"/>
    </row>
    <row r="892" spans="1:90" hidden="1" x14ac:dyDescent="0.25">
      <c r="A892" s="145"/>
      <c r="B892" s="146"/>
      <c r="C892" s="94"/>
      <c r="D892" s="147"/>
      <c r="E892" s="148"/>
      <c r="F892" s="149"/>
      <c r="G892" s="147"/>
      <c r="H892" s="147"/>
      <c r="I892" s="147"/>
      <c r="J892" s="147"/>
      <c r="K892" s="147"/>
      <c r="L892" s="115"/>
      <c r="M892" s="115"/>
      <c r="N892" s="115"/>
      <c r="O892" s="147"/>
      <c r="P892" s="149"/>
      <c r="Q892" s="147"/>
      <c r="R892" s="147"/>
      <c r="S892" s="147"/>
      <c r="T892" s="147"/>
      <c r="U892" s="147"/>
      <c r="V892" s="115"/>
      <c r="W892" s="115"/>
      <c r="X892" s="115"/>
      <c r="Y892" s="147"/>
      <c r="Z892" s="149"/>
      <c r="AA892" s="147"/>
      <c r="AB892" s="147"/>
      <c r="AC892" s="147"/>
      <c r="AD892" s="114"/>
      <c r="AE892" s="114"/>
      <c r="AF892" s="147"/>
      <c r="AG892" s="149"/>
      <c r="AH892" s="147"/>
      <c r="AI892" s="147"/>
      <c r="AJ892" s="147"/>
      <c r="AK892" s="114"/>
      <c r="AL892" s="114"/>
      <c r="AM892" s="147"/>
      <c r="AN892" s="149"/>
      <c r="AO892" s="147"/>
      <c r="AP892" s="147"/>
      <c r="AQ892" s="114"/>
      <c r="AR892" s="147"/>
      <c r="AS892" s="114"/>
      <c r="AT892" s="147"/>
      <c r="AU892" s="147"/>
      <c r="AV892" s="147"/>
      <c r="AW892" s="114"/>
      <c r="AX892" s="147"/>
      <c r="AY892" s="114"/>
      <c r="AZ892" s="147"/>
      <c r="BA892" s="114"/>
      <c r="BB892" s="149"/>
      <c r="BC892" s="118"/>
      <c r="BD892" s="70"/>
      <c r="BE892" s="71"/>
      <c r="BF892" s="148"/>
      <c r="BG892" s="148"/>
      <c r="BH892" s="147"/>
      <c r="BI892" s="114"/>
      <c r="BJ892" s="114"/>
      <c r="BK892" s="147"/>
      <c r="BL892" s="150"/>
      <c r="BM892" s="147"/>
      <c r="BN892" s="147"/>
      <c r="BO892" s="147"/>
      <c r="BP892" s="147"/>
      <c r="BQ892" s="147"/>
      <c r="BR892" s="115"/>
      <c r="BS892" s="115"/>
      <c r="BT892" s="115"/>
      <c r="BU892" s="147"/>
      <c r="BV892" s="150"/>
      <c r="BW892" s="147"/>
      <c r="BX892" s="147"/>
      <c r="BY892" s="147"/>
      <c r="BZ892" s="147"/>
      <c r="CA892" s="147"/>
      <c r="CB892" s="115"/>
      <c r="CC892" s="115"/>
      <c r="CD892" s="115"/>
      <c r="CE892" s="147"/>
      <c r="CF892" s="150"/>
      <c r="CG892" s="120"/>
      <c r="CH892" s="185"/>
      <c r="CI892" s="122"/>
      <c r="CJ892" s="122"/>
      <c r="CK892" s="184"/>
      <c r="CL892" s="184"/>
    </row>
    <row r="893" spans="1:90" hidden="1" x14ac:dyDescent="0.25">
      <c r="A893" s="145"/>
      <c r="B893" s="146"/>
      <c r="C893" s="94"/>
      <c r="D893" s="147"/>
      <c r="E893" s="148"/>
      <c r="F893" s="149"/>
      <c r="G893" s="147"/>
      <c r="H893" s="147"/>
      <c r="I893" s="147"/>
      <c r="J893" s="147"/>
      <c r="K893" s="147"/>
      <c r="L893" s="115"/>
      <c r="M893" s="115"/>
      <c r="N893" s="115"/>
      <c r="O893" s="147"/>
      <c r="P893" s="149"/>
      <c r="Q893" s="147"/>
      <c r="R893" s="147"/>
      <c r="S893" s="147"/>
      <c r="T893" s="147"/>
      <c r="U893" s="147"/>
      <c r="V893" s="115"/>
      <c r="W893" s="115"/>
      <c r="X893" s="115"/>
      <c r="Y893" s="147"/>
      <c r="Z893" s="149"/>
      <c r="AA893" s="147"/>
      <c r="AB893" s="147"/>
      <c r="AC893" s="147"/>
      <c r="AD893" s="114"/>
      <c r="AE893" s="114"/>
      <c r="AF893" s="147"/>
      <c r="AG893" s="149"/>
      <c r="AH893" s="147"/>
      <c r="AI893" s="147"/>
      <c r="AJ893" s="147"/>
      <c r="AK893" s="114"/>
      <c r="AL893" s="114"/>
      <c r="AM893" s="147"/>
      <c r="AN893" s="149"/>
      <c r="AO893" s="147"/>
      <c r="AP893" s="147"/>
      <c r="AQ893" s="114"/>
      <c r="AR893" s="147"/>
      <c r="AS893" s="114"/>
      <c r="AT893" s="147"/>
      <c r="AU893" s="147"/>
      <c r="AV893" s="147"/>
      <c r="AW893" s="114"/>
      <c r="AX893" s="147"/>
      <c r="AY893" s="114"/>
      <c r="AZ893" s="147"/>
      <c r="BA893" s="114"/>
      <c r="BB893" s="149"/>
      <c r="BC893" s="118"/>
      <c r="BD893" s="70"/>
      <c r="BE893" s="71"/>
      <c r="BF893" s="148"/>
      <c r="BG893" s="148"/>
      <c r="BH893" s="147"/>
      <c r="BI893" s="114"/>
      <c r="BJ893" s="114"/>
      <c r="BK893" s="147"/>
      <c r="BL893" s="150"/>
      <c r="BM893" s="147"/>
      <c r="BN893" s="147"/>
      <c r="BO893" s="147"/>
      <c r="BP893" s="147"/>
      <c r="BQ893" s="147"/>
      <c r="BR893" s="115"/>
      <c r="BS893" s="115"/>
      <c r="BT893" s="115"/>
      <c r="BU893" s="147"/>
      <c r="BV893" s="150"/>
      <c r="BW893" s="147"/>
      <c r="BX893" s="147"/>
      <c r="BY893" s="147"/>
      <c r="BZ893" s="147"/>
      <c r="CA893" s="147"/>
      <c r="CB893" s="115"/>
      <c r="CC893" s="115"/>
      <c r="CD893" s="115"/>
      <c r="CE893" s="147"/>
      <c r="CF893" s="150"/>
      <c r="CG893" s="120"/>
      <c r="CH893" s="185"/>
      <c r="CI893" s="122"/>
      <c r="CJ893" s="122"/>
      <c r="CK893" s="184"/>
      <c r="CL893" s="184"/>
    </row>
    <row r="894" spans="1:90" hidden="1" x14ac:dyDescent="0.25">
      <c r="A894" s="145"/>
      <c r="B894" s="146"/>
      <c r="C894" s="94"/>
      <c r="D894" s="147"/>
      <c r="E894" s="148"/>
      <c r="F894" s="149"/>
      <c r="G894" s="147"/>
      <c r="H894" s="147"/>
      <c r="I894" s="147"/>
      <c r="J894" s="147"/>
      <c r="K894" s="147"/>
      <c r="L894" s="115"/>
      <c r="M894" s="115"/>
      <c r="N894" s="115"/>
      <c r="O894" s="147"/>
      <c r="P894" s="149"/>
      <c r="Q894" s="147"/>
      <c r="R894" s="147"/>
      <c r="S894" s="147"/>
      <c r="T894" s="147"/>
      <c r="U894" s="147"/>
      <c r="V894" s="115"/>
      <c r="W894" s="115"/>
      <c r="X894" s="115"/>
      <c r="Y894" s="147"/>
      <c r="Z894" s="149"/>
      <c r="AA894" s="147"/>
      <c r="AB894" s="147"/>
      <c r="AC894" s="147"/>
      <c r="AD894" s="114"/>
      <c r="AE894" s="114"/>
      <c r="AF894" s="147"/>
      <c r="AG894" s="149"/>
      <c r="AH894" s="147"/>
      <c r="AI894" s="147"/>
      <c r="AJ894" s="147"/>
      <c r="AK894" s="114"/>
      <c r="AL894" s="114"/>
      <c r="AM894" s="147"/>
      <c r="AN894" s="149"/>
      <c r="AO894" s="147"/>
      <c r="AP894" s="147"/>
      <c r="AQ894" s="114"/>
      <c r="AR894" s="147"/>
      <c r="AS894" s="114"/>
      <c r="AT894" s="147"/>
      <c r="AU894" s="147"/>
      <c r="AV894" s="147"/>
      <c r="AW894" s="114"/>
      <c r="AX894" s="147"/>
      <c r="AY894" s="114"/>
      <c r="AZ894" s="147"/>
      <c r="BA894" s="114"/>
      <c r="BB894" s="149"/>
      <c r="BC894" s="118"/>
      <c r="BD894" s="70"/>
      <c r="BE894" s="71"/>
      <c r="BF894" s="148"/>
      <c r="BG894" s="148"/>
      <c r="BH894" s="147"/>
      <c r="BI894" s="114"/>
      <c r="BJ894" s="114"/>
      <c r="BK894" s="147"/>
      <c r="BL894" s="150"/>
      <c r="BM894" s="147"/>
      <c r="BN894" s="147"/>
      <c r="BO894" s="147"/>
      <c r="BP894" s="147"/>
      <c r="BQ894" s="147"/>
      <c r="BR894" s="115"/>
      <c r="BS894" s="115"/>
      <c r="BT894" s="115"/>
      <c r="BU894" s="147"/>
      <c r="BV894" s="150"/>
      <c r="BW894" s="147"/>
      <c r="BX894" s="147"/>
      <c r="BY894" s="147"/>
      <c r="BZ894" s="147"/>
      <c r="CA894" s="147"/>
      <c r="CB894" s="115"/>
      <c r="CC894" s="115"/>
      <c r="CD894" s="115"/>
      <c r="CE894" s="147"/>
      <c r="CF894" s="150"/>
      <c r="CG894" s="120"/>
      <c r="CH894" s="185"/>
      <c r="CI894" s="122"/>
      <c r="CJ894" s="122"/>
      <c r="CK894" s="184"/>
      <c r="CL894" s="184"/>
    </row>
    <row r="895" spans="1:90" hidden="1" x14ac:dyDescent="0.25">
      <c r="A895" s="145"/>
      <c r="B895" s="146"/>
      <c r="C895" s="94"/>
      <c r="D895" s="147"/>
      <c r="E895" s="148"/>
      <c r="F895" s="149"/>
      <c r="G895" s="147"/>
      <c r="H895" s="147"/>
      <c r="I895" s="147"/>
      <c r="J895" s="147"/>
      <c r="K895" s="147"/>
      <c r="L895" s="115"/>
      <c r="M895" s="115"/>
      <c r="N895" s="115"/>
      <c r="O895" s="147"/>
      <c r="P895" s="149"/>
      <c r="Q895" s="147"/>
      <c r="R895" s="147"/>
      <c r="S895" s="147"/>
      <c r="T895" s="147"/>
      <c r="U895" s="147"/>
      <c r="V895" s="115"/>
      <c r="W895" s="115"/>
      <c r="X895" s="115"/>
      <c r="Y895" s="147"/>
      <c r="Z895" s="149"/>
      <c r="AA895" s="147"/>
      <c r="AB895" s="147"/>
      <c r="AC895" s="147"/>
      <c r="AD895" s="114"/>
      <c r="AE895" s="114"/>
      <c r="AF895" s="147"/>
      <c r="AG895" s="149"/>
      <c r="AH895" s="147"/>
      <c r="AI895" s="147"/>
      <c r="AJ895" s="147"/>
      <c r="AK895" s="114"/>
      <c r="AL895" s="114"/>
      <c r="AM895" s="147"/>
      <c r="AN895" s="149"/>
      <c r="AO895" s="147"/>
      <c r="AP895" s="147"/>
      <c r="AQ895" s="114"/>
      <c r="AR895" s="147"/>
      <c r="AS895" s="114"/>
      <c r="AT895" s="147"/>
      <c r="AU895" s="147"/>
      <c r="AV895" s="147"/>
      <c r="AW895" s="114"/>
      <c r="AX895" s="147"/>
      <c r="AY895" s="114"/>
      <c r="AZ895" s="147"/>
      <c r="BA895" s="114"/>
      <c r="BB895" s="149"/>
      <c r="BC895" s="118"/>
      <c r="BD895" s="70"/>
      <c r="BE895" s="71"/>
      <c r="BF895" s="148"/>
      <c r="BG895" s="148"/>
      <c r="BH895" s="147"/>
      <c r="BI895" s="114"/>
      <c r="BJ895" s="114"/>
      <c r="BK895" s="147"/>
      <c r="BL895" s="150"/>
      <c r="BM895" s="147"/>
      <c r="BN895" s="147"/>
      <c r="BO895" s="147"/>
      <c r="BP895" s="147"/>
      <c r="BQ895" s="147"/>
      <c r="BR895" s="115"/>
      <c r="BS895" s="115"/>
      <c r="BT895" s="115"/>
      <c r="BU895" s="147"/>
      <c r="BV895" s="150"/>
      <c r="BW895" s="147"/>
      <c r="BX895" s="147"/>
      <c r="BY895" s="147"/>
      <c r="BZ895" s="147"/>
      <c r="CA895" s="147"/>
      <c r="CB895" s="115"/>
      <c r="CC895" s="115"/>
      <c r="CD895" s="115"/>
      <c r="CE895" s="147"/>
      <c r="CF895" s="150"/>
      <c r="CG895" s="120"/>
      <c r="CH895" s="185"/>
      <c r="CI895" s="122"/>
      <c r="CJ895" s="122"/>
      <c r="CK895" s="184"/>
      <c r="CL895" s="184"/>
    </row>
    <row r="896" spans="1:90" hidden="1" x14ac:dyDescent="0.25">
      <c r="A896" s="145"/>
      <c r="B896" s="146"/>
      <c r="C896" s="94"/>
      <c r="D896" s="147"/>
      <c r="E896" s="148"/>
      <c r="F896" s="149"/>
      <c r="G896" s="147"/>
      <c r="H896" s="147"/>
      <c r="I896" s="147"/>
      <c r="J896" s="147"/>
      <c r="K896" s="147"/>
      <c r="L896" s="115"/>
      <c r="M896" s="115"/>
      <c r="N896" s="115"/>
      <c r="O896" s="147"/>
      <c r="P896" s="149"/>
      <c r="Q896" s="147"/>
      <c r="R896" s="147"/>
      <c r="S896" s="147"/>
      <c r="T896" s="147"/>
      <c r="U896" s="147"/>
      <c r="V896" s="115"/>
      <c r="W896" s="115"/>
      <c r="X896" s="115"/>
      <c r="Y896" s="147"/>
      <c r="Z896" s="149"/>
      <c r="AA896" s="147"/>
      <c r="AB896" s="147"/>
      <c r="AC896" s="147"/>
      <c r="AD896" s="114"/>
      <c r="AE896" s="114"/>
      <c r="AF896" s="147"/>
      <c r="AG896" s="149"/>
      <c r="AH896" s="147"/>
      <c r="AI896" s="147"/>
      <c r="AJ896" s="147"/>
      <c r="AK896" s="114"/>
      <c r="AL896" s="114"/>
      <c r="AM896" s="147"/>
      <c r="AN896" s="149"/>
      <c r="AO896" s="147"/>
      <c r="AP896" s="147"/>
      <c r="AQ896" s="114"/>
      <c r="AR896" s="147"/>
      <c r="AS896" s="114"/>
      <c r="AT896" s="147"/>
      <c r="AU896" s="147"/>
      <c r="AV896" s="147"/>
      <c r="AW896" s="114"/>
      <c r="AX896" s="147"/>
      <c r="AY896" s="114"/>
      <c r="AZ896" s="147"/>
      <c r="BA896" s="114"/>
      <c r="BB896" s="149"/>
      <c r="BC896" s="118"/>
      <c r="BD896" s="70"/>
      <c r="BE896" s="71"/>
      <c r="BF896" s="148"/>
      <c r="BG896" s="148"/>
      <c r="BH896" s="147"/>
      <c r="BI896" s="114"/>
      <c r="BJ896" s="114"/>
      <c r="BK896" s="147"/>
      <c r="BL896" s="150"/>
      <c r="BM896" s="147"/>
      <c r="BN896" s="147"/>
      <c r="BO896" s="147"/>
      <c r="BP896" s="147"/>
      <c r="BQ896" s="147"/>
      <c r="BR896" s="115"/>
      <c r="BS896" s="115"/>
      <c r="BT896" s="115"/>
      <c r="BU896" s="147"/>
      <c r="BV896" s="150"/>
      <c r="BW896" s="147"/>
      <c r="BX896" s="147"/>
      <c r="BY896" s="147"/>
      <c r="BZ896" s="147"/>
      <c r="CA896" s="147"/>
      <c r="CB896" s="115"/>
      <c r="CC896" s="115"/>
      <c r="CD896" s="115"/>
      <c r="CE896" s="147"/>
      <c r="CF896" s="150"/>
      <c r="CG896" s="120"/>
      <c r="CH896" s="185"/>
      <c r="CI896" s="122"/>
      <c r="CJ896" s="122"/>
      <c r="CK896" s="184"/>
      <c r="CL896" s="184"/>
    </row>
    <row r="897" spans="1:90" hidden="1" x14ac:dyDescent="0.25">
      <c r="A897" s="145"/>
      <c r="B897" s="146"/>
      <c r="C897" s="94"/>
      <c r="D897" s="147"/>
      <c r="E897" s="148"/>
      <c r="F897" s="149"/>
      <c r="G897" s="147"/>
      <c r="H897" s="147"/>
      <c r="I897" s="147"/>
      <c r="J897" s="147"/>
      <c r="K897" s="147"/>
      <c r="L897" s="115"/>
      <c r="M897" s="115"/>
      <c r="N897" s="115"/>
      <c r="O897" s="147"/>
      <c r="P897" s="149"/>
      <c r="Q897" s="147"/>
      <c r="R897" s="147"/>
      <c r="S897" s="147"/>
      <c r="T897" s="147"/>
      <c r="U897" s="147"/>
      <c r="V897" s="115"/>
      <c r="W897" s="115"/>
      <c r="X897" s="115"/>
      <c r="Y897" s="147"/>
      <c r="Z897" s="149"/>
      <c r="AA897" s="147"/>
      <c r="AB897" s="147"/>
      <c r="AC897" s="147"/>
      <c r="AD897" s="114"/>
      <c r="AE897" s="114"/>
      <c r="AF897" s="147"/>
      <c r="AG897" s="149"/>
      <c r="AH897" s="147"/>
      <c r="AI897" s="147"/>
      <c r="AJ897" s="147"/>
      <c r="AK897" s="114"/>
      <c r="AL897" s="114"/>
      <c r="AM897" s="147"/>
      <c r="AN897" s="149"/>
      <c r="AO897" s="147"/>
      <c r="AP897" s="147"/>
      <c r="AQ897" s="114"/>
      <c r="AR897" s="147"/>
      <c r="AS897" s="114"/>
      <c r="AT897" s="147"/>
      <c r="AU897" s="147"/>
      <c r="AV897" s="147"/>
      <c r="AW897" s="114"/>
      <c r="AX897" s="147"/>
      <c r="AY897" s="114"/>
      <c r="AZ897" s="147"/>
      <c r="BA897" s="114"/>
      <c r="BB897" s="149"/>
      <c r="BC897" s="118"/>
      <c r="BD897" s="70"/>
      <c r="BE897" s="71"/>
      <c r="BF897" s="148"/>
      <c r="BG897" s="148"/>
      <c r="BH897" s="147"/>
      <c r="BI897" s="114"/>
      <c r="BJ897" s="114"/>
      <c r="BK897" s="147"/>
      <c r="BL897" s="150"/>
      <c r="BM897" s="147"/>
      <c r="BN897" s="147"/>
      <c r="BO897" s="147"/>
      <c r="BP897" s="147"/>
      <c r="BQ897" s="147"/>
      <c r="BR897" s="115"/>
      <c r="BS897" s="115"/>
      <c r="BT897" s="115"/>
      <c r="BU897" s="147"/>
      <c r="BV897" s="150"/>
      <c r="BW897" s="147"/>
      <c r="BX897" s="147"/>
      <c r="BY897" s="147"/>
      <c r="BZ897" s="147"/>
      <c r="CA897" s="147"/>
      <c r="CB897" s="115"/>
      <c r="CC897" s="115"/>
      <c r="CD897" s="115"/>
      <c r="CE897" s="147"/>
      <c r="CF897" s="150"/>
      <c r="CG897" s="120"/>
      <c r="CH897" s="185"/>
      <c r="CI897" s="122"/>
      <c r="CJ897" s="122"/>
      <c r="CK897" s="184"/>
      <c r="CL897" s="184"/>
    </row>
    <row r="898" spans="1:90" hidden="1" x14ac:dyDescent="0.25">
      <c r="A898" s="145"/>
      <c r="B898" s="146"/>
      <c r="C898" s="94"/>
      <c r="D898" s="147"/>
      <c r="E898" s="148"/>
      <c r="F898" s="149"/>
      <c r="G898" s="147"/>
      <c r="H898" s="147"/>
      <c r="I898" s="147"/>
      <c r="J898" s="147"/>
      <c r="K898" s="147"/>
      <c r="L898" s="115"/>
      <c r="M898" s="115"/>
      <c r="N898" s="115"/>
      <c r="O898" s="147"/>
      <c r="P898" s="149"/>
      <c r="Q898" s="147"/>
      <c r="R898" s="147"/>
      <c r="S898" s="147"/>
      <c r="T898" s="147"/>
      <c r="U898" s="147"/>
      <c r="V898" s="115"/>
      <c r="W898" s="115"/>
      <c r="X898" s="115"/>
      <c r="Y898" s="147"/>
      <c r="Z898" s="149"/>
      <c r="AA898" s="147"/>
      <c r="AB898" s="147"/>
      <c r="AC898" s="147"/>
      <c r="AD898" s="114"/>
      <c r="AE898" s="114"/>
      <c r="AF898" s="147"/>
      <c r="AG898" s="149"/>
      <c r="AH898" s="147"/>
      <c r="AI898" s="147"/>
      <c r="AJ898" s="147"/>
      <c r="AK898" s="114"/>
      <c r="AL898" s="114"/>
      <c r="AM898" s="147"/>
      <c r="AN898" s="149"/>
      <c r="AO898" s="147"/>
      <c r="AP898" s="147"/>
      <c r="AQ898" s="114"/>
      <c r="AR898" s="147"/>
      <c r="AS898" s="114"/>
      <c r="AT898" s="147"/>
      <c r="AU898" s="147"/>
      <c r="AV898" s="147"/>
      <c r="AW898" s="114"/>
      <c r="AX898" s="147"/>
      <c r="AY898" s="114"/>
      <c r="AZ898" s="147"/>
      <c r="BA898" s="114"/>
      <c r="BB898" s="149"/>
      <c r="BC898" s="118"/>
      <c r="BD898" s="70"/>
      <c r="BE898" s="71"/>
      <c r="BF898" s="148"/>
      <c r="BG898" s="148"/>
      <c r="BH898" s="147"/>
      <c r="BI898" s="114"/>
      <c r="BJ898" s="114"/>
      <c r="BK898" s="147"/>
      <c r="BL898" s="150"/>
      <c r="BM898" s="147"/>
      <c r="BN898" s="147"/>
      <c r="BO898" s="147"/>
      <c r="BP898" s="147"/>
      <c r="BQ898" s="147"/>
      <c r="BR898" s="115"/>
      <c r="BS898" s="115"/>
      <c r="BT898" s="115"/>
      <c r="BU898" s="147"/>
      <c r="BV898" s="150"/>
      <c r="BW898" s="147"/>
      <c r="BX898" s="147"/>
      <c r="BY898" s="147"/>
      <c r="BZ898" s="147"/>
      <c r="CA898" s="147"/>
      <c r="CB898" s="115"/>
      <c r="CC898" s="115"/>
      <c r="CD898" s="115"/>
      <c r="CE898" s="147"/>
      <c r="CF898" s="150"/>
      <c r="CG898" s="120"/>
      <c r="CH898" s="185"/>
      <c r="CI898" s="122"/>
      <c r="CJ898" s="122"/>
      <c r="CK898" s="184"/>
      <c r="CL898" s="184"/>
    </row>
    <row r="899" spans="1:90" hidden="1" x14ac:dyDescent="0.25">
      <c r="A899" s="145"/>
      <c r="B899" s="146"/>
      <c r="C899" s="94"/>
      <c r="D899" s="147"/>
      <c r="E899" s="148"/>
      <c r="F899" s="149"/>
      <c r="G899" s="147"/>
      <c r="H899" s="147"/>
      <c r="I899" s="147"/>
      <c r="J899" s="147"/>
      <c r="K899" s="147"/>
      <c r="L899" s="115"/>
      <c r="M899" s="115"/>
      <c r="N899" s="115"/>
      <c r="O899" s="147"/>
      <c r="P899" s="149"/>
      <c r="Q899" s="147"/>
      <c r="R899" s="147"/>
      <c r="S899" s="147"/>
      <c r="T899" s="147"/>
      <c r="U899" s="147"/>
      <c r="V899" s="115"/>
      <c r="W899" s="115"/>
      <c r="X899" s="115"/>
      <c r="Y899" s="147"/>
      <c r="Z899" s="149"/>
      <c r="AA899" s="147"/>
      <c r="AB899" s="147"/>
      <c r="AC899" s="147"/>
      <c r="AD899" s="114"/>
      <c r="AE899" s="114"/>
      <c r="AF899" s="147"/>
      <c r="AG899" s="149"/>
      <c r="AH899" s="147"/>
      <c r="AI899" s="147"/>
      <c r="AJ899" s="147"/>
      <c r="AK899" s="114"/>
      <c r="AL899" s="114"/>
      <c r="AM899" s="147"/>
      <c r="AN899" s="149"/>
      <c r="AO899" s="147"/>
      <c r="AP899" s="147"/>
      <c r="AQ899" s="114"/>
      <c r="AR899" s="147"/>
      <c r="AS899" s="114"/>
      <c r="AT899" s="147"/>
      <c r="AU899" s="147"/>
      <c r="AV899" s="147"/>
      <c r="AW899" s="114"/>
      <c r="AX899" s="147"/>
      <c r="AY899" s="114"/>
      <c r="AZ899" s="147"/>
      <c r="BA899" s="114"/>
      <c r="BB899" s="149"/>
      <c r="BC899" s="118"/>
      <c r="BD899" s="70"/>
      <c r="BE899" s="71"/>
      <c r="BF899" s="148"/>
      <c r="BG899" s="148"/>
      <c r="BH899" s="147"/>
      <c r="BI899" s="114"/>
      <c r="BJ899" s="114"/>
      <c r="BK899" s="147"/>
      <c r="BL899" s="150"/>
      <c r="BM899" s="147"/>
      <c r="BN899" s="147"/>
      <c r="BO899" s="147"/>
      <c r="BP899" s="147"/>
      <c r="BQ899" s="147"/>
      <c r="BR899" s="115"/>
      <c r="BS899" s="115"/>
      <c r="BT899" s="115"/>
      <c r="BU899" s="147"/>
      <c r="BV899" s="150"/>
      <c r="BW899" s="147"/>
      <c r="BX899" s="147"/>
      <c r="BY899" s="147"/>
      <c r="BZ899" s="147"/>
      <c r="CA899" s="147"/>
      <c r="CB899" s="115"/>
      <c r="CC899" s="115"/>
      <c r="CD899" s="115"/>
      <c r="CE899" s="147"/>
      <c r="CF899" s="150"/>
      <c r="CG899" s="120"/>
      <c r="CH899" s="185"/>
      <c r="CI899" s="122"/>
      <c r="CJ899" s="122"/>
      <c r="CK899" s="184"/>
      <c r="CL899" s="184"/>
    </row>
    <row r="900" spans="1:90" hidden="1" x14ac:dyDescent="0.25">
      <c r="A900" s="145"/>
      <c r="B900" s="146"/>
      <c r="C900" s="94"/>
      <c r="D900" s="147"/>
      <c r="E900" s="148"/>
      <c r="F900" s="149"/>
      <c r="G900" s="147"/>
      <c r="H900" s="147"/>
      <c r="I900" s="147"/>
      <c r="J900" s="147"/>
      <c r="K900" s="147"/>
      <c r="L900" s="115"/>
      <c r="M900" s="115"/>
      <c r="N900" s="115"/>
      <c r="O900" s="147"/>
      <c r="P900" s="149"/>
      <c r="Q900" s="147"/>
      <c r="R900" s="147"/>
      <c r="S900" s="147"/>
      <c r="T900" s="147"/>
      <c r="U900" s="147"/>
      <c r="V900" s="115"/>
      <c r="W900" s="115"/>
      <c r="X900" s="115"/>
      <c r="Y900" s="147"/>
      <c r="Z900" s="149"/>
      <c r="AA900" s="147"/>
      <c r="AB900" s="147"/>
      <c r="AC900" s="147"/>
      <c r="AD900" s="114"/>
      <c r="AE900" s="114"/>
      <c r="AF900" s="147"/>
      <c r="AG900" s="149"/>
      <c r="AH900" s="147"/>
      <c r="AI900" s="147"/>
      <c r="AJ900" s="147"/>
      <c r="AK900" s="114"/>
      <c r="AL900" s="114"/>
      <c r="AM900" s="147"/>
      <c r="AN900" s="149"/>
      <c r="AO900" s="147"/>
      <c r="AP900" s="147"/>
      <c r="AQ900" s="114"/>
      <c r="AR900" s="147"/>
      <c r="AS900" s="114"/>
      <c r="AT900" s="147"/>
      <c r="AU900" s="147"/>
      <c r="AV900" s="147"/>
      <c r="AW900" s="114"/>
      <c r="AX900" s="147"/>
      <c r="AY900" s="114"/>
      <c r="AZ900" s="147"/>
      <c r="BA900" s="114"/>
      <c r="BB900" s="149"/>
      <c r="BC900" s="118"/>
      <c r="BD900" s="70"/>
      <c r="BE900" s="71"/>
      <c r="BF900" s="148"/>
      <c r="BG900" s="148"/>
      <c r="BH900" s="147"/>
      <c r="BI900" s="114"/>
      <c r="BJ900" s="114"/>
      <c r="BK900" s="147"/>
      <c r="BL900" s="150"/>
      <c r="BM900" s="147"/>
      <c r="BN900" s="147"/>
      <c r="BO900" s="147"/>
      <c r="BP900" s="147"/>
      <c r="BQ900" s="147"/>
      <c r="BR900" s="115"/>
      <c r="BS900" s="115"/>
      <c r="BT900" s="115"/>
      <c r="BU900" s="147"/>
      <c r="BV900" s="150"/>
      <c r="BW900" s="147"/>
      <c r="BX900" s="147"/>
      <c r="BY900" s="147"/>
      <c r="BZ900" s="147"/>
      <c r="CA900" s="147"/>
      <c r="CB900" s="115"/>
      <c r="CC900" s="115"/>
      <c r="CD900" s="115"/>
      <c r="CE900" s="147"/>
      <c r="CF900" s="150"/>
      <c r="CG900" s="120"/>
      <c r="CH900" s="185"/>
      <c r="CI900" s="122"/>
      <c r="CJ900" s="122"/>
      <c r="CK900" s="184"/>
      <c r="CL900" s="184"/>
    </row>
    <row r="901" spans="1:90" hidden="1" x14ac:dyDescent="0.25">
      <c r="A901" s="145"/>
      <c r="B901" s="146"/>
      <c r="C901" s="94"/>
      <c r="D901" s="147"/>
      <c r="E901" s="148"/>
      <c r="F901" s="149"/>
      <c r="G901" s="147"/>
      <c r="H901" s="147"/>
      <c r="I901" s="147"/>
      <c r="J901" s="147"/>
      <c r="K901" s="147"/>
      <c r="L901" s="115"/>
      <c r="M901" s="115"/>
      <c r="N901" s="115"/>
      <c r="O901" s="147"/>
      <c r="P901" s="149"/>
      <c r="Q901" s="147"/>
      <c r="R901" s="147"/>
      <c r="S901" s="147"/>
      <c r="T901" s="147"/>
      <c r="U901" s="147"/>
      <c r="V901" s="115"/>
      <c r="W901" s="115"/>
      <c r="X901" s="115"/>
      <c r="Y901" s="147"/>
      <c r="Z901" s="149"/>
      <c r="AA901" s="147"/>
      <c r="AB901" s="147"/>
      <c r="AC901" s="147"/>
      <c r="AD901" s="114"/>
      <c r="AE901" s="114"/>
      <c r="AF901" s="147"/>
      <c r="AG901" s="149"/>
      <c r="AH901" s="147"/>
      <c r="AI901" s="147"/>
      <c r="AJ901" s="147"/>
      <c r="AK901" s="114"/>
      <c r="AL901" s="114"/>
      <c r="AM901" s="147"/>
      <c r="AN901" s="149"/>
      <c r="AO901" s="147"/>
      <c r="AP901" s="147"/>
      <c r="AQ901" s="114"/>
      <c r="AR901" s="147"/>
      <c r="AS901" s="114"/>
      <c r="AT901" s="147"/>
      <c r="AU901" s="147"/>
      <c r="AV901" s="147"/>
      <c r="AW901" s="114"/>
      <c r="AX901" s="147"/>
      <c r="AY901" s="114"/>
      <c r="AZ901" s="147"/>
      <c r="BA901" s="114"/>
      <c r="BB901" s="149"/>
      <c r="BC901" s="118"/>
      <c r="BD901" s="70"/>
      <c r="BE901" s="71"/>
      <c r="BF901" s="148"/>
      <c r="BG901" s="148"/>
      <c r="BH901" s="147"/>
      <c r="BI901" s="114"/>
      <c r="BJ901" s="114"/>
      <c r="BK901" s="147"/>
      <c r="BL901" s="150"/>
      <c r="BM901" s="147"/>
      <c r="BN901" s="147"/>
      <c r="BO901" s="147"/>
      <c r="BP901" s="147"/>
      <c r="BQ901" s="147"/>
      <c r="BR901" s="115"/>
      <c r="BS901" s="115"/>
      <c r="BT901" s="115"/>
      <c r="BU901" s="147"/>
      <c r="BV901" s="150"/>
      <c r="BW901" s="147"/>
      <c r="BX901" s="147"/>
      <c r="BY901" s="147"/>
      <c r="BZ901" s="147"/>
      <c r="CA901" s="147"/>
      <c r="CB901" s="115"/>
      <c r="CC901" s="115"/>
      <c r="CD901" s="115"/>
      <c r="CE901" s="147"/>
      <c r="CF901" s="150"/>
      <c r="CG901" s="120"/>
      <c r="CH901" s="185"/>
      <c r="CI901" s="122"/>
      <c r="CJ901" s="122"/>
      <c r="CK901" s="184"/>
      <c r="CL901" s="184"/>
    </row>
    <row r="902" spans="1:90" hidden="1" x14ac:dyDescent="0.25">
      <c r="A902" s="145"/>
      <c r="B902" s="146"/>
      <c r="C902" s="94"/>
      <c r="D902" s="147"/>
      <c r="E902" s="148"/>
      <c r="F902" s="149"/>
      <c r="G902" s="147"/>
      <c r="H902" s="147"/>
      <c r="I902" s="147"/>
      <c r="J902" s="147"/>
      <c r="K902" s="147"/>
      <c r="L902" s="115"/>
      <c r="M902" s="115"/>
      <c r="N902" s="115"/>
      <c r="O902" s="147"/>
      <c r="P902" s="149"/>
      <c r="Q902" s="147"/>
      <c r="R902" s="147"/>
      <c r="S902" s="147"/>
      <c r="T902" s="147"/>
      <c r="U902" s="147"/>
      <c r="V902" s="115"/>
      <c r="W902" s="115"/>
      <c r="X902" s="115"/>
      <c r="Y902" s="147"/>
      <c r="Z902" s="149"/>
      <c r="AA902" s="147"/>
      <c r="AB902" s="147"/>
      <c r="AC902" s="147"/>
      <c r="AD902" s="114"/>
      <c r="AE902" s="114"/>
      <c r="AF902" s="147"/>
      <c r="AG902" s="149"/>
      <c r="AH902" s="147"/>
      <c r="AI902" s="147"/>
      <c r="AJ902" s="147"/>
      <c r="AK902" s="114"/>
      <c r="AL902" s="114"/>
      <c r="AM902" s="147"/>
      <c r="AN902" s="149"/>
      <c r="AO902" s="147"/>
      <c r="AP902" s="147"/>
      <c r="AQ902" s="114"/>
      <c r="AR902" s="147"/>
      <c r="AS902" s="114"/>
      <c r="AT902" s="147"/>
      <c r="AU902" s="147"/>
      <c r="AV902" s="147"/>
      <c r="AW902" s="114"/>
      <c r="AX902" s="147"/>
      <c r="AY902" s="114"/>
      <c r="AZ902" s="147"/>
      <c r="BA902" s="114"/>
      <c r="BB902" s="149"/>
      <c r="BC902" s="118"/>
      <c r="BD902" s="70"/>
      <c r="BE902" s="71"/>
      <c r="BF902" s="148"/>
      <c r="BG902" s="148"/>
      <c r="BH902" s="147"/>
      <c r="BI902" s="114"/>
      <c r="BJ902" s="114"/>
      <c r="BK902" s="147"/>
      <c r="BL902" s="150"/>
      <c r="BM902" s="147"/>
      <c r="BN902" s="147"/>
      <c r="BO902" s="147"/>
      <c r="BP902" s="147"/>
      <c r="BQ902" s="147"/>
      <c r="BR902" s="115"/>
      <c r="BS902" s="115"/>
      <c r="BT902" s="115"/>
      <c r="BU902" s="147"/>
      <c r="BV902" s="150"/>
      <c r="BW902" s="147"/>
      <c r="BX902" s="147"/>
      <c r="BY902" s="147"/>
      <c r="BZ902" s="147"/>
      <c r="CA902" s="147"/>
      <c r="CB902" s="115"/>
      <c r="CC902" s="115"/>
      <c r="CD902" s="115"/>
      <c r="CE902" s="147"/>
      <c r="CF902" s="150"/>
      <c r="CG902" s="120"/>
      <c r="CH902" s="185"/>
      <c r="CI902" s="122"/>
      <c r="CJ902" s="122"/>
      <c r="CK902" s="184"/>
      <c r="CL902" s="184"/>
    </row>
    <row r="903" spans="1:90" hidden="1" x14ac:dyDescent="0.25">
      <c r="A903" s="145"/>
      <c r="B903" s="146"/>
      <c r="C903" s="94"/>
      <c r="D903" s="147"/>
      <c r="E903" s="148"/>
      <c r="F903" s="149"/>
      <c r="G903" s="147"/>
      <c r="H903" s="147"/>
      <c r="I903" s="147"/>
      <c r="J903" s="147"/>
      <c r="K903" s="147"/>
      <c r="L903" s="115"/>
      <c r="M903" s="115"/>
      <c r="N903" s="115"/>
      <c r="O903" s="147"/>
      <c r="P903" s="149"/>
      <c r="Q903" s="147"/>
      <c r="R903" s="147"/>
      <c r="S903" s="147"/>
      <c r="T903" s="147"/>
      <c r="U903" s="147"/>
      <c r="V903" s="115"/>
      <c r="W903" s="115"/>
      <c r="X903" s="115"/>
      <c r="Y903" s="147"/>
      <c r="Z903" s="149"/>
      <c r="AA903" s="147"/>
      <c r="AB903" s="147"/>
      <c r="AC903" s="147"/>
      <c r="AD903" s="114"/>
      <c r="AE903" s="114"/>
      <c r="AF903" s="147"/>
      <c r="AG903" s="149"/>
      <c r="AH903" s="147"/>
      <c r="AI903" s="147"/>
      <c r="AJ903" s="147"/>
      <c r="AK903" s="114"/>
      <c r="AL903" s="114"/>
      <c r="AM903" s="147"/>
      <c r="AN903" s="149"/>
      <c r="AO903" s="147"/>
      <c r="AP903" s="147"/>
      <c r="AQ903" s="114"/>
      <c r="AR903" s="147"/>
      <c r="AS903" s="114"/>
      <c r="AT903" s="147"/>
      <c r="AU903" s="147"/>
      <c r="AV903" s="147"/>
      <c r="AW903" s="114"/>
      <c r="AX903" s="147"/>
      <c r="AY903" s="114"/>
      <c r="AZ903" s="147"/>
      <c r="BA903" s="114"/>
      <c r="BB903" s="149"/>
      <c r="BC903" s="118"/>
      <c r="BD903" s="70"/>
      <c r="BE903" s="71"/>
      <c r="BF903" s="148"/>
      <c r="BG903" s="148"/>
      <c r="BH903" s="147"/>
      <c r="BI903" s="114"/>
      <c r="BJ903" s="114"/>
      <c r="BK903" s="147"/>
      <c r="BL903" s="150"/>
      <c r="BM903" s="147"/>
      <c r="BN903" s="147"/>
      <c r="BO903" s="147"/>
      <c r="BP903" s="147"/>
      <c r="BQ903" s="147"/>
      <c r="BR903" s="115"/>
      <c r="BS903" s="115"/>
      <c r="BT903" s="115"/>
      <c r="BU903" s="147"/>
      <c r="BV903" s="150"/>
      <c r="BW903" s="147"/>
      <c r="BX903" s="147"/>
      <c r="BY903" s="147"/>
      <c r="BZ903" s="147"/>
      <c r="CA903" s="147"/>
      <c r="CB903" s="115"/>
      <c r="CC903" s="115"/>
      <c r="CD903" s="115"/>
      <c r="CE903" s="147"/>
      <c r="CF903" s="150"/>
      <c r="CG903" s="120"/>
      <c r="CH903" s="185"/>
      <c r="CI903" s="122"/>
      <c r="CJ903" s="122"/>
      <c r="CK903" s="184"/>
      <c r="CL903" s="184"/>
    </row>
    <row r="904" spans="1:90" hidden="1" x14ac:dyDescent="0.25">
      <c r="A904" s="145"/>
      <c r="B904" s="146"/>
      <c r="C904" s="94"/>
      <c r="D904" s="147"/>
      <c r="E904" s="148"/>
      <c r="F904" s="149"/>
      <c r="G904" s="147"/>
      <c r="H904" s="147"/>
      <c r="I904" s="147"/>
      <c r="J904" s="147"/>
      <c r="K904" s="147"/>
      <c r="L904" s="115"/>
      <c r="M904" s="115"/>
      <c r="N904" s="115"/>
      <c r="O904" s="147"/>
      <c r="P904" s="149"/>
      <c r="Q904" s="147"/>
      <c r="R904" s="147"/>
      <c r="S904" s="147"/>
      <c r="T904" s="147"/>
      <c r="U904" s="147"/>
      <c r="V904" s="115"/>
      <c r="W904" s="115"/>
      <c r="X904" s="115"/>
      <c r="Y904" s="147"/>
      <c r="Z904" s="149"/>
      <c r="AA904" s="147"/>
      <c r="AB904" s="147"/>
      <c r="AC904" s="147"/>
      <c r="AD904" s="114"/>
      <c r="AE904" s="114"/>
      <c r="AF904" s="147"/>
      <c r="AG904" s="149"/>
      <c r="AH904" s="147"/>
      <c r="AI904" s="147"/>
      <c r="AJ904" s="147"/>
      <c r="AK904" s="114"/>
      <c r="AL904" s="114"/>
      <c r="AM904" s="147"/>
      <c r="AN904" s="149"/>
      <c r="AO904" s="147"/>
      <c r="AP904" s="147"/>
      <c r="AQ904" s="114"/>
      <c r="AR904" s="147"/>
      <c r="AS904" s="114"/>
      <c r="AT904" s="147"/>
      <c r="AU904" s="147"/>
      <c r="AV904" s="147"/>
      <c r="AW904" s="114"/>
      <c r="AX904" s="147"/>
      <c r="AY904" s="114"/>
      <c r="AZ904" s="147"/>
      <c r="BA904" s="114"/>
      <c r="BB904" s="149"/>
      <c r="BC904" s="118"/>
      <c r="BD904" s="70"/>
      <c r="BE904" s="71"/>
      <c r="BF904" s="148"/>
      <c r="BG904" s="148"/>
      <c r="BH904" s="147"/>
      <c r="BI904" s="114"/>
      <c r="BJ904" s="114"/>
      <c r="BK904" s="147"/>
      <c r="BL904" s="150"/>
      <c r="BM904" s="147"/>
      <c r="BN904" s="147"/>
      <c r="BO904" s="147"/>
      <c r="BP904" s="147"/>
      <c r="BQ904" s="147"/>
      <c r="BR904" s="115"/>
      <c r="BS904" s="115"/>
      <c r="BT904" s="115"/>
      <c r="BU904" s="147"/>
      <c r="BV904" s="150"/>
      <c r="BW904" s="147"/>
      <c r="BX904" s="147"/>
      <c r="BY904" s="147"/>
      <c r="BZ904" s="147"/>
      <c r="CA904" s="147"/>
      <c r="CB904" s="115"/>
      <c r="CC904" s="115"/>
      <c r="CD904" s="115"/>
      <c r="CE904" s="147"/>
      <c r="CF904" s="150"/>
      <c r="CG904" s="120"/>
      <c r="CH904" s="185"/>
      <c r="CI904" s="122"/>
      <c r="CJ904" s="122"/>
      <c r="CK904" s="184"/>
      <c r="CL904" s="184"/>
    </row>
    <row r="905" spans="1:90" hidden="1" x14ac:dyDescent="0.25">
      <c r="A905" s="145"/>
      <c r="B905" s="146"/>
      <c r="C905" s="94"/>
      <c r="D905" s="147"/>
      <c r="E905" s="148"/>
      <c r="F905" s="149"/>
      <c r="G905" s="147"/>
      <c r="H905" s="147"/>
      <c r="I905" s="147"/>
      <c r="J905" s="147"/>
      <c r="K905" s="147"/>
      <c r="L905" s="115"/>
      <c r="M905" s="115"/>
      <c r="N905" s="115"/>
      <c r="O905" s="147"/>
      <c r="P905" s="149"/>
      <c r="Q905" s="147"/>
      <c r="R905" s="147"/>
      <c r="S905" s="147"/>
      <c r="T905" s="147"/>
      <c r="U905" s="147"/>
      <c r="V905" s="115"/>
      <c r="W905" s="115"/>
      <c r="X905" s="115"/>
      <c r="Y905" s="147"/>
      <c r="Z905" s="149"/>
      <c r="AA905" s="147"/>
      <c r="AB905" s="147"/>
      <c r="AC905" s="147"/>
      <c r="AD905" s="114"/>
      <c r="AE905" s="114"/>
      <c r="AF905" s="147"/>
      <c r="AG905" s="149"/>
      <c r="AH905" s="147"/>
      <c r="AI905" s="147"/>
      <c r="AJ905" s="147"/>
      <c r="AK905" s="114"/>
      <c r="AL905" s="114"/>
      <c r="AM905" s="147"/>
      <c r="AN905" s="149"/>
      <c r="AO905" s="147"/>
      <c r="AP905" s="147"/>
      <c r="AQ905" s="114"/>
      <c r="AR905" s="147"/>
      <c r="AS905" s="114"/>
      <c r="AT905" s="147"/>
      <c r="AU905" s="147"/>
      <c r="AV905" s="147"/>
      <c r="AW905" s="114"/>
      <c r="AX905" s="147"/>
      <c r="AY905" s="114"/>
      <c r="AZ905" s="147"/>
      <c r="BA905" s="114"/>
      <c r="BB905" s="149"/>
      <c r="BC905" s="118"/>
      <c r="BD905" s="70"/>
      <c r="BE905" s="71"/>
      <c r="BF905" s="148"/>
      <c r="BG905" s="148"/>
      <c r="BH905" s="147"/>
      <c r="BI905" s="114"/>
      <c r="BJ905" s="114"/>
      <c r="BK905" s="147"/>
      <c r="BL905" s="150"/>
      <c r="BM905" s="147"/>
      <c r="BN905" s="147"/>
      <c r="BO905" s="147"/>
      <c r="BP905" s="147"/>
      <c r="BQ905" s="147"/>
      <c r="BR905" s="115"/>
      <c r="BS905" s="115"/>
      <c r="BT905" s="115"/>
      <c r="BU905" s="147"/>
      <c r="BV905" s="150"/>
      <c r="BW905" s="147"/>
      <c r="BX905" s="147"/>
      <c r="BY905" s="147"/>
      <c r="BZ905" s="147"/>
      <c r="CA905" s="147"/>
      <c r="CB905" s="115"/>
      <c r="CC905" s="115"/>
      <c r="CD905" s="115"/>
      <c r="CE905" s="147"/>
      <c r="CF905" s="150"/>
      <c r="CG905" s="120"/>
      <c r="CH905" s="185"/>
      <c r="CI905" s="122"/>
      <c r="CJ905" s="122"/>
      <c r="CK905" s="184"/>
      <c r="CL905" s="184"/>
    </row>
    <row r="906" spans="1:90" hidden="1" x14ac:dyDescent="0.25">
      <c r="A906" s="145"/>
      <c r="B906" s="146"/>
      <c r="C906" s="94"/>
      <c r="D906" s="147"/>
      <c r="E906" s="148"/>
      <c r="F906" s="149"/>
      <c r="G906" s="147"/>
      <c r="H906" s="147"/>
      <c r="I906" s="147"/>
      <c r="J906" s="147"/>
      <c r="K906" s="147"/>
      <c r="L906" s="115"/>
      <c r="M906" s="115"/>
      <c r="N906" s="115"/>
      <c r="O906" s="147"/>
      <c r="P906" s="149"/>
      <c r="Q906" s="147"/>
      <c r="R906" s="147"/>
      <c r="S906" s="147"/>
      <c r="T906" s="147"/>
      <c r="U906" s="147"/>
      <c r="V906" s="115"/>
      <c r="W906" s="115"/>
      <c r="X906" s="115"/>
      <c r="Y906" s="147"/>
      <c r="Z906" s="149"/>
      <c r="AA906" s="147"/>
      <c r="AB906" s="147"/>
      <c r="AC906" s="147"/>
      <c r="AD906" s="114"/>
      <c r="AE906" s="114"/>
      <c r="AF906" s="147"/>
      <c r="AG906" s="149"/>
      <c r="AH906" s="147"/>
      <c r="AI906" s="147"/>
      <c r="AJ906" s="147"/>
      <c r="AK906" s="114"/>
      <c r="AL906" s="114"/>
      <c r="AM906" s="147"/>
      <c r="AN906" s="149"/>
      <c r="AO906" s="147"/>
      <c r="AP906" s="147"/>
      <c r="AQ906" s="114"/>
      <c r="AR906" s="147"/>
      <c r="AS906" s="114"/>
      <c r="AT906" s="147"/>
      <c r="AU906" s="147"/>
      <c r="AV906" s="147"/>
      <c r="AW906" s="114"/>
      <c r="AX906" s="147"/>
      <c r="AY906" s="114"/>
      <c r="AZ906" s="147"/>
      <c r="BA906" s="114"/>
      <c r="BB906" s="149"/>
      <c r="BC906" s="118"/>
      <c r="BD906" s="70"/>
      <c r="BE906" s="71"/>
      <c r="BF906" s="148"/>
      <c r="BG906" s="148"/>
      <c r="BH906" s="147"/>
      <c r="BI906" s="114"/>
      <c r="BJ906" s="114"/>
      <c r="BK906" s="147"/>
      <c r="BL906" s="150"/>
      <c r="BM906" s="147"/>
      <c r="BN906" s="147"/>
      <c r="BO906" s="147"/>
      <c r="BP906" s="147"/>
      <c r="BQ906" s="147"/>
      <c r="BR906" s="115"/>
      <c r="BS906" s="115"/>
      <c r="BT906" s="115"/>
      <c r="BU906" s="147"/>
      <c r="BV906" s="150"/>
      <c r="BW906" s="147"/>
      <c r="BX906" s="147"/>
      <c r="BY906" s="147"/>
      <c r="BZ906" s="147"/>
      <c r="CA906" s="147"/>
      <c r="CB906" s="115"/>
      <c r="CC906" s="115"/>
      <c r="CD906" s="115"/>
      <c r="CE906" s="147"/>
      <c r="CF906" s="150"/>
      <c r="CG906" s="120"/>
      <c r="CH906" s="185"/>
      <c r="CI906" s="122"/>
      <c r="CJ906" s="122"/>
      <c r="CK906" s="184"/>
      <c r="CL906" s="184"/>
    </row>
    <row r="907" spans="1:90" hidden="1" x14ac:dyDescent="0.25">
      <c r="A907" s="145"/>
      <c r="B907" s="146"/>
      <c r="C907" s="94"/>
      <c r="D907" s="147"/>
      <c r="E907" s="148"/>
      <c r="F907" s="149"/>
      <c r="G907" s="147"/>
      <c r="H907" s="147"/>
      <c r="I907" s="147"/>
      <c r="J907" s="147"/>
      <c r="K907" s="147"/>
      <c r="L907" s="115"/>
      <c r="M907" s="115"/>
      <c r="N907" s="115"/>
      <c r="O907" s="147"/>
      <c r="P907" s="149"/>
      <c r="Q907" s="147"/>
      <c r="R907" s="147"/>
      <c r="S907" s="147"/>
      <c r="T907" s="147"/>
      <c r="U907" s="147"/>
      <c r="V907" s="115"/>
      <c r="W907" s="115"/>
      <c r="X907" s="115"/>
      <c r="Y907" s="147"/>
      <c r="Z907" s="149"/>
      <c r="AA907" s="147"/>
      <c r="AB907" s="147"/>
      <c r="AC907" s="147"/>
      <c r="AD907" s="114"/>
      <c r="AE907" s="114"/>
      <c r="AF907" s="147"/>
      <c r="AG907" s="149"/>
      <c r="AH907" s="147"/>
      <c r="AI907" s="147"/>
      <c r="AJ907" s="147"/>
      <c r="AK907" s="114"/>
      <c r="AL907" s="114"/>
      <c r="AM907" s="147"/>
      <c r="AN907" s="149"/>
      <c r="AO907" s="147"/>
      <c r="AP907" s="147"/>
      <c r="AQ907" s="114"/>
      <c r="AR907" s="147"/>
      <c r="AS907" s="114"/>
      <c r="AT907" s="147"/>
      <c r="AU907" s="147"/>
      <c r="AV907" s="147"/>
      <c r="AW907" s="114"/>
      <c r="AX907" s="147"/>
      <c r="AY907" s="114"/>
      <c r="AZ907" s="147"/>
      <c r="BA907" s="114"/>
      <c r="BB907" s="149"/>
      <c r="BC907" s="118"/>
      <c r="BD907" s="70"/>
      <c r="BE907" s="71"/>
      <c r="BF907" s="148"/>
      <c r="BG907" s="148"/>
      <c r="BH907" s="147"/>
      <c r="BI907" s="114"/>
      <c r="BJ907" s="114"/>
      <c r="BK907" s="147"/>
      <c r="BL907" s="150"/>
      <c r="BM907" s="147"/>
      <c r="BN907" s="147"/>
      <c r="BO907" s="147"/>
      <c r="BP907" s="147"/>
      <c r="BQ907" s="147"/>
      <c r="BR907" s="115"/>
      <c r="BS907" s="115"/>
      <c r="BT907" s="115"/>
      <c r="BU907" s="147"/>
      <c r="BV907" s="150"/>
      <c r="BW907" s="147"/>
      <c r="BX907" s="147"/>
      <c r="BY907" s="147"/>
      <c r="BZ907" s="147"/>
      <c r="CA907" s="147"/>
      <c r="CB907" s="115"/>
      <c r="CC907" s="115"/>
      <c r="CD907" s="115"/>
      <c r="CE907" s="147"/>
      <c r="CF907" s="150"/>
      <c r="CG907" s="120"/>
      <c r="CH907" s="185"/>
      <c r="CI907" s="122"/>
      <c r="CJ907" s="122"/>
      <c r="CK907" s="184"/>
      <c r="CL907" s="184"/>
    </row>
    <row r="908" spans="1:90" hidden="1" x14ac:dyDescent="0.25">
      <c r="A908" s="145"/>
      <c r="B908" s="146"/>
      <c r="C908" s="94"/>
      <c r="D908" s="147"/>
      <c r="E908" s="148"/>
      <c r="F908" s="149"/>
      <c r="G908" s="147"/>
      <c r="H908" s="147"/>
      <c r="I908" s="147"/>
      <c r="J908" s="147"/>
      <c r="K908" s="147"/>
      <c r="L908" s="115"/>
      <c r="M908" s="115"/>
      <c r="N908" s="115"/>
      <c r="O908" s="147"/>
      <c r="P908" s="149"/>
      <c r="Q908" s="147"/>
      <c r="R908" s="147"/>
      <c r="S908" s="147"/>
      <c r="T908" s="147"/>
      <c r="U908" s="147"/>
      <c r="V908" s="115"/>
      <c r="W908" s="115"/>
      <c r="X908" s="115"/>
      <c r="Y908" s="147"/>
      <c r="Z908" s="149"/>
      <c r="AA908" s="147"/>
      <c r="AB908" s="147"/>
      <c r="AC908" s="147"/>
      <c r="AD908" s="114"/>
      <c r="AE908" s="114"/>
      <c r="AF908" s="147"/>
      <c r="AG908" s="149"/>
      <c r="AH908" s="147"/>
      <c r="AI908" s="147"/>
      <c r="AJ908" s="147"/>
      <c r="AK908" s="114"/>
      <c r="AL908" s="114"/>
      <c r="AM908" s="147"/>
      <c r="AN908" s="149"/>
      <c r="AO908" s="147"/>
      <c r="AP908" s="147"/>
      <c r="AQ908" s="114"/>
      <c r="AR908" s="147"/>
      <c r="AS908" s="114"/>
      <c r="AT908" s="147"/>
      <c r="AU908" s="147"/>
      <c r="AV908" s="147"/>
      <c r="AW908" s="114"/>
      <c r="AX908" s="147"/>
      <c r="AY908" s="114"/>
      <c r="AZ908" s="147"/>
      <c r="BA908" s="114"/>
      <c r="BB908" s="149"/>
      <c r="BC908" s="118"/>
      <c r="BD908" s="70"/>
      <c r="BE908" s="71"/>
      <c r="BF908" s="148"/>
      <c r="BG908" s="148"/>
      <c r="BH908" s="147"/>
      <c r="BI908" s="114"/>
      <c r="BJ908" s="114"/>
      <c r="BK908" s="147"/>
      <c r="BL908" s="150"/>
      <c r="BM908" s="147"/>
      <c r="BN908" s="147"/>
      <c r="BO908" s="147"/>
      <c r="BP908" s="147"/>
      <c r="BQ908" s="147"/>
      <c r="BR908" s="115"/>
      <c r="BS908" s="115"/>
      <c r="BT908" s="115"/>
      <c r="BU908" s="147"/>
      <c r="BV908" s="150"/>
      <c r="BW908" s="147"/>
      <c r="BX908" s="147"/>
      <c r="BY908" s="147"/>
      <c r="BZ908" s="147"/>
      <c r="CA908" s="147"/>
      <c r="CB908" s="115"/>
      <c r="CC908" s="115"/>
      <c r="CD908" s="115"/>
      <c r="CE908" s="147"/>
      <c r="CF908" s="150"/>
      <c r="CG908" s="120"/>
      <c r="CH908" s="185"/>
      <c r="CI908" s="122"/>
      <c r="CJ908" s="122"/>
      <c r="CK908" s="184"/>
      <c r="CL908" s="184"/>
    </row>
    <row r="909" spans="1:90" hidden="1" x14ac:dyDescent="0.25">
      <c r="A909" s="145"/>
      <c r="B909" s="146"/>
      <c r="C909" s="94"/>
      <c r="D909" s="147"/>
      <c r="E909" s="148"/>
      <c r="F909" s="149"/>
      <c r="G909" s="147"/>
      <c r="H909" s="147"/>
      <c r="I909" s="147"/>
      <c r="J909" s="147"/>
      <c r="K909" s="147"/>
      <c r="L909" s="115"/>
      <c r="M909" s="115"/>
      <c r="N909" s="115"/>
      <c r="O909" s="147"/>
      <c r="P909" s="149"/>
      <c r="Q909" s="147"/>
      <c r="R909" s="147"/>
      <c r="S909" s="147"/>
      <c r="T909" s="147"/>
      <c r="U909" s="147"/>
      <c r="V909" s="115"/>
      <c r="W909" s="115"/>
      <c r="X909" s="115"/>
      <c r="Y909" s="147"/>
      <c r="Z909" s="149"/>
      <c r="AA909" s="147"/>
      <c r="AB909" s="147"/>
      <c r="AC909" s="147"/>
      <c r="AD909" s="114"/>
      <c r="AE909" s="114"/>
      <c r="AF909" s="147"/>
      <c r="AG909" s="149"/>
      <c r="AH909" s="147"/>
      <c r="AI909" s="147"/>
      <c r="AJ909" s="147"/>
      <c r="AK909" s="114"/>
      <c r="AL909" s="114"/>
      <c r="AM909" s="147"/>
      <c r="AN909" s="149"/>
      <c r="AO909" s="147"/>
      <c r="AP909" s="147"/>
      <c r="AQ909" s="114"/>
      <c r="AR909" s="147"/>
      <c r="AS909" s="114"/>
      <c r="AT909" s="147"/>
      <c r="AU909" s="147"/>
      <c r="AV909" s="147"/>
      <c r="AW909" s="114"/>
      <c r="AX909" s="147"/>
      <c r="AY909" s="114"/>
      <c r="AZ909" s="147"/>
      <c r="BA909" s="114"/>
      <c r="BB909" s="149"/>
      <c r="BC909" s="118"/>
      <c r="BD909" s="70"/>
      <c r="BE909" s="71"/>
      <c r="BF909" s="148"/>
      <c r="BG909" s="148"/>
      <c r="BH909" s="147"/>
      <c r="BI909" s="114"/>
      <c r="BJ909" s="114"/>
      <c r="BK909" s="147"/>
      <c r="BL909" s="150"/>
      <c r="BM909" s="147"/>
      <c r="BN909" s="147"/>
      <c r="BO909" s="147"/>
      <c r="BP909" s="147"/>
      <c r="BQ909" s="147"/>
      <c r="BR909" s="115"/>
      <c r="BS909" s="115"/>
      <c r="BT909" s="115"/>
      <c r="BU909" s="147"/>
      <c r="BV909" s="150"/>
      <c r="BW909" s="147"/>
      <c r="BX909" s="147"/>
      <c r="BY909" s="147"/>
      <c r="BZ909" s="147"/>
      <c r="CA909" s="147"/>
      <c r="CB909" s="115"/>
      <c r="CC909" s="115"/>
      <c r="CD909" s="115"/>
      <c r="CE909" s="147"/>
      <c r="CF909" s="150"/>
      <c r="CG909" s="120"/>
      <c r="CH909" s="185"/>
      <c r="CI909" s="122"/>
      <c r="CJ909" s="122"/>
      <c r="CK909" s="184"/>
      <c r="CL909" s="184"/>
    </row>
    <row r="910" spans="1:90" hidden="1" x14ac:dyDescent="0.25">
      <c r="A910" s="145"/>
      <c r="B910" s="146"/>
      <c r="C910" s="94"/>
      <c r="D910" s="147"/>
      <c r="E910" s="148"/>
      <c r="F910" s="149"/>
      <c r="G910" s="147"/>
      <c r="H910" s="147"/>
      <c r="I910" s="147"/>
      <c r="J910" s="147"/>
      <c r="K910" s="147"/>
      <c r="L910" s="115"/>
      <c r="M910" s="115"/>
      <c r="N910" s="115"/>
      <c r="O910" s="147"/>
      <c r="P910" s="149"/>
      <c r="Q910" s="147"/>
      <c r="R910" s="147"/>
      <c r="S910" s="147"/>
      <c r="T910" s="147"/>
      <c r="U910" s="147"/>
      <c r="V910" s="115"/>
      <c r="W910" s="115"/>
      <c r="X910" s="115"/>
      <c r="Y910" s="147"/>
      <c r="Z910" s="149"/>
      <c r="AA910" s="147"/>
      <c r="AB910" s="147"/>
      <c r="AC910" s="147"/>
      <c r="AD910" s="114"/>
      <c r="AE910" s="114"/>
      <c r="AF910" s="147"/>
      <c r="AG910" s="149"/>
      <c r="AH910" s="147"/>
      <c r="AI910" s="147"/>
      <c r="AJ910" s="147"/>
      <c r="AK910" s="114"/>
      <c r="AL910" s="114"/>
      <c r="AM910" s="147"/>
      <c r="AN910" s="149"/>
      <c r="AO910" s="147"/>
      <c r="AP910" s="147"/>
      <c r="AQ910" s="114"/>
      <c r="AR910" s="147"/>
      <c r="AS910" s="114"/>
      <c r="AT910" s="147"/>
      <c r="AU910" s="147"/>
      <c r="AV910" s="147"/>
      <c r="AW910" s="114"/>
      <c r="AX910" s="147"/>
      <c r="AY910" s="114"/>
      <c r="AZ910" s="147"/>
      <c r="BA910" s="114"/>
      <c r="BB910" s="149"/>
      <c r="BC910" s="118"/>
      <c r="BD910" s="70"/>
      <c r="BE910" s="71"/>
      <c r="BF910" s="148"/>
      <c r="BG910" s="148"/>
      <c r="BH910" s="147"/>
      <c r="BI910" s="114"/>
      <c r="BJ910" s="114"/>
      <c r="BK910" s="147"/>
      <c r="BL910" s="150"/>
      <c r="BM910" s="147"/>
      <c r="BN910" s="147"/>
      <c r="BO910" s="147"/>
      <c r="BP910" s="147"/>
      <c r="BQ910" s="147"/>
      <c r="BR910" s="115"/>
      <c r="BS910" s="115"/>
      <c r="BT910" s="115"/>
      <c r="BU910" s="147"/>
      <c r="BV910" s="150"/>
      <c r="BW910" s="147"/>
      <c r="BX910" s="147"/>
      <c r="BY910" s="147"/>
      <c r="BZ910" s="147"/>
      <c r="CA910" s="147"/>
      <c r="CB910" s="115"/>
      <c r="CC910" s="115"/>
      <c r="CD910" s="115"/>
      <c r="CE910" s="147"/>
      <c r="CF910" s="150"/>
      <c r="CG910" s="120"/>
      <c r="CH910" s="185"/>
      <c r="CI910" s="122"/>
      <c r="CJ910" s="122"/>
      <c r="CK910" s="184"/>
      <c r="CL910" s="184"/>
    </row>
    <row r="911" spans="1:90" hidden="1" x14ac:dyDescent="0.25">
      <c r="A911" s="145"/>
      <c r="B911" s="146"/>
      <c r="C911" s="94"/>
      <c r="D911" s="147"/>
      <c r="E911" s="148"/>
      <c r="F911" s="149"/>
      <c r="G911" s="147"/>
      <c r="H911" s="147"/>
      <c r="I911" s="147"/>
      <c r="J911" s="147"/>
      <c r="K911" s="147"/>
      <c r="L911" s="115"/>
      <c r="M911" s="115"/>
      <c r="N911" s="115"/>
      <c r="O911" s="147"/>
      <c r="P911" s="149"/>
      <c r="Q911" s="147"/>
      <c r="R911" s="147"/>
      <c r="S911" s="147"/>
      <c r="T911" s="147"/>
      <c r="U911" s="147"/>
      <c r="V911" s="115"/>
      <c r="W911" s="115"/>
      <c r="X911" s="115"/>
      <c r="Y911" s="147"/>
      <c r="Z911" s="149"/>
      <c r="AA911" s="147"/>
      <c r="AB911" s="147"/>
      <c r="AC911" s="147"/>
      <c r="AD911" s="114"/>
      <c r="AE911" s="114"/>
      <c r="AF911" s="147"/>
      <c r="AG911" s="149"/>
      <c r="AH911" s="147"/>
      <c r="AI911" s="147"/>
      <c r="AJ911" s="147"/>
      <c r="AK911" s="114"/>
      <c r="AL911" s="114"/>
      <c r="AM911" s="147"/>
      <c r="AN911" s="149"/>
      <c r="AO911" s="147"/>
      <c r="AP911" s="147"/>
      <c r="AQ911" s="114"/>
      <c r="AR911" s="147"/>
      <c r="AS911" s="114"/>
      <c r="AT911" s="147"/>
      <c r="AU911" s="147"/>
      <c r="AV911" s="147"/>
      <c r="AW911" s="114"/>
      <c r="AX911" s="147"/>
      <c r="AY911" s="114"/>
      <c r="AZ911" s="147"/>
      <c r="BA911" s="114"/>
      <c r="BB911" s="149"/>
      <c r="BC911" s="118"/>
      <c r="BD911" s="70"/>
      <c r="BE911" s="71"/>
      <c r="BF911" s="148"/>
      <c r="BG911" s="148"/>
      <c r="BH911" s="147"/>
      <c r="BI911" s="114"/>
      <c r="BJ911" s="114"/>
      <c r="BK911" s="147"/>
      <c r="BL911" s="150"/>
      <c r="BM911" s="147"/>
      <c r="BN911" s="147"/>
      <c r="BO911" s="147"/>
      <c r="BP911" s="147"/>
      <c r="BQ911" s="147"/>
      <c r="BR911" s="115"/>
      <c r="BS911" s="115"/>
      <c r="BT911" s="115"/>
      <c r="BU911" s="147"/>
      <c r="BV911" s="150"/>
      <c r="BW911" s="147"/>
      <c r="BX911" s="147"/>
      <c r="BY911" s="147"/>
      <c r="BZ911" s="147"/>
      <c r="CA911" s="147"/>
      <c r="CB911" s="115"/>
      <c r="CC911" s="115"/>
      <c r="CD911" s="115"/>
      <c r="CE911" s="147"/>
      <c r="CF911" s="150"/>
      <c r="CG911" s="120"/>
      <c r="CH911" s="185"/>
      <c r="CI911" s="122"/>
      <c r="CJ911" s="122"/>
      <c r="CK911" s="184"/>
      <c r="CL911" s="184"/>
    </row>
    <row r="912" spans="1:90" hidden="1" x14ac:dyDescent="0.25">
      <c r="A912" s="145"/>
      <c r="B912" s="146"/>
      <c r="C912" s="94"/>
      <c r="D912" s="147"/>
      <c r="E912" s="148"/>
      <c r="F912" s="149"/>
      <c r="G912" s="147"/>
      <c r="H912" s="147"/>
      <c r="I912" s="147"/>
      <c r="J912" s="147"/>
      <c r="K912" s="147"/>
      <c r="L912" s="115"/>
      <c r="M912" s="115"/>
      <c r="N912" s="115"/>
      <c r="O912" s="147"/>
      <c r="P912" s="149"/>
      <c r="Q912" s="147"/>
      <c r="R912" s="147"/>
      <c r="S912" s="147"/>
      <c r="T912" s="147"/>
      <c r="U912" s="147"/>
      <c r="V912" s="115"/>
      <c r="W912" s="115"/>
      <c r="X912" s="115"/>
      <c r="Y912" s="147"/>
      <c r="Z912" s="149"/>
      <c r="AA912" s="147"/>
      <c r="AB912" s="147"/>
      <c r="AC912" s="147"/>
      <c r="AD912" s="114"/>
      <c r="AE912" s="114"/>
      <c r="AF912" s="147"/>
      <c r="AG912" s="149"/>
      <c r="AH912" s="147"/>
      <c r="AI912" s="147"/>
      <c r="AJ912" s="147"/>
      <c r="AK912" s="114"/>
      <c r="AL912" s="114"/>
      <c r="AM912" s="147"/>
      <c r="AN912" s="149"/>
      <c r="AO912" s="147"/>
      <c r="AP912" s="147"/>
      <c r="AQ912" s="114"/>
      <c r="AR912" s="147"/>
      <c r="AS912" s="114"/>
      <c r="AT912" s="147"/>
      <c r="AU912" s="147"/>
      <c r="AV912" s="147"/>
      <c r="AW912" s="114"/>
      <c r="AX912" s="147"/>
      <c r="AY912" s="114"/>
      <c r="AZ912" s="147"/>
      <c r="BA912" s="114"/>
      <c r="BB912" s="149"/>
      <c r="BC912" s="118"/>
      <c r="BD912" s="70"/>
      <c r="BE912" s="71"/>
      <c r="BF912" s="148"/>
      <c r="BG912" s="148"/>
      <c r="BH912" s="147"/>
      <c r="BI912" s="114"/>
      <c r="BJ912" s="114"/>
      <c r="BK912" s="147"/>
      <c r="BL912" s="150"/>
      <c r="BM912" s="147"/>
      <c r="BN912" s="147"/>
      <c r="BO912" s="147"/>
      <c r="BP912" s="147"/>
      <c r="BQ912" s="147"/>
      <c r="BR912" s="115"/>
      <c r="BS912" s="115"/>
      <c r="BT912" s="115"/>
      <c r="BU912" s="147"/>
      <c r="BV912" s="150"/>
      <c r="BW912" s="147"/>
      <c r="BX912" s="147"/>
      <c r="BY912" s="147"/>
      <c r="BZ912" s="147"/>
      <c r="CA912" s="147"/>
      <c r="CB912" s="115"/>
      <c r="CC912" s="115"/>
      <c r="CD912" s="115"/>
      <c r="CE912" s="147"/>
      <c r="CF912" s="150"/>
      <c r="CG912" s="120"/>
      <c r="CH912" s="185"/>
      <c r="CI912" s="122"/>
      <c r="CJ912" s="122"/>
      <c r="CK912" s="184"/>
      <c r="CL912" s="184"/>
    </row>
    <row r="913" spans="1:90" hidden="1" x14ac:dyDescent="0.25">
      <c r="A913" s="145"/>
      <c r="B913" s="146"/>
      <c r="C913" s="94"/>
      <c r="D913" s="147"/>
      <c r="E913" s="148"/>
      <c r="F913" s="149"/>
      <c r="G913" s="147"/>
      <c r="H913" s="147"/>
      <c r="I913" s="147"/>
      <c r="J913" s="147"/>
      <c r="K913" s="147"/>
      <c r="L913" s="115"/>
      <c r="M913" s="115"/>
      <c r="N913" s="115"/>
      <c r="O913" s="147"/>
      <c r="P913" s="149"/>
      <c r="Q913" s="147"/>
      <c r="R913" s="147"/>
      <c r="S913" s="147"/>
      <c r="T913" s="147"/>
      <c r="U913" s="147"/>
      <c r="V913" s="115"/>
      <c r="W913" s="115"/>
      <c r="X913" s="115"/>
      <c r="Y913" s="147"/>
      <c r="Z913" s="149"/>
      <c r="AA913" s="147"/>
      <c r="AB913" s="147"/>
      <c r="AC913" s="147"/>
      <c r="AD913" s="114"/>
      <c r="AE913" s="114"/>
      <c r="AF913" s="147"/>
      <c r="AG913" s="149"/>
      <c r="AH913" s="147"/>
      <c r="AI913" s="147"/>
      <c r="AJ913" s="147"/>
      <c r="AK913" s="114"/>
      <c r="AL913" s="114"/>
      <c r="AM913" s="147"/>
      <c r="AN913" s="149"/>
      <c r="AO913" s="147"/>
      <c r="AP913" s="147"/>
      <c r="AQ913" s="114"/>
      <c r="AR913" s="147"/>
      <c r="AS913" s="114"/>
      <c r="AT913" s="147"/>
      <c r="AU913" s="147"/>
      <c r="AV913" s="147"/>
      <c r="AW913" s="114"/>
      <c r="AX913" s="147"/>
      <c r="AY913" s="114"/>
      <c r="AZ913" s="147"/>
      <c r="BA913" s="114"/>
      <c r="BB913" s="149"/>
      <c r="BC913" s="118"/>
      <c r="BD913" s="70"/>
      <c r="BE913" s="71"/>
      <c r="BF913" s="148"/>
      <c r="BG913" s="148"/>
      <c r="BH913" s="147"/>
      <c r="BI913" s="114"/>
      <c r="BJ913" s="114"/>
      <c r="BK913" s="147"/>
      <c r="BL913" s="150"/>
      <c r="BM913" s="147"/>
      <c r="BN913" s="147"/>
      <c r="BO913" s="147"/>
      <c r="BP913" s="147"/>
      <c r="BQ913" s="147"/>
      <c r="BR913" s="115"/>
      <c r="BS913" s="115"/>
      <c r="BT913" s="115"/>
      <c r="BU913" s="147"/>
      <c r="BV913" s="150"/>
      <c r="BW913" s="147"/>
      <c r="BX913" s="147"/>
      <c r="BY913" s="147"/>
      <c r="BZ913" s="147"/>
      <c r="CA913" s="147"/>
      <c r="CB913" s="115"/>
      <c r="CC913" s="115"/>
      <c r="CD913" s="115"/>
      <c r="CE913" s="147"/>
      <c r="CF913" s="150"/>
      <c r="CG913" s="120"/>
      <c r="CH913" s="185"/>
      <c r="CI913" s="122"/>
      <c r="CJ913" s="122"/>
      <c r="CK913" s="184"/>
      <c r="CL913" s="184"/>
    </row>
    <row r="914" spans="1:90" hidden="1" x14ac:dyDescent="0.25">
      <c r="A914" s="145"/>
      <c r="B914" s="146"/>
      <c r="C914" s="94"/>
      <c r="D914" s="147"/>
      <c r="E914" s="148"/>
      <c r="F914" s="149"/>
      <c r="G914" s="147"/>
      <c r="H914" s="147"/>
      <c r="I914" s="147"/>
      <c r="J914" s="147"/>
      <c r="K914" s="147"/>
      <c r="L914" s="115"/>
      <c r="M914" s="115"/>
      <c r="N914" s="115"/>
      <c r="O914" s="147"/>
      <c r="P914" s="149"/>
      <c r="Q914" s="147"/>
      <c r="R914" s="147"/>
      <c r="S914" s="147"/>
      <c r="T914" s="147"/>
      <c r="U914" s="147"/>
      <c r="V914" s="115"/>
      <c r="W914" s="115"/>
      <c r="X914" s="115"/>
      <c r="Y914" s="147"/>
      <c r="Z914" s="149"/>
      <c r="AA914" s="147"/>
      <c r="AB914" s="147"/>
      <c r="AC914" s="147"/>
      <c r="AD914" s="114"/>
      <c r="AE914" s="114"/>
      <c r="AF914" s="147"/>
      <c r="AG914" s="149"/>
      <c r="AH914" s="147"/>
      <c r="AI914" s="147"/>
      <c r="AJ914" s="147"/>
      <c r="AK914" s="114"/>
      <c r="AL914" s="114"/>
      <c r="AM914" s="147"/>
      <c r="AN914" s="149"/>
      <c r="AO914" s="147"/>
      <c r="AP914" s="147"/>
      <c r="AQ914" s="114"/>
      <c r="AR914" s="147"/>
      <c r="AS914" s="114"/>
      <c r="AT914" s="147"/>
      <c r="AU914" s="147"/>
      <c r="AV914" s="147"/>
      <c r="AW914" s="114"/>
      <c r="AX914" s="147"/>
      <c r="AY914" s="114"/>
      <c r="AZ914" s="147"/>
      <c r="BA914" s="114"/>
      <c r="BB914" s="149"/>
      <c r="BC914" s="118"/>
      <c r="BD914" s="70"/>
      <c r="BE914" s="71"/>
      <c r="BF914" s="148"/>
      <c r="BG914" s="148"/>
      <c r="BH914" s="147"/>
      <c r="BI914" s="114"/>
      <c r="BJ914" s="114"/>
      <c r="BK914" s="147"/>
      <c r="BL914" s="150"/>
      <c r="BM914" s="147"/>
      <c r="BN914" s="147"/>
      <c r="BO914" s="147"/>
      <c r="BP914" s="147"/>
      <c r="BQ914" s="147"/>
      <c r="BR914" s="115"/>
      <c r="BS914" s="115"/>
      <c r="BT914" s="115"/>
      <c r="BU914" s="147"/>
      <c r="BV914" s="150"/>
      <c r="BW914" s="147"/>
      <c r="BX914" s="147"/>
      <c r="BY914" s="147"/>
      <c r="BZ914" s="147"/>
      <c r="CA914" s="147"/>
      <c r="CB914" s="115"/>
      <c r="CC914" s="115"/>
      <c r="CD914" s="115"/>
      <c r="CE914" s="147"/>
      <c r="CF914" s="150"/>
      <c r="CG914" s="120"/>
      <c r="CH914" s="185"/>
      <c r="CI914" s="122"/>
      <c r="CJ914" s="122"/>
      <c r="CK914" s="184"/>
      <c r="CL914" s="184"/>
    </row>
    <row r="915" spans="1:90" hidden="1" x14ac:dyDescent="0.25">
      <c r="A915" s="145"/>
      <c r="B915" s="146"/>
      <c r="C915" s="94"/>
      <c r="D915" s="147"/>
      <c r="E915" s="148"/>
      <c r="F915" s="149"/>
      <c r="G915" s="147"/>
      <c r="H915" s="147"/>
      <c r="I915" s="147"/>
      <c r="J915" s="147"/>
      <c r="K915" s="147"/>
      <c r="L915" s="115"/>
      <c r="M915" s="115"/>
      <c r="N915" s="115"/>
      <c r="O915" s="147"/>
      <c r="P915" s="149"/>
      <c r="Q915" s="147"/>
      <c r="R915" s="147"/>
      <c r="S915" s="147"/>
      <c r="T915" s="147"/>
      <c r="U915" s="147"/>
      <c r="V915" s="115"/>
      <c r="W915" s="115"/>
      <c r="X915" s="115"/>
      <c r="Y915" s="147"/>
      <c r="Z915" s="149"/>
      <c r="AA915" s="147"/>
      <c r="AB915" s="147"/>
      <c r="AC915" s="147"/>
      <c r="AD915" s="114"/>
      <c r="AE915" s="114"/>
      <c r="AF915" s="147"/>
      <c r="AG915" s="149"/>
      <c r="AH915" s="147"/>
      <c r="AI915" s="147"/>
      <c r="AJ915" s="147"/>
      <c r="AK915" s="114"/>
      <c r="AL915" s="114"/>
      <c r="AM915" s="147"/>
      <c r="AN915" s="149"/>
      <c r="AO915" s="147"/>
      <c r="AP915" s="147"/>
      <c r="AQ915" s="114"/>
      <c r="AR915" s="147"/>
      <c r="AS915" s="114"/>
      <c r="AT915" s="147"/>
      <c r="AU915" s="147"/>
      <c r="AV915" s="147"/>
      <c r="AW915" s="114"/>
      <c r="AX915" s="147"/>
      <c r="AY915" s="114"/>
      <c r="AZ915" s="147"/>
      <c r="BA915" s="114"/>
      <c r="BB915" s="149"/>
      <c r="BC915" s="118"/>
      <c r="BD915" s="70"/>
      <c r="BE915" s="71"/>
      <c r="BF915" s="148"/>
      <c r="BG915" s="148"/>
      <c r="BH915" s="147"/>
      <c r="BI915" s="114"/>
      <c r="BJ915" s="114"/>
      <c r="BK915" s="147"/>
      <c r="BL915" s="150"/>
      <c r="BM915" s="147"/>
      <c r="BN915" s="147"/>
      <c r="BO915" s="147"/>
      <c r="BP915" s="147"/>
      <c r="BQ915" s="147"/>
      <c r="BR915" s="115"/>
      <c r="BS915" s="115"/>
      <c r="BT915" s="115"/>
      <c r="BU915" s="147"/>
      <c r="BV915" s="150"/>
      <c r="BW915" s="147"/>
      <c r="BX915" s="147"/>
      <c r="BY915" s="147"/>
      <c r="BZ915" s="147"/>
      <c r="CA915" s="147"/>
      <c r="CB915" s="115"/>
      <c r="CC915" s="115"/>
      <c r="CD915" s="115"/>
      <c r="CE915" s="147"/>
      <c r="CF915" s="150"/>
      <c r="CG915" s="120"/>
      <c r="CH915" s="185"/>
      <c r="CI915" s="122"/>
      <c r="CJ915" s="122"/>
      <c r="CK915" s="184"/>
      <c r="CL915" s="184"/>
    </row>
    <row r="916" spans="1:90" hidden="1" x14ac:dyDescent="0.25">
      <c r="A916" s="145"/>
      <c r="B916" s="146"/>
      <c r="C916" s="94"/>
      <c r="D916" s="147"/>
      <c r="E916" s="148"/>
      <c r="F916" s="149"/>
      <c r="G916" s="147"/>
      <c r="H916" s="147"/>
      <c r="I916" s="147"/>
      <c r="J916" s="147"/>
      <c r="K916" s="147"/>
      <c r="L916" s="115"/>
      <c r="M916" s="115"/>
      <c r="N916" s="115"/>
      <c r="O916" s="147"/>
      <c r="P916" s="149"/>
      <c r="Q916" s="147"/>
      <c r="R916" s="147"/>
      <c r="S916" s="147"/>
      <c r="T916" s="147"/>
      <c r="U916" s="147"/>
      <c r="V916" s="115"/>
      <c r="W916" s="115"/>
      <c r="X916" s="115"/>
      <c r="Y916" s="147"/>
      <c r="Z916" s="149"/>
      <c r="AA916" s="147"/>
      <c r="AB916" s="147"/>
      <c r="AC916" s="147"/>
      <c r="AD916" s="114"/>
      <c r="AE916" s="114"/>
      <c r="AF916" s="147"/>
      <c r="AG916" s="149"/>
      <c r="AH916" s="147"/>
      <c r="AI916" s="147"/>
      <c r="AJ916" s="147"/>
      <c r="AK916" s="114"/>
      <c r="AL916" s="114"/>
      <c r="AM916" s="147"/>
      <c r="AN916" s="149"/>
      <c r="AO916" s="147"/>
      <c r="AP916" s="147"/>
      <c r="AQ916" s="114"/>
      <c r="AR916" s="147"/>
      <c r="AS916" s="114"/>
      <c r="AT916" s="147"/>
      <c r="AU916" s="147"/>
      <c r="AV916" s="147"/>
      <c r="AW916" s="114"/>
      <c r="AX916" s="147"/>
      <c r="AY916" s="114"/>
      <c r="AZ916" s="147"/>
      <c r="BA916" s="114"/>
      <c r="BB916" s="149"/>
      <c r="BC916" s="118"/>
      <c r="BD916" s="70"/>
      <c r="BE916" s="71"/>
      <c r="BF916" s="148"/>
      <c r="BG916" s="148"/>
      <c r="BH916" s="147"/>
      <c r="BI916" s="114"/>
      <c r="BJ916" s="114"/>
      <c r="BK916" s="147"/>
      <c r="BL916" s="150"/>
      <c r="BM916" s="147"/>
      <c r="BN916" s="147"/>
      <c r="BO916" s="147"/>
      <c r="BP916" s="147"/>
      <c r="BQ916" s="147"/>
      <c r="BR916" s="115"/>
      <c r="BS916" s="115"/>
      <c r="BT916" s="115"/>
      <c r="BU916" s="147"/>
      <c r="BV916" s="150"/>
      <c r="BW916" s="147"/>
      <c r="BX916" s="147"/>
      <c r="BY916" s="147"/>
      <c r="BZ916" s="147"/>
      <c r="CA916" s="147"/>
      <c r="CB916" s="115"/>
      <c r="CC916" s="115"/>
      <c r="CD916" s="115"/>
      <c r="CE916" s="147"/>
      <c r="CF916" s="150"/>
      <c r="CG916" s="120"/>
      <c r="CH916" s="185"/>
      <c r="CI916" s="122"/>
      <c r="CJ916" s="122"/>
      <c r="CK916" s="184"/>
      <c r="CL916" s="184"/>
    </row>
    <row r="917" spans="1:90" hidden="1" x14ac:dyDescent="0.25">
      <c r="A917" s="145"/>
      <c r="B917" s="146"/>
      <c r="C917" s="94"/>
      <c r="D917" s="147"/>
      <c r="E917" s="148"/>
      <c r="F917" s="149"/>
      <c r="G917" s="147"/>
      <c r="H917" s="147"/>
      <c r="I917" s="147"/>
      <c r="J917" s="147"/>
      <c r="K917" s="147"/>
      <c r="L917" s="115"/>
      <c r="M917" s="115"/>
      <c r="N917" s="115"/>
      <c r="O917" s="147"/>
      <c r="P917" s="149"/>
      <c r="Q917" s="147"/>
      <c r="R917" s="147"/>
      <c r="S917" s="147"/>
      <c r="T917" s="147"/>
      <c r="U917" s="147"/>
      <c r="V917" s="115"/>
      <c r="W917" s="115"/>
      <c r="X917" s="115"/>
      <c r="Y917" s="147"/>
      <c r="Z917" s="149"/>
      <c r="AA917" s="147"/>
      <c r="AB917" s="147"/>
      <c r="AC917" s="147"/>
      <c r="AD917" s="114"/>
      <c r="AE917" s="114"/>
      <c r="AF917" s="147"/>
      <c r="AG917" s="149"/>
      <c r="AH917" s="147"/>
      <c r="AI917" s="147"/>
      <c r="AJ917" s="147"/>
      <c r="AK917" s="114"/>
      <c r="AL917" s="114"/>
      <c r="AM917" s="147"/>
      <c r="AN917" s="149"/>
      <c r="AO917" s="147"/>
      <c r="AP917" s="147"/>
      <c r="AQ917" s="114"/>
      <c r="AR917" s="147"/>
      <c r="AS917" s="114"/>
      <c r="AT917" s="147"/>
      <c r="AU917" s="147"/>
      <c r="AV917" s="147"/>
      <c r="AW917" s="114"/>
      <c r="AX917" s="147"/>
      <c r="AY917" s="114"/>
      <c r="AZ917" s="147"/>
      <c r="BA917" s="114"/>
      <c r="BB917" s="149"/>
      <c r="BC917" s="118"/>
      <c r="BD917" s="70"/>
      <c r="BE917" s="71"/>
      <c r="BF917" s="148"/>
      <c r="BG917" s="148"/>
      <c r="BH917" s="147"/>
      <c r="BI917" s="114"/>
      <c r="BJ917" s="114"/>
      <c r="BK917" s="147"/>
      <c r="BL917" s="150"/>
      <c r="BM917" s="147"/>
      <c r="BN917" s="147"/>
      <c r="BO917" s="147"/>
      <c r="BP917" s="147"/>
      <c r="BQ917" s="147"/>
      <c r="BR917" s="115"/>
      <c r="BS917" s="115"/>
      <c r="BT917" s="115"/>
      <c r="BU917" s="147"/>
      <c r="BV917" s="150"/>
      <c r="BW917" s="147"/>
      <c r="BX917" s="147"/>
      <c r="BY917" s="147"/>
      <c r="BZ917" s="147"/>
      <c r="CA917" s="147"/>
      <c r="CB917" s="115"/>
      <c r="CC917" s="115"/>
      <c r="CD917" s="115"/>
      <c r="CE917" s="147"/>
      <c r="CF917" s="150"/>
      <c r="CG917" s="120"/>
      <c r="CH917" s="185"/>
      <c r="CI917" s="122"/>
      <c r="CJ917" s="122"/>
      <c r="CK917" s="184"/>
      <c r="CL917" s="184"/>
    </row>
    <row r="918" spans="1:90" hidden="1" x14ac:dyDescent="0.25">
      <c r="A918" s="145"/>
      <c r="B918" s="146"/>
      <c r="C918" s="94"/>
      <c r="D918" s="147"/>
      <c r="E918" s="148"/>
      <c r="F918" s="149"/>
      <c r="G918" s="147"/>
      <c r="H918" s="147"/>
      <c r="I918" s="147"/>
      <c r="J918" s="147"/>
      <c r="K918" s="147"/>
      <c r="L918" s="115"/>
      <c r="M918" s="115"/>
      <c r="N918" s="115"/>
      <c r="O918" s="147"/>
      <c r="P918" s="149"/>
      <c r="Q918" s="147"/>
      <c r="R918" s="147"/>
      <c r="S918" s="147"/>
      <c r="T918" s="147"/>
      <c r="U918" s="147"/>
      <c r="V918" s="115"/>
      <c r="W918" s="115"/>
      <c r="X918" s="115"/>
      <c r="Y918" s="147"/>
      <c r="Z918" s="149"/>
      <c r="AA918" s="147"/>
      <c r="AB918" s="147"/>
      <c r="AC918" s="147"/>
      <c r="AD918" s="114"/>
      <c r="AE918" s="114"/>
      <c r="AF918" s="147"/>
      <c r="AG918" s="149"/>
      <c r="AH918" s="147"/>
      <c r="AI918" s="147"/>
      <c r="AJ918" s="147"/>
      <c r="AK918" s="114"/>
      <c r="AL918" s="114"/>
      <c r="AM918" s="147"/>
      <c r="AN918" s="149"/>
      <c r="AO918" s="147"/>
      <c r="AP918" s="147"/>
      <c r="AQ918" s="114"/>
      <c r="AR918" s="147"/>
      <c r="AS918" s="114"/>
      <c r="AT918" s="147"/>
      <c r="AU918" s="147"/>
      <c r="AV918" s="147"/>
      <c r="AW918" s="114"/>
      <c r="AX918" s="147"/>
      <c r="AY918" s="114"/>
      <c r="AZ918" s="147"/>
      <c r="BA918" s="114"/>
      <c r="BB918" s="149"/>
      <c r="BC918" s="118"/>
      <c r="BD918" s="70"/>
      <c r="BE918" s="71"/>
      <c r="BF918" s="148"/>
      <c r="BG918" s="148"/>
      <c r="BH918" s="147"/>
      <c r="BI918" s="114"/>
      <c r="BJ918" s="114"/>
      <c r="BK918" s="147"/>
      <c r="BL918" s="150"/>
      <c r="BM918" s="147"/>
      <c r="BN918" s="147"/>
      <c r="BO918" s="147"/>
      <c r="BP918" s="147"/>
      <c r="BQ918" s="147"/>
      <c r="BR918" s="115"/>
      <c r="BS918" s="115"/>
      <c r="BT918" s="115"/>
      <c r="BU918" s="147"/>
      <c r="BV918" s="150"/>
      <c r="BW918" s="147"/>
      <c r="BX918" s="147"/>
      <c r="BY918" s="147"/>
      <c r="BZ918" s="147"/>
      <c r="CA918" s="147"/>
      <c r="CB918" s="115"/>
      <c r="CC918" s="115"/>
      <c r="CD918" s="115"/>
      <c r="CE918" s="147"/>
      <c r="CF918" s="150"/>
      <c r="CG918" s="120"/>
      <c r="CH918" s="185"/>
      <c r="CI918" s="122"/>
      <c r="CJ918" s="122"/>
      <c r="CK918" s="184"/>
      <c r="CL918" s="184"/>
    </row>
    <row r="919" spans="1:90" hidden="1" x14ac:dyDescent="0.25">
      <c r="A919" s="145"/>
      <c r="B919" s="146"/>
      <c r="C919" s="94"/>
      <c r="D919" s="147"/>
      <c r="E919" s="148"/>
      <c r="F919" s="149"/>
      <c r="G919" s="147"/>
      <c r="H919" s="147"/>
      <c r="I919" s="147"/>
      <c r="J919" s="147"/>
      <c r="K919" s="147"/>
      <c r="L919" s="115"/>
      <c r="M919" s="115"/>
      <c r="N919" s="115"/>
      <c r="O919" s="147"/>
      <c r="P919" s="149"/>
      <c r="Q919" s="147"/>
      <c r="R919" s="147"/>
      <c r="S919" s="147"/>
      <c r="T919" s="147"/>
      <c r="U919" s="147"/>
      <c r="V919" s="115"/>
      <c r="W919" s="115"/>
      <c r="X919" s="115"/>
      <c r="Y919" s="147"/>
      <c r="Z919" s="149"/>
      <c r="AA919" s="147"/>
      <c r="AB919" s="147"/>
      <c r="AC919" s="147"/>
      <c r="AD919" s="114"/>
      <c r="AE919" s="114"/>
      <c r="AF919" s="147"/>
      <c r="AG919" s="149"/>
      <c r="AH919" s="147"/>
      <c r="AI919" s="147"/>
      <c r="AJ919" s="147"/>
      <c r="AK919" s="114"/>
      <c r="AL919" s="114"/>
      <c r="AM919" s="147"/>
      <c r="AN919" s="149"/>
      <c r="AO919" s="147"/>
      <c r="AP919" s="147"/>
      <c r="AQ919" s="114"/>
      <c r="AR919" s="147"/>
      <c r="AS919" s="114"/>
      <c r="AT919" s="147"/>
      <c r="AU919" s="147"/>
      <c r="AV919" s="147"/>
      <c r="AW919" s="114"/>
      <c r="AX919" s="147"/>
      <c r="AY919" s="114"/>
      <c r="AZ919" s="147"/>
      <c r="BA919" s="114"/>
      <c r="BB919" s="149"/>
      <c r="BC919" s="118"/>
      <c r="BD919" s="70"/>
      <c r="BE919" s="71"/>
      <c r="BF919" s="148"/>
      <c r="BG919" s="148"/>
      <c r="BH919" s="147"/>
      <c r="BI919" s="114"/>
      <c r="BJ919" s="114"/>
      <c r="BK919" s="147"/>
      <c r="BL919" s="150"/>
      <c r="BM919" s="147"/>
      <c r="BN919" s="147"/>
      <c r="BO919" s="147"/>
      <c r="BP919" s="147"/>
      <c r="BQ919" s="147"/>
      <c r="BR919" s="115"/>
      <c r="BS919" s="115"/>
      <c r="BT919" s="115"/>
      <c r="BU919" s="147"/>
      <c r="BV919" s="150"/>
      <c r="BW919" s="147"/>
      <c r="BX919" s="147"/>
      <c r="BY919" s="147"/>
      <c r="BZ919" s="147"/>
      <c r="CA919" s="147"/>
      <c r="CB919" s="115"/>
      <c r="CC919" s="115"/>
      <c r="CD919" s="115"/>
      <c r="CE919" s="147"/>
      <c r="CF919" s="150"/>
      <c r="CG919" s="120"/>
      <c r="CH919" s="185"/>
      <c r="CI919" s="122"/>
      <c r="CJ919" s="122"/>
      <c r="CK919" s="184"/>
      <c r="CL919" s="184"/>
    </row>
    <row r="920" spans="1:90" hidden="1" x14ac:dyDescent="0.25">
      <c r="A920" s="145"/>
      <c r="B920" s="146"/>
      <c r="C920" s="94"/>
      <c r="D920" s="147"/>
      <c r="E920" s="148"/>
      <c r="F920" s="149"/>
      <c r="G920" s="147"/>
      <c r="H920" s="147"/>
      <c r="I920" s="147"/>
      <c r="J920" s="147"/>
      <c r="K920" s="147"/>
      <c r="L920" s="115"/>
      <c r="M920" s="115"/>
      <c r="N920" s="115"/>
      <c r="O920" s="147"/>
      <c r="P920" s="149"/>
      <c r="Q920" s="147"/>
      <c r="R920" s="147"/>
      <c r="S920" s="147"/>
      <c r="T920" s="147"/>
      <c r="U920" s="147"/>
      <c r="V920" s="115"/>
      <c r="W920" s="115"/>
      <c r="X920" s="115"/>
      <c r="Y920" s="147"/>
      <c r="Z920" s="149"/>
      <c r="AA920" s="147"/>
      <c r="AB920" s="147"/>
      <c r="AC920" s="147"/>
      <c r="AD920" s="114"/>
      <c r="AE920" s="114"/>
      <c r="AF920" s="147"/>
      <c r="AG920" s="149"/>
      <c r="AH920" s="147"/>
      <c r="AI920" s="147"/>
      <c r="AJ920" s="147"/>
      <c r="AK920" s="114"/>
      <c r="AL920" s="114"/>
      <c r="AM920" s="147"/>
      <c r="AN920" s="149"/>
      <c r="AO920" s="147"/>
      <c r="AP920" s="147"/>
      <c r="AQ920" s="114"/>
      <c r="AR920" s="147"/>
      <c r="AS920" s="114"/>
      <c r="AT920" s="147"/>
      <c r="AU920" s="147"/>
      <c r="AV920" s="147"/>
      <c r="AW920" s="114"/>
      <c r="AX920" s="147"/>
      <c r="AY920" s="114"/>
      <c r="AZ920" s="147"/>
      <c r="BA920" s="114"/>
      <c r="BB920" s="149"/>
      <c r="BC920" s="118"/>
      <c r="BD920" s="70"/>
      <c r="BE920" s="71"/>
      <c r="BF920" s="148"/>
      <c r="BG920" s="148"/>
      <c r="BH920" s="147"/>
      <c r="BI920" s="114"/>
      <c r="BJ920" s="114"/>
      <c r="BK920" s="147"/>
      <c r="BL920" s="150"/>
      <c r="BM920" s="147"/>
      <c r="BN920" s="147"/>
      <c r="BO920" s="147"/>
      <c r="BP920" s="147"/>
      <c r="BQ920" s="147"/>
      <c r="BR920" s="115"/>
      <c r="BS920" s="115"/>
      <c r="BT920" s="115"/>
      <c r="BU920" s="147"/>
      <c r="BV920" s="150"/>
      <c r="BW920" s="147"/>
      <c r="BX920" s="147"/>
      <c r="BY920" s="147"/>
      <c r="BZ920" s="147"/>
      <c r="CA920" s="147"/>
      <c r="CB920" s="115"/>
      <c r="CC920" s="115"/>
      <c r="CD920" s="115"/>
      <c r="CE920" s="147"/>
      <c r="CF920" s="150"/>
      <c r="CG920" s="120"/>
      <c r="CH920" s="185"/>
      <c r="CI920" s="122"/>
      <c r="CJ920" s="122"/>
      <c r="CK920" s="184"/>
      <c r="CL920" s="184"/>
    </row>
    <row r="921" spans="1:90" hidden="1" x14ac:dyDescent="0.25">
      <c r="A921" s="145"/>
      <c r="B921" s="146"/>
      <c r="C921" s="94"/>
      <c r="D921" s="147"/>
      <c r="E921" s="148"/>
      <c r="F921" s="149"/>
      <c r="G921" s="147"/>
      <c r="H921" s="147"/>
      <c r="I921" s="147"/>
      <c r="J921" s="147"/>
      <c r="K921" s="147"/>
      <c r="L921" s="115"/>
      <c r="M921" s="115"/>
      <c r="N921" s="115"/>
      <c r="O921" s="147"/>
      <c r="P921" s="149"/>
      <c r="Q921" s="147"/>
      <c r="R921" s="147"/>
      <c r="S921" s="147"/>
      <c r="T921" s="147"/>
      <c r="U921" s="147"/>
      <c r="V921" s="115"/>
      <c r="W921" s="115"/>
      <c r="X921" s="115"/>
      <c r="Y921" s="147"/>
      <c r="Z921" s="149"/>
      <c r="AA921" s="147"/>
      <c r="AB921" s="147"/>
      <c r="AC921" s="147"/>
      <c r="AD921" s="114"/>
      <c r="AE921" s="114"/>
      <c r="AF921" s="147"/>
      <c r="AG921" s="149"/>
      <c r="AH921" s="147"/>
      <c r="AI921" s="147"/>
      <c r="AJ921" s="147"/>
      <c r="AK921" s="114"/>
      <c r="AL921" s="114"/>
      <c r="AM921" s="147"/>
      <c r="AN921" s="149"/>
      <c r="AO921" s="147"/>
      <c r="AP921" s="147"/>
      <c r="AQ921" s="114"/>
      <c r="AR921" s="147"/>
      <c r="AS921" s="114"/>
      <c r="AT921" s="147"/>
      <c r="AU921" s="147"/>
      <c r="AV921" s="147"/>
      <c r="AW921" s="114"/>
      <c r="AX921" s="147"/>
      <c r="AY921" s="114"/>
      <c r="AZ921" s="147"/>
      <c r="BA921" s="114"/>
      <c r="BB921" s="149"/>
      <c r="BC921" s="118"/>
      <c r="BD921" s="70"/>
      <c r="BE921" s="71"/>
      <c r="BF921" s="148"/>
      <c r="BG921" s="148"/>
      <c r="BH921" s="147"/>
      <c r="BI921" s="114"/>
      <c r="BJ921" s="114"/>
      <c r="BK921" s="147"/>
      <c r="BL921" s="150"/>
      <c r="BM921" s="147"/>
      <c r="BN921" s="147"/>
      <c r="BO921" s="147"/>
      <c r="BP921" s="147"/>
      <c r="BQ921" s="147"/>
      <c r="BR921" s="115"/>
      <c r="BS921" s="115"/>
      <c r="BT921" s="115"/>
      <c r="BU921" s="147"/>
      <c r="BV921" s="150"/>
      <c r="BW921" s="147"/>
      <c r="BX921" s="147"/>
      <c r="BY921" s="147"/>
      <c r="BZ921" s="147"/>
      <c r="CA921" s="147"/>
      <c r="CB921" s="115"/>
      <c r="CC921" s="115"/>
      <c r="CD921" s="115"/>
      <c r="CE921" s="147"/>
      <c r="CF921" s="150"/>
      <c r="CG921" s="120"/>
      <c r="CH921" s="185"/>
      <c r="CI921" s="122"/>
      <c r="CJ921" s="122"/>
      <c r="CK921" s="184"/>
      <c r="CL921" s="184"/>
    </row>
    <row r="922" spans="1:90" hidden="1" x14ac:dyDescent="0.25">
      <c r="A922" s="145"/>
      <c r="B922" s="146"/>
      <c r="C922" s="94"/>
      <c r="D922" s="147"/>
      <c r="E922" s="148"/>
      <c r="F922" s="149"/>
      <c r="G922" s="147"/>
      <c r="H922" s="147"/>
      <c r="I922" s="147"/>
      <c r="J922" s="147"/>
      <c r="K922" s="147"/>
      <c r="L922" s="115"/>
      <c r="M922" s="115"/>
      <c r="N922" s="115"/>
      <c r="O922" s="147"/>
      <c r="P922" s="149"/>
      <c r="Q922" s="147"/>
      <c r="R922" s="147"/>
      <c r="S922" s="147"/>
      <c r="T922" s="147"/>
      <c r="U922" s="147"/>
      <c r="V922" s="115"/>
      <c r="W922" s="115"/>
      <c r="X922" s="115"/>
      <c r="Y922" s="147"/>
      <c r="Z922" s="149"/>
      <c r="AA922" s="147"/>
      <c r="AB922" s="147"/>
      <c r="AC922" s="147"/>
      <c r="AD922" s="114"/>
      <c r="AE922" s="114"/>
      <c r="AF922" s="147"/>
      <c r="AG922" s="149"/>
      <c r="AH922" s="147"/>
      <c r="AI922" s="147"/>
      <c r="AJ922" s="147"/>
      <c r="AK922" s="114"/>
      <c r="AL922" s="114"/>
      <c r="AM922" s="147"/>
      <c r="AN922" s="149"/>
      <c r="AO922" s="147"/>
      <c r="AP922" s="147"/>
      <c r="AQ922" s="114"/>
      <c r="AR922" s="147"/>
      <c r="AS922" s="114"/>
      <c r="AT922" s="147"/>
      <c r="AU922" s="147"/>
      <c r="AV922" s="147"/>
      <c r="AW922" s="114"/>
      <c r="AX922" s="147"/>
      <c r="AY922" s="114"/>
      <c r="AZ922" s="147"/>
      <c r="BA922" s="114"/>
      <c r="BB922" s="149"/>
      <c r="BC922" s="118"/>
      <c r="BD922" s="70"/>
      <c r="BE922" s="71"/>
      <c r="BF922" s="148"/>
      <c r="BG922" s="148"/>
      <c r="BH922" s="147"/>
      <c r="BI922" s="114"/>
      <c r="BJ922" s="114"/>
      <c r="BK922" s="147"/>
      <c r="BL922" s="150"/>
      <c r="BM922" s="147"/>
      <c r="BN922" s="147"/>
      <c r="BO922" s="147"/>
      <c r="BP922" s="147"/>
      <c r="BQ922" s="147"/>
      <c r="BR922" s="115"/>
      <c r="BS922" s="115"/>
      <c r="BT922" s="115"/>
      <c r="BU922" s="147"/>
      <c r="BV922" s="150"/>
      <c r="BW922" s="147"/>
      <c r="BX922" s="147"/>
      <c r="BY922" s="147"/>
      <c r="BZ922" s="147"/>
      <c r="CA922" s="147"/>
      <c r="CB922" s="115"/>
      <c r="CC922" s="115"/>
      <c r="CD922" s="115"/>
      <c r="CE922" s="147"/>
      <c r="CF922" s="150"/>
      <c r="CG922" s="120"/>
      <c r="CH922" s="185"/>
      <c r="CI922" s="122"/>
      <c r="CJ922" s="122"/>
      <c r="CK922" s="184"/>
      <c r="CL922" s="184"/>
    </row>
    <row r="923" spans="1:90" hidden="1" x14ac:dyDescent="0.25">
      <c r="A923" s="145"/>
      <c r="B923" s="146"/>
      <c r="C923" s="94"/>
      <c r="D923" s="147"/>
      <c r="E923" s="148"/>
      <c r="F923" s="149"/>
      <c r="G923" s="147"/>
      <c r="H923" s="147"/>
      <c r="I923" s="147"/>
      <c r="J923" s="147"/>
      <c r="K923" s="147"/>
      <c r="L923" s="115"/>
      <c r="M923" s="115"/>
      <c r="N923" s="115"/>
      <c r="O923" s="147"/>
      <c r="P923" s="149"/>
      <c r="Q923" s="147"/>
      <c r="R923" s="147"/>
      <c r="S923" s="147"/>
      <c r="T923" s="147"/>
      <c r="U923" s="147"/>
      <c r="V923" s="115"/>
      <c r="W923" s="115"/>
      <c r="X923" s="115"/>
      <c r="Y923" s="147"/>
      <c r="Z923" s="149"/>
      <c r="AA923" s="147"/>
      <c r="AB923" s="147"/>
      <c r="AC923" s="147"/>
      <c r="AD923" s="114"/>
      <c r="AE923" s="114"/>
      <c r="AF923" s="147"/>
      <c r="AG923" s="149"/>
      <c r="AH923" s="147"/>
      <c r="AI923" s="147"/>
      <c r="AJ923" s="147"/>
      <c r="AK923" s="114"/>
      <c r="AL923" s="114"/>
      <c r="AM923" s="147"/>
      <c r="AN923" s="149"/>
      <c r="AO923" s="147"/>
      <c r="AP923" s="147"/>
      <c r="AQ923" s="114"/>
      <c r="AR923" s="147"/>
      <c r="AS923" s="114"/>
      <c r="AT923" s="147"/>
      <c r="AU923" s="147"/>
      <c r="AV923" s="147"/>
      <c r="AW923" s="114"/>
      <c r="AX923" s="147"/>
      <c r="AY923" s="114"/>
      <c r="AZ923" s="147"/>
      <c r="BA923" s="114"/>
      <c r="BB923" s="149"/>
      <c r="BC923" s="118"/>
      <c r="BD923" s="70"/>
      <c r="BE923" s="71"/>
      <c r="BF923" s="148"/>
      <c r="BG923" s="148"/>
      <c r="BH923" s="147"/>
      <c r="BI923" s="114"/>
      <c r="BJ923" s="114"/>
      <c r="BK923" s="147"/>
      <c r="BL923" s="150"/>
      <c r="BM923" s="147"/>
      <c r="BN923" s="147"/>
      <c r="BO923" s="147"/>
      <c r="BP923" s="147"/>
      <c r="BQ923" s="147"/>
      <c r="BR923" s="115"/>
      <c r="BS923" s="115"/>
      <c r="BT923" s="115"/>
      <c r="BU923" s="147"/>
      <c r="BV923" s="150"/>
      <c r="BW923" s="147"/>
      <c r="BX923" s="147"/>
      <c r="BY923" s="147"/>
      <c r="BZ923" s="147"/>
      <c r="CA923" s="147"/>
      <c r="CB923" s="115"/>
      <c r="CC923" s="115"/>
      <c r="CD923" s="115"/>
      <c r="CE923" s="147"/>
      <c r="CF923" s="150"/>
      <c r="CG923" s="120"/>
      <c r="CH923" s="185"/>
      <c r="CI923" s="122"/>
      <c r="CJ923" s="122"/>
      <c r="CK923" s="184"/>
      <c r="CL923" s="184"/>
    </row>
    <row r="924" spans="1:90" hidden="1" x14ac:dyDescent="0.25">
      <c r="A924" s="145"/>
      <c r="B924" s="146"/>
      <c r="C924" s="94"/>
      <c r="D924" s="147"/>
      <c r="E924" s="148"/>
      <c r="F924" s="149"/>
      <c r="G924" s="147"/>
      <c r="H924" s="147"/>
      <c r="I924" s="147"/>
      <c r="J924" s="147"/>
      <c r="K924" s="147"/>
      <c r="L924" s="115"/>
      <c r="M924" s="115"/>
      <c r="N924" s="115"/>
      <c r="O924" s="147"/>
      <c r="P924" s="149"/>
      <c r="Q924" s="147"/>
      <c r="R924" s="147"/>
      <c r="S924" s="147"/>
      <c r="T924" s="147"/>
      <c r="U924" s="147"/>
      <c r="V924" s="115"/>
      <c r="W924" s="115"/>
      <c r="X924" s="115"/>
      <c r="Y924" s="147"/>
      <c r="Z924" s="149"/>
      <c r="AA924" s="147"/>
      <c r="AB924" s="147"/>
      <c r="AC924" s="147"/>
      <c r="AD924" s="114"/>
      <c r="AE924" s="114"/>
      <c r="AF924" s="147"/>
      <c r="AG924" s="149"/>
      <c r="AH924" s="147"/>
      <c r="AI924" s="147"/>
      <c r="AJ924" s="147"/>
      <c r="AK924" s="114"/>
      <c r="AL924" s="114"/>
      <c r="AM924" s="147"/>
      <c r="AN924" s="149"/>
      <c r="AO924" s="147"/>
      <c r="AP924" s="147"/>
      <c r="AQ924" s="114"/>
      <c r="AR924" s="147"/>
      <c r="AS924" s="114"/>
      <c r="AT924" s="147"/>
      <c r="AU924" s="147"/>
      <c r="AV924" s="147"/>
      <c r="AW924" s="114"/>
      <c r="AX924" s="147"/>
      <c r="AY924" s="114"/>
      <c r="AZ924" s="147"/>
      <c r="BA924" s="114"/>
      <c r="BB924" s="149"/>
      <c r="BC924" s="118"/>
      <c r="BD924" s="70"/>
      <c r="BE924" s="71"/>
      <c r="BF924" s="148"/>
      <c r="BG924" s="148"/>
      <c r="BH924" s="147"/>
      <c r="BI924" s="114"/>
      <c r="BJ924" s="114"/>
      <c r="BK924" s="147"/>
      <c r="BL924" s="150"/>
      <c r="BM924" s="147"/>
      <c r="BN924" s="147"/>
      <c r="BO924" s="147"/>
      <c r="BP924" s="147"/>
      <c r="BQ924" s="147"/>
      <c r="BR924" s="115"/>
      <c r="BS924" s="115"/>
      <c r="BT924" s="115"/>
      <c r="BU924" s="147"/>
      <c r="BV924" s="150"/>
      <c r="BW924" s="147"/>
      <c r="BX924" s="147"/>
      <c r="BY924" s="147"/>
      <c r="BZ924" s="147"/>
      <c r="CA924" s="147"/>
      <c r="CB924" s="115"/>
      <c r="CC924" s="115"/>
      <c r="CD924" s="115"/>
      <c r="CE924" s="147"/>
      <c r="CF924" s="150"/>
      <c r="CG924" s="120"/>
      <c r="CH924" s="185"/>
      <c r="CI924" s="122"/>
      <c r="CJ924" s="122"/>
      <c r="CK924" s="184"/>
      <c r="CL924" s="184"/>
    </row>
    <row r="925" spans="1:90" hidden="1" x14ac:dyDescent="0.25">
      <c r="A925" s="145"/>
      <c r="B925" s="146"/>
      <c r="C925" s="94"/>
      <c r="D925" s="147"/>
      <c r="E925" s="148"/>
      <c r="F925" s="149"/>
      <c r="G925" s="147"/>
      <c r="H925" s="147"/>
      <c r="I925" s="147"/>
      <c r="J925" s="147"/>
      <c r="K925" s="147"/>
      <c r="L925" s="115"/>
      <c r="M925" s="115"/>
      <c r="N925" s="115"/>
      <c r="O925" s="147"/>
      <c r="P925" s="149"/>
      <c r="Q925" s="147"/>
      <c r="R925" s="147"/>
      <c r="S925" s="147"/>
      <c r="T925" s="147"/>
      <c r="U925" s="147"/>
      <c r="V925" s="115"/>
      <c r="W925" s="115"/>
      <c r="X925" s="115"/>
      <c r="Y925" s="147"/>
      <c r="Z925" s="149"/>
      <c r="AA925" s="147"/>
      <c r="AB925" s="147"/>
      <c r="AC925" s="147"/>
      <c r="AD925" s="114"/>
      <c r="AE925" s="114"/>
      <c r="AF925" s="147"/>
      <c r="AG925" s="149"/>
      <c r="AH925" s="147"/>
      <c r="AI925" s="147"/>
      <c r="AJ925" s="147"/>
      <c r="AK925" s="114"/>
      <c r="AL925" s="114"/>
      <c r="AM925" s="147"/>
      <c r="AN925" s="149"/>
      <c r="AO925" s="147"/>
      <c r="AP925" s="147"/>
      <c r="AQ925" s="114"/>
      <c r="AR925" s="147"/>
      <c r="AS925" s="114"/>
      <c r="AT925" s="147"/>
      <c r="AU925" s="147"/>
      <c r="AV925" s="147"/>
      <c r="AW925" s="114"/>
      <c r="AX925" s="147"/>
      <c r="AY925" s="114"/>
      <c r="AZ925" s="147"/>
      <c r="BA925" s="114"/>
      <c r="BB925" s="149"/>
      <c r="BC925" s="118"/>
      <c r="BD925" s="70"/>
      <c r="BE925" s="71"/>
      <c r="BF925" s="148"/>
      <c r="BG925" s="148"/>
      <c r="BH925" s="147"/>
      <c r="BI925" s="114"/>
      <c r="BJ925" s="114"/>
      <c r="BK925" s="147"/>
      <c r="BL925" s="150"/>
      <c r="BM925" s="147"/>
      <c r="BN925" s="147"/>
      <c r="BO925" s="147"/>
      <c r="BP925" s="147"/>
      <c r="BQ925" s="147"/>
      <c r="BR925" s="115"/>
      <c r="BS925" s="115"/>
      <c r="BT925" s="115"/>
      <c r="BU925" s="147"/>
      <c r="BV925" s="150"/>
      <c r="BW925" s="147"/>
      <c r="BX925" s="147"/>
      <c r="BY925" s="147"/>
      <c r="BZ925" s="147"/>
      <c r="CA925" s="147"/>
      <c r="CB925" s="115"/>
      <c r="CC925" s="115"/>
      <c r="CD925" s="115"/>
      <c r="CE925" s="147"/>
      <c r="CF925" s="150"/>
      <c r="CG925" s="120"/>
      <c r="CH925" s="185"/>
      <c r="CI925" s="122"/>
      <c r="CJ925" s="122"/>
      <c r="CK925" s="184"/>
      <c r="CL925" s="184"/>
    </row>
    <row r="926" spans="1:90" hidden="1" x14ac:dyDescent="0.25">
      <c r="A926" s="145"/>
      <c r="B926" s="146"/>
      <c r="C926" s="94"/>
      <c r="D926" s="147"/>
      <c r="E926" s="148"/>
      <c r="F926" s="149"/>
      <c r="G926" s="147"/>
      <c r="H926" s="147"/>
      <c r="I926" s="147"/>
      <c r="J926" s="147"/>
      <c r="K926" s="147"/>
      <c r="L926" s="115"/>
      <c r="M926" s="115"/>
      <c r="N926" s="115"/>
      <c r="O926" s="147"/>
      <c r="P926" s="149"/>
      <c r="Q926" s="147"/>
      <c r="R926" s="147"/>
      <c r="S926" s="147"/>
      <c r="T926" s="147"/>
      <c r="U926" s="147"/>
      <c r="V926" s="115"/>
      <c r="W926" s="115"/>
      <c r="X926" s="115"/>
      <c r="Y926" s="147"/>
      <c r="Z926" s="149"/>
      <c r="AA926" s="147"/>
      <c r="AB926" s="147"/>
      <c r="AC926" s="147"/>
      <c r="AD926" s="114"/>
      <c r="AE926" s="114"/>
      <c r="AF926" s="147"/>
      <c r="AG926" s="149"/>
      <c r="AH926" s="147"/>
      <c r="AI926" s="147"/>
      <c r="AJ926" s="147"/>
      <c r="AK926" s="114"/>
      <c r="AL926" s="114"/>
      <c r="AM926" s="147"/>
      <c r="AN926" s="149"/>
      <c r="AO926" s="147"/>
      <c r="AP926" s="147"/>
      <c r="AQ926" s="114"/>
      <c r="AR926" s="147"/>
      <c r="AS926" s="114"/>
      <c r="AT926" s="147"/>
      <c r="AU926" s="147"/>
      <c r="AV926" s="147"/>
      <c r="AW926" s="114"/>
      <c r="AX926" s="147"/>
      <c r="AY926" s="114"/>
      <c r="AZ926" s="147"/>
      <c r="BA926" s="114"/>
      <c r="BB926" s="149"/>
      <c r="BC926" s="118"/>
      <c r="BD926" s="70"/>
      <c r="BE926" s="71"/>
      <c r="BF926" s="148"/>
      <c r="BG926" s="148"/>
      <c r="BH926" s="147"/>
      <c r="BI926" s="114"/>
      <c r="BJ926" s="114"/>
      <c r="BK926" s="147"/>
      <c r="BL926" s="150"/>
      <c r="BM926" s="147"/>
      <c r="BN926" s="147"/>
      <c r="BO926" s="147"/>
      <c r="BP926" s="147"/>
      <c r="BQ926" s="147"/>
      <c r="BR926" s="115"/>
      <c r="BS926" s="115"/>
      <c r="BT926" s="115"/>
      <c r="BU926" s="147"/>
      <c r="BV926" s="150"/>
      <c r="BW926" s="147"/>
      <c r="BX926" s="147"/>
      <c r="BY926" s="147"/>
      <c r="BZ926" s="147"/>
      <c r="CA926" s="147"/>
      <c r="CB926" s="115"/>
      <c r="CC926" s="115"/>
      <c r="CD926" s="115"/>
      <c r="CE926" s="147"/>
      <c r="CF926" s="150"/>
      <c r="CG926" s="120"/>
      <c r="CH926" s="185"/>
      <c r="CI926" s="122"/>
      <c r="CJ926" s="122"/>
      <c r="CK926" s="184"/>
      <c r="CL926" s="184"/>
    </row>
    <row r="927" spans="1:90" hidden="1" x14ac:dyDescent="0.25">
      <c r="A927" s="145"/>
      <c r="B927" s="146"/>
      <c r="C927" s="94"/>
      <c r="D927" s="147"/>
      <c r="E927" s="148"/>
      <c r="F927" s="149"/>
      <c r="G927" s="147"/>
      <c r="H927" s="147"/>
      <c r="I927" s="147"/>
      <c r="J927" s="147"/>
      <c r="K927" s="147"/>
      <c r="L927" s="115"/>
      <c r="M927" s="115"/>
      <c r="N927" s="115"/>
      <c r="O927" s="147"/>
      <c r="P927" s="149"/>
      <c r="Q927" s="147"/>
      <c r="R927" s="147"/>
      <c r="S927" s="147"/>
      <c r="T927" s="147"/>
      <c r="U927" s="147"/>
      <c r="V927" s="115"/>
      <c r="W927" s="115"/>
      <c r="X927" s="115"/>
      <c r="Y927" s="147"/>
      <c r="Z927" s="149"/>
      <c r="AA927" s="147"/>
      <c r="AB927" s="147"/>
      <c r="AC927" s="147"/>
      <c r="AD927" s="114"/>
      <c r="AE927" s="114"/>
      <c r="AF927" s="147"/>
      <c r="AG927" s="149"/>
      <c r="AH927" s="147"/>
      <c r="AI927" s="147"/>
      <c r="AJ927" s="147"/>
      <c r="AK927" s="114"/>
      <c r="AL927" s="114"/>
      <c r="AM927" s="147"/>
      <c r="AN927" s="149"/>
      <c r="AO927" s="147"/>
      <c r="AP927" s="147"/>
      <c r="AQ927" s="114"/>
      <c r="AR927" s="147"/>
      <c r="AS927" s="114"/>
      <c r="AT927" s="147"/>
      <c r="AU927" s="147"/>
      <c r="AV927" s="147"/>
      <c r="AW927" s="114"/>
      <c r="AX927" s="147"/>
      <c r="AY927" s="114"/>
      <c r="AZ927" s="147"/>
      <c r="BA927" s="114"/>
      <c r="BB927" s="149"/>
      <c r="BC927" s="118"/>
      <c r="BD927" s="70"/>
      <c r="BE927" s="71"/>
      <c r="BF927" s="148"/>
      <c r="BG927" s="148"/>
      <c r="BH927" s="147"/>
      <c r="BI927" s="114"/>
      <c r="BJ927" s="114"/>
      <c r="BK927" s="147"/>
      <c r="BL927" s="150"/>
      <c r="BM927" s="147"/>
      <c r="BN927" s="147"/>
      <c r="BO927" s="147"/>
      <c r="BP927" s="147"/>
      <c r="BQ927" s="147"/>
      <c r="BR927" s="115"/>
      <c r="BS927" s="115"/>
      <c r="BT927" s="115"/>
      <c r="BU927" s="147"/>
      <c r="BV927" s="150"/>
      <c r="BW927" s="147"/>
      <c r="BX927" s="147"/>
      <c r="BY927" s="147"/>
      <c r="BZ927" s="147"/>
      <c r="CA927" s="147"/>
      <c r="CB927" s="115"/>
      <c r="CC927" s="115"/>
      <c r="CD927" s="115"/>
      <c r="CE927" s="147"/>
      <c r="CF927" s="150"/>
      <c r="CG927" s="120"/>
      <c r="CH927" s="185"/>
      <c r="CI927" s="122"/>
      <c r="CJ927" s="122"/>
      <c r="CK927" s="184"/>
      <c r="CL927" s="184"/>
    </row>
    <row r="928" spans="1:90" hidden="1" x14ac:dyDescent="0.25">
      <c r="A928" s="145"/>
      <c r="B928" s="146"/>
      <c r="C928" s="94"/>
      <c r="D928" s="147"/>
      <c r="E928" s="148"/>
      <c r="F928" s="149"/>
      <c r="G928" s="147"/>
      <c r="H928" s="147"/>
      <c r="I928" s="147"/>
      <c r="J928" s="147"/>
      <c r="K928" s="147"/>
      <c r="L928" s="115"/>
      <c r="M928" s="115"/>
      <c r="N928" s="115"/>
      <c r="O928" s="147"/>
      <c r="P928" s="149"/>
      <c r="Q928" s="147"/>
      <c r="R928" s="147"/>
      <c r="S928" s="147"/>
      <c r="T928" s="147"/>
      <c r="U928" s="147"/>
      <c r="V928" s="115"/>
      <c r="W928" s="115"/>
      <c r="X928" s="115"/>
      <c r="Y928" s="147"/>
      <c r="Z928" s="149"/>
      <c r="AA928" s="147"/>
      <c r="AB928" s="147"/>
      <c r="AC928" s="147"/>
      <c r="AD928" s="114"/>
      <c r="AE928" s="114"/>
      <c r="AF928" s="147"/>
      <c r="AG928" s="149"/>
      <c r="AH928" s="147"/>
      <c r="AI928" s="147"/>
      <c r="AJ928" s="147"/>
      <c r="AK928" s="114"/>
      <c r="AL928" s="114"/>
      <c r="AM928" s="147"/>
      <c r="AN928" s="149"/>
      <c r="AO928" s="147"/>
      <c r="AP928" s="147"/>
      <c r="AQ928" s="114"/>
      <c r="AR928" s="147"/>
      <c r="AS928" s="114"/>
      <c r="AT928" s="147"/>
      <c r="AU928" s="147"/>
      <c r="AV928" s="147"/>
      <c r="AW928" s="114"/>
      <c r="AX928" s="147"/>
      <c r="AY928" s="114"/>
      <c r="AZ928" s="147"/>
      <c r="BA928" s="114"/>
      <c r="BB928" s="149"/>
      <c r="BC928" s="118"/>
      <c r="BD928" s="70"/>
      <c r="BE928" s="71"/>
      <c r="BF928" s="148"/>
      <c r="BG928" s="148"/>
      <c r="BH928" s="147"/>
      <c r="BI928" s="114"/>
      <c r="BJ928" s="114"/>
      <c r="BK928" s="147"/>
      <c r="BL928" s="150"/>
      <c r="BM928" s="147"/>
      <c r="BN928" s="147"/>
      <c r="BO928" s="147"/>
      <c r="BP928" s="147"/>
      <c r="BQ928" s="147"/>
      <c r="BR928" s="115"/>
      <c r="BS928" s="115"/>
      <c r="BT928" s="115"/>
      <c r="BU928" s="147"/>
      <c r="BV928" s="150"/>
      <c r="BW928" s="147"/>
      <c r="BX928" s="147"/>
      <c r="BY928" s="147"/>
      <c r="BZ928" s="147"/>
      <c r="CA928" s="147"/>
      <c r="CB928" s="115"/>
      <c r="CC928" s="115"/>
      <c r="CD928" s="115"/>
      <c r="CE928" s="147"/>
      <c r="CF928" s="150"/>
      <c r="CG928" s="120"/>
      <c r="CH928" s="185"/>
      <c r="CI928" s="122"/>
      <c r="CJ928" s="122"/>
      <c r="CK928" s="184"/>
      <c r="CL928" s="184"/>
    </row>
    <row r="929" spans="1:90" hidden="1" x14ac:dyDescent="0.25">
      <c r="A929" s="145"/>
      <c r="B929" s="146"/>
      <c r="C929" s="94"/>
      <c r="D929" s="147"/>
      <c r="E929" s="148"/>
      <c r="F929" s="149"/>
      <c r="G929" s="147"/>
      <c r="H929" s="147"/>
      <c r="I929" s="147"/>
      <c r="J929" s="147"/>
      <c r="K929" s="147"/>
      <c r="L929" s="115"/>
      <c r="M929" s="115"/>
      <c r="N929" s="115"/>
      <c r="O929" s="147"/>
      <c r="P929" s="149"/>
      <c r="Q929" s="147"/>
      <c r="R929" s="147"/>
      <c r="S929" s="147"/>
      <c r="T929" s="147"/>
      <c r="U929" s="147"/>
      <c r="V929" s="115"/>
      <c r="W929" s="115"/>
      <c r="X929" s="115"/>
      <c r="Y929" s="147"/>
      <c r="Z929" s="149"/>
      <c r="AA929" s="147"/>
      <c r="AB929" s="147"/>
      <c r="AC929" s="147"/>
      <c r="AD929" s="114"/>
      <c r="AE929" s="114"/>
      <c r="AF929" s="147"/>
      <c r="AG929" s="149"/>
      <c r="AH929" s="147"/>
      <c r="AI929" s="147"/>
      <c r="AJ929" s="147"/>
      <c r="AK929" s="114"/>
      <c r="AL929" s="114"/>
      <c r="AM929" s="147"/>
      <c r="AN929" s="149"/>
      <c r="AO929" s="147"/>
      <c r="AP929" s="147"/>
      <c r="AQ929" s="114"/>
      <c r="AR929" s="147"/>
      <c r="AS929" s="114"/>
      <c r="AT929" s="147"/>
      <c r="AU929" s="147"/>
      <c r="AV929" s="147"/>
      <c r="AW929" s="114"/>
      <c r="AX929" s="147"/>
      <c r="AY929" s="114"/>
      <c r="AZ929" s="147"/>
      <c r="BA929" s="114"/>
      <c r="BB929" s="149"/>
      <c r="BC929" s="118"/>
      <c r="BD929" s="70"/>
      <c r="BE929" s="71"/>
      <c r="BF929" s="148"/>
      <c r="BG929" s="148"/>
      <c r="BH929" s="147"/>
      <c r="BI929" s="114"/>
      <c r="BJ929" s="114"/>
      <c r="BK929" s="147"/>
      <c r="BL929" s="150"/>
      <c r="BM929" s="147"/>
      <c r="BN929" s="147"/>
      <c r="BO929" s="147"/>
      <c r="BP929" s="147"/>
      <c r="BQ929" s="147"/>
      <c r="BR929" s="115"/>
      <c r="BS929" s="115"/>
      <c r="BT929" s="115"/>
      <c r="BU929" s="147"/>
      <c r="BV929" s="150"/>
      <c r="BW929" s="147"/>
      <c r="BX929" s="147"/>
      <c r="BY929" s="147"/>
      <c r="BZ929" s="147"/>
      <c r="CA929" s="147"/>
      <c r="CB929" s="115"/>
      <c r="CC929" s="115"/>
      <c r="CD929" s="115"/>
      <c r="CE929" s="147"/>
      <c r="CF929" s="150"/>
      <c r="CG929" s="120"/>
      <c r="CH929" s="185"/>
      <c r="CI929" s="122"/>
      <c r="CJ929" s="122"/>
      <c r="CK929" s="184"/>
      <c r="CL929" s="184"/>
    </row>
    <row r="930" spans="1:90" hidden="1" x14ac:dyDescent="0.25">
      <c r="A930" s="145"/>
      <c r="B930" s="146"/>
      <c r="C930" s="94"/>
      <c r="D930" s="147"/>
      <c r="E930" s="148"/>
      <c r="F930" s="149"/>
      <c r="G930" s="147"/>
      <c r="H930" s="147"/>
      <c r="I930" s="147"/>
      <c r="J930" s="147"/>
      <c r="K930" s="147"/>
      <c r="L930" s="115"/>
      <c r="M930" s="115"/>
      <c r="N930" s="115"/>
      <c r="O930" s="147"/>
      <c r="P930" s="149"/>
      <c r="Q930" s="147"/>
      <c r="R930" s="147"/>
      <c r="S930" s="147"/>
      <c r="T930" s="147"/>
      <c r="U930" s="147"/>
      <c r="V930" s="115"/>
      <c r="W930" s="115"/>
      <c r="X930" s="115"/>
      <c r="Y930" s="147"/>
      <c r="Z930" s="149"/>
      <c r="AA930" s="147"/>
      <c r="AB930" s="147"/>
      <c r="AC930" s="147"/>
      <c r="AD930" s="114"/>
      <c r="AE930" s="114"/>
      <c r="AF930" s="147"/>
      <c r="AG930" s="149"/>
      <c r="AH930" s="147"/>
      <c r="AI930" s="147"/>
      <c r="AJ930" s="147"/>
      <c r="AK930" s="114"/>
      <c r="AL930" s="114"/>
      <c r="AM930" s="147"/>
      <c r="AN930" s="149"/>
      <c r="AO930" s="147"/>
      <c r="AP930" s="147"/>
      <c r="AQ930" s="114"/>
      <c r="AR930" s="147"/>
      <c r="AS930" s="114"/>
      <c r="AT930" s="147"/>
      <c r="AU930" s="147"/>
      <c r="AV930" s="147"/>
      <c r="AW930" s="114"/>
      <c r="AX930" s="147"/>
      <c r="AY930" s="114"/>
      <c r="AZ930" s="147"/>
      <c r="BA930" s="114"/>
      <c r="BB930" s="149"/>
      <c r="BC930" s="118"/>
      <c r="BD930" s="70"/>
      <c r="BE930" s="71"/>
      <c r="BF930" s="148"/>
      <c r="BG930" s="148"/>
      <c r="BH930" s="147"/>
      <c r="BI930" s="114"/>
      <c r="BJ930" s="114"/>
      <c r="BK930" s="147"/>
      <c r="BL930" s="150"/>
      <c r="BM930" s="147"/>
      <c r="BN930" s="147"/>
      <c r="BO930" s="147"/>
      <c r="BP930" s="147"/>
      <c r="BQ930" s="147"/>
      <c r="BR930" s="115"/>
      <c r="BS930" s="115"/>
      <c r="BT930" s="115"/>
      <c r="BU930" s="147"/>
      <c r="BV930" s="150"/>
      <c r="BW930" s="147"/>
      <c r="BX930" s="147"/>
      <c r="BY930" s="147"/>
      <c r="BZ930" s="147"/>
      <c r="CA930" s="147"/>
      <c r="CB930" s="115"/>
      <c r="CC930" s="115"/>
      <c r="CD930" s="115"/>
      <c r="CE930" s="147"/>
      <c r="CF930" s="150"/>
      <c r="CG930" s="120"/>
      <c r="CH930" s="185"/>
      <c r="CI930" s="122"/>
      <c r="CJ930" s="122"/>
      <c r="CK930" s="184"/>
      <c r="CL930" s="184"/>
    </row>
    <row r="931" spans="1:90" hidden="1" x14ac:dyDescent="0.25">
      <c r="A931" s="145"/>
      <c r="B931" s="146"/>
      <c r="C931" s="94"/>
      <c r="D931" s="147"/>
      <c r="E931" s="148"/>
      <c r="F931" s="149"/>
      <c r="G931" s="147"/>
      <c r="H931" s="147"/>
      <c r="I931" s="147"/>
      <c r="J931" s="147"/>
      <c r="K931" s="147"/>
      <c r="L931" s="115"/>
      <c r="M931" s="115"/>
      <c r="N931" s="115"/>
      <c r="O931" s="147"/>
      <c r="P931" s="149"/>
      <c r="Q931" s="147"/>
      <c r="R931" s="147"/>
      <c r="S931" s="147"/>
      <c r="T931" s="147"/>
      <c r="U931" s="147"/>
      <c r="V931" s="115"/>
      <c r="W931" s="115"/>
      <c r="X931" s="115"/>
      <c r="Y931" s="147"/>
      <c r="Z931" s="149"/>
      <c r="AA931" s="147"/>
      <c r="AB931" s="147"/>
      <c r="AC931" s="147"/>
      <c r="AD931" s="114"/>
      <c r="AE931" s="114"/>
      <c r="AF931" s="147"/>
      <c r="AG931" s="149"/>
      <c r="AH931" s="147"/>
      <c r="AI931" s="147"/>
      <c r="AJ931" s="147"/>
      <c r="AK931" s="114"/>
      <c r="AL931" s="114"/>
      <c r="AM931" s="147"/>
      <c r="AN931" s="149"/>
      <c r="AO931" s="147"/>
      <c r="AP931" s="147"/>
      <c r="AQ931" s="114"/>
      <c r="AR931" s="147"/>
      <c r="AS931" s="114"/>
      <c r="AT931" s="147"/>
      <c r="AU931" s="147"/>
      <c r="AV931" s="147"/>
      <c r="AW931" s="114"/>
      <c r="AX931" s="147"/>
      <c r="AY931" s="114"/>
      <c r="AZ931" s="147"/>
      <c r="BA931" s="114"/>
      <c r="BB931" s="149"/>
      <c r="BC931" s="118"/>
      <c r="BD931" s="70"/>
      <c r="BE931" s="71"/>
      <c r="BF931" s="148"/>
      <c r="BG931" s="148"/>
      <c r="BH931" s="147"/>
      <c r="BI931" s="114"/>
      <c r="BJ931" s="114"/>
      <c r="BK931" s="147"/>
      <c r="BL931" s="150"/>
      <c r="BM931" s="147"/>
      <c r="BN931" s="147"/>
      <c r="BO931" s="147"/>
      <c r="BP931" s="147"/>
      <c r="BQ931" s="147"/>
      <c r="BR931" s="115"/>
      <c r="BS931" s="115"/>
      <c r="BT931" s="115"/>
      <c r="BU931" s="147"/>
      <c r="BV931" s="150"/>
      <c r="BW931" s="147"/>
      <c r="BX931" s="147"/>
      <c r="BY931" s="147"/>
      <c r="BZ931" s="147"/>
      <c r="CA931" s="147"/>
      <c r="CB931" s="115"/>
      <c r="CC931" s="115"/>
      <c r="CD931" s="115"/>
      <c r="CE931" s="147"/>
      <c r="CF931" s="150"/>
      <c r="CG931" s="120"/>
      <c r="CH931" s="185"/>
      <c r="CI931" s="122"/>
      <c r="CJ931" s="122"/>
      <c r="CK931" s="184"/>
      <c r="CL931" s="184"/>
    </row>
    <row r="932" spans="1:90" hidden="1" x14ac:dyDescent="0.25">
      <c r="A932" s="145"/>
      <c r="B932" s="146"/>
      <c r="C932" s="94"/>
      <c r="D932" s="147"/>
      <c r="E932" s="148"/>
      <c r="F932" s="149"/>
      <c r="G932" s="147"/>
      <c r="H932" s="147"/>
      <c r="I932" s="147"/>
      <c r="J932" s="147"/>
      <c r="K932" s="147"/>
      <c r="L932" s="115"/>
      <c r="M932" s="115"/>
      <c r="N932" s="115"/>
      <c r="O932" s="147"/>
      <c r="P932" s="149"/>
      <c r="Q932" s="147"/>
      <c r="R932" s="147"/>
      <c r="S932" s="147"/>
      <c r="T932" s="147"/>
      <c r="U932" s="147"/>
      <c r="V932" s="115"/>
      <c r="W932" s="115"/>
      <c r="X932" s="115"/>
      <c r="Y932" s="147"/>
      <c r="Z932" s="149"/>
      <c r="AA932" s="147"/>
      <c r="AB932" s="147"/>
      <c r="AC932" s="147"/>
      <c r="AD932" s="114"/>
      <c r="AE932" s="114"/>
      <c r="AF932" s="147"/>
      <c r="AG932" s="149"/>
      <c r="AH932" s="147"/>
      <c r="AI932" s="147"/>
      <c r="AJ932" s="147"/>
      <c r="AK932" s="114"/>
      <c r="AL932" s="114"/>
      <c r="AM932" s="147"/>
      <c r="AN932" s="149"/>
      <c r="AO932" s="147"/>
      <c r="AP932" s="147"/>
      <c r="AQ932" s="114"/>
      <c r="AR932" s="147"/>
      <c r="AS932" s="114"/>
      <c r="AT932" s="147"/>
      <c r="AU932" s="147"/>
      <c r="AV932" s="147"/>
      <c r="AW932" s="114"/>
      <c r="AX932" s="147"/>
      <c r="AY932" s="114"/>
      <c r="AZ932" s="147"/>
      <c r="BA932" s="114"/>
      <c r="BB932" s="149"/>
      <c r="BC932" s="118"/>
      <c r="BD932" s="70"/>
      <c r="BE932" s="71"/>
      <c r="BF932" s="148"/>
      <c r="BG932" s="148"/>
      <c r="BH932" s="147"/>
      <c r="BI932" s="114"/>
      <c r="BJ932" s="114"/>
      <c r="BK932" s="147"/>
      <c r="BL932" s="150"/>
      <c r="BM932" s="147"/>
      <c r="BN932" s="147"/>
      <c r="BO932" s="147"/>
      <c r="BP932" s="147"/>
      <c r="BQ932" s="147"/>
      <c r="BR932" s="115"/>
      <c r="BS932" s="115"/>
      <c r="BT932" s="115"/>
      <c r="BU932" s="147"/>
      <c r="BV932" s="150"/>
      <c r="BW932" s="147"/>
      <c r="BX932" s="147"/>
      <c r="BY932" s="147"/>
      <c r="BZ932" s="147"/>
      <c r="CA932" s="147"/>
      <c r="CB932" s="115"/>
      <c r="CC932" s="115"/>
      <c r="CD932" s="115"/>
      <c r="CE932" s="147"/>
      <c r="CF932" s="150"/>
      <c r="CG932" s="120"/>
      <c r="CH932" s="185"/>
      <c r="CI932" s="122"/>
      <c r="CJ932" s="122"/>
      <c r="CK932" s="184"/>
      <c r="CL932" s="184"/>
    </row>
    <row r="933" spans="1:90" hidden="1" x14ac:dyDescent="0.25">
      <c r="A933" s="145"/>
      <c r="B933" s="146"/>
      <c r="C933" s="94"/>
      <c r="D933" s="147"/>
      <c r="E933" s="148"/>
      <c r="F933" s="149"/>
      <c r="G933" s="147"/>
      <c r="H933" s="147"/>
      <c r="I933" s="147"/>
      <c r="J933" s="147"/>
      <c r="K933" s="147"/>
      <c r="L933" s="115"/>
      <c r="M933" s="115"/>
      <c r="N933" s="115"/>
      <c r="O933" s="147"/>
      <c r="P933" s="149"/>
      <c r="Q933" s="147"/>
      <c r="R933" s="147"/>
      <c r="S933" s="147"/>
      <c r="T933" s="147"/>
      <c r="U933" s="147"/>
      <c r="V933" s="115"/>
      <c r="W933" s="115"/>
      <c r="X933" s="115"/>
      <c r="Y933" s="147"/>
      <c r="Z933" s="149"/>
      <c r="AA933" s="147"/>
      <c r="AB933" s="147"/>
      <c r="AC933" s="147"/>
      <c r="AD933" s="114"/>
      <c r="AE933" s="114"/>
      <c r="AF933" s="147"/>
      <c r="AG933" s="149"/>
      <c r="AH933" s="147"/>
      <c r="AI933" s="147"/>
      <c r="AJ933" s="147"/>
      <c r="AK933" s="114"/>
      <c r="AL933" s="114"/>
      <c r="AM933" s="147"/>
      <c r="AN933" s="149"/>
      <c r="AO933" s="147"/>
      <c r="AP933" s="147"/>
      <c r="AQ933" s="114"/>
      <c r="AR933" s="147"/>
      <c r="AS933" s="114"/>
      <c r="AT933" s="147"/>
      <c r="AU933" s="147"/>
      <c r="AV933" s="147"/>
      <c r="AW933" s="114"/>
      <c r="AX933" s="147"/>
      <c r="AY933" s="114"/>
      <c r="AZ933" s="147"/>
      <c r="BA933" s="114"/>
      <c r="BB933" s="149"/>
      <c r="BC933" s="118"/>
      <c r="BD933" s="70"/>
      <c r="BE933" s="71"/>
      <c r="BF933" s="148"/>
      <c r="BG933" s="148"/>
      <c r="BH933" s="147"/>
      <c r="BI933" s="114"/>
      <c r="BJ933" s="114"/>
      <c r="BK933" s="147"/>
      <c r="BL933" s="150"/>
      <c r="BM933" s="147"/>
      <c r="BN933" s="147"/>
      <c r="BO933" s="147"/>
      <c r="BP933" s="147"/>
      <c r="BQ933" s="147"/>
      <c r="BR933" s="115"/>
      <c r="BS933" s="115"/>
      <c r="BT933" s="115"/>
      <c r="BU933" s="147"/>
      <c r="BV933" s="150"/>
      <c r="BW933" s="147"/>
      <c r="BX933" s="147"/>
      <c r="BY933" s="147"/>
      <c r="BZ933" s="147"/>
      <c r="CA933" s="147"/>
      <c r="CB933" s="115"/>
      <c r="CC933" s="115"/>
      <c r="CD933" s="115"/>
      <c r="CE933" s="147"/>
      <c r="CF933" s="150"/>
      <c r="CG933" s="120"/>
      <c r="CH933" s="185"/>
      <c r="CI933" s="122"/>
      <c r="CJ933" s="122"/>
      <c r="CK933" s="184"/>
      <c r="CL933" s="184"/>
    </row>
    <row r="934" spans="1:90" hidden="1" x14ac:dyDescent="0.25">
      <c r="A934" s="145"/>
      <c r="B934" s="146"/>
      <c r="C934" s="94"/>
      <c r="D934" s="147"/>
      <c r="E934" s="148"/>
      <c r="F934" s="149"/>
      <c r="G934" s="147"/>
      <c r="H934" s="147"/>
      <c r="I934" s="147"/>
      <c r="J934" s="147"/>
      <c r="K934" s="147"/>
      <c r="L934" s="115"/>
      <c r="M934" s="115"/>
      <c r="N934" s="115"/>
      <c r="O934" s="147"/>
      <c r="P934" s="149"/>
      <c r="Q934" s="147"/>
      <c r="R934" s="147"/>
      <c r="S934" s="147"/>
      <c r="T934" s="147"/>
      <c r="U934" s="147"/>
      <c r="V934" s="115"/>
      <c r="W934" s="115"/>
      <c r="X934" s="115"/>
      <c r="Y934" s="147"/>
      <c r="Z934" s="149"/>
      <c r="AA934" s="147"/>
      <c r="AB934" s="147"/>
      <c r="AC934" s="147"/>
      <c r="AD934" s="114"/>
      <c r="AE934" s="114"/>
      <c r="AF934" s="147"/>
      <c r="AG934" s="149"/>
      <c r="AH934" s="147"/>
      <c r="AI934" s="147"/>
      <c r="AJ934" s="147"/>
      <c r="AK934" s="114"/>
      <c r="AL934" s="114"/>
      <c r="AM934" s="147"/>
      <c r="AN934" s="149"/>
      <c r="AO934" s="147"/>
      <c r="AP934" s="147"/>
      <c r="AQ934" s="114"/>
      <c r="AR934" s="147"/>
      <c r="AS934" s="114"/>
      <c r="AT934" s="147"/>
      <c r="AU934" s="147"/>
      <c r="AV934" s="147"/>
      <c r="AW934" s="114"/>
      <c r="AX934" s="147"/>
      <c r="AY934" s="114"/>
      <c r="AZ934" s="147"/>
      <c r="BA934" s="114"/>
      <c r="BB934" s="149"/>
      <c r="BC934" s="118"/>
      <c r="BD934" s="70"/>
      <c r="BE934" s="71"/>
      <c r="BF934" s="148"/>
      <c r="BG934" s="148"/>
      <c r="BH934" s="147"/>
      <c r="BI934" s="114"/>
      <c r="BJ934" s="114"/>
      <c r="BK934" s="147"/>
      <c r="BL934" s="150"/>
      <c r="BM934" s="147"/>
      <c r="BN934" s="147"/>
      <c r="BO934" s="147"/>
      <c r="BP934" s="147"/>
      <c r="BQ934" s="147"/>
      <c r="BR934" s="115"/>
      <c r="BS934" s="115"/>
      <c r="BT934" s="115"/>
      <c r="BU934" s="147"/>
      <c r="BV934" s="150"/>
      <c r="BW934" s="147"/>
      <c r="BX934" s="147"/>
      <c r="BY934" s="147"/>
      <c r="BZ934" s="147"/>
      <c r="CA934" s="147"/>
      <c r="CB934" s="115"/>
      <c r="CC934" s="115"/>
      <c r="CD934" s="115"/>
      <c r="CE934" s="147"/>
      <c r="CF934" s="150"/>
      <c r="CG934" s="120"/>
      <c r="CH934" s="185"/>
      <c r="CI934" s="122"/>
      <c r="CJ934" s="122"/>
      <c r="CK934" s="184"/>
      <c r="CL934" s="184"/>
    </row>
    <row r="935" spans="1:90" hidden="1" x14ac:dyDescent="0.25">
      <c r="A935" s="145"/>
      <c r="B935" s="146"/>
      <c r="C935" s="94"/>
      <c r="D935" s="147"/>
      <c r="E935" s="148"/>
      <c r="F935" s="149"/>
      <c r="G935" s="147"/>
      <c r="H935" s="147"/>
      <c r="I935" s="147"/>
      <c r="J935" s="147"/>
      <c r="K935" s="147"/>
      <c r="L935" s="115"/>
      <c r="M935" s="115"/>
      <c r="N935" s="115"/>
      <c r="O935" s="147"/>
      <c r="P935" s="149"/>
      <c r="Q935" s="147"/>
      <c r="R935" s="147"/>
      <c r="S935" s="147"/>
      <c r="T935" s="147"/>
      <c r="U935" s="147"/>
      <c r="V935" s="115"/>
      <c r="W935" s="115"/>
      <c r="X935" s="115"/>
      <c r="Y935" s="147"/>
      <c r="Z935" s="149"/>
      <c r="AA935" s="147"/>
      <c r="AB935" s="147"/>
      <c r="AC935" s="147"/>
      <c r="AD935" s="114"/>
      <c r="AE935" s="114"/>
      <c r="AF935" s="147"/>
      <c r="AG935" s="149"/>
      <c r="AH935" s="147"/>
      <c r="AI935" s="147"/>
      <c r="AJ935" s="147"/>
      <c r="AK935" s="114"/>
      <c r="AL935" s="114"/>
      <c r="AM935" s="147"/>
      <c r="AN935" s="149"/>
      <c r="AO935" s="147"/>
      <c r="AP935" s="147"/>
      <c r="AQ935" s="114"/>
      <c r="AR935" s="147"/>
      <c r="AS935" s="114"/>
      <c r="AT935" s="147"/>
      <c r="AU935" s="147"/>
      <c r="AV935" s="147"/>
      <c r="AW935" s="114"/>
      <c r="AX935" s="147"/>
      <c r="AY935" s="114"/>
      <c r="AZ935" s="147"/>
      <c r="BA935" s="114"/>
      <c r="BB935" s="149"/>
      <c r="BC935" s="118"/>
      <c r="BD935" s="70"/>
      <c r="BE935" s="71"/>
      <c r="BF935" s="148"/>
      <c r="BG935" s="148"/>
      <c r="BH935" s="147"/>
      <c r="BI935" s="114"/>
      <c r="BJ935" s="114"/>
      <c r="BK935" s="147"/>
      <c r="BL935" s="150"/>
      <c r="BM935" s="147"/>
      <c r="BN935" s="147"/>
      <c r="BO935" s="147"/>
      <c r="BP935" s="147"/>
      <c r="BQ935" s="147"/>
      <c r="BR935" s="115"/>
      <c r="BS935" s="115"/>
      <c r="BT935" s="115"/>
      <c r="BU935" s="147"/>
      <c r="BV935" s="150"/>
      <c r="BW935" s="147"/>
      <c r="BX935" s="147"/>
      <c r="BY935" s="147"/>
      <c r="BZ935" s="147"/>
      <c r="CA935" s="147"/>
      <c r="CB935" s="115"/>
      <c r="CC935" s="115"/>
      <c r="CD935" s="115"/>
      <c r="CE935" s="147"/>
      <c r="CF935" s="150"/>
      <c r="CG935" s="120"/>
      <c r="CH935" s="185"/>
      <c r="CI935" s="122"/>
      <c r="CJ935" s="122"/>
      <c r="CK935" s="184"/>
      <c r="CL935" s="184"/>
    </row>
    <row r="936" spans="1:90" hidden="1" x14ac:dyDescent="0.25">
      <c r="A936" s="145"/>
      <c r="B936" s="146"/>
      <c r="C936" s="94"/>
      <c r="D936" s="147"/>
      <c r="E936" s="148"/>
      <c r="F936" s="149"/>
      <c r="G936" s="147"/>
      <c r="H936" s="147"/>
      <c r="I936" s="147"/>
      <c r="J936" s="147"/>
      <c r="K936" s="147"/>
      <c r="L936" s="115"/>
      <c r="M936" s="115"/>
      <c r="N936" s="115"/>
      <c r="O936" s="147"/>
      <c r="P936" s="149"/>
      <c r="Q936" s="147"/>
      <c r="R936" s="147"/>
      <c r="S936" s="147"/>
      <c r="T936" s="147"/>
      <c r="U936" s="147"/>
      <c r="V936" s="115"/>
      <c r="W936" s="115"/>
      <c r="X936" s="115"/>
      <c r="Y936" s="147"/>
      <c r="Z936" s="149"/>
      <c r="AA936" s="147"/>
      <c r="AB936" s="147"/>
      <c r="AC936" s="147"/>
      <c r="AD936" s="114"/>
      <c r="AE936" s="114"/>
      <c r="AF936" s="147"/>
      <c r="AG936" s="149"/>
      <c r="AH936" s="147"/>
      <c r="AI936" s="147"/>
      <c r="AJ936" s="147"/>
      <c r="AK936" s="114"/>
      <c r="AL936" s="114"/>
      <c r="AM936" s="147"/>
      <c r="AN936" s="149"/>
      <c r="AO936" s="147"/>
      <c r="AP936" s="147"/>
      <c r="AQ936" s="114"/>
      <c r="AR936" s="147"/>
      <c r="AS936" s="114"/>
      <c r="AT936" s="147"/>
      <c r="AU936" s="147"/>
      <c r="AV936" s="147"/>
      <c r="AW936" s="114"/>
      <c r="AX936" s="147"/>
      <c r="AY936" s="114"/>
      <c r="AZ936" s="147"/>
      <c r="BA936" s="114"/>
      <c r="BB936" s="149"/>
      <c r="BC936" s="118"/>
      <c r="BD936" s="70"/>
      <c r="BE936" s="71"/>
      <c r="BF936" s="148"/>
      <c r="BG936" s="148"/>
      <c r="BH936" s="147"/>
      <c r="BI936" s="114"/>
      <c r="BJ936" s="114"/>
      <c r="BK936" s="147"/>
      <c r="BL936" s="150"/>
      <c r="BM936" s="147"/>
      <c r="BN936" s="147"/>
      <c r="BO936" s="147"/>
      <c r="BP936" s="147"/>
      <c r="BQ936" s="147"/>
      <c r="BR936" s="115"/>
      <c r="BS936" s="115"/>
      <c r="BT936" s="115"/>
      <c r="BU936" s="147"/>
      <c r="BV936" s="150"/>
      <c r="BW936" s="147"/>
      <c r="BX936" s="147"/>
      <c r="BY936" s="147"/>
      <c r="BZ936" s="147"/>
      <c r="CA936" s="147"/>
      <c r="CB936" s="115"/>
      <c r="CC936" s="115"/>
      <c r="CD936" s="115"/>
      <c r="CE936" s="147"/>
      <c r="CF936" s="150"/>
      <c r="CG936" s="120"/>
      <c r="CH936" s="185"/>
      <c r="CI936" s="122"/>
      <c r="CJ936" s="122"/>
      <c r="CK936" s="184"/>
      <c r="CL936" s="184"/>
    </row>
    <row r="937" spans="1:90" hidden="1" x14ac:dyDescent="0.25">
      <c r="A937" s="145"/>
      <c r="B937" s="146"/>
      <c r="C937" s="94"/>
      <c r="D937" s="147"/>
      <c r="E937" s="148"/>
      <c r="F937" s="149"/>
      <c r="G937" s="147"/>
      <c r="H937" s="147"/>
      <c r="I937" s="147"/>
      <c r="J937" s="147"/>
      <c r="K937" s="147"/>
      <c r="L937" s="115"/>
      <c r="M937" s="115"/>
      <c r="N937" s="115"/>
      <c r="O937" s="147"/>
      <c r="P937" s="149"/>
      <c r="Q937" s="147"/>
      <c r="R937" s="147"/>
      <c r="S937" s="147"/>
      <c r="T937" s="147"/>
      <c r="U937" s="147"/>
      <c r="V937" s="115"/>
      <c r="W937" s="115"/>
      <c r="X937" s="115"/>
      <c r="Y937" s="147"/>
      <c r="Z937" s="149"/>
      <c r="AA937" s="147"/>
      <c r="AB937" s="147"/>
      <c r="AC937" s="147"/>
      <c r="AD937" s="114"/>
      <c r="AE937" s="114"/>
      <c r="AF937" s="147"/>
      <c r="AG937" s="149"/>
      <c r="AH937" s="147"/>
      <c r="AI937" s="147"/>
      <c r="AJ937" s="147"/>
      <c r="AK937" s="114"/>
      <c r="AL937" s="114"/>
      <c r="AM937" s="147"/>
      <c r="AN937" s="149"/>
      <c r="AO937" s="147"/>
      <c r="AP937" s="147"/>
      <c r="AQ937" s="114"/>
      <c r="AR937" s="147"/>
      <c r="AS937" s="114"/>
      <c r="AT937" s="147"/>
      <c r="AU937" s="147"/>
      <c r="AV937" s="147"/>
      <c r="AW937" s="114"/>
      <c r="AX937" s="147"/>
      <c r="AY937" s="114"/>
      <c r="AZ937" s="147"/>
      <c r="BA937" s="114"/>
      <c r="BB937" s="149"/>
      <c r="BC937" s="118"/>
      <c r="BD937" s="70"/>
      <c r="BE937" s="71"/>
      <c r="BF937" s="148"/>
      <c r="BG937" s="148"/>
      <c r="BH937" s="147"/>
      <c r="BI937" s="114"/>
      <c r="BJ937" s="114"/>
      <c r="BK937" s="147"/>
      <c r="BL937" s="150"/>
      <c r="BM937" s="147"/>
      <c r="BN937" s="147"/>
      <c r="BO937" s="147"/>
      <c r="BP937" s="147"/>
      <c r="BQ937" s="147"/>
      <c r="BR937" s="115"/>
      <c r="BS937" s="115"/>
      <c r="BT937" s="115"/>
      <c r="BU937" s="147"/>
      <c r="BV937" s="150"/>
      <c r="BW937" s="147"/>
      <c r="BX937" s="147"/>
      <c r="BY937" s="147"/>
      <c r="BZ937" s="147"/>
      <c r="CA937" s="147"/>
      <c r="CB937" s="115"/>
      <c r="CC937" s="115"/>
      <c r="CD937" s="115"/>
      <c r="CE937" s="147"/>
      <c r="CF937" s="150"/>
      <c r="CG937" s="120"/>
      <c r="CH937" s="185"/>
      <c r="CI937" s="122"/>
      <c r="CJ937" s="122"/>
      <c r="CK937" s="184"/>
      <c r="CL937" s="184"/>
    </row>
    <row r="938" spans="1:90" hidden="1" x14ac:dyDescent="0.25">
      <c r="A938" s="145"/>
      <c r="B938" s="146"/>
      <c r="C938" s="94"/>
      <c r="D938" s="147"/>
      <c r="E938" s="148"/>
      <c r="F938" s="149"/>
      <c r="G938" s="147"/>
      <c r="H938" s="147"/>
      <c r="I938" s="147"/>
      <c r="J938" s="147"/>
      <c r="K938" s="147"/>
      <c r="L938" s="115"/>
      <c r="M938" s="115"/>
      <c r="N938" s="115"/>
      <c r="O938" s="147"/>
      <c r="P938" s="149"/>
      <c r="Q938" s="147"/>
      <c r="R938" s="147"/>
      <c r="S938" s="147"/>
      <c r="T938" s="147"/>
      <c r="U938" s="147"/>
      <c r="V938" s="115"/>
      <c r="W938" s="115"/>
      <c r="X938" s="115"/>
      <c r="Y938" s="147"/>
      <c r="Z938" s="149"/>
      <c r="AA938" s="147"/>
      <c r="AB938" s="147"/>
      <c r="AC938" s="147"/>
      <c r="AD938" s="114"/>
      <c r="AE938" s="114"/>
      <c r="AF938" s="147"/>
      <c r="AG938" s="149"/>
      <c r="AH938" s="147"/>
      <c r="AI938" s="147"/>
      <c r="AJ938" s="147"/>
      <c r="AK938" s="114"/>
      <c r="AL938" s="114"/>
      <c r="AM938" s="147"/>
      <c r="AN938" s="149"/>
      <c r="AO938" s="147"/>
      <c r="AP938" s="147"/>
      <c r="AQ938" s="114"/>
      <c r="AR938" s="147"/>
      <c r="AS938" s="114"/>
      <c r="AT938" s="147"/>
      <c r="AU938" s="147"/>
      <c r="AV938" s="147"/>
      <c r="AW938" s="114"/>
      <c r="AX938" s="147"/>
      <c r="AY938" s="114"/>
      <c r="AZ938" s="147"/>
      <c r="BA938" s="114"/>
      <c r="BB938" s="149"/>
      <c r="BC938" s="118"/>
      <c r="BD938" s="70"/>
      <c r="BE938" s="71"/>
      <c r="BF938" s="148"/>
      <c r="BG938" s="148"/>
      <c r="BH938" s="147"/>
      <c r="BI938" s="114"/>
      <c r="BJ938" s="114"/>
      <c r="BK938" s="147"/>
      <c r="BL938" s="150"/>
      <c r="BM938" s="147"/>
      <c r="BN938" s="147"/>
      <c r="BO938" s="147"/>
      <c r="BP938" s="147"/>
      <c r="BQ938" s="147"/>
      <c r="BR938" s="115"/>
      <c r="BS938" s="115"/>
      <c r="BT938" s="115"/>
      <c r="BU938" s="147"/>
      <c r="BV938" s="150"/>
      <c r="BW938" s="147"/>
      <c r="BX938" s="147"/>
      <c r="BY938" s="147"/>
      <c r="BZ938" s="147"/>
      <c r="CA938" s="147"/>
      <c r="CB938" s="115"/>
      <c r="CC938" s="115"/>
      <c r="CD938" s="115"/>
      <c r="CE938" s="147"/>
      <c r="CF938" s="150"/>
      <c r="CG938" s="120"/>
      <c r="CH938" s="185"/>
      <c r="CI938" s="122"/>
      <c r="CJ938" s="122"/>
      <c r="CK938" s="184"/>
      <c r="CL938" s="184"/>
    </row>
    <row r="939" spans="1:90" hidden="1" x14ac:dyDescent="0.25">
      <c r="A939" s="145"/>
      <c r="B939" s="146"/>
      <c r="C939" s="94"/>
      <c r="D939" s="147"/>
      <c r="E939" s="148"/>
      <c r="F939" s="149"/>
      <c r="G939" s="147"/>
      <c r="H939" s="147"/>
      <c r="I939" s="147"/>
      <c r="J939" s="147"/>
      <c r="K939" s="147"/>
      <c r="L939" s="115"/>
      <c r="M939" s="115"/>
      <c r="N939" s="115"/>
      <c r="O939" s="147"/>
      <c r="P939" s="149"/>
      <c r="Q939" s="147"/>
      <c r="R939" s="147"/>
      <c r="S939" s="147"/>
      <c r="T939" s="147"/>
      <c r="U939" s="147"/>
      <c r="V939" s="115"/>
      <c r="W939" s="115"/>
      <c r="X939" s="115"/>
      <c r="Y939" s="147"/>
      <c r="Z939" s="149"/>
      <c r="AA939" s="147"/>
      <c r="AB939" s="147"/>
      <c r="AC939" s="147"/>
      <c r="AD939" s="114"/>
      <c r="AE939" s="114"/>
      <c r="AF939" s="147"/>
      <c r="AG939" s="149"/>
      <c r="AH939" s="147"/>
      <c r="AI939" s="147"/>
      <c r="AJ939" s="147"/>
      <c r="AK939" s="114"/>
      <c r="AL939" s="114"/>
      <c r="AM939" s="147"/>
      <c r="AN939" s="149"/>
      <c r="AO939" s="147"/>
      <c r="AP939" s="147"/>
      <c r="AQ939" s="114"/>
      <c r="AR939" s="147"/>
      <c r="AS939" s="114"/>
      <c r="AT939" s="147"/>
      <c r="AU939" s="147"/>
      <c r="AV939" s="147"/>
      <c r="AW939" s="114"/>
      <c r="AX939" s="147"/>
      <c r="AY939" s="114"/>
      <c r="AZ939" s="147"/>
      <c r="BA939" s="114"/>
      <c r="BB939" s="149"/>
      <c r="BC939" s="118"/>
      <c r="BD939" s="70"/>
      <c r="BE939" s="71"/>
      <c r="BF939" s="148"/>
      <c r="BG939" s="148"/>
      <c r="BH939" s="147"/>
      <c r="BI939" s="114"/>
      <c r="BJ939" s="114"/>
      <c r="BK939" s="147"/>
      <c r="BL939" s="150"/>
      <c r="BM939" s="147"/>
      <c r="BN939" s="147"/>
      <c r="BO939" s="147"/>
      <c r="BP939" s="147"/>
      <c r="BQ939" s="147"/>
      <c r="BR939" s="115"/>
      <c r="BS939" s="115"/>
      <c r="BT939" s="115"/>
      <c r="BU939" s="147"/>
      <c r="BV939" s="150"/>
      <c r="BW939" s="147"/>
      <c r="BX939" s="147"/>
      <c r="BY939" s="147"/>
      <c r="BZ939" s="147"/>
      <c r="CA939" s="147"/>
      <c r="CB939" s="115"/>
      <c r="CC939" s="115"/>
      <c r="CD939" s="115"/>
      <c r="CE939" s="147"/>
      <c r="CF939" s="150"/>
      <c r="CG939" s="120"/>
      <c r="CH939" s="185"/>
      <c r="CI939" s="122"/>
      <c r="CJ939" s="122"/>
      <c r="CK939" s="184"/>
      <c r="CL939" s="184"/>
    </row>
    <row r="940" spans="1:90" hidden="1" x14ac:dyDescent="0.25">
      <c r="A940" s="145"/>
      <c r="B940" s="146"/>
      <c r="C940" s="94"/>
      <c r="D940" s="147"/>
      <c r="E940" s="148"/>
      <c r="F940" s="149"/>
      <c r="G940" s="147"/>
      <c r="H940" s="147"/>
      <c r="I940" s="147"/>
      <c r="J940" s="147"/>
      <c r="K940" s="147"/>
      <c r="L940" s="115"/>
      <c r="M940" s="115"/>
      <c r="N940" s="115"/>
      <c r="O940" s="147"/>
      <c r="P940" s="149"/>
      <c r="Q940" s="147"/>
      <c r="R940" s="147"/>
      <c r="S940" s="147"/>
      <c r="T940" s="147"/>
      <c r="U940" s="147"/>
      <c r="V940" s="115"/>
      <c r="W940" s="115"/>
      <c r="X940" s="115"/>
      <c r="Y940" s="147"/>
      <c r="Z940" s="149"/>
      <c r="AA940" s="147"/>
      <c r="AB940" s="147"/>
      <c r="AC940" s="147"/>
      <c r="AD940" s="114"/>
      <c r="AE940" s="114"/>
      <c r="AF940" s="147"/>
      <c r="AG940" s="149"/>
      <c r="AH940" s="147"/>
      <c r="AI940" s="147"/>
      <c r="AJ940" s="147"/>
      <c r="AK940" s="114"/>
      <c r="AL940" s="114"/>
      <c r="AM940" s="147"/>
      <c r="AN940" s="149"/>
      <c r="AO940" s="147"/>
      <c r="AP940" s="147"/>
      <c r="AQ940" s="114"/>
      <c r="AR940" s="147"/>
      <c r="AS940" s="114"/>
      <c r="AT940" s="147"/>
      <c r="AU940" s="147"/>
      <c r="AV940" s="147"/>
      <c r="AW940" s="114"/>
      <c r="AX940" s="147"/>
      <c r="AY940" s="114"/>
      <c r="AZ940" s="147"/>
      <c r="BA940" s="114"/>
      <c r="BB940" s="149"/>
      <c r="BC940" s="118"/>
      <c r="BD940" s="70"/>
      <c r="BE940" s="71"/>
      <c r="BF940" s="148"/>
      <c r="BG940" s="148"/>
      <c r="BH940" s="147"/>
      <c r="BI940" s="114"/>
      <c r="BJ940" s="114"/>
      <c r="BK940" s="147"/>
      <c r="BL940" s="150"/>
      <c r="BM940" s="147"/>
      <c r="BN940" s="147"/>
      <c r="BO940" s="147"/>
      <c r="BP940" s="147"/>
      <c r="BQ940" s="147"/>
      <c r="BR940" s="115"/>
      <c r="BS940" s="115"/>
      <c r="BT940" s="115"/>
      <c r="BU940" s="147"/>
      <c r="BV940" s="150"/>
      <c r="BW940" s="147"/>
      <c r="BX940" s="147"/>
      <c r="BY940" s="147"/>
      <c r="BZ940" s="147"/>
      <c r="CA940" s="147"/>
      <c r="CB940" s="115"/>
      <c r="CC940" s="115"/>
      <c r="CD940" s="115"/>
      <c r="CE940" s="147"/>
      <c r="CF940" s="150"/>
      <c r="CG940" s="120"/>
      <c r="CH940" s="185"/>
      <c r="CI940" s="122"/>
      <c r="CJ940" s="122"/>
      <c r="CK940" s="184"/>
      <c r="CL940" s="184"/>
    </row>
    <row r="941" spans="1:90" hidden="1" x14ac:dyDescent="0.25">
      <c r="A941" s="145"/>
      <c r="B941" s="146"/>
      <c r="C941" s="94"/>
      <c r="D941" s="147"/>
      <c r="E941" s="148"/>
      <c r="F941" s="149"/>
      <c r="G941" s="147"/>
      <c r="H941" s="147"/>
      <c r="I941" s="147"/>
      <c r="J941" s="147"/>
      <c r="K941" s="147"/>
      <c r="L941" s="115"/>
      <c r="M941" s="115"/>
      <c r="N941" s="115"/>
      <c r="O941" s="147"/>
      <c r="P941" s="149"/>
      <c r="Q941" s="147"/>
      <c r="R941" s="147"/>
      <c r="S941" s="147"/>
      <c r="T941" s="147"/>
      <c r="U941" s="147"/>
      <c r="V941" s="115"/>
      <c r="W941" s="115"/>
      <c r="X941" s="115"/>
      <c r="Y941" s="147"/>
      <c r="Z941" s="149"/>
      <c r="AA941" s="147"/>
      <c r="AB941" s="147"/>
      <c r="AC941" s="147"/>
      <c r="AD941" s="114"/>
      <c r="AE941" s="114"/>
      <c r="AF941" s="147"/>
      <c r="AG941" s="149"/>
      <c r="AH941" s="147"/>
      <c r="AI941" s="147"/>
      <c r="AJ941" s="147"/>
      <c r="AK941" s="114"/>
      <c r="AL941" s="114"/>
      <c r="AM941" s="147"/>
      <c r="AN941" s="149"/>
      <c r="AO941" s="147"/>
      <c r="AP941" s="147"/>
      <c r="AQ941" s="114"/>
      <c r="AR941" s="147"/>
      <c r="AS941" s="114"/>
      <c r="AT941" s="147"/>
      <c r="AU941" s="147"/>
      <c r="AV941" s="147"/>
      <c r="AW941" s="114"/>
      <c r="AX941" s="147"/>
      <c r="AY941" s="114"/>
      <c r="AZ941" s="147"/>
      <c r="BA941" s="114"/>
      <c r="BB941" s="149"/>
      <c r="BC941" s="118"/>
      <c r="BD941" s="70"/>
      <c r="BE941" s="71"/>
      <c r="BF941" s="148"/>
      <c r="BG941" s="148"/>
      <c r="BH941" s="147"/>
      <c r="BI941" s="114"/>
      <c r="BJ941" s="114"/>
      <c r="BK941" s="147"/>
      <c r="BL941" s="150"/>
      <c r="BM941" s="147"/>
      <c r="BN941" s="147"/>
      <c r="BO941" s="147"/>
      <c r="BP941" s="147"/>
      <c r="BQ941" s="147"/>
      <c r="BR941" s="115"/>
      <c r="BS941" s="115"/>
      <c r="BT941" s="115"/>
      <c r="BU941" s="147"/>
      <c r="BV941" s="150"/>
      <c r="BW941" s="147"/>
      <c r="BX941" s="147"/>
      <c r="BY941" s="147"/>
      <c r="BZ941" s="147"/>
      <c r="CA941" s="147"/>
      <c r="CB941" s="115"/>
      <c r="CC941" s="115"/>
      <c r="CD941" s="115"/>
      <c r="CE941" s="147"/>
      <c r="CF941" s="150"/>
      <c r="CG941" s="120"/>
      <c r="CH941" s="185"/>
      <c r="CI941" s="122"/>
      <c r="CJ941" s="122"/>
      <c r="CK941" s="184"/>
      <c r="CL941" s="184"/>
    </row>
    <row r="942" spans="1:90" hidden="1" x14ac:dyDescent="0.25">
      <c r="A942" s="145"/>
      <c r="B942" s="146"/>
      <c r="C942" s="94"/>
      <c r="D942" s="147"/>
      <c r="E942" s="148"/>
      <c r="F942" s="149"/>
      <c r="G942" s="147"/>
      <c r="H942" s="147"/>
      <c r="I942" s="147"/>
      <c r="J942" s="147"/>
      <c r="K942" s="147"/>
      <c r="L942" s="115"/>
      <c r="M942" s="115"/>
      <c r="N942" s="115"/>
      <c r="O942" s="147"/>
      <c r="P942" s="149"/>
      <c r="Q942" s="147"/>
      <c r="R942" s="147"/>
      <c r="S942" s="147"/>
      <c r="T942" s="147"/>
      <c r="U942" s="147"/>
      <c r="V942" s="115"/>
      <c r="W942" s="115"/>
      <c r="X942" s="115"/>
      <c r="Y942" s="147"/>
      <c r="Z942" s="149"/>
      <c r="AA942" s="147"/>
      <c r="AB942" s="147"/>
      <c r="AC942" s="147"/>
      <c r="AD942" s="114"/>
      <c r="AE942" s="114"/>
      <c r="AF942" s="147"/>
      <c r="AG942" s="149"/>
      <c r="AH942" s="147"/>
      <c r="AI942" s="147"/>
      <c r="AJ942" s="147"/>
      <c r="AK942" s="114"/>
      <c r="AL942" s="114"/>
      <c r="AM942" s="147"/>
      <c r="AN942" s="149"/>
      <c r="AO942" s="147"/>
      <c r="AP942" s="147"/>
      <c r="AQ942" s="114"/>
      <c r="AR942" s="147"/>
      <c r="AS942" s="114"/>
      <c r="AT942" s="147"/>
      <c r="AU942" s="147"/>
      <c r="AV942" s="147"/>
      <c r="AW942" s="114"/>
      <c r="AX942" s="147"/>
      <c r="AY942" s="114"/>
      <c r="AZ942" s="147"/>
      <c r="BA942" s="114"/>
      <c r="BB942" s="149"/>
      <c r="BC942" s="118"/>
      <c r="BD942" s="70"/>
      <c r="BE942" s="71"/>
      <c r="BF942" s="148"/>
      <c r="BG942" s="148"/>
      <c r="BH942" s="147"/>
      <c r="BI942" s="114"/>
      <c r="BJ942" s="114"/>
      <c r="BK942" s="147"/>
      <c r="BL942" s="150"/>
      <c r="BM942" s="147"/>
      <c r="BN942" s="147"/>
      <c r="BO942" s="147"/>
      <c r="BP942" s="147"/>
      <c r="BQ942" s="147"/>
      <c r="BR942" s="115"/>
      <c r="BS942" s="115"/>
      <c r="BT942" s="115"/>
      <c r="BU942" s="147"/>
      <c r="BV942" s="150"/>
      <c r="BW942" s="147"/>
      <c r="BX942" s="147"/>
      <c r="BY942" s="147"/>
      <c r="BZ942" s="147"/>
      <c r="CA942" s="147"/>
      <c r="CB942" s="115"/>
      <c r="CC942" s="115"/>
      <c r="CD942" s="115"/>
      <c r="CE942" s="147"/>
      <c r="CF942" s="150"/>
      <c r="CG942" s="120"/>
      <c r="CH942" s="185"/>
      <c r="CI942" s="122"/>
      <c r="CJ942" s="122"/>
      <c r="CK942" s="184"/>
      <c r="CL942" s="184"/>
    </row>
    <row r="943" spans="1:90" hidden="1" x14ac:dyDescent="0.25">
      <c r="A943" s="145"/>
      <c r="B943" s="146"/>
      <c r="C943" s="94"/>
      <c r="D943" s="147"/>
      <c r="E943" s="148"/>
      <c r="F943" s="149"/>
      <c r="G943" s="147"/>
      <c r="H943" s="147"/>
      <c r="I943" s="147"/>
      <c r="J943" s="147"/>
      <c r="K943" s="147"/>
      <c r="L943" s="115"/>
      <c r="M943" s="115"/>
      <c r="N943" s="115"/>
      <c r="O943" s="147"/>
      <c r="P943" s="149"/>
      <c r="Q943" s="147"/>
      <c r="R943" s="147"/>
      <c r="S943" s="147"/>
      <c r="T943" s="147"/>
      <c r="U943" s="147"/>
      <c r="V943" s="115"/>
      <c r="W943" s="115"/>
      <c r="X943" s="115"/>
      <c r="Y943" s="147"/>
      <c r="Z943" s="149"/>
      <c r="AA943" s="147"/>
      <c r="AB943" s="147"/>
      <c r="AC943" s="147"/>
      <c r="AD943" s="114"/>
      <c r="AE943" s="114"/>
      <c r="AF943" s="147"/>
      <c r="AG943" s="149"/>
      <c r="AH943" s="147"/>
      <c r="AI943" s="147"/>
      <c r="AJ943" s="147"/>
      <c r="AK943" s="114"/>
      <c r="AL943" s="114"/>
      <c r="AM943" s="147"/>
      <c r="AN943" s="149"/>
      <c r="AO943" s="147"/>
      <c r="AP943" s="147"/>
      <c r="AQ943" s="114"/>
      <c r="AR943" s="147"/>
      <c r="AS943" s="114"/>
      <c r="AT943" s="147"/>
      <c r="AU943" s="147"/>
      <c r="AV943" s="147"/>
      <c r="AW943" s="114"/>
      <c r="AX943" s="147"/>
      <c r="AY943" s="114"/>
      <c r="AZ943" s="147"/>
      <c r="BA943" s="114"/>
      <c r="BB943" s="149"/>
      <c r="BC943" s="118"/>
      <c r="BD943" s="70"/>
      <c r="BE943" s="71"/>
      <c r="BF943" s="148"/>
      <c r="BG943" s="148"/>
      <c r="BH943" s="147"/>
      <c r="BI943" s="114"/>
      <c r="BJ943" s="114"/>
      <c r="BK943" s="147"/>
      <c r="BL943" s="150"/>
      <c r="BM943" s="147"/>
      <c r="BN943" s="147"/>
      <c r="BO943" s="147"/>
      <c r="BP943" s="147"/>
      <c r="BQ943" s="147"/>
      <c r="BR943" s="115"/>
      <c r="BS943" s="115"/>
      <c r="BT943" s="115"/>
      <c r="BU943" s="147"/>
      <c r="BV943" s="150"/>
      <c r="BW943" s="147"/>
      <c r="BX943" s="147"/>
      <c r="BY943" s="147"/>
      <c r="BZ943" s="147"/>
      <c r="CA943" s="147"/>
      <c r="CB943" s="115"/>
      <c r="CC943" s="115"/>
      <c r="CD943" s="115"/>
      <c r="CE943" s="147"/>
      <c r="CF943" s="150"/>
      <c r="CG943" s="120"/>
      <c r="CH943" s="185"/>
      <c r="CI943" s="122"/>
      <c r="CJ943" s="122"/>
      <c r="CK943" s="184"/>
      <c r="CL943" s="184"/>
    </row>
    <row r="944" spans="1:90" hidden="1" x14ac:dyDescent="0.25">
      <c r="A944" s="145"/>
      <c r="B944" s="146"/>
      <c r="C944" s="94"/>
      <c r="D944" s="147"/>
      <c r="E944" s="148"/>
      <c r="F944" s="149"/>
      <c r="G944" s="147"/>
      <c r="H944" s="147"/>
      <c r="I944" s="147"/>
      <c r="J944" s="147"/>
      <c r="K944" s="147"/>
      <c r="L944" s="115"/>
      <c r="M944" s="115"/>
      <c r="N944" s="115"/>
      <c r="O944" s="147"/>
      <c r="P944" s="149"/>
      <c r="Q944" s="147"/>
      <c r="R944" s="147"/>
      <c r="S944" s="147"/>
      <c r="T944" s="147"/>
      <c r="U944" s="147"/>
      <c r="V944" s="115"/>
      <c r="W944" s="115"/>
      <c r="X944" s="115"/>
      <c r="Y944" s="147"/>
      <c r="Z944" s="149"/>
      <c r="AA944" s="147"/>
      <c r="AB944" s="147"/>
      <c r="AC944" s="147"/>
      <c r="AD944" s="114"/>
      <c r="AE944" s="114"/>
      <c r="AF944" s="147"/>
      <c r="AG944" s="149"/>
      <c r="AH944" s="147"/>
      <c r="AI944" s="147"/>
      <c r="AJ944" s="147"/>
      <c r="AK944" s="114"/>
      <c r="AL944" s="114"/>
      <c r="AM944" s="147"/>
      <c r="AN944" s="149"/>
      <c r="AO944" s="147"/>
      <c r="AP944" s="147"/>
      <c r="AQ944" s="114"/>
      <c r="AR944" s="147"/>
      <c r="AS944" s="114"/>
      <c r="AT944" s="147"/>
      <c r="AU944" s="147"/>
      <c r="AV944" s="147"/>
      <c r="AW944" s="114"/>
      <c r="AX944" s="147"/>
      <c r="AY944" s="114"/>
      <c r="AZ944" s="147"/>
      <c r="BA944" s="114"/>
      <c r="BB944" s="149"/>
      <c r="BC944" s="118"/>
      <c r="BD944" s="70"/>
      <c r="BE944" s="71"/>
      <c r="BF944" s="148"/>
      <c r="BG944" s="148"/>
      <c r="BH944" s="147"/>
      <c r="BI944" s="114"/>
      <c r="BJ944" s="114"/>
      <c r="BK944" s="147"/>
      <c r="BL944" s="150"/>
      <c r="BM944" s="147"/>
      <c r="BN944" s="147"/>
      <c r="BO944" s="147"/>
      <c r="BP944" s="147"/>
      <c r="BQ944" s="147"/>
      <c r="BR944" s="115"/>
      <c r="BS944" s="115"/>
      <c r="BT944" s="115"/>
      <c r="BU944" s="147"/>
      <c r="BV944" s="150"/>
      <c r="BW944" s="147"/>
      <c r="BX944" s="147"/>
      <c r="BY944" s="147"/>
      <c r="BZ944" s="147"/>
      <c r="CA944" s="147"/>
      <c r="CB944" s="115"/>
      <c r="CC944" s="115"/>
      <c r="CD944" s="115"/>
      <c r="CE944" s="147"/>
      <c r="CF944" s="150"/>
      <c r="CG944" s="120"/>
      <c r="CH944" s="185"/>
      <c r="CI944" s="122"/>
      <c r="CJ944" s="122"/>
      <c r="CK944" s="184"/>
      <c r="CL944" s="184"/>
    </row>
    <row r="945" spans="1:90" hidden="1" x14ac:dyDescent="0.25">
      <c r="A945" s="145"/>
      <c r="B945" s="146"/>
      <c r="C945" s="94"/>
      <c r="D945" s="147"/>
      <c r="E945" s="148"/>
      <c r="F945" s="149"/>
      <c r="G945" s="147"/>
      <c r="H945" s="147"/>
      <c r="I945" s="147"/>
      <c r="J945" s="147"/>
      <c r="K945" s="147"/>
      <c r="L945" s="115"/>
      <c r="M945" s="115"/>
      <c r="N945" s="115"/>
      <c r="O945" s="147"/>
      <c r="P945" s="149"/>
      <c r="Q945" s="147"/>
      <c r="R945" s="147"/>
      <c r="S945" s="147"/>
      <c r="T945" s="147"/>
      <c r="U945" s="147"/>
      <c r="V945" s="115"/>
      <c r="W945" s="115"/>
      <c r="X945" s="115"/>
      <c r="Y945" s="147"/>
      <c r="Z945" s="149"/>
      <c r="AA945" s="147"/>
      <c r="AB945" s="147"/>
      <c r="AC945" s="147"/>
      <c r="AD945" s="114"/>
      <c r="AE945" s="114"/>
      <c r="AF945" s="147"/>
      <c r="AG945" s="149"/>
      <c r="AH945" s="147"/>
      <c r="AI945" s="147"/>
      <c r="AJ945" s="147"/>
      <c r="AK945" s="114"/>
      <c r="AL945" s="114"/>
      <c r="AM945" s="147"/>
      <c r="AN945" s="149"/>
      <c r="AO945" s="147"/>
      <c r="AP945" s="147"/>
      <c r="AQ945" s="114"/>
      <c r="AR945" s="147"/>
      <c r="AS945" s="114"/>
      <c r="AT945" s="147"/>
      <c r="AU945" s="147"/>
      <c r="AV945" s="147"/>
      <c r="AW945" s="114"/>
      <c r="AX945" s="147"/>
      <c r="AY945" s="114"/>
      <c r="AZ945" s="147"/>
      <c r="BA945" s="114"/>
      <c r="BB945" s="149"/>
      <c r="BC945" s="118"/>
      <c r="BD945" s="70"/>
      <c r="BE945" s="71"/>
      <c r="BF945" s="148"/>
      <c r="BG945" s="148"/>
      <c r="BH945" s="147"/>
      <c r="BI945" s="114"/>
      <c r="BJ945" s="114"/>
      <c r="BK945" s="147"/>
      <c r="BL945" s="150"/>
      <c r="BM945" s="147"/>
      <c r="BN945" s="147"/>
      <c r="BO945" s="147"/>
      <c r="BP945" s="147"/>
      <c r="BQ945" s="147"/>
      <c r="BR945" s="115"/>
      <c r="BS945" s="115"/>
      <c r="BT945" s="115"/>
      <c r="BU945" s="147"/>
      <c r="BV945" s="150"/>
      <c r="BW945" s="147"/>
      <c r="BX945" s="147"/>
      <c r="BY945" s="147"/>
      <c r="BZ945" s="147"/>
      <c r="CA945" s="147"/>
      <c r="CB945" s="115"/>
      <c r="CC945" s="115"/>
      <c r="CD945" s="115"/>
      <c r="CE945" s="147"/>
      <c r="CF945" s="150"/>
      <c r="CG945" s="120"/>
      <c r="CH945" s="185"/>
      <c r="CI945" s="122"/>
      <c r="CJ945" s="122"/>
      <c r="CK945" s="184"/>
      <c r="CL945" s="184"/>
    </row>
    <row r="946" spans="1:90" hidden="1" x14ac:dyDescent="0.25">
      <c r="A946" s="145"/>
      <c r="B946" s="146"/>
      <c r="C946" s="94"/>
      <c r="D946" s="147"/>
      <c r="E946" s="148"/>
      <c r="F946" s="149"/>
      <c r="G946" s="147"/>
      <c r="H946" s="147"/>
      <c r="I946" s="147"/>
      <c r="J946" s="147"/>
      <c r="K946" s="147"/>
      <c r="L946" s="115"/>
      <c r="M946" s="115"/>
      <c r="N946" s="115"/>
      <c r="O946" s="147"/>
      <c r="P946" s="149"/>
      <c r="Q946" s="147"/>
      <c r="R946" s="147"/>
      <c r="S946" s="147"/>
      <c r="T946" s="147"/>
      <c r="U946" s="147"/>
      <c r="V946" s="115"/>
      <c r="W946" s="115"/>
      <c r="X946" s="115"/>
      <c r="Y946" s="147"/>
      <c r="Z946" s="149"/>
      <c r="AA946" s="147"/>
      <c r="AB946" s="147"/>
      <c r="AC946" s="147"/>
      <c r="AD946" s="114"/>
      <c r="AE946" s="114"/>
      <c r="AF946" s="147"/>
      <c r="AG946" s="149"/>
      <c r="AH946" s="147"/>
      <c r="AI946" s="147"/>
      <c r="AJ946" s="147"/>
      <c r="AK946" s="114"/>
      <c r="AL946" s="114"/>
      <c r="AM946" s="147"/>
      <c r="AN946" s="149"/>
      <c r="AO946" s="147"/>
      <c r="AP946" s="147"/>
      <c r="AQ946" s="114"/>
      <c r="AR946" s="147"/>
      <c r="AS946" s="114"/>
      <c r="AT946" s="147"/>
      <c r="AU946" s="147"/>
      <c r="AV946" s="147"/>
      <c r="AW946" s="114"/>
      <c r="AX946" s="147"/>
      <c r="AY946" s="114"/>
      <c r="AZ946" s="147"/>
      <c r="BA946" s="114"/>
      <c r="BB946" s="149"/>
      <c r="BC946" s="118"/>
      <c r="BD946" s="70"/>
      <c r="BE946" s="71"/>
      <c r="BF946" s="148"/>
      <c r="BG946" s="148"/>
      <c r="BH946" s="147"/>
      <c r="BI946" s="114"/>
      <c r="BJ946" s="114"/>
      <c r="BK946" s="147"/>
      <c r="BL946" s="150"/>
      <c r="BM946" s="147"/>
      <c r="BN946" s="147"/>
      <c r="BO946" s="147"/>
      <c r="BP946" s="147"/>
      <c r="BQ946" s="147"/>
      <c r="BR946" s="115"/>
      <c r="BS946" s="115"/>
      <c r="BT946" s="115"/>
      <c r="BU946" s="147"/>
      <c r="BV946" s="150"/>
      <c r="BW946" s="147"/>
      <c r="BX946" s="147"/>
      <c r="BY946" s="147"/>
      <c r="BZ946" s="147"/>
      <c r="CA946" s="147"/>
      <c r="CB946" s="115"/>
      <c r="CC946" s="115"/>
      <c r="CD946" s="115"/>
      <c r="CE946" s="147"/>
      <c r="CF946" s="150"/>
      <c r="CG946" s="120"/>
      <c r="CH946" s="185"/>
      <c r="CI946" s="122"/>
      <c r="CJ946" s="122"/>
      <c r="CK946" s="184"/>
      <c r="CL946" s="184"/>
    </row>
    <row r="947" spans="1:90" hidden="1" x14ac:dyDescent="0.25">
      <c r="A947" s="145"/>
      <c r="B947" s="146"/>
      <c r="C947" s="94"/>
      <c r="D947" s="147"/>
      <c r="E947" s="148"/>
      <c r="F947" s="149"/>
      <c r="G947" s="147"/>
      <c r="H947" s="147"/>
      <c r="I947" s="147"/>
      <c r="J947" s="147"/>
      <c r="K947" s="147"/>
      <c r="L947" s="115"/>
      <c r="M947" s="115"/>
      <c r="N947" s="115"/>
      <c r="O947" s="147"/>
      <c r="P947" s="149"/>
      <c r="Q947" s="147"/>
      <c r="R947" s="147"/>
      <c r="S947" s="147"/>
      <c r="T947" s="147"/>
      <c r="U947" s="147"/>
      <c r="V947" s="115"/>
      <c r="W947" s="115"/>
      <c r="X947" s="115"/>
      <c r="Y947" s="147"/>
      <c r="Z947" s="149"/>
      <c r="AA947" s="147"/>
      <c r="AB947" s="147"/>
      <c r="AC947" s="147"/>
      <c r="AD947" s="114"/>
      <c r="AE947" s="114"/>
      <c r="AF947" s="147"/>
      <c r="AG947" s="149"/>
      <c r="AH947" s="147"/>
      <c r="AI947" s="147"/>
      <c r="AJ947" s="147"/>
      <c r="AK947" s="114"/>
      <c r="AL947" s="114"/>
      <c r="AM947" s="147"/>
      <c r="AN947" s="149"/>
      <c r="AO947" s="147"/>
      <c r="AP947" s="147"/>
      <c r="AQ947" s="114"/>
      <c r="AR947" s="147"/>
      <c r="AS947" s="114"/>
      <c r="AT947" s="147"/>
      <c r="AU947" s="147"/>
      <c r="AV947" s="147"/>
      <c r="AW947" s="114"/>
      <c r="AX947" s="147"/>
      <c r="AY947" s="114"/>
      <c r="AZ947" s="147"/>
      <c r="BA947" s="114"/>
      <c r="BB947" s="149"/>
      <c r="BC947" s="118"/>
      <c r="BD947" s="70"/>
      <c r="BE947" s="71"/>
      <c r="BF947" s="148"/>
      <c r="BG947" s="148"/>
      <c r="BH947" s="147"/>
      <c r="BI947" s="114"/>
      <c r="BJ947" s="114"/>
      <c r="BK947" s="147"/>
      <c r="BL947" s="150"/>
      <c r="BM947" s="147"/>
      <c r="BN947" s="147"/>
      <c r="BO947" s="147"/>
      <c r="BP947" s="147"/>
      <c r="BQ947" s="147"/>
      <c r="BR947" s="115"/>
      <c r="BS947" s="115"/>
      <c r="BT947" s="115"/>
      <c r="BU947" s="147"/>
      <c r="BV947" s="150"/>
      <c r="BW947" s="147"/>
      <c r="BX947" s="147"/>
      <c r="BY947" s="147"/>
      <c r="BZ947" s="147"/>
      <c r="CA947" s="147"/>
      <c r="CB947" s="115"/>
      <c r="CC947" s="115"/>
      <c r="CD947" s="115"/>
      <c r="CE947" s="147"/>
      <c r="CF947" s="150"/>
      <c r="CG947" s="120"/>
      <c r="CH947" s="185"/>
      <c r="CI947" s="122"/>
      <c r="CJ947" s="122"/>
      <c r="CK947" s="184"/>
      <c r="CL947" s="184"/>
    </row>
    <row r="948" spans="1:90" hidden="1" x14ac:dyDescent="0.25">
      <c r="A948" s="145"/>
      <c r="B948" s="146"/>
      <c r="C948" s="94"/>
      <c r="D948" s="147"/>
      <c r="E948" s="148"/>
      <c r="F948" s="149"/>
      <c r="G948" s="147"/>
      <c r="H948" s="147"/>
      <c r="I948" s="147"/>
      <c r="J948" s="147"/>
      <c r="K948" s="147"/>
      <c r="L948" s="115"/>
      <c r="M948" s="115"/>
      <c r="N948" s="115"/>
      <c r="O948" s="147"/>
      <c r="P948" s="149"/>
      <c r="Q948" s="147"/>
      <c r="R948" s="147"/>
      <c r="S948" s="147"/>
      <c r="T948" s="147"/>
      <c r="U948" s="147"/>
      <c r="V948" s="115"/>
      <c r="W948" s="115"/>
      <c r="X948" s="115"/>
      <c r="Y948" s="147"/>
      <c r="Z948" s="149"/>
      <c r="AA948" s="147"/>
      <c r="AB948" s="147"/>
      <c r="AC948" s="147"/>
      <c r="AD948" s="114"/>
      <c r="AE948" s="114"/>
      <c r="AF948" s="147"/>
      <c r="AG948" s="149"/>
      <c r="AH948" s="147"/>
      <c r="AI948" s="147"/>
      <c r="AJ948" s="147"/>
      <c r="AK948" s="114"/>
      <c r="AL948" s="114"/>
      <c r="AM948" s="147"/>
      <c r="AN948" s="149"/>
      <c r="AO948" s="147"/>
      <c r="AP948" s="147"/>
      <c r="AQ948" s="114"/>
      <c r="AR948" s="147"/>
      <c r="AS948" s="114"/>
      <c r="AT948" s="147"/>
      <c r="AU948" s="147"/>
      <c r="AV948" s="147"/>
      <c r="AW948" s="114"/>
      <c r="AX948" s="147"/>
      <c r="AY948" s="114"/>
      <c r="AZ948" s="147"/>
      <c r="BA948" s="114"/>
      <c r="BB948" s="149"/>
      <c r="BC948" s="118"/>
      <c r="BD948" s="70"/>
      <c r="BE948" s="71"/>
      <c r="BF948" s="148"/>
      <c r="BG948" s="148"/>
      <c r="BH948" s="147"/>
      <c r="BI948" s="114"/>
      <c r="BJ948" s="114"/>
      <c r="BK948" s="147"/>
      <c r="BL948" s="150"/>
      <c r="BM948" s="147"/>
      <c r="BN948" s="147"/>
      <c r="BO948" s="147"/>
      <c r="BP948" s="147"/>
      <c r="BQ948" s="147"/>
      <c r="BR948" s="115"/>
      <c r="BS948" s="115"/>
      <c r="BT948" s="115"/>
      <c r="BU948" s="147"/>
      <c r="BV948" s="150"/>
      <c r="BW948" s="147"/>
      <c r="BX948" s="147"/>
      <c r="BY948" s="147"/>
      <c r="BZ948" s="147"/>
      <c r="CA948" s="147"/>
      <c r="CB948" s="115"/>
      <c r="CC948" s="115"/>
      <c r="CD948" s="115"/>
      <c r="CE948" s="147"/>
      <c r="CF948" s="150"/>
      <c r="CG948" s="120"/>
      <c r="CH948" s="185"/>
      <c r="CI948" s="122"/>
      <c r="CJ948" s="122"/>
      <c r="CK948" s="184"/>
      <c r="CL948" s="184"/>
    </row>
    <row r="949" spans="1:90" hidden="1" x14ac:dyDescent="0.25">
      <c r="A949" s="145"/>
      <c r="B949" s="146"/>
      <c r="C949" s="94"/>
      <c r="D949" s="147"/>
      <c r="E949" s="148"/>
      <c r="F949" s="149"/>
      <c r="G949" s="147"/>
      <c r="H949" s="147"/>
      <c r="I949" s="147"/>
      <c r="J949" s="147"/>
      <c r="K949" s="147"/>
      <c r="L949" s="115"/>
      <c r="M949" s="115"/>
      <c r="N949" s="115"/>
      <c r="O949" s="147"/>
      <c r="P949" s="149"/>
      <c r="Q949" s="147"/>
      <c r="R949" s="147"/>
      <c r="S949" s="147"/>
      <c r="T949" s="147"/>
      <c r="U949" s="147"/>
      <c r="V949" s="115"/>
      <c r="W949" s="115"/>
      <c r="X949" s="115"/>
      <c r="Y949" s="147"/>
      <c r="Z949" s="149"/>
      <c r="AA949" s="147"/>
      <c r="AB949" s="147"/>
      <c r="AC949" s="147"/>
      <c r="AD949" s="114"/>
      <c r="AE949" s="114"/>
      <c r="AF949" s="147"/>
      <c r="AG949" s="149"/>
      <c r="AH949" s="147"/>
      <c r="AI949" s="147"/>
      <c r="AJ949" s="147"/>
      <c r="AK949" s="114"/>
      <c r="AL949" s="114"/>
      <c r="AM949" s="147"/>
      <c r="AN949" s="149"/>
      <c r="AO949" s="147"/>
      <c r="AP949" s="147"/>
      <c r="AQ949" s="114"/>
      <c r="AR949" s="147"/>
      <c r="AS949" s="114"/>
      <c r="AT949" s="147"/>
      <c r="AU949" s="147"/>
      <c r="AV949" s="147"/>
      <c r="AW949" s="114"/>
      <c r="AX949" s="147"/>
      <c r="AY949" s="114"/>
      <c r="AZ949" s="147"/>
      <c r="BA949" s="114"/>
      <c r="BB949" s="149"/>
      <c r="BC949" s="118"/>
      <c r="BD949" s="70"/>
      <c r="BE949" s="71"/>
      <c r="BF949" s="148"/>
      <c r="BG949" s="148"/>
      <c r="BH949" s="147"/>
      <c r="BI949" s="114"/>
      <c r="BJ949" s="114"/>
      <c r="BK949" s="147"/>
      <c r="BL949" s="150"/>
      <c r="BM949" s="147"/>
      <c r="BN949" s="147"/>
      <c r="BO949" s="147"/>
      <c r="BP949" s="147"/>
      <c r="BQ949" s="147"/>
      <c r="BR949" s="115"/>
      <c r="BS949" s="115"/>
      <c r="BT949" s="115"/>
      <c r="BU949" s="147"/>
      <c r="BV949" s="150"/>
      <c r="BW949" s="147"/>
      <c r="BX949" s="147"/>
      <c r="BY949" s="147"/>
      <c r="BZ949" s="147"/>
      <c r="CA949" s="147"/>
      <c r="CB949" s="115"/>
      <c r="CC949" s="115"/>
      <c r="CD949" s="115"/>
      <c r="CE949" s="147"/>
      <c r="CF949" s="150"/>
      <c r="CG949" s="120"/>
      <c r="CH949" s="185"/>
      <c r="CI949" s="122"/>
      <c r="CJ949" s="122"/>
      <c r="CK949" s="184"/>
      <c r="CL949" s="184"/>
    </row>
    <row r="950" spans="1:90" hidden="1" x14ac:dyDescent="0.25">
      <c r="A950" s="145"/>
      <c r="B950" s="146"/>
      <c r="C950" s="94"/>
      <c r="D950" s="147"/>
      <c r="E950" s="148"/>
      <c r="F950" s="149"/>
      <c r="G950" s="147"/>
      <c r="H950" s="147"/>
      <c r="I950" s="147"/>
      <c r="J950" s="147"/>
      <c r="K950" s="147"/>
      <c r="L950" s="115"/>
      <c r="M950" s="115"/>
      <c r="N950" s="115"/>
      <c r="O950" s="147"/>
      <c r="P950" s="149"/>
      <c r="Q950" s="147"/>
      <c r="R950" s="147"/>
      <c r="S950" s="147"/>
      <c r="T950" s="147"/>
      <c r="U950" s="147"/>
      <c r="V950" s="115"/>
      <c r="W950" s="115"/>
      <c r="X950" s="115"/>
      <c r="Y950" s="147"/>
      <c r="Z950" s="149"/>
      <c r="AA950" s="147"/>
      <c r="AB950" s="147"/>
      <c r="AC950" s="147"/>
      <c r="AD950" s="114"/>
      <c r="AE950" s="114"/>
      <c r="AF950" s="147"/>
      <c r="AG950" s="149"/>
      <c r="AH950" s="147"/>
      <c r="AI950" s="147"/>
      <c r="AJ950" s="147"/>
      <c r="AK950" s="114"/>
      <c r="AL950" s="114"/>
      <c r="AM950" s="147"/>
      <c r="AN950" s="149"/>
      <c r="AO950" s="147"/>
      <c r="AP950" s="147"/>
      <c r="AQ950" s="114"/>
      <c r="AR950" s="147"/>
      <c r="AS950" s="114"/>
      <c r="AT950" s="147"/>
      <c r="AU950" s="147"/>
      <c r="AV950" s="147"/>
      <c r="AW950" s="114"/>
      <c r="AX950" s="147"/>
      <c r="AY950" s="114"/>
      <c r="AZ950" s="147"/>
      <c r="BA950" s="114"/>
      <c r="BB950" s="149"/>
      <c r="BC950" s="118"/>
      <c r="BD950" s="70"/>
      <c r="BE950" s="71"/>
      <c r="BF950" s="148"/>
      <c r="BG950" s="148"/>
      <c r="BH950" s="147"/>
      <c r="BI950" s="114"/>
      <c r="BJ950" s="114"/>
      <c r="BK950" s="147"/>
      <c r="BL950" s="150"/>
      <c r="BM950" s="147"/>
      <c r="BN950" s="147"/>
      <c r="BO950" s="147"/>
      <c r="BP950" s="147"/>
      <c r="BQ950" s="147"/>
      <c r="BR950" s="115"/>
      <c r="BS950" s="115"/>
      <c r="BT950" s="115"/>
      <c r="BU950" s="147"/>
      <c r="BV950" s="150"/>
      <c r="BW950" s="147"/>
      <c r="BX950" s="147"/>
      <c r="BY950" s="147"/>
      <c r="BZ950" s="147"/>
      <c r="CA950" s="147"/>
      <c r="CB950" s="115"/>
      <c r="CC950" s="115"/>
      <c r="CD950" s="115"/>
      <c r="CE950" s="147"/>
      <c r="CF950" s="150"/>
      <c r="CG950" s="120"/>
      <c r="CH950" s="185"/>
      <c r="CI950" s="122"/>
      <c r="CJ950" s="122"/>
      <c r="CK950" s="184"/>
      <c r="CL950" s="184"/>
    </row>
    <row r="951" spans="1:90" hidden="1" x14ac:dyDescent="0.25">
      <c r="A951" s="145"/>
      <c r="B951" s="146"/>
      <c r="C951" s="94"/>
      <c r="D951" s="147"/>
      <c r="E951" s="148"/>
      <c r="F951" s="149"/>
      <c r="G951" s="147"/>
      <c r="H951" s="147"/>
      <c r="I951" s="147"/>
      <c r="J951" s="147"/>
      <c r="K951" s="147"/>
      <c r="L951" s="115"/>
      <c r="M951" s="115"/>
      <c r="N951" s="115"/>
      <c r="O951" s="147"/>
      <c r="P951" s="149"/>
      <c r="Q951" s="147"/>
      <c r="R951" s="147"/>
      <c r="S951" s="147"/>
      <c r="T951" s="147"/>
      <c r="U951" s="147"/>
      <c r="V951" s="115"/>
      <c r="W951" s="115"/>
      <c r="X951" s="115"/>
      <c r="Y951" s="147"/>
      <c r="Z951" s="149"/>
      <c r="AA951" s="147"/>
      <c r="AB951" s="147"/>
      <c r="AC951" s="147"/>
      <c r="AD951" s="114"/>
      <c r="AE951" s="114"/>
      <c r="AF951" s="147"/>
      <c r="AG951" s="149"/>
      <c r="AH951" s="147"/>
      <c r="AI951" s="147"/>
      <c r="AJ951" s="147"/>
      <c r="AK951" s="114"/>
      <c r="AL951" s="114"/>
      <c r="AM951" s="147"/>
      <c r="AN951" s="149"/>
      <c r="AO951" s="147"/>
      <c r="AP951" s="147"/>
      <c r="AQ951" s="114"/>
      <c r="AR951" s="147"/>
      <c r="AS951" s="114"/>
      <c r="AT951" s="147"/>
      <c r="AU951" s="147"/>
      <c r="AV951" s="147"/>
      <c r="AW951" s="114"/>
      <c r="AX951" s="147"/>
      <c r="AY951" s="114"/>
      <c r="AZ951" s="147"/>
      <c r="BA951" s="114"/>
      <c r="BB951" s="149"/>
      <c r="BC951" s="118"/>
      <c r="BD951" s="70"/>
      <c r="BE951" s="71"/>
      <c r="BF951" s="148"/>
      <c r="BG951" s="148"/>
      <c r="BH951" s="147"/>
      <c r="BI951" s="114"/>
      <c r="BJ951" s="114"/>
      <c r="BK951" s="147"/>
      <c r="BL951" s="150"/>
      <c r="BM951" s="147"/>
      <c r="BN951" s="147"/>
      <c r="BO951" s="147"/>
      <c r="BP951" s="147"/>
      <c r="BQ951" s="147"/>
      <c r="BR951" s="115"/>
      <c r="BS951" s="115"/>
      <c r="BT951" s="115"/>
      <c r="BU951" s="147"/>
      <c r="BV951" s="150"/>
      <c r="BW951" s="147"/>
      <c r="BX951" s="147"/>
      <c r="BY951" s="147"/>
      <c r="BZ951" s="147"/>
      <c r="CA951" s="147"/>
      <c r="CB951" s="115"/>
      <c r="CC951" s="115"/>
      <c r="CD951" s="115"/>
      <c r="CE951" s="147"/>
      <c r="CF951" s="150"/>
      <c r="CG951" s="120"/>
      <c r="CH951" s="185"/>
      <c r="CI951" s="122"/>
      <c r="CJ951" s="122"/>
      <c r="CK951" s="184"/>
      <c r="CL951" s="184"/>
    </row>
    <row r="952" spans="1:90" hidden="1" x14ac:dyDescent="0.25">
      <c r="A952" s="145"/>
      <c r="B952" s="146"/>
      <c r="C952" s="94"/>
      <c r="D952" s="147"/>
      <c r="E952" s="148"/>
      <c r="F952" s="149"/>
      <c r="G952" s="147"/>
      <c r="H952" s="147"/>
      <c r="I952" s="147"/>
      <c r="J952" s="147"/>
      <c r="K952" s="147"/>
      <c r="L952" s="115"/>
      <c r="M952" s="115"/>
      <c r="N952" s="115"/>
      <c r="O952" s="147"/>
      <c r="P952" s="149"/>
      <c r="Q952" s="147"/>
      <c r="R952" s="147"/>
      <c r="S952" s="147"/>
      <c r="T952" s="147"/>
      <c r="U952" s="147"/>
      <c r="V952" s="115"/>
      <c r="W952" s="115"/>
      <c r="X952" s="115"/>
      <c r="Y952" s="147"/>
      <c r="Z952" s="149"/>
      <c r="AA952" s="147"/>
      <c r="AB952" s="147"/>
      <c r="AC952" s="147"/>
      <c r="AD952" s="114"/>
      <c r="AE952" s="114"/>
      <c r="AF952" s="147"/>
      <c r="AG952" s="149"/>
      <c r="AH952" s="147"/>
      <c r="AI952" s="147"/>
      <c r="AJ952" s="147"/>
      <c r="AK952" s="114"/>
      <c r="AL952" s="114"/>
      <c r="AM952" s="147"/>
      <c r="AN952" s="149"/>
      <c r="AO952" s="147"/>
      <c r="AP952" s="147"/>
      <c r="AQ952" s="114"/>
      <c r="AR952" s="147"/>
      <c r="AS952" s="114"/>
      <c r="AT952" s="147"/>
      <c r="AU952" s="147"/>
      <c r="AV952" s="147"/>
      <c r="AW952" s="114"/>
      <c r="AX952" s="147"/>
      <c r="AY952" s="114"/>
      <c r="AZ952" s="147"/>
      <c r="BA952" s="114"/>
      <c r="BB952" s="149"/>
      <c r="BC952" s="118"/>
      <c r="BD952" s="70"/>
      <c r="BE952" s="71"/>
      <c r="BF952" s="148"/>
      <c r="BG952" s="148"/>
      <c r="BH952" s="147"/>
      <c r="BI952" s="114"/>
      <c r="BJ952" s="114"/>
      <c r="BK952" s="147"/>
      <c r="BL952" s="150"/>
      <c r="BM952" s="147"/>
      <c r="BN952" s="147"/>
      <c r="BO952" s="147"/>
      <c r="BP952" s="147"/>
      <c r="BQ952" s="147"/>
      <c r="BR952" s="115"/>
      <c r="BS952" s="115"/>
      <c r="BT952" s="115"/>
      <c r="BU952" s="147"/>
      <c r="BV952" s="150"/>
      <c r="BW952" s="147"/>
      <c r="BX952" s="147"/>
      <c r="BY952" s="147"/>
      <c r="BZ952" s="147"/>
      <c r="CA952" s="147"/>
      <c r="CB952" s="115"/>
      <c r="CC952" s="115"/>
      <c r="CD952" s="115"/>
      <c r="CE952" s="147"/>
      <c r="CF952" s="150"/>
      <c r="CG952" s="120"/>
      <c r="CH952" s="185"/>
      <c r="CI952" s="122"/>
      <c r="CJ952" s="122"/>
      <c r="CK952" s="184"/>
      <c r="CL952" s="184"/>
    </row>
    <row r="953" spans="1:90" hidden="1" x14ac:dyDescent="0.25">
      <c r="A953" s="145"/>
      <c r="B953" s="146"/>
      <c r="C953" s="94"/>
      <c r="D953" s="147"/>
      <c r="E953" s="148"/>
      <c r="F953" s="149"/>
      <c r="G953" s="147"/>
      <c r="H953" s="147"/>
      <c r="I953" s="147"/>
      <c r="J953" s="147"/>
      <c r="K953" s="147"/>
      <c r="L953" s="115"/>
      <c r="M953" s="115"/>
      <c r="N953" s="115"/>
      <c r="O953" s="147"/>
      <c r="P953" s="149"/>
      <c r="Q953" s="147"/>
      <c r="R953" s="147"/>
      <c r="S953" s="147"/>
      <c r="T953" s="147"/>
      <c r="U953" s="147"/>
      <c r="V953" s="115"/>
      <c r="W953" s="115"/>
      <c r="X953" s="115"/>
      <c r="Y953" s="147"/>
      <c r="Z953" s="149"/>
      <c r="AA953" s="147"/>
      <c r="AB953" s="147"/>
      <c r="AC953" s="147"/>
      <c r="AD953" s="114"/>
      <c r="AE953" s="114"/>
      <c r="AF953" s="147"/>
      <c r="AG953" s="149"/>
      <c r="AH953" s="147"/>
      <c r="AI953" s="147"/>
      <c r="AJ953" s="147"/>
      <c r="AK953" s="114"/>
      <c r="AL953" s="114"/>
      <c r="AM953" s="147"/>
      <c r="AN953" s="149"/>
      <c r="AO953" s="147"/>
      <c r="AP953" s="147"/>
      <c r="AQ953" s="114"/>
      <c r="AR953" s="147"/>
      <c r="AS953" s="114"/>
      <c r="AT953" s="147"/>
      <c r="AU953" s="147"/>
      <c r="AV953" s="147"/>
      <c r="AW953" s="114"/>
      <c r="AX953" s="147"/>
      <c r="AY953" s="114"/>
      <c r="AZ953" s="147"/>
      <c r="BA953" s="114"/>
      <c r="BB953" s="149"/>
      <c r="BC953" s="118"/>
      <c r="BD953" s="70"/>
      <c r="BE953" s="71"/>
      <c r="BF953" s="148"/>
      <c r="BG953" s="148"/>
      <c r="BH953" s="147"/>
      <c r="BI953" s="114"/>
      <c r="BJ953" s="114"/>
      <c r="BK953" s="147"/>
      <c r="BL953" s="150"/>
      <c r="BM953" s="147"/>
      <c r="BN953" s="147"/>
      <c r="BO953" s="147"/>
      <c r="BP953" s="147"/>
      <c r="BQ953" s="147"/>
      <c r="BR953" s="115"/>
      <c r="BS953" s="115"/>
      <c r="BT953" s="115"/>
      <c r="BU953" s="147"/>
      <c r="BV953" s="150"/>
      <c r="BW953" s="147"/>
      <c r="BX953" s="147"/>
      <c r="BY953" s="147"/>
      <c r="BZ953" s="147"/>
      <c r="CA953" s="147"/>
      <c r="CB953" s="115"/>
      <c r="CC953" s="115"/>
      <c r="CD953" s="115"/>
      <c r="CE953" s="147"/>
      <c r="CF953" s="150"/>
      <c r="CG953" s="120"/>
      <c r="CH953" s="185"/>
      <c r="CI953" s="122"/>
      <c r="CJ953" s="122"/>
      <c r="CK953" s="184"/>
      <c r="CL953" s="184"/>
    </row>
    <row r="954" spans="1:90" hidden="1" x14ac:dyDescent="0.25">
      <c r="A954" s="145"/>
      <c r="B954" s="146"/>
      <c r="C954" s="94"/>
      <c r="D954" s="147"/>
      <c r="E954" s="148"/>
      <c r="F954" s="149"/>
      <c r="G954" s="147"/>
      <c r="H954" s="147"/>
      <c r="I954" s="147"/>
      <c r="J954" s="147"/>
      <c r="K954" s="147"/>
      <c r="L954" s="115"/>
      <c r="M954" s="115"/>
      <c r="N954" s="115"/>
      <c r="O954" s="147"/>
      <c r="P954" s="149"/>
      <c r="Q954" s="147"/>
      <c r="R954" s="147"/>
      <c r="S954" s="147"/>
      <c r="T954" s="147"/>
      <c r="U954" s="147"/>
      <c r="V954" s="115"/>
      <c r="W954" s="115"/>
      <c r="X954" s="115"/>
      <c r="Y954" s="147"/>
      <c r="Z954" s="149"/>
      <c r="AA954" s="147"/>
      <c r="AB954" s="147"/>
      <c r="AC954" s="147"/>
      <c r="AD954" s="114"/>
      <c r="AE954" s="114"/>
      <c r="AF954" s="147"/>
      <c r="AG954" s="149"/>
      <c r="AH954" s="147"/>
      <c r="AI954" s="147"/>
      <c r="AJ954" s="147"/>
      <c r="AK954" s="114"/>
      <c r="AL954" s="114"/>
      <c r="AM954" s="147"/>
      <c r="AN954" s="149"/>
      <c r="AO954" s="147"/>
      <c r="AP954" s="147"/>
      <c r="AQ954" s="114"/>
      <c r="AR954" s="147"/>
      <c r="AS954" s="114"/>
      <c r="AT954" s="147"/>
      <c r="AU954" s="147"/>
      <c r="AV954" s="147"/>
      <c r="AW954" s="114"/>
      <c r="AX954" s="147"/>
      <c r="AY954" s="114"/>
      <c r="AZ954" s="147"/>
      <c r="BA954" s="114"/>
      <c r="BB954" s="149"/>
      <c r="BC954" s="118"/>
      <c r="BD954" s="70"/>
      <c r="BE954" s="71"/>
      <c r="BF954" s="148"/>
      <c r="BG954" s="148"/>
      <c r="BH954" s="147"/>
      <c r="BI954" s="114"/>
      <c r="BJ954" s="114"/>
      <c r="BK954" s="147"/>
      <c r="BL954" s="150"/>
      <c r="BM954" s="147"/>
      <c r="BN954" s="147"/>
      <c r="BO954" s="147"/>
      <c r="BP954" s="147"/>
      <c r="BQ954" s="147"/>
      <c r="BR954" s="115"/>
      <c r="BS954" s="115"/>
      <c r="BT954" s="115"/>
      <c r="BU954" s="147"/>
      <c r="BV954" s="150"/>
      <c r="BW954" s="147"/>
      <c r="BX954" s="147"/>
      <c r="BY954" s="147"/>
      <c r="BZ954" s="147"/>
      <c r="CA954" s="147"/>
      <c r="CB954" s="115"/>
      <c r="CC954" s="115"/>
      <c r="CD954" s="115"/>
      <c r="CE954" s="147"/>
      <c r="CF954" s="150"/>
      <c r="CG954" s="120"/>
      <c r="CH954" s="185"/>
      <c r="CI954" s="122"/>
      <c r="CJ954" s="122"/>
      <c r="CK954" s="184"/>
      <c r="CL954" s="184"/>
    </row>
    <row r="955" spans="1:90" hidden="1" x14ac:dyDescent="0.25">
      <c r="A955" s="145"/>
      <c r="B955" s="146"/>
      <c r="C955" s="94"/>
      <c r="D955" s="147"/>
      <c r="E955" s="148"/>
      <c r="F955" s="149"/>
      <c r="G955" s="147"/>
      <c r="H955" s="147"/>
      <c r="I955" s="147"/>
      <c r="J955" s="147"/>
      <c r="K955" s="147"/>
      <c r="L955" s="115"/>
      <c r="M955" s="115"/>
      <c r="N955" s="115"/>
      <c r="O955" s="147"/>
      <c r="P955" s="149"/>
      <c r="Q955" s="147"/>
      <c r="R955" s="147"/>
      <c r="S955" s="147"/>
      <c r="T955" s="147"/>
      <c r="U955" s="147"/>
      <c r="V955" s="115"/>
      <c r="W955" s="115"/>
      <c r="X955" s="115"/>
      <c r="Y955" s="147"/>
      <c r="Z955" s="149"/>
      <c r="AA955" s="147"/>
      <c r="AB955" s="147"/>
      <c r="AC955" s="147"/>
      <c r="AD955" s="114"/>
      <c r="AE955" s="114"/>
      <c r="AF955" s="147"/>
      <c r="AG955" s="149"/>
      <c r="AH955" s="147"/>
      <c r="AI955" s="147"/>
      <c r="AJ955" s="147"/>
      <c r="AK955" s="114"/>
      <c r="AL955" s="114"/>
      <c r="AM955" s="147"/>
      <c r="AN955" s="149"/>
      <c r="AO955" s="147"/>
      <c r="AP955" s="147"/>
      <c r="AQ955" s="114"/>
      <c r="AR955" s="147"/>
      <c r="AS955" s="114"/>
      <c r="AT955" s="147"/>
      <c r="AU955" s="147"/>
      <c r="AV955" s="147"/>
      <c r="AW955" s="114"/>
      <c r="AX955" s="147"/>
      <c r="AY955" s="114"/>
      <c r="AZ955" s="147"/>
      <c r="BA955" s="114"/>
      <c r="BB955" s="149"/>
      <c r="BC955" s="118"/>
      <c r="BD955" s="70"/>
      <c r="BE955" s="71"/>
      <c r="BF955" s="148"/>
      <c r="BG955" s="148"/>
      <c r="BH955" s="147"/>
      <c r="BI955" s="114"/>
      <c r="BJ955" s="114"/>
      <c r="BK955" s="147"/>
      <c r="BL955" s="150"/>
      <c r="BM955" s="147"/>
      <c r="BN955" s="147"/>
      <c r="BO955" s="147"/>
      <c r="BP955" s="147"/>
      <c r="BQ955" s="147"/>
      <c r="BR955" s="115"/>
      <c r="BS955" s="115"/>
      <c r="BT955" s="115"/>
      <c r="BU955" s="147"/>
      <c r="BV955" s="150"/>
      <c r="BW955" s="147"/>
      <c r="BX955" s="147"/>
      <c r="BY955" s="147"/>
      <c r="BZ955" s="147"/>
      <c r="CA955" s="147"/>
      <c r="CB955" s="115"/>
      <c r="CC955" s="115"/>
      <c r="CD955" s="115"/>
      <c r="CE955" s="147"/>
      <c r="CF955" s="150"/>
      <c r="CG955" s="120"/>
      <c r="CH955" s="185"/>
      <c r="CI955" s="122"/>
      <c r="CJ955" s="122"/>
      <c r="CK955" s="184"/>
      <c r="CL955" s="184"/>
    </row>
    <row r="956" spans="1:90" hidden="1" x14ac:dyDescent="0.25">
      <c r="A956" s="145"/>
      <c r="B956" s="146"/>
      <c r="C956" s="94"/>
      <c r="D956" s="147"/>
      <c r="E956" s="148"/>
      <c r="F956" s="149"/>
      <c r="G956" s="147"/>
      <c r="H956" s="147"/>
      <c r="I956" s="147"/>
      <c r="J956" s="147"/>
      <c r="K956" s="147"/>
      <c r="L956" s="115"/>
      <c r="M956" s="115"/>
      <c r="N956" s="115"/>
      <c r="O956" s="147"/>
      <c r="P956" s="149"/>
      <c r="Q956" s="147"/>
      <c r="R956" s="147"/>
      <c r="S956" s="147"/>
      <c r="T956" s="147"/>
      <c r="U956" s="147"/>
      <c r="V956" s="115"/>
      <c r="W956" s="115"/>
      <c r="X956" s="115"/>
      <c r="Y956" s="147"/>
      <c r="Z956" s="149"/>
      <c r="AA956" s="147"/>
      <c r="AB956" s="147"/>
      <c r="AC956" s="147"/>
      <c r="AD956" s="114"/>
      <c r="AE956" s="114"/>
      <c r="AF956" s="147"/>
      <c r="AG956" s="149"/>
      <c r="AH956" s="147"/>
      <c r="AI956" s="147"/>
      <c r="AJ956" s="147"/>
      <c r="AK956" s="114"/>
      <c r="AL956" s="114"/>
      <c r="AM956" s="147"/>
      <c r="AN956" s="149"/>
      <c r="AO956" s="147"/>
      <c r="AP956" s="147"/>
      <c r="AQ956" s="114"/>
      <c r="AR956" s="147"/>
      <c r="AS956" s="114"/>
      <c r="AT956" s="147"/>
      <c r="AU956" s="147"/>
      <c r="AV956" s="147"/>
      <c r="AW956" s="114"/>
      <c r="AX956" s="147"/>
      <c r="AY956" s="114"/>
      <c r="AZ956" s="147"/>
      <c r="BA956" s="114"/>
      <c r="BB956" s="149"/>
      <c r="BC956" s="118"/>
      <c r="BD956" s="70"/>
      <c r="BE956" s="71"/>
      <c r="BF956" s="148"/>
      <c r="BG956" s="148"/>
      <c r="BH956" s="147"/>
      <c r="BI956" s="114"/>
      <c r="BJ956" s="114"/>
      <c r="BK956" s="147"/>
      <c r="BL956" s="150"/>
      <c r="BM956" s="147"/>
      <c r="BN956" s="147"/>
      <c r="BO956" s="147"/>
      <c r="BP956" s="147"/>
      <c r="BQ956" s="147"/>
      <c r="BR956" s="115"/>
      <c r="BS956" s="115"/>
      <c r="BT956" s="115"/>
      <c r="BU956" s="147"/>
      <c r="BV956" s="150"/>
      <c r="BW956" s="147"/>
      <c r="BX956" s="147"/>
      <c r="BY956" s="147"/>
      <c r="BZ956" s="147"/>
      <c r="CA956" s="147"/>
      <c r="CB956" s="115"/>
      <c r="CC956" s="115"/>
      <c r="CD956" s="115"/>
      <c r="CE956" s="147"/>
      <c r="CF956" s="150"/>
      <c r="CG956" s="120"/>
      <c r="CH956" s="185"/>
      <c r="CI956" s="122"/>
      <c r="CJ956" s="122"/>
      <c r="CK956" s="184"/>
      <c r="CL956" s="184"/>
    </row>
    <row r="957" spans="1:90" hidden="1" x14ac:dyDescent="0.25">
      <c r="A957" s="145"/>
      <c r="B957" s="146"/>
      <c r="C957" s="94"/>
      <c r="D957" s="147"/>
      <c r="E957" s="148"/>
      <c r="F957" s="149"/>
      <c r="G957" s="147"/>
      <c r="H957" s="147"/>
      <c r="I957" s="147"/>
      <c r="J957" s="147"/>
      <c r="K957" s="147"/>
      <c r="L957" s="115"/>
      <c r="M957" s="115"/>
      <c r="N957" s="115"/>
      <c r="O957" s="147"/>
      <c r="P957" s="149"/>
      <c r="Q957" s="147"/>
      <c r="R957" s="147"/>
      <c r="S957" s="147"/>
      <c r="T957" s="147"/>
      <c r="U957" s="147"/>
      <c r="V957" s="115"/>
      <c r="W957" s="115"/>
      <c r="X957" s="115"/>
      <c r="Y957" s="147"/>
      <c r="Z957" s="149"/>
      <c r="AA957" s="147"/>
      <c r="AB957" s="147"/>
      <c r="AC957" s="147"/>
      <c r="AD957" s="114"/>
      <c r="AE957" s="114"/>
      <c r="AF957" s="147"/>
      <c r="AG957" s="149"/>
      <c r="AH957" s="147"/>
      <c r="AI957" s="147"/>
      <c r="AJ957" s="147"/>
      <c r="AK957" s="114"/>
      <c r="AL957" s="114"/>
      <c r="AM957" s="147"/>
      <c r="AN957" s="149"/>
      <c r="AO957" s="147"/>
      <c r="AP957" s="147"/>
      <c r="AQ957" s="114"/>
      <c r="AR957" s="147"/>
      <c r="AS957" s="114"/>
      <c r="AT957" s="147"/>
      <c r="AU957" s="147"/>
      <c r="AV957" s="147"/>
      <c r="AW957" s="114"/>
      <c r="AX957" s="147"/>
      <c r="AY957" s="114"/>
      <c r="AZ957" s="147"/>
      <c r="BA957" s="114"/>
      <c r="BB957" s="149"/>
      <c r="BC957" s="118"/>
      <c r="BD957" s="70"/>
      <c r="BE957" s="71"/>
      <c r="BF957" s="148"/>
      <c r="BG957" s="148"/>
      <c r="BH957" s="147"/>
      <c r="BI957" s="114"/>
      <c r="BJ957" s="114"/>
      <c r="BK957" s="147"/>
      <c r="BL957" s="150"/>
      <c r="BM957" s="147"/>
      <c r="BN957" s="147"/>
      <c r="BO957" s="147"/>
      <c r="BP957" s="147"/>
      <c r="BQ957" s="147"/>
      <c r="BR957" s="115"/>
      <c r="BS957" s="115"/>
      <c r="BT957" s="115"/>
      <c r="BU957" s="147"/>
      <c r="BV957" s="150"/>
      <c r="BW957" s="147"/>
      <c r="BX957" s="147"/>
      <c r="BY957" s="147"/>
      <c r="BZ957" s="147"/>
      <c r="CA957" s="147"/>
      <c r="CB957" s="115"/>
      <c r="CC957" s="115"/>
      <c r="CD957" s="115"/>
      <c r="CE957" s="147"/>
      <c r="CF957" s="150"/>
      <c r="CG957" s="120"/>
      <c r="CH957" s="185"/>
      <c r="CI957" s="122"/>
      <c r="CJ957" s="122"/>
      <c r="CK957" s="184"/>
      <c r="CL957" s="184"/>
    </row>
    <row r="958" spans="1:90" hidden="1" x14ac:dyDescent="0.25">
      <c r="A958" s="145"/>
      <c r="B958" s="146"/>
      <c r="C958" s="94"/>
      <c r="D958" s="147"/>
      <c r="E958" s="148"/>
      <c r="F958" s="149"/>
      <c r="G958" s="147"/>
      <c r="H958" s="147"/>
      <c r="I958" s="147"/>
      <c r="J958" s="147"/>
      <c r="K958" s="147"/>
      <c r="L958" s="115"/>
      <c r="M958" s="115"/>
      <c r="N958" s="115"/>
      <c r="O958" s="147"/>
      <c r="P958" s="149"/>
      <c r="Q958" s="147"/>
      <c r="R958" s="147"/>
      <c r="S958" s="147"/>
      <c r="T958" s="147"/>
      <c r="U958" s="147"/>
      <c r="V958" s="115"/>
      <c r="W958" s="115"/>
      <c r="X958" s="115"/>
      <c r="Y958" s="147"/>
      <c r="Z958" s="149"/>
      <c r="AA958" s="147"/>
      <c r="AB958" s="147"/>
      <c r="AC958" s="147"/>
      <c r="AD958" s="114"/>
      <c r="AE958" s="114"/>
      <c r="AF958" s="147"/>
      <c r="AG958" s="149"/>
      <c r="AH958" s="147"/>
      <c r="AI958" s="147"/>
      <c r="AJ958" s="147"/>
      <c r="AK958" s="114"/>
      <c r="AL958" s="114"/>
      <c r="AM958" s="147"/>
      <c r="AN958" s="149"/>
      <c r="AO958" s="147"/>
      <c r="AP958" s="147"/>
      <c r="AQ958" s="114"/>
      <c r="AR958" s="147"/>
      <c r="AS958" s="114"/>
      <c r="AT958" s="147"/>
      <c r="AU958" s="147"/>
      <c r="AV958" s="147"/>
      <c r="AW958" s="114"/>
      <c r="AX958" s="147"/>
      <c r="AY958" s="114"/>
      <c r="AZ958" s="147"/>
      <c r="BA958" s="114"/>
      <c r="BB958" s="149"/>
      <c r="BC958" s="118"/>
      <c r="BD958" s="70"/>
      <c r="BE958" s="71"/>
      <c r="BF958" s="148"/>
      <c r="BG958" s="148"/>
      <c r="BH958" s="147"/>
      <c r="BI958" s="114"/>
      <c r="BJ958" s="114"/>
      <c r="BK958" s="147"/>
      <c r="BL958" s="150"/>
      <c r="BM958" s="147"/>
      <c r="BN958" s="147"/>
      <c r="BO958" s="147"/>
      <c r="BP958" s="147"/>
      <c r="BQ958" s="147"/>
      <c r="BR958" s="115"/>
      <c r="BS958" s="115"/>
      <c r="BT958" s="115"/>
      <c r="BU958" s="147"/>
      <c r="BV958" s="150"/>
      <c r="BW958" s="147"/>
      <c r="BX958" s="147"/>
      <c r="BY958" s="147"/>
      <c r="BZ958" s="147"/>
      <c r="CA958" s="147"/>
      <c r="CB958" s="115"/>
      <c r="CC958" s="115"/>
      <c r="CD958" s="115"/>
      <c r="CE958" s="147"/>
      <c r="CF958" s="150"/>
      <c r="CG958" s="120"/>
      <c r="CH958" s="185"/>
      <c r="CI958" s="122"/>
      <c r="CJ958" s="122"/>
      <c r="CK958" s="184"/>
      <c r="CL958" s="184"/>
    </row>
    <row r="959" spans="1:90" hidden="1" x14ac:dyDescent="0.25">
      <c r="A959" s="145"/>
      <c r="B959" s="146"/>
      <c r="C959" s="94"/>
      <c r="D959" s="147"/>
      <c r="E959" s="148"/>
      <c r="F959" s="149"/>
      <c r="G959" s="147"/>
      <c r="H959" s="147"/>
      <c r="I959" s="147"/>
      <c r="J959" s="147"/>
      <c r="K959" s="147"/>
      <c r="L959" s="115"/>
      <c r="M959" s="115"/>
      <c r="N959" s="115"/>
      <c r="O959" s="147"/>
      <c r="P959" s="149"/>
      <c r="Q959" s="147"/>
      <c r="R959" s="147"/>
      <c r="S959" s="147"/>
      <c r="T959" s="147"/>
      <c r="U959" s="147"/>
      <c r="V959" s="115"/>
      <c r="W959" s="115"/>
      <c r="X959" s="115"/>
      <c r="Y959" s="147"/>
      <c r="Z959" s="149"/>
      <c r="AA959" s="147"/>
      <c r="AB959" s="147"/>
      <c r="AC959" s="147"/>
      <c r="AD959" s="114"/>
      <c r="AE959" s="114"/>
      <c r="AF959" s="147"/>
      <c r="AG959" s="149"/>
      <c r="AH959" s="147"/>
      <c r="AI959" s="147"/>
      <c r="AJ959" s="147"/>
      <c r="AK959" s="114"/>
      <c r="AL959" s="114"/>
      <c r="AM959" s="147"/>
      <c r="AN959" s="149"/>
      <c r="AO959" s="147"/>
      <c r="AP959" s="147"/>
      <c r="AQ959" s="114"/>
      <c r="AR959" s="147"/>
      <c r="AS959" s="114"/>
      <c r="AT959" s="147"/>
      <c r="AU959" s="147"/>
      <c r="AV959" s="147"/>
      <c r="AW959" s="114"/>
      <c r="AX959" s="147"/>
      <c r="AY959" s="114"/>
      <c r="AZ959" s="147"/>
      <c r="BA959" s="114"/>
      <c r="BB959" s="149"/>
      <c r="BC959" s="118"/>
      <c r="BD959" s="70"/>
      <c r="BE959" s="71"/>
      <c r="BF959" s="148"/>
      <c r="BG959" s="148"/>
      <c r="BH959" s="147"/>
      <c r="BI959" s="114"/>
      <c r="BJ959" s="114"/>
      <c r="BK959" s="147"/>
      <c r="BL959" s="150"/>
      <c r="BM959" s="147"/>
      <c r="BN959" s="147"/>
      <c r="BO959" s="147"/>
      <c r="BP959" s="147"/>
      <c r="BQ959" s="147"/>
      <c r="BR959" s="115"/>
      <c r="BS959" s="115"/>
      <c r="BT959" s="115"/>
      <c r="BU959" s="147"/>
      <c r="BV959" s="150"/>
      <c r="BW959" s="147"/>
      <c r="BX959" s="147"/>
      <c r="BY959" s="147"/>
      <c r="BZ959" s="147"/>
      <c r="CA959" s="147"/>
      <c r="CB959" s="115"/>
      <c r="CC959" s="115"/>
      <c r="CD959" s="115"/>
      <c r="CE959" s="147"/>
      <c r="CF959" s="150"/>
      <c r="CG959" s="120"/>
      <c r="CH959" s="185"/>
      <c r="CI959" s="122"/>
      <c r="CJ959" s="122"/>
      <c r="CK959" s="184"/>
      <c r="CL959" s="184"/>
    </row>
    <row r="960" spans="1:90" hidden="1" x14ac:dyDescent="0.25">
      <c r="A960" s="145"/>
      <c r="B960" s="146"/>
      <c r="C960" s="94"/>
      <c r="D960" s="147"/>
      <c r="E960" s="148"/>
      <c r="F960" s="149"/>
      <c r="G960" s="147"/>
      <c r="H960" s="147"/>
      <c r="I960" s="147"/>
      <c r="J960" s="147"/>
      <c r="K960" s="147"/>
      <c r="L960" s="115"/>
      <c r="M960" s="115"/>
      <c r="N960" s="115"/>
      <c r="O960" s="147"/>
      <c r="P960" s="149"/>
      <c r="Q960" s="147"/>
      <c r="R960" s="147"/>
      <c r="S960" s="147"/>
      <c r="T960" s="147"/>
      <c r="U960" s="147"/>
      <c r="V960" s="115"/>
      <c r="W960" s="115"/>
      <c r="X960" s="115"/>
      <c r="Y960" s="147"/>
      <c r="Z960" s="149"/>
      <c r="AA960" s="147"/>
      <c r="AB960" s="147"/>
      <c r="AC960" s="147"/>
      <c r="AD960" s="114"/>
      <c r="AE960" s="114"/>
      <c r="AF960" s="147"/>
      <c r="AG960" s="149"/>
      <c r="AH960" s="147"/>
      <c r="AI960" s="147"/>
      <c r="AJ960" s="147"/>
      <c r="AK960" s="114"/>
      <c r="AL960" s="114"/>
      <c r="AM960" s="147"/>
      <c r="AN960" s="149"/>
      <c r="AO960" s="147"/>
      <c r="AP960" s="147"/>
      <c r="AQ960" s="114"/>
      <c r="AR960" s="147"/>
      <c r="AS960" s="114"/>
      <c r="AT960" s="147"/>
      <c r="AU960" s="147"/>
      <c r="AV960" s="147"/>
      <c r="AW960" s="114"/>
      <c r="AX960" s="147"/>
      <c r="AY960" s="114"/>
      <c r="AZ960" s="147"/>
      <c r="BA960" s="114"/>
      <c r="BB960" s="149"/>
      <c r="BC960" s="118"/>
      <c r="BD960" s="70"/>
      <c r="BE960" s="71"/>
      <c r="BF960" s="148"/>
      <c r="BG960" s="148"/>
      <c r="BH960" s="147"/>
      <c r="BI960" s="114"/>
      <c r="BJ960" s="114"/>
      <c r="BK960" s="147"/>
      <c r="BL960" s="150"/>
      <c r="BM960" s="147"/>
      <c r="BN960" s="147"/>
      <c r="BO960" s="147"/>
      <c r="BP960" s="147"/>
      <c r="BQ960" s="147"/>
      <c r="BR960" s="115"/>
      <c r="BS960" s="115"/>
      <c r="BT960" s="115"/>
      <c r="BU960" s="147"/>
      <c r="BV960" s="150"/>
      <c r="BW960" s="147"/>
      <c r="BX960" s="147"/>
      <c r="BY960" s="147"/>
      <c r="BZ960" s="147"/>
      <c r="CA960" s="147"/>
      <c r="CB960" s="115"/>
      <c r="CC960" s="115"/>
      <c r="CD960" s="115"/>
      <c r="CE960" s="147"/>
      <c r="CF960" s="150"/>
      <c r="CG960" s="120"/>
      <c r="CH960" s="185"/>
      <c r="CI960" s="122"/>
      <c r="CJ960" s="122"/>
      <c r="CK960" s="184"/>
      <c r="CL960" s="184"/>
    </row>
    <row r="961" spans="1:90" hidden="1" x14ac:dyDescent="0.25">
      <c r="A961" s="145"/>
      <c r="B961" s="146"/>
      <c r="C961" s="94"/>
      <c r="D961" s="147"/>
      <c r="E961" s="148"/>
      <c r="F961" s="149"/>
      <c r="G961" s="147"/>
      <c r="H961" s="147"/>
      <c r="I961" s="147"/>
      <c r="J961" s="147"/>
      <c r="K961" s="147"/>
      <c r="L961" s="115"/>
      <c r="M961" s="115"/>
      <c r="N961" s="115"/>
      <c r="O961" s="147"/>
      <c r="P961" s="149"/>
      <c r="Q961" s="147"/>
      <c r="R961" s="147"/>
      <c r="S961" s="147"/>
      <c r="T961" s="147"/>
      <c r="U961" s="147"/>
      <c r="V961" s="115"/>
      <c r="W961" s="115"/>
      <c r="X961" s="115"/>
      <c r="Y961" s="147"/>
      <c r="Z961" s="149"/>
      <c r="AA961" s="147"/>
      <c r="AB961" s="147"/>
      <c r="AC961" s="147"/>
      <c r="AD961" s="114"/>
      <c r="AE961" s="114"/>
      <c r="AF961" s="147"/>
      <c r="AG961" s="149"/>
      <c r="AH961" s="147"/>
      <c r="AI961" s="147"/>
      <c r="AJ961" s="147"/>
      <c r="AK961" s="114"/>
      <c r="AL961" s="114"/>
      <c r="AM961" s="147"/>
      <c r="AN961" s="149"/>
      <c r="AO961" s="147"/>
      <c r="AP961" s="147"/>
      <c r="AQ961" s="114"/>
      <c r="AR961" s="147"/>
      <c r="AS961" s="114"/>
      <c r="AT961" s="147"/>
      <c r="AU961" s="147"/>
      <c r="AV961" s="147"/>
      <c r="AW961" s="114"/>
      <c r="AX961" s="147"/>
      <c r="AY961" s="114"/>
      <c r="AZ961" s="147"/>
      <c r="BA961" s="114"/>
      <c r="BB961" s="149"/>
      <c r="BC961" s="118"/>
      <c r="BD961" s="70"/>
      <c r="BE961" s="71"/>
      <c r="BF961" s="148"/>
      <c r="BG961" s="148"/>
      <c r="BH961" s="147"/>
      <c r="BI961" s="114"/>
      <c r="BJ961" s="114"/>
      <c r="BK961" s="147"/>
      <c r="BL961" s="150"/>
      <c r="BM961" s="147"/>
      <c r="BN961" s="147"/>
      <c r="BO961" s="147"/>
      <c r="BP961" s="147"/>
      <c r="BQ961" s="147"/>
      <c r="BR961" s="115"/>
      <c r="BS961" s="115"/>
      <c r="BT961" s="115"/>
      <c r="BU961" s="147"/>
      <c r="BV961" s="150"/>
      <c r="BW961" s="147"/>
      <c r="BX961" s="147"/>
      <c r="BY961" s="147"/>
      <c r="BZ961" s="147"/>
      <c r="CA961" s="147"/>
      <c r="CB961" s="115"/>
      <c r="CC961" s="115"/>
      <c r="CD961" s="115"/>
      <c r="CE961" s="147"/>
      <c r="CF961" s="150"/>
      <c r="CG961" s="120"/>
      <c r="CH961" s="121"/>
      <c r="CI961" s="122"/>
      <c r="CJ961" s="122"/>
      <c r="CK961" s="123"/>
      <c r="CL961" s="123"/>
    </row>
    <row r="962" spans="1:90" hidden="1" x14ac:dyDescent="0.25">
      <c r="A962" s="145"/>
      <c r="B962" s="146"/>
      <c r="C962" s="94"/>
      <c r="D962" s="147"/>
      <c r="E962" s="148"/>
      <c r="F962" s="149"/>
      <c r="G962" s="147"/>
      <c r="H962" s="147"/>
      <c r="I962" s="147"/>
      <c r="J962" s="147"/>
      <c r="K962" s="147"/>
      <c r="L962" s="115"/>
      <c r="M962" s="115"/>
      <c r="N962" s="115"/>
      <c r="O962" s="147"/>
      <c r="P962" s="149"/>
      <c r="Q962" s="147"/>
      <c r="R962" s="147"/>
      <c r="S962" s="147"/>
      <c r="T962" s="147"/>
      <c r="U962" s="147"/>
      <c r="V962" s="115"/>
      <c r="W962" s="115"/>
      <c r="X962" s="115"/>
      <c r="Y962" s="147"/>
      <c r="Z962" s="149"/>
      <c r="AA962" s="147"/>
      <c r="AB962" s="147"/>
      <c r="AC962" s="147"/>
      <c r="AD962" s="114"/>
      <c r="AE962" s="114"/>
      <c r="AF962" s="147"/>
      <c r="AG962" s="149"/>
      <c r="AH962" s="147"/>
      <c r="AI962" s="147"/>
      <c r="AJ962" s="147"/>
      <c r="AK962" s="114"/>
      <c r="AL962" s="114"/>
      <c r="AM962" s="147"/>
      <c r="AN962" s="149"/>
      <c r="AO962" s="147"/>
      <c r="AP962" s="147"/>
      <c r="AQ962" s="114"/>
      <c r="AR962" s="147"/>
      <c r="AS962" s="114"/>
      <c r="AT962" s="147"/>
      <c r="AU962" s="147"/>
      <c r="AV962" s="147"/>
      <c r="AW962" s="114"/>
      <c r="AX962" s="147"/>
      <c r="AY962" s="114"/>
      <c r="AZ962" s="147"/>
      <c r="BA962" s="114"/>
      <c r="BB962" s="149"/>
      <c r="BC962" s="118"/>
      <c r="BD962" s="70"/>
      <c r="BE962" s="71"/>
      <c r="BF962" s="148"/>
      <c r="BG962" s="148"/>
      <c r="BH962" s="147"/>
      <c r="BI962" s="114"/>
      <c r="BJ962" s="114"/>
      <c r="BK962" s="147"/>
      <c r="BL962" s="150"/>
      <c r="BM962" s="147"/>
      <c r="BN962" s="147"/>
      <c r="BO962" s="147"/>
      <c r="BP962" s="147"/>
      <c r="BQ962" s="147"/>
      <c r="BR962" s="115"/>
      <c r="BS962" s="115"/>
      <c r="BT962" s="115"/>
      <c r="BU962" s="147"/>
      <c r="BV962" s="150"/>
      <c r="BW962" s="147"/>
      <c r="BX962" s="147"/>
      <c r="BY962" s="147"/>
      <c r="BZ962" s="147"/>
      <c r="CA962" s="147"/>
      <c r="CB962" s="115"/>
      <c r="CC962" s="115"/>
      <c r="CD962" s="115"/>
      <c r="CE962" s="147"/>
      <c r="CF962" s="150"/>
      <c r="CG962" s="120"/>
      <c r="CH962" s="121"/>
      <c r="CI962" s="122"/>
      <c r="CJ962" s="122"/>
      <c r="CK962" s="123"/>
      <c r="CL962" s="123"/>
    </row>
    <row r="963" spans="1:90" hidden="1" x14ac:dyDescent="0.25">
      <c r="A963" s="145"/>
      <c r="B963" s="146"/>
      <c r="C963" s="94"/>
      <c r="D963" s="147"/>
      <c r="E963" s="148"/>
      <c r="F963" s="149"/>
      <c r="G963" s="147"/>
      <c r="H963" s="147"/>
      <c r="I963" s="147"/>
      <c r="J963" s="147"/>
      <c r="K963" s="147"/>
      <c r="L963" s="115"/>
      <c r="M963" s="115"/>
      <c r="N963" s="115"/>
      <c r="O963" s="147"/>
      <c r="P963" s="149"/>
      <c r="Q963" s="147"/>
      <c r="R963" s="147"/>
      <c r="S963" s="147"/>
      <c r="T963" s="147"/>
      <c r="U963" s="147"/>
      <c r="V963" s="115"/>
      <c r="W963" s="115"/>
      <c r="X963" s="115"/>
      <c r="Y963" s="147"/>
      <c r="Z963" s="149"/>
      <c r="AA963" s="147"/>
      <c r="AB963" s="147"/>
      <c r="AC963" s="147"/>
      <c r="AD963" s="114"/>
      <c r="AE963" s="114"/>
      <c r="AF963" s="147"/>
      <c r="AG963" s="149"/>
      <c r="AH963" s="147"/>
      <c r="AI963" s="147"/>
      <c r="AJ963" s="147"/>
      <c r="AK963" s="114"/>
      <c r="AL963" s="114"/>
      <c r="AM963" s="147"/>
      <c r="AN963" s="149"/>
      <c r="AO963" s="147"/>
      <c r="AP963" s="147"/>
      <c r="AQ963" s="114"/>
      <c r="AR963" s="147"/>
      <c r="AS963" s="114"/>
      <c r="AT963" s="147"/>
      <c r="AU963" s="147"/>
      <c r="AV963" s="147"/>
      <c r="AW963" s="114"/>
      <c r="AX963" s="147"/>
      <c r="AY963" s="114"/>
      <c r="AZ963" s="147"/>
      <c r="BA963" s="114"/>
      <c r="BB963" s="149"/>
      <c r="BC963" s="118"/>
      <c r="BD963" s="70"/>
      <c r="BE963" s="71"/>
      <c r="BF963" s="148"/>
      <c r="BG963" s="148"/>
      <c r="BH963" s="147"/>
      <c r="BI963" s="114"/>
      <c r="BJ963" s="114"/>
      <c r="BK963" s="147"/>
      <c r="BL963" s="150"/>
      <c r="BM963" s="147"/>
      <c r="BN963" s="147"/>
      <c r="BO963" s="147"/>
      <c r="BP963" s="147"/>
      <c r="BQ963" s="147"/>
      <c r="BR963" s="115"/>
      <c r="BS963" s="115"/>
      <c r="BT963" s="115"/>
      <c r="BU963" s="147"/>
      <c r="BV963" s="150"/>
      <c r="BW963" s="147"/>
      <c r="BX963" s="147"/>
      <c r="BY963" s="147"/>
      <c r="BZ963" s="147"/>
      <c r="CA963" s="147"/>
      <c r="CB963" s="115"/>
      <c r="CC963" s="115"/>
      <c r="CD963" s="115"/>
      <c r="CE963" s="147"/>
      <c r="CF963" s="150"/>
      <c r="CG963" s="120"/>
      <c r="CH963" s="121"/>
      <c r="CI963" s="122"/>
      <c r="CJ963" s="122"/>
      <c r="CK963" s="123"/>
      <c r="CL963" s="123"/>
    </row>
    <row r="964" spans="1:90" hidden="1" x14ac:dyDescent="0.25">
      <c r="A964" s="145"/>
      <c r="B964" s="146"/>
      <c r="C964" s="94"/>
      <c r="D964" s="147"/>
      <c r="E964" s="148"/>
      <c r="F964" s="149"/>
      <c r="G964" s="147"/>
      <c r="H964" s="147"/>
      <c r="I964" s="147"/>
      <c r="J964" s="147"/>
      <c r="K964" s="147"/>
      <c r="L964" s="115"/>
      <c r="M964" s="115"/>
      <c r="N964" s="115"/>
      <c r="O964" s="147"/>
      <c r="P964" s="149"/>
      <c r="Q964" s="147"/>
      <c r="R964" s="147"/>
      <c r="S964" s="147"/>
      <c r="T964" s="147"/>
      <c r="U964" s="147"/>
      <c r="V964" s="115"/>
      <c r="W964" s="115"/>
      <c r="X964" s="115"/>
      <c r="Y964" s="147"/>
      <c r="Z964" s="149"/>
      <c r="AA964" s="147"/>
      <c r="AB964" s="147"/>
      <c r="AC964" s="147"/>
      <c r="AD964" s="114"/>
      <c r="AE964" s="114"/>
      <c r="AF964" s="147"/>
      <c r="AG964" s="149"/>
      <c r="AH964" s="147"/>
      <c r="AI964" s="147"/>
      <c r="AJ964" s="147"/>
      <c r="AK964" s="114"/>
      <c r="AL964" s="114"/>
      <c r="AM964" s="147"/>
      <c r="AN964" s="149"/>
      <c r="AO964" s="147"/>
      <c r="AP964" s="147"/>
      <c r="AQ964" s="114"/>
      <c r="AR964" s="147"/>
      <c r="AS964" s="114"/>
      <c r="AT964" s="147"/>
      <c r="AU964" s="147"/>
      <c r="AV964" s="147"/>
      <c r="AW964" s="114"/>
      <c r="AX964" s="147"/>
      <c r="AY964" s="114"/>
      <c r="AZ964" s="147"/>
      <c r="BA964" s="114"/>
      <c r="BB964" s="149"/>
      <c r="BC964" s="118"/>
      <c r="BD964" s="70"/>
      <c r="BE964" s="71"/>
      <c r="BF964" s="148"/>
      <c r="BG964" s="148"/>
      <c r="BH964" s="147"/>
      <c r="BI964" s="114"/>
      <c r="BJ964" s="114"/>
      <c r="BK964" s="147"/>
      <c r="BL964" s="150"/>
      <c r="BM964" s="147"/>
      <c r="BN964" s="147"/>
      <c r="BO964" s="147"/>
      <c r="BP964" s="147"/>
      <c r="BQ964" s="147"/>
      <c r="BR964" s="115"/>
      <c r="BS964" s="115"/>
      <c r="BT964" s="115"/>
      <c r="BU964" s="147"/>
      <c r="BV964" s="150"/>
      <c r="BW964" s="147"/>
      <c r="BX964" s="147"/>
      <c r="BY964" s="147"/>
      <c r="BZ964" s="147"/>
      <c r="CA964" s="147"/>
      <c r="CB964" s="115"/>
      <c r="CC964" s="115"/>
      <c r="CD964" s="115"/>
      <c r="CE964" s="147"/>
      <c r="CF964" s="150"/>
      <c r="CG964" s="120"/>
      <c r="CH964" s="121"/>
      <c r="CI964" s="122"/>
      <c r="CJ964" s="122"/>
      <c r="CK964" s="123"/>
      <c r="CL964" s="123"/>
    </row>
    <row r="965" spans="1:90" hidden="1" x14ac:dyDescent="0.25">
      <c r="A965" s="145"/>
      <c r="B965" s="146"/>
      <c r="C965" s="94"/>
      <c r="D965" s="147"/>
      <c r="E965" s="148"/>
      <c r="F965" s="149"/>
      <c r="G965" s="147"/>
      <c r="H965" s="147"/>
      <c r="I965" s="147"/>
      <c r="J965" s="147"/>
      <c r="K965" s="147"/>
      <c r="L965" s="115"/>
      <c r="M965" s="115"/>
      <c r="N965" s="115"/>
      <c r="O965" s="147"/>
      <c r="P965" s="149"/>
      <c r="Q965" s="147"/>
      <c r="R965" s="147"/>
      <c r="S965" s="147"/>
      <c r="T965" s="147"/>
      <c r="U965" s="147"/>
      <c r="V965" s="115"/>
      <c r="W965" s="115"/>
      <c r="X965" s="115"/>
      <c r="Y965" s="147"/>
      <c r="Z965" s="149"/>
      <c r="AA965" s="147"/>
      <c r="AB965" s="147"/>
      <c r="AC965" s="147"/>
      <c r="AD965" s="114"/>
      <c r="AE965" s="114"/>
      <c r="AF965" s="147"/>
      <c r="AG965" s="149"/>
      <c r="AH965" s="147"/>
      <c r="AI965" s="147"/>
      <c r="AJ965" s="147"/>
      <c r="AK965" s="114"/>
      <c r="AL965" s="114"/>
      <c r="AM965" s="147"/>
      <c r="AN965" s="149"/>
      <c r="AO965" s="147"/>
      <c r="AP965" s="147"/>
      <c r="AQ965" s="114"/>
      <c r="AR965" s="147"/>
      <c r="AS965" s="114"/>
      <c r="AT965" s="147"/>
      <c r="AU965" s="147"/>
      <c r="AV965" s="147"/>
      <c r="AW965" s="114"/>
      <c r="AX965" s="147"/>
      <c r="AY965" s="114"/>
      <c r="AZ965" s="147"/>
      <c r="BA965" s="114"/>
      <c r="BB965" s="149"/>
      <c r="BC965" s="118"/>
      <c r="BD965" s="70"/>
      <c r="BE965" s="71"/>
      <c r="BF965" s="148"/>
      <c r="BG965" s="148"/>
      <c r="BH965" s="147"/>
      <c r="BI965" s="114"/>
      <c r="BJ965" s="114"/>
      <c r="BK965" s="147"/>
      <c r="BL965" s="150"/>
      <c r="BM965" s="147"/>
      <c r="BN965" s="147"/>
      <c r="BO965" s="147"/>
      <c r="BP965" s="147"/>
      <c r="BQ965" s="147"/>
      <c r="BR965" s="115"/>
      <c r="BS965" s="115"/>
      <c r="BT965" s="115"/>
      <c r="BU965" s="147"/>
      <c r="BV965" s="150"/>
      <c r="BW965" s="147"/>
      <c r="BX965" s="147"/>
      <c r="BY965" s="147"/>
      <c r="BZ965" s="147"/>
      <c r="CA965" s="147"/>
      <c r="CB965" s="115"/>
      <c r="CC965" s="115"/>
      <c r="CD965" s="115"/>
      <c r="CE965" s="147"/>
      <c r="CF965" s="150"/>
      <c r="CG965" s="120"/>
      <c r="CH965" s="121"/>
      <c r="CI965" s="122"/>
      <c r="CJ965" s="122"/>
      <c r="CK965" s="123"/>
      <c r="CL965" s="123"/>
    </row>
    <row r="966" spans="1:90" hidden="1" x14ac:dyDescent="0.25">
      <c r="A966" s="145"/>
      <c r="B966" s="146"/>
      <c r="C966" s="94"/>
      <c r="D966" s="147"/>
      <c r="E966" s="148"/>
      <c r="F966" s="149"/>
      <c r="G966" s="147"/>
      <c r="H966" s="147"/>
      <c r="I966" s="147"/>
      <c r="J966" s="147"/>
      <c r="K966" s="147"/>
      <c r="L966" s="115"/>
      <c r="M966" s="115"/>
      <c r="N966" s="115"/>
      <c r="O966" s="147"/>
      <c r="P966" s="149"/>
      <c r="Q966" s="147"/>
      <c r="R966" s="147"/>
      <c r="S966" s="147"/>
      <c r="T966" s="147"/>
      <c r="U966" s="147"/>
      <c r="V966" s="115"/>
      <c r="W966" s="115"/>
      <c r="X966" s="115"/>
      <c r="Y966" s="147"/>
      <c r="Z966" s="149"/>
      <c r="AA966" s="147"/>
      <c r="AB966" s="147"/>
      <c r="AC966" s="147"/>
      <c r="AD966" s="114"/>
      <c r="AE966" s="114"/>
      <c r="AF966" s="147"/>
      <c r="AG966" s="149"/>
      <c r="AH966" s="147"/>
      <c r="AI966" s="147"/>
      <c r="AJ966" s="147"/>
      <c r="AK966" s="114"/>
      <c r="AL966" s="114"/>
      <c r="AM966" s="147"/>
      <c r="AN966" s="149"/>
      <c r="AO966" s="147"/>
      <c r="AP966" s="147"/>
      <c r="AQ966" s="114"/>
      <c r="AR966" s="147"/>
      <c r="AS966" s="114"/>
      <c r="AT966" s="147"/>
      <c r="AU966" s="147"/>
      <c r="AV966" s="147"/>
      <c r="AW966" s="114"/>
      <c r="AX966" s="147"/>
      <c r="AY966" s="114"/>
      <c r="AZ966" s="147"/>
      <c r="BA966" s="114"/>
      <c r="BB966" s="149"/>
      <c r="BC966" s="118"/>
      <c r="BD966" s="70"/>
      <c r="BE966" s="71"/>
      <c r="BF966" s="148"/>
      <c r="BG966" s="148"/>
      <c r="BH966" s="147"/>
      <c r="BI966" s="114"/>
      <c r="BJ966" s="114"/>
      <c r="BK966" s="147"/>
      <c r="BL966" s="150"/>
      <c r="BM966" s="147"/>
      <c r="BN966" s="147"/>
      <c r="BO966" s="147"/>
      <c r="BP966" s="147"/>
      <c r="BQ966" s="147"/>
      <c r="BR966" s="115"/>
      <c r="BS966" s="115"/>
      <c r="BT966" s="115"/>
      <c r="BU966" s="147"/>
      <c r="BV966" s="150"/>
      <c r="BW966" s="147"/>
      <c r="BX966" s="147"/>
      <c r="BY966" s="147"/>
      <c r="BZ966" s="147"/>
      <c r="CA966" s="147"/>
      <c r="CB966" s="115"/>
      <c r="CC966" s="115"/>
      <c r="CD966" s="115"/>
      <c r="CE966" s="147"/>
      <c r="CF966" s="150"/>
      <c r="CG966" s="120"/>
      <c r="CH966" s="121"/>
      <c r="CI966" s="122"/>
      <c r="CJ966" s="122"/>
      <c r="CK966" s="123"/>
      <c r="CL966" s="123"/>
    </row>
    <row r="967" spans="1:90" hidden="1" x14ac:dyDescent="0.25">
      <c r="A967" s="145"/>
      <c r="B967" s="146"/>
      <c r="C967" s="94"/>
      <c r="D967" s="147"/>
      <c r="E967" s="148"/>
      <c r="F967" s="149"/>
      <c r="G967" s="147"/>
      <c r="H967" s="147"/>
      <c r="I967" s="147"/>
      <c r="J967" s="147"/>
      <c r="K967" s="147"/>
      <c r="L967" s="115"/>
      <c r="M967" s="115"/>
      <c r="N967" s="115"/>
      <c r="O967" s="147"/>
      <c r="P967" s="149"/>
      <c r="Q967" s="147"/>
      <c r="R967" s="147"/>
      <c r="S967" s="147"/>
      <c r="T967" s="147"/>
      <c r="U967" s="147"/>
      <c r="V967" s="115"/>
      <c r="W967" s="115"/>
      <c r="X967" s="115"/>
      <c r="Y967" s="147"/>
      <c r="Z967" s="149"/>
      <c r="AA967" s="147"/>
      <c r="AB967" s="147"/>
      <c r="AC967" s="147"/>
      <c r="AD967" s="114"/>
      <c r="AE967" s="114"/>
      <c r="AF967" s="147"/>
      <c r="AG967" s="149"/>
      <c r="AH967" s="147"/>
      <c r="AI967" s="147"/>
      <c r="AJ967" s="147"/>
      <c r="AK967" s="114"/>
      <c r="AL967" s="114"/>
      <c r="AM967" s="147"/>
      <c r="AN967" s="149"/>
      <c r="AO967" s="147"/>
      <c r="AP967" s="147"/>
      <c r="AQ967" s="114"/>
      <c r="AR967" s="147"/>
      <c r="AS967" s="114"/>
      <c r="AT967" s="147"/>
      <c r="AU967" s="147"/>
      <c r="AV967" s="147"/>
      <c r="AW967" s="114"/>
      <c r="AX967" s="147"/>
      <c r="AY967" s="114"/>
      <c r="AZ967" s="147"/>
      <c r="BA967" s="114"/>
      <c r="BB967" s="149"/>
      <c r="BC967" s="118"/>
      <c r="BD967" s="70"/>
      <c r="BE967" s="71"/>
      <c r="BF967" s="148"/>
      <c r="BG967" s="148"/>
      <c r="BH967" s="147"/>
      <c r="BI967" s="114"/>
      <c r="BJ967" s="114"/>
      <c r="BK967" s="147"/>
      <c r="BL967" s="150"/>
      <c r="BM967" s="147"/>
      <c r="BN967" s="147"/>
      <c r="BO967" s="147"/>
      <c r="BP967" s="147"/>
      <c r="BQ967" s="147"/>
      <c r="BR967" s="115"/>
      <c r="BS967" s="115"/>
      <c r="BT967" s="115"/>
      <c r="BU967" s="147"/>
      <c r="BV967" s="150"/>
      <c r="BW967" s="147"/>
      <c r="BX967" s="147"/>
      <c r="BY967" s="147"/>
      <c r="BZ967" s="147"/>
      <c r="CA967" s="147"/>
      <c r="CB967" s="115"/>
      <c r="CC967" s="115"/>
      <c r="CD967" s="115"/>
      <c r="CE967" s="147"/>
      <c r="CF967" s="150"/>
      <c r="CG967" s="120"/>
      <c r="CH967" s="121"/>
      <c r="CI967" s="122"/>
      <c r="CJ967" s="122"/>
      <c r="CK967" s="123"/>
      <c r="CL967" s="123"/>
    </row>
    <row r="968" spans="1:90" hidden="1" x14ac:dyDescent="0.25">
      <c r="A968" s="145"/>
      <c r="B968" s="146"/>
      <c r="C968" s="94"/>
      <c r="D968" s="147"/>
      <c r="E968" s="148"/>
      <c r="F968" s="149"/>
      <c r="G968" s="147"/>
      <c r="H968" s="147"/>
      <c r="I968" s="147"/>
      <c r="J968" s="147"/>
      <c r="K968" s="147"/>
      <c r="L968" s="115"/>
      <c r="M968" s="115"/>
      <c r="N968" s="115"/>
      <c r="O968" s="147"/>
      <c r="P968" s="149"/>
      <c r="Q968" s="147"/>
      <c r="R968" s="147"/>
      <c r="S968" s="147"/>
      <c r="T968" s="147"/>
      <c r="U968" s="147"/>
      <c r="V968" s="115"/>
      <c r="W968" s="115"/>
      <c r="X968" s="115"/>
      <c r="Y968" s="147"/>
      <c r="Z968" s="149"/>
      <c r="AA968" s="147"/>
      <c r="AB968" s="147"/>
      <c r="AC968" s="147"/>
      <c r="AD968" s="114"/>
      <c r="AE968" s="114"/>
      <c r="AF968" s="147"/>
      <c r="AG968" s="149"/>
      <c r="AH968" s="147"/>
      <c r="AI968" s="147"/>
      <c r="AJ968" s="147"/>
      <c r="AK968" s="114"/>
      <c r="AL968" s="114"/>
      <c r="AM968" s="147"/>
      <c r="AN968" s="149"/>
      <c r="AO968" s="147"/>
      <c r="AP968" s="147"/>
      <c r="AQ968" s="114"/>
      <c r="AR968" s="147"/>
      <c r="AS968" s="114"/>
      <c r="AT968" s="147"/>
      <c r="AU968" s="147"/>
      <c r="AV968" s="147"/>
      <c r="AW968" s="114"/>
      <c r="AX968" s="147"/>
      <c r="AY968" s="114"/>
      <c r="AZ968" s="147"/>
      <c r="BA968" s="114"/>
      <c r="BB968" s="149"/>
      <c r="BC968" s="118"/>
      <c r="BD968" s="70"/>
      <c r="BE968" s="71"/>
      <c r="BF968" s="148"/>
      <c r="BG968" s="148"/>
      <c r="BH968" s="147"/>
      <c r="BI968" s="114"/>
      <c r="BJ968" s="114"/>
      <c r="BK968" s="147"/>
      <c r="BL968" s="150"/>
      <c r="BM968" s="147"/>
      <c r="BN968" s="147"/>
      <c r="BO968" s="147"/>
      <c r="BP968" s="147"/>
      <c r="BQ968" s="147"/>
      <c r="BR968" s="115"/>
      <c r="BS968" s="115"/>
      <c r="BT968" s="115"/>
      <c r="BU968" s="147"/>
      <c r="BV968" s="150"/>
      <c r="BW968" s="147"/>
      <c r="BX968" s="147"/>
      <c r="BY968" s="147"/>
      <c r="BZ968" s="147"/>
      <c r="CA968" s="147"/>
      <c r="CB968" s="115"/>
      <c r="CC968" s="115"/>
      <c r="CD968" s="115"/>
      <c r="CE968" s="147"/>
      <c r="CF968" s="150"/>
      <c r="CG968" s="120"/>
      <c r="CH968" s="121"/>
      <c r="CI968" s="122"/>
      <c r="CJ968" s="122"/>
      <c r="CK968" s="123"/>
      <c r="CL968" s="123"/>
    </row>
    <row r="969" spans="1:90" hidden="1" x14ac:dyDescent="0.25">
      <c r="A969" s="145"/>
      <c r="B969" s="146"/>
      <c r="C969" s="94"/>
      <c r="D969" s="147"/>
      <c r="E969" s="148"/>
      <c r="F969" s="149"/>
      <c r="G969" s="147"/>
      <c r="H969" s="147"/>
      <c r="I969" s="147"/>
      <c r="J969" s="147"/>
      <c r="K969" s="147"/>
      <c r="L969" s="115"/>
      <c r="M969" s="115"/>
      <c r="N969" s="115"/>
      <c r="O969" s="147"/>
      <c r="P969" s="149"/>
      <c r="Q969" s="147"/>
      <c r="R969" s="147"/>
      <c r="S969" s="147"/>
      <c r="T969" s="147"/>
      <c r="U969" s="147"/>
      <c r="V969" s="115"/>
      <c r="W969" s="115"/>
      <c r="X969" s="115"/>
      <c r="Y969" s="147"/>
      <c r="Z969" s="149"/>
      <c r="AA969" s="147"/>
      <c r="AB969" s="147"/>
      <c r="AC969" s="147"/>
      <c r="AD969" s="114"/>
      <c r="AE969" s="114"/>
      <c r="AF969" s="147"/>
      <c r="AG969" s="149"/>
      <c r="AH969" s="147"/>
      <c r="AI969" s="147"/>
      <c r="AJ969" s="147"/>
      <c r="AK969" s="114"/>
      <c r="AL969" s="114"/>
      <c r="AM969" s="147"/>
      <c r="AN969" s="149"/>
      <c r="AO969" s="147"/>
      <c r="AP969" s="147"/>
      <c r="AQ969" s="114"/>
      <c r="AR969" s="147"/>
      <c r="AS969" s="114"/>
      <c r="AT969" s="147"/>
      <c r="AU969" s="147"/>
      <c r="AV969" s="147"/>
      <c r="AW969" s="114"/>
      <c r="AX969" s="147"/>
      <c r="AY969" s="114"/>
      <c r="AZ969" s="147"/>
      <c r="BA969" s="114"/>
      <c r="BB969" s="149"/>
      <c r="BC969" s="118"/>
      <c r="BD969" s="70"/>
      <c r="BE969" s="71"/>
      <c r="BF969" s="148"/>
      <c r="BG969" s="148"/>
      <c r="BH969" s="147"/>
      <c r="BI969" s="114"/>
      <c r="BJ969" s="114"/>
      <c r="BK969" s="147"/>
      <c r="BL969" s="150"/>
      <c r="BM969" s="147"/>
      <c r="BN969" s="147"/>
      <c r="BO969" s="147"/>
      <c r="BP969" s="147"/>
      <c r="BQ969" s="147"/>
      <c r="BR969" s="115"/>
      <c r="BS969" s="115"/>
      <c r="BT969" s="115"/>
      <c r="BU969" s="147"/>
      <c r="BV969" s="150"/>
      <c r="BW969" s="147"/>
      <c r="BX969" s="147"/>
      <c r="BY969" s="147"/>
      <c r="BZ969" s="147"/>
      <c r="CA969" s="147"/>
      <c r="CB969" s="115"/>
      <c r="CC969" s="115"/>
      <c r="CD969" s="115"/>
      <c r="CE969" s="147"/>
      <c r="CF969" s="150"/>
      <c r="CG969" s="120"/>
      <c r="CH969" s="121"/>
      <c r="CI969" s="122"/>
      <c r="CJ969" s="122"/>
      <c r="CK969" s="123"/>
      <c r="CL969" s="123"/>
    </row>
    <row r="970" spans="1:90" hidden="1" x14ac:dyDescent="0.25">
      <c r="A970" s="145"/>
      <c r="B970" s="146"/>
      <c r="C970" s="94"/>
      <c r="D970" s="147"/>
      <c r="E970" s="148"/>
      <c r="F970" s="149"/>
      <c r="G970" s="147"/>
      <c r="H970" s="147"/>
      <c r="I970" s="147"/>
      <c r="J970" s="147"/>
      <c r="K970" s="147"/>
      <c r="L970" s="115"/>
      <c r="M970" s="115"/>
      <c r="N970" s="115"/>
      <c r="O970" s="147"/>
      <c r="P970" s="149"/>
      <c r="Q970" s="147"/>
      <c r="R970" s="147"/>
      <c r="S970" s="147"/>
      <c r="T970" s="147"/>
      <c r="U970" s="147"/>
      <c r="V970" s="115"/>
      <c r="W970" s="115"/>
      <c r="X970" s="115"/>
      <c r="Y970" s="147"/>
      <c r="Z970" s="149"/>
      <c r="AA970" s="147"/>
      <c r="AB970" s="147"/>
      <c r="AC970" s="147"/>
      <c r="AD970" s="114"/>
      <c r="AE970" s="114"/>
      <c r="AF970" s="147"/>
      <c r="AG970" s="149"/>
      <c r="AH970" s="147"/>
      <c r="AI970" s="147"/>
      <c r="AJ970" s="147"/>
      <c r="AK970" s="114"/>
      <c r="AL970" s="114"/>
      <c r="AM970" s="147"/>
      <c r="AN970" s="149"/>
      <c r="AO970" s="147"/>
      <c r="AP970" s="147"/>
      <c r="AQ970" s="114"/>
      <c r="AR970" s="147"/>
      <c r="AS970" s="114"/>
      <c r="AT970" s="147"/>
      <c r="AU970" s="147"/>
      <c r="AV970" s="147"/>
      <c r="AW970" s="114"/>
      <c r="AX970" s="147"/>
      <c r="AY970" s="114"/>
      <c r="AZ970" s="147"/>
      <c r="BA970" s="114"/>
      <c r="BB970" s="149"/>
      <c r="BC970" s="118"/>
      <c r="BD970" s="70"/>
      <c r="BE970" s="71"/>
      <c r="BF970" s="148"/>
      <c r="BG970" s="148"/>
      <c r="BH970" s="147"/>
      <c r="BI970" s="114"/>
      <c r="BJ970" s="114"/>
      <c r="BK970" s="147"/>
      <c r="BL970" s="150"/>
      <c r="BM970" s="147"/>
      <c r="BN970" s="147"/>
      <c r="BO970" s="147"/>
      <c r="BP970" s="147"/>
      <c r="BQ970" s="147"/>
      <c r="BR970" s="115"/>
      <c r="BS970" s="115"/>
      <c r="BT970" s="115"/>
      <c r="BU970" s="147"/>
      <c r="BV970" s="150"/>
      <c r="BW970" s="147"/>
      <c r="BX970" s="147"/>
      <c r="BY970" s="147"/>
      <c r="BZ970" s="147"/>
      <c r="CA970" s="147"/>
      <c r="CB970" s="115"/>
      <c r="CC970" s="115"/>
      <c r="CD970" s="115"/>
      <c r="CE970" s="147"/>
      <c r="CF970" s="150"/>
      <c r="CG970" s="120"/>
      <c r="CH970" s="121"/>
      <c r="CI970" s="122"/>
      <c r="CJ970" s="122"/>
      <c r="CK970" s="123"/>
      <c r="CL970" s="123"/>
    </row>
    <row r="971" spans="1:90" hidden="1" x14ac:dyDescent="0.25">
      <c r="A971" s="145"/>
      <c r="B971" s="146"/>
      <c r="C971" s="94"/>
      <c r="D971" s="147"/>
      <c r="E971" s="148"/>
      <c r="F971" s="149"/>
      <c r="G971" s="147"/>
      <c r="H971" s="147"/>
      <c r="I971" s="147"/>
      <c r="J971" s="147"/>
      <c r="K971" s="147"/>
      <c r="L971" s="115"/>
      <c r="M971" s="115"/>
      <c r="N971" s="115"/>
      <c r="O971" s="147"/>
      <c r="P971" s="149"/>
      <c r="Q971" s="147"/>
      <c r="R971" s="147"/>
      <c r="S971" s="147"/>
      <c r="T971" s="147"/>
      <c r="U971" s="147"/>
      <c r="V971" s="115"/>
      <c r="W971" s="115"/>
      <c r="X971" s="115"/>
      <c r="Y971" s="147"/>
      <c r="Z971" s="149"/>
      <c r="AA971" s="147"/>
      <c r="AB971" s="147"/>
      <c r="AC971" s="147"/>
      <c r="AD971" s="114"/>
      <c r="AE971" s="114"/>
      <c r="AF971" s="147"/>
      <c r="AG971" s="149"/>
      <c r="AH971" s="147"/>
      <c r="AI971" s="147"/>
      <c r="AJ971" s="147"/>
      <c r="AK971" s="114"/>
      <c r="AL971" s="114"/>
      <c r="AM971" s="147"/>
      <c r="AN971" s="149"/>
      <c r="AO971" s="147"/>
      <c r="AP971" s="147"/>
      <c r="AQ971" s="114"/>
      <c r="AR971" s="147"/>
      <c r="AS971" s="114"/>
      <c r="AT971" s="147"/>
      <c r="AU971" s="147"/>
      <c r="AV971" s="147"/>
      <c r="AW971" s="114"/>
      <c r="AX971" s="147"/>
      <c r="AY971" s="114"/>
      <c r="AZ971" s="147"/>
      <c r="BA971" s="114"/>
      <c r="BB971" s="149"/>
      <c r="BC971" s="118"/>
      <c r="BD971" s="70"/>
      <c r="BE971" s="71"/>
      <c r="BF971" s="148"/>
      <c r="BG971" s="148"/>
      <c r="BH971" s="147"/>
      <c r="BI971" s="114"/>
      <c r="BJ971" s="114"/>
      <c r="BK971" s="147"/>
      <c r="BL971" s="150"/>
      <c r="BM971" s="147"/>
      <c r="BN971" s="147"/>
      <c r="BO971" s="147"/>
      <c r="BP971" s="147"/>
      <c r="BQ971" s="147"/>
      <c r="BR971" s="115"/>
      <c r="BS971" s="115"/>
      <c r="BT971" s="115"/>
      <c r="BU971" s="147"/>
      <c r="BV971" s="150"/>
      <c r="BW971" s="147"/>
      <c r="BX971" s="147"/>
      <c r="BY971" s="147"/>
      <c r="BZ971" s="147"/>
      <c r="CA971" s="147"/>
      <c r="CB971" s="115"/>
      <c r="CC971" s="115"/>
      <c r="CD971" s="115"/>
      <c r="CE971" s="147"/>
      <c r="CF971" s="150"/>
      <c r="CG971" s="120"/>
      <c r="CH971" s="121"/>
      <c r="CI971" s="122"/>
      <c r="CJ971" s="122"/>
      <c r="CK971" s="123"/>
      <c r="CL971" s="123"/>
    </row>
    <row r="972" spans="1:90" hidden="1" x14ac:dyDescent="0.25">
      <c r="A972" s="145"/>
      <c r="B972" s="146"/>
      <c r="C972" s="94"/>
      <c r="D972" s="147"/>
      <c r="E972" s="148"/>
      <c r="F972" s="149"/>
      <c r="G972" s="147"/>
      <c r="H972" s="147"/>
      <c r="I972" s="147"/>
      <c r="J972" s="147"/>
      <c r="K972" s="147"/>
      <c r="L972" s="115"/>
      <c r="M972" s="115"/>
      <c r="N972" s="115"/>
      <c r="O972" s="147"/>
      <c r="P972" s="149"/>
      <c r="Q972" s="147"/>
      <c r="R972" s="147"/>
      <c r="S972" s="147"/>
      <c r="T972" s="147"/>
      <c r="U972" s="147"/>
      <c r="V972" s="115"/>
      <c r="W972" s="115"/>
      <c r="X972" s="115"/>
      <c r="Y972" s="147"/>
      <c r="Z972" s="149"/>
      <c r="AA972" s="147"/>
      <c r="AB972" s="147"/>
      <c r="AC972" s="147"/>
      <c r="AD972" s="114"/>
      <c r="AE972" s="114"/>
      <c r="AF972" s="147"/>
      <c r="AG972" s="149"/>
      <c r="AH972" s="147"/>
      <c r="AI972" s="147"/>
      <c r="AJ972" s="147"/>
      <c r="AK972" s="114"/>
      <c r="AL972" s="114"/>
      <c r="AM972" s="147"/>
      <c r="AN972" s="149"/>
      <c r="AO972" s="147"/>
      <c r="AP972" s="147"/>
      <c r="AQ972" s="114"/>
      <c r="AR972" s="147"/>
      <c r="AS972" s="114"/>
      <c r="AT972" s="147"/>
      <c r="AU972" s="147"/>
      <c r="AV972" s="147"/>
      <c r="AW972" s="114"/>
      <c r="AX972" s="147"/>
      <c r="AY972" s="114"/>
      <c r="AZ972" s="147"/>
      <c r="BA972" s="114"/>
      <c r="BB972" s="149"/>
      <c r="BC972" s="118"/>
      <c r="BD972" s="70"/>
      <c r="BE972" s="71"/>
      <c r="BF972" s="148"/>
      <c r="BG972" s="148"/>
      <c r="BH972" s="147"/>
      <c r="BI972" s="114"/>
      <c r="BJ972" s="114"/>
      <c r="BK972" s="147"/>
      <c r="BL972" s="150"/>
      <c r="BM972" s="147"/>
      <c r="BN972" s="147"/>
      <c r="BO972" s="147"/>
      <c r="BP972" s="147"/>
      <c r="BQ972" s="147"/>
      <c r="BR972" s="115"/>
      <c r="BS972" s="115"/>
      <c r="BT972" s="115"/>
      <c r="BU972" s="147"/>
      <c r="BV972" s="150"/>
      <c r="BW972" s="147"/>
      <c r="BX972" s="147"/>
      <c r="BY972" s="147"/>
      <c r="BZ972" s="147"/>
      <c r="CA972" s="147"/>
      <c r="CB972" s="115"/>
      <c r="CC972" s="115"/>
      <c r="CD972" s="115"/>
      <c r="CE972" s="147"/>
      <c r="CF972" s="150"/>
      <c r="CG972" s="120"/>
      <c r="CH972" s="121"/>
      <c r="CI972" s="122"/>
      <c r="CJ972" s="122"/>
      <c r="CK972" s="123"/>
      <c r="CL972" s="123"/>
    </row>
    <row r="973" spans="1:90" hidden="1" x14ac:dyDescent="0.25">
      <c r="A973" s="145"/>
      <c r="B973" s="146"/>
      <c r="C973" s="94"/>
      <c r="D973" s="147"/>
      <c r="E973" s="148"/>
      <c r="F973" s="149"/>
      <c r="G973" s="147"/>
      <c r="H973" s="147"/>
      <c r="I973" s="147"/>
      <c r="J973" s="147"/>
      <c r="K973" s="147"/>
      <c r="L973" s="115"/>
      <c r="M973" s="115"/>
      <c r="N973" s="115"/>
      <c r="O973" s="147"/>
      <c r="P973" s="149"/>
      <c r="Q973" s="147"/>
      <c r="R973" s="147"/>
      <c r="S973" s="147"/>
      <c r="T973" s="147"/>
      <c r="U973" s="147"/>
      <c r="V973" s="115"/>
      <c r="W973" s="115"/>
      <c r="X973" s="115"/>
      <c r="Y973" s="147"/>
      <c r="Z973" s="149"/>
      <c r="AA973" s="147"/>
      <c r="AB973" s="147"/>
      <c r="AC973" s="147"/>
      <c r="AD973" s="114"/>
      <c r="AE973" s="114"/>
      <c r="AF973" s="147"/>
      <c r="AG973" s="149"/>
      <c r="AH973" s="147"/>
      <c r="AI973" s="147"/>
      <c r="AJ973" s="147"/>
      <c r="AK973" s="114"/>
      <c r="AL973" s="114"/>
      <c r="AM973" s="147"/>
      <c r="AN973" s="149"/>
      <c r="AO973" s="147"/>
      <c r="AP973" s="147"/>
      <c r="AQ973" s="114"/>
      <c r="AR973" s="147"/>
      <c r="AS973" s="114"/>
      <c r="AT973" s="147"/>
      <c r="AU973" s="147"/>
      <c r="AV973" s="147"/>
      <c r="AW973" s="114"/>
      <c r="AX973" s="147"/>
      <c r="AY973" s="114"/>
      <c r="AZ973" s="147"/>
      <c r="BA973" s="114"/>
      <c r="BB973" s="149"/>
      <c r="BC973" s="118"/>
      <c r="BD973" s="70"/>
      <c r="BE973" s="71"/>
      <c r="BF973" s="148"/>
      <c r="BG973" s="148"/>
      <c r="BH973" s="147"/>
      <c r="BI973" s="114"/>
      <c r="BJ973" s="114"/>
      <c r="BK973" s="147"/>
      <c r="BL973" s="150"/>
      <c r="BM973" s="147"/>
      <c r="BN973" s="147"/>
      <c r="BO973" s="147"/>
      <c r="BP973" s="147"/>
      <c r="BQ973" s="147"/>
      <c r="BR973" s="115"/>
      <c r="BS973" s="115"/>
      <c r="BT973" s="115"/>
      <c r="BU973" s="147"/>
      <c r="BV973" s="150"/>
      <c r="BW973" s="147"/>
      <c r="BX973" s="147"/>
      <c r="BY973" s="147"/>
      <c r="BZ973" s="147"/>
      <c r="CA973" s="147"/>
      <c r="CB973" s="115"/>
      <c r="CC973" s="115"/>
      <c r="CD973" s="115"/>
      <c r="CE973" s="147"/>
      <c r="CF973" s="150"/>
      <c r="CG973" s="120"/>
      <c r="CH973" s="121"/>
      <c r="CI973" s="122"/>
      <c r="CJ973" s="122"/>
      <c r="CK973" s="123"/>
      <c r="CL973" s="123"/>
    </row>
    <row r="974" spans="1:90" hidden="1" x14ac:dyDescent="0.25">
      <c r="A974" s="145"/>
      <c r="B974" s="146"/>
      <c r="C974" s="94"/>
      <c r="D974" s="147"/>
      <c r="E974" s="148"/>
      <c r="F974" s="149"/>
      <c r="G974" s="147"/>
      <c r="H974" s="147"/>
      <c r="I974" s="147"/>
      <c r="J974" s="147"/>
      <c r="K974" s="147"/>
      <c r="L974" s="115"/>
      <c r="M974" s="115"/>
      <c r="N974" s="115"/>
      <c r="O974" s="147"/>
      <c r="P974" s="149"/>
      <c r="Q974" s="147"/>
      <c r="R974" s="147"/>
      <c r="S974" s="147"/>
      <c r="T974" s="147"/>
      <c r="U974" s="147"/>
      <c r="V974" s="115"/>
      <c r="W974" s="115"/>
      <c r="X974" s="115"/>
      <c r="Y974" s="147"/>
      <c r="Z974" s="149"/>
      <c r="AA974" s="147"/>
      <c r="AB974" s="147"/>
      <c r="AC974" s="147"/>
      <c r="AD974" s="114"/>
      <c r="AE974" s="114"/>
      <c r="AF974" s="147"/>
      <c r="AG974" s="149"/>
      <c r="AH974" s="147"/>
      <c r="AI974" s="147"/>
      <c r="AJ974" s="147"/>
      <c r="AK974" s="114"/>
      <c r="AL974" s="114"/>
      <c r="AM974" s="147"/>
      <c r="AN974" s="149"/>
      <c r="AO974" s="147"/>
      <c r="AP974" s="147"/>
      <c r="AQ974" s="114"/>
      <c r="AR974" s="147"/>
      <c r="AS974" s="114"/>
      <c r="AT974" s="147"/>
      <c r="AU974" s="147"/>
      <c r="AV974" s="147"/>
      <c r="AW974" s="114"/>
      <c r="AX974" s="147"/>
      <c r="AY974" s="114"/>
      <c r="AZ974" s="147"/>
      <c r="BA974" s="114"/>
      <c r="BB974" s="149"/>
      <c r="BC974" s="118"/>
      <c r="BD974" s="70"/>
      <c r="BE974" s="71"/>
      <c r="BF974" s="148"/>
      <c r="BG974" s="148"/>
      <c r="BH974" s="147"/>
      <c r="BI974" s="114"/>
      <c r="BJ974" s="114"/>
      <c r="BK974" s="147"/>
      <c r="BL974" s="150"/>
      <c r="BM974" s="147"/>
      <c r="BN974" s="147"/>
      <c r="BO974" s="147"/>
      <c r="BP974" s="147"/>
      <c r="BQ974" s="147"/>
      <c r="BR974" s="115"/>
      <c r="BS974" s="115"/>
      <c r="BT974" s="115"/>
      <c r="BU974" s="147"/>
      <c r="BV974" s="150"/>
      <c r="BW974" s="147"/>
      <c r="BX974" s="147"/>
      <c r="BY974" s="147"/>
      <c r="BZ974" s="147"/>
      <c r="CA974" s="147"/>
      <c r="CB974" s="115"/>
      <c r="CC974" s="115"/>
      <c r="CD974" s="115"/>
      <c r="CE974" s="147"/>
      <c r="CF974" s="150"/>
      <c r="CG974" s="120"/>
      <c r="CH974" s="121"/>
      <c r="CI974" s="122"/>
      <c r="CJ974" s="122"/>
      <c r="CK974" s="123"/>
      <c r="CL974" s="123"/>
    </row>
    <row r="975" spans="1:90" hidden="1" x14ac:dyDescent="0.25">
      <c r="A975" s="145"/>
      <c r="B975" s="146"/>
      <c r="C975" s="94"/>
      <c r="D975" s="147"/>
      <c r="E975" s="148"/>
      <c r="F975" s="149"/>
      <c r="G975" s="147"/>
      <c r="H975" s="147"/>
      <c r="I975" s="147"/>
      <c r="J975" s="147"/>
      <c r="K975" s="147"/>
      <c r="L975" s="115"/>
      <c r="M975" s="115"/>
      <c r="N975" s="115"/>
      <c r="O975" s="147"/>
      <c r="P975" s="149"/>
      <c r="Q975" s="147"/>
      <c r="R975" s="147"/>
      <c r="S975" s="147"/>
      <c r="T975" s="147"/>
      <c r="U975" s="147"/>
      <c r="V975" s="115"/>
      <c r="W975" s="115"/>
      <c r="X975" s="115"/>
      <c r="Y975" s="147"/>
      <c r="Z975" s="149"/>
      <c r="AA975" s="147"/>
      <c r="AB975" s="147"/>
      <c r="AC975" s="147"/>
      <c r="AD975" s="114"/>
      <c r="AE975" s="114"/>
      <c r="AF975" s="147"/>
      <c r="AG975" s="149"/>
      <c r="AH975" s="147"/>
      <c r="AI975" s="147"/>
      <c r="AJ975" s="147"/>
      <c r="AK975" s="114"/>
      <c r="AL975" s="114"/>
      <c r="AM975" s="147"/>
      <c r="AN975" s="149"/>
      <c r="AO975" s="147"/>
      <c r="AP975" s="147"/>
      <c r="AQ975" s="114"/>
      <c r="AR975" s="147"/>
      <c r="AS975" s="114"/>
      <c r="AT975" s="147"/>
      <c r="AU975" s="147"/>
      <c r="AV975" s="147"/>
      <c r="AW975" s="114"/>
      <c r="AX975" s="147"/>
      <c r="AY975" s="114"/>
      <c r="AZ975" s="147"/>
      <c r="BA975" s="114"/>
      <c r="BB975" s="149"/>
      <c r="BC975" s="118"/>
      <c r="BD975" s="70"/>
      <c r="BE975" s="71"/>
      <c r="BF975" s="148"/>
      <c r="BG975" s="148"/>
      <c r="BH975" s="147"/>
      <c r="BI975" s="114"/>
      <c r="BJ975" s="114"/>
      <c r="BK975" s="147"/>
      <c r="BL975" s="150"/>
      <c r="BM975" s="147"/>
      <c r="BN975" s="147"/>
      <c r="BO975" s="147"/>
      <c r="BP975" s="147"/>
      <c r="BQ975" s="147"/>
      <c r="BR975" s="115"/>
      <c r="BS975" s="115"/>
      <c r="BT975" s="115"/>
      <c r="BU975" s="147"/>
      <c r="BV975" s="150"/>
      <c r="BW975" s="147"/>
      <c r="BX975" s="147"/>
      <c r="BY975" s="147"/>
      <c r="BZ975" s="147"/>
      <c r="CA975" s="147"/>
      <c r="CB975" s="115"/>
      <c r="CC975" s="115"/>
      <c r="CD975" s="115"/>
      <c r="CE975" s="147"/>
      <c r="CF975" s="150"/>
      <c r="CG975" s="120"/>
      <c r="CH975" s="121"/>
      <c r="CI975" s="122"/>
      <c r="CJ975" s="122"/>
      <c r="CK975" s="123"/>
      <c r="CL975" s="123"/>
    </row>
    <row r="976" spans="1:90" hidden="1" x14ac:dyDescent="0.25"/>
    <row r="977" hidden="1" x14ac:dyDescent="0.25"/>
    <row r="978" hidden="1" x14ac:dyDescent="0.25"/>
    <row r="979" hidden="1" x14ac:dyDescent="0.25"/>
    <row r="980" hidden="1" x14ac:dyDescent="0.25"/>
    <row r="981" hidden="1" x14ac:dyDescent="0.25"/>
    <row r="982" hidden="1" x14ac:dyDescent="0.25"/>
    <row r="983" hidden="1" x14ac:dyDescent="0.25"/>
    <row r="984" hidden="1" x14ac:dyDescent="0.25"/>
    <row r="985" hidden="1" x14ac:dyDescent="0.25"/>
    <row r="986" hidden="1" x14ac:dyDescent="0.25"/>
    <row r="987" hidden="1" x14ac:dyDescent="0.25"/>
    <row r="988" hidden="1" x14ac:dyDescent="0.25"/>
    <row r="989" hidden="1" x14ac:dyDescent="0.25"/>
    <row r="990" hidden="1" x14ac:dyDescent="0.25"/>
    <row r="991" hidden="1" x14ac:dyDescent="0.25"/>
    <row r="992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hidden="1" x14ac:dyDescent="0.25"/>
    <row r="1010" hidden="1" x14ac:dyDescent="0.25"/>
    <row r="1011" hidden="1" x14ac:dyDescent="0.25"/>
    <row r="1012" hidden="1" x14ac:dyDescent="0.25"/>
    <row r="1013" hidden="1" x14ac:dyDescent="0.25"/>
    <row r="1014" hidden="1" x14ac:dyDescent="0.25"/>
    <row r="1015" hidden="1" x14ac:dyDescent="0.25"/>
    <row r="1016" hidden="1" x14ac:dyDescent="0.25"/>
    <row r="1017" hidden="1" x14ac:dyDescent="0.25"/>
    <row r="1018" hidden="1" x14ac:dyDescent="0.25"/>
    <row r="1019" hidden="1" x14ac:dyDescent="0.25"/>
    <row r="1020" hidden="1" x14ac:dyDescent="0.25"/>
    <row r="1021" hidden="1" x14ac:dyDescent="0.25"/>
    <row r="1022" hidden="1" x14ac:dyDescent="0.25"/>
    <row r="1023" hidden="1" x14ac:dyDescent="0.25"/>
    <row r="1024" hidden="1" x14ac:dyDescent="0.25"/>
    <row r="1025" hidden="1" x14ac:dyDescent="0.25"/>
    <row r="1026" hidden="1" x14ac:dyDescent="0.25"/>
    <row r="1027" hidden="1" x14ac:dyDescent="0.25"/>
    <row r="1028" hidden="1" x14ac:dyDescent="0.25"/>
    <row r="1029" hidden="1" x14ac:dyDescent="0.25"/>
    <row r="1030" hidden="1" x14ac:dyDescent="0.25"/>
    <row r="1031" hidden="1" x14ac:dyDescent="0.25"/>
    <row r="1032" hidden="1" x14ac:dyDescent="0.25"/>
    <row r="1033" hidden="1" x14ac:dyDescent="0.25"/>
    <row r="1034" hidden="1" x14ac:dyDescent="0.25"/>
    <row r="1035" hidden="1" x14ac:dyDescent="0.25"/>
    <row r="1036" hidden="1" x14ac:dyDescent="0.25"/>
    <row r="1037" hidden="1" x14ac:dyDescent="0.25"/>
    <row r="1038" hidden="1" x14ac:dyDescent="0.25"/>
    <row r="1039" hidden="1" x14ac:dyDescent="0.25"/>
    <row r="1040" hidden="1" x14ac:dyDescent="0.25"/>
    <row r="1041" hidden="1" x14ac:dyDescent="0.25"/>
    <row r="1042" hidden="1" x14ac:dyDescent="0.25"/>
    <row r="1043" hidden="1" x14ac:dyDescent="0.25"/>
    <row r="1044" hidden="1" x14ac:dyDescent="0.25"/>
    <row r="1045" hidden="1" x14ac:dyDescent="0.25"/>
    <row r="1046" hidden="1" x14ac:dyDescent="0.25"/>
    <row r="1047" hidden="1" x14ac:dyDescent="0.25"/>
    <row r="1048" hidden="1" x14ac:dyDescent="0.25"/>
    <row r="1049" hidden="1" x14ac:dyDescent="0.25"/>
    <row r="1050" hidden="1" x14ac:dyDescent="0.25"/>
    <row r="1051" hidden="1" x14ac:dyDescent="0.25"/>
    <row r="1052" hidden="1" x14ac:dyDescent="0.25"/>
    <row r="1053" hidden="1" x14ac:dyDescent="0.25"/>
    <row r="1054" hidden="1" x14ac:dyDescent="0.25"/>
    <row r="1055" hidden="1" x14ac:dyDescent="0.25"/>
    <row r="1056" hidden="1" x14ac:dyDescent="0.25"/>
    <row r="1057" hidden="1" x14ac:dyDescent="0.25"/>
    <row r="1058" hidden="1" x14ac:dyDescent="0.25"/>
    <row r="1059" hidden="1" x14ac:dyDescent="0.25"/>
    <row r="1060" hidden="1" x14ac:dyDescent="0.25"/>
    <row r="1061" hidden="1" x14ac:dyDescent="0.25"/>
    <row r="1062" hidden="1" x14ac:dyDescent="0.25"/>
    <row r="1063" hidden="1" x14ac:dyDescent="0.25"/>
    <row r="1064" hidden="1" x14ac:dyDescent="0.25"/>
    <row r="1065" hidden="1" x14ac:dyDescent="0.25"/>
    <row r="1066" hidden="1" x14ac:dyDescent="0.25"/>
    <row r="1067" hidden="1" x14ac:dyDescent="0.25"/>
    <row r="1068" hidden="1" x14ac:dyDescent="0.25"/>
    <row r="1069" hidden="1" x14ac:dyDescent="0.25"/>
    <row r="1070" hidden="1" x14ac:dyDescent="0.25"/>
    <row r="1071" hidden="1" x14ac:dyDescent="0.25"/>
    <row r="1072" hidden="1" x14ac:dyDescent="0.25"/>
    <row r="1073" hidden="1" x14ac:dyDescent="0.25"/>
    <row r="1074" hidden="1" x14ac:dyDescent="0.25"/>
    <row r="1075" hidden="1" x14ac:dyDescent="0.25"/>
    <row r="1076" hidden="1" x14ac:dyDescent="0.25"/>
    <row r="1077" hidden="1" x14ac:dyDescent="0.25"/>
    <row r="1078" hidden="1" x14ac:dyDescent="0.25"/>
    <row r="1079" hidden="1" x14ac:dyDescent="0.25"/>
    <row r="1080" hidden="1" x14ac:dyDescent="0.25"/>
    <row r="1081" hidden="1" x14ac:dyDescent="0.25"/>
    <row r="1082" hidden="1" x14ac:dyDescent="0.25"/>
    <row r="1083" hidden="1" x14ac:dyDescent="0.25"/>
    <row r="1084" hidden="1" x14ac:dyDescent="0.25"/>
    <row r="1085" hidden="1" x14ac:dyDescent="0.25"/>
    <row r="1086" hidden="1" x14ac:dyDescent="0.25"/>
    <row r="1087" hidden="1" x14ac:dyDescent="0.25"/>
    <row r="1088" hidden="1" x14ac:dyDescent="0.25"/>
    <row r="1089" hidden="1" x14ac:dyDescent="0.25"/>
    <row r="1090" hidden="1" x14ac:dyDescent="0.25"/>
    <row r="1091" hidden="1" x14ac:dyDescent="0.25"/>
    <row r="1092" hidden="1" x14ac:dyDescent="0.25"/>
    <row r="1093" hidden="1" x14ac:dyDescent="0.25"/>
    <row r="1094" hidden="1" x14ac:dyDescent="0.25"/>
    <row r="1095" hidden="1" x14ac:dyDescent="0.25"/>
    <row r="1096" hidden="1" x14ac:dyDescent="0.25"/>
    <row r="1097" hidden="1" x14ac:dyDescent="0.25"/>
    <row r="1098" hidden="1" x14ac:dyDescent="0.25"/>
    <row r="1099" hidden="1" x14ac:dyDescent="0.25"/>
    <row r="1100" hidden="1" x14ac:dyDescent="0.25"/>
    <row r="1101" hidden="1" x14ac:dyDescent="0.25"/>
    <row r="1102" hidden="1" x14ac:dyDescent="0.25"/>
    <row r="1103" hidden="1" x14ac:dyDescent="0.25"/>
    <row r="1104" hidden="1" x14ac:dyDescent="0.25"/>
    <row r="1105" hidden="1" x14ac:dyDescent="0.25"/>
    <row r="1106" hidden="1" x14ac:dyDescent="0.25"/>
    <row r="1107" hidden="1" x14ac:dyDescent="0.25"/>
    <row r="1108" hidden="1" x14ac:dyDescent="0.25"/>
    <row r="1109" hidden="1" x14ac:dyDescent="0.25"/>
    <row r="1110" hidden="1" x14ac:dyDescent="0.25"/>
    <row r="1111" hidden="1" x14ac:dyDescent="0.25"/>
    <row r="1112" hidden="1" x14ac:dyDescent="0.25"/>
    <row r="1113" hidden="1" x14ac:dyDescent="0.25"/>
    <row r="1114" hidden="1" x14ac:dyDescent="0.25"/>
    <row r="1115" hidden="1" x14ac:dyDescent="0.25"/>
    <row r="1116" hidden="1" x14ac:dyDescent="0.25"/>
    <row r="1117" hidden="1" x14ac:dyDescent="0.25"/>
    <row r="1118" hidden="1" x14ac:dyDescent="0.25"/>
    <row r="1119" hidden="1" x14ac:dyDescent="0.25"/>
    <row r="1120" hidden="1" x14ac:dyDescent="0.25"/>
    <row r="1121" hidden="1" x14ac:dyDescent="0.25"/>
    <row r="1122" hidden="1" x14ac:dyDescent="0.25"/>
    <row r="1123" hidden="1" x14ac:dyDescent="0.25"/>
    <row r="1124" hidden="1" x14ac:dyDescent="0.25"/>
    <row r="1125" hidden="1" x14ac:dyDescent="0.25"/>
    <row r="1126" hidden="1" x14ac:dyDescent="0.25"/>
    <row r="1127" hidden="1" x14ac:dyDescent="0.25"/>
    <row r="1128" hidden="1" x14ac:dyDescent="0.25"/>
    <row r="1129" hidden="1" x14ac:dyDescent="0.25"/>
    <row r="1130" hidden="1" x14ac:dyDescent="0.25"/>
    <row r="1131" hidden="1" x14ac:dyDescent="0.25"/>
    <row r="1132" hidden="1" x14ac:dyDescent="0.25"/>
    <row r="1133" hidden="1" x14ac:dyDescent="0.25"/>
    <row r="1134" hidden="1" x14ac:dyDescent="0.25"/>
    <row r="1135" hidden="1" x14ac:dyDescent="0.25"/>
    <row r="1136" hidden="1" x14ac:dyDescent="0.25"/>
    <row r="1137" hidden="1" x14ac:dyDescent="0.25"/>
    <row r="1138" hidden="1" x14ac:dyDescent="0.25"/>
    <row r="1139" hidden="1" x14ac:dyDescent="0.25"/>
    <row r="1140" hidden="1" x14ac:dyDescent="0.25"/>
    <row r="1141" hidden="1" x14ac:dyDescent="0.25"/>
    <row r="1142" hidden="1" x14ac:dyDescent="0.25"/>
    <row r="1143" hidden="1" x14ac:dyDescent="0.25"/>
    <row r="1144" hidden="1" x14ac:dyDescent="0.25"/>
    <row r="1145" hidden="1" x14ac:dyDescent="0.25"/>
    <row r="1146" hidden="1" x14ac:dyDescent="0.25"/>
    <row r="1147" hidden="1" x14ac:dyDescent="0.25"/>
    <row r="1148" hidden="1" x14ac:dyDescent="0.25"/>
    <row r="1149" hidden="1" x14ac:dyDescent="0.25"/>
    <row r="1150" hidden="1" x14ac:dyDescent="0.25"/>
    <row r="1151" hidden="1" x14ac:dyDescent="0.25"/>
    <row r="1152" hidden="1" x14ac:dyDescent="0.25"/>
    <row r="1153" hidden="1" x14ac:dyDescent="0.25"/>
    <row r="1154" hidden="1" x14ac:dyDescent="0.25"/>
    <row r="1155" hidden="1" x14ac:dyDescent="0.25"/>
  </sheetData>
  <sheetProtection sheet="1" objects="1" scenarios="1"/>
  <mergeCells count="35">
    <mergeCell ref="CG1:CK1"/>
    <mergeCell ref="CG7:CK7"/>
    <mergeCell ref="BL37:BL49"/>
    <mergeCell ref="BL50:BL59"/>
    <mergeCell ref="G25:O25"/>
    <mergeCell ref="P50:P59"/>
    <mergeCell ref="Q25:Y25"/>
    <mergeCell ref="Z37:Z49"/>
    <mergeCell ref="Z50:Z59"/>
    <mergeCell ref="AO25:AT25"/>
    <mergeCell ref="AU25:AZ25"/>
    <mergeCell ref="BL8:BU8"/>
    <mergeCell ref="C32:C59"/>
    <mergeCell ref="BB37:BB49"/>
    <mergeCell ref="BB50:BB59"/>
    <mergeCell ref="F50:F59"/>
    <mergeCell ref="F37:F49"/>
    <mergeCell ref="AG50:AG59"/>
    <mergeCell ref="AN37:AN49"/>
    <mergeCell ref="AN50:AN59"/>
    <mergeCell ref="CM37:CM49"/>
    <mergeCell ref="BD37:BD49"/>
    <mergeCell ref="BD50:BD59"/>
    <mergeCell ref="D25:E25"/>
    <mergeCell ref="AC25:AF25"/>
    <mergeCell ref="AJ25:AM25"/>
    <mergeCell ref="BH25:BK25"/>
    <mergeCell ref="BW25:CE25"/>
    <mergeCell ref="BV37:BV49"/>
    <mergeCell ref="CF37:CF49"/>
    <mergeCell ref="BV50:BV59"/>
    <mergeCell ref="CF50:CF59"/>
    <mergeCell ref="P37:P49"/>
    <mergeCell ref="AG37:AG49"/>
    <mergeCell ref="BM25:BU25"/>
  </mergeCells>
  <conditionalFormatting sqref="AA26:AF975">
    <cfRule type="expression" dxfId="16" priority="137">
      <formula>$AF$29="off"</formula>
    </cfRule>
  </conditionalFormatting>
  <conditionalFormatting sqref="AH26:AM29 AH30 AJ30:AM30 AH31:AM975">
    <cfRule type="expression" dxfId="15" priority="136">
      <formula>$AM$29="off"</formula>
    </cfRule>
  </conditionalFormatting>
  <conditionalFormatting sqref="BF26:BK975">
    <cfRule type="expression" dxfId="14" priority="107">
      <formula>$BK$29="off"</formula>
    </cfRule>
  </conditionalFormatting>
  <conditionalFormatting sqref="G26:M26 G27:O975">
    <cfRule type="expression" dxfId="13" priority="69">
      <formula>$O$29="off"</formula>
    </cfRule>
  </conditionalFormatting>
  <conditionalFormatting sqref="BW26:CE27 BW29:CE975 BW28:CD28">
    <cfRule type="expression" dxfId="12" priority="59">
      <formula>$CE$29="off"</formula>
    </cfRule>
  </conditionalFormatting>
  <conditionalFormatting sqref="BM29:BU975 BM28:BT28 BM26:BS26 BM27:BU27">
    <cfRule type="expression" dxfId="11" priority="58">
      <formula>$BU$29="off"</formula>
    </cfRule>
  </conditionalFormatting>
  <conditionalFormatting sqref="Q26:Y975">
    <cfRule type="expression" dxfId="10" priority="27">
      <formula>$Y$29="off"</formula>
    </cfRule>
  </conditionalFormatting>
  <conditionalFormatting sqref="AO26:BA26 AO28:BA242 AO27:AY27 BA27">
    <cfRule type="expression" dxfId="9" priority="139">
      <formula>$AX$30="off"</formula>
    </cfRule>
  </conditionalFormatting>
  <conditionalFormatting sqref="N27:O27 G30:N30">
    <cfRule type="expression" dxfId="8" priority="10">
      <formula>$O$27="No"</formula>
    </cfRule>
  </conditionalFormatting>
  <conditionalFormatting sqref="BT27:BU27 BM30:BT30">
    <cfRule type="expression" dxfId="7" priority="9">
      <formula>$BU$27="No"</formula>
    </cfRule>
  </conditionalFormatting>
  <conditionalFormatting sqref="AI30">
    <cfRule type="expression" dxfId="6" priority="4">
      <formula>$AM$29="off"</formula>
    </cfRule>
  </conditionalFormatting>
  <conditionalFormatting sqref="CE28">
    <cfRule type="expression" dxfId="5" priority="2">
      <formula>$O$29="off"</formula>
    </cfRule>
  </conditionalFormatting>
  <conditionalFormatting sqref="BU28">
    <cfRule type="expression" dxfId="4" priority="3">
      <formula>$O$29="off"</formula>
    </cfRule>
  </conditionalFormatting>
  <conditionalFormatting sqref="AZ27">
    <cfRule type="expression" dxfId="3" priority="1">
      <formula>$AX$30="off"</formula>
    </cfRule>
  </conditionalFormatting>
  <dataValidations count="17">
    <dataValidation type="list" allowBlank="1" showInputMessage="1" showErrorMessage="1" sqref="O29 AF29 AX30 AM29 CE29 BK29 BU29 Y29">
      <formula1>"On, Off"</formula1>
    </dataValidation>
    <dataValidation type="list" allowBlank="1" showInputMessage="1" showErrorMessage="1" sqref="C29">
      <formula1>"2000,4000,8000,16000,32000"</formula1>
    </dataValidation>
    <dataValidation type="custom" allowBlank="1" showInputMessage="1" showErrorMessage="1" errorTitle="Notch Center Validation" error="The Notch center frequency must be greater than the cut-off frequency." promptTitle="Betaflight Default:" prompt="400hz" sqref="AC27:AE27">
      <formula1>AC27&gt;AC29</formula1>
    </dataValidation>
    <dataValidation allowBlank="1" showInputMessage="1" showErrorMessage="1" promptTitle="Betaflight Default:" prompt="300hz" sqref="AC29:AE29"/>
    <dataValidation type="custom" allowBlank="1" showInputMessage="1" showErrorMessage="1" errorTitle="Notch Center Validation" error="The Notch center frequency must be greater than the cut-off frequency." promptTitle="Betaflight Default:" prompt="200hz" sqref="AJ27:AL27 BI27:BJ27">
      <formula1>AJ27&gt;AJ29</formula1>
    </dataValidation>
    <dataValidation allowBlank="1" showInputMessage="1" showErrorMessage="1" promptTitle="Betaflight Default:" prompt="100hz" sqref="AJ29:AL29 BI29:BJ29"/>
    <dataValidation type="list" allowBlank="1" showInputMessage="1" showErrorMessage="1" promptTitle="Guide" prompt="MPU6000 is on most F3 boards (8k is max)_x000a_MPU6500 is on some F3 and F4 boards (32k mode option)_x000a_IMC20xx is on most F4 boards (32k mode option)" sqref="D27">
      <formula1>"MPU6000,MPU6500,IMC20XX"</formula1>
    </dataValidation>
    <dataValidation type="list" allowBlank="1" showInputMessage="1" showErrorMessage="1" sqref="BW27 G27 Q27 BM27">
      <formula1>"PT1, BiQUAD"</formula1>
    </dataValidation>
    <dataValidation allowBlank="1" showInputMessage="1" showErrorMessage="1" promptTitle="BF Default:" prompt="90hz" sqref="G29 Q29 BM29"/>
    <dataValidation type="list" allowBlank="1" showInputMessage="1" showErrorMessage="1" promptTitle="32k Mode" prompt="&quot;32k-Normal&quot; is when you are in 32k-Mode and your Gyro LPF is set to &quot;off&quot;._x000a__x000a_&quot;32k-Low&quot; is when in 32k-Mode and your Gyro LPF is set to anything other than &quot;off&quot;" sqref="D29">
      <formula1>$CN$2:$CN$5</formula1>
    </dataValidation>
    <dataValidation type="list" allowBlank="1" showInputMessage="1" showErrorMessage="1" sqref="BE29">
      <formula1>"32000,16000,8000,4000,2000"</formula1>
    </dataValidation>
    <dataValidation type="list" allowBlank="1" showInputMessage="1" showErrorMessage="1" sqref="E27">
      <formula1>"F1,F3,F4,F7"</formula1>
    </dataValidation>
    <dataValidation type="list" allowBlank="1" showInputMessage="1" showErrorMessage="1" sqref="AZ30">
      <formula1>"Low, Med, High, Auto"</formula1>
    </dataValidation>
    <dataValidation type="list" allowBlank="1" showInputMessage="1" showErrorMessage="1" sqref="O27 BU27">
      <formula1>"Yes,No"</formula1>
    </dataValidation>
    <dataValidation type="custom" allowBlank="1" showInputMessage="1" showErrorMessage="1" errorTitle="Notch Center Validation" error="The Notch center frequency must be greater than the cut-off frequency." promptTitle="Betaflight Default:" prompt="260hz" sqref="BH27">
      <formula1>BH27&gt;BH29</formula1>
    </dataValidation>
    <dataValidation allowBlank="1" showInputMessage="1" showErrorMessage="1" promptTitle="Betaflight Default:" prompt="160hz" sqref="BH29"/>
    <dataValidation type="list" allowBlank="1" showInputMessage="1" showErrorMessage="1" sqref="B29">
      <formula1>"32000,16000,8000,4000,2000,1333,1000"</formula1>
    </dataValidation>
  </dataValidation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2" r:id="rId4" name="Scroll Bar 8">
              <controlPr locked="0" defaultSize="0" autoPict="0">
                <anchor moveWithCells="1">
                  <from>
                    <xdr:col>61</xdr:col>
                    <xdr:colOff>466725</xdr:colOff>
                    <xdr:row>0</xdr:row>
                    <xdr:rowOff>28575</xdr:rowOff>
                  </from>
                  <to>
                    <xdr:col>62</xdr:col>
                    <xdr:colOff>142875</xdr:colOff>
                    <xdr:row>21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250"/>
  <sheetViews>
    <sheetView zoomScale="85" zoomScaleNormal="85" workbookViewId="0">
      <selection activeCell="J31" sqref="J31"/>
    </sheetView>
  </sheetViews>
  <sheetFormatPr defaultRowHeight="15" x14ac:dyDescent="0.25"/>
  <cols>
    <col min="2" max="3" width="8.7109375" style="232" customWidth="1"/>
  </cols>
  <sheetData>
    <row r="1" spans="1:10" ht="38.25" x14ac:dyDescent="0.25">
      <c r="A1" s="41" t="s">
        <v>111</v>
      </c>
      <c r="B1" s="251" t="s">
        <v>167</v>
      </c>
      <c r="C1" s="252" t="s">
        <v>126</v>
      </c>
      <c r="D1" s="253"/>
      <c r="E1" s="253"/>
      <c r="F1" s="253"/>
      <c r="G1" s="253"/>
      <c r="H1" s="253"/>
      <c r="I1" s="250"/>
      <c r="J1" s="250"/>
    </row>
    <row r="2" spans="1:10" ht="15" customHeight="1" x14ac:dyDescent="0.25">
      <c r="A2">
        <f>'BF Filter Latency'!A32</f>
        <v>1E-3</v>
      </c>
      <c r="B2" s="241">
        <f>(1/'BF Filter Latency'!N32)/'BF Filter Latency'!O32</f>
        <v>1.5575505867467871</v>
      </c>
      <c r="C2" s="241">
        <f>(1/('BF Filter Latency'!AY32*'BF Filter Latency'!AS32))/'BF Filter Latency'!BA32</f>
        <v>2.7757710273057694</v>
      </c>
    </row>
    <row r="3" spans="1:10" ht="15" customHeight="1" x14ac:dyDescent="0.25">
      <c r="A3">
        <f>'BF Filter Latency'!A33</f>
        <v>0.1</v>
      </c>
      <c r="B3" s="241">
        <f>(1/'BF Filter Latency'!N33)/'BF Filter Latency'!O33</f>
        <v>1.5575505445634819</v>
      </c>
      <c r="C3" s="241">
        <f>(1/('BF Filter Latency'!AY33*'BF Filter Latency'!AS33))/'BF Filter Latency'!BA33</f>
        <v>2.7757100660075325</v>
      </c>
    </row>
    <row r="4" spans="1:10" ht="15" customHeight="1" x14ac:dyDescent="0.25">
      <c r="A4">
        <f>'BF Filter Latency'!A34</f>
        <v>0.5</v>
      </c>
      <c r="B4" s="241">
        <f>(1/'BF Filter Latency'!N34)/'BF Filter Latency'!O34</f>
        <v>1.5575495316280659</v>
      </c>
      <c r="C4" s="241">
        <f>(1/('BF Filter Latency'!AY34*'BF Filter Latency'!AS34))/'BF Filter Latency'!BA34</f>
        <v>2.7754622422911863</v>
      </c>
    </row>
    <row r="5" spans="1:10" ht="15" customHeight="1" x14ac:dyDescent="0.25">
      <c r="A5">
        <f>'BF Filter Latency'!A35</f>
        <v>0.1</v>
      </c>
      <c r="B5" s="241">
        <f>(1/'BF Filter Latency'!N35)/'BF Filter Latency'!O35</f>
        <v>1.5575505445634819</v>
      </c>
      <c r="C5" s="241">
        <f>(1/('BF Filter Latency'!AY35*'BF Filter Latency'!AS35))/'BF Filter Latency'!BA35</f>
        <v>2.7757100660075325</v>
      </c>
    </row>
    <row r="6" spans="1:10" ht="15" customHeight="1" x14ac:dyDescent="0.25">
      <c r="A6">
        <f>'BF Filter Latency'!A36</f>
        <v>0.5</v>
      </c>
      <c r="B6" s="241">
        <f>(1/'BF Filter Latency'!N36)/'BF Filter Latency'!O36</f>
        <v>1.5575495316280659</v>
      </c>
      <c r="C6" s="241">
        <f>(1/('BF Filter Latency'!AY36*'BF Filter Latency'!AS36))/'BF Filter Latency'!BA36</f>
        <v>2.7754622422911863</v>
      </c>
    </row>
    <row r="7" spans="1:10" x14ac:dyDescent="0.25">
      <c r="A7">
        <f>'BF Filter Latency'!A37</f>
        <v>1</v>
      </c>
      <c r="B7" s="241">
        <f>(1/'BF Filter Latency'!N37)/'BF Filter Latency'!O37</f>
        <v>1.557546366267599</v>
      </c>
      <c r="C7" s="241">
        <f>(1/('BF Filter Latency'!AY37*'BF Filter Latency'!AS37))/'BF Filter Latency'!BA37</f>
        <v>2.7751490455010406</v>
      </c>
    </row>
    <row r="8" spans="1:10" x14ac:dyDescent="0.25">
      <c r="A8">
        <f>'BF Filter Latency'!A38</f>
        <v>2</v>
      </c>
      <c r="B8" s="241">
        <f>(1/'BF Filter Latency'!N38)/'BF Filter Latency'!O38</f>
        <v>1.557533705765608</v>
      </c>
      <c r="C8" s="241">
        <f>(1/('BF Filter Latency'!AY38*'BF Filter Latency'!AS38))/'BF Filter Latency'!BA38</f>
        <v>2.7745112547102053</v>
      </c>
    </row>
    <row r="9" spans="1:10" x14ac:dyDescent="0.25">
      <c r="A9">
        <f>'BF Filter Latency'!A39</f>
        <v>3</v>
      </c>
      <c r="B9" s="241">
        <f>(1/'BF Filter Latency'!N39)/'BF Filter Latency'!O39</f>
        <v>1.557512608272493</v>
      </c>
      <c r="C9" s="241">
        <f>(1/('BF Filter Latency'!AY39*'BF Filter Latency'!AS39))/'BF Filter Latency'!BA39</f>
        <v>2.7738582551526165</v>
      </c>
    </row>
    <row r="10" spans="1:10" x14ac:dyDescent="0.25">
      <c r="A10">
        <f>'BF Filter Latency'!A40</f>
        <v>4</v>
      </c>
      <c r="B10" s="241">
        <f>(1/'BF Filter Latency'!N40)/'BF Filter Latency'!O40</f>
        <v>1.5574830788031169</v>
      </c>
      <c r="C10" s="241">
        <f>(1/('BF Filter Latency'!AY40*'BF Filter Latency'!AS40))/'BF Filter Latency'!BA40</f>
        <v>2.7731900309155018</v>
      </c>
    </row>
    <row r="11" spans="1:10" x14ac:dyDescent="0.25">
      <c r="A11">
        <f>'BF Filter Latency'!A41</f>
        <v>5</v>
      </c>
      <c r="B11" s="241">
        <f>(1/'BF Filter Latency'!N41)/'BF Filter Latency'!O41</f>
        <v>1.5574451243779885</v>
      </c>
      <c r="C11" s="241">
        <f>(1/('BF Filter Latency'!AY41*'BF Filter Latency'!AS41))/'BF Filter Latency'!BA41</f>
        <v>2.7725065650228089</v>
      </c>
    </row>
    <row r="12" spans="1:10" x14ac:dyDescent="0.25">
      <c r="A12">
        <f>'BF Filter Latency'!A42</f>
        <v>6</v>
      </c>
      <c r="B12" s="241">
        <f>(1/'BF Filter Latency'!N42)/'BF Filter Latency'!O42</f>
        <v>1.5573987540227583</v>
      </c>
      <c r="C12" s="241">
        <f>(1/('BF Filter Latency'!AY42*'BF Filter Latency'!AS42))/'BF Filter Latency'!BA42</f>
        <v>2.7718078394402652</v>
      </c>
    </row>
    <row r="13" spans="1:10" x14ac:dyDescent="0.25">
      <c r="A13">
        <f>'BF Filter Latency'!A43</f>
        <v>7</v>
      </c>
      <c r="B13" s="241">
        <f>(1/'BF Filter Latency'!N43)/'BF Filter Latency'!O43</f>
        <v>1.5573439787677099</v>
      </c>
      <c r="C13" s="241">
        <f>(1/('BF Filter Latency'!AY43*'BF Filter Latency'!AS43))/'BF Filter Latency'!BA43</f>
        <v>2.7710938350818313</v>
      </c>
    </row>
    <row r="14" spans="1:10" x14ac:dyDescent="0.25">
      <c r="A14">
        <f>'BF Filter Latency'!A44</f>
        <v>8</v>
      </c>
      <c r="B14" s="241">
        <f>(1/'BF Filter Latency'!N44)/'BF Filter Latency'!O44</f>
        <v>1.5572808116471142</v>
      </c>
      <c r="C14" s="241">
        <f>(1/('BF Filter Latency'!AY44*'BF Filter Latency'!AS44))/'BF Filter Latency'!BA44</f>
        <v>2.7703645318168002</v>
      </c>
    </row>
    <row r="15" spans="1:10" x14ac:dyDescent="0.25">
      <c r="A15">
        <f>'BF Filter Latency'!A45</f>
        <v>9</v>
      </c>
      <c r="B15" s="241">
        <f>(1/'BF Filter Latency'!N45)/'BF Filter Latency'!O45</f>
        <v>1.5572092676984441</v>
      </c>
      <c r="C15" s="241">
        <f>(1/('BF Filter Latency'!AY45*'BF Filter Latency'!AS45))/'BF Filter Latency'!BA45</f>
        <v>2.7696199084797004</v>
      </c>
    </row>
    <row r="16" spans="1:10" x14ac:dyDescent="0.25">
      <c r="A16">
        <f>'BF Filter Latency'!A46</f>
        <v>10</v>
      </c>
      <c r="B16" s="241">
        <f>(1/'BF Filter Latency'!N46)/'BF Filter Latency'!O46</f>
        <v>1.557129363961506</v>
      </c>
      <c r="C16" s="241">
        <f>(1/('BF Filter Latency'!AY46*'BF Filter Latency'!AS46))/'BF Filter Latency'!BA46</f>
        <v>2.7688599428800424</v>
      </c>
    </row>
    <row r="17" spans="1:3" x14ac:dyDescent="0.25">
      <c r="A17">
        <f>'BF Filter Latency'!A47</f>
        <v>12</v>
      </c>
      <c r="B17" s="241">
        <f>(1/'BF Filter Latency'!N47)/'BF Filter Latency'!O47</f>
        <v>1.5569445552877563</v>
      </c>
      <c r="C17" s="241">
        <f>(1/('BF Filter Latency'!AY47*'BF Filter Latency'!AS47))/'BF Filter Latency'!BA47</f>
        <v>2.7672938910793814</v>
      </c>
    </row>
    <row r="18" spans="1:3" x14ac:dyDescent="0.25">
      <c r="A18">
        <f>'BF Filter Latency'!A48</f>
        <v>15</v>
      </c>
      <c r="B18" s="241">
        <f>(1/'BF Filter Latency'!N48)/'BF Filter Latency'!O48</f>
        <v>1.5566051848748135</v>
      </c>
      <c r="C18" s="241">
        <f>(1/('BF Filter Latency'!AY48*'BF Filter Latency'!AS48))/'BF Filter Latency'!BA48</f>
        <v>2.7648291341452613</v>
      </c>
    </row>
    <row r="19" spans="1:3" x14ac:dyDescent="0.25">
      <c r="A19">
        <f>'BF Filter Latency'!A49</f>
        <v>20</v>
      </c>
      <c r="B19" s="241">
        <f>(1/'BF Filter Latency'!N49)/'BF Filter Latency'!O49</f>
        <v>1.555875716318631</v>
      </c>
      <c r="C19" s="241">
        <f>(1/('BF Filter Latency'!AY49*'BF Filter Latency'!AS49))/'BF Filter Latency'!BA49</f>
        <v>2.7604108755703489</v>
      </c>
    </row>
    <row r="20" spans="1:3" x14ac:dyDescent="0.25">
      <c r="A20">
        <f>'BF Filter Latency'!A50</f>
        <v>25</v>
      </c>
      <c r="B20" s="241">
        <f>(1/'BF Filter Latency'!N50)/'BF Filter Latency'!O50</f>
        <v>1.5549453327422609</v>
      </c>
      <c r="C20" s="241">
        <f>(1/('BF Filter Latency'!AY50*'BF Filter Latency'!AS50))/'BF Filter Latency'!BA50</f>
        <v>2.7556013363378975</v>
      </c>
    </row>
    <row r="21" spans="1:3" x14ac:dyDescent="0.25">
      <c r="A21">
        <f>'BF Filter Latency'!A51</f>
        <v>30</v>
      </c>
      <c r="B21" s="241">
        <f>(1/'BF Filter Latency'!N51)/'BF Filter Latency'!O51</f>
        <v>1.553819647386615</v>
      </c>
      <c r="C21" s="241">
        <f>(1/('BF Filter Latency'!AY51*'BF Filter Latency'!AS51))/'BF Filter Latency'!BA51</f>
        <v>2.7503961928141907</v>
      </c>
    </row>
    <row r="22" spans="1:3" x14ac:dyDescent="0.25">
      <c r="A22">
        <f>'BF Filter Latency'!A52</f>
        <v>35</v>
      </c>
      <c r="B22" s="241">
        <f>(1/'BF Filter Latency'!N52)/'BF Filter Latency'!O52</f>
        <v>1.5525055039467308</v>
      </c>
      <c r="C22" s="241">
        <f>(1/('BF Filter Latency'!AY52*'BF Filter Latency'!AS52))/'BF Filter Latency'!BA52</f>
        <v>2.7447907235740661</v>
      </c>
    </row>
    <row r="23" spans="1:3" x14ac:dyDescent="0.25">
      <c r="A23">
        <f>'BF Filter Latency'!A53</f>
        <v>40</v>
      </c>
      <c r="B23" s="241">
        <f>(1/'BF Filter Latency'!N53)/'BF Filter Latency'!O53</f>
        <v>1.5510109663277629</v>
      </c>
      <c r="C23" s="241">
        <f>(1/('BF Filter Latency'!AY53*'BF Filter Latency'!AS53))/'BF Filter Latency'!BA53</f>
        <v>2.7387799239693185</v>
      </c>
    </row>
    <row r="24" spans="1:3" x14ac:dyDescent="0.25">
      <c r="A24">
        <f>'BF Filter Latency'!A54</f>
        <v>45</v>
      </c>
      <c r="B24" s="241">
        <f>(1/'BF Filter Latency'!N54)/'BF Filter Latency'!O54</f>
        <v>1.5493453064633707</v>
      </c>
      <c r="C24" s="241">
        <f>(1/('BF Filter Latency'!AY54*'BF Filter Latency'!AS54))/'BF Filter Latency'!BA54</f>
        <v>2.7323586393832504</v>
      </c>
    </row>
    <row r="25" spans="1:3" x14ac:dyDescent="0.25">
      <c r="A25">
        <f>'BF Filter Latency'!A55</f>
        <v>50</v>
      </c>
      <c r="B25" s="241">
        <f>(1/'BF Filter Latency'!N55)/'BF Filter Latency'!O55</f>
        <v>1.5475189901609783</v>
      </c>
      <c r="C25" s="241">
        <f>(1/('BF Filter Latency'!AY55*'BF Filter Latency'!AS55))/'BF Filter Latency'!BA55</f>
        <v>2.7255217161843106</v>
      </c>
    </row>
    <row r="26" spans="1:3" x14ac:dyDescent="0.25">
      <c r="A26">
        <f>'BF Filter Latency'!A56</f>
        <v>60</v>
      </c>
      <c r="B26" s="241">
        <f>(1/'BF Filter Latency'!N56)/'BF Filter Latency'!O56</f>
        <v>1.5434321217818228</v>
      </c>
      <c r="C26" s="241">
        <f>(1/('BF Filter Latency'!AY56*'BF Filter Latency'!AS56))/'BF Filter Latency'!BA56</f>
        <v>2.7105813649302521</v>
      </c>
    </row>
    <row r="27" spans="1:3" x14ac:dyDescent="0.25">
      <c r="A27">
        <f>'BF Filter Latency'!A57</f>
        <v>70</v>
      </c>
      <c r="B27" s="241">
        <f>(1/'BF Filter Latency'!N57)/'BF Filter Latency'!O57</f>
        <v>1.5388572990272862</v>
      </c>
      <c r="C27" s="241">
        <f>(1/('BF Filter Latency'!AY57*'BF Filter Latency'!AS57))/'BF Filter Latency'!BA57</f>
        <v>2.6939244000484797</v>
      </c>
    </row>
    <row r="28" spans="1:3" x14ac:dyDescent="0.25">
      <c r="A28">
        <f>'BF Filter Latency'!A58</f>
        <v>80</v>
      </c>
      <c r="B28" s="241">
        <f>(1/'BF Filter Latency'!N58)/'BF Filter Latency'!O58</f>
        <v>1.5339193092656704</v>
      </c>
      <c r="C28" s="241">
        <f>(1/('BF Filter Latency'!AY58*'BF Filter Latency'!AS58))/'BF Filter Latency'!BA58</f>
        <v>2.6755285617491227</v>
      </c>
    </row>
    <row r="29" spans="1:3" x14ac:dyDescent="0.25">
      <c r="A29">
        <f>'BF Filter Latency'!A59</f>
        <v>90</v>
      </c>
      <c r="B29" s="241">
        <f>(1/'BF Filter Latency'!N59)/'BF Filter Latency'!O59</f>
        <v>1.5287599636704787</v>
      </c>
      <c r="C29" s="241">
        <f>(1/('BF Filter Latency'!AY59*'BF Filter Latency'!AS59))/'BF Filter Latency'!BA59</f>
        <v>2.6553909731021443</v>
      </c>
    </row>
    <row r="30" spans="1:3" x14ac:dyDescent="0.25">
      <c r="A30">
        <f>'BF Filter Latency'!A60</f>
        <v>100</v>
      </c>
      <c r="B30" s="241">
        <f>(1/'BF Filter Latency'!N60)/'BF Filter Latency'!O60</f>
        <v>1.523537125614659</v>
      </c>
      <c r="C30" s="241">
        <f>(1/('BF Filter Latency'!AY60*'BF Filter Latency'!AS60))/'BF Filter Latency'!BA60</f>
        <v>2.6335357943300886</v>
      </c>
    </row>
    <row r="31" spans="1:3" x14ac:dyDescent="0.25">
      <c r="A31">
        <f>'BF Filter Latency'!A61</f>
        <v>105</v>
      </c>
      <c r="B31" s="241">
        <f>(1/'BF Filter Latency'!N61)/'BF Filter Latency'!O61</f>
        <v>1.5209553455024227</v>
      </c>
      <c r="C31" s="241">
        <f>(1/('BF Filter Latency'!AY61*'BF Filter Latency'!AS61))/'BF Filter Latency'!BA61</f>
        <v>2.6219809968994738</v>
      </c>
    </row>
    <row r="32" spans="1:3" x14ac:dyDescent="0.25">
      <c r="A32">
        <f>'BF Filter Latency'!A62</f>
        <v>110</v>
      </c>
      <c r="B32" s="241">
        <f>(1/'BF Filter Latency'!N62)/'BF Filter Latency'!O62</f>
        <v>1.5184235886422719</v>
      </c>
      <c r="C32" s="241">
        <f>(1/('BF Filter Latency'!AY62*'BF Filter Latency'!AS62))/'BF Filter Latency'!BA62</f>
        <v>2.6100221339850624</v>
      </c>
    </row>
    <row r="33" spans="1:3" x14ac:dyDescent="0.25">
      <c r="A33">
        <f>'BF Filter Latency'!A63</f>
        <v>115</v>
      </c>
      <c r="B33" s="241">
        <f>(1/'BF Filter Latency'!N63)/'BF Filter Latency'!O63</f>
        <v>1.5159655778679428</v>
      </c>
      <c r="C33" s="241">
        <f>(1/('BF Filter Latency'!AY63*'BF Filter Latency'!AS63))/'BF Filter Latency'!BA63</f>
        <v>2.5976733595513313</v>
      </c>
    </row>
    <row r="34" spans="1:3" x14ac:dyDescent="0.25">
      <c r="A34">
        <f>'BF Filter Latency'!A64</f>
        <v>120</v>
      </c>
      <c r="B34" s="241">
        <f>(1/'BF Filter Latency'!N64)/'BF Filter Latency'!O64</f>
        <v>1.5136058013803468</v>
      </c>
      <c r="C34" s="241">
        <f>(1/('BF Filter Latency'!AY64*'BF Filter Latency'!AS64))/'BF Filter Latency'!BA64</f>
        <v>2.5849519983887261</v>
      </c>
    </row>
    <row r="35" spans="1:3" x14ac:dyDescent="0.25">
      <c r="A35">
        <f>'BF Filter Latency'!A65</f>
        <v>125</v>
      </c>
      <c r="B35" s="241">
        <f>(1/'BF Filter Latency'!N65)/'BF Filter Latency'!O65</f>
        <v>1.5113694645872195</v>
      </c>
      <c r="C35" s="241">
        <f>(1/('BF Filter Latency'!AY65*'BF Filter Latency'!AS65))/'BF Filter Latency'!BA65</f>
        <v>2.571878783821707</v>
      </c>
    </row>
    <row r="36" spans="1:3" x14ac:dyDescent="0.25">
      <c r="A36">
        <f>'BF Filter Latency'!A66</f>
        <v>130</v>
      </c>
      <c r="B36" s="241">
        <f>(1/'BF Filter Latency'!N66)/'BF Filter Latency'!O66</f>
        <v>1.5092824396682294</v>
      </c>
      <c r="C36" s="241">
        <f>(1/('BF Filter Latency'!AY66*'BF Filter Latency'!AS66))/'BF Filter Latency'!BA66</f>
        <v>2.5584780902388884</v>
      </c>
    </row>
    <row r="37" spans="1:3" x14ac:dyDescent="0.25">
      <c r="A37">
        <f>'BF Filter Latency'!A67</f>
        <v>135</v>
      </c>
      <c r="B37" s="241">
        <f>(1/'BF Filter Latency'!N67)/'BF Filter Latency'!O67</f>
        <v>1.5073712129484884</v>
      </c>
      <c r="C37" s="241">
        <f>(1/('BF Filter Latency'!AY67*'BF Filter Latency'!AS67))/'BF Filter Latency'!BA67</f>
        <v>2.5447781604029291</v>
      </c>
    </row>
    <row r="38" spans="1:3" x14ac:dyDescent="0.25">
      <c r="A38">
        <f>'BF Filter Latency'!A68</f>
        <v>140</v>
      </c>
      <c r="B38" s="241">
        <f>(1/'BF Filter Latency'!N68)/'BF Filter Latency'!O68</f>
        <v>1.5056628301875488</v>
      </c>
      <c r="C38" s="241">
        <f>(1/('BF Filter Latency'!AY68*'BF Filter Latency'!AS68))/'BF Filter Latency'!BA68</f>
        <v>2.5308113280898805</v>
      </c>
    </row>
    <row r="39" spans="1:3" x14ac:dyDescent="0.25">
      <c r="A39">
        <f>'BF Filter Latency'!A69</f>
        <v>145</v>
      </c>
      <c r="B39" s="241">
        <f>(1/'BF Filter Latency'!N69)/'BF Filter Latency'!O69</f>
        <v>1.5041848399168911</v>
      </c>
      <c r="C39" s="241">
        <f>(1/('BF Filter Latency'!AY69*'BF Filter Latency'!AS69))/'BF Filter Latency'!BA69</f>
        <v>2.5166142373261455</v>
      </c>
    </row>
    <row r="40" spans="1:3" x14ac:dyDescent="0.25">
      <c r="A40">
        <f>'BF Filter Latency'!A70</f>
        <v>150</v>
      </c>
      <c r="B40" s="241">
        <f>(1/'BF Filter Latency'!N70)/'BF Filter Latency'!O70</f>
        <v>1.5029652349863092</v>
      </c>
      <c r="C40" s="241">
        <f>(1/('BF Filter Latency'!AY70*'BF Filter Latency'!AS70))/'BF Filter Latency'!BA70</f>
        <v>2.5022280603556757</v>
      </c>
    </row>
    <row r="41" spans="1:3" x14ac:dyDescent="0.25">
      <c r="A41">
        <f>'BF Filter Latency'!A71</f>
        <v>155</v>
      </c>
      <c r="B41" s="241">
        <f>(1/'BF Filter Latency'!N71)/'BF Filter Latency'!O71</f>
        <v>1.5020323925081724</v>
      </c>
      <c r="C41" s="241">
        <f>(1/('BF Filter Latency'!AY71*'BF Filter Latency'!AS71))/'BF Filter Latency'!BA71</f>
        <v>2.4876987175054288</v>
      </c>
    </row>
    <row r="42" spans="1:3" x14ac:dyDescent="0.25">
      <c r="A42">
        <f>'BF Filter Latency'!A72</f>
        <v>160</v>
      </c>
      <c r="B42" s="241">
        <f>(1/'BF Filter Latency'!N72)/'BF Filter Latency'!O72</f>
        <v>1.5014150124177466</v>
      </c>
      <c r="C42" s="241">
        <f>(1/('BF Filter Latency'!AY72*'BF Filter Latency'!AS72))/'BF Filter Latency'!BA72</f>
        <v>2.4730771033541541</v>
      </c>
    </row>
    <row r="43" spans="1:3" x14ac:dyDescent="0.25">
      <c r="A43">
        <f>'BF Filter Latency'!A73</f>
        <v>165</v>
      </c>
      <c r="B43" s="241">
        <f>(1/'BF Filter Latency'!N73)/'BF Filter Latency'!O73</f>
        <v>1.5011420548972154</v>
      </c>
      <c r="C43" s="241">
        <f>(1/('BF Filter Latency'!AY73*'BF Filter Latency'!AS73))/'BF Filter Latency'!BA73</f>
        <v>2.4584193250885984</v>
      </c>
    </row>
    <row r="44" spans="1:3" x14ac:dyDescent="0.25">
      <c r="A44">
        <f>'BF Filter Latency'!A74</f>
        <v>170</v>
      </c>
      <c r="B44" s="241">
        <f>(1/'BF Filter Latency'!N74)/'BF Filter Latency'!O74</f>
        <v>1.5012426769399909</v>
      </c>
      <c r="C44" s="241">
        <f>(1/('BF Filter Latency'!AY74*'BF Filter Latency'!AS74))/'BF Filter Latency'!BA74</f>
        <v>2.4437869607029823</v>
      </c>
    </row>
    <row r="45" spans="1:3" x14ac:dyDescent="0.25">
      <c r="A45">
        <f>'BF Filter Latency'!A75</f>
        <v>175</v>
      </c>
      <c r="B45" s="241">
        <f>(1/'BF Filter Latency'!N75)/'BF Filter Latency'!O75</f>
        <v>1.5017461683598332</v>
      </c>
      <c r="C45" s="241">
        <f>(1/('BF Filter Latency'!AY75*'BF Filter Latency'!AS75))/'BF Filter Latency'!BA75</f>
        <v>2.4292473468295084</v>
      </c>
    </row>
    <row r="46" spans="1:3" x14ac:dyDescent="0.25">
      <c r="A46">
        <f>'BF Filter Latency'!A76</f>
        <v>180</v>
      </c>
      <c r="B46" s="241">
        <f>(1/'BF Filter Latency'!N76)/'BF Filter Latency'!O76</f>
        <v>1.5026818875753689</v>
      </c>
      <c r="C46" s="241">
        <f>(1/('BF Filter Latency'!AY76*'BF Filter Latency'!AS76))/'BF Filter Latency'!BA76</f>
        <v>2.414873908567106</v>
      </c>
    </row>
    <row r="47" spans="1:3" x14ac:dyDescent="0.25">
      <c r="A47">
        <f>'BF Filter Latency'!A77</f>
        <v>185</v>
      </c>
      <c r="B47" s="241">
        <f>(1/'BF Filter Latency'!N77)/'BF Filter Latency'!O77</f>
        <v>1.5040791975241476</v>
      </c>
      <c r="C47" s="241">
        <f>(1/('BF Filter Latency'!AY77*'BF Filter Latency'!AS77))/'BF Filter Latency'!BA77</f>
        <v>2.4007465468183296</v>
      </c>
    </row>
    <row r="48" spans="1:3" x14ac:dyDescent="0.25">
      <c r="A48">
        <f>'BF Filter Latency'!A78</f>
        <v>190</v>
      </c>
      <c r="B48" s="241">
        <f>(1/'BF Filter Latency'!N78)/'BF Filter Latency'!O78</f>
        <v>1.5059674020805369</v>
      </c>
      <c r="C48" s="241">
        <f>(1/('BF Filter Latency'!AY78*'BF Filter Latency'!AS78))/'BF Filter Latency'!BA78</f>
        <v>2.3869521025031077</v>
      </c>
    </row>
    <row r="49" spans="1:3" x14ac:dyDescent="0.25">
      <c r="A49">
        <f>'BF Filter Latency'!A79</f>
        <v>195</v>
      </c>
      <c r="B49" s="241">
        <f>(1/'BF Filter Latency'!N79)/'BF Filter Latency'!O79</f>
        <v>1.5083756833678679</v>
      </c>
      <c r="C49" s="241">
        <f>(1/('BF Filter Latency'!AY79*'BF Filter Latency'!AS79))/'BF Filter Latency'!BA79</f>
        <v>2.3735849217957208</v>
      </c>
    </row>
    <row r="50" spans="1:3" x14ac:dyDescent="0.25">
      <c r="A50">
        <f>'BF Filter Latency'!A80</f>
        <v>200</v>
      </c>
      <c r="B50" s="241">
        <f>(1/'BF Filter Latency'!N80)/'BF Filter Latency'!O80</f>
        <v>1.5113330403664837</v>
      </c>
      <c r="C50" s="241">
        <f>(1/('BF Filter Latency'!AY80*'BF Filter Latency'!AS80))/'BF Filter Latency'!BA80</f>
        <v>2.3607475524996131</v>
      </c>
    </row>
    <row r="51" spans="1:3" x14ac:dyDescent="0.25">
      <c r="A51">
        <f>'BF Filter Latency'!A81</f>
        <v>205</v>
      </c>
      <c r="B51" s="241">
        <f>(1/'BF Filter Latency'!N81)/'BF Filter Latency'!O81</f>
        <v>1.5148682292250877</v>
      </c>
      <c r="C51" s="241">
        <f>(1/('BF Filter Latency'!AY81*'BF Filter Latency'!AS81))/'BF Filter Latency'!BA81</f>
        <v>2.3485516091965271</v>
      </c>
    </row>
    <row r="52" spans="1:3" x14ac:dyDescent="0.25">
      <c r="A52">
        <f>'BF Filter Latency'!A82</f>
        <v>210</v>
      </c>
      <c r="B52" s="241">
        <f>(1/'BF Filter Latency'!N82)/'BF Filter Latency'!O82</f>
        <v>1.5190097056825262</v>
      </c>
      <c r="C52" s="241">
        <f>(1/('BF Filter Latency'!AY82*'BF Filter Latency'!AS82))/'BF Filter Latency'!BA82</f>
        <v>2.3371188543737542</v>
      </c>
    </row>
    <row r="53" spans="1:3" x14ac:dyDescent="0.25">
      <c r="A53">
        <f>'BF Filter Latency'!A83</f>
        <v>215</v>
      </c>
      <c r="B53" s="241">
        <f>(1/'BF Filter Latency'!N83)/'BF Filter Latency'!O83</f>
        <v>1.5237855700003049</v>
      </c>
      <c r="C53" s="241">
        <f>(1/('BF Filter Latency'!AY83*'BF Filter Latency'!AS83))/'BF Filter Latency'!BA83</f>
        <v>2.3265825550131574</v>
      </c>
    </row>
    <row r="54" spans="1:3" x14ac:dyDescent="0.25">
      <c r="A54">
        <f>'BF Filter Latency'!A84</f>
        <v>220</v>
      </c>
      <c r="B54" s="241">
        <f>(1/'BF Filter Latency'!N84)/'BF Filter Latency'!O84</f>
        <v>1.5292235147926003</v>
      </c>
      <c r="C54" s="241">
        <f>(1/('BF Filter Latency'!AY84*'BF Filter Latency'!AS84))/'BF Filter Latency'!BA84</f>
        <v>2.3170891900334789</v>
      </c>
    </row>
    <row r="55" spans="1:3" x14ac:dyDescent="0.25">
      <c r="A55">
        <f>'BF Filter Latency'!A85</f>
        <v>225</v>
      </c>
      <c r="B55" s="241">
        <f>(1/'BF Filter Latency'!N85)/'BF Filter Latency'!O85</f>
        <v>1.5353507761200804</v>
      </c>
      <c r="C55" s="241">
        <f>(1/('BF Filter Latency'!AY85*'BF Filter Latency'!AS85))/'BF Filter Latency'!BA85</f>
        <v>2.3088006047785292</v>
      </c>
    </row>
    <row r="56" spans="1:3" x14ac:dyDescent="0.25">
      <c r="A56">
        <f>'BF Filter Latency'!A86</f>
        <v>230</v>
      </c>
      <c r="B56" s="241">
        <f>(1/'BF Filter Latency'!N86)/'BF Filter Latency'!O86</f>
        <v>1.542194088186625</v>
      </c>
      <c r="C56" s="241">
        <f>(1/('BF Filter Latency'!AY86*'BF Filter Latency'!AS86))/'BF Filter Latency'!BA86</f>
        <v>2.3018967362077913</v>
      </c>
    </row>
    <row r="57" spans="1:3" x14ac:dyDescent="0.25">
      <c r="A57">
        <f>'BF Filter Latency'!A87</f>
        <v>235</v>
      </c>
      <c r="B57" s="241">
        <f>(1/'BF Filter Latency'!N87)/'BF Filter Latency'!O87</f>
        <v>1.5497796419443488</v>
      </c>
      <c r="C57" s="241">
        <f>(1/('BF Filter Latency'!AY87*'BF Filter Latency'!AS87))/'BF Filter Latency'!BA87</f>
        <v>2.2965790690750594</v>
      </c>
    </row>
    <row r="58" spans="1:3" x14ac:dyDescent="0.25">
      <c r="A58">
        <f>'BF Filter Latency'!A88</f>
        <v>240</v>
      </c>
      <c r="B58" s="241">
        <f>(1/'BF Filter Latency'!N88)/'BF Filter Latency'!O88</f>
        <v>1.5581330478726703</v>
      </c>
      <c r="C58" s="241">
        <f>(1/('BF Filter Latency'!AY88*'BF Filter Latency'!AS88))/'BF Filter Latency'!BA88</f>
        <v>2.2930750327637401</v>
      </c>
    </row>
    <row r="59" spans="1:3" x14ac:dyDescent="0.25">
      <c r="A59">
        <f>'BF Filter Latency'!A89</f>
        <v>245</v>
      </c>
      <c r="B59" s="241">
        <f>(1/'BF Filter Latency'!N89)/'BF Filter Latency'!O89</f>
        <v>1.5672793031522485</v>
      </c>
      <c r="C59" s="241">
        <f>(1/('BF Filter Latency'!AY89*'BF Filter Latency'!AS89))/'BF Filter Latency'!BA89</f>
        <v>2.2916436158061706</v>
      </c>
    </row>
    <row r="60" spans="1:3" x14ac:dyDescent="0.25">
      <c r="A60">
        <f>'BF Filter Latency'!A90</f>
        <v>250</v>
      </c>
      <c r="B60" s="241">
        <f>(1/'BF Filter Latency'!N90)/'BF Filter Latency'!O90</f>
        <v>1.5772427634053396</v>
      </c>
      <c r="C60" s="241">
        <f>(1/('BF Filter Latency'!AY90*'BF Filter Latency'!AS90))/'BF Filter Latency'!BA90</f>
        <v>2.2925825681758654</v>
      </c>
    </row>
    <row r="61" spans="1:3" x14ac:dyDescent="0.25">
      <c r="A61">
        <f>'BF Filter Latency'!A91</f>
        <v>255</v>
      </c>
      <c r="B61" s="241">
        <f>(1/'BF Filter Latency'!N91)/'BF Filter Latency'!O91</f>
        <v>1.5880471191214938</v>
      </c>
      <c r="C61" s="241">
        <f>(1/('BF Filter Latency'!AY91*'BF Filter Latency'!AS91))/'BF Filter Latency'!BA91</f>
        <v>2.2962376918491163</v>
      </c>
    </row>
    <row r="62" spans="1:3" x14ac:dyDescent="0.25">
      <c r="A62">
        <f>'BF Filter Latency'!A92</f>
        <v>260</v>
      </c>
      <c r="B62" s="241">
        <f>(1/'BF Filter Latency'!N92)/'BF Filter Latency'!O92</f>
        <v>1.5997153768327714</v>
      </c>
      <c r="C62" s="241">
        <f>(1/('BF Filter Latency'!AY92*'BF Filter Latency'!AS92))/'BF Filter Latency'!BA92</f>
        <v>2.3030149057820215</v>
      </c>
    </row>
    <row r="63" spans="1:3" x14ac:dyDescent="0.25">
      <c r="A63">
        <f>'BF Filter Latency'!A93</f>
        <v>265</v>
      </c>
      <c r="B63" s="241">
        <f>(1/'BF Filter Latency'!N93)/'BF Filter Latency'!O93</f>
        <v>1.6122698450469435</v>
      </c>
      <c r="C63" s="241">
        <f>(1/('BF Filter Latency'!AY93*'BF Filter Latency'!AS93))/'BF Filter Latency'!BA93</f>
        <v>2.313396040447135</v>
      </c>
    </row>
    <row r="64" spans="1:3" x14ac:dyDescent="0.25">
      <c r="A64">
        <f>'BF Filter Latency'!A94</f>
        <v>270</v>
      </c>
      <c r="B64" s="241">
        <f>(1/'BF Filter Latency'!N94)/'BF Filter Latency'!O94</f>
        <v>1.6257321248918288</v>
      </c>
      <c r="C64" s="241">
        <f>(1/('BF Filter Latency'!AY94*'BF Filter Latency'!AS94))/'BF Filter Latency'!BA94</f>
        <v>2.3279597145965254</v>
      </c>
    </row>
    <row r="65" spans="1:3" x14ac:dyDescent="0.25">
      <c r="A65">
        <f>'BF Filter Latency'!A95</f>
        <v>275</v>
      </c>
      <c r="B65" s="241">
        <f>(1/'BF Filter Latency'!N95)/'BF Filter Latency'!O95</f>
        <v>1.6401231053701548</v>
      </c>
      <c r="C65" s="241">
        <f>(1/('BF Filter Latency'!AY95*'BF Filter Latency'!AS95))/'BF Filter Latency'!BA95</f>
        <v>2.3474092474087516</v>
      </c>
    </row>
    <row r="66" spans="1:3" x14ac:dyDescent="0.25">
      <c r="A66">
        <f>'BF Filter Latency'!A96</f>
        <v>280</v>
      </c>
      <c r="B66" s="241">
        <f>(1/'BF Filter Latency'!N96)/'BF Filter Latency'!O96</f>
        <v>1.6554629630734286</v>
      </c>
      <c r="C66" s="241">
        <f>(1/('BF Filter Latency'!AY96*'BF Filter Latency'!AS96))/'BF Filter Latency'!BA96</f>
        <v>2.3726104886327297</v>
      </c>
    </row>
    <row r="67" spans="1:3" x14ac:dyDescent="0.25">
      <c r="A67">
        <f>'BF Filter Latency'!A97</f>
        <v>285</v>
      </c>
      <c r="B67" s="241">
        <f>(1/'BF Filter Latency'!N97)/'BF Filter Latency'!O97</f>
        <v>1.6717711661562502</v>
      </c>
      <c r="C67" s="241">
        <f>(1/('BF Filter Latency'!AY97*'BF Filter Latency'!AS97))/'BF Filter Latency'!BA97</f>
        <v>2.4046439272677533</v>
      </c>
    </row>
    <row r="68" spans="1:3" x14ac:dyDescent="0.25">
      <c r="A68">
        <f>'BF Filter Latency'!A98</f>
        <v>290</v>
      </c>
      <c r="B68" s="241">
        <f>(1/'BF Filter Latency'!N98)/'BF Filter Latency'!O98</f>
        <v>1.6890664823303092</v>
      </c>
      <c r="C68" s="241">
        <f>(1/('BF Filter Latency'!AY98*'BF Filter Latency'!AS98))/'BF Filter Latency'!BA98</f>
        <v>2.4448778603958674</v>
      </c>
    </row>
    <row r="69" spans="1:3" x14ac:dyDescent="0.25">
      <c r="A69">
        <f>'BF Filter Latency'!A99</f>
        <v>295</v>
      </c>
      <c r="B69" s="241">
        <f>(1/'BF Filter Latency'!N99)/'BF Filter Latency'!O99</f>
        <v>1.7073669906007036</v>
      </c>
      <c r="C69" s="241">
        <f>(1/('BF Filter Latency'!AY99*'BF Filter Latency'!AS99))/'BF Filter Latency'!BA99</f>
        <v>2.4950735029435052</v>
      </c>
    </row>
    <row r="70" spans="1:3" x14ac:dyDescent="0.25">
      <c r="A70">
        <f>'BF Filter Latency'!A100</f>
        <v>300</v>
      </c>
      <c r="B70" s="241">
        <f>(1/'BF Filter Latency'!N100)/'BF Filter Latency'!O100</f>
        <v>1.7266900964368439</v>
      </c>
      <c r="C70" s="241">
        <f>(1/('BF Filter Latency'!AY100*'BF Filter Latency'!AS100))/'BF Filter Latency'!BA100</f>
        <v>2.5575401200345711</v>
      </c>
    </row>
    <row r="71" spans="1:3" x14ac:dyDescent="0.25">
      <c r="A71">
        <f>'BF Filter Latency'!A101</f>
        <v>305</v>
      </c>
      <c r="B71" s="241">
        <f>(1/'BF Filter Latency'!N101)/'BF Filter Latency'!O101</f>
        <v>1.7470525500463663</v>
      </c>
      <c r="C71" s="241">
        <f>(1/('BF Filter Latency'!AY101*'BF Filter Latency'!AS101))/'BF Filter Latency'!BA101</f>
        <v>2.6353714518075533</v>
      </c>
    </row>
    <row r="72" spans="1:3" x14ac:dyDescent="0.25">
      <c r="A72">
        <f>'BF Filter Latency'!A102</f>
        <v>310</v>
      </c>
      <c r="B72" s="241">
        <f>(1/'BF Filter Latency'!N102)/'BF Filter Latency'!O102</f>
        <v>1.7684704674033815</v>
      </c>
      <c r="C72" s="241">
        <f>(1/('BF Filter Latency'!AY102*'BF Filter Latency'!AS102))/'BF Filter Latency'!BA102</f>
        <v>2.7328200424008409</v>
      </c>
    </row>
    <row r="73" spans="1:3" x14ac:dyDescent="0.25">
      <c r="A73">
        <f>'BF Filter Latency'!A103</f>
        <v>315</v>
      </c>
      <c r="B73" s="241">
        <f>(1/'BF Filter Latency'!N103)/'BF Filter Latency'!O103</f>
        <v>1.7909593536720063</v>
      </c>
      <c r="C73" s="241">
        <f>(1/('BF Filter Latency'!AY103*'BF Filter Latency'!AS103))/'BF Filter Latency'!BA103</f>
        <v>2.8559176072847241</v>
      </c>
    </row>
    <row r="74" spans="1:3" x14ac:dyDescent="0.25">
      <c r="A74">
        <f>'BF Filter Latency'!A104</f>
        <v>320</v>
      </c>
      <c r="B74" s="241">
        <f>(1/'BF Filter Latency'!N104)/'BF Filter Latency'!O104</f>
        <v>1.8145341286621992</v>
      </c>
      <c r="C74" s="241">
        <f>(1/('BF Filter Latency'!AY104*'BF Filter Latency'!AS104))/'BF Filter Latency'!BA104</f>
        <v>3.0135616717245521</v>
      </c>
    </row>
    <row r="75" spans="1:3" x14ac:dyDescent="0.25">
      <c r="A75">
        <f>'BF Filter Latency'!A105</f>
        <v>325</v>
      </c>
      <c r="B75" s="241">
        <f>(1/'BF Filter Latency'!N105)/'BF Filter Latency'!O105</f>
        <v>1.8392091539571171</v>
      </c>
      <c r="C75" s="241">
        <f>(1/('BF Filter Latency'!AY105*'BF Filter Latency'!AS105))/'BF Filter Latency'!BA105</f>
        <v>3.2195538291842118</v>
      </c>
    </row>
    <row r="76" spans="1:3" x14ac:dyDescent="0.25">
      <c r="A76">
        <f>'BF Filter Latency'!A106</f>
        <v>330</v>
      </c>
      <c r="B76" s="241">
        <f>(1/'BF Filter Latency'!N106)/'BF Filter Latency'!O106</f>
        <v>1.8649982613589684</v>
      </c>
      <c r="C76" s="241">
        <f>(1/('BF Filter Latency'!AY106*'BF Filter Latency'!AS106))/'BF Filter Latency'!BA106</f>
        <v>3.4967717825121589</v>
      </c>
    </row>
    <row r="77" spans="1:3" x14ac:dyDescent="0.25">
      <c r="A77">
        <f>'BF Filter Latency'!A107</f>
        <v>335</v>
      </c>
      <c r="B77" s="241">
        <f>(1/'BF Filter Latency'!N107)/'BF Filter Latency'!O107</f>
        <v>1.8919147823130591</v>
      </c>
      <c r="C77" s="241">
        <f>(1/('BF Filter Latency'!AY107*'BF Filter Latency'!AS107))/'BF Filter Latency'!BA107</f>
        <v>3.8867610048618229</v>
      </c>
    </row>
    <row r="78" spans="1:3" x14ac:dyDescent="0.25">
      <c r="A78">
        <f>'BF Filter Latency'!A108</f>
        <v>340</v>
      </c>
      <c r="B78" s="241">
        <f>(1/'BF Filter Latency'!N108)/'BF Filter Latency'!O108</f>
        <v>1.9199715779866919</v>
      </c>
      <c r="C78" s="241">
        <f>(1/('BF Filter Latency'!AY108*'BF Filter Latency'!AS108))/'BF Filter Latency'!BA108</f>
        <v>4.4757276503124963</v>
      </c>
    </row>
    <row r="79" spans="1:3" x14ac:dyDescent="0.25">
      <c r="A79">
        <f>'BF Filter Latency'!A109</f>
        <v>345</v>
      </c>
      <c r="B79" s="241">
        <f>(1/'BF Filter Latency'!N109)/'BF Filter Latency'!O109</f>
        <v>1.9491810697000655</v>
      </c>
      <c r="C79" s="241">
        <f>(1/('BF Filter Latency'!AY109*'BF Filter Latency'!AS109))/'BF Filter Latency'!BA109</f>
        <v>5.4855966052080039</v>
      </c>
    </row>
    <row r="80" spans="1:3" x14ac:dyDescent="0.25">
      <c r="A80">
        <f>'BF Filter Latency'!A110</f>
        <v>350</v>
      </c>
      <c r="B80" s="241">
        <f>(1/'BF Filter Latency'!N110)/'BF Filter Latency'!O110</f>
        <v>1.9795552694295226</v>
      </c>
      <c r="C80" s="241">
        <f>(1/('BF Filter Latency'!AY110*'BF Filter Latency'!AS110))/'BF Filter Latency'!BA110</f>
        <v>7.793658399633518</v>
      </c>
    </row>
    <row r="81" spans="1:3" x14ac:dyDescent="0.25">
      <c r="A81">
        <f>'BF Filter Latency'!A111</f>
        <v>355</v>
      </c>
      <c r="B81" s="241">
        <f>(1/'BF Filter Latency'!N111)/'BF Filter Latency'!O111</f>
        <v>2.0111058101287291</v>
      </c>
      <c r="C81" s="241">
        <f>(1/('BF Filter Latency'!AY111*'BF Filter Latency'!AS111))/'BF Filter Latency'!BA111</f>
        <v>1459.1124224547098</v>
      </c>
    </row>
    <row r="82" spans="1:3" x14ac:dyDescent="0.25">
      <c r="A82">
        <f>'BF Filter Latency'!A112</f>
        <v>360</v>
      </c>
      <c r="B82" s="241">
        <f>(1/'BF Filter Latency'!N112)/'BF Filter Latency'!O112</f>
        <v>2.0438439756398536</v>
      </c>
      <c r="C82" s="241">
        <f>(1/('BF Filter Latency'!AY112*'BF Filter Latency'!AS112))/'BF Filter Latency'!BA112</f>
        <v>8.3367217786042502</v>
      </c>
    </row>
    <row r="83" spans="1:3" x14ac:dyDescent="0.25">
      <c r="A83">
        <f>'BF Filter Latency'!A113</f>
        <v>365</v>
      </c>
      <c r="B83" s="241">
        <f>(1/'BF Filter Latency'!N113)/'BF Filter Latency'!O113</f>
        <v>2.0777807299939424</v>
      </c>
      <c r="C83" s="241">
        <f>(1/('BF Filter Latency'!AY113*'BF Filter Latency'!AS113))/'BF Filter Latency'!BA113</f>
        <v>6.2917311693027633</v>
      </c>
    </row>
    <row r="84" spans="1:3" x14ac:dyDescent="0.25">
      <c r="A84">
        <f>'BF Filter Latency'!A114</f>
        <v>370</v>
      </c>
      <c r="B84" s="241">
        <f>(1/'BF Filter Latency'!N114)/'BF Filter Latency'!O114</f>
        <v>2.1129267459268073</v>
      </c>
      <c r="C84" s="241">
        <f>(1/('BF Filter Latency'!AY114*'BF Filter Latency'!AS114))/'BF Filter Latency'!BA114</f>
        <v>5.5014413567887512</v>
      </c>
    </row>
    <row r="85" spans="1:3" x14ac:dyDescent="0.25">
      <c r="A85">
        <f>'BF Filter Latency'!A115</f>
        <v>375</v>
      </c>
      <c r="B85" s="241">
        <f>(1/'BF Filter Latency'!N115)/'BF Filter Latency'!O115</f>
        <v>2.1492924324634166</v>
      </c>
      <c r="C85" s="241">
        <f>(1/('BF Filter Latency'!AY115*'BF Filter Latency'!AS115))/'BF Filter Latency'!BA115</f>
        <v>5.1232786497172196</v>
      </c>
    </row>
    <row r="86" spans="1:3" x14ac:dyDescent="0.25">
      <c r="A86">
        <f>'BF Filter Latency'!A116</f>
        <v>380</v>
      </c>
      <c r="B86" s="241">
        <f>(1/'BF Filter Latency'!N116)/'BF Filter Latency'!O116</f>
        <v>2.1868879614494339</v>
      </c>
      <c r="C86" s="241">
        <f>(1/('BF Filter Latency'!AY116*'BF Filter Latency'!AS116))/'BF Filter Latency'!BA116</f>
        <v>4.9533972868097074</v>
      </c>
    </row>
    <row r="87" spans="1:3" x14ac:dyDescent="0.25">
      <c r="A87">
        <f>'BF Filter Latency'!A117</f>
        <v>385</v>
      </c>
      <c r="B87" s="241">
        <f>(1/'BF Filter Latency'!N117)/'BF Filter Latency'!O117</f>
        <v>2.2257232929329938</v>
      </c>
      <c r="C87" s="241">
        <f>(1/('BF Filter Latency'!AY117*'BF Filter Latency'!AS117))/'BF Filter Latency'!BA117</f>
        <v>4.9215235502038945</v>
      </c>
    </row>
    <row r="88" spans="1:3" x14ac:dyDescent="0.25">
      <c r="A88">
        <f>'BF Filter Latency'!A118</f>
        <v>390</v>
      </c>
      <c r="B88" s="241">
        <f>(1/'BF Filter Latency'!N118)/'BF Filter Latency'!O118</f>
        <v>2.2658081993225796</v>
      </c>
      <c r="C88" s="241">
        <f>(1/('BF Filter Latency'!AY118*'BF Filter Latency'!AS118))/'BF Filter Latency'!BA118</f>
        <v>5.0055608335164745</v>
      </c>
    </row>
    <row r="89" spans="1:3" x14ac:dyDescent="0.25">
      <c r="A89">
        <f>'BF Filter Latency'!A119</f>
        <v>395</v>
      </c>
      <c r="B89" s="241">
        <f>(1/'BF Filter Latency'!N119)/'BF Filter Latency'!O119</f>
        <v>2.3071522882679614</v>
      </c>
      <c r="C89" s="241">
        <f>(1/('BF Filter Latency'!AY119*'BF Filter Latency'!AS119))/'BF Filter Latency'!BA119</f>
        <v>5.2117768607270385</v>
      </c>
    </row>
    <row r="90" spans="1:3" x14ac:dyDescent="0.25">
      <c r="A90">
        <f>'BF Filter Latency'!A120</f>
        <v>400</v>
      </c>
      <c r="B90" s="241">
        <f>(1/'BF Filter Latency'!N120)/'BF Filter Latency'!O120</f>
        <v>2.3497650242302215</v>
      </c>
      <c r="C90" s="241">
        <f>(1/('BF Filter Latency'!AY120*'BF Filter Latency'!AS120))/'BF Filter Latency'!BA120</f>
        <v>5.5773371236492304</v>
      </c>
    </row>
    <row r="91" spans="1:3" x14ac:dyDescent="0.25">
      <c r="A91">
        <f>'BF Filter Latency'!A121</f>
        <v>405</v>
      </c>
      <c r="B91" s="241">
        <f>(1/'BF Filter Latency'!N121)/'BF Filter Latency'!O121</f>
        <v>2.3936557487240799</v>
      </c>
      <c r="C91" s="241">
        <f>(1/('BF Filter Latency'!AY121*'BF Filter Latency'!AS121))/'BF Filter Latency'!BA121</f>
        <v>6.1980448199702369</v>
      </c>
    </row>
    <row r="92" spans="1:3" x14ac:dyDescent="0.25">
      <c r="A92">
        <f>'BF Filter Latency'!A122</f>
        <v>410</v>
      </c>
      <c r="B92" s="241">
        <f>(1/'BF Filter Latency'!N122)/'BF Filter Latency'!O122</f>
        <v>2.4388336992308397</v>
      </c>
      <c r="C92" s="241">
        <f>(1/('BF Filter Latency'!AY122*'BF Filter Latency'!AS122))/'BF Filter Latency'!BA122</f>
        <v>7.3379640067510188</v>
      </c>
    </row>
    <row r="93" spans="1:3" x14ac:dyDescent="0.25">
      <c r="A93">
        <f>'BF Filter Latency'!A123</f>
        <v>415</v>
      </c>
      <c r="B93" s="241">
        <f>(1/'BF Filter Latency'!N123)/'BF Filter Latency'!O123</f>
        <v>2.4853080267934637</v>
      </c>
      <c r="C93" s="241">
        <f>(1/('BF Filter Latency'!AY123*'BF Filter Latency'!AS123))/'BF Filter Latency'!BA123</f>
        <v>10.068543143555054</v>
      </c>
    </row>
    <row r="94" spans="1:3" x14ac:dyDescent="0.25">
      <c r="A94">
        <f>'BF Filter Latency'!A124</f>
        <v>420</v>
      </c>
      <c r="B94" s="241">
        <f>(1/'BF Filter Latency'!N124)/'BF Filter Latency'!O124</f>
        <v>2.5330878123165306</v>
      </c>
      <c r="C94" s="241">
        <f>(1/('BF Filter Latency'!AY124*'BF Filter Latency'!AS124))/'BF Filter Latency'!BA124</f>
        <v>1671.7480338728797</v>
      </c>
    </row>
    <row r="95" spans="1:3" x14ac:dyDescent="0.25">
      <c r="A95">
        <f>'BF Filter Latency'!A125</f>
        <v>425</v>
      </c>
      <c r="B95" s="241">
        <f>(1/'BF Filter Latency'!N125)/'BF Filter Latency'!O125</f>
        <v>2.5821820816032872</v>
      </c>
      <c r="C95" s="241">
        <f>(1/('BF Filter Latency'!AY125*'BF Filter Latency'!AS125))/'BF Filter Latency'!BA125</f>
        <v>9.9768856612421644</v>
      </c>
    </row>
    <row r="96" spans="1:3" x14ac:dyDescent="0.25">
      <c r="A96">
        <f>'BF Filter Latency'!A126</f>
        <v>430</v>
      </c>
      <c r="B96" s="241">
        <f>(1/'BF Filter Latency'!N126)/'BF Filter Latency'!O126</f>
        <v>2.6325998191697617</v>
      </c>
      <c r="C96" s="241">
        <f>(1/('BF Filter Latency'!AY126*'BF Filter Latency'!AS126))/'BF Filter Latency'!BA126</f>
        <v>7.203222571077645</v>
      </c>
    </row>
    <row r="97" spans="1:3" x14ac:dyDescent="0.25">
      <c r="A97">
        <f>'BF Filter Latency'!A127</f>
        <v>435</v>
      </c>
      <c r="B97" s="241">
        <f>(1/'BF Filter Latency'!N127)/'BF Filter Latency'!O127</f>
        <v>2.6843499808820992</v>
      </c>
      <c r="C97" s="241">
        <f>(1/('BF Filter Latency'!AY127*'BF Filter Latency'!AS127))/'BF Filter Latency'!BA127</f>
        <v>6.0201702637015462</v>
      </c>
    </row>
    <row r="98" spans="1:3" x14ac:dyDescent="0.25">
      <c r="A98">
        <f>'BF Filter Latency'!A128</f>
        <v>440</v>
      </c>
      <c r="B98" s="241">
        <f>(1/'BF Filter Latency'!N128)/'BF Filter Latency'!O128</f>
        <v>2.737441505468055</v>
      </c>
      <c r="C98" s="241">
        <f>(1/('BF Filter Latency'!AY128*'BF Filter Latency'!AS128))/'BF Filter Latency'!BA128</f>
        <v>5.3479000080894217</v>
      </c>
    </row>
    <row r="99" spans="1:3" x14ac:dyDescent="0.25">
      <c r="A99">
        <f>'BF Filter Latency'!A129</f>
        <v>445</v>
      </c>
      <c r="B99" s="241">
        <f>(1/'BF Filter Latency'!N129)/'BF Filter Latency'!O129</f>
        <v>2.7918833249570914</v>
      </c>
      <c r="C99" s="241">
        <f>(1/('BF Filter Latency'!AY129*'BF Filter Latency'!AS129))/'BF Filter Latency'!BA129</f>
        <v>4.915254832426049</v>
      </c>
    </row>
    <row r="100" spans="1:3" x14ac:dyDescent="0.25">
      <c r="A100">
        <f>'BF Filter Latency'!A130</f>
        <v>450</v>
      </c>
      <c r="B100" s="241">
        <f>(1/'BF Filter Latency'!N130)/'BF Filter Latency'!O130</f>
        <v>2.8476843741058717</v>
      </c>
      <c r="C100" s="241">
        <f>(1/('BF Filter Latency'!AY130*'BF Filter Latency'!AS130))/'BF Filter Latency'!BA130</f>
        <v>4.6176725408361712</v>
      </c>
    </row>
    <row r="101" spans="1:3" x14ac:dyDescent="0.25">
      <c r="A101">
        <f>'BF Filter Latency'!A131</f>
        <v>455</v>
      </c>
      <c r="B101" s="241">
        <f>(1/'BF Filter Latency'!N131)/'BF Filter Latency'!O131</f>
        <v>2.9048535988673754</v>
      </c>
      <c r="C101" s="241">
        <f>(1/('BF Filter Latency'!AY131*'BF Filter Latency'!AS131))/'BF Filter Latency'!BA131</f>
        <v>4.4051357906130839</v>
      </c>
    </row>
    <row r="102" spans="1:3" x14ac:dyDescent="0.25">
      <c r="A102">
        <f>'BF Filter Latency'!A132</f>
        <v>460</v>
      </c>
      <c r="B102" s="241">
        <f>(1/'BF Filter Latency'!N132)/'BF Filter Latency'!O132</f>
        <v>2.9633999639623045</v>
      </c>
      <c r="C102" s="241">
        <f>(1/('BF Filter Latency'!AY132*'BF Filter Latency'!AS132))/'BF Filter Latency'!BA132</f>
        <v>4.2503084441543413</v>
      </c>
    </row>
    <row r="103" spans="1:3" x14ac:dyDescent="0.25">
      <c r="A103">
        <f>'BF Filter Latency'!A133</f>
        <v>465</v>
      </c>
      <c r="B103" s="241">
        <f>(1/'BF Filter Latency'!N133)/'BF Filter Latency'!O133</f>
        <v>3.0233324596113587</v>
      </c>
      <c r="C103" s="241">
        <f>(1/('BF Filter Latency'!AY133*'BF Filter Latency'!AS133))/'BF Filter Latency'!BA133</f>
        <v>4.1368210601163318</v>
      </c>
    </row>
    <row r="104" spans="1:3" x14ac:dyDescent="0.25">
      <c r="A104">
        <f>'BF Filter Latency'!A134</f>
        <v>470</v>
      </c>
      <c r="B104" s="241">
        <f>(1/'BF Filter Latency'!N134)/'BF Filter Latency'!O134</f>
        <v>3.0846601074860676</v>
      </c>
      <c r="C104" s="241">
        <f>(1/('BF Filter Latency'!AY134*'BF Filter Latency'!AS134))/'BF Filter Latency'!BA134</f>
        <v>4.0541945725512925</v>
      </c>
    </row>
    <row r="105" spans="1:3" x14ac:dyDescent="0.25">
      <c r="A105">
        <f>'BF Filter Latency'!A135</f>
        <v>475</v>
      </c>
      <c r="B105" s="241">
        <f>(1/'BF Filter Latency'!N135)/'BF Filter Latency'!O135</f>
        <v>3.147391965934605</v>
      </c>
      <c r="C105" s="241">
        <f>(1/('BF Filter Latency'!AY135*'BF Filter Latency'!AS135))/'BF Filter Latency'!BA135</f>
        <v>3.9953701632341487</v>
      </c>
    </row>
    <row r="106" spans="1:3" x14ac:dyDescent="0.25">
      <c r="A106">
        <f>'BF Filter Latency'!A136</f>
        <v>480</v>
      </c>
      <c r="B106" s="241">
        <f>(1/'BF Filter Latency'!N136)/'BF Filter Latency'!O136</f>
        <v>3.2115371345373069</v>
      </c>
      <c r="C106" s="241">
        <f>(1/('BF Filter Latency'!AY136*'BF Filter Latency'!AS136))/'BF Filter Latency'!BA136</f>
        <v>3.9553983362425416</v>
      </c>
    </row>
    <row r="107" spans="1:3" x14ac:dyDescent="0.25">
      <c r="A107">
        <f>'BF Filter Latency'!A137</f>
        <v>485</v>
      </c>
      <c r="B107" s="241">
        <f>(1/'BF Filter Latency'!N137)/'BF Filter Latency'!O137</f>
        <v>3.277104758044584</v>
      </c>
      <c r="C107" s="241">
        <f>(1/('BF Filter Latency'!AY137*'BF Filter Latency'!AS137))/'BF Filter Latency'!BA137</f>
        <v>3.9306944624182929</v>
      </c>
    </row>
    <row r="108" spans="1:3" x14ac:dyDescent="0.25">
      <c r="A108">
        <f>'BF Filter Latency'!A138</f>
        <v>490</v>
      </c>
      <c r="B108" s="241">
        <f>(1/'BF Filter Latency'!N138)/'BF Filter Latency'!O138</f>
        <v>3.3441040297476694</v>
      </c>
      <c r="C108" s="241">
        <f>(1/('BF Filter Latency'!AY138*'BF Filter Latency'!AS138))/'BF Filter Latency'!BA138</f>
        <v>3.9185923578997137</v>
      </c>
    </row>
    <row r="109" spans="1:3" x14ac:dyDescent="0.25">
      <c r="A109">
        <f>'BF Filter Latency'!A139</f>
        <v>495</v>
      </c>
      <c r="B109" s="241">
        <f>(1/'BF Filter Latency'!N139)/'BF Filter Latency'!O139</f>
        <v>3.4125441943302257</v>
      </c>
      <c r="C109" s="241">
        <f>(1/('BF Filter Latency'!AY139*'BF Filter Latency'!AS139))/'BF Filter Latency'!BA139</f>
        <v>3.9170643128322431</v>
      </c>
    </row>
    <row r="110" spans="1:3" x14ac:dyDescent="0.25">
      <c r="A110">
        <f>'BF Filter Latency'!A140</f>
        <v>500</v>
      </c>
      <c r="B110" s="241">
        <f>(1/'BF Filter Latency'!N140)/'BF Filter Latency'!O140</f>
        <v>3.4824345502462846</v>
      </c>
      <c r="C110" s="241">
        <f>(1/('BF Filter Latency'!AY140*'BF Filter Latency'!AS140))/'BF Filter Latency'!BA140</f>
        <v>3.9245387888869088</v>
      </c>
    </row>
    <row r="111" spans="1:3" x14ac:dyDescent="0.25">
      <c r="A111">
        <f>'BF Filter Latency'!A141</f>
        <v>505</v>
      </c>
      <c r="B111" s="241">
        <f>(1/'BF Filter Latency'!N141)/'BF Filter Latency'!O141</f>
        <v>3.5537844516674162</v>
      </c>
      <c r="C111" s="241">
        <f>(1/('BF Filter Latency'!AY141*'BF Filter Latency'!AS141))/'BF Filter Latency'!BA141</f>
        <v>3.9397778626458377</v>
      </c>
    </row>
    <row r="112" spans="1:3" x14ac:dyDescent="0.25">
      <c r="A112">
        <f>'BF Filter Latency'!A142</f>
        <v>510</v>
      </c>
      <c r="B112" s="241">
        <f>(1/'BF Filter Latency'!N142)/'BF Filter Latency'!O142</f>
        <v>3.6266033100393695</v>
      </c>
      <c r="C112" s="241">
        <f>(1/('BF Filter Latency'!AY142*'BF Filter Latency'!AS142))/'BF Filter Latency'!BA142</f>
        <v>3.9617925416916506</v>
      </c>
    </row>
    <row r="113" spans="1:3" x14ac:dyDescent="0.25">
      <c r="A113">
        <f>'BF Filter Latency'!A143</f>
        <v>515</v>
      </c>
      <c r="B113" s="241">
        <f>(1/'BF Filter Latency'!N143)/'BF Filter Latency'!O143</f>
        <v>3.7009005952858773</v>
      </c>
      <c r="C113" s="241">
        <f>(1/('BF Filter Latency'!AY143*'BF Filter Latency'!AS143))/'BF Filter Latency'!BA143</f>
        <v>3.989782839843862</v>
      </c>
    </row>
    <row r="114" spans="1:3" x14ac:dyDescent="0.25">
      <c r="A114">
        <f>'BF Filter Latency'!A144</f>
        <v>520</v>
      </c>
      <c r="B114" s="241">
        <f>(1/'BF Filter Latency'!N144)/'BF Filter Latency'!O144</f>
        <v>3.7766858366946985</v>
      </c>
      <c r="C114" s="241">
        <f>(1/('BF Filter Latency'!AY144*'BF Filter Latency'!AS144))/'BF Filter Latency'!BA144</f>
        <v>4.0230944808641116</v>
      </c>
    </row>
    <row r="115" spans="1:3" x14ac:dyDescent="0.25">
      <c r="A115">
        <f>'BF Filter Latency'!A145</f>
        <v>525</v>
      </c>
      <c r="B115" s="241">
        <f>(1/'BF Filter Latency'!N145)/'BF Filter Latency'!O145</f>
        <v>3.8539686235185191</v>
      </c>
      <c r="C115" s="241">
        <f>(1/('BF Filter Latency'!AY145*'BF Filter Latency'!AS145))/'BF Filter Latency'!BA145</f>
        <v>4.0611870384337516</v>
      </c>
    </row>
    <row r="116" spans="1:3" x14ac:dyDescent="0.25">
      <c r="A116">
        <f>'BF Filter Latency'!A146</f>
        <v>530</v>
      </c>
      <c r="B116" s="241">
        <f>(1/'BF Filter Latency'!N146)/'BF Filter Latency'!O146</f>
        <v>3.9327586053208679</v>
      </c>
      <c r="C116" s="241">
        <f>(1/('BF Filter Latency'!AY146*'BF Filter Latency'!AS146))/'BF Filter Latency'!BA146</f>
        <v>4.1036101088739105</v>
      </c>
    </row>
    <row r="117" spans="1:3" x14ac:dyDescent="0.25">
      <c r="A117">
        <f>'BF Filter Latency'!A147</f>
        <v>535</v>
      </c>
      <c r="B117" s="241">
        <f>(1/'BF Filter Latency'!N147)/'BF Filter Latency'!O147</f>
        <v>4.0130654920949702</v>
      </c>
      <c r="C117" s="241">
        <f>(1/('BF Filter Latency'!AY147*'BF Filter Latency'!AS147))/'BF Filter Latency'!BA147</f>
        <v>4.1499852329180067</v>
      </c>
    </row>
    <row r="118" spans="1:3" x14ac:dyDescent="0.25">
      <c r="A118">
        <f>'BF Filter Latency'!A148</f>
        <v>540</v>
      </c>
      <c r="B118" s="241">
        <f>(1/'BF Filter Latency'!N148)/'BF Filter Latency'!O148</f>
        <v>4.094899054181135</v>
      </c>
      <c r="C118" s="241">
        <f>(1/('BF Filter Latency'!AY148*'BF Filter Latency'!AS148))/'BF Filter Latency'!BA148</f>
        <v>4.199992001828333</v>
      </c>
    </row>
    <row r="119" spans="1:3" x14ac:dyDescent="0.25">
      <c r="A119">
        <f>'BF Filter Latency'!A149</f>
        <v>545</v>
      </c>
      <c r="B119" s="241">
        <f>(1/'BF Filter Latency'!N149)/'BF Filter Latency'!O149</f>
        <v>4.1782691220062667</v>
      </c>
      <c r="C119" s="241">
        <f>(1/('BF Filter Latency'!AY149*'BF Filter Latency'!AS149))/'BF Filter Latency'!BA149</f>
        <v>4.2533572553535972</v>
      </c>
    </row>
    <row r="120" spans="1:3" x14ac:dyDescent="0.25">
      <c r="A120">
        <f>'BF Filter Latency'!A150</f>
        <v>550</v>
      </c>
      <c r="B120" s="241">
        <f>(1/'BF Filter Latency'!N150)/'BF Filter Latency'!O150</f>
        <v>4.2631855856670509</v>
      </c>
      <c r="C120" s="241">
        <f>(1/('BF Filter Latency'!AY150*'BF Filter Latency'!AS150))/'BF Filter Latency'!BA150</f>
        <v>4.3098465955919139</v>
      </c>
    </row>
    <row r="121" spans="1:3" x14ac:dyDescent="0.25">
      <c r="A121">
        <f>'BF Filter Latency'!A151</f>
        <v>555</v>
      </c>
      <c r="B121" s="241">
        <f>(1/'BF Filter Latency'!N151)/'BF Filter Latency'!O151</f>
        <v>4.3496583943765224</v>
      </c>
      <c r="C121" s="241">
        <f>(1/('BF Filter Latency'!AY151*'BF Filter Latency'!AS151))/'BF Filter Latency'!BA151</f>
        <v>4.3692576570558073</v>
      </c>
    </row>
    <row r="122" spans="1:3" x14ac:dyDescent="0.25">
      <c r="A122">
        <f>'BF Filter Latency'!A152</f>
        <v>560</v>
      </c>
      <c r="B122" s="241">
        <f>(1/'BF Filter Latency'!N152)/'BF Filter Latency'!O152</f>
        <v>4.43769755579196</v>
      </c>
      <c r="C122" s="241">
        <f>(1/('BF Filter Latency'!AY152*'BF Filter Latency'!AS152))/'BF Filter Latency'!BA152</f>
        <v>4.4314147234757035</v>
      </c>
    </row>
    <row r="123" spans="1:3" x14ac:dyDescent="0.25">
      <c r="A123">
        <f>'BF Filter Latency'!A153</f>
        <v>565</v>
      </c>
      <c r="B123" s="241">
        <f>(1/'BF Filter Latency'!N153)/'BF Filter Latency'!O153</f>
        <v>4.5273131352404121</v>
      </c>
      <c r="C123" s="241">
        <f>(1/('BF Filter Latency'!AY153*'BF Filter Latency'!AS153))/'BF Filter Latency'!BA153</f>
        <v>4.4961643879106035</v>
      </c>
    </row>
    <row r="124" spans="1:3" x14ac:dyDescent="0.25">
      <c r="A124">
        <f>'BF Filter Latency'!A154</f>
        <v>570</v>
      </c>
      <c r="B124" s="241">
        <f>(1/'BF Filter Latency'!N154)/'BF Filter Latency'!O154</f>
        <v>4.6185152548566553</v>
      </c>
      <c r="C124" s="241">
        <f>(1/('BF Filter Latency'!AY154*'BF Filter Latency'!AS154))/'BF Filter Latency'!BA154</f>
        <v>4.5633720286480335</v>
      </c>
    </row>
    <row r="125" spans="1:3" x14ac:dyDescent="0.25">
      <c r="A125">
        <f>'BF Filter Latency'!A155</f>
        <v>575</v>
      </c>
      <c r="B125" s="241">
        <f>(1/'BF Filter Latency'!N155)/'BF Filter Latency'!O155</f>
        <v>4.7113140926469654</v>
      </c>
      <c r="C125" s="241">
        <f>(1/('BF Filter Latency'!AY155*'BF Filter Latency'!AS155))/'BF Filter Latency'!BA155</f>
        <v>4.6329189284471459</v>
      </c>
    </row>
    <row r="126" spans="1:3" x14ac:dyDescent="0.25">
      <c r="A126">
        <f>'BF Filter Latency'!A156</f>
        <v>580</v>
      </c>
      <c r="B126" s="241">
        <f>(1/'BF Filter Latency'!N156)/'BF Filter Latency'!O156</f>
        <v>4.8057198814907549</v>
      </c>
      <c r="C126" s="241">
        <f>(1/('BF Filter Latency'!AY156*'BF Filter Latency'!AS156))/'BF Filter Latency'!BA156</f>
        <v>4.7046999051191438</v>
      </c>
    </row>
    <row r="127" spans="1:3" x14ac:dyDescent="0.25">
      <c r="A127">
        <f>'BF Filter Latency'!A157</f>
        <v>585</v>
      </c>
      <c r="B127" s="241">
        <f>(1/'BF Filter Latency'!N157)/'BF Filter Latency'!O157</f>
        <v>4.9017429080909665</v>
      </c>
      <c r="C127" s="241">
        <f>(1/('BF Filter Latency'!AY157*'BF Filter Latency'!AS157))/'BF Filter Latency'!BA157</f>
        <v>4.7786213514703446</v>
      </c>
    </row>
    <row r="128" spans="1:3" x14ac:dyDescent="0.25">
      <c r="A128">
        <f>'BF Filter Latency'!A158</f>
        <v>590</v>
      </c>
      <c r="B128" s="241">
        <f>(1/'BF Filter Latency'!N158)/'BF Filter Latency'!O158</f>
        <v>4.9993935118829596</v>
      </c>
      <c r="C128" s="241">
        <f>(1/('BF Filter Latency'!AY158*'BF Filter Latency'!AS158))/'BF Filter Latency'!BA158</f>
        <v>4.8545996051667668</v>
      </c>
    </row>
    <row r="129" spans="1:3" x14ac:dyDescent="0.25">
      <c r="A129">
        <f>'BF Filter Latency'!A159</f>
        <v>595</v>
      </c>
      <c r="B129" s="241">
        <f>(1/'BF Filter Latency'!N159)/'BF Filter Latency'!O159</f>
        <v>5.0986820839106377</v>
      </c>
      <c r="C129" s="241">
        <f>(1/('BF Filter Latency'!AY159*'BF Filter Latency'!AS159))/'BF Filter Latency'!BA159</f>
        <v>4.9325595861498535</v>
      </c>
    </row>
    <row r="130" spans="1:3" x14ac:dyDescent="0.25">
      <c r="A130">
        <f>'BF Filter Latency'!A160</f>
        <v>600</v>
      </c>
      <c r="B130" s="241">
        <f>(1/'BF Filter Latency'!N160)/'BF Filter Latency'!O160</f>
        <v>5.1996190656776111</v>
      </c>
      <c r="C130" s="241">
        <f>(1/('BF Filter Latency'!AY160*'BF Filter Latency'!AS160))/'BF Filter Latency'!BA160</f>
        <v>5.012433652280655</v>
      </c>
    </row>
    <row r="131" spans="1:3" x14ac:dyDescent="0.25">
      <c r="A131">
        <f>'BF Filter Latency'!A161</f>
        <v>605</v>
      </c>
      <c r="B131" s="241">
        <f>(1/'BF Filter Latency'!N161)/'BF Filter Latency'!O161</f>
        <v>5.3022149479803407</v>
      </c>
      <c r="C131" s="241">
        <f>(1/('BF Filter Latency'!AY161*'BF Filter Latency'!AS161))/'BF Filter Latency'!BA161</f>
        <v>5.0941606339457524</v>
      </c>
    </row>
    <row r="132" spans="1:3" x14ac:dyDescent="0.25">
      <c r="A132">
        <f>'BF Filter Latency'!A162</f>
        <v>610</v>
      </c>
      <c r="B132" s="241">
        <f>(1/'BF Filter Latency'!N162)/'BF Filter Latency'!O162</f>
        <v>5.4064802697294354</v>
      </c>
      <c r="C132" s="241">
        <f>(1/('BF Filter Latency'!AY162*'BF Filter Latency'!AS162))/'BF Filter Latency'!BA162</f>
        <v>5.1776850161676142</v>
      </c>
    </row>
    <row r="133" spans="1:3" x14ac:dyDescent="0.25">
      <c r="A133">
        <f>'BF Filter Latency'!A163</f>
        <v>615</v>
      </c>
      <c r="B133" s="241">
        <f>(1/'BF Filter Latency'!N163)/'BF Filter Latency'!O163</f>
        <v>5.5124256167645482</v>
      </c>
      <c r="C133" s="241">
        <f>(1/('BF Filter Latency'!AY163*'BF Filter Latency'!AS163))/'BF Filter Latency'!BA163</f>
        <v>5.262956242871061</v>
      </c>
    </row>
    <row r="134" spans="1:3" x14ac:dyDescent="0.25">
      <c r="A134">
        <f>'BF Filter Latency'!A164</f>
        <v>620</v>
      </c>
      <c r="B134" s="241">
        <f>(1/'BF Filter Latency'!N164)/'BF Filter Latency'!O164</f>
        <v>5.6200616206677045</v>
      </c>
      <c r="C134" s="241">
        <f>(1/('BF Filter Latency'!AY164*'BF Filter Latency'!AS164))/'BF Filter Latency'!BA164</f>
        <v>5.3499281227677908</v>
      </c>
    </row>
    <row r="135" spans="1:3" x14ac:dyDescent="0.25">
      <c r="A135">
        <f>'BF Filter Latency'!A165</f>
        <v>625</v>
      </c>
      <c r="B135" s="241">
        <f>(1/'BF Filter Latency'!N165)/'BF Filter Latency'!O165</f>
        <v>5.7293989575792486</v>
      </c>
      <c r="C135" s="241">
        <f>(1/('BF Filter Latency'!AY165*'BF Filter Latency'!AS165))/'BF Filter Latency'!BA165</f>
        <v>5.4385583201331942</v>
      </c>
    </row>
    <row r="136" spans="1:3" x14ac:dyDescent="0.25">
      <c r="A136">
        <f>'BF Filter Latency'!A166</f>
        <v>630</v>
      </c>
      <c r="B136" s="241">
        <f>(1/'BF Filter Latency'!N166)/'BF Filter Latency'!O166</f>
        <v>5.8404483470201267</v>
      </c>
      <c r="C136" s="241">
        <f>(1/('BF Filter Latency'!AY166*'BF Filter Latency'!AS166))/'BF Filter Latency'!BA166</f>
        <v>5.5288079167879429</v>
      </c>
    </row>
    <row r="137" spans="1:3" x14ac:dyDescent="0.25">
      <c r="A137">
        <f>'BF Filter Latency'!A167</f>
        <v>635</v>
      </c>
      <c r="B137" s="241">
        <f>(1/'BF Filter Latency'!N167)/'BF Filter Latency'!O167</f>
        <v>5.9532205507237173</v>
      </c>
      <c r="C137" s="241">
        <f>(1/('BF Filter Latency'!AY167*'BF Filter Latency'!AS167))/'BF Filter Latency'!BA167</f>
        <v>5.6206410340323538</v>
      </c>
    </row>
    <row r="138" spans="1:3" x14ac:dyDescent="0.25">
      <c r="A138">
        <f>'BF Filter Latency'!A168</f>
        <v>640</v>
      </c>
      <c r="B138" s="241">
        <f>(1/'BF Filter Latency'!N168)/'BF Filter Latency'!O168</f>
        <v>6.0677263714799707</v>
      </c>
      <c r="C138" s="241">
        <f>(1/('BF Filter Latency'!AY168*'BF Filter Latency'!AS168))/'BF Filter Latency'!BA168</f>
        <v>5.7140245052436587</v>
      </c>
    </row>
    <row r="139" spans="1:3" x14ac:dyDescent="0.25">
      <c r="A139">
        <f>'BF Filter Latency'!A169</f>
        <v>645</v>
      </c>
      <c r="B139" s="241">
        <f>(1/'BF Filter Latency'!N169)/'BF Filter Latency'!O169</f>
        <v>6.1839766519942598</v>
      </c>
      <c r="C139" s="241">
        <f>(1/('BF Filter Latency'!AY169*'BF Filter Latency'!AS169))/'BF Filter Latency'!BA169</f>
        <v>5.8089275914348919</v>
      </c>
    </row>
    <row r="140" spans="1:3" x14ac:dyDescent="0.25">
      <c r="A140">
        <f>'BF Filter Latency'!A170</f>
        <v>650</v>
      </c>
      <c r="B140" s="241">
        <f>(1/'BF Filter Latency'!N170)/'BF Filter Latency'!O170</f>
        <v>6.3019822737629605</v>
      </c>
      <c r="C140" s="241">
        <f>(1/('BF Filter Latency'!AY170*'BF Filter Latency'!AS170))/'BF Filter Latency'!BA170</f>
        <v>5.9053217333664554</v>
      </c>
    </row>
    <row r="141" spans="1:3" x14ac:dyDescent="0.25">
      <c r="A141">
        <f>'BF Filter Latency'!A171</f>
        <v>655</v>
      </c>
      <c r="B141" s="241">
        <f>(1/'BF Filter Latency'!N171)/'BF Filter Latency'!O171</f>
        <v>6.4217541559675082</v>
      </c>
      <c r="C141" s="241">
        <f>(1/('BF Filter Latency'!AY171*'BF Filter Latency'!AS171))/'BF Filter Latency'!BA171</f>
        <v>6.003180334857058</v>
      </c>
    </row>
    <row r="142" spans="1:3" x14ac:dyDescent="0.25">
      <c r="A142">
        <f>'BF Filter Latency'!A172</f>
        <v>660</v>
      </c>
      <c r="B142" s="241">
        <f>(1/'BF Filter Latency'!N172)/'BF Filter Latency'!O172</f>
        <v>6.5433032543883476</v>
      </c>
      <c r="C142" s="241">
        <f>(1/('BF Filter Latency'!AY172*'BF Filter Latency'!AS172))/'BF Filter Latency'!BA172</f>
        <v>6.102478572806751</v>
      </c>
    </row>
    <row r="143" spans="1:3" x14ac:dyDescent="0.25">
      <c r="A143">
        <f>'BF Filter Latency'!A173</f>
        <v>665</v>
      </c>
      <c r="B143" s="241">
        <f>(1/'BF Filter Latency'!N173)/'BF Filter Latency'!O173</f>
        <v>6.6666405603399514</v>
      </c>
      <c r="C143" s="241">
        <f>(1/('BF Filter Latency'!AY173*'BF Filter Latency'!AS173))/'BF Filter Latency'!BA173</f>
        <v>6.2031932301583756</v>
      </c>
    </row>
    <row r="144" spans="1:3" x14ac:dyDescent="0.25">
      <c r="A144">
        <f>'BF Filter Latency'!A174</f>
        <v>670</v>
      </c>
      <c r="B144" s="241">
        <f>(1/'BF Filter Latency'!N174)/'BF Filter Latency'!O174</f>
        <v>6.7917770996279021</v>
      </c>
      <c r="C144" s="241">
        <f>(1/('BF Filter Latency'!AY174*'BF Filter Latency'!AS174))/'BF Filter Latency'!BA174</f>
        <v>6.3053025486131826</v>
      </c>
    </row>
    <row r="145" spans="1:3" x14ac:dyDescent="0.25">
      <c r="A145">
        <f>'BF Filter Latency'!A175</f>
        <v>675</v>
      </c>
      <c r="B145" s="241">
        <f>(1/'BF Filter Latency'!N175)/'BF Filter Latency'!O175</f>
        <v>6.9187239315287483</v>
      </c>
      <c r="C145" s="241">
        <f>(1/('BF Filter Latency'!AY175*'BF Filter Latency'!AS175))/'BF Filter Latency'!BA175</f>
        <v>6.4087860984058915</v>
      </c>
    </row>
    <row r="146" spans="1:3" x14ac:dyDescent="0.25">
      <c r="A146">
        <f>'BF Filter Latency'!A176</f>
        <v>680</v>
      </c>
      <c r="B146" s="241">
        <f>(1/'BF Filter Latency'!N176)/'BF Filter Latency'!O176</f>
        <v>7.0474921477932666</v>
      </c>
      <c r="C146" s="241">
        <f>(1/('BF Filter Latency'!AY176*'BF Filter Latency'!AS176))/'BF Filter Latency'!BA176</f>
        <v>6.5136246628519938</v>
      </c>
    </row>
    <row r="147" spans="1:3" x14ac:dyDescent="0.25">
      <c r="A147">
        <f>'BF Filter Latency'!A177</f>
        <v>685</v>
      </c>
      <c r="B147" s="241">
        <f>(1/'BF Filter Latency'!N177)/'BF Filter Latency'!O177</f>
        <v>7.1780928716735275</v>
      </c>
      <c r="C147" s="241">
        <f>(1/('BF Filter Latency'!AY177*'BF Filter Latency'!AS177))/'BF Filter Latency'!BA177</f>
        <v>6.6198001357198457</v>
      </c>
    </row>
    <row r="148" spans="1:3" x14ac:dyDescent="0.25">
      <c r="A148">
        <f>'BF Filter Latency'!A178</f>
        <v>690</v>
      </c>
      <c r="B148" s="241">
        <f>(1/'BF Filter Latency'!N178)/'BF Filter Latency'!O178</f>
        <v>7.3105372569740181</v>
      </c>
      <c r="C148" s="241">
        <f>(1/('BF Filter Latency'!AY178*'BF Filter Latency'!AS178))/'BF Filter Latency'!BA178</f>
        <v>6.7272954297660075</v>
      </c>
    </row>
    <row r="149" spans="1:3" x14ac:dyDescent="0.25">
      <c r="A149">
        <f>'BF Filter Latency'!A179</f>
        <v>695</v>
      </c>
      <c r="B149" s="241">
        <f>(1/'BF Filter Latency'!N179)/'BF Filter Latency'!O179</f>
        <v>7.4448364871270423</v>
      </c>
      <c r="C149" s="241">
        <f>(1/('BF Filter Latency'!AY179*'BF Filter Latency'!AS179))/'BF Filter Latency'!BA179</f>
        <v>6.8360943950111208</v>
      </c>
    </row>
    <row r="150" spans="1:3" x14ac:dyDescent="0.25">
      <c r="A150">
        <f>'BF Filter Latency'!A180</f>
        <v>700</v>
      </c>
      <c r="B150" s="241">
        <f>(1/'BF Filter Latency'!N180)/'BF Filter Latency'!O180</f>
        <v>7.5810017742923961</v>
      </c>
      <c r="C150" s="241">
        <f>(1/('BF Filter Latency'!AY180*'BF Filter Latency'!AS180))/'BF Filter Latency'!BA180</f>
        <v>6.9461817455361539</v>
      </c>
    </row>
    <row r="151" spans="1:3" x14ac:dyDescent="0.25">
      <c r="A151">
        <f>'BF Filter Latency'!A181</f>
        <v>705</v>
      </c>
      <c r="B151" s="241">
        <f>(1/'BF Filter Latency'!N181)/'BF Filter Latency'!O181</f>
        <v>7.7190443584813426</v>
      </c>
      <c r="C151" s="241">
        <f>(1/('BF Filter Latency'!AY181*'BF Filter Latency'!AS181))/'BF Filter Latency'!BA181</f>
        <v>7.0575429937493048</v>
      </c>
    </row>
    <row r="152" spans="1:3" x14ac:dyDescent="0.25">
      <c r="A152">
        <f>'BF Filter Latency'!A182</f>
        <v>710</v>
      </c>
      <c r="B152" s="241">
        <f>(1/'BF Filter Latency'!N182)/'BF Filter Latency'!O182</f>
        <v>7.8589755067046916</v>
      </c>
      <c r="C152" s="241">
        <f>(1/('BF Filter Latency'!AY182*'BF Filter Latency'!AS182))/'BF Filter Latency'!BA182</f>
        <v>7.1701643912184494</v>
      </c>
    </row>
    <row r="153" spans="1:3" x14ac:dyDescent="0.25">
      <c r="A153">
        <f>'BF Filter Latency'!A183</f>
        <v>715</v>
      </c>
      <c r="B153" s="241">
        <f>(1/'BF Filter Latency'!N183)/'BF Filter Latency'!O183</f>
        <v>8.0008065121448038</v>
      </c>
      <c r="C153" s="241">
        <f>(1/('BF Filter Latency'!AY183*'BF Filter Latency'!AS183))/'BF Filter Latency'!BA183</f>
        <v>7.2840328752870178</v>
      </c>
    </row>
    <row r="154" spans="1:3" x14ac:dyDescent="0.25">
      <c r="A154">
        <f>'BF Filter Latency'!A184</f>
        <v>720</v>
      </c>
      <c r="B154" s="241">
        <f>(1/'BF Filter Latency'!N184)/'BF Filter Latency'!O184</f>
        <v>8.1445486933513269</v>
      </c>
      <c r="C154" s="241">
        <f>(1/('BF Filter Latency'!AY184*'BF Filter Latency'!AS184))/'BF Filter Latency'!BA184</f>
        <v>7.3991360207959191</v>
      </c>
    </row>
    <row r="155" spans="1:3" x14ac:dyDescent="0.25">
      <c r="A155">
        <f>'BF Filter Latency'!A185</f>
        <v>725</v>
      </c>
      <c r="B155" s="241">
        <f>(1/'BF Filter Latency'!N185)/'BF Filter Latency'!O185</f>
        <v>8.2902133934602986</v>
      </c>
      <c r="C155" s="241">
        <f>(1/('BF Filter Latency'!AY185*'BF Filter Latency'!AS185))/'BF Filter Latency'!BA185</f>
        <v>7.5154619963234497</v>
      </c>
    </row>
    <row r="156" spans="1:3" x14ac:dyDescent="0.25">
      <c r="A156">
        <f>'BF Filter Latency'!A186</f>
        <v>730</v>
      </c>
      <c r="B156" s="241">
        <f>(1/'BF Filter Latency'!N186)/'BF Filter Latency'!O186</f>
        <v>8.4378119794362298</v>
      </c>
      <c r="C156" s="241">
        <f>(1/('BF Filter Latency'!AY186*'BF Filter Latency'!AS186))/'BF Filter Latency'!BA186</f>
        <v>7.6329995244314164</v>
      </c>
    </row>
    <row r="157" spans="1:3" x14ac:dyDescent="0.25">
      <c r="A157">
        <f>'BF Filter Latency'!A187</f>
        <v>735</v>
      </c>
      <c r="B157" s="241">
        <f>(1/'BF Filter Latency'!N187)/'BF Filter Latency'!O187</f>
        <v>8.5873558413369224</v>
      </c>
      <c r="C157" s="241">
        <f>(1/('BF Filter Latency'!AY187*'BF Filter Latency'!AS187))/'BF Filter Latency'!BA187</f>
        <v>7.7517378454716628</v>
      </c>
    </row>
    <row r="158" spans="1:3" x14ac:dyDescent="0.25">
      <c r="A158">
        <f>'BF Filter Latency'!A188</f>
        <v>740</v>
      </c>
      <c r="B158" s="241">
        <f>(1/'BF Filter Latency'!N188)/'BF Filter Latency'!O188</f>
        <v>8.7388563916003825</v>
      </c>
      <c r="C158" s="241">
        <f>(1/('BF Filter Latency'!AY188*'BF Filter Latency'!AS188))/'BF Filter Latency'!BA188</f>
        <v>7.8716666845632632</v>
      </c>
    </row>
    <row r="159" spans="1:3" x14ac:dyDescent="0.25">
      <c r="A159">
        <f>'BF Filter Latency'!A189</f>
        <v>745</v>
      </c>
      <c r="B159" s="241">
        <f>(1/'BF Filter Latency'!N189)/'BF Filter Latency'!O189</f>
        <v>8.8923250643536242</v>
      </c>
      <c r="C159" s="241">
        <f>(1/('BF Filter Latency'!AY189*'BF Filter Latency'!AS189))/'BF Filter Latency'!BA189</f>
        <v>7.9927762213993958</v>
      </c>
    </row>
    <row r="160" spans="1:3" x14ac:dyDescent="0.25">
      <c r="A160">
        <f>'BF Filter Latency'!A190</f>
        <v>750</v>
      </c>
      <c r="B160" s="241">
        <f>(1/'BF Filter Latency'!N190)/'BF Filter Latency'!O190</f>
        <v>9.0477733147426918</v>
      </c>
      <c r="C160" s="241">
        <f>(1/('BF Filter Latency'!AY190*'BF Filter Latency'!AS190))/'BF Filter Latency'!BA190</f>
        <v>8.1150570625847198</v>
      </c>
    </row>
    <row r="161" spans="1:3" x14ac:dyDescent="0.25">
      <c r="A161">
        <f>'BF Filter Latency'!A191</f>
        <v>755</v>
      </c>
      <c r="B161" s="241">
        <f>(1/'BF Filter Latency'!N191)/'BF Filter Latency'!O191</f>
        <v>9.2052126182835661</v>
      </c>
      <c r="C161" s="241">
        <f>(1/('BF Filter Latency'!AY191*'BF Filter Latency'!AS191))/'BF Filter Latency'!BA191</f>
        <v>8.2385002162403556</v>
      </c>
    </row>
    <row r="162" spans="1:3" x14ac:dyDescent="0.25">
      <c r="A162">
        <f>'BF Filter Latency'!A192</f>
        <v>760</v>
      </c>
      <c r="B162" s="241">
        <f>(1/'BF Filter Latency'!N192)/'BF Filter Latency'!O192</f>
        <v>9.3646544702333454</v>
      </c>
      <c r="C162" s="241">
        <f>(1/('BF Filter Latency'!AY192*'BF Filter Latency'!AS192))/'BF Filter Latency'!BA192</f>
        <v>8.3630970686451302</v>
      </c>
    </row>
    <row r="163" spans="1:3" x14ac:dyDescent="0.25">
      <c r="A163">
        <f>'BF Filter Latency'!A193</f>
        <v>765</v>
      </c>
      <c r="B163" s="241">
        <f>(1/'BF Filter Latency'!N193)/'BF Filter Latency'!O193</f>
        <v>9.5261103849812976</v>
      </c>
      <c r="C163" s="241">
        <f>(1/('BF Filter Latency'!AY193*'BF Filter Latency'!AS193))/'BF Filter Latency'!BA193</f>
        <v>8.4888393627087453</v>
      </c>
    </row>
    <row r="164" spans="1:3" x14ac:dyDescent="0.25">
      <c r="A164">
        <f>'BF Filter Latency'!A194</f>
        <v>770</v>
      </c>
      <c r="B164" s="241">
        <f>(1/'BF Filter Latency'!N194)/'BF Filter Latency'!O194</f>
        <v>9.6895918954592108</v>
      </c>
      <c r="C164" s="241">
        <f>(1/('BF Filter Latency'!AY194*'BF Filter Latency'!AS194))/'BF Filter Latency'!BA194</f>
        <v>8.6157191780964677</v>
      </c>
    </row>
    <row r="165" spans="1:3" x14ac:dyDescent="0.25">
      <c r="A165">
        <f>'BF Filter Latency'!A195</f>
        <v>775</v>
      </c>
      <c r="B165" s="241">
        <f>(1/'BF Filter Latency'!N195)/'BF Filter Latency'!O195</f>
        <v>9.8551105525705278</v>
      </c>
      <c r="C165" s="241">
        <f>(1/('BF Filter Latency'!AY195*'BF Filter Latency'!AS195))/'BF Filter Latency'!BA195</f>
        <v>8.743728912845663</v>
      </c>
    </row>
    <row r="166" spans="1:3" x14ac:dyDescent="0.25">
      <c r="A166">
        <f>'BF Filter Latency'!A196</f>
        <v>780</v>
      </c>
      <c r="B166" s="241">
        <f>(1/'BF Filter Latency'!N196)/'BF Filter Latency'!O196</f>
        <v>10.022677924637806</v>
      </c>
      <c r="C166" s="241">
        <f>(1/('BF Filter Latency'!AY196*'BF Filter Latency'!AS196))/'BF Filter Latency'!BA196</f>
        <v>8.872861266332345</v>
      </c>
    </row>
    <row r="167" spans="1:3" x14ac:dyDescent="0.25">
      <c r="A167">
        <f>'BF Filter Latency'!A197</f>
        <v>785</v>
      </c>
      <c r="B167" s="241">
        <f>(1/'BF Filter Latency'!N197)/'BF Filter Latency'!O197</f>
        <v>10.192305596867946</v>
      </c>
      <c r="C167" s="241">
        <f>(1/('BF Filter Latency'!AY197*'BF Filter Latency'!AS197))/'BF Filter Latency'!BA197</f>
        <v>9.003109223461685</v>
      </c>
    </row>
    <row r="168" spans="1:3" x14ac:dyDescent="0.25">
      <c r="A168">
        <f>'BF Filter Latency'!A198</f>
        <v>790</v>
      </c>
      <c r="B168" s="241">
        <f>(1/'BF Filter Latency'!N198)/'BF Filter Latency'!O198</f>
        <v>10.36400517083467</v>
      </c>
      <c r="C168" s="241">
        <f>(1/('BF Filter Latency'!AY198*'BF Filter Latency'!AS198))/'BF Filter Latency'!BA198</f>
        <v>9.1344660399707109</v>
      </c>
    </row>
    <row r="169" spans="1:3" x14ac:dyDescent="0.25">
      <c r="A169">
        <f>'BF Filter Latency'!A199</f>
        <v>795</v>
      </c>
      <c r="B169" s="241">
        <f>(1/'BF Filter Latency'!N199)/'BF Filter Latency'!O199</f>
        <v>10.537788263977788</v>
      </c>
      <c r="C169" s="241">
        <f>(1/('BF Filter Latency'!AY199*'BF Filter Latency'!AS199))/'BF Filter Latency'!BA199</f>
        <v>9.2669252287428314</v>
      </c>
    </row>
    <row r="170" spans="1:3" x14ac:dyDescent="0.25">
      <c r="A170">
        <f>'BF Filter Latency'!A200</f>
        <v>800</v>
      </c>
      <c r="B170" s="241">
        <f>(1/'BF Filter Latency'!N200)/'BF Filter Latency'!O200</f>
        <v>10.713666509118724</v>
      </c>
      <c r="C170" s="241">
        <f>(1/('BF Filter Latency'!AY200*'BF Filter Latency'!AS200))/'BF Filter Latency'!BA200</f>
        <v>9.4004805470450794</v>
      </c>
    </row>
    <row r="171" spans="1:3" x14ac:dyDescent="0.25">
      <c r="A171">
        <f>'BF Filter Latency'!A201</f>
        <v>805</v>
      </c>
      <c r="B171" s="241">
        <f>(1/'BF Filter Latency'!N201)/'BF Filter Latency'!O201</f>
        <v>10.891651553991817</v>
      </c>
      <c r="C171" s="241">
        <f>(1/('BF Filter Latency'!AY201*'BF Filter Latency'!AS201))/'BF Filter Latency'!BA201</f>
        <v>9.53512598460817</v>
      </c>
    </row>
    <row r="172" spans="1:3" x14ac:dyDescent="0.25">
      <c r="A172">
        <f>'BF Filter Latency'!A202</f>
        <v>810</v>
      </c>
      <c r="B172" s="241">
        <f>(1/'BF Filter Latency'!N202)/'BF Filter Latency'!O202</f>
        <v>11.071755060790929</v>
      </c>
      <c r="C172" s="241">
        <f>(1/('BF Filter Latency'!AY202*'BF Filter Latency'!AS202))/'BF Filter Latency'!BA202</f>
        <v>9.6708557524774932</v>
      </c>
    </row>
    <row r="173" spans="1:3" x14ac:dyDescent="0.25">
      <c r="A173">
        <f>'BF Filter Latency'!A203</f>
        <v>815</v>
      </c>
      <c r="B173" s="241">
        <f>(1/'BF Filter Latency'!N203)/'BF Filter Latency'!O203</f>
        <v>11.253988705730821</v>
      </c>
      <c r="C173" s="241">
        <f>(1/('BF Filter Latency'!AY203*'BF Filter Latency'!AS203))/'BF Filter Latency'!BA203</f>
        <v>9.8076642725710954</v>
      </c>
    </row>
    <row r="174" spans="1:3" x14ac:dyDescent="0.25">
      <c r="A174">
        <f>'BF Filter Latency'!A204</f>
        <v>820</v>
      </c>
      <c r="B174" s="241">
        <f>(1/'BF Filter Latency'!N204)/'BF Filter Latency'!O204</f>
        <v>11.438364178622967</v>
      </c>
      <c r="C174" s="241">
        <f>(1/('BF Filter Latency'!AY204*'BF Filter Latency'!AS204))/'BF Filter Latency'!BA204</f>
        <v>9.9455461678864108</v>
      </c>
    </row>
    <row r="175" spans="1:3" x14ac:dyDescent="0.25">
      <c r="A175">
        <f>'BF Filter Latency'!A205</f>
        <v>825</v>
      </c>
      <c r="B175" s="241">
        <f>(1/'BF Filter Latency'!N205)/'BF Filter Latency'!O205</f>
        <v>11.624893182465161</v>
      </c>
      <c r="C175" s="241">
        <f>(1/('BF Filter Latency'!AY205*'BF Filter Latency'!AS205))/'BF Filter Latency'!BA205</f>
        <v>10.084496253303664</v>
      </c>
    </row>
    <row r="176" spans="1:3" x14ac:dyDescent="0.25">
      <c r="A176">
        <f>'BF Filter Latency'!A206</f>
        <v>830</v>
      </c>
      <c r="B176" s="241">
        <f>(1/'BF Filter Latency'!N206)/'BF Filter Latency'!O206</f>
        <v>11.813587433044662</v>
      </c>
      <c r="C176" s="241">
        <f>(1/('BF Filter Latency'!AY206*'BF Filter Latency'!AS206))/'BF Filter Latency'!BA206</f>
        <v>10.224509526939334</v>
      </c>
    </row>
    <row r="177" spans="1:3" x14ac:dyDescent="0.25">
      <c r="A177">
        <f>'BF Filter Latency'!A207</f>
        <v>835</v>
      </c>
      <c r="B177" s="241">
        <f>(1/'BF Filter Latency'!N207)/'BF Filter Latency'!O207</f>
        <v>12.004458658554297</v>
      </c>
      <c r="C177" s="241">
        <f>(1/('BF Filter Latency'!AY207*'BF Filter Latency'!AS207))/'BF Filter Latency'!BA207</f>
        <v>10.3655811620064</v>
      </c>
    </row>
    <row r="178" spans="1:3" x14ac:dyDescent="0.25">
      <c r="A178">
        <f>'BF Filter Latency'!A208</f>
        <v>840</v>
      </c>
      <c r="B178" s="241">
        <f>(1/'BF Filter Latency'!N208)/'BF Filter Latency'!O208</f>
        <v>12.197518599221162</v>
      </c>
      <c r="C178" s="241">
        <f>(1/('BF Filter Latency'!AY208*'BF Filter Latency'!AS208))/'BF Filter Latency'!BA208</f>
        <v>10.507706499143552</v>
      </c>
    </row>
    <row r="179" spans="1:3" x14ac:dyDescent="0.25">
      <c r="A179">
        <f>'BF Filter Latency'!A209</f>
        <v>845</v>
      </c>
      <c r="B179" s="241">
        <f>(1/'BF Filter Latency'!N209)/'BF Filter Latency'!O209</f>
        <v>12.392779006947521</v>
      </c>
      <c r="C179" s="241">
        <f>(1/('BF Filter Latency'!AY209*'BF Filter Latency'!AS209))/'BF Filter Latency'!BA209</f>
        <v>10.650881039178026</v>
      </c>
    </row>
    <row r="180" spans="1:3" x14ac:dyDescent="0.25">
      <c r="A180">
        <f>'BF Filter Latency'!A210</f>
        <v>850</v>
      </c>
      <c r="B180" s="241">
        <f>(1/'BF Filter Latency'!N210)/'BF Filter Latency'!O210</f>
        <v>12.590251644963484</v>
      </c>
      <c r="C180" s="241">
        <f>(1/('BF Filter Latency'!AY210*'BF Filter Latency'!AS210))/'BF Filter Latency'!BA210</f>
        <v>10.79510043629058</v>
      </c>
    </row>
    <row r="181" spans="1:3" x14ac:dyDescent="0.25">
      <c r="A181">
        <f>'BF Filter Latency'!A211</f>
        <v>855</v>
      </c>
      <c r="B181" s="241">
        <f>(1/'BF Filter Latency'!N211)/'BF Filter Latency'!O211</f>
        <v>12.789948287490995</v>
      </c>
      <c r="C181" s="241">
        <f>(1/('BF Filter Latency'!AY211*'BF Filter Latency'!AS211))/'BF Filter Latency'!BA211</f>
        <v>10.940360491553529</v>
      </c>
    </row>
    <row r="182" spans="1:3" x14ac:dyDescent="0.25">
      <c r="A182">
        <f>'BF Filter Latency'!A212</f>
        <v>860</v>
      </c>
      <c r="B182" s="241">
        <f>(1/'BF Filter Latency'!N212)/'BF Filter Latency'!O212</f>
        <v>12.991880719418923</v>
      </c>
      <c r="C182" s="241">
        <f>(1/('BF Filter Latency'!AY212*'BF Filter Latency'!AS212))/'BF Filter Latency'!BA212</f>
        <v>11.086657146815856</v>
      </c>
    </row>
    <row r="183" spans="1:3" x14ac:dyDescent="0.25">
      <c r="A183">
        <f>'BF Filter Latency'!A213</f>
        <v>865</v>
      </c>
      <c r="B183" s="241">
        <f>(1/'BF Filter Latency'!N213)/'BF Filter Latency'!O213</f>
        <v>13.196060735988706</v>
      </c>
      <c r="C183" s="241">
        <f>(1/('BF Filter Latency'!AY213*'BF Filter Latency'!AS213))/'BF Filter Latency'!BA213</f>
        <v>11.233986478911008</v>
      </c>
    </row>
    <row r="184" spans="1:3" x14ac:dyDescent="0.25">
      <c r="A184">
        <f>'BF Filter Latency'!A214</f>
        <v>870</v>
      </c>
      <c r="B184" s="241">
        <f>(1/'BF Filter Latency'!N214)/'BF Filter Latency'!O214</f>
        <v>13.402500142490315</v>
      </c>
      <c r="C184" s="241">
        <f>(1/('BF Filter Latency'!AY214*'BF Filter Latency'!AS214))/'BF Filter Latency'!BA214</f>
        <v>11.382344694165921</v>
      </c>
    </row>
    <row r="185" spans="1:3" x14ac:dyDescent="0.25">
      <c r="A185">
        <f>'BF Filter Latency'!A215</f>
        <v>875</v>
      </c>
      <c r="B185" s="241">
        <f>(1/'BF Filter Latency'!N215)/'BF Filter Latency'!O215</f>
        <v>13.611210753968107</v>
      </c>
      <c r="C185" s="241">
        <f>(1/('BF Filter Latency'!AY215*'BF Filter Latency'!AS215))/'BF Filter Latency'!BA215</f>
        <v>11.531728123190764</v>
      </c>
    </row>
    <row r="186" spans="1:3" x14ac:dyDescent="0.25">
      <c r="A186">
        <f>'BF Filter Latency'!A216</f>
        <v>880</v>
      </c>
      <c r="B186" s="241">
        <f>(1/'BF Filter Latency'!N216)/'BF Filter Latency'!O216</f>
        <v>13.822204394936296</v>
      </c>
      <c r="C186" s="241">
        <f>(1/('BF Filter Latency'!AY216*'BF Filter Latency'!AS216))/'BF Filter Latency'!BA216</f>
        <v>11.682133215931147</v>
      </c>
    </row>
    <row r="187" spans="1:3" x14ac:dyDescent="0.25">
      <c r="A187">
        <f>'BF Filter Latency'!A217</f>
        <v>885</v>
      </c>
      <c r="B187" s="241">
        <f>(1/'BF Filter Latency'!N217)/'BF Filter Latency'!O217</f>
        <v>14.035492899103676</v>
      </c>
      <c r="C187" s="241">
        <f>(1/('BF Filter Latency'!AY217*'BF Filter Latency'!AS217))/'BF Filter Latency'!BA217</f>
        <v>11.833556536966086</v>
      </c>
    </row>
    <row r="188" spans="1:3" x14ac:dyDescent="0.25">
      <c r="A188">
        <f>'BF Filter Latency'!A218</f>
        <v>890</v>
      </c>
      <c r="B188" s="241">
        <f>(1/'BF Filter Latency'!N218)/'BF Filter Latency'!O218</f>
        <v>14.251088109107295</v>
      </c>
      <c r="C188" s="241">
        <f>(1/('BF Filter Latency'!AY218*'BF Filter Latency'!AS218))/'BF Filter Latency'!BA218</f>
        <v>11.985994761035929</v>
      </c>
    </row>
    <row r="189" spans="1:3" x14ac:dyDescent="0.25">
      <c r="A189">
        <f>'BF Filter Latency'!A219</f>
        <v>895</v>
      </c>
      <c r="B189" s="241">
        <f>(1/'BF Filter Latency'!N219)/'BF Filter Latency'!O219</f>
        <v>14.469001876254774</v>
      </c>
      <c r="C189" s="241">
        <f>(1/('BF Filter Latency'!AY219*'BF Filter Latency'!AS219))/'BF Filter Latency'!BA219</f>
        <v>12.139444668786039</v>
      </c>
    </row>
    <row r="190" spans="1:3" x14ac:dyDescent="0.25">
      <c r="A190">
        <f>'BF Filter Latency'!A220</f>
        <v>900</v>
      </c>
      <c r="B190" s="241">
        <f>(1/'BF Filter Latency'!N220)/'BF Filter Latency'!O220</f>
        <v>14.689246060274916</v>
      </c>
      <c r="C190" s="241">
        <f>(1/('BF Filter Latency'!AY220*'BF Filter Latency'!AS220))/'BF Filter Latency'!BA220</f>
        <v>12.293903142713129</v>
      </c>
    </row>
    <row r="191" spans="1:3" x14ac:dyDescent="0.25">
      <c r="A191">
        <f>'BF Filter Latency'!A221</f>
        <v>905</v>
      </c>
      <c r="B191" s="241">
        <f>(1/'BF Filter Latency'!N221)/'BF Filter Latency'!O221</f>
        <v>14.911832529076458</v>
      </c>
      <c r="C191" s="241">
        <f>(1/('BF Filter Latency'!AY221*'BF Filter Latency'!AS221))/'BF Filter Latency'!BA221</f>
        <v>12.449367163301767</v>
      </c>
    </row>
    <row r="192" spans="1:3" x14ac:dyDescent="0.25">
      <c r="A192">
        <f>'BF Filter Latency'!A222</f>
        <v>910</v>
      </c>
      <c r="B192" s="241">
        <f>(1/'BF Filter Latency'!N222)/'BF Filter Latency'!O222</f>
        <v>15.136773158514588</v>
      </c>
      <c r="C192" s="241">
        <f>(1/('BF Filter Latency'!AY222*'BF Filter Latency'!AS222))/'BF Filter Latency'!BA222</f>
        <v>12.605833805340291</v>
      </c>
    </row>
    <row r="193" spans="1:3" x14ac:dyDescent="0.25">
      <c r="A193">
        <f>'BF Filter Latency'!A223</f>
        <v>915</v>
      </c>
      <c r="B193" s="241">
        <f>(1/'BF Filter Latency'!N223)/'BF Filter Latency'!O223</f>
        <v>15.364079832164895</v>
      </c>
      <c r="C193" s="241">
        <f>(1/('BF Filter Latency'!AY223*'BF Filter Latency'!AS223))/'BF Filter Latency'!BA223</f>
        <v>12.763300234405358</v>
      </c>
    </row>
    <row r="194" spans="1:3" x14ac:dyDescent="0.25">
      <c r="A194">
        <f>'BF Filter Latency'!A224</f>
        <v>920</v>
      </c>
      <c r="B194" s="241">
        <f>(1/'BF Filter Latency'!N224)/'BF Filter Latency'!O224</f>
        <v>15.593764441104685</v>
      </c>
      <c r="C194" s="241">
        <f>(1/('BF Filter Latency'!AY224*'BF Filter Latency'!AS224))/'BF Filter Latency'!BA224</f>
        <v>12.921763703505343</v>
      </c>
    </row>
    <row r="195" spans="1:3" x14ac:dyDescent="0.25">
      <c r="A195">
        <f>'BF Filter Latency'!A225</f>
        <v>925</v>
      </c>
      <c r="B195" s="241">
        <f>(1/'BF Filter Latency'!N225)/'BF Filter Latency'!O225</f>
        <v>15.825838883701222</v>
      </c>
      <c r="C195" s="241">
        <f>(1/('BF Filter Latency'!AY225*'BF Filter Latency'!AS225))/'BF Filter Latency'!BA225</f>
        <v>13.081221549874089</v>
      </c>
    </row>
    <row r="196" spans="1:3" x14ac:dyDescent="0.25">
      <c r="A196">
        <f>'BF Filter Latency'!A226</f>
        <v>930</v>
      </c>
      <c r="B196" s="241">
        <f>(1/'BF Filter Latency'!N226)/'BF Filter Latency'!O226</f>
        <v>16.060315065406819</v>
      </c>
      <c r="C196" s="241">
        <f>(1/('BF Filter Latency'!AY226*'BF Filter Latency'!AS226))/'BF Filter Latency'!BA226</f>
        <v>13.241671191906038</v>
      </c>
    </row>
    <row r="197" spans="1:3" x14ac:dyDescent="0.25">
      <c r="A197">
        <f>'BF Filter Latency'!A227</f>
        <v>935</v>
      </c>
      <c r="B197" s="241">
        <f>(1/'BF Filter Latency'!N227)/'BF Filter Latency'!O227</f>
        <v>16.29720489856032</v>
      </c>
      <c r="C197" s="241">
        <f>(1/('BF Filter Latency'!AY227*'BF Filter Latency'!AS227))/'BF Filter Latency'!BA227</f>
        <v>13.403110126225911</v>
      </c>
    </row>
    <row r="198" spans="1:3" x14ac:dyDescent="0.25">
      <c r="A198">
        <f>'BF Filter Latency'!A228</f>
        <v>940</v>
      </c>
      <c r="B198" s="241">
        <f>(1/'BF Filter Latency'!N228)/'BF Filter Latency'!O228</f>
        <v>16.536520302195068</v>
      </c>
      <c r="C198" s="241">
        <f>(1/('BF Filter Latency'!AY228*'BF Filter Latency'!AS228))/'BF Filter Latency'!BA228</f>
        <v>13.565535924884552</v>
      </c>
    </row>
    <row r="199" spans="1:3" x14ac:dyDescent="0.25">
      <c r="A199">
        <f>'BF Filter Latency'!A229</f>
        <v>945</v>
      </c>
      <c r="B199" s="241">
        <f>(1/'BF Filter Latency'!N229)/'BF Filter Latency'!O229</f>
        <v>16.778273201852841</v>
      </c>
      <c r="C199" s="241">
        <f>(1/('BF Filter Latency'!AY229*'BF Filter Latency'!AS229))/'BF Filter Latency'!BA229</f>
        <v>13.728946232675046</v>
      </c>
    </row>
    <row r="200" spans="1:3" x14ac:dyDescent="0.25">
      <c r="A200">
        <f>'BF Filter Latency'!A230</f>
        <v>950</v>
      </c>
      <c r="B200" s="241">
        <f>(1/'BF Filter Latency'!N230)/'BF Filter Latency'!O230</f>
        <v>17.022475529403685</v>
      </c>
      <c r="C200" s="241">
        <f>(1/('BF Filter Latency'!AY230*'BF Filter Latency'!AS230))/'BF Filter Latency'!BA230</f>
        <v>13.893338764562758</v>
      </c>
    </row>
    <row r="201" spans="1:3" x14ac:dyDescent="0.25">
      <c r="A201">
        <f>'BF Filter Latency'!A231</f>
        <v>955</v>
      </c>
      <c r="B201" s="241">
        <f>(1/'BF Filter Latency'!N231)/'BF Filter Latency'!O231</f>
        <v>17.269139222871505</v>
      </c>
      <c r="C201" s="241">
        <f>(1/('BF Filter Latency'!AY231*'BF Filter Latency'!AS231))/'BF Filter Latency'!BA231</f>
        <v>14.058711303222697</v>
      </c>
    </row>
    <row r="202" spans="1:3" x14ac:dyDescent="0.25">
      <c r="A202">
        <f>'BF Filter Latency'!A232</f>
        <v>960</v>
      </c>
      <c r="B202" s="241">
        <f>(1/'BF Filter Latency'!N232)/'BF Filter Latency'!O232</f>
        <v>17.518276226265026</v>
      </c>
      <c r="C202" s="241">
        <f>(1/('BF Filter Latency'!AY232*'BF Filter Latency'!AS232))/'BF Filter Latency'!BA232</f>
        <v>14.225061696679772</v>
      </c>
    </row>
    <row r="203" spans="1:3" x14ac:dyDescent="0.25">
      <c r="A203">
        <f>'BF Filter Latency'!A233</f>
        <v>965</v>
      </c>
      <c r="B203" s="241">
        <f>(1/'BF Filter Latency'!N233)/'BF Filter Latency'!O233</f>
        <v>17.76989848941415</v>
      </c>
      <c r="C203" s="241">
        <f>(1/('BF Filter Latency'!AY233*'BF Filter Latency'!AS233))/'BF Filter Latency'!BA233</f>
        <v>14.392387856045969</v>
      </c>
    </row>
    <row r="204" spans="1:3" x14ac:dyDescent="0.25">
      <c r="A204">
        <f>'BF Filter Latency'!A234</f>
        <v>970</v>
      </c>
      <c r="B204" s="241">
        <f>(1/'BF Filter Latency'!N234)/'BF Filter Latency'!O234</f>
        <v>18.024017967811375</v>
      </c>
      <c r="C204" s="241">
        <f>(1/('BF Filter Latency'!AY234*'BF Filter Latency'!AS234))/'BF Filter Latency'!BA234</f>
        <v>14.560687753349782</v>
      </c>
    </row>
    <row r="205" spans="1:3" x14ac:dyDescent="0.25">
      <c r="A205">
        <f>'BF Filter Latency'!A235</f>
        <v>975</v>
      </c>
      <c r="B205" s="241">
        <f>(1/'BF Filter Latency'!N235)/'BF Filter Latency'!O235</f>
        <v>18.280646622458178</v>
      </c>
      <c r="C205" s="241">
        <f>(1/('BF Filter Latency'!AY235*'BF Filter Latency'!AS235))/'BF Filter Latency'!BA235</f>
        <v>14.729959419453577</v>
      </c>
    </row>
    <row r="206" spans="1:3" x14ac:dyDescent="0.25">
      <c r="A206">
        <f>'BF Filter Latency'!A236</f>
        <v>980</v>
      </c>
      <c r="B206" s="241">
        <f>(1/'BF Filter Latency'!N236)/'BF Filter Latency'!O236</f>
        <v>18.539796419716158</v>
      </c>
      <c r="C206" s="241">
        <f>(1/('BF Filter Latency'!AY236*'BF Filter Latency'!AS236))/'BF Filter Latency'!BA236</f>
        <v>14.900200942054614</v>
      </c>
    </row>
    <row r="207" spans="1:3" x14ac:dyDescent="0.25">
      <c r="A207">
        <f>'BF Filter Latency'!A237</f>
        <v>985</v>
      </c>
      <c r="B207" s="241">
        <f>(1/'BF Filter Latency'!N237)/'BF Filter Latency'!O237</f>
        <v>18.801479331162774</v>
      </c>
      <c r="C207" s="241">
        <f>(1/('BF Filter Latency'!AY237*'BF Filter Latency'!AS237))/'BF Filter Latency'!BA237</f>
        <v>15.071410463765226</v>
      </c>
    </row>
    <row r="208" spans="1:3" x14ac:dyDescent="0.25">
      <c r="A208">
        <f>'BF Filter Latency'!A238</f>
        <v>990</v>
      </c>
      <c r="B208" s="241">
        <f>(1/'BF Filter Latency'!N238)/'BF Filter Latency'!O238</f>
        <v>19.065707333451627</v>
      </c>
      <c r="C208" s="241">
        <f>(1/('BF Filter Latency'!AY238*'BF Filter Latency'!AS238))/'BF Filter Latency'!BA238</f>
        <v>15.243586180269222</v>
      </c>
    </row>
    <row r="209" spans="1:3" x14ac:dyDescent="0.25">
      <c r="A209">
        <f>'BF Filter Latency'!A239</f>
        <v>995</v>
      </c>
      <c r="B209" s="241">
        <f>(1/'BF Filter Latency'!N239)/'BF Filter Latency'!O239</f>
        <v>19.332492408176879</v>
      </c>
      <c r="C209" s="241">
        <f>(1/('BF Filter Latency'!AY239*'BF Filter Latency'!AS239))/'BF Filter Latency'!BA239</f>
        <v>15.416726338550188</v>
      </c>
    </row>
    <row r="210" spans="1:3" x14ac:dyDescent="0.25">
      <c r="A210">
        <f>'BF Filter Latency'!A240</f>
        <v>1000</v>
      </c>
      <c r="B210" s="241">
        <f>(1/'BF Filter Latency'!N240)/'BF Filter Latency'!O240</f>
        <v>19.601846541742017</v>
      </c>
      <c r="C210" s="241">
        <f>(1/('BF Filter Latency'!AY240*'BF Filter Latency'!AS240))/'BF Filter Latency'!BA240</f>
        <v>15.590829235188629</v>
      </c>
    </row>
    <row r="211" spans="1:3" x14ac:dyDescent="0.25">
      <c r="A211">
        <f>'BF Filter Latency'!A241</f>
        <v>1005</v>
      </c>
      <c r="B211" s="241">
        <f>(1/'BF Filter Latency'!N241)/'BF Filter Latency'!O241</f>
        <v>19.873781725232455</v>
      </c>
      <c r="C211" s="241">
        <f>(1/('BF Filter Latency'!AY241*'BF Filter Latency'!AS241))/'BF Filter Latency'!BA241</f>
        <v>15.765893214724882</v>
      </c>
    </row>
    <row r="212" spans="1:3" x14ac:dyDescent="0.25">
      <c r="A212">
        <f>'BF Filter Latency'!A242</f>
        <v>1010</v>
      </c>
      <c r="B212" s="241">
        <f>(1/'BF Filter Latency'!N242)/'BF Filter Latency'!O242</f>
        <v>20.148309954292184</v>
      </c>
      <c r="C212" s="241">
        <f>(1/('BF Filter Latency'!AY242*'BF Filter Latency'!AS242))/'BF Filter Latency'!BA242</f>
        <v>15.941916668084959</v>
      </c>
    </row>
    <row r="213" spans="1:3" x14ac:dyDescent="0.25">
      <c r="B213" s="241"/>
      <c r="C213" s="241"/>
    </row>
    <row r="214" spans="1:3" x14ac:dyDescent="0.25">
      <c r="B214" s="241"/>
      <c r="C214" s="241"/>
    </row>
    <row r="215" spans="1:3" x14ac:dyDescent="0.25">
      <c r="B215" s="241"/>
      <c r="C215" s="241"/>
    </row>
    <row r="216" spans="1:3" x14ac:dyDescent="0.25">
      <c r="B216" s="241"/>
      <c r="C216" s="241"/>
    </row>
    <row r="217" spans="1:3" x14ac:dyDescent="0.25">
      <c r="B217" s="241"/>
      <c r="C217" s="241"/>
    </row>
    <row r="218" spans="1:3" x14ac:dyDescent="0.25">
      <c r="B218" s="241"/>
      <c r="C218" s="241"/>
    </row>
    <row r="219" spans="1:3" x14ac:dyDescent="0.25">
      <c r="B219" s="241"/>
      <c r="C219" s="241"/>
    </row>
    <row r="220" spans="1:3" x14ac:dyDescent="0.25">
      <c r="B220" s="241"/>
      <c r="C220" s="241"/>
    </row>
    <row r="221" spans="1:3" x14ac:dyDescent="0.25">
      <c r="B221" s="241"/>
      <c r="C221" s="241"/>
    </row>
    <row r="222" spans="1:3" x14ac:dyDescent="0.25">
      <c r="B222" s="241"/>
      <c r="C222" s="241"/>
    </row>
    <row r="223" spans="1:3" x14ac:dyDescent="0.25">
      <c r="B223" s="241"/>
      <c r="C223" s="241"/>
    </row>
    <row r="224" spans="1:3" x14ac:dyDescent="0.25">
      <c r="B224" s="241"/>
      <c r="C224" s="241"/>
    </row>
    <row r="225" spans="2:3" x14ac:dyDescent="0.25">
      <c r="B225" s="241"/>
      <c r="C225" s="241"/>
    </row>
    <row r="226" spans="2:3" x14ac:dyDescent="0.25">
      <c r="B226" s="241"/>
      <c r="C226" s="241"/>
    </row>
    <row r="227" spans="2:3" x14ac:dyDescent="0.25">
      <c r="B227" s="241"/>
      <c r="C227" s="241"/>
    </row>
    <row r="228" spans="2:3" x14ac:dyDescent="0.25">
      <c r="B228" s="241"/>
      <c r="C228" s="241"/>
    </row>
    <row r="229" spans="2:3" x14ac:dyDescent="0.25">
      <c r="B229" s="241"/>
      <c r="C229" s="241"/>
    </row>
    <row r="230" spans="2:3" x14ac:dyDescent="0.25">
      <c r="B230" s="241"/>
      <c r="C230" s="241"/>
    </row>
    <row r="231" spans="2:3" x14ac:dyDescent="0.25">
      <c r="B231" s="241"/>
      <c r="C231" s="241"/>
    </row>
    <row r="232" spans="2:3" x14ac:dyDescent="0.25">
      <c r="B232" s="241"/>
      <c r="C232" s="241"/>
    </row>
    <row r="233" spans="2:3" x14ac:dyDescent="0.25">
      <c r="B233" s="241"/>
      <c r="C233" s="241"/>
    </row>
    <row r="234" spans="2:3" x14ac:dyDescent="0.25">
      <c r="B234" s="241"/>
      <c r="C234" s="241"/>
    </row>
    <row r="235" spans="2:3" x14ac:dyDescent="0.25">
      <c r="B235" s="241"/>
      <c r="C235" s="241"/>
    </row>
    <row r="236" spans="2:3" x14ac:dyDescent="0.25">
      <c r="B236" s="241"/>
      <c r="C236" s="241"/>
    </row>
    <row r="237" spans="2:3" x14ac:dyDescent="0.25">
      <c r="B237" s="241"/>
      <c r="C237" s="241"/>
    </row>
    <row r="238" spans="2:3" x14ac:dyDescent="0.25">
      <c r="B238" s="241"/>
      <c r="C238" s="241"/>
    </row>
    <row r="239" spans="2:3" x14ac:dyDescent="0.25">
      <c r="B239" s="241"/>
      <c r="C239" s="241"/>
    </row>
    <row r="240" spans="2:3" x14ac:dyDescent="0.25">
      <c r="B240" s="241"/>
      <c r="C240" s="241"/>
    </row>
    <row r="241" spans="2:3" x14ac:dyDescent="0.25">
      <c r="B241" s="241"/>
      <c r="C241" s="241"/>
    </row>
    <row r="242" spans="2:3" x14ac:dyDescent="0.25">
      <c r="B242" s="241"/>
      <c r="C242" s="241"/>
    </row>
    <row r="243" spans="2:3" x14ac:dyDescent="0.25">
      <c r="B243" s="241"/>
      <c r="C243" s="241"/>
    </row>
    <row r="244" spans="2:3" x14ac:dyDescent="0.25">
      <c r="B244" s="241"/>
      <c r="C244" s="241"/>
    </row>
    <row r="245" spans="2:3" x14ac:dyDescent="0.25">
      <c r="B245" s="241"/>
      <c r="C245" s="241"/>
    </row>
    <row r="246" spans="2:3" x14ac:dyDescent="0.25">
      <c r="B246" s="241"/>
      <c r="C246" s="241"/>
    </row>
    <row r="247" spans="2:3" x14ac:dyDescent="0.25">
      <c r="B247" s="241"/>
      <c r="C247" s="241"/>
    </row>
    <row r="248" spans="2:3" x14ac:dyDescent="0.25">
      <c r="B248" s="241"/>
      <c r="C248" s="241"/>
    </row>
    <row r="249" spans="2:3" x14ac:dyDescent="0.25">
      <c r="B249" s="241"/>
      <c r="C249" s="241"/>
    </row>
    <row r="250" spans="2:3" x14ac:dyDescent="0.25">
      <c r="B250" s="241"/>
      <c r="C250" s="24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L2917"/>
  <sheetViews>
    <sheetView workbookViewId="0">
      <selection activeCell="B2" sqref="B2"/>
    </sheetView>
  </sheetViews>
  <sheetFormatPr defaultRowHeight="15" x14ac:dyDescent="0.25"/>
  <cols>
    <col min="1" max="2" width="10.42578125" style="231" customWidth="1"/>
    <col min="3" max="3" width="10.140625" style="231" customWidth="1"/>
    <col min="4" max="4" width="9.140625" style="231"/>
    <col min="7" max="7" width="9.140625" customWidth="1"/>
  </cols>
  <sheetData>
    <row r="1" spans="1:12" ht="60" x14ac:dyDescent="0.25">
      <c r="A1" s="247" t="s">
        <v>208</v>
      </c>
      <c r="B1" s="247" t="s">
        <v>207</v>
      </c>
      <c r="C1" s="247" t="s">
        <v>210</v>
      </c>
      <c r="D1" s="246" t="s">
        <v>209</v>
      </c>
      <c r="F1" s="261" t="s">
        <v>217</v>
      </c>
      <c r="G1" s="261" t="s">
        <v>218</v>
      </c>
      <c r="H1" s="173"/>
      <c r="I1" s="173"/>
      <c r="J1" s="173"/>
      <c r="K1" s="173"/>
      <c r="L1" s="173"/>
    </row>
    <row r="2" spans="1:12" x14ac:dyDescent="0.25">
      <c r="A2" s="245">
        <v>32000</v>
      </c>
      <c r="B2" s="248">
        <v>500</v>
      </c>
      <c r="C2" s="243">
        <v>1</v>
      </c>
      <c r="D2" s="243">
        <v>20</v>
      </c>
      <c r="F2" s="259" t="s">
        <v>212</v>
      </c>
      <c r="G2" s="260">
        <v>3.2029000000000002E-2</v>
      </c>
      <c r="H2" s="175"/>
      <c r="I2" s="175"/>
      <c r="J2" s="175"/>
      <c r="K2" s="175"/>
      <c r="L2" s="175"/>
    </row>
    <row r="3" spans="1:12" x14ac:dyDescent="0.25">
      <c r="A3" s="244">
        <f>1/A2</f>
        <v>3.1250000000000001E-5</v>
      </c>
      <c r="B3" s="249">
        <f>A2/B2</f>
        <v>64</v>
      </c>
      <c r="C3" s="240" t="s">
        <v>211</v>
      </c>
      <c r="F3" s="259" t="s">
        <v>213</v>
      </c>
      <c r="G3" s="260">
        <v>0.24438099999999999</v>
      </c>
      <c r="H3" s="175"/>
      <c r="I3" s="175"/>
      <c r="J3" s="175"/>
      <c r="K3" s="175"/>
      <c r="L3" s="175"/>
    </row>
    <row r="4" spans="1:12" x14ac:dyDescent="0.25">
      <c r="A4" s="244"/>
      <c r="B4" s="249"/>
      <c r="C4" s="241">
        <f>MAX(C6:C2915)</f>
        <v>1</v>
      </c>
      <c r="D4" s="241">
        <f>MAX(D6:D2915)</f>
        <v>33.184683030024672</v>
      </c>
      <c r="F4" s="259" t="s">
        <v>214</v>
      </c>
      <c r="G4" s="260">
        <v>5.2899999999999996E-4</v>
      </c>
      <c r="H4" s="175"/>
      <c r="I4" s="175"/>
      <c r="J4" s="175"/>
      <c r="K4" s="175"/>
      <c r="L4" s="175"/>
    </row>
    <row r="5" spans="1:12" ht="30" x14ac:dyDescent="0.25">
      <c r="A5" s="242" t="s">
        <v>205</v>
      </c>
      <c r="B5" s="242" t="s">
        <v>206</v>
      </c>
      <c r="C5" s="242" t="s">
        <v>219</v>
      </c>
      <c r="D5" s="242" t="s">
        <v>220</v>
      </c>
    </row>
    <row r="6" spans="1:12" x14ac:dyDescent="0.25">
      <c r="A6" s="231">
        <v>0</v>
      </c>
      <c r="B6" s="241">
        <f>RADIANS(A6)</f>
        <v>0</v>
      </c>
      <c r="C6" s="241">
        <f t="shared" ref="C6:C16" si="0">$C$2*COS(B6*$B$2*360)</f>
        <v>1</v>
      </c>
      <c r="D6" s="241"/>
    </row>
    <row r="7" spans="1:12" x14ac:dyDescent="0.25">
      <c r="A7" s="241">
        <f t="shared" ref="A7:A16" si="1">A6+$A$3</f>
        <v>3.1250000000000001E-5</v>
      </c>
      <c r="B7" s="241">
        <f t="shared" ref="B7:B9" si="2">RADIANS(A7)</f>
        <v>5.4541539124822801E-7</v>
      </c>
      <c r="C7" s="241">
        <f t="shared" si="0"/>
        <v>0.99518472667219693</v>
      </c>
      <c r="D7" s="241">
        <f>((C7-C6)/($A$3))*$D$2*'D-term Reaction'!$G$4</f>
        <v>-1.6302589378610075</v>
      </c>
    </row>
    <row r="8" spans="1:12" x14ac:dyDescent="0.25">
      <c r="A8" s="241">
        <f t="shared" si="1"/>
        <v>6.2500000000000001E-5</v>
      </c>
      <c r="B8" s="241">
        <f t="shared" si="2"/>
        <v>1.090830782496456E-6</v>
      </c>
      <c r="C8" s="241">
        <f t="shared" si="0"/>
        <v>0.98078528040323043</v>
      </c>
      <c r="D8" s="241">
        <f>((C8-C7)/($A$3))*$D$2*'D-term Reaction'!$G$4</f>
        <v>-4.8750765288212969</v>
      </c>
    </row>
    <row r="9" spans="1:12" x14ac:dyDescent="0.25">
      <c r="A9" s="241">
        <f t="shared" si="1"/>
        <v>9.3750000000000002E-5</v>
      </c>
      <c r="B9" s="241">
        <f t="shared" si="2"/>
        <v>1.636246173744684E-6</v>
      </c>
      <c r="C9" s="241">
        <f t="shared" si="0"/>
        <v>0.95694033573220882</v>
      </c>
      <c r="D9" s="241">
        <f>((C9-C8)/($A$3))*$D$2*'D-term Reaction'!$G$4</f>
        <v>-8.072944467821074</v>
      </c>
    </row>
    <row r="10" spans="1:12" x14ac:dyDescent="0.25">
      <c r="A10" s="241">
        <f t="shared" si="1"/>
        <v>1.25E-4</v>
      </c>
      <c r="B10" s="241">
        <f t="shared" ref="B10:B1522" si="3">RADIANS(A10)</f>
        <v>2.1816615649929121E-6</v>
      </c>
      <c r="C10" s="241">
        <f t="shared" si="0"/>
        <v>0.92387953251128674</v>
      </c>
      <c r="D10" s="241">
        <f>((C10-C9)/($A$3))*$D$2*'D-term Reaction'!$G$4</f>
        <v>-11.193065538475379</v>
      </c>
    </row>
    <row r="11" spans="1:12" x14ac:dyDescent="0.25">
      <c r="A11" s="241">
        <f t="shared" si="1"/>
        <v>1.5625E-4</v>
      </c>
      <c r="B11" s="241">
        <f t="shared" si="3"/>
        <v>2.7270769562411401E-6</v>
      </c>
      <c r="C11" s="241">
        <f t="shared" si="0"/>
        <v>0.88192126434835505</v>
      </c>
      <c r="D11" s="241">
        <f>((C11-C10)/($A$3))*$D$2*'D-term Reaction'!$G$4</f>
        <v>-14.205391269242151</v>
      </c>
    </row>
    <row r="12" spans="1:12" x14ac:dyDescent="0.25">
      <c r="A12" s="241">
        <f t="shared" si="1"/>
        <v>1.875E-4</v>
      </c>
      <c r="B12" s="241">
        <f t="shared" si="3"/>
        <v>3.2724923474893681E-6</v>
      </c>
      <c r="C12" s="241">
        <f t="shared" si="0"/>
        <v>0.83146961230254524</v>
      </c>
      <c r="D12" s="241">
        <f>((C12-C11)/($A$3))*$D$2*'D-term Reaction'!$G$4</f>
        <v>-17.080911316629372</v>
      </c>
    </row>
    <row r="13" spans="1:12" x14ac:dyDescent="0.25">
      <c r="A13" s="241">
        <f t="shared" si="1"/>
        <v>2.1875E-4</v>
      </c>
      <c r="B13" s="241">
        <f t="shared" si="3"/>
        <v>3.8179077387375957E-6</v>
      </c>
      <c r="C13" s="241">
        <f t="shared" si="0"/>
        <v>0.77301045336273699</v>
      </c>
      <c r="D13" s="241">
        <f>((C13-C12)/($A$3))*$D$2*'D-term Reaction'!$G$4</f>
        <v>-19.791932850661478</v>
      </c>
    </row>
    <row r="14" spans="1:12" x14ac:dyDescent="0.25">
      <c r="A14" s="241">
        <f t="shared" si="1"/>
        <v>2.5000000000000001E-4</v>
      </c>
      <c r="B14" s="241">
        <f t="shared" si="3"/>
        <v>4.3633231299858241E-6</v>
      </c>
      <c r="C14" s="241">
        <f t="shared" si="0"/>
        <v>0.70710678118654757</v>
      </c>
      <c r="D14" s="241">
        <f>((C14-C13)/($A$3))*$D$2*'D-term Reaction'!$G$4</f>
        <v>-22.312347251970685</v>
      </c>
    </row>
    <row r="15" spans="1:12" x14ac:dyDescent="0.25">
      <c r="A15" s="241">
        <f t="shared" si="1"/>
        <v>2.8125000000000003E-4</v>
      </c>
      <c r="B15" s="241">
        <f t="shared" si="3"/>
        <v>4.9087385212340526E-6</v>
      </c>
      <c r="C15" s="241">
        <f t="shared" si="0"/>
        <v>0.63439328416364549</v>
      </c>
      <c r="D15" s="241">
        <f>((C15-C14)/($A$3))*$D$2*'D-term Reaction'!$G$4</f>
        <v>-24.617881552073726</v>
      </c>
    </row>
    <row r="16" spans="1:12" x14ac:dyDescent="0.25">
      <c r="A16" s="241">
        <f t="shared" si="1"/>
        <v>3.1250000000000006E-4</v>
      </c>
      <c r="B16" s="241">
        <f t="shared" si="3"/>
        <v>5.454153912482281E-6</v>
      </c>
      <c r="C16" s="241">
        <f t="shared" si="0"/>
        <v>0.55557023301960196</v>
      </c>
      <c r="D16" s="241">
        <f>((C16-C15)/($A$3))*$D$2*'D-term Reaction'!$G$4</f>
        <v>-26.686332195327374</v>
      </c>
    </row>
    <row r="17" spans="1:8" x14ac:dyDescent="0.25">
      <c r="A17" s="241">
        <f t="shared" ref="A17:A80" si="4">A16+$A$3</f>
        <v>3.4375000000000009E-4</v>
      </c>
      <c r="B17" s="241">
        <f t="shared" si="3"/>
        <v>5.9995693037305094E-6</v>
      </c>
      <c r="C17" s="241">
        <f t="shared" ref="C17:C80" si="5">$C$2*COS(B17*$B$2*360)</f>
        <v>0.47139673682599736</v>
      </c>
      <c r="D17" s="241">
        <f>((C17-C16)/($A$3))*$D$2*'D-term Reaction'!$G$4</f>
        <v>-28.497778871306767</v>
      </c>
    </row>
    <row r="18" spans="1:8" x14ac:dyDescent="0.25">
      <c r="A18" s="241">
        <f t="shared" si="4"/>
        <v>3.7500000000000012E-4</v>
      </c>
      <c r="B18" s="241">
        <f t="shared" si="3"/>
        <v>6.5449846949787379E-6</v>
      </c>
      <c r="C18" s="241">
        <f t="shared" si="5"/>
        <v>0.38268343236508939</v>
      </c>
      <c r="D18" s="241">
        <f>((C18-C17)/($A$3))*$D$2*'D-term Reaction'!$G$4</f>
        <v>-30.034776358284997</v>
      </c>
      <c r="F18" s="254"/>
      <c r="G18" s="255"/>
      <c r="H18" s="255"/>
    </row>
    <row r="19" spans="1:8" x14ac:dyDescent="0.25">
      <c r="A19" s="241">
        <f t="shared" si="4"/>
        <v>4.0625000000000014E-4</v>
      </c>
      <c r="B19" s="241">
        <f t="shared" si="3"/>
        <v>7.0904000862269663E-6</v>
      </c>
      <c r="C19" s="241">
        <f t="shared" si="5"/>
        <v>0.29028467725446189</v>
      </c>
      <c r="D19" s="241">
        <f>((C19-C18)/($A$3))*$D$2*'D-term Reaction'!$G$4</f>
        <v>-31.282522530254045</v>
      </c>
      <c r="F19" s="256"/>
      <c r="G19" s="255"/>
      <c r="H19" s="255"/>
    </row>
    <row r="20" spans="1:8" x14ac:dyDescent="0.25">
      <c r="A20" s="241">
        <f t="shared" si="4"/>
        <v>4.3750000000000017E-4</v>
      </c>
      <c r="B20" s="241">
        <f t="shared" si="3"/>
        <v>7.6358154774751947E-6</v>
      </c>
      <c r="C20" s="241">
        <f t="shared" si="5"/>
        <v>0.19509032201612789</v>
      </c>
      <c r="D20" s="241">
        <f>((C20-C19)/($A$3))*$D$2*'D-term Reaction'!$G$4</f>
        <v>-32.229000909490352</v>
      </c>
      <c r="F20" s="256"/>
      <c r="G20" s="255"/>
      <c r="H20" s="255"/>
    </row>
    <row r="21" spans="1:8" x14ac:dyDescent="0.25">
      <c r="A21" s="241">
        <f t="shared" si="4"/>
        <v>4.687500000000002E-4</v>
      </c>
      <c r="B21" s="241">
        <f t="shared" si="3"/>
        <v>8.181230868723424E-6</v>
      </c>
      <c r="C21" s="241">
        <f t="shared" si="5"/>
        <v>9.8017140329559882E-2</v>
      </c>
      <c r="D21" s="241">
        <f>((C21-C20)/($A$3))*$D$2*'D-term Reaction'!$G$4</f>
        <v>-32.865096391804457</v>
      </c>
    </row>
    <row r="22" spans="1:8" x14ac:dyDescent="0.25">
      <c r="A22" s="241">
        <f t="shared" si="4"/>
        <v>5.0000000000000023E-4</v>
      </c>
      <c r="B22" s="241">
        <f t="shared" si="3"/>
        <v>8.7266462599716516E-6</v>
      </c>
      <c r="C22" s="241">
        <f t="shared" si="5"/>
        <v>-6.0487639202966292E-16</v>
      </c>
      <c r="D22" s="241">
        <f>((C22-C21)/($A$3))*$D$2*'D-term Reaction'!$G$4</f>
        <v>-33.184683029976</v>
      </c>
    </row>
    <row r="23" spans="1:8" x14ac:dyDescent="0.25">
      <c r="A23" s="241">
        <f t="shared" si="4"/>
        <v>5.3125000000000026E-4</v>
      </c>
      <c r="B23" s="241">
        <f t="shared" si="3"/>
        <v>9.2720616512198809E-6</v>
      </c>
      <c r="C23" s="241">
        <f t="shared" si="5"/>
        <v>-9.8017140329561533E-2</v>
      </c>
      <c r="D23" s="241">
        <f>((C23-C22)/($A$3))*$D$2*'D-term Reaction'!$G$4</f>
        <v>-33.184683029976142</v>
      </c>
    </row>
    <row r="24" spans="1:8" x14ac:dyDescent="0.25">
      <c r="A24" s="241">
        <f t="shared" si="4"/>
        <v>5.6250000000000028E-4</v>
      </c>
      <c r="B24" s="241">
        <f t="shared" si="3"/>
        <v>9.8174770424681085E-6</v>
      </c>
      <c r="C24" s="241">
        <f t="shared" si="5"/>
        <v>-0.19509032201612908</v>
      </c>
      <c r="D24" s="241">
        <f>((C24-C23)/($A$3))*$D$2*'D-term Reaction'!$G$4</f>
        <v>-32.865096391804308</v>
      </c>
    </row>
    <row r="25" spans="1:8" x14ac:dyDescent="0.25">
      <c r="A25" s="241">
        <f t="shared" si="4"/>
        <v>5.9375000000000031E-4</v>
      </c>
      <c r="B25" s="241">
        <f t="shared" si="3"/>
        <v>1.0362892433716338E-5</v>
      </c>
      <c r="C25" s="241">
        <f t="shared" si="5"/>
        <v>-0.29028467725446327</v>
      </c>
      <c r="D25" s="241">
        <f>((C25-C24)/($A$3))*$D$2*'D-term Reaction'!$G$4</f>
        <v>-32.229000909490424</v>
      </c>
    </row>
    <row r="26" spans="1:8" x14ac:dyDescent="0.25">
      <c r="A26" s="241">
        <f t="shared" si="4"/>
        <v>6.2500000000000034E-4</v>
      </c>
      <c r="B26" s="241">
        <f t="shared" si="3"/>
        <v>1.0908307824964565E-5</v>
      </c>
      <c r="C26" s="241">
        <f t="shared" si="5"/>
        <v>-0.38268343236509073</v>
      </c>
      <c r="D26" s="241">
        <f>((C26-C25)/($A$3))*$D$2*'D-term Reaction'!$G$4</f>
        <v>-31.282522530254028</v>
      </c>
    </row>
    <row r="27" spans="1:8" x14ac:dyDescent="0.25">
      <c r="A27" s="241">
        <f t="shared" si="4"/>
        <v>6.5625000000000037E-4</v>
      </c>
      <c r="B27" s="241">
        <f t="shared" si="3"/>
        <v>1.1453723216212795E-5</v>
      </c>
      <c r="C27" s="241">
        <f t="shared" si="5"/>
        <v>-0.47139673682599886</v>
      </c>
      <c r="D27" s="241">
        <f>((C27-C26)/($A$3))*$D$2*'D-term Reaction'!$G$4</f>
        <v>-30.034776358285058</v>
      </c>
    </row>
    <row r="28" spans="1:8" x14ac:dyDescent="0.25">
      <c r="A28" s="241">
        <f t="shared" si="4"/>
        <v>6.8750000000000039E-4</v>
      </c>
      <c r="B28" s="241">
        <f t="shared" si="3"/>
        <v>1.1999138607461022E-5</v>
      </c>
      <c r="C28" s="241">
        <f t="shared" si="5"/>
        <v>-0.55557023301960307</v>
      </c>
      <c r="D28" s="241">
        <f>((C28-C27)/($A$3))*$D$2*'D-term Reaction'!$G$4</f>
        <v>-28.497778871306632</v>
      </c>
    </row>
    <row r="29" spans="1:8" x14ac:dyDescent="0.25">
      <c r="A29" s="241">
        <f t="shared" si="4"/>
        <v>7.1875000000000042E-4</v>
      </c>
      <c r="B29" s="241">
        <f t="shared" si="3"/>
        <v>1.2544553998709252E-5</v>
      </c>
      <c r="C29" s="241">
        <f t="shared" si="5"/>
        <v>-0.63439328416364638</v>
      </c>
      <c r="D29" s="241">
        <f>((C29-C28)/($A$3))*$D$2*'D-term Reaction'!$G$4</f>
        <v>-26.686332195327299</v>
      </c>
    </row>
    <row r="30" spans="1:8" x14ac:dyDescent="0.25">
      <c r="A30" s="241">
        <f t="shared" si="4"/>
        <v>7.5000000000000045E-4</v>
      </c>
      <c r="B30" s="241">
        <f t="shared" si="3"/>
        <v>1.3089969389957479E-5</v>
      </c>
      <c r="C30" s="241">
        <f t="shared" si="5"/>
        <v>-0.70710678118654835</v>
      </c>
      <c r="D30" s="241">
        <f>((C30-C29)/($A$3))*$D$2*'D-term Reaction'!$G$4</f>
        <v>-24.61788155207369</v>
      </c>
    </row>
    <row r="31" spans="1:8" x14ac:dyDescent="0.25">
      <c r="A31" s="241">
        <f t="shared" si="4"/>
        <v>7.8125000000000048E-4</v>
      </c>
      <c r="B31" s="241">
        <f t="shared" si="3"/>
        <v>1.3635384781205708E-5</v>
      </c>
      <c r="C31" s="241">
        <f t="shared" si="5"/>
        <v>-0.77301045336273777</v>
      </c>
      <c r="D31" s="241">
        <f>((C31-C30)/($A$3))*$D$2*'D-term Reaction'!$G$4</f>
        <v>-22.312347251970685</v>
      </c>
    </row>
    <row r="32" spans="1:8" x14ac:dyDescent="0.25">
      <c r="A32" s="241">
        <f t="shared" si="4"/>
        <v>8.125000000000005E-4</v>
      </c>
      <c r="B32" s="241">
        <f t="shared" si="3"/>
        <v>1.4180800172453936E-5</v>
      </c>
      <c r="C32" s="241">
        <f t="shared" si="5"/>
        <v>-0.83146961230254601</v>
      </c>
      <c r="D32" s="241">
        <f>((C32-C31)/($A$3))*$D$2*'D-term Reaction'!$G$4</f>
        <v>-19.791932850661478</v>
      </c>
    </row>
    <row r="33" spans="1:4" x14ac:dyDescent="0.25">
      <c r="A33" s="241">
        <f t="shared" si="4"/>
        <v>8.4375000000000053E-4</v>
      </c>
      <c r="B33" s="241">
        <f t="shared" si="3"/>
        <v>1.4726215563702165E-5</v>
      </c>
      <c r="C33" s="241">
        <f t="shared" si="5"/>
        <v>-0.88192126434835572</v>
      </c>
      <c r="D33" s="241">
        <f>((C33-C32)/($A$3))*$D$2*'D-term Reaction'!$G$4</f>
        <v>-17.080911316629333</v>
      </c>
    </row>
    <row r="34" spans="1:4" x14ac:dyDescent="0.25">
      <c r="A34" s="241">
        <f t="shared" si="4"/>
        <v>8.7500000000000056E-4</v>
      </c>
      <c r="B34" s="241">
        <f t="shared" si="3"/>
        <v>1.5271630954950393E-5</v>
      </c>
      <c r="C34" s="241">
        <f t="shared" si="5"/>
        <v>-0.9238795325112874</v>
      </c>
      <c r="D34" s="241">
        <f>((C34-C33)/($A$3))*$D$2*'D-term Reaction'!$G$4</f>
        <v>-14.205391269242151</v>
      </c>
    </row>
    <row r="35" spans="1:4" x14ac:dyDescent="0.25">
      <c r="A35" s="241">
        <f t="shared" si="4"/>
        <v>9.0625000000000059E-4</v>
      </c>
      <c r="B35" s="241">
        <f t="shared" si="3"/>
        <v>1.5817046346198622E-5</v>
      </c>
      <c r="C35" s="241">
        <f t="shared" si="5"/>
        <v>-0.95694033573220949</v>
      </c>
      <c r="D35" s="241">
        <f>((C35-C34)/($A$3))*$D$2*'D-term Reaction'!$G$4</f>
        <v>-11.193065538475379</v>
      </c>
    </row>
    <row r="36" spans="1:4" x14ac:dyDescent="0.25">
      <c r="A36" s="241">
        <f t="shared" si="4"/>
        <v>9.3750000000000062E-4</v>
      </c>
      <c r="B36" s="241">
        <f t="shared" si="3"/>
        <v>1.6362461737446851E-5</v>
      </c>
      <c r="C36" s="241">
        <f t="shared" si="5"/>
        <v>-0.98078528040323087</v>
      </c>
      <c r="D36" s="241">
        <f>((C36-C35)/($A$3))*$D$2*'D-term Reaction'!$G$4</f>
        <v>-8.0729444678209994</v>
      </c>
    </row>
    <row r="37" spans="1:4" x14ac:dyDescent="0.25">
      <c r="A37" s="241">
        <f t="shared" si="4"/>
        <v>9.6875000000000064E-4</v>
      </c>
      <c r="B37" s="241">
        <f t="shared" si="3"/>
        <v>1.6907877128695077E-5</v>
      </c>
      <c r="C37" s="241">
        <f t="shared" si="5"/>
        <v>-0.99518472667219704</v>
      </c>
      <c r="D37" s="241">
        <f>((C37-C36)/($A$3))*$D$2*'D-term Reaction'!$G$4</f>
        <v>-4.8750765288211841</v>
      </c>
    </row>
    <row r="38" spans="1:4" x14ac:dyDescent="0.25">
      <c r="A38" s="241">
        <f t="shared" si="4"/>
        <v>1.0000000000000007E-3</v>
      </c>
      <c r="B38" s="241">
        <f t="shared" si="3"/>
        <v>1.7453292519943307E-5</v>
      </c>
      <c r="C38" s="241">
        <f t="shared" si="5"/>
        <v>-1</v>
      </c>
      <c r="D38" s="241">
        <f>((C38-C37)/($A$3))*$D$2*'D-term Reaction'!$G$4</f>
        <v>-1.63025893786097</v>
      </c>
    </row>
    <row r="39" spans="1:4" x14ac:dyDescent="0.25">
      <c r="A39" s="241">
        <f t="shared" si="4"/>
        <v>1.0312500000000007E-3</v>
      </c>
      <c r="B39" s="241">
        <f t="shared" si="3"/>
        <v>1.7998707911191536E-5</v>
      </c>
      <c r="C39" s="241">
        <f t="shared" si="5"/>
        <v>-0.99518472667219671</v>
      </c>
      <c r="D39" s="241">
        <f>((C39-C38)/($A$3))*$D$2*'D-term Reaction'!$G$4</f>
        <v>1.6302589378610828</v>
      </c>
    </row>
    <row r="40" spans="1:4" x14ac:dyDescent="0.25">
      <c r="A40" s="241">
        <f t="shared" si="4"/>
        <v>1.0625000000000007E-3</v>
      </c>
      <c r="B40" s="241">
        <f t="shared" si="3"/>
        <v>1.8544123302439765E-5</v>
      </c>
      <c r="C40" s="241">
        <f t="shared" si="5"/>
        <v>-0.98078528040322988</v>
      </c>
      <c r="D40" s="241">
        <f>((C40-C39)/($A$3))*$D$2*'D-term Reaction'!$G$4</f>
        <v>4.8750765288214097</v>
      </c>
    </row>
    <row r="41" spans="1:4" x14ac:dyDescent="0.25">
      <c r="A41" s="241">
        <f t="shared" si="4"/>
        <v>1.0937500000000008E-3</v>
      </c>
      <c r="B41" s="241">
        <f t="shared" si="3"/>
        <v>1.9089538693687991E-5</v>
      </c>
      <c r="C41" s="241">
        <f t="shared" si="5"/>
        <v>-0.95694033573220816</v>
      </c>
      <c r="D41" s="241">
        <f>((C41-C40)/($A$3))*$D$2*'D-term Reaction'!$G$4</f>
        <v>8.0729444678211131</v>
      </c>
    </row>
    <row r="42" spans="1:4" x14ac:dyDescent="0.25">
      <c r="A42" s="241">
        <f t="shared" si="4"/>
        <v>1.1250000000000008E-3</v>
      </c>
      <c r="B42" s="241">
        <f t="shared" si="3"/>
        <v>1.963495408493622E-5</v>
      </c>
      <c r="C42" s="241">
        <f t="shared" si="5"/>
        <v>-0.92387953251128574</v>
      </c>
      <c r="D42" s="241">
        <f>((C42-C41)/($A$3))*$D$2*'D-term Reaction'!$G$4</f>
        <v>11.193065538475492</v>
      </c>
    </row>
    <row r="43" spans="1:4" x14ac:dyDescent="0.25">
      <c r="A43" s="241">
        <f t="shared" si="4"/>
        <v>1.1562500000000008E-3</v>
      </c>
      <c r="B43" s="241">
        <f t="shared" si="3"/>
        <v>2.018036947618445E-5</v>
      </c>
      <c r="C43" s="241">
        <f t="shared" si="5"/>
        <v>-0.88192126434835383</v>
      </c>
      <c r="D43" s="241">
        <f>((C43-C42)/($A$3))*$D$2*'D-term Reaction'!$G$4</f>
        <v>14.205391269242226</v>
      </c>
    </row>
    <row r="44" spans="1:4" x14ac:dyDescent="0.25">
      <c r="A44" s="241">
        <f t="shared" si="4"/>
        <v>1.1875000000000008E-3</v>
      </c>
      <c r="B44" s="241">
        <f t="shared" si="3"/>
        <v>2.0725784867432679E-5</v>
      </c>
      <c r="C44" s="241">
        <f t="shared" si="5"/>
        <v>-0.83146961230254368</v>
      </c>
      <c r="D44" s="241">
        <f>((C44-C43)/($A$3))*$D$2*'D-term Reaction'!$G$4</f>
        <v>17.080911316629479</v>
      </c>
    </row>
    <row r="45" spans="1:4" x14ac:dyDescent="0.25">
      <c r="A45" s="241">
        <f t="shared" si="4"/>
        <v>1.2187500000000009E-3</v>
      </c>
      <c r="B45" s="241">
        <f t="shared" si="3"/>
        <v>2.1271200258680905E-5</v>
      </c>
      <c r="C45" s="241">
        <f t="shared" si="5"/>
        <v>-0.77301045336273577</v>
      </c>
      <c r="D45" s="241">
        <f>((C45-C44)/($A$3))*$D$2*'D-term Reaction'!$G$4</f>
        <v>19.791932850661365</v>
      </c>
    </row>
    <row r="46" spans="1:4" x14ac:dyDescent="0.25">
      <c r="A46" s="241">
        <f t="shared" si="4"/>
        <v>1.2500000000000009E-3</v>
      </c>
      <c r="B46" s="241">
        <f t="shared" si="3"/>
        <v>2.1816615649929134E-5</v>
      </c>
      <c r="C46" s="241">
        <f t="shared" si="5"/>
        <v>-0.70710678118654546</v>
      </c>
      <c r="D46" s="241">
        <f>((C46-C45)/($A$3))*$D$2*'D-term Reaction'!$G$4</f>
        <v>22.312347251970991</v>
      </c>
    </row>
    <row r="47" spans="1:4" x14ac:dyDescent="0.25">
      <c r="A47" s="241">
        <f t="shared" si="4"/>
        <v>1.2812500000000009E-3</v>
      </c>
      <c r="B47" s="241">
        <f t="shared" si="3"/>
        <v>2.2362031041177363E-5</v>
      </c>
      <c r="C47" s="241">
        <f t="shared" si="5"/>
        <v>-0.63439328416364316</v>
      </c>
      <c r="D47" s="241">
        <f>((C47-C46)/($A$3))*$D$2*'D-term Reaction'!$G$4</f>
        <v>24.617881552073801</v>
      </c>
    </row>
    <row r="48" spans="1:4" x14ac:dyDescent="0.25">
      <c r="A48" s="241">
        <f t="shared" si="4"/>
        <v>1.3125000000000009E-3</v>
      </c>
      <c r="B48" s="241">
        <f t="shared" si="3"/>
        <v>2.2907446432425593E-5</v>
      </c>
      <c r="C48" s="241">
        <f t="shared" si="5"/>
        <v>-0.55557023301959918</v>
      </c>
      <c r="D48" s="241">
        <f>((C48-C47)/($A$3))*$D$2*'D-term Reaction'!$G$4</f>
        <v>26.686332195327527</v>
      </c>
    </row>
    <row r="49" spans="1:4" x14ac:dyDescent="0.25">
      <c r="A49" s="241">
        <f t="shared" si="4"/>
        <v>1.343750000000001E-3</v>
      </c>
      <c r="B49" s="241">
        <f t="shared" si="3"/>
        <v>2.3452861823673822E-5</v>
      </c>
      <c r="C49" s="241">
        <f t="shared" si="5"/>
        <v>-0.47139673682599476</v>
      </c>
      <c r="D49" s="241">
        <f>((C49-C48)/($A$3))*$D$2*'D-term Reaction'!$G$4</f>
        <v>28.497778871306711</v>
      </c>
    </row>
    <row r="50" spans="1:4" x14ac:dyDescent="0.25">
      <c r="A50" s="241">
        <f t="shared" si="4"/>
        <v>1.375000000000001E-3</v>
      </c>
      <c r="B50" s="241">
        <f t="shared" si="3"/>
        <v>2.3998277214922048E-5</v>
      </c>
      <c r="C50" s="241">
        <f t="shared" si="5"/>
        <v>-0.38268343236508706</v>
      </c>
      <c r="D50" s="241">
        <f>((C50-C49)/($A$3))*$D$2*'D-term Reaction'!$G$4</f>
        <v>30.034776358284905</v>
      </c>
    </row>
    <row r="51" spans="1:4" x14ac:dyDescent="0.25">
      <c r="A51" s="241">
        <f t="shared" si="4"/>
        <v>1.406250000000001E-3</v>
      </c>
      <c r="B51" s="241">
        <f t="shared" si="3"/>
        <v>2.4543692606170277E-5</v>
      </c>
      <c r="C51" s="241">
        <f t="shared" si="5"/>
        <v>-0.29028467725445989</v>
      </c>
      <c r="D51" s="241">
        <f>((C51-C50)/($A$3))*$D$2*'D-term Reaction'!$G$4</f>
        <v>31.282522530253935</v>
      </c>
    </row>
    <row r="52" spans="1:4" x14ac:dyDescent="0.25">
      <c r="A52" s="241">
        <f t="shared" si="4"/>
        <v>1.4375000000000011E-3</v>
      </c>
      <c r="B52" s="241">
        <f t="shared" si="3"/>
        <v>2.5089107997418506E-5</v>
      </c>
      <c r="C52" s="241">
        <f t="shared" si="5"/>
        <v>-0.19509032201612517</v>
      </c>
      <c r="D52" s="241">
        <f>((C52-C51)/($A$3))*$D$2*'D-term Reaction'!$G$4</f>
        <v>32.229000909490601</v>
      </c>
    </row>
    <row r="53" spans="1:4" x14ac:dyDescent="0.25">
      <c r="A53" s="241">
        <f t="shared" si="4"/>
        <v>1.4687500000000011E-3</v>
      </c>
      <c r="B53" s="241">
        <f t="shared" si="3"/>
        <v>2.5634523388666736E-5</v>
      </c>
      <c r="C53" s="241">
        <f t="shared" si="5"/>
        <v>-9.8017140329556912E-2</v>
      </c>
      <c r="D53" s="241">
        <f>((C53-C52)/($A$3))*$D$2*'D-term Reaction'!$G$4</f>
        <v>32.865096391804542</v>
      </c>
    </row>
    <row r="54" spans="1:4" x14ac:dyDescent="0.25">
      <c r="A54" s="241">
        <f t="shared" si="4"/>
        <v>1.5000000000000011E-3</v>
      </c>
      <c r="B54" s="241">
        <f t="shared" si="3"/>
        <v>2.6179938779914962E-5</v>
      </c>
      <c r="C54" s="241">
        <f t="shared" si="5"/>
        <v>3.3689414105642079E-15</v>
      </c>
      <c r="D54" s="241">
        <f>((C54-C53)/($A$3))*$D$2*'D-term Reaction'!$G$4</f>
        <v>33.184683029975922</v>
      </c>
    </row>
    <row r="55" spans="1:4" x14ac:dyDescent="0.25">
      <c r="A55" s="241">
        <f t="shared" si="4"/>
        <v>1.5312500000000011E-3</v>
      </c>
      <c r="B55" s="241">
        <f t="shared" si="3"/>
        <v>2.6725354171163191E-5</v>
      </c>
      <c r="C55" s="241">
        <f t="shared" si="5"/>
        <v>9.8017140329564503E-2</v>
      </c>
      <c r="D55" s="241">
        <f>((C55-C54)/($A$3))*$D$2*'D-term Reaction'!$G$4</f>
        <v>33.184683029976213</v>
      </c>
    </row>
    <row r="56" spans="1:4" x14ac:dyDescent="0.25">
      <c r="A56" s="241">
        <f t="shared" si="4"/>
        <v>1.5625000000000012E-3</v>
      </c>
      <c r="B56" s="241">
        <f t="shared" si="3"/>
        <v>2.727076956241142E-5</v>
      </c>
      <c r="C56" s="241">
        <f t="shared" si="5"/>
        <v>0.19509032201613177</v>
      </c>
      <c r="D56" s="241">
        <f>((C56-C55)/($A$3))*$D$2*'D-term Reaction'!$G$4</f>
        <v>32.865096391804215</v>
      </c>
    </row>
    <row r="57" spans="1:4" x14ac:dyDescent="0.25">
      <c r="A57" s="241">
        <f t="shared" si="4"/>
        <v>1.5937500000000012E-3</v>
      </c>
      <c r="B57" s="241">
        <f t="shared" si="3"/>
        <v>2.7816184953659649E-5</v>
      </c>
      <c r="C57" s="241">
        <f t="shared" si="5"/>
        <v>0.29028467725446633</v>
      </c>
      <c r="D57" s="241">
        <f>((C57-C56)/($A$3))*$D$2*'D-term Reaction'!$G$4</f>
        <v>32.229000909490544</v>
      </c>
    </row>
    <row r="58" spans="1:4" x14ac:dyDescent="0.25">
      <c r="A58" s="241">
        <f t="shared" si="4"/>
        <v>1.6250000000000012E-3</v>
      </c>
      <c r="B58" s="241">
        <f t="shared" si="3"/>
        <v>2.8361600344907875E-5</v>
      </c>
      <c r="C58" s="241">
        <f t="shared" si="5"/>
        <v>0.38268343236509245</v>
      </c>
      <c r="D58" s="241">
        <f>((C58-C57)/($A$3))*$D$2*'D-term Reaction'!$G$4</f>
        <v>31.282522530253573</v>
      </c>
    </row>
    <row r="59" spans="1:4" x14ac:dyDescent="0.25">
      <c r="A59" s="241">
        <f t="shared" si="4"/>
        <v>1.6562500000000013E-3</v>
      </c>
      <c r="B59" s="241">
        <f t="shared" si="3"/>
        <v>2.8907015736156105E-5</v>
      </c>
      <c r="C59" s="241">
        <f t="shared" si="5"/>
        <v>0.47139673682600147</v>
      </c>
      <c r="D59" s="241">
        <f>((C59-C58)/($A$3))*$D$2*'D-term Reaction'!$G$4</f>
        <v>30.03477635828536</v>
      </c>
    </row>
    <row r="60" spans="1:4" x14ac:dyDescent="0.25">
      <c r="A60" s="241">
        <f t="shared" si="4"/>
        <v>1.6875000000000013E-3</v>
      </c>
      <c r="B60" s="241">
        <f t="shared" si="3"/>
        <v>2.9452431127404334E-5</v>
      </c>
      <c r="C60" s="241">
        <f t="shared" si="5"/>
        <v>0.55557023301960551</v>
      </c>
      <c r="D60" s="241">
        <f>((C60-C59)/($A$3))*$D$2*'D-term Reaction'!$G$4</f>
        <v>28.497778871306579</v>
      </c>
    </row>
    <row r="61" spans="1:4" x14ac:dyDescent="0.25">
      <c r="A61" s="241">
        <f t="shared" si="4"/>
        <v>1.7187500000000013E-3</v>
      </c>
      <c r="B61" s="241">
        <f t="shared" si="3"/>
        <v>2.9997846518652563E-5</v>
      </c>
      <c r="C61" s="241">
        <f t="shared" si="5"/>
        <v>0.63439328416364904</v>
      </c>
      <c r="D61" s="241">
        <f>((C61-C60)/($A$3))*$D$2*'D-term Reaction'!$G$4</f>
        <v>26.686332195327374</v>
      </c>
    </row>
    <row r="62" spans="1:4" x14ac:dyDescent="0.25">
      <c r="A62" s="241">
        <f t="shared" si="4"/>
        <v>1.7500000000000013E-3</v>
      </c>
      <c r="B62" s="241">
        <f t="shared" si="3"/>
        <v>3.0543261909900793E-5</v>
      </c>
      <c r="C62" s="241">
        <f t="shared" si="5"/>
        <v>0.70710678118655046</v>
      </c>
      <c r="D62" s="241">
        <f>((C62-C61)/($A$3))*$D$2*'D-term Reaction'!$G$4</f>
        <v>24.617881552073506</v>
      </c>
    </row>
    <row r="63" spans="1:4" x14ac:dyDescent="0.25">
      <c r="A63" s="241">
        <f t="shared" si="4"/>
        <v>1.7812500000000014E-3</v>
      </c>
      <c r="B63" s="241">
        <f t="shared" si="3"/>
        <v>3.1088677301149022E-5</v>
      </c>
      <c r="C63" s="241">
        <f t="shared" si="5"/>
        <v>0.77301045336273999</v>
      </c>
      <c r="D63" s="241">
        <f>((C63-C62)/($A$3))*$D$2*'D-term Reaction'!$G$4</f>
        <v>22.312347251970724</v>
      </c>
    </row>
    <row r="64" spans="1:4" x14ac:dyDescent="0.25">
      <c r="A64" s="241">
        <f t="shared" si="4"/>
        <v>1.8125000000000014E-3</v>
      </c>
      <c r="B64" s="241">
        <f t="shared" si="3"/>
        <v>3.1634092692397244E-5</v>
      </c>
      <c r="C64" s="241">
        <f t="shared" si="5"/>
        <v>0.83146961230254768</v>
      </c>
      <c r="D64" s="241">
        <f>((C64-C63)/($A$3))*$D$2*'D-term Reaction'!$G$4</f>
        <v>19.79193285066129</v>
      </c>
    </row>
    <row r="65" spans="1:4" x14ac:dyDescent="0.25">
      <c r="A65" s="241">
        <f t="shared" si="4"/>
        <v>1.8437500000000014E-3</v>
      </c>
      <c r="B65" s="241">
        <f t="shared" si="3"/>
        <v>3.2179508083645474E-5</v>
      </c>
      <c r="C65" s="241">
        <f t="shared" si="5"/>
        <v>0.88192126434835694</v>
      </c>
      <c r="D65" s="241">
        <f>((C65-C64)/($A$3))*$D$2*'D-term Reaction'!$G$4</f>
        <v>17.08091131662918</v>
      </c>
    </row>
    <row r="66" spans="1:4" x14ac:dyDescent="0.25">
      <c r="A66" s="241">
        <f t="shared" si="4"/>
        <v>1.8750000000000014E-3</v>
      </c>
      <c r="B66" s="241">
        <f t="shared" si="3"/>
        <v>3.2724923474893703E-5</v>
      </c>
      <c r="C66" s="241">
        <f t="shared" si="5"/>
        <v>0.92387953251128851</v>
      </c>
      <c r="D66" s="241">
        <f>((C66-C65)/($A$3))*$D$2*'D-term Reaction'!$G$4</f>
        <v>14.205391269242112</v>
      </c>
    </row>
    <row r="67" spans="1:4" x14ac:dyDescent="0.25">
      <c r="A67" s="241">
        <f t="shared" si="4"/>
        <v>1.9062500000000015E-3</v>
      </c>
      <c r="B67" s="241">
        <f t="shared" si="3"/>
        <v>3.3270338866141932E-5</v>
      </c>
      <c r="C67" s="241">
        <f t="shared" si="5"/>
        <v>0.95694033573221016</v>
      </c>
      <c r="D67" s="241">
        <f>((C67-C66)/($A$3))*$D$2*'D-term Reaction'!$G$4</f>
        <v>11.19306553847523</v>
      </c>
    </row>
    <row r="68" spans="1:4" x14ac:dyDescent="0.25">
      <c r="A68" s="241">
        <f t="shared" si="4"/>
        <v>1.9375000000000015E-3</v>
      </c>
      <c r="B68" s="241">
        <f t="shared" si="3"/>
        <v>3.3815754257390161E-5</v>
      </c>
      <c r="C68" s="241">
        <f t="shared" si="5"/>
        <v>0.98078528040323143</v>
      </c>
      <c r="D68" s="241">
        <f>((C68-C67)/($A$3))*$D$2*'D-term Reaction'!$G$4</f>
        <v>8.0729444678209621</v>
      </c>
    </row>
    <row r="69" spans="1:4" x14ac:dyDescent="0.25">
      <c r="A69" s="241">
        <f t="shared" si="4"/>
        <v>1.9687500000000013E-3</v>
      </c>
      <c r="B69" s="241">
        <f t="shared" si="3"/>
        <v>3.4361169648638384E-5</v>
      </c>
      <c r="C69" s="241">
        <f t="shared" si="5"/>
        <v>0.99518472667219726</v>
      </c>
      <c r="D69" s="241">
        <f>((C69-C68)/($A$3))*$D$2*'D-term Reaction'!$G$4</f>
        <v>4.8750765288210713</v>
      </c>
    </row>
    <row r="70" spans="1:4" x14ac:dyDescent="0.25">
      <c r="A70" s="241">
        <f t="shared" si="4"/>
        <v>2.0000000000000013E-3</v>
      </c>
      <c r="B70" s="241">
        <f t="shared" si="3"/>
        <v>3.4906585039886613E-5</v>
      </c>
      <c r="C70" s="241">
        <f t="shared" si="5"/>
        <v>1</v>
      </c>
      <c r="D70" s="241">
        <f>((C70-C69)/($A$3))*$D$2*'D-term Reaction'!$G$4</f>
        <v>1.6302589378608949</v>
      </c>
    </row>
    <row r="71" spans="1:4" x14ac:dyDescent="0.25">
      <c r="A71" s="241">
        <f t="shared" si="4"/>
        <v>2.0312500000000014E-3</v>
      </c>
      <c r="B71" s="241">
        <f t="shared" si="3"/>
        <v>3.5452000431134843E-5</v>
      </c>
      <c r="C71" s="241">
        <f t="shared" si="5"/>
        <v>0.99518472667219648</v>
      </c>
      <c r="D71" s="241">
        <f>((C71-C70)/($A$3))*$D$2*'D-term Reaction'!$G$4</f>
        <v>-1.6302589378611581</v>
      </c>
    </row>
    <row r="72" spans="1:4" x14ac:dyDescent="0.25">
      <c r="A72" s="241">
        <f t="shared" si="4"/>
        <v>2.0625000000000014E-3</v>
      </c>
      <c r="B72" s="241">
        <f t="shared" si="3"/>
        <v>3.5997415822383072E-5</v>
      </c>
      <c r="C72" s="241">
        <f t="shared" si="5"/>
        <v>0.98078528040322976</v>
      </c>
      <c r="D72" s="241">
        <f>((C72-C71)/($A$3))*$D$2*'D-term Reaction'!$G$4</f>
        <v>-4.8750765288213724</v>
      </c>
    </row>
    <row r="73" spans="1:4" x14ac:dyDescent="0.25">
      <c r="A73" s="241">
        <f t="shared" si="4"/>
        <v>2.0937500000000014E-3</v>
      </c>
      <c r="B73" s="241">
        <f t="shared" si="3"/>
        <v>3.6542831213631301E-5</v>
      </c>
      <c r="C73" s="241">
        <f t="shared" si="5"/>
        <v>0.95694033573220771</v>
      </c>
      <c r="D73" s="241">
        <f>((C73-C72)/($A$3))*$D$2*'D-term Reaction'!$G$4</f>
        <v>-8.0729444678212232</v>
      </c>
    </row>
    <row r="74" spans="1:4" x14ac:dyDescent="0.25">
      <c r="A74" s="241">
        <f t="shared" si="4"/>
        <v>2.1250000000000015E-3</v>
      </c>
      <c r="B74" s="241">
        <f t="shared" si="3"/>
        <v>3.708824660487953E-5</v>
      </c>
      <c r="C74" s="241">
        <f t="shared" si="5"/>
        <v>0.92387953251128463</v>
      </c>
      <c r="D74" s="241">
        <f>((C74-C73)/($A$3))*$D$2*'D-term Reaction'!$G$4</f>
        <v>-11.193065538475718</v>
      </c>
    </row>
    <row r="75" spans="1:4" x14ac:dyDescent="0.25">
      <c r="A75" s="241">
        <f t="shared" si="4"/>
        <v>2.1562500000000015E-3</v>
      </c>
      <c r="B75" s="241">
        <f t="shared" si="3"/>
        <v>3.763366199612776E-5</v>
      </c>
      <c r="C75" s="241">
        <f t="shared" si="5"/>
        <v>0.88192126434835261</v>
      </c>
      <c r="D75" s="241">
        <f>((C75-C74)/($A$3))*$D$2*'D-term Reaction'!$G$4</f>
        <v>-14.205391269242265</v>
      </c>
    </row>
    <row r="76" spans="1:4" x14ac:dyDescent="0.25">
      <c r="A76" s="241">
        <f t="shared" si="4"/>
        <v>2.1875000000000015E-3</v>
      </c>
      <c r="B76" s="241">
        <f t="shared" si="3"/>
        <v>3.8179077387375982E-5</v>
      </c>
      <c r="C76" s="241">
        <f t="shared" si="5"/>
        <v>0.83146961230254257</v>
      </c>
      <c r="D76" s="241">
        <f>((C76-C75)/($A$3))*$D$2*'D-term Reaction'!$G$4</f>
        <v>-17.080911316629443</v>
      </c>
    </row>
    <row r="77" spans="1:4" x14ac:dyDescent="0.25">
      <c r="A77" s="241">
        <f t="shared" si="4"/>
        <v>2.2187500000000015E-3</v>
      </c>
      <c r="B77" s="241">
        <f t="shared" si="3"/>
        <v>3.8724492778624211E-5</v>
      </c>
      <c r="C77" s="241">
        <f t="shared" si="5"/>
        <v>0.77301045336273411</v>
      </c>
      <c r="D77" s="241">
        <f>((C77-C76)/($A$3))*$D$2*'D-term Reaction'!$G$4</f>
        <v>-19.791932850661549</v>
      </c>
    </row>
    <row r="78" spans="1:4" x14ac:dyDescent="0.25">
      <c r="A78" s="241">
        <f t="shared" si="4"/>
        <v>2.2500000000000016E-3</v>
      </c>
      <c r="B78" s="241">
        <f t="shared" si="3"/>
        <v>3.9269908169872441E-5</v>
      </c>
      <c r="C78" s="241">
        <f t="shared" si="5"/>
        <v>0.70710678118654391</v>
      </c>
      <c r="D78" s="241">
        <f>((C78-C77)/($A$3))*$D$2*'D-term Reaction'!$G$4</f>
        <v>-22.312347251970952</v>
      </c>
    </row>
    <row r="79" spans="1:4" x14ac:dyDescent="0.25">
      <c r="A79" s="241">
        <f t="shared" si="4"/>
        <v>2.2812500000000016E-3</v>
      </c>
      <c r="B79" s="241">
        <f t="shared" si="3"/>
        <v>3.981532356112067E-5</v>
      </c>
      <c r="C79" s="241">
        <f t="shared" si="5"/>
        <v>0.63439328416364182</v>
      </c>
      <c r="D79" s="241">
        <f>((C79-C78)/($A$3))*$D$2*'D-term Reaction'!$G$4</f>
        <v>-24.617881552073726</v>
      </c>
    </row>
    <row r="80" spans="1:4" x14ac:dyDescent="0.25">
      <c r="A80" s="241">
        <f t="shared" si="4"/>
        <v>2.3125000000000016E-3</v>
      </c>
      <c r="B80" s="241">
        <f t="shared" si="3"/>
        <v>4.0360738952368899E-5</v>
      </c>
      <c r="C80" s="241">
        <f t="shared" si="5"/>
        <v>0.55557023301959785</v>
      </c>
      <c r="D80" s="241">
        <f>((C80-C79)/($A$3))*$D$2*'D-term Reaction'!$G$4</f>
        <v>-26.686332195327527</v>
      </c>
    </row>
    <row r="81" spans="1:4" x14ac:dyDescent="0.25">
      <c r="A81" s="241">
        <f t="shared" ref="A81:A144" si="6">A80+$A$3</f>
        <v>2.3437500000000016E-3</v>
      </c>
      <c r="B81" s="241">
        <f t="shared" si="3"/>
        <v>4.0906154343617129E-5</v>
      </c>
      <c r="C81" s="241">
        <f t="shared" ref="C81:C144" si="7">$C$2*COS(B81*$B$2*360)</f>
        <v>0.47139673682599331</v>
      </c>
      <c r="D81" s="241">
        <f>((C81-C80)/($A$3))*$D$2*'D-term Reaction'!$G$4</f>
        <v>-28.49777887130675</v>
      </c>
    </row>
    <row r="82" spans="1:4" x14ac:dyDescent="0.25">
      <c r="A82" s="241">
        <f t="shared" si="6"/>
        <v>2.3750000000000017E-3</v>
      </c>
      <c r="B82" s="241">
        <f t="shared" si="3"/>
        <v>4.1451569734865358E-5</v>
      </c>
      <c r="C82" s="241">
        <f t="shared" si="7"/>
        <v>0.38268343236508473</v>
      </c>
      <c r="D82" s="241">
        <f>((C82-C81)/($A$3))*$D$2*'D-term Reaction'!$G$4</f>
        <v>-30.034776358285207</v>
      </c>
    </row>
    <row r="83" spans="1:4" x14ac:dyDescent="0.25">
      <c r="A83" s="241">
        <f t="shared" si="6"/>
        <v>2.4062500000000017E-3</v>
      </c>
      <c r="B83" s="241">
        <f t="shared" si="3"/>
        <v>4.1996985126113587E-5</v>
      </c>
      <c r="C83" s="241">
        <f t="shared" si="7"/>
        <v>0.29028467725445745</v>
      </c>
      <c r="D83" s="241">
        <f>((C83-C82)/($A$3))*$D$2*'D-term Reaction'!$G$4</f>
        <v>-31.282522530253971</v>
      </c>
    </row>
    <row r="84" spans="1:4" x14ac:dyDescent="0.25">
      <c r="A84" s="241">
        <f t="shared" si="6"/>
        <v>2.4375000000000017E-3</v>
      </c>
      <c r="B84" s="241">
        <f t="shared" si="3"/>
        <v>4.254240051736181E-5</v>
      </c>
      <c r="C84" s="241">
        <f t="shared" si="7"/>
        <v>0.19509032201612442</v>
      </c>
      <c r="D84" s="241">
        <f>((C84-C83)/($A$3))*$D$2*'D-term Reaction'!$G$4</f>
        <v>-32.229000909490033</v>
      </c>
    </row>
    <row r="85" spans="1:4" x14ac:dyDescent="0.25">
      <c r="A85" s="241">
        <f t="shared" si="6"/>
        <v>2.4687500000000018E-3</v>
      </c>
      <c r="B85" s="241">
        <f t="shared" si="3"/>
        <v>4.3087815908610039E-5</v>
      </c>
      <c r="C85" s="241">
        <f t="shared" si="7"/>
        <v>9.8017140329556149E-2</v>
      </c>
      <c r="D85" s="241">
        <f>((C85-C84)/($A$3))*$D$2*'D-term Reaction'!$G$4</f>
        <v>-32.865096391804549</v>
      </c>
    </row>
    <row r="86" spans="1:4" x14ac:dyDescent="0.25">
      <c r="A86" s="241">
        <f t="shared" si="6"/>
        <v>2.5000000000000018E-3</v>
      </c>
      <c r="B86" s="241">
        <f t="shared" si="3"/>
        <v>4.3633231299858268E-5</v>
      </c>
      <c r="C86" s="241">
        <f t="shared" si="7"/>
        <v>-5.9109618241737216E-15</v>
      </c>
      <c r="D86" s="241">
        <f>((C86-C85)/($A$3))*$D$2*'D-term Reaction'!$G$4</f>
        <v>-33.184683029976526</v>
      </c>
    </row>
    <row r="87" spans="1:4" x14ac:dyDescent="0.25">
      <c r="A87" s="241">
        <f t="shared" si="6"/>
        <v>2.5312500000000018E-3</v>
      </c>
      <c r="B87" s="241">
        <f t="shared" si="3"/>
        <v>4.4178646691106498E-5</v>
      </c>
      <c r="C87" s="241">
        <f t="shared" si="7"/>
        <v>-9.8017140329566155E-2</v>
      </c>
      <c r="D87" s="241">
        <f>((C87-C86)/($A$3))*$D$2*'D-term Reaction'!$G$4</f>
        <v>-33.184683029975908</v>
      </c>
    </row>
    <row r="88" spans="1:4" x14ac:dyDescent="0.25">
      <c r="A88" s="241">
        <f t="shared" si="6"/>
        <v>2.5625000000000018E-3</v>
      </c>
      <c r="B88" s="241">
        <f t="shared" si="3"/>
        <v>4.4724062082354727E-5</v>
      </c>
      <c r="C88" s="241">
        <f t="shared" si="7"/>
        <v>-0.19509032201613427</v>
      </c>
      <c r="D88" s="241">
        <f>((C88-C87)/($A$3))*$D$2*'D-term Reaction'!$G$4</f>
        <v>-32.865096391804499</v>
      </c>
    </row>
    <row r="89" spans="1:4" x14ac:dyDescent="0.25">
      <c r="A89" s="241">
        <f t="shared" si="6"/>
        <v>2.5937500000000019E-3</v>
      </c>
      <c r="B89" s="241">
        <f t="shared" si="3"/>
        <v>4.5269477473602956E-5</v>
      </c>
      <c r="C89" s="241">
        <f t="shared" si="7"/>
        <v>-0.29028467725446788</v>
      </c>
      <c r="D89" s="241">
        <f>((C89-C88)/($A$3))*$D$2*'D-term Reaction'!$G$4</f>
        <v>-32.229000909490225</v>
      </c>
    </row>
    <row r="90" spans="1:4" x14ac:dyDescent="0.25">
      <c r="A90" s="241">
        <f t="shared" si="6"/>
        <v>2.6250000000000019E-3</v>
      </c>
      <c r="B90" s="241">
        <f t="shared" si="3"/>
        <v>4.5814892864851185E-5</v>
      </c>
      <c r="C90" s="241">
        <f t="shared" si="7"/>
        <v>-0.38268343236509644</v>
      </c>
      <c r="D90" s="241">
        <f>((C90-C89)/($A$3))*$D$2*'D-term Reaction'!$G$4</f>
        <v>-31.282522530254401</v>
      </c>
    </row>
    <row r="91" spans="1:4" x14ac:dyDescent="0.25">
      <c r="A91" s="241">
        <f t="shared" si="6"/>
        <v>2.6562500000000019E-3</v>
      </c>
      <c r="B91" s="241">
        <f t="shared" si="3"/>
        <v>4.6360308256099415E-5</v>
      </c>
      <c r="C91" s="241">
        <f t="shared" si="7"/>
        <v>-0.47139673682600375</v>
      </c>
      <c r="D91" s="241">
        <f>((C91-C90)/($A$3))*$D$2*'D-term Reaction'!$G$4</f>
        <v>-30.034776358284777</v>
      </c>
    </row>
    <row r="92" spans="1:4" x14ac:dyDescent="0.25">
      <c r="A92" s="241">
        <f t="shared" si="6"/>
        <v>2.687500000000002E-3</v>
      </c>
      <c r="B92" s="241">
        <f t="shared" si="3"/>
        <v>4.6905723647347644E-5</v>
      </c>
      <c r="C92" s="241">
        <f t="shared" si="7"/>
        <v>-0.55557023301960773</v>
      </c>
      <c r="D92" s="241">
        <f>((C92-C91)/($A$3))*$D$2*'D-term Reaction'!$G$4</f>
        <v>-28.497778871306561</v>
      </c>
    </row>
    <row r="93" spans="1:4" x14ac:dyDescent="0.25">
      <c r="A93" s="241">
        <f t="shared" si="6"/>
        <v>2.718750000000002E-3</v>
      </c>
      <c r="B93" s="241">
        <f t="shared" si="3"/>
        <v>4.7451139038595866E-5</v>
      </c>
      <c r="C93" s="241">
        <f t="shared" si="7"/>
        <v>-0.63439328416365026</v>
      </c>
      <c r="D93" s="241">
        <f>((C93-C92)/($A$3))*$D$2*'D-term Reaction'!$G$4</f>
        <v>-26.68633219532704</v>
      </c>
    </row>
    <row r="94" spans="1:4" x14ac:dyDescent="0.25">
      <c r="A94" s="241">
        <f t="shared" si="6"/>
        <v>2.750000000000002E-3</v>
      </c>
      <c r="B94" s="241">
        <f t="shared" si="3"/>
        <v>4.7996554429844096E-5</v>
      </c>
      <c r="C94" s="241">
        <f t="shared" si="7"/>
        <v>-0.70710678118655168</v>
      </c>
      <c r="D94" s="241">
        <f>((C94-C93)/($A$3))*$D$2*'D-term Reaction'!$G$4</f>
        <v>-24.617881552073506</v>
      </c>
    </row>
    <row r="95" spans="1:4" x14ac:dyDescent="0.25">
      <c r="A95" s="241">
        <f t="shared" si="6"/>
        <v>2.781250000000002E-3</v>
      </c>
      <c r="B95" s="241">
        <f t="shared" si="3"/>
        <v>4.8541969821092325E-5</v>
      </c>
      <c r="C95" s="241">
        <f t="shared" si="7"/>
        <v>-0.77301045336274044</v>
      </c>
      <c r="D95" s="241">
        <f>((C95-C94)/($A$3))*$D$2*'D-term Reaction'!$G$4</f>
        <v>-22.312347251970461</v>
      </c>
    </row>
    <row r="96" spans="1:4" x14ac:dyDescent="0.25">
      <c r="A96" s="241">
        <f t="shared" si="6"/>
        <v>2.8125000000000021E-3</v>
      </c>
      <c r="B96" s="241">
        <f t="shared" si="3"/>
        <v>4.9087385212340554E-5</v>
      </c>
      <c r="C96" s="241">
        <f t="shared" si="7"/>
        <v>-0.83146961230254812</v>
      </c>
      <c r="D96" s="241">
        <f>((C96-C95)/($A$3))*$D$2*'D-term Reaction'!$G$4</f>
        <v>-19.79193285066129</v>
      </c>
    </row>
    <row r="97" spans="1:4" x14ac:dyDescent="0.25">
      <c r="A97" s="241">
        <f t="shared" si="6"/>
        <v>2.8437500000000021E-3</v>
      </c>
      <c r="B97" s="241">
        <f t="shared" si="3"/>
        <v>4.9632800603588784E-5</v>
      </c>
      <c r="C97" s="241">
        <f t="shared" si="7"/>
        <v>-0.88192126434835816</v>
      </c>
      <c r="D97" s="241">
        <f>((C97-C96)/($A$3))*$D$2*'D-term Reaction'!$G$4</f>
        <v>-17.080911316629443</v>
      </c>
    </row>
    <row r="98" spans="1:4" x14ac:dyDescent="0.25">
      <c r="A98" s="241">
        <f t="shared" si="6"/>
        <v>2.8750000000000021E-3</v>
      </c>
      <c r="B98" s="241">
        <f t="shared" si="3"/>
        <v>5.0178215994837013E-5</v>
      </c>
      <c r="C98" s="241">
        <f t="shared" si="7"/>
        <v>-0.92387953251128918</v>
      </c>
      <c r="D98" s="241">
        <f>((C98-C97)/($A$3))*$D$2*'D-term Reaction'!$G$4</f>
        <v>-14.205391269241924</v>
      </c>
    </row>
    <row r="99" spans="1:4" x14ac:dyDescent="0.25">
      <c r="A99" s="241">
        <f t="shared" si="6"/>
        <v>2.9062500000000021E-3</v>
      </c>
      <c r="B99" s="241">
        <f t="shared" si="3"/>
        <v>5.0723631386085242E-5</v>
      </c>
      <c r="C99" s="241">
        <f t="shared" si="7"/>
        <v>-0.95694033573221116</v>
      </c>
      <c r="D99" s="241">
        <f>((C99-C98)/($A$3))*$D$2*'D-term Reaction'!$G$4</f>
        <v>-11.193065538475343</v>
      </c>
    </row>
    <row r="100" spans="1:4" x14ac:dyDescent="0.25">
      <c r="A100" s="241">
        <f t="shared" si="6"/>
        <v>2.9375000000000022E-3</v>
      </c>
      <c r="B100" s="241">
        <f t="shared" si="3"/>
        <v>5.1269046777333471E-5</v>
      </c>
      <c r="C100" s="241">
        <f t="shared" si="7"/>
        <v>-0.98078528040323187</v>
      </c>
      <c r="D100" s="241">
        <f>((C100-C99)/($A$3))*$D$2*'D-term Reaction'!$G$4</f>
        <v>-8.072944467820772</v>
      </c>
    </row>
    <row r="101" spans="1:4" x14ac:dyDescent="0.25">
      <c r="A101" s="241">
        <f t="shared" si="6"/>
        <v>2.9687500000000022E-3</v>
      </c>
      <c r="B101" s="241">
        <f t="shared" si="3"/>
        <v>5.1814462168581694E-5</v>
      </c>
      <c r="C101" s="241">
        <f t="shared" si="7"/>
        <v>-0.99518472667219759</v>
      </c>
      <c r="D101" s="241">
        <f>((C101-C100)/($A$3))*$D$2*'D-term Reaction'!$G$4</f>
        <v>-4.875076528821034</v>
      </c>
    </row>
    <row r="102" spans="1:4" x14ac:dyDescent="0.25">
      <c r="A102" s="241">
        <f t="shared" si="6"/>
        <v>3.0000000000000022E-3</v>
      </c>
      <c r="B102" s="241">
        <f t="shared" si="3"/>
        <v>5.2359877559829923E-5</v>
      </c>
      <c r="C102" s="241">
        <f t="shared" si="7"/>
        <v>-1</v>
      </c>
      <c r="D102" s="241">
        <f>((C102-C101)/($A$3))*$D$2*'D-term Reaction'!$G$4</f>
        <v>-1.6302589378607821</v>
      </c>
    </row>
    <row r="103" spans="1:4" x14ac:dyDescent="0.25">
      <c r="A103" s="241">
        <f t="shared" si="6"/>
        <v>3.0312500000000023E-3</v>
      </c>
      <c r="B103" s="241">
        <f t="shared" si="3"/>
        <v>5.2905292951078153E-5</v>
      </c>
      <c r="C103" s="241">
        <f t="shared" si="7"/>
        <v>-0.99518472667219626</v>
      </c>
      <c r="D103" s="241">
        <f>((C103-C102)/($A$3))*$D$2*'D-term Reaction'!$G$4</f>
        <v>1.6302589378612331</v>
      </c>
    </row>
    <row r="104" spans="1:4" x14ac:dyDescent="0.25">
      <c r="A104" s="241">
        <f t="shared" si="6"/>
        <v>3.0625000000000023E-3</v>
      </c>
      <c r="B104" s="241">
        <f t="shared" si="3"/>
        <v>5.3450708342326382E-5</v>
      </c>
      <c r="C104" s="241">
        <f t="shared" si="7"/>
        <v>-0.98078528040322888</v>
      </c>
      <c r="D104" s="241">
        <f>((C104-C103)/($A$3))*$D$2*'D-term Reaction'!$G$4</f>
        <v>4.875076528821598</v>
      </c>
    </row>
    <row r="105" spans="1:4" x14ac:dyDescent="0.25">
      <c r="A105" s="241">
        <f t="shared" si="6"/>
        <v>3.0937500000000023E-3</v>
      </c>
      <c r="B105" s="241">
        <f t="shared" si="3"/>
        <v>5.3996123733574611E-5</v>
      </c>
      <c r="C105" s="241">
        <f t="shared" si="7"/>
        <v>-0.95694033573220671</v>
      </c>
      <c r="D105" s="241">
        <f>((C105-C104)/($A$3))*$D$2*'D-term Reaction'!$G$4</f>
        <v>8.0729444678212623</v>
      </c>
    </row>
    <row r="106" spans="1:4" x14ac:dyDescent="0.25">
      <c r="A106" s="241">
        <f t="shared" si="6"/>
        <v>3.1250000000000023E-3</v>
      </c>
      <c r="B106" s="241">
        <f t="shared" si="3"/>
        <v>5.454153912482284E-5</v>
      </c>
      <c r="C106" s="241">
        <f t="shared" si="7"/>
        <v>-0.92387953251128396</v>
      </c>
      <c r="D106" s="241">
        <f>((C106-C105)/($A$3))*$D$2*'D-term Reaction'!$G$4</f>
        <v>11.193065538475606</v>
      </c>
    </row>
    <row r="107" spans="1:4" x14ac:dyDescent="0.25">
      <c r="A107" s="241">
        <f t="shared" si="6"/>
        <v>3.1562500000000024E-3</v>
      </c>
      <c r="B107" s="241">
        <f t="shared" si="3"/>
        <v>5.508695451607107E-5</v>
      </c>
      <c r="C107" s="241">
        <f t="shared" si="7"/>
        <v>-0.88192126434835183</v>
      </c>
      <c r="D107" s="241">
        <f>((C107-C106)/($A$3))*$D$2*'D-term Reaction'!$G$4</f>
        <v>14.205391269242304</v>
      </c>
    </row>
    <row r="108" spans="1:4" x14ac:dyDescent="0.25">
      <c r="A108" s="241">
        <f t="shared" si="6"/>
        <v>3.1875000000000024E-3</v>
      </c>
      <c r="B108" s="241">
        <f t="shared" si="3"/>
        <v>5.5632369907319299E-5</v>
      </c>
      <c r="C108" s="241">
        <f t="shared" si="7"/>
        <v>-0.83146961230254068</v>
      </c>
      <c r="D108" s="241">
        <f>((C108-C107)/($A$3))*$D$2*'D-term Reaction'!$G$4</f>
        <v>17.08091131662982</v>
      </c>
    </row>
    <row r="109" spans="1:4" x14ac:dyDescent="0.25">
      <c r="A109" s="241">
        <f t="shared" si="6"/>
        <v>3.2187500000000024E-3</v>
      </c>
      <c r="B109" s="241">
        <f t="shared" si="3"/>
        <v>5.6177785298567521E-5</v>
      </c>
      <c r="C109" s="241">
        <f t="shared" si="7"/>
        <v>-0.77301045336273311</v>
      </c>
      <c r="D109" s="241">
        <f>((C109-C108)/($A$3))*$D$2*'D-term Reaction'!$G$4</f>
        <v>19.791932850661251</v>
      </c>
    </row>
    <row r="110" spans="1:4" x14ac:dyDescent="0.25">
      <c r="A110" s="241">
        <f t="shared" si="6"/>
        <v>3.2500000000000025E-3</v>
      </c>
      <c r="B110" s="241">
        <f t="shared" si="3"/>
        <v>5.6723200689815751E-5</v>
      </c>
      <c r="C110" s="241">
        <f t="shared" si="7"/>
        <v>-0.70710678118654346</v>
      </c>
      <c r="D110" s="241">
        <f>((C110-C109)/($A$3))*$D$2*'D-term Reaction'!$G$4</f>
        <v>22.312347251970763</v>
      </c>
    </row>
    <row r="111" spans="1:4" x14ac:dyDescent="0.25">
      <c r="A111" s="241">
        <f t="shared" si="6"/>
        <v>3.2812500000000025E-3</v>
      </c>
      <c r="B111" s="241">
        <f t="shared" si="3"/>
        <v>5.726861608106398E-5</v>
      </c>
      <c r="C111" s="241">
        <f t="shared" si="7"/>
        <v>-0.63439328416363994</v>
      </c>
      <c r="D111" s="241">
        <f>((C111-C110)/($A$3))*$D$2*'D-term Reaction'!$G$4</f>
        <v>24.617881552074216</v>
      </c>
    </row>
    <row r="112" spans="1:4" x14ac:dyDescent="0.25">
      <c r="A112" s="241">
        <f t="shared" si="6"/>
        <v>3.3125000000000025E-3</v>
      </c>
      <c r="B112" s="241">
        <f t="shared" si="3"/>
        <v>5.7814031472312209E-5</v>
      </c>
      <c r="C112" s="241">
        <f t="shared" si="7"/>
        <v>-0.55557023301959496</v>
      </c>
      <c r="D112" s="241">
        <f>((C112-C111)/($A$3))*$D$2*'D-term Reaction'!$G$4</f>
        <v>26.686332195327861</v>
      </c>
    </row>
    <row r="113" spans="1:4" x14ac:dyDescent="0.25">
      <c r="A113" s="241">
        <f t="shared" si="6"/>
        <v>3.3437500000000025E-3</v>
      </c>
      <c r="B113" s="241">
        <f t="shared" si="3"/>
        <v>5.8359446863560439E-5</v>
      </c>
      <c r="C113" s="241">
        <f t="shared" si="7"/>
        <v>-0.47139673682599026</v>
      </c>
      <c r="D113" s="241">
        <f>((C113-C112)/($A$3))*$D$2*'D-term Reaction'!$G$4</f>
        <v>28.497778871306807</v>
      </c>
    </row>
    <row r="114" spans="1:4" x14ac:dyDescent="0.25">
      <c r="A114" s="241">
        <f t="shared" si="6"/>
        <v>3.3750000000000026E-3</v>
      </c>
      <c r="B114" s="241">
        <f t="shared" si="3"/>
        <v>5.8904862254808668E-5</v>
      </c>
      <c r="C114" s="241">
        <f t="shared" si="7"/>
        <v>-0.38268343236508234</v>
      </c>
      <c r="D114" s="241">
        <f>((C114-C113)/($A$3))*$D$2*'D-term Reaction'!$G$4</f>
        <v>30.034776358284983</v>
      </c>
    </row>
    <row r="115" spans="1:4" x14ac:dyDescent="0.25">
      <c r="A115" s="241">
        <f t="shared" si="6"/>
        <v>3.4062500000000026E-3</v>
      </c>
      <c r="B115" s="241">
        <f t="shared" si="3"/>
        <v>5.9450277646056897E-5</v>
      </c>
      <c r="C115" s="241">
        <f t="shared" si="7"/>
        <v>-0.290284677254455</v>
      </c>
      <c r="D115" s="241">
        <f>((C115-C114)/($A$3))*$D$2*'D-term Reaction'!$G$4</f>
        <v>31.282522530253988</v>
      </c>
    </row>
    <row r="116" spans="1:4" x14ac:dyDescent="0.25">
      <c r="A116" s="241">
        <f t="shared" si="6"/>
        <v>3.4375000000000026E-3</v>
      </c>
      <c r="B116" s="241">
        <f t="shared" si="3"/>
        <v>5.9995693037305126E-5</v>
      </c>
      <c r="C116" s="241">
        <f t="shared" si="7"/>
        <v>-0.19509032201611931</v>
      </c>
      <c r="D116" s="241">
        <f>((C116-C115)/($A$3))*$D$2*'D-term Reaction'!$G$4</f>
        <v>32.229000909490928</v>
      </c>
    </row>
    <row r="117" spans="1:4" x14ac:dyDescent="0.25">
      <c r="A117" s="241">
        <f t="shared" si="6"/>
        <v>3.4687500000000026E-3</v>
      </c>
      <c r="B117" s="241">
        <f t="shared" si="3"/>
        <v>6.0541108428553356E-5</v>
      </c>
      <c r="C117" s="241">
        <f t="shared" si="7"/>
        <v>-9.8017140329551861E-2</v>
      </c>
      <c r="D117" s="241">
        <f>((C117-C116)/($A$3))*$D$2*'D-term Reaction'!$G$4</f>
        <v>32.865096391804272</v>
      </c>
    </row>
    <row r="118" spans="1:4" x14ac:dyDescent="0.25">
      <c r="A118" s="241">
        <f t="shared" si="6"/>
        <v>3.5000000000000027E-3</v>
      </c>
      <c r="B118" s="241">
        <f t="shared" si="3"/>
        <v>6.1086523819801585E-5</v>
      </c>
      <c r="C118" s="241">
        <f t="shared" si="7"/>
        <v>8.4529822377832353E-15</v>
      </c>
      <c r="D118" s="241">
        <f>((C118-C117)/($A$3))*$D$2*'D-term Reaction'!$G$4</f>
        <v>33.184683029975936</v>
      </c>
    </row>
    <row r="119" spans="1:4" x14ac:dyDescent="0.25">
      <c r="A119" s="241">
        <f t="shared" si="6"/>
        <v>3.5312500000000027E-3</v>
      </c>
      <c r="B119" s="241">
        <f t="shared" si="3"/>
        <v>6.1631939211049814E-5</v>
      </c>
      <c r="C119" s="241">
        <f t="shared" si="7"/>
        <v>9.8017140329568681E-2</v>
      </c>
      <c r="D119" s="241">
        <f>((C119-C118)/($A$3))*$D$2*'D-term Reaction'!$G$4</f>
        <v>33.184683029975908</v>
      </c>
    </row>
    <row r="120" spans="1:4" x14ac:dyDescent="0.25">
      <c r="A120" s="241">
        <f t="shared" si="6"/>
        <v>3.5625000000000027E-3</v>
      </c>
      <c r="B120" s="241">
        <f t="shared" si="3"/>
        <v>6.2177354602298044E-5</v>
      </c>
      <c r="C120" s="241">
        <f t="shared" si="7"/>
        <v>0.19509032201613763</v>
      </c>
      <c r="D120" s="241">
        <f>((C120-C119)/($A$3))*$D$2*'D-term Reaction'!$G$4</f>
        <v>32.865096391804776</v>
      </c>
    </row>
    <row r="121" spans="1:4" x14ac:dyDescent="0.25">
      <c r="A121" s="241">
        <f t="shared" si="6"/>
        <v>3.5937500000000028E-3</v>
      </c>
      <c r="B121" s="241">
        <f t="shared" si="3"/>
        <v>6.2722769993546273E-5</v>
      </c>
      <c r="C121" s="241">
        <f t="shared" si="7"/>
        <v>0.29028467725447121</v>
      </c>
      <c r="D121" s="241">
        <f>((C121-C120)/($A$3))*$D$2*'D-term Reaction'!$G$4</f>
        <v>32.229000909490217</v>
      </c>
    </row>
    <row r="122" spans="1:4" x14ac:dyDescent="0.25">
      <c r="A122" s="241">
        <f t="shared" si="6"/>
        <v>3.6250000000000028E-3</v>
      </c>
      <c r="B122" s="241">
        <f t="shared" si="3"/>
        <v>6.3268185384794489E-5</v>
      </c>
      <c r="C122" s="241">
        <f t="shared" si="7"/>
        <v>0.382683432365098</v>
      </c>
      <c r="D122" s="241">
        <f>((C122-C121)/($A$3))*$D$2*'D-term Reaction'!$G$4</f>
        <v>31.2825225302538</v>
      </c>
    </row>
    <row r="123" spans="1:4" x14ac:dyDescent="0.25">
      <c r="A123" s="241">
        <f t="shared" si="6"/>
        <v>3.6562500000000028E-3</v>
      </c>
      <c r="B123" s="241">
        <f t="shared" si="3"/>
        <v>6.3813600776042718E-5</v>
      </c>
      <c r="C123" s="241">
        <f t="shared" si="7"/>
        <v>0.47139673682600364</v>
      </c>
      <c r="D123" s="241">
        <f>((C123-C122)/($A$3))*$D$2*'D-term Reaction'!$G$4</f>
        <v>30.034776358284208</v>
      </c>
    </row>
    <row r="124" spans="1:4" x14ac:dyDescent="0.25">
      <c r="A124" s="241">
        <f t="shared" si="6"/>
        <v>3.6875000000000028E-3</v>
      </c>
      <c r="B124" s="241">
        <f t="shared" si="3"/>
        <v>6.4359016167290947E-5</v>
      </c>
      <c r="C124" s="241">
        <f t="shared" si="7"/>
        <v>0.55557023301960906</v>
      </c>
      <c r="D124" s="241">
        <f>((C124-C123)/($A$3))*$D$2*'D-term Reaction'!$G$4</f>
        <v>28.497778871307045</v>
      </c>
    </row>
    <row r="125" spans="1:4" x14ac:dyDescent="0.25">
      <c r="A125" s="241">
        <f t="shared" si="6"/>
        <v>3.7187500000000029E-3</v>
      </c>
      <c r="B125" s="241">
        <f t="shared" si="3"/>
        <v>6.4904431558539176E-5</v>
      </c>
      <c r="C125" s="241">
        <f t="shared" si="7"/>
        <v>0.63439328416365159</v>
      </c>
      <c r="D125" s="241">
        <f>((C125-C124)/($A$3))*$D$2*'D-term Reaction'!$G$4</f>
        <v>26.68633219532704</v>
      </c>
    </row>
    <row r="126" spans="1:4" x14ac:dyDescent="0.25">
      <c r="A126" s="241">
        <f t="shared" si="6"/>
        <v>3.7500000000000029E-3</v>
      </c>
      <c r="B126" s="241">
        <f t="shared" si="3"/>
        <v>6.5449846949787406E-5</v>
      </c>
      <c r="C126" s="241">
        <f t="shared" si="7"/>
        <v>0.70710678118655412</v>
      </c>
      <c r="D126" s="241">
        <f>((C126-C125)/($A$3))*$D$2*'D-term Reaction'!$G$4</f>
        <v>24.617881552073879</v>
      </c>
    </row>
    <row r="127" spans="1:4" x14ac:dyDescent="0.25">
      <c r="A127" s="241">
        <f t="shared" si="6"/>
        <v>3.7812500000000029E-3</v>
      </c>
      <c r="B127" s="241">
        <f t="shared" si="3"/>
        <v>6.5995262341035635E-5</v>
      </c>
      <c r="C127" s="241">
        <f t="shared" si="7"/>
        <v>0.77301045336274155</v>
      </c>
      <c r="D127" s="241">
        <f>((C127-C126)/($A$3))*$D$2*'D-term Reaction'!$G$4</f>
        <v>22.312347251970017</v>
      </c>
    </row>
    <row r="128" spans="1:4" x14ac:dyDescent="0.25">
      <c r="A128" s="241">
        <f t="shared" si="6"/>
        <v>3.812500000000003E-3</v>
      </c>
      <c r="B128" s="241">
        <f t="shared" si="3"/>
        <v>6.6540677732283864E-5</v>
      </c>
      <c r="C128" s="241">
        <f t="shared" si="7"/>
        <v>0.83146961230255001</v>
      </c>
      <c r="D128" s="241">
        <f>((C128-C127)/($A$3))*$D$2*'D-term Reaction'!$G$4</f>
        <v>19.791932850661549</v>
      </c>
    </row>
    <row r="129" spans="1:4" x14ac:dyDescent="0.25">
      <c r="A129" s="241">
        <f t="shared" si="6"/>
        <v>3.843750000000003E-3</v>
      </c>
      <c r="B129" s="241">
        <f t="shared" si="3"/>
        <v>6.7086093123532094E-5</v>
      </c>
      <c r="C129" s="241">
        <f t="shared" si="7"/>
        <v>0.88192126434835894</v>
      </c>
      <c r="D129" s="241">
        <f>((C129-C128)/($A$3))*$D$2*'D-term Reaction'!$G$4</f>
        <v>17.08091131662907</v>
      </c>
    </row>
    <row r="130" spans="1:4" x14ac:dyDescent="0.25">
      <c r="A130" s="241">
        <f t="shared" si="6"/>
        <v>3.875000000000003E-3</v>
      </c>
      <c r="B130" s="241">
        <f t="shared" si="3"/>
        <v>6.7631508514780323E-5</v>
      </c>
      <c r="C130" s="241">
        <f t="shared" si="7"/>
        <v>0.92387953251129051</v>
      </c>
      <c r="D130" s="241">
        <f>((C130-C129)/($A$3))*$D$2*'D-term Reaction'!$G$4</f>
        <v>14.205391269242112</v>
      </c>
    </row>
    <row r="131" spans="1:4" x14ac:dyDescent="0.25">
      <c r="A131" s="241">
        <f t="shared" si="6"/>
        <v>3.9062500000000026E-3</v>
      </c>
      <c r="B131" s="241">
        <f t="shared" si="3"/>
        <v>6.8176923906028539E-5</v>
      </c>
      <c r="C131" s="241">
        <f t="shared" si="7"/>
        <v>0.95694033573221104</v>
      </c>
      <c r="D131" s="241">
        <f>((C131-C130)/($A$3))*$D$2*'D-term Reaction'!$G$4</f>
        <v>11.193065538474857</v>
      </c>
    </row>
    <row r="132" spans="1:4" x14ac:dyDescent="0.25">
      <c r="A132" s="241">
        <f t="shared" si="6"/>
        <v>3.9375000000000026E-3</v>
      </c>
      <c r="B132" s="241">
        <f t="shared" si="3"/>
        <v>6.8722339297276768E-5</v>
      </c>
      <c r="C132" s="241">
        <f t="shared" si="7"/>
        <v>0.98078528040323187</v>
      </c>
      <c r="D132" s="241">
        <f>((C132-C131)/($A$3))*$D$2*'D-term Reaction'!$G$4</f>
        <v>8.0729444678208111</v>
      </c>
    </row>
    <row r="133" spans="1:4" x14ac:dyDescent="0.25">
      <c r="A133" s="241">
        <f t="shared" si="6"/>
        <v>3.9687500000000027E-3</v>
      </c>
      <c r="B133" s="241">
        <f t="shared" si="3"/>
        <v>6.9267754688524997E-5</v>
      </c>
      <c r="C133" s="241">
        <f t="shared" si="7"/>
        <v>0.99518472667219771</v>
      </c>
      <c r="D133" s="241">
        <f>((C133-C132)/($A$3))*$D$2*'D-term Reaction'!$G$4</f>
        <v>4.8750765288210713</v>
      </c>
    </row>
    <row r="134" spans="1:4" x14ac:dyDescent="0.25">
      <c r="A134" s="241">
        <f t="shared" si="6"/>
        <v>4.0000000000000027E-3</v>
      </c>
      <c r="B134" s="241">
        <f t="shared" si="3"/>
        <v>6.9813170079773226E-5</v>
      </c>
      <c r="C134" s="241">
        <f t="shared" si="7"/>
        <v>1</v>
      </c>
      <c r="D134" s="241">
        <f>((C134-C133)/($A$3))*$D$2*'D-term Reaction'!$G$4</f>
        <v>1.6302589378607446</v>
      </c>
    </row>
    <row r="135" spans="1:4" x14ac:dyDescent="0.25">
      <c r="A135" s="241">
        <f t="shared" si="6"/>
        <v>4.0312500000000027E-3</v>
      </c>
      <c r="B135" s="241">
        <f t="shared" si="3"/>
        <v>7.0358585471021456E-5</v>
      </c>
      <c r="C135" s="241">
        <f t="shared" si="7"/>
        <v>0.99518472667219615</v>
      </c>
      <c r="D135" s="241">
        <f>((C135-C134)/($A$3))*$D$2*'D-term Reaction'!$G$4</f>
        <v>-1.6302589378612706</v>
      </c>
    </row>
    <row r="136" spans="1:4" x14ac:dyDescent="0.25">
      <c r="A136" s="241">
        <f t="shared" si="6"/>
        <v>4.0625000000000027E-3</v>
      </c>
      <c r="B136" s="241">
        <f t="shared" si="3"/>
        <v>7.0904000862269685E-5</v>
      </c>
      <c r="C136" s="241">
        <f t="shared" si="7"/>
        <v>0.98078528040322899</v>
      </c>
      <c r="D136" s="241">
        <f>((C136-C135)/($A$3))*$D$2*'D-term Reaction'!$G$4</f>
        <v>-4.8750765288215225</v>
      </c>
    </row>
    <row r="137" spans="1:4" x14ac:dyDescent="0.25">
      <c r="A137" s="241">
        <f t="shared" si="6"/>
        <v>4.0937500000000028E-3</v>
      </c>
      <c r="B137" s="241">
        <f t="shared" si="3"/>
        <v>7.1449416253517914E-5</v>
      </c>
      <c r="C137" s="241">
        <f t="shared" si="7"/>
        <v>0.95694033573220616</v>
      </c>
      <c r="D137" s="241">
        <f>((C137-C136)/($A$3))*$D$2*'D-term Reaction'!$G$4</f>
        <v>-8.0729444678214879</v>
      </c>
    </row>
    <row r="138" spans="1:4" x14ac:dyDescent="0.25">
      <c r="A138" s="241">
        <f t="shared" si="6"/>
        <v>4.1250000000000028E-3</v>
      </c>
      <c r="B138" s="241">
        <f t="shared" si="3"/>
        <v>7.1994831644766144E-5</v>
      </c>
      <c r="C138" s="241">
        <f t="shared" si="7"/>
        <v>0.92387953251128407</v>
      </c>
      <c r="D138" s="241">
        <f>((C138-C137)/($A$3))*$D$2*'D-term Reaction'!$G$4</f>
        <v>-11.193065538475379</v>
      </c>
    </row>
    <row r="139" spans="1:4" x14ac:dyDescent="0.25">
      <c r="A139" s="241">
        <f t="shared" si="6"/>
        <v>4.1562500000000028E-3</v>
      </c>
      <c r="B139" s="241">
        <f t="shared" si="3"/>
        <v>7.2540247036014373E-5</v>
      </c>
      <c r="C139" s="241">
        <f t="shared" si="7"/>
        <v>0.88192126434835105</v>
      </c>
      <c r="D139" s="241">
        <f>((C139-C138)/($A$3))*$D$2*'D-term Reaction'!$G$4</f>
        <v>-14.205391269242604</v>
      </c>
    </row>
    <row r="140" spans="1:4" x14ac:dyDescent="0.25">
      <c r="A140" s="241">
        <f t="shared" si="6"/>
        <v>4.1875000000000029E-3</v>
      </c>
      <c r="B140" s="241">
        <f t="shared" si="3"/>
        <v>7.3085662427262602E-5</v>
      </c>
      <c r="C140" s="241">
        <f t="shared" si="7"/>
        <v>0.83146961230254068</v>
      </c>
      <c r="D140" s="241">
        <f>((C140-C139)/($A$3))*$D$2*'D-term Reaction'!$G$4</f>
        <v>-17.080911316629557</v>
      </c>
    </row>
    <row r="141" spans="1:4" x14ac:dyDescent="0.25">
      <c r="A141" s="241">
        <f t="shared" si="6"/>
        <v>4.2187500000000029E-3</v>
      </c>
      <c r="B141" s="241">
        <f t="shared" si="3"/>
        <v>7.3631077818510831E-5</v>
      </c>
      <c r="C141" s="241">
        <f t="shared" si="7"/>
        <v>0.77301045336273089</v>
      </c>
      <c r="D141" s="241">
        <f>((C141-C140)/($A$3))*$D$2*'D-term Reaction'!$G$4</f>
        <v>-19.791932850662004</v>
      </c>
    </row>
    <row r="142" spans="1:4" x14ac:dyDescent="0.25">
      <c r="A142" s="241">
        <f t="shared" si="6"/>
        <v>4.2500000000000029E-3</v>
      </c>
      <c r="B142" s="241">
        <f t="shared" si="3"/>
        <v>7.4176493209759061E-5</v>
      </c>
      <c r="C142" s="241">
        <f t="shared" si="7"/>
        <v>0.70710678118653969</v>
      </c>
      <c r="D142" s="241">
        <f>((C142-C141)/($A$3))*$D$2*'D-term Reaction'!$G$4</f>
        <v>-22.312347251971289</v>
      </c>
    </row>
    <row r="143" spans="1:4" x14ac:dyDescent="0.25">
      <c r="A143" s="241">
        <f t="shared" si="6"/>
        <v>4.2812500000000029E-3</v>
      </c>
      <c r="B143" s="241">
        <f t="shared" si="3"/>
        <v>7.472190860100729E-5</v>
      </c>
      <c r="C143" s="241">
        <f t="shared" si="7"/>
        <v>0.6343932841636386</v>
      </c>
      <c r="D143" s="241">
        <f>((C143-C142)/($A$3))*$D$2*'D-term Reaction'!$G$4</f>
        <v>-24.617881552073388</v>
      </c>
    </row>
    <row r="144" spans="1:4" x14ac:dyDescent="0.25">
      <c r="A144" s="241">
        <f t="shared" si="6"/>
        <v>4.312500000000003E-3</v>
      </c>
      <c r="B144" s="241">
        <f t="shared" si="3"/>
        <v>7.5267323992255519E-5</v>
      </c>
      <c r="C144" s="241">
        <f t="shared" si="7"/>
        <v>0.55557023301959363</v>
      </c>
      <c r="D144" s="241">
        <f>((C144-C143)/($A$3))*$D$2*'D-term Reaction'!$G$4</f>
        <v>-26.686332195327861</v>
      </c>
    </row>
    <row r="145" spans="1:4" x14ac:dyDescent="0.25">
      <c r="A145" s="241">
        <f t="shared" ref="A145:A208" si="8">A144+$A$3</f>
        <v>4.343750000000003E-3</v>
      </c>
      <c r="B145" s="241">
        <f t="shared" si="3"/>
        <v>7.5812739383503749E-5</v>
      </c>
      <c r="C145" s="241">
        <f t="shared" ref="C145:C208" si="9">$C$2*COS(B145*$B$2*360)</f>
        <v>0.47139673682598882</v>
      </c>
      <c r="D145" s="241">
        <f>((C145-C144)/($A$3))*$D$2*'D-term Reaction'!$G$4</f>
        <v>-28.497778871306842</v>
      </c>
    </row>
    <row r="146" spans="1:4" x14ac:dyDescent="0.25">
      <c r="A146" s="241">
        <f t="shared" si="8"/>
        <v>4.375000000000003E-3</v>
      </c>
      <c r="B146" s="241">
        <f t="shared" si="3"/>
        <v>7.6358154774751964E-5</v>
      </c>
      <c r="C146" s="241">
        <f t="shared" si="9"/>
        <v>0.38268343236508084</v>
      </c>
      <c r="D146" s="241">
        <f>((C146-C145)/($A$3))*$D$2*'D-term Reaction'!$G$4</f>
        <v>-30.034776358284997</v>
      </c>
    </row>
    <row r="147" spans="1:4" x14ac:dyDescent="0.25">
      <c r="A147" s="241">
        <f t="shared" si="8"/>
        <v>4.406250000000003E-3</v>
      </c>
      <c r="B147" s="241">
        <f t="shared" si="3"/>
        <v>7.6903570166000194E-5</v>
      </c>
      <c r="C147" s="241">
        <f t="shared" si="9"/>
        <v>0.29028467725445511</v>
      </c>
      <c r="D147" s="241">
        <f>((C147-C146)/($A$3))*$D$2*'D-term Reaction'!$G$4</f>
        <v>-31.282522530253445</v>
      </c>
    </row>
    <row r="148" spans="1:4" x14ac:dyDescent="0.25">
      <c r="A148" s="241">
        <f t="shared" si="8"/>
        <v>4.4375000000000031E-3</v>
      </c>
      <c r="B148" s="241">
        <f t="shared" si="3"/>
        <v>7.7448985557248423E-5</v>
      </c>
      <c r="C148" s="241">
        <f t="shared" si="9"/>
        <v>0.19509032201611945</v>
      </c>
      <c r="D148" s="241">
        <f>((C148-C147)/($A$3))*$D$2*'D-term Reaction'!$G$4</f>
        <v>-32.229000909490921</v>
      </c>
    </row>
    <row r="149" spans="1:4" x14ac:dyDescent="0.25">
      <c r="A149" s="241">
        <f t="shared" si="8"/>
        <v>4.4687500000000031E-3</v>
      </c>
      <c r="B149" s="241">
        <f t="shared" si="3"/>
        <v>7.7994400948496652E-5</v>
      </c>
      <c r="C149" s="241">
        <f t="shared" si="9"/>
        <v>9.8017140329551972E-2</v>
      </c>
      <c r="D149" s="241">
        <f>((C149-C148)/($A$3))*$D$2*'D-term Reaction'!$G$4</f>
        <v>-32.865096391804279</v>
      </c>
    </row>
    <row r="150" spans="1:4" x14ac:dyDescent="0.25">
      <c r="A150" s="241">
        <f t="shared" si="8"/>
        <v>4.5000000000000031E-3</v>
      </c>
      <c r="B150" s="241">
        <f t="shared" si="3"/>
        <v>7.8539816339744881E-5</v>
      </c>
      <c r="C150" s="241">
        <f t="shared" si="9"/>
        <v>-1.0106824231692624E-14</v>
      </c>
      <c r="D150" s="241">
        <f>((C150-C149)/($A$3))*$D$2*'D-term Reaction'!$G$4</f>
        <v>-33.184683029976526</v>
      </c>
    </row>
    <row r="151" spans="1:4" x14ac:dyDescent="0.25">
      <c r="A151" s="241">
        <f t="shared" si="8"/>
        <v>4.5312500000000032E-3</v>
      </c>
      <c r="B151" s="241">
        <f t="shared" si="3"/>
        <v>7.9085231730993111E-5</v>
      </c>
      <c r="C151" s="241">
        <f t="shared" si="9"/>
        <v>-9.8017140329568556E-2</v>
      </c>
      <c r="D151" s="241">
        <f>((C151-C150)/($A$3))*$D$2*'D-term Reaction'!$G$4</f>
        <v>-33.184683029975304</v>
      </c>
    </row>
    <row r="152" spans="1:4" x14ac:dyDescent="0.25">
      <c r="A152" s="241">
        <f t="shared" si="8"/>
        <v>4.5625000000000032E-3</v>
      </c>
      <c r="B152" s="241">
        <f t="shared" si="3"/>
        <v>7.963064712224134E-5</v>
      </c>
      <c r="C152" s="241">
        <f t="shared" si="9"/>
        <v>-0.19509032201613752</v>
      </c>
      <c r="D152" s="241">
        <f>((C152-C151)/($A$3))*$D$2*'D-term Reaction'!$G$4</f>
        <v>-32.865096391804784</v>
      </c>
    </row>
    <row r="153" spans="1:4" x14ac:dyDescent="0.25">
      <c r="A153" s="241">
        <f t="shared" si="8"/>
        <v>4.5937500000000032E-3</v>
      </c>
      <c r="B153" s="241">
        <f t="shared" si="3"/>
        <v>8.0176062513489569E-5</v>
      </c>
      <c r="C153" s="241">
        <f t="shared" si="9"/>
        <v>-0.29028467725447105</v>
      </c>
      <c r="D153" s="241">
        <f>((C153-C152)/($A$3))*$D$2*'D-term Reaction'!$G$4</f>
        <v>-32.229000909490196</v>
      </c>
    </row>
    <row r="154" spans="1:4" x14ac:dyDescent="0.25">
      <c r="A154" s="241">
        <f t="shared" si="8"/>
        <v>4.6250000000000032E-3</v>
      </c>
      <c r="B154" s="241">
        <f t="shared" si="3"/>
        <v>8.0721477904737799E-5</v>
      </c>
      <c r="C154" s="241">
        <f t="shared" si="9"/>
        <v>-0.3826834323650995</v>
      </c>
      <c r="D154" s="241">
        <f>((C154-C153)/($A$3))*$D$2*'D-term Reaction'!$G$4</f>
        <v>-31.282522530254361</v>
      </c>
    </row>
    <row r="155" spans="1:4" x14ac:dyDescent="0.25">
      <c r="A155" s="241">
        <f t="shared" si="8"/>
        <v>4.6562500000000033E-3</v>
      </c>
      <c r="B155" s="241">
        <f t="shared" si="3"/>
        <v>8.1266893295986028E-5</v>
      </c>
      <c r="C155" s="241">
        <f t="shared" si="9"/>
        <v>-0.47139673682600819</v>
      </c>
      <c r="D155" s="241">
        <f>((C155-C154)/($A$3))*$D$2*'D-term Reaction'!$G$4</f>
        <v>-30.034776358285246</v>
      </c>
    </row>
    <row r="156" spans="1:4" x14ac:dyDescent="0.25">
      <c r="A156" s="241">
        <f t="shared" si="8"/>
        <v>4.6875000000000033E-3</v>
      </c>
      <c r="B156" s="241">
        <f t="shared" si="3"/>
        <v>8.1812308687234257E-5</v>
      </c>
      <c r="C156" s="241">
        <f t="shared" si="9"/>
        <v>-0.55557023301961039</v>
      </c>
      <c r="D156" s="241">
        <f>((C156-C155)/($A$3))*$D$2*'D-term Reaction'!$G$4</f>
        <v>-28.497778871305961</v>
      </c>
    </row>
    <row r="157" spans="1:4" x14ac:dyDescent="0.25">
      <c r="A157" s="241">
        <f t="shared" si="8"/>
        <v>4.7187500000000033E-3</v>
      </c>
      <c r="B157" s="241">
        <f t="shared" si="3"/>
        <v>8.2357724078482486E-5</v>
      </c>
      <c r="C157" s="241">
        <f t="shared" si="9"/>
        <v>-0.63439328416365426</v>
      </c>
      <c r="D157" s="241">
        <f>((C157-C156)/($A$3))*$D$2*'D-term Reaction'!$G$4</f>
        <v>-26.686332195327488</v>
      </c>
    </row>
    <row r="158" spans="1:4" x14ac:dyDescent="0.25">
      <c r="A158" s="241">
        <f t="shared" si="8"/>
        <v>4.7500000000000034E-3</v>
      </c>
      <c r="B158" s="241">
        <f t="shared" si="3"/>
        <v>8.2903139469730716E-5</v>
      </c>
      <c r="C158" s="241">
        <f t="shared" si="9"/>
        <v>-0.70710678118655523</v>
      </c>
      <c r="D158" s="241">
        <f>((C158-C157)/($A$3))*$D$2*'D-term Reaction'!$G$4</f>
        <v>-24.617881552073349</v>
      </c>
    </row>
    <row r="159" spans="1:4" x14ac:dyDescent="0.25">
      <c r="A159" s="241">
        <f t="shared" si="8"/>
        <v>4.7812500000000034E-3</v>
      </c>
      <c r="B159" s="241">
        <f t="shared" si="3"/>
        <v>8.3448554860978945E-5</v>
      </c>
      <c r="C159" s="241">
        <f t="shared" si="9"/>
        <v>-0.77301045336274488</v>
      </c>
      <c r="D159" s="241">
        <f>((C159-C158)/($A$3))*$D$2*'D-term Reaction'!$G$4</f>
        <v>-22.312347251970763</v>
      </c>
    </row>
    <row r="160" spans="1:4" x14ac:dyDescent="0.25">
      <c r="A160" s="241">
        <f t="shared" si="8"/>
        <v>4.8125000000000034E-3</v>
      </c>
      <c r="B160" s="241">
        <f t="shared" si="3"/>
        <v>8.3993970252227174E-5</v>
      </c>
      <c r="C160" s="241">
        <f t="shared" si="9"/>
        <v>-0.83146961230255101</v>
      </c>
      <c r="D160" s="241">
        <f>((C160-C159)/($A$3))*$D$2*'D-term Reaction'!$G$4</f>
        <v>-19.791932850660761</v>
      </c>
    </row>
    <row r="161" spans="1:4" x14ac:dyDescent="0.25">
      <c r="A161" s="241">
        <f t="shared" si="8"/>
        <v>4.8437500000000034E-3</v>
      </c>
      <c r="B161" s="241">
        <f t="shared" si="3"/>
        <v>8.4539385643475404E-5</v>
      </c>
      <c r="C161" s="241">
        <f t="shared" si="9"/>
        <v>-0.8819212643483606</v>
      </c>
      <c r="D161" s="241">
        <f>((C161-C160)/($A$3))*$D$2*'D-term Reaction'!$G$4</f>
        <v>-17.080911316629294</v>
      </c>
    </row>
    <row r="162" spans="1:4" x14ac:dyDescent="0.25">
      <c r="A162" s="241">
        <f t="shared" si="8"/>
        <v>4.8750000000000035E-3</v>
      </c>
      <c r="B162" s="241">
        <f t="shared" si="3"/>
        <v>8.5084801034723619E-5</v>
      </c>
      <c r="C162" s="241">
        <f t="shared" si="9"/>
        <v>-0.92387953251128974</v>
      </c>
      <c r="D162" s="241">
        <f>((C162-C161)/($A$3))*$D$2*'D-term Reaction'!$G$4</f>
        <v>-14.205391269241288</v>
      </c>
    </row>
    <row r="163" spans="1:4" x14ac:dyDescent="0.25">
      <c r="A163" s="241">
        <f t="shared" si="8"/>
        <v>4.9062500000000035E-3</v>
      </c>
      <c r="B163" s="241">
        <f t="shared" si="3"/>
        <v>8.5630216425971849E-5</v>
      </c>
      <c r="C163" s="241">
        <f t="shared" si="9"/>
        <v>-0.9569403357322116</v>
      </c>
      <c r="D163" s="241">
        <f>((C163-C162)/($A$3))*$D$2*'D-term Reaction'!$G$4</f>
        <v>-11.193065538475304</v>
      </c>
    </row>
    <row r="164" spans="1:4" x14ac:dyDescent="0.25">
      <c r="A164" s="241">
        <f t="shared" si="8"/>
        <v>4.9375000000000035E-3</v>
      </c>
      <c r="B164" s="241">
        <f t="shared" si="3"/>
        <v>8.6175631817220078E-5</v>
      </c>
      <c r="C164" s="241">
        <f t="shared" si="9"/>
        <v>-0.98078528040323221</v>
      </c>
      <c r="D164" s="241">
        <f>((C164-C163)/($A$3))*$D$2*'D-term Reaction'!$G$4</f>
        <v>-8.0729444678207365</v>
      </c>
    </row>
    <row r="165" spans="1:4" x14ac:dyDescent="0.25">
      <c r="A165" s="241">
        <f t="shared" si="8"/>
        <v>4.9687500000000035E-3</v>
      </c>
      <c r="B165" s="241">
        <f t="shared" si="3"/>
        <v>8.6721047208468307E-5</v>
      </c>
      <c r="C165" s="241">
        <f t="shared" si="9"/>
        <v>-0.99518472667219793</v>
      </c>
      <c r="D165" s="241">
        <f>((C165-C164)/($A$3))*$D$2*'D-term Reaction'!$G$4</f>
        <v>-4.875076528821034</v>
      </c>
    </row>
    <row r="166" spans="1:4" x14ac:dyDescent="0.25">
      <c r="A166" s="241">
        <f t="shared" si="8"/>
        <v>5.0000000000000036E-3</v>
      </c>
      <c r="B166" s="241">
        <f t="shared" si="3"/>
        <v>8.7266462599716536E-5</v>
      </c>
      <c r="C166" s="241">
        <f t="shared" si="9"/>
        <v>-1</v>
      </c>
      <c r="D166" s="241">
        <f>((C166-C165)/($A$3))*$D$2*'D-term Reaction'!$G$4</f>
        <v>-1.6302589378606693</v>
      </c>
    </row>
    <row r="167" spans="1:4" x14ac:dyDescent="0.25">
      <c r="A167" s="241">
        <f t="shared" si="8"/>
        <v>5.0312500000000036E-3</v>
      </c>
      <c r="B167" s="241">
        <f t="shared" si="3"/>
        <v>8.7811877990964766E-5</v>
      </c>
      <c r="C167" s="241">
        <f t="shared" si="9"/>
        <v>-0.99518472667219593</v>
      </c>
      <c r="D167" s="241">
        <f>((C167-C166)/($A$3))*$D$2*'D-term Reaction'!$G$4</f>
        <v>1.6302589378613461</v>
      </c>
    </row>
    <row r="168" spans="1:4" x14ac:dyDescent="0.25">
      <c r="A168" s="241">
        <f t="shared" si="8"/>
        <v>5.0625000000000036E-3</v>
      </c>
      <c r="B168" s="241">
        <f t="shared" si="3"/>
        <v>8.8357293382212995E-5</v>
      </c>
      <c r="C168" s="241">
        <f t="shared" si="9"/>
        <v>-0.98078528040322832</v>
      </c>
      <c r="D168" s="241">
        <f>((C168-C167)/($A$3))*$D$2*'D-term Reaction'!$G$4</f>
        <v>4.8750765288216735</v>
      </c>
    </row>
    <row r="169" spans="1:4" x14ac:dyDescent="0.25">
      <c r="A169" s="241">
        <f t="shared" si="8"/>
        <v>5.0937500000000037E-3</v>
      </c>
      <c r="B169" s="241">
        <f t="shared" si="3"/>
        <v>8.8902708773461224E-5</v>
      </c>
      <c r="C169" s="241">
        <f t="shared" si="9"/>
        <v>-0.95694033573220627</v>
      </c>
      <c r="D169" s="241">
        <f>((C169-C168)/($A$3))*$D$2*'D-term Reaction'!$G$4</f>
        <v>8.0729444678212232</v>
      </c>
    </row>
    <row r="170" spans="1:4" x14ac:dyDescent="0.25">
      <c r="A170" s="241">
        <f t="shared" si="8"/>
        <v>5.1250000000000037E-3</v>
      </c>
      <c r="B170" s="241">
        <f t="shared" si="3"/>
        <v>8.9448124164709454E-5</v>
      </c>
      <c r="C170" s="241">
        <f t="shared" si="9"/>
        <v>-0.92387953251128208</v>
      </c>
      <c r="D170" s="241">
        <f>((C170-C169)/($A$3))*$D$2*'D-term Reaction'!$G$4</f>
        <v>11.193065538476093</v>
      </c>
    </row>
    <row r="171" spans="1:4" x14ac:dyDescent="0.25">
      <c r="A171" s="241">
        <f t="shared" si="8"/>
        <v>5.1562500000000037E-3</v>
      </c>
      <c r="B171" s="241">
        <f t="shared" si="3"/>
        <v>8.9993539555957683E-5</v>
      </c>
      <c r="C171" s="241">
        <f t="shared" si="9"/>
        <v>-0.88192126434834939</v>
      </c>
      <c r="D171" s="241">
        <f>((C171-C170)/($A$3))*$D$2*'D-term Reaction'!$G$4</f>
        <v>14.20539126924249</v>
      </c>
    </row>
    <row r="172" spans="1:4" x14ac:dyDescent="0.25">
      <c r="A172" s="241">
        <f t="shared" si="8"/>
        <v>5.1875000000000037E-3</v>
      </c>
      <c r="B172" s="241">
        <f t="shared" si="3"/>
        <v>9.0538954947205912E-5</v>
      </c>
      <c r="C172" s="241">
        <f t="shared" si="9"/>
        <v>-0.8314696123025388</v>
      </c>
      <c r="D172" s="241">
        <f>((C172-C171)/($A$3))*$D$2*'D-term Reaction'!$G$4</f>
        <v>17.080911316629631</v>
      </c>
    </row>
    <row r="173" spans="1:4" x14ac:dyDescent="0.25">
      <c r="A173" s="241">
        <f t="shared" si="8"/>
        <v>5.2187500000000038E-3</v>
      </c>
      <c r="B173" s="241">
        <f t="shared" si="3"/>
        <v>9.1084370338454141E-5</v>
      </c>
      <c r="C173" s="241">
        <f t="shared" si="9"/>
        <v>-0.77301045336272978</v>
      </c>
      <c r="D173" s="241">
        <f>((C173-C172)/($A$3))*$D$2*'D-term Reaction'!$G$4</f>
        <v>19.791932850661738</v>
      </c>
    </row>
    <row r="174" spans="1:4" x14ac:dyDescent="0.25">
      <c r="A174" s="241">
        <f t="shared" si="8"/>
        <v>5.2500000000000038E-3</v>
      </c>
      <c r="B174" s="241">
        <f t="shared" si="3"/>
        <v>9.1629785729702371E-5</v>
      </c>
      <c r="C174" s="241">
        <f t="shared" si="9"/>
        <v>-0.70710678118653725</v>
      </c>
      <c r="D174" s="241">
        <f>((C174-C173)/($A$3))*$D$2*'D-term Reaction'!$G$4</f>
        <v>22.31234725197174</v>
      </c>
    </row>
    <row r="175" spans="1:4" x14ac:dyDescent="0.25">
      <c r="A175" s="241">
        <f t="shared" si="8"/>
        <v>5.2812500000000038E-3</v>
      </c>
      <c r="B175" s="241">
        <f t="shared" si="3"/>
        <v>9.21752011209506E-5</v>
      </c>
      <c r="C175" s="241">
        <f t="shared" si="9"/>
        <v>-0.63439328416363738</v>
      </c>
      <c r="D175" s="241">
        <f>((C175-C174)/($A$3))*$D$2*'D-term Reaction'!$G$4</f>
        <v>24.617881552072973</v>
      </c>
    </row>
    <row r="176" spans="1:4" x14ac:dyDescent="0.25">
      <c r="A176" s="241">
        <f t="shared" si="8"/>
        <v>5.3125000000000039E-3</v>
      </c>
      <c r="B176" s="241">
        <f t="shared" si="3"/>
        <v>9.2720616512198829E-5</v>
      </c>
      <c r="C176" s="241">
        <f t="shared" si="9"/>
        <v>-0.55557023301959074</v>
      </c>
      <c r="D176" s="241">
        <f>((C176-C175)/($A$3))*$D$2*'D-term Reaction'!$G$4</f>
        <v>26.686332195328429</v>
      </c>
    </row>
    <row r="177" spans="1:4" x14ac:dyDescent="0.25">
      <c r="A177" s="241">
        <f t="shared" si="8"/>
        <v>5.3437500000000039E-3</v>
      </c>
      <c r="B177" s="241">
        <f t="shared" si="3"/>
        <v>9.3266031903447059E-5</v>
      </c>
      <c r="C177" s="241">
        <f t="shared" si="9"/>
        <v>-0.47139673682598582</v>
      </c>
      <c r="D177" s="241">
        <f>((C177-C176)/($A$3))*$D$2*'D-term Reaction'!$G$4</f>
        <v>28.497778871306881</v>
      </c>
    </row>
    <row r="178" spans="1:4" x14ac:dyDescent="0.25">
      <c r="A178" s="241">
        <f t="shared" si="8"/>
        <v>5.3750000000000039E-3</v>
      </c>
      <c r="B178" s="241">
        <f t="shared" si="3"/>
        <v>9.3811447294695288E-5</v>
      </c>
      <c r="C178" s="241">
        <f t="shared" si="9"/>
        <v>-0.38268343236507768</v>
      </c>
      <c r="D178" s="241">
        <f>((C178-C177)/($A$3))*$D$2*'D-term Reaction'!$G$4</f>
        <v>30.034776358285058</v>
      </c>
    </row>
    <row r="179" spans="1:4" x14ac:dyDescent="0.25">
      <c r="A179" s="241">
        <f t="shared" si="8"/>
        <v>5.4062500000000039E-3</v>
      </c>
      <c r="B179" s="241">
        <f t="shared" si="3"/>
        <v>9.4356862685943504E-5</v>
      </c>
      <c r="C179" s="241">
        <f t="shared" si="9"/>
        <v>-0.29028467725445012</v>
      </c>
      <c r="D179" s="241">
        <f>((C179-C178)/($A$3))*$D$2*'D-term Reaction'!$G$4</f>
        <v>31.282522530254067</v>
      </c>
    </row>
    <row r="180" spans="1:4" x14ac:dyDescent="0.25">
      <c r="A180" s="241">
        <f t="shared" si="8"/>
        <v>5.437500000000004E-3</v>
      </c>
      <c r="B180" s="241">
        <f t="shared" si="3"/>
        <v>9.4902278077191733E-5</v>
      </c>
      <c r="C180" s="241">
        <f t="shared" si="9"/>
        <v>-0.19509032201611606</v>
      </c>
      <c r="D180" s="241">
        <f>((C180-C179)/($A$3))*$D$2*'D-term Reaction'!$G$4</f>
        <v>32.229000909490374</v>
      </c>
    </row>
    <row r="181" spans="1:4" x14ac:dyDescent="0.25">
      <c r="A181" s="241">
        <f t="shared" si="8"/>
        <v>5.468750000000004E-3</v>
      </c>
      <c r="B181" s="241">
        <f t="shared" si="3"/>
        <v>9.5447693468439962E-5</v>
      </c>
      <c r="C181" s="241">
        <f t="shared" si="9"/>
        <v>-9.8017140329548558E-2</v>
      </c>
      <c r="D181" s="241">
        <f>((C181-C180)/($A$3))*$D$2*'D-term Reaction'!$G$4</f>
        <v>32.865096391804293</v>
      </c>
    </row>
    <row r="182" spans="1:4" x14ac:dyDescent="0.25">
      <c r="A182" s="241">
        <f t="shared" si="8"/>
        <v>5.500000000000004E-3</v>
      </c>
      <c r="B182" s="241">
        <f t="shared" si="3"/>
        <v>9.5993108859688191E-5</v>
      </c>
      <c r="C182" s="241">
        <f t="shared" si="9"/>
        <v>1.1760666225602012E-14</v>
      </c>
      <c r="D182" s="241">
        <f>((C182-C181)/($A$3))*$D$2*'D-term Reaction'!$G$4</f>
        <v>33.184683029975936</v>
      </c>
    </row>
    <row r="183" spans="1:4" x14ac:dyDescent="0.25">
      <c r="A183" s="241">
        <f t="shared" si="8"/>
        <v>5.531250000000004E-3</v>
      </c>
      <c r="B183" s="241">
        <f t="shared" si="3"/>
        <v>9.6538524250936421E-5</v>
      </c>
      <c r="C183" s="241">
        <f t="shared" si="9"/>
        <v>9.801714032957197E-2</v>
      </c>
      <c r="D183" s="241">
        <f>((C183-C182)/($A$3))*$D$2*'D-term Reaction'!$G$4</f>
        <v>33.184683029975901</v>
      </c>
    </row>
    <row r="184" spans="1:4" x14ac:dyDescent="0.25">
      <c r="A184" s="241">
        <f t="shared" si="8"/>
        <v>5.5625000000000041E-3</v>
      </c>
      <c r="B184" s="241">
        <f t="shared" si="3"/>
        <v>9.708393964218465E-5</v>
      </c>
      <c r="C184" s="241">
        <f t="shared" si="9"/>
        <v>0.19509032201613913</v>
      </c>
      <c r="D184" s="241">
        <f>((C184-C183)/($A$3))*$D$2*'D-term Reaction'!$G$4</f>
        <v>32.865096391804173</v>
      </c>
    </row>
    <row r="185" spans="1:4" x14ac:dyDescent="0.25">
      <c r="A185" s="241">
        <f t="shared" si="8"/>
        <v>5.5937500000000041E-3</v>
      </c>
      <c r="B185" s="241">
        <f t="shared" si="3"/>
        <v>9.7629355033432879E-5</v>
      </c>
      <c r="C185" s="241">
        <f t="shared" si="9"/>
        <v>0.29028467725447604</v>
      </c>
      <c r="D185" s="241">
        <f>((C185-C184)/($A$3))*$D$2*'D-term Reaction'!$G$4</f>
        <v>32.22900090949134</v>
      </c>
    </row>
    <row r="186" spans="1:4" x14ac:dyDescent="0.25">
      <c r="A186" s="241">
        <f t="shared" si="8"/>
        <v>5.6250000000000041E-3</v>
      </c>
      <c r="B186" s="241">
        <f t="shared" si="3"/>
        <v>9.8174770424681109E-5</v>
      </c>
      <c r="C186" s="241">
        <f t="shared" si="9"/>
        <v>0.38268343236509939</v>
      </c>
      <c r="D186" s="241">
        <f>((C186-C185)/($A$3))*$D$2*'D-term Reaction'!$G$4</f>
        <v>31.282522530252638</v>
      </c>
    </row>
    <row r="187" spans="1:4" x14ac:dyDescent="0.25">
      <c r="A187" s="241">
        <f t="shared" si="8"/>
        <v>5.6562500000000042E-3</v>
      </c>
      <c r="B187" s="241">
        <f t="shared" si="3"/>
        <v>9.8720185815929338E-5</v>
      </c>
      <c r="C187" s="241">
        <f t="shared" si="9"/>
        <v>0.47139673682600969</v>
      </c>
      <c r="D187" s="241">
        <f>((C187-C186)/($A$3))*$D$2*'D-term Reaction'!$G$4</f>
        <v>30.034776358285786</v>
      </c>
    </row>
    <row r="188" spans="1:4" x14ac:dyDescent="0.25">
      <c r="A188" s="241">
        <f t="shared" si="8"/>
        <v>5.6875000000000042E-3</v>
      </c>
      <c r="B188" s="241">
        <f t="shared" si="3"/>
        <v>9.9265601207177567E-5</v>
      </c>
      <c r="C188" s="241">
        <f t="shared" si="9"/>
        <v>0.55557023301961328</v>
      </c>
      <c r="D188" s="241">
        <f>((C188-C187)/($A$3))*$D$2*'D-term Reaction'!$G$4</f>
        <v>28.49777887130643</v>
      </c>
    </row>
    <row r="189" spans="1:4" x14ac:dyDescent="0.25">
      <c r="A189" s="241">
        <f t="shared" si="8"/>
        <v>5.7187500000000042E-3</v>
      </c>
      <c r="B189" s="241">
        <f t="shared" si="3"/>
        <v>9.9811016598425796E-5</v>
      </c>
      <c r="C189" s="241">
        <f t="shared" si="9"/>
        <v>0.63439328416365548</v>
      </c>
      <c r="D189" s="241">
        <f>((C189-C188)/($A$3))*$D$2*'D-term Reaction'!$G$4</f>
        <v>26.686332195326926</v>
      </c>
    </row>
    <row r="190" spans="1:4" x14ac:dyDescent="0.25">
      <c r="A190" s="241">
        <f t="shared" si="8"/>
        <v>5.7500000000000042E-3</v>
      </c>
      <c r="B190" s="241">
        <f t="shared" si="3"/>
        <v>1.0035643198967403E-4</v>
      </c>
      <c r="C190" s="241">
        <f t="shared" si="9"/>
        <v>0.70710678118655645</v>
      </c>
      <c r="D190" s="241">
        <f>((C190-C189)/($A$3))*$D$2*'D-term Reaction'!$G$4</f>
        <v>24.617881552073349</v>
      </c>
    </row>
    <row r="191" spans="1:4" x14ac:dyDescent="0.25">
      <c r="A191" s="241">
        <f t="shared" si="8"/>
        <v>5.7812500000000043E-3</v>
      </c>
      <c r="B191" s="241">
        <f t="shared" si="3"/>
        <v>1.0090184738092226E-4</v>
      </c>
      <c r="C191" s="241">
        <f t="shared" si="9"/>
        <v>0.77301045336274476</v>
      </c>
      <c r="D191" s="241">
        <f>((C191-C190)/($A$3))*$D$2*'D-term Reaction'!$G$4</f>
        <v>22.312347251970312</v>
      </c>
    </row>
    <row r="192" spans="1:4" x14ac:dyDescent="0.25">
      <c r="A192" s="241">
        <f t="shared" si="8"/>
        <v>5.8125000000000043E-3</v>
      </c>
      <c r="B192" s="241">
        <f t="shared" si="3"/>
        <v>1.0144726277217048E-4</v>
      </c>
      <c r="C192" s="241">
        <f t="shared" si="9"/>
        <v>0.8314696123025539</v>
      </c>
      <c r="D192" s="241">
        <f>((C192-C191)/($A$3))*$D$2*'D-term Reaction'!$G$4</f>
        <v>19.791932850661777</v>
      </c>
    </row>
    <row r="193" spans="1:4" x14ac:dyDescent="0.25">
      <c r="A193" s="241">
        <f t="shared" si="8"/>
        <v>5.8437500000000043E-3</v>
      </c>
      <c r="B193" s="241">
        <f t="shared" si="3"/>
        <v>1.0199267816341871E-4</v>
      </c>
      <c r="C193" s="241">
        <f t="shared" si="9"/>
        <v>0.88192126434836215</v>
      </c>
      <c r="D193" s="241">
        <f>((C193-C192)/($A$3))*$D$2*'D-term Reaction'!$G$4</f>
        <v>17.080911316628843</v>
      </c>
    </row>
    <row r="194" spans="1:4" x14ac:dyDescent="0.25">
      <c r="A194" s="241">
        <f t="shared" si="8"/>
        <v>5.8750000000000044E-3</v>
      </c>
      <c r="B194" s="241">
        <f t="shared" si="3"/>
        <v>1.0253809355466694E-4</v>
      </c>
      <c r="C194" s="241">
        <f t="shared" si="9"/>
        <v>0.9238795325112924</v>
      </c>
      <c r="D194" s="241">
        <f>((C194-C193)/($A$3))*$D$2*'D-term Reaction'!$G$4</f>
        <v>14.205391269241662</v>
      </c>
    </row>
    <row r="195" spans="1:4" x14ac:dyDescent="0.25">
      <c r="A195" s="241">
        <f t="shared" si="8"/>
        <v>5.9062500000000044E-3</v>
      </c>
      <c r="B195" s="241">
        <f t="shared" si="3"/>
        <v>1.0308350894591516E-4</v>
      </c>
      <c r="C195" s="241">
        <f t="shared" si="9"/>
        <v>0.95694033573221204</v>
      </c>
      <c r="D195" s="241">
        <f>((C195-C194)/($A$3))*$D$2*'D-term Reaction'!$G$4</f>
        <v>11.193065538474555</v>
      </c>
    </row>
    <row r="196" spans="1:4" x14ac:dyDescent="0.25">
      <c r="A196" s="241">
        <f t="shared" si="8"/>
        <v>5.9375000000000044E-3</v>
      </c>
      <c r="B196" s="241">
        <f t="shared" si="3"/>
        <v>1.0362892433716339E-4</v>
      </c>
      <c r="C196" s="241">
        <f t="shared" si="9"/>
        <v>0.98078528040323321</v>
      </c>
      <c r="D196" s="241">
        <f>((C196-C195)/($A$3))*$D$2*'D-term Reaction'!$G$4</f>
        <v>8.072944467820923</v>
      </c>
    </row>
    <row r="197" spans="1:4" x14ac:dyDescent="0.25">
      <c r="A197" s="241">
        <f t="shared" si="8"/>
        <v>5.9687500000000044E-3</v>
      </c>
      <c r="B197" s="241">
        <f t="shared" si="3"/>
        <v>1.0417433972841162E-4</v>
      </c>
      <c r="C197" s="241">
        <f t="shared" si="9"/>
        <v>0.99518472667219793</v>
      </c>
      <c r="D197" s="241">
        <f>((C197-C196)/($A$3))*$D$2*'D-term Reaction'!$G$4</f>
        <v>4.8750765288206956</v>
      </c>
    </row>
    <row r="198" spans="1:4" x14ac:dyDescent="0.25">
      <c r="A198" s="241">
        <f t="shared" si="8"/>
        <v>6.0000000000000045E-3</v>
      </c>
      <c r="B198" s="241">
        <f t="shared" si="3"/>
        <v>1.0471975511965985E-4</v>
      </c>
      <c r="C198" s="241">
        <f t="shared" si="9"/>
        <v>1</v>
      </c>
      <c r="D198" s="241">
        <f>((C198-C197)/($A$3))*$D$2*'D-term Reaction'!$G$4</f>
        <v>1.6302589378606693</v>
      </c>
    </row>
    <row r="199" spans="1:4" x14ac:dyDescent="0.25">
      <c r="A199" s="241">
        <f t="shared" si="8"/>
        <v>6.0312500000000045E-3</v>
      </c>
      <c r="B199" s="241">
        <f t="shared" si="3"/>
        <v>1.0526517051090808E-4</v>
      </c>
      <c r="C199" s="241">
        <f t="shared" si="9"/>
        <v>0.9951847266721956</v>
      </c>
      <c r="D199" s="241">
        <f>((C199-C198)/($A$3))*$D$2*'D-term Reaction'!$G$4</f>
        <v>-1.6302589378614589</v>
      </c>
    </row>
    <row r="200" spans="1:4" x14ac:dyDescent="0.25">
      <c r="A200" s="241">
        <f t="shared" si="8"/>
        <v>6.0625000000000045E-3</v>
      </c>
      <c r="B200" s="241">
        <f t="shared" si="3"/>
        <v>1.0581058590215631E-4</v>
      </c>
      <c r="C200" s="241">
        <f t="shared" si="9"/>
        <v>0.98078528040322799</v>
      </c>
      <c r="D200" s="241">
        <f>((C200-C199)/($A$3))*$D$2*'D-term Reaction'!$G$4</f>
        <v>-4.8750765288216735</v>
      </c>
    </row>
    <row r="201" spans="1:4" x14ac:dyDescent="0.25">
      <c r="A201" s="241">
        <f t="shared" si="8"/>
        <v>6.0937500000000045E-3</v>
      </c>
      <c r="B201" s="241">
        <f t="shared" si="3"/>
        <v>1.0635600129340453E-4</v>
      </c>
      <c r="C201" s="241">
        <f t="shared" si="9"/>
        <v>0.95694033573220527</v>
      </c>
      <c r="D201" s="241">
        <f>((C201-C200)/($A$3))*$D$2*'D-term Reaction'!$G$4</f>
        <v>-8.0729444678214506</v>
      </c>
    </row>
    <row r="202" spans="1:4" x14ac:dyDescent="0.25">
      <c r="A202" s="241">
        <f t="shared" si="8"/>
        <v>6.1250000000000046E-3</v>
      </c>
      <c r="B202" s="241">
        <f t="shared" si="3"/>
        <v>1.0690141668465276E-4</v>
      </c>
      <c r="C202" s="241">
        <f t="shared" si="9"/>
        <v>0.92387953251128074</v>
      </c>
      <c r="D202" s="241">
        <f>((C202-C201)/($A$3))*$D$2*'D-term Reaction'!$G$4</f>
        <v>-11.193065538476207</v>
      </c>
    </row>
    <row r="203" spans="1:4" x14ac:dyDescent="0.25">
      <c r="A203" s="241">
        <f t="shared" si="8"/>
        <v>6.1562500000000046E-3</v>
      </c>
      <c r="B203" s="241">
        <f t="shared" si="3"/>
        <v>1.0744683207590099E-4</v>
      </c>
      <c r="C203" s="241">
        <f t="shared" si="9"/>
        <v>0.88192126434834783</v>
      </c>
      <c r="D203" s="241">
        <f>((C203-C202)/($A$3))*$D$2*'D-term Reaction'!$G$4</f>
        <v>-14.205391269242565</v>
      </c>
    </row>
    <row r="204" spans="1:4" x14ac:dyDescent="0.25">
      <c r="A204" s="241">
        <f t="shared" si="8"/>
        <v>6.1875000000000046E-3</v>
      </c>
      <c r="B204" s="241">
        <f t="shared" si="3"/>
        <v>1.0799224746714922E-4</v>
      </c>
      <c r="C204" s="241">
        <f t="shared" si="9"/>
        <v>0.83146961230253691</v>
      </c>
      <c r="D204" s="241">
        <f>((C204-C203)/($A$3))*$D$2*'D-term Reaction'!$G$4</f>
        <v>-17.080911316629745</v>
      </c>
    </row>
    <row r="205" spans="1:4" x14ac:dyDescent="0.25">
      <c r="A205" s="241">
        <f t="shared" si="8"/>
        <v>6.2187500000000047E-3</v>
      </c>
      <c r="B205" s="241">
        <f t="shared" si="3"/>
        <v>1.0853766285839745E-4</v>
      </c>
      <c r="C205" s="241">
        <f t="shared" si="9"/>
        <v>0.77301045336272767</v>
      </c>
      <c r="D205" s="241">
        <f>((C205-C204)/($A$3))*$D$2*'D-term Reaction'!$G$4</f>
        <v>-19.791932850661816</v>
      </c>
    </row>
    <row r="206" spans="1:4" x14ac:dyDescent="0.25">
      <c r="A206" s="241">
        <f t="shared" si="8"/>
        <v>6.2500000000000047E-3</v>
      </c>
      <c r="B206" s="241">
        <f t="shared" si="3"/>
        <v>1.0908307824964568E-4</v>
      </c>
      <c r="C206" s="241">
        <f t="shared" si="9"/>
        <v>0.70710678118653736</v>
      </c>
      <c r="D206" s="241">
        <f>((C206-C205)/($A$3))*$D$2*'D-term Reaction'!$G$4</f>
        <v>-22.312347251970991</v>
      </c>
    </row>
    <row r="207" spans="1:4" x14ac:dyDescent="0.25">
      <c r="A207" s="241">
        <f t="shared" si="8"/>
        <v>6.2812500000000047E-3</v>
      </c>
      <c r="B207" s="241">
        <f t="shared" si="3"/>
        <v>1.0962849364089391E-4</v>
      </c>
      <c r="C207" s="241">
        <f t="shared" si="9"/>
        <v>0.63439328416363194</v>
      </c>
      <c r="D207" s="241">
        <f>((C207-C206)/($A$3))*$D$2*'D-term Reaction'!$G$4</f>
        <v>-24.617881552074856</v>
      </c>
    </row>
    <row r="208" spans="1:4" x14ac:dyDescent="0.25">
      <c r="A208" s="241">
        <f t="shared" si="8"/>
        <v>6.3125000000000047E-3</v>
      </c>
      <c r="B208" s="241">
        <f t="shared" ref="B208:B271" si="10">RADIANS(A208)</f>
        <v>1.1017390903214214E-4</v>
      </c>
      <c r="C208" s="241">
        <f t="shared" si="9"/>
        <v>0.55557023301959085</v>
      </c>
      <c r="D208" s="241">
        <f>((C208-C207)/($A$3))*$D$2*'D-term Reaction'!$G$4</f>
        <v>-26.686332195326546</v>
      </c>
    </row>
    <row r="209" spans="1:4" x14ac:dyDescent="0.25">
      <c r="A209" s="241">
        <f t="shared" ref="A209:A272" si="11">A208+$A$3</f>
        <v>6.3437500000000048E-3</v>
      </c>
      <c r="B209" s="241">
        <f t="shared" si="10"/>
        <v>1.1071932442339037E-4</v>
      </c>
      <c r="C209" s="241">
        <f t="shared" ref="C209:C272" si="12">$C$2*COS(B209*$B$2*360)</f>
        <v>0.47139673682598277</v>
      </c>
      <c r="D209" s="241">
        <f>((C209-C208)/($A$3))*$D$2*'D-term Reaction'!$G$4</f>
        <v>-28.497778871307954</v>
      </c>
    </row>
    <row r="210" spans="1:4" x14ac:dyDescent="0.25">
      <c r="A210" s="241">
        <f t="shared" si="11"/>
        <v>6.3750000000000048E-3</v>
      </c>
      <c r="B210" s="241">
        <f t="shared" si="10"/>
        <v>1.112647398146386E-4</v>
      </c>
      <c r="C210" s="241">
        <f t="shared" si="12"/>
        <v>0.38268343236507452</v>
      </c>
      <c r="D210" s="241">
        <f>((C210-C209)/($A$3))*$D$2*'D-term Reaction'!$G$4</f>
        <v>-30.034776358285093</v>
      </c>
    </row>
    <row r="211" spans="1:4" x14ac:dyDescent="0.25">
      <c r="A211" s="241">
        <f t="shared" si="11"/>
        <v>6.4062500000000048E-3</v>
      </c>
      <c r="B211" s="241">
        <f t="shared" si="10"/>
        <v>1.1181015520588683E-4</v>
      </c>
      <c r="C211" s="241">
        <f t="shared" si="12"/>
        <v>0.29028467725444684</v>
      </c>
      <c r="D211" s="241">
        <f>((C211-C210)/($A$3))*$D$2*'D-term Reaction'!$G$4</f>
        <v>-31.282522530254106</v>
      </c>
    </row>
    <row r="212" spans="1:4" x14ac:dyDescent="0.25">
      <c r="A212" s="241">
        <f t="shared" si="11"/>
        <v>6.4375000000000049E-3</v>
      </c>
      <c r="B212" s="241">
        <f t="shared" si="10"/>
        <v>1.1235557059713504E-4</v>
      </c>
      <c r="C212" s="241">
        <f t="shared" si="12"/>
        <v>0.1950903220161162</v>
      </c>
      <c r="D212" s="241">
        <f>((C212-C211)/($A$3))*$D$2*'D-term Reaction'!$G$4</f>
        <v>-32.229000909489223</v>
      </c>
    </row>
    <row r="213" spans="1:4" x14ac:dyDescent="0.25">
      <c r="A213" s="241">
        <f t="shared" si="11"/>
        <v>6.4687500000000049E-3</v>
      </c>
      <c r="B213" s="241">
        <f t="shared" si="10"/>
        <v>1.1290098598838327E-4</v>
      </c>
      <c r="C213" s="241">
        <f t="shared" si="12"/>
        <v>9.8017140329545144E-2</v>
      </c>
      <c r="D213" s="241">
        <f>((C213-C212)/($A$3))*$D$2*'D-term Reaction'!$G$4</f>
        <v>-32.865096391805494</v>
      </c>
    </row>
    <row r="214" spans="1:4" x14ac:dyDescent="0.25">
      <c r="A214" s="241">
        <f t="shared" si="11"/>
        <v>6.5000000000000049E-3</v>
      </c>
      <c r="B214" s="241">
        <f t="shared" si="10"/>
        <v>1.134464013796315E-4</v>
      </c>
      <c r="C214" s="241">
        <f t="shared" si="12"/>
        <v>-1.163815138011115E-14</v>
      </c>
      <c r="D214" s="241">
        <f>((C214-C213)/($A$3))*$D$2*'D-term Reaction'!$G$4</f>
        <v>-33.184683029974742</v>
      </c>
    </row>
    <row r="215" spans="1:4" x14ac:dyDescent="0.25">
      <c r="A215" s="241">
        <f t="shared" si="11"/>
        <v>6.5312500000000049E-3</v>
      </c>
      <c r="B215" s="241">
        <f t="shared" si="10"/>
        <v>1.1399181677087973E-4</v>
      </c>
      <c r="C215" s="241">
        <f t="shared" si="12"/>
        <v>-9.8017140329575383E-2</v>
      </c>
      <c r="D215" s="241">
        <f>((C215-C214)/($A$3))*$D$2*'D-term Reaction'!$G$4</f>
        <v>-33.184683029977101</v>
      </c>
    </row>
    <row r="216" spans="1:4" x14ac:dyDescent="0.25">
      <c r="A216" s="241">
        <f t="shared" si="11"/>
        <v>6.562500000000005E-3</v>
      </c>
      <c r="B216" s="241">
        <f t="shared" si="10"/>
        <v>1.1453723216212796E-4</v>
      </c>
      <c r="C216" s="241">
        <f t="shared" si="12"/>
        <v>-0.19509032201614251</v>
      </c>
      <c r="D216" s="241">
        <f>((C216-C215)/($A$3))*$D$2*'D-term Reaction'!$G$4</f>
        <v>-32.865096391804165</v>
      </c>
    </row>
    <row r="217" spans="1:4" x14ac:dyDescent="0.25">
      <c r="A217" s="241">
        <f t="shared" si="11"/>
        <v>6.593750000000005E-3</v>
      </c>
      <c r="B217" s="241">
        <f t="shared" si="10"/>
        <v>1.1508264755337619E-4</v>
      </c>
      <c r="C217" s="241">
        <f t="shared" si="12"/>
        <v>-0.29028467725447593</v>
      </c>
      <c r="D217" s="241">
        <f>((C217-C216)/($A$3))*$D$2*'D-term Reaction'!$G$4</f>
        <v>-32.229000909490161</v>
      </c>
    </row>
    <row r="218" spans="1:4" x14ac:dyDescent="0.25">
      <c r="A218" s="241">
        <f t="shared" si="11"/>
        <v>6.625000000000005E-3</v>
      </c>
      <c r="B218" s="241">
        <f t="shared" si="10"/>
        <v>1.1562806294462442E-4</v>
      </c>
      <c r="C218" s="241">
        <f t="shared" si="12"/>
        <v>-0.38268343236510582</v>
      </c>
      <c r="D218" s="241">
        <f>((C218-C217)/($A$3))*$D$2*'D-term Reaction'!$G$4</f>
        <v>-31.282522530254855</v>
      </c>
    </row>
    <row r="219" spans="1:4" x14ac:dyDescent="0.25">
      <c r="A219" s="241">
        <f t="shared" si="11"/>
        <v>6.656250000000005E-3</v>
      </c>
      <c r="B219" s="241">
        <f t="shared" si="10"/>
        <v>1.1617347833587265E-4</v>
      </c>
      <c r="C219" s="241">
        <f t="shared" si="12"/>
        <v>-0.47139673682600958</v>
      </c>
      <c r="D219" s="241">
        <f>((C219-C218)/($A$3))*$D$2*'D-term Reaction'!$G$4</f>
        <v>-30.034776358283576</v>
      </c>
    </row>
    <row r="220" spans="1:4" x14ac:dyDescent="0.25">
      <c r="A220" s="241">
        <f t="shared" si="11"/>
        <v>6.6875000000000051E-3</v>
      </c>
      <c r="B220" s="241">
        <f t="shared" si="10"/>
        <v>1.1671889372712088E-4</v>
      </c>
      <c r="C220" s="241">
        <f t="shared" si="12"/>
        <v>-0.55557023301961617</v>
      </c>
      <c r="D220" s="241">
        <f>((C220-C219)/($A$3))*$D$2*'D-term Reaction'!$G$4</f>
        <v>-28.497778871307442</v>
      </c>
    </row>
    <row r="221" spans="1:4" x14ac:dyDescent="0.25">
      <c r="A221" s="241">
        <f t="shared" si="11"/>
        <v>6.7187500000000051E-3</v>
      </c>
      <c r="B221" s="241">
        <f t="shared" si="10"/>
        <v>1.1726430911836911E-4</v>
      </c>
      <c r="C221" s="241">
        <f t="shared" si="12"/>
        <v>-0.63439328416365814</v>
      </c>
      <c r="D221" s="241">
        <f>((C221-C220)/($A$3))*$D$2*'D-term Reaction'!$G$4</f>
        <v>-26.686332195326852</v>
      </c>
    </row>
    <row r="222" spans="1:4" x14ac:dyDescent="0.25">
      <c r="A222" s="241">
        <f t="shared" si="11"/>
        <v>6.7500000000000051E-3</v>
      </c>
      <c r="B222" s="241">
        <f t="shared" si="10"/>
        <v>1.1780972450961734E-4</v>
      </c>
      <c r="C222" s="241">
        <f t="shared" si="12"/>
        <v>-0.7071067811865589</v>
      </c>
      <c r="D222" s="241">
        <f>((C222-C221)/($A$3))*$D$2*'D-term Reaction'!$G$4</f>
        <v>-24.617881552073278</v>
      </c>
    </row>
    <row r="223" spans="1:4" x14ac:dyDescent="0.25">
      <c r="A223" s="241">
        <f t="shared" si="11"/>
        <v>6.7812500000000052E-3</v>
      </c>
      <c r="B223" s="241">
        <f t="shared" si="10"/>
        <v>1.1835513990086557E-4</v>
      </c>
      <c r="C223" s="241">
        <f t="shared" si="12"/>
        <v>-0.77301045336274687</v>
      </c>
      <c r="D223" s="241">
        <f>((C223-C222)/($A$3))*$D$2*'D-term Reaction'!$G$4</f>
        <v>-22.312347251970202</v>
      </c>
    </row>
    <row r="224" spans="1:4" x14ac:dyDescent="0.25">
      <c r="A224" s="241">
        <f t="shared" si="11"/>
        <v>6.8125000000000052E-3</v>
      </c>
      <c r="B224" s="241">
        <f t="shared" si="10"/>
        <v>1.1890055529211379E-4</v>
      </c>
      <c r="C224" s="241">
        <f t="shared" si="12"/>
        <v>-0.83146961230255378</v>
      </c>
      <c r="D224" s="241">
        <f>((C224-C223)/($A$3))*$D$2*'D-term Reaction'!$G$4</f>
        <v>-19.791932850661027</v>
      </c>
    </row>
    <row r="225" spans="1:4" x14ac:dyDescent="0.25">
      <c r="A225" s="241">
        <f t="shared" si="11"/>
        <v>6.8437500000000052E-3</v>
      </c>
      <c r="B225" s="241">
        <f t="shared" si="10"/>
        <v>1.1944597068336202E-4</v>
      </c>
      <c r="C225" s="241">
        <f t="shared" si="12"/>
        <v>-0.88192126434836215</v>
      </c>
      <c r="D225" s="241">
        <f>((C225-C224)/($A$3))*$D$2*'D-term Reaction'!$G$4</f>
        <v>-17.080911316628878</v>
      </c>
    </row>
    <row r="226" spans="1:4" x14ac:dyDescent="0.25">
      <c r="A226" s="241">
        <f t="shared" si="11"/>
        <v>6.8750000000000052E-3</v>
      </c>
      <c r="B226" s="241">
        <f t="shared" si="10"/>
        <v>1.1999138607461025E-4</v>
      </c>
      <c r="C226" s="241">
        <f t="shared" si="12"/>
        <v>-0.92387953251129373</v>
      </c>
      <c r="D226" s="241">
        <f>((C226-C225)/($A$3))*$D$2*'D-term Reaction'!$G$4</f>
        <v>-14.205391269242112</v>
      </c>
    </row>
    <row r="227" spans="1:4" x14ac:dyDescent="0.25">
      <c r="A227" s="241">
        <f t="shared" si="11"/>
        <v>6.9062500000000053E-3</v>
      </c>
      <c r="B227" s="241">
        <f t="shared" si="10"/>
        <v>1.2053680146585848E-4</v>
      </c>
      <c r="C227" s="241">
        <f t="shared" si="12"/>
        <v>-0.95694033573221304</v>
      </c>
      <c r="D227" s="241">
        <f>((C227-C226)/($A$3))*$D$2*'D-term Reaction'!$G$4</f>
        <v>-11.193065538474441</v>
      </c>
    </row>
    <row r="228" spans="1:4" x14ac:dyDescent="0.25">
      <c r="A228" s="241">
        <f t="shared" si="11"/>
        <v>6.9375000000000053E-3</v>
      </c>
      <c r="B228" s="241">
        <f t="shared" si="10"/>
        <v>1.2108221685710671E-4</v>
      </c>
      <c r="C228" s="241">
        <f t="shared" si="12"/>
        <v>-0.98078528040323387</v>
      </c>
      <c r="D228" s="241">
        <f>((C228-C227)/($A$3))*$D$2*'D-term Reaction'!$G$4</f>
        <v>-8.0729444678208111</v>
      </c>
    </row>
    <row r="229" spans="1:4" x14ac:dyDescent="0.25">
      <c r="A229" s="241">
        <f t="shared" si="11"/>
        <v>6.9687500000000053E-3</v>
      </c>
      <c r="B229" s="241">
        <f t="shared" si="10"/>
        <v>1.2162763224835493E-4</v>
      </c>
      <c r="C229" s="241">
        <f t="shared" si="12"/>
        <v>-0.99518472667219859</v>
      </c>
      <c r="D229" s="241">
        <f>((C229-C228)/($A$3))*$D$2*'D-term Reaction'!$G$4</f>
        <v>-4.8750765288206956</v>
      </c>
    </row>
    <row r="230" spans="1:4" x14ac:dyDescent="0.25">
      <c r="A230" s="241">
        <f t="shared" si="11"/>
        <v>7.0000000000000053E-3</v>
      </c>
      <c r="B230" s="241">
        <f t="shared" si="10"/>
        <v>1.2217304763960317E-4</v>
      </c>
      <c r="C230" s="241">
        <f t="shared" si="12"/>
        <v>-1</v>
      </c>
      <c r="D230" s="241">
        <f>((C230-C229)/($A$3))*$D$2*'D-term Reaction'!$G$4</f>
        <v>-1.630258937860444</v>
      </c>
    </row>
    <row r="231" spans="1:4" x14ac:dyDescent="0.25">
      <c r="A231" s="241">
        <f t="shared" si="11"/>
        <v>7.0312500000000054E-3</v>
      </c>
      <c r="B231" s="241">
        <f t="shared" si="10"/>
        <v>1.2271846303085139E-4</v>
      </c>
      <c r="C231" s="241">
        <f t="shared" si="12"/>
        <v>-0.99518472667219526</v>
      </c>
      <c r="D231" s="241">
        <f>((C231-C230)/($A$3))*$D$2*'D-term Reaction'!$G$4</f>
        <v>1.6302589378615715</v>
      </c>
    </row>
    <row r="232" spans="1:4" x14ac:dyDescent="0.25">
      <c r="A232" s="241">
        <f t="shared" si="11"/>
        <v>7.0625000000000054E-3</v>
      </c>
      <c r="B232" s="241">
        <f t="shared" si="10"/>
        <v>1.2326387842209963E-4</v>
      </c>
      <c r="C232" s="241">
        <f t="shared" si="12"/>
        <v>-0.98078528040322732</v>
      </c>
      <c r="D232" s="241">
        <f>((C232-C231)/($A$3))*$D$2*'D-term Reaction'!$G$4</f>
        <v>4.8750765288217854</v>
      </c>
    </row>
    <row r="233" spans="1:4" x14ac:dyDescent="0.25">
      <c r="A233" s="241">
        <f t="shared" si="11"/>
        <v>7.0937500000000054E-3</v>
      </c>
      <c r="B233" s="241">
        <f t="shared" si="10"/>
        <v>1.2380929381334784E-4</v>
      </c>
      <c r="C233" s="241">
        <f t="shared" si="12"/>
        <v>-0.95694033573220427</v>
      </c>
      <c r="D233" s="241">
        <f>((C233-C232)/($A$3))*$D$2*'D-term Reaction'!$G$4</f>
        <v>8.0729444678215643</v>
      </c>
    </row>
    <row r="234" spans="1:4" x14ac:dyDescent="0.25">
      <c r="A234" s="241">
        <f t="shared" si="11"/>
        <v>7.1250000000000055E-3</v>
      </c>
      <c r="B234" s="241">
        <f t="shared" si="10"/>
        <v>1.2435470920459609E-4</v>
      </c>
      <c r="C234" s="241">
        <f t="shared" si="12"/>
        <v>-0.92387953251127941</v>
      </c>
      <c r="D234" s="241">
        <f>((C234-C233)/($A$3))*$D$2*'D-term Reaction'!$G$4</f>
        <v>11.19306553847632</v>
      </c>
    </row>
    <row r="235" spans="1:4" x14ac:dyDescent="0.25">
      <c r="A235" s="241">
        <f t="shared" si="11"/>
        <v>7.1562500000000055E-3</v>
      </c>
      <c r="B235" s="241">
        <f t="shared" si="10"/>
        <v>1.249001245958443E-4</v>
      </c>
      <c r="C235" s="241">
        <f t="shared" si="12"/>
        <v>-0.88192126434834617</v>
      </c>
      <c r="D235" s="241">
        <f>((C235-C234)/($A$3))*$D$2*'D-term Reaction'!$G$4</f>
        <v>14.205391269242678</v>
      </c>
    </row>
    <row r="236" spans="1:4" x14ac:dyDescent="0.25">
      <c r="A236" s="241">
        <f t="shared" si="11"/>
        <v>7.1875000000000055E-3</v>
      </c>
      <c r="B236" s="241">
        <f t="shared" si="10"/>
        <v>1.2544553998709255E-4</v>
      </c>
      <c r="C236" s="241">
        <f t="shared" si="12"/>
        <v>-0.83146961230253502</v>
      </c>
      <c r="D236" s="241">
        <f>((C236-C235)/($A$3))*$D$2*'D-term Reaction'!$G$4</f>
        <v>17.08091131662982</v>
      </c>
    </row>
    <row r="237" spans="1:4" x14ac:dyDescent="0.25">
      <c r="A237" s="241">
        <f t="shared" si="11"/>
        <v>7.2187500000000055E-3</v>
      </c>
      <c r="B237" s="241">
        <f t="shared" si="10"/>
        <v>1.2599095537834076E-4</v>
      </c>
      <c r="C237" s="241">
        <f t="shared" si="12"/>
        <v>-0.77301045336272545</v>
      </c>
      <c r="D237" s="241">
        <f>((C237-C236)/($A$3))*$D$2*'D-term Reaction'!$G$4</f>
        <v>19.791932850661926</v>
      </c>
    </row>
    <row r="238" spans="1:4" x14ac:dyDescent="0.25">
      <c r="A238" s="241">
        <f t="shared" si="11"/>
        <v>7.2500000000000056E-3</v>
      </c>
      <c r="B238" s="241">
        <f t="shared" si="10"/>
        <v>1.2653637076958898E-4</v>
      </c>
      <c r="C238" s="241">
        <f t="shared" si="12"/>
        <v>-0.70710678118653492</v>
      </c>
      <c r="D238" s="241">
        <f>((C238-C237)/($A$3))*$D$2*'D-term Reaction'!$G$4</f>
        <v>22.312347251971062</v>
      </c>
    </row>
    <row r="239" spans="1:4" x14ac:dyDescent="0.25">
      <c r="A239" s="241">
        <f t="shared" si="11"/>
        <v>7.2812500000000056E-3</v>
      </c>
      <c r="B239" s="241">
        <f t="shared" si="10"/>
        <v>1.2708178616083722E-4</v>
      </c>
      <c r="C239" s="241">
        <f t="shared" si="12"/>
        <v>-0.63439328416363472</v>
      </c>
      <c r="D239" s="241">
        <f>((C239-C238)/($A$3))*$D$2*'D-term Reaction'!$G$4</f>
        <v>24.61788155207309</v>
      </c>
    </row>
    <row r="240" spans="1:4" x14ac:dyDescent="0.25">
      <c r="A240" s="241">
        <f t="shared" si="11"/>
        <v>7.3125000000000056E-3</v>
      </c>
      <c r="B240" s="241">
        <f t="shared" si="10"/>
        <v>1.2762720155208544E-4</v>
      </c>
      <c r="C240" s="241">
        <f t="shared" si="12"/>
        <v>-0.55557023301959096</v>
      </c>
      <c r="D240" s="241">
        <f>((C240-C239)/($A$3))*$D$2*'D-term Reaction'!$G$4</f>
        <v>26.686332195327452</v>
      </c>
    </row>
    <row r="241" spans="1:4" x14ac:dyDescent="0.25">
      <c r="A241" s="241">
        <f t="shared" si="11"/>
        <v>7.3437500000000057E-3</v>
      </c>
      <c r="B241" s="241">
        <f t="shared" si="10"/>
        <v>1.2817261694333368E-4</v>
      </c>
      <c r="C241" s="241">
        <f t="shared" si="12"/>
        <v>-0.47139673682598288</v>
      </c>
      <c r="D241" s="241">
        <f>((C241-C240)/($A$3))*$D$2*'D-term Reaction'!$G$4</f>
        <v>28.497778871307954</v>
      </c>
    </row>
    <row r="242" spans="1:4" x14ac:dyDescent="0.25">
      <c r="A242" s="241">
        <f t="shared" si="11"/>
        <v>7.3750000000000057E-3</v>
      </c>
      <c r="B242" s="241">
        <f t="shared" si="10"/>
        <v>1.2871803233458189E-4</v>
      </c>
      <c r="C242" s="241">
        <f t="shared" si="12"/>
        <v>-0.38268343236507463</v>
      </c>
      <c r="D242" s="241">
        <f>((C242-C241)/($A$3))*$D$2*'D-term Reaction'!$G$4</f>
        <v>30.034776358285093</v>
      </c>
    </row>
    <row r="243" spans="1:4" x14ac:dyDescent="0.25">
      <c r="A243" s="241">
        <f t="shared" si="11"/>
        <v>7.4062500000000057E-3</v>
      </c>
      <c r="B243" s="241">
        <f t="shared" si="10"/>
        <v>1.2926344772583014E-4</v>
      </c>
      <c r="C243" s="241">
        <f t="shared" si="12"/>
        <v>-0.29028467725444357</v>
      </c>
      <c r="D243" s="241">
        <f>((C243-C242)/($A$3))*$D$2*'D-term Reaction'!$G$4</f>
        <v>31.282522530255246</v>
      </c>
    </row>
    <row r="244" spans="1:4" x14ac:dyDescent="0.25">
      <c r="A244" s="241">
        <f t="shared" si="11"/>
        <v>7.4375000000000057E-3</v>
      </c>
      <c r="B244" s="241">
        <f t="shared" si="10"/>
        <v>1.2980886311707835E-4</v>
      </c>
      <c r="C244" s="241">
        <f t="shared" si="12"/>
        <v>-0.19509032201611282</v>
      </c>
      <c r="D244" s="241">
        <f>((C244-C243)/($A$3))*$D$2*'D-term Reaction'!$G$4</f>
        <v>32.229000909489251</v>
      </c>
    </row>
    <row r="245" spans="1:4" x14ac:dyDescent="0.25">
      <c r="A245" s="241">
        <f t="shared" si="11"/>
        <v>7.4687500000000058E-3</v>
      </c>
      <c r="B245" s="241">
        <f t="shared" si="10"/>
        <v>1.303542785083266E-4</v>
      </c>
      <c r="C245" s="241">
        <f t="shared" si="12"/>
        <v>-9.801714032954173E-2</v>
      </c>
      <c r="D245" s="241">
        <f>((C245-C244)/($A$3))*$D$2*'D-term Reaction'!$G$4</f>
        <v>32.865096391805508</v>
      </c>
    </row>
    <row r="246" spans="1:4" x14ac:dyDescent="0.25">
      <c r="A246" s="241">
        <f t="shared" si="11"/>
        <v>7.5000000000000058E-3</v>
      </c>
      <c r="B246" s="241">
        <f t="shared" si="10"/>
        <v>1.3089969389957481E-4</v>
      </c>
      <c r="C246" s="241">
        <f t="shared" si="12"/>
        <v>1.862106389222129E-14</v>
      </c>
      <c r="D246" s="241">
        <f>((C246-C245)/($A$3))*$D$2*'D-term Reaction'!$G$4</f>
        <v>33.18468302997595</v>
      </c>
    </row>
    <row r="247" spans="1:4" x14ac:dyDescent="0.25">
      <c r="A247" s="241">
        <f t="shared" si="11"/>
        <v>7.5312500000000058E-3</v>
      </c>
      <c r="B247" s="241">
        <f t="shared" si="10"/>
        <v>1.3144510929082305E-4</v>
      </c>
      <c r="C247" s="241">
        <f t="shared" si="12"/>
        <v>9.8017140329582336E-2</v>
      </c>
      <c r="D247" s="241">
        <f>((C247-C246)/($A$3))*$D$2*'D-term Reaction'!$G$4</f>
        <v>33.184683029977094</v>
      </c>
    </row>
    <row r="248" spans="1:4" x14ac:dyDescent="0.25">
      <c r="A248" s="241">
        <f t="shared" si="11"/>
        <v>7.5625000000000058E-3</v>
      </c>
      <c r="B248" s="241">
        <f t="shared" si="10"/>
        <v>1.3199052468207127E-4</v>
      </c>
      <c r="C248" s="241">
        <f t="shared" si="12"/>
        <v>0.19509032201614238</v>
      </c>
      <c r="D248" s="241">
        <f>((C248-C247)/($A$3))*$D$2*'D-term Reaction'!$G$4</f>
        <v>32.865096391801764</v>
      </c>
    </row>
    <row r="249" spans="1:4" x14ac:dyDescent="0.25">
      <c r="A249" s="241">
        <f t="shared" si="11"/>
        <v>7.5937500000000059E-3</v>
      </c>
      <c r="B249" s="241">
        <f t="shared" si="10"/>
        <v>1.3253594007331951E-4</v>
      </c>
      <c r="C249" s="241">
        <f t="shared" si="12"/>
        <v>0.29028467725447921</v>
      </c>
      <c r="D249" s="241">
        <f>((C249-C248)/($A$3))*$D$2*'D-term Reaction'!$G$4</f>
        <v>32.229000909491312</v>
      </c>
    </row>
    <row r="250" spans="1:4" x14ac:dyDescent="0.25">
      <c r="A250" s="241">
        <f t="shared" si="11"/>
        <v>7.6250000000000059E-3</v>
      </c>
      <c r="B250" s="241">
        <f t="shared" si="10"/>
        <v>1.3308135546456773E-4</v>
      </c>
      <c r="C250" s="241">
        <f t="shared" si="12"/>
        <v>0.38268343236510571</v>
      </c>
      <c r="D250" s="241">
        <f>((C250-C249)/($A$3))*$D$2*'D-term Reaction'!$G$4</f>
        <v>31.282522530253708</v>
      </c>
    </row>
    <row r="251" spans="1:4" x14ac:dyDescent="0.25">
      <c r="A251" s="241">
        <f t="shared" si="11"/>
        <v>7.6562500000000059E-3</v>
      </c>
      <c r="B251" s="241">
        <f t="shared" si="10"/>
        <v>1.3362677085581597E-4</v>
      </c>
      <c r="C251" s="241">
        <f t="shared" si="12"/>
        <v>0.47139673682601574</v>
      </c>
      <c r="D251" s="241">
        <f>((C251-C250)/($A$3))*$D$2*'D-term Reaction'!$G$4</f>
        <v>30.034776358285693</v>
      </c>
    </row>
    <row r="252" spans="1:4" x14ac:dyDescent="0.25">
      <c r="A252" s="241">
        <f t="shared" si="11"/>
        <v>7.687500000000006E-3</v>
      </c>
      <c r="B252" s="241">
        <f t="shared" si="10"/>
        <v>1.3417218624706419E-4</v>
      </c>
      <c r="C252" s="241">
        <f t="shared" si="12"/>
        <v>0.55557023301961606</v>
      </c>
      <c r="D252" s="241">
        <f>((C252-C251)/($A$3))*$D$2*'D-term Reaction'!$G$4</f>
        <v>28.497778871305322</v>
      </c>
    </row>
    <row r="253" spans="1:4" x14ac:dyDescent="0.25">
      <c r="A253" s="241">
        <f t="shared" si="11"/>
        <v>7.718750000000006E-3</v>
      </c>
      <c r="B253" s="241">
        <f t="shared" si="10"/>
        <v>1.3471760163831243E-4</v>
      </c>
      <c r="C253" s="241">
        <f t="shared" si="12"/>
        <v>0.63439328416366081</v>
      </c>
      <c r="D253" s="241">
        <f>((C253-C252)/($A$3))*$D$2*'D-term Reaction'!$G$4</f>
        <v>26.68633219532779</v>
      </c>
    </row>
    <row r="254" spans="1:4" x14ac:dyDescent="0.25">
      <c r="A254" s="241">
        <f t="shared" si="11"/>
        <v>7.750000000000006E-3</v>
      </c>
      <c r="B254" s="241">
        <f t="shared" si="10"/>
        <v>1.3526301702956065E-4</v>
      </c>
      <c r="C254" s="241">
        <f t="shared" si="12"/>
        <v>0.70710678118656134</v>
      </c>
      <c r="D254" s="241">
        <f>((C254-C253)/($A$3))*$D$2*'D-term Reaction'!$G$4</f>
        <v>24.6178815520732</v>
      </c>
    </row>
    <row r="255" spans="1:4" x14ac:dyDescent="0.25">
      <c r="A255" s="241">
        <f t="shared" si="11"/>
        <v>7.781250000000006E-3</v>
      </c>
      <c r="B255" s="241">
        <f t="shared" si="10"/>
        <v>1.3580843242080886E-4</v>
      </c>
      <c r="C255" s="241">
        <f t="shared" si="12"/>
        <v>0.77301045336274909</v>
      </c>
      <c r="D255" s="241">
        <f>((C255-C254)/($A$3))*$D$2*'D-term Reaction'!$G$4</f>
        <v>22.312347251970124</v>
      </c>
    </row>
    <row r="256" spans="1:4" x14ac:dyDescent="0.25">
      <c r="A256" s="241">
        <f t="shared" si="11"/>
        <v>7.8125000000000052E-3</v>
      </c>
      <c r="B256" s="241">
        <f t="shared" si="10"/>
        <v>1.3635384781205708E-4</v>
      </c>
      <c r="C256" s="241">
        <f t="shared" si="12"/>
        <v>0.83146961230255367</v>
      </c>
      <c r="D256" s="241">
        <f>((C256-C255)/($A$3))*$D$2*'D-term Reaction'!$G$4</f>
        <v>19.791932850660235</v>
      </c>
    </row>
    <row r="257" spans="1:4" x14ac:dyDescent="0.25">
      <c r="A257" s="241">
        <f t="shared" si="11"/>
        <v>7.8437500000000052E-3</v>
      </c>
      <c r="B257" s="241">
        <f t="shared" si="10"/>
        <v>1.3689926320330532E-4</v>
      </c>
      <c r="C257" s="241">
        <f t="shared" si="12"/>
        <v>0.88192126434836204</v>
      </c>
      <c r="D257" s="241">
        <f>((C257-C256)/($A$3))*$D$2*'D-term Reaction'!$G$4</f>
        <v>17.080911316628878</v>
      </c>
    </row>
    <row r="258" spans="1:4" x14ac:dyDescent="0.25">
      <c r="A258" s="241">
        <f t="shared" si="11"/>
        <v>7.8750000000000053E-3</v>
      </c>
      <c r="B258" s="241">
        <f t="shared" si="10"/>
        <v>1.3744467859455354E-4</v>
      </c>
      <c r="C258" s="241">
        <f t="shared" si="12"/>
        <v>0.92387953251129229</v>
      </c>
      <c r="D258" s="241">
        <f>((C258-C257)/($A$3))*$D$2*'D-term Reaction'!$G$4</f>
        <v>14.205391269241662</v>
      </c>
    </row>
    <row r="259" spans="1:4" x14ac:dyDescent="0.25">
      <c r="A259" s="241">
        <f t="shared" si="11"/>
        <v>7.9062500000000053E-3</v>
      </c>
      <c r="B259" s="241">
        <f t="shared" si="10"/>
        <v>1.3799009398580178E-4</v>
      </c>
      <c r="C259" s="241">
        <f t="shared" si="12"/>
        <v>0.95694033573221404</v>
      </c>
      <c r="D259" s="241">
        <f>((C259-C258)/($A$3))*$D$2*'D-term Reaction'!$G$4</f>
        <v>11.193065538475267</v>
      </c>
    </row>
    <row r="260" spans="1:4" x14ac:dyDescent="0.25">
      <c r="A260" s="241">
        <f t="shared" si="11"/>
        <v>7.9375000000000053E-3</v>
      </c>
      <c r="B260" s="241">
        <f t="shared" si="10"/>
        <v>1.3853550937704999E-4</v>
      </c>
      <c r="C260" s="241">
        <f t="shared" si="12"/>
        <v>0.98078528040323387</v>
      </c>
      <c r="D260" s="241">
        <f>((C260-C259)/($A$3))*$D$2*'D-term Reaction'!$G$4</f>
        <v>8.0729444678204718</v>
      </c>
    </row>
    <row r="261" spans="1:4" x14ac:dyDescent="0.25">
      <c r="A261" s="241">
        <f t="shared" si="11"/>
        <v>7.9687500000000053E-3</v>
      </c>
      <c r="B261" s="241">
        <f t="shared" si="10"/>
        <v>1.3908092476829824E-4</v>
      </c>
      <c r="C261" s="241">
        <f t="shared" si="12"/>
        <v>0.99518472667219859</v>
      </c>
      <c r="D261" s="241">
        <f>((C261-C260)/($A$3))*$D$2*'D-term Reaction'!$G$4</f>
        <v>4.8750765288206956</v>
      </c>
    </row>
    <row r="262" spans="1:4" x14ac:dyDescent="0.25">
      <c r="A262" s="241">
        <f t="shared" si="11"/>
        <v>8.0000000000000054E-3</v>
      </c>
      <c r="B262" s="241">
        <f t="shared" si="10"/>
        <v>1.3962634015954645E-4</v>
      </c>
      <c r="C262" s="241">
        <f t="shared" si="12"/>
        <v>1</v>
      </c>
      <c r="D262" s="241">
        <f>((C262-C261)/($A$3))*$D$2*'D-term Reaction'!$G$4</f>
        <v>1.630258937860444</v>
      </c>
    </row>
    <row r="263" spans="1:4" x14ac:dyDescent="0.25">
      <c r="A263" s="241">
        <f t="shared" si="11"/>
        <v>8.0312500000000054E-3</v>
      </c>
      <c r="B263" s="241">
        <f t="shared" si="10"/>
        <v>1.401717555507947E-4</v>
      </c>
      <c r="C263" s="241">
        <f t="shared" si="12"/>
        <v>0.99518472667219493</v>
      </c>
      <c r="D263" s="241">
        <f>((C263-C262)/($A$3))*$D$2*'D-term Reaction'!$G$4</f>
        <v>-1.6302589378616843</v>
      </c>
    </row>
    <row r="264" spans="1:4" x14ac:dyDescent="0.25">
      <c r="A264" s="241">
        <f t="shared" si="11"/>
        <v>8.0625000000000054E-3</v>
      </c>
      <c r="B264" s="241">
        <f t="shared" si="10"/>
        <v>1.4071717094204291E-4</v>
      </c>
      <c r="C264" s="241">
        <f t="shared" si="12"/>
        <v>0.98078528040322732</v>
      </c>
      <c r="D264" s="241">
        <f>((C264-C263)/($A$3))*$D$2*'D-term Reaction'!$G$4</f>
        <v>-4.8750765288216735</v>
      </c>
    </row>
    <row r="265" spans="1:4" x14ac:dyDescent="0.25">
      <c r="A265" s="241">
        <f t="shared" si="11"/>
        <v>8.0937500000000055E-3</v>
      </c>
      <c r="B265" s="241">
        <f t="shared" si="10"/>
        <v>1.4126258633329115E-4</v>
      </c>
      <c r="C265" s="241">
        <f t="shared" si="12"/>
        <v>0.95694033573220227</v>
      </c>
      <c r="D265" s="241">
        <f>((C265-C264)/($A$3))*$D$2*'D-term Reaction'!$G$4</f>
        <v>-8.0729444678222393</v>
      </c>
    </row>
    <row r="266" spans="1:4" x14ac:dyDescent="0.25">
      <c r="A266" s="241">
        <f t="shared" si="11"/>
        <v>8.1250000000000055E-3</v>
      </c>
      <c r="B266" s="241">
        <f t="shared" si="10"/>
        <v>1.4180800172453937E-4</v>
      </c>
      <c r="C266" s="241">
        <f t="shared" si="12"/>
        <v>0.92387953251128085</v>
      </c>
      <c r="D266" s="241">
        <f>((C266-C265)/($A$3))*$D$2*'D-term Reaction'!$G$4</f>
        <v>-11.193065538475157</v>
      </c>
    </row>
    <row r="267" spans="1:4" x14ac:dyDescent="0.25">
      <c r="A267" s="241">
        <f t="shared" si="11"/>
        <v>8.1562500000000055E-3</v>
      </c>
      <c r="B267" s="241">
        <f t="shared" si="10"/>
        <v>1.4235341711578761E-4</v>
      </c>
      <c r="C267" s="241">
        <f t="shared" si="12"/>
        <v>0.88192126434834628</v>
      </c>
      <c r="D267" s="241">
        <f>((C267-C266)/($A$3))*$D$2*'D-term Reaction'!$G$4</f>
        <v>-14.205391269243128</v>
      </c>
    </row>
    <row r="268" spans="1:4" x14ac:dyDescent="0.25">
      <c r="A268" s="241">
        <f t="shared" si="11"/>
        <v>8.1875000000000055E-3</v>
      </c>
      <c r="B268" s="241">
        <f t="shared" si="10"/>
        <v>1.4289883250703583E-4</v>
      </c>
      <c r="C268" s="241">
        <f t="shared" si="12"/>
        <v>0.83146961230253502</v>
      </c>
      <c r="D268" s="241">
        <f>((C268-C267)/($A$3))*$D$2*'D-term Reaction'!$G$4</f>
        <v>-17.080911316629859</v>
      </c>
    </row>
    <row r="269" spans="1:4" x14ac:dyDescent="0.25">
      <c r="A269" s="241">
        <f t="shared" si="11"/>
        <v>8.2187500000000056E-3</v>
      </c>
      <c r="B269" s="241">
        <f t="shared" si="10"/>
        <v>1.4344424789828404E-4</v>
      </c>
      <c r="C269" s="241">
        <f t="shared" si="12"/>
        <v>0.77301045336272556</v>
      </c>
      <c r="D269" s="241">
        <f>((C269-C268)/($A$3))*$D$2*'D-term Reaction'!$G$4</f>
        <v>-19.79193285066189</v>
      </c>
    </row>
    <row r="270" spans="1:4" x14ac:dyDescent="0.25">
      <c r="A270" s="241">
        <f t="shared" si="11"/>
        <v>8.2500000000000056E-3</v>
      </c>
      <c r="B270" s="241">
        <f t="shared" si="10"/>
        <v>1.4398966328953229E-4</v>
      </c>
      <c r="C270" s="241">
        <f t="shared" si="12"/>
        <v>0.70710678118653758</v>
      </c>
      <c r="D270" s="241">
        <f>((C270-C269)/($A$3))*$D$2*'D-term Reaction'!$G$4</f>
        <v>-22.312347251970202</v>
      </c>
    </row>
    <row r="271" spans="1:4" x14ac:dyDescent="0.25">
      <c r="A271" s="241">
        <f t="shared" si="11"/>
        <v>8.2812500000000056E-3</v>
      </c>
      <c r="B271" s="241">
        <f t="shared" si="10"/>
        <v>1.445350786807805E-4</v>
      </c>
      <c r="C271" s="241">
        <f t="shared" si="12"/>
        <v>0.63439328416363483</v>
      </c>
      <c r="D271" s="241">
        <f>((C271-C270)/($A$3))*$D$2*'D-term Reaction'!$G$4</f>
        <v>-24.61788155207395</v>
      </c>
    </row>
    <row r="272" spans="1:4" x14ac:dyDescent="0.25">
      <c r="A272" s="241">
        <f t="shared" si="11"/>
        <v>8.3125000000000056E-3</v>
      </c>
      <c r="B272" s="241">
        <f t="shared" ref="B272:B335" si="13">RADIANS(A272)</f>
        <v>1.4508049407202875E-4</v>
      </c>
      <c r="C272" s="241">
        <f t="shared" si="12"/>
        <v>0.55557023301958808</v>
      </c>
      <c r="D272" s="241">
        <f>((C272-C271)/($A$3))*$D$2*'D-term Reaction'!$G$4</f>
        <v>-26.686332195328465</v>
      </c>
    </row>
    <row r="273" spans="1:4" x14ac:dyDescent="0.25">
      <c r="A273" s="241">
        <f t="shared" ref="A273:A336" si="14">A272+$A$3</f>
        <v>8.3437500000000057E-3</v>
      </c>
      <c r="B273" s="241">
        <f t="shared" si="13"/>
        <v>1.4562590946327696E-4</v>
      </c>
      <c r="C273" s="241">
        <f t="shared" ref="C273:C336" si="15">$C$2*COS(B273*$B$2*360)</f>
        <v>0.47139673682598299</v>
      </c>
      <c r="D273" s="241">
        <f>((C273-C272)/($A$3))*$D$2*'D-term Reaction'!$G$4</f>
        <v>-28.497778871306938</v>
      </c>
    </row>
    <row r="274" spans="1:4" x14ac:dyDescent="0.25">
      <c r="A274" s="241">
        <f t="shared" si="14"/>
        <v>8.3750000000000057E-3</v>
      </c>
      <c r="B274" s="241">
        <f t="shared" si="13"/>
        <v>1.461713248545252E-4</v>
      </c>
      <c r="C274" s="241">
        <f t="shared" si="15"/>
        <v>0.38268343236507474</v>
      </c>
      <c r="D274" s="241">
        <f>((C274-C273)/($A$3))*$D$2*'D-term Reaction'!$G$4</f>
        <v>-30.034776358285093</v>
      </c>
    </row>
    <row r="275" spans="1:4" x14ac:dyDescent="0.25">
      <c r="A275" s="241">
        <f t="shared" si="14"/>
        <v>8.4062500000000057E-3</v>
      </c>
      <c r="B275" s="241">
        <f t="shared" si="13"/>
        <v>1.4671674024577342E-4</v>
      </c>
      <c r="C275" s="241">
        <f t="shared" si="15"/>
        <v>0.29028467725444712</v>
      </c>
      <c r="D275" s="241">
        <f>((C275-C274)/($A$3))*$D$2*'D-term Reaction'!$G$4</f>
        <v>-31.282522530254084</v>
      </c>
    </row>
    <row r="276" spans="1:4" x14ac:dyDescent="0.25">
      <c r="A276" s="241">
        <f t="shared" si="14"/>
        <v>8.4375000000000058E-3</v>
      </c>
      <c r="B276" s="241">
        <f t="shared" si="13"/>
        <v>1.4726215563702166E-4</v>
      </c>
      <c r="C276" s="241">
        <f t="shared" si="15"/>
        <v>0.19509032201610946</v>
      </c>
      <c r="D276" s="241">
        <f>((C276-C275)/($A$3))*$D$2*'D-term Reaction'!$G$4</f>
        <v>-32.229000909491596</v>
      </c>
    </row>
    <row r="277" spans="1:4" x14ac:dyDescent="0.25">
      <c r="A277" s="241">
        <f t="shared" si="14"/>
        <v>8.4687500000000058E-3</v>
      </c>
      <c r="B277" s="241">
        <f t="shared" si="13"/>
        <v>1.4780757102826988E-4</v>
      </c>
      <c r="C277" s="241">
        <f t="shared" si="15"/>
        <v>9.8017140329541855E-2</v>
      </c>
      <c r="D277" s="241">
        <f>((C277-C276)/($A$3))*$D$2*'D-term Reaction'!$G$4</f>
        <v>-32.865096391804322</v>
      </c>
    </row>
    <row r="278" spans="1:4" x14ac:dyDescent="0.25">
      <c r="A278" s="241">
        <f t="shared" si="14"/>
        <v>8.5000000000000058E-3</v>
      </c>
      <c r="B278" s="241">
        <f t="shared" si="13"/>
        <v>1.4835298641951812E-4</v>
      </c>
      <c r="C278" s="241">
        <f t="shared" si="15"/>
        <v>-2.2051262725530929E-14</v>
      </c>
      <c r="D278" s="241">
        <f>((C278-C277)/($A$3))*$D$2*'D-term Reaction'!$G$4</f>
        <v>-33.184683029977151</v>
      </c>
    </row>
    <row r="279" spans="1:4" x14ac:dyDescent="0.25">
      <c r="A279" s="241">
        <f t="shared" si="14"/>
        <v>8.5312500000000058E-3</v>
      </c>
      <c r="B279" s="241">
        <f t="shared" si="13"/>
        <v>1.4889840181076634E-4</v>
      </c>
      <c r="C279" s="241">
        <f t="shared" si="15"/>
        <v>-9.8017140329575134E-2</v>
      </c>
      <c r="D279" s="241">
        <f>((C279-C278)/($A$3))*$D$2*'D-term Reaction'!$G$4</f>
        <v>-33.184683029973492</v>
      </c>
    </row>
    <row r="280" spans="1:4" x14ac:dyDescent="0.25">
      <c r="A280" s="241">
        <f t="shared" si="14"/>
        <v>8.5625000000000059E-3</v>
      </c>
      <c r="B280" s="241">
        <f t="shared" si="13"/>
        <v>1.4944381720201458E-4</v>
      </c>
      <c r="C280" s="241">
        <f t="shared" si="15"/>
        <v>-0.19509032201614576</v>
      </c>
      <c r="D280" s="241">
        <f>((C280-C279)/($A$3))*$D$2*'D-term Reaction'!$G$4</f>
        <v>-32.865096391805345</v>
      </c>
    </row>
    <row r="281" spans="1:4" x14ac:dyDescent="0.25">
      <c r="A281" s="241">
        <f t="shared" si="14"/>
        <v>8.5937500000000059E-3</v>
      </c>
      <c r="B281" s="241">
        <f t="shared" si="13"/>
        <v>1.499892325932628E-4</v>
      </c>
      <c r="C281" s="241">
        <f t="shared" si="15"/>
        <v>-0.2902846772544791</v>
      </c>
      <c r="D281" s="241">
        <f>((C281-C280)/($A$3))*$D$2*'D-term Reaction'!$G$4</f>
        <v>-32.229000909490132</v>
      </c>
    </row>
    <row r="282" spans="1:4" x14ac:dyDescent="0.25">
      <c r="A282" s="241">
        <f t="shared" si="14"/>
        <v>8.6250000000000059E-3</v>
      </c>
      <c r="B282" s="241">
        <f t="shared" si="13"/>
        <v>1.5053464798451104E-4</v>
      </c>
      <c r="C282" s="241">
        <f t="shared" si="15"/>
        <v>-0.38268343236510888</v>
      </c>
      <c r="D282" s="241">
        <f>((C282-C281)/($A$3))*$D$2*'D-term Reaction'!$G$4</f>
        <v>-31.282522530254816</v>
      </c>
    </row>
    <row r="283" spans="1:4" x14ac:dyDescent="0.25">
      <c r="A283" s="241">
        <f t="shared" si="14"/>
        <v>8.656250000000006E-3</v>
      </c>
      <c r="B283" s="241">
        <f t="shared" si="13"/>
        <v>1.5108006337575925E-4</v>
      </c>
      <c r="C283" s="241">
        <f t="shared" si="15"/>
        <v>-0.47139673682601246</v>
      </c>
      <c r="D283" s="241">
        <f>((C283-C282)/($A$3))*$D$2*'D-term Reaction'!$G$4</f>
        <v>-30.034776358283516</v>
      </c>
    </row>
    <row r="284" spans="1:4" x14ac:dyDescent="0.25">
      <c r="A284" s="241">
        <f t="shared" si="14"/>
        <v>8.687500000000006E-3</v>
      </c>
      <c r="B284" s="241">
        <f t="shared" si="13"/>
        <v>1.516254787670075E-4</v>
      </c>
      <c r="C284" s="241">
        <f t="shared" si="15"/>
        <v>-0.55557023301961883</v>
      </c>
      <c r="D284" s="241">
        <f>((C284-C283)/($A$3))*$D$2*'D-term Reaction'!$G$4</f>
        <v>-28.497778871307368</v>
      </c>
    </row>
    <row r="285" spans="1:4" x14ac:dyDescent="0.25">
      <c r="A285" s="241">
        <f t="shared" si="14"/>
        <v>8.718750000000006E-3</v>
      </c>
      <c r="B285" s="241">
        <f t="shared" si="13"/>
        <v>1.5217089415825571E-4</v>
      </c>
      <c r="C285" s="241">
        <f t="shared" si="15"/>
        <v>-0.6343932841636607</v>
      </c>
      <c r="D285" s="241">
        <f>((C285-C284)/($A$3))*$D$2*'D-term Reaction'!$G$4</f>
        <v>-26.686332195326813</v>
      </c>
    </row>
    <row r="286" spans="1:4" x14ac:dyDescent="0.25">
      <c r="A286" s="241">
        <f t="shared" si="14"/>
        <v>8.750000000000006E-3</v>
      </c>
      <c r="B286" s="241">
        <f t="shared" si="13"/>
        <v>1.5271630954950393E-4</v>
      </c>
      <c r="C286" s="241">
        <f t="shared" si="15"/>
        <v>-0.70710678118656123</v>
      </c>
      <c r="D286" s="241">
        <f>((C286-C285)/($A$3))*$D$2*'D-term Reaction'!$G$4</f>
        <v>-24.6178815520732</v>
      </c>
    </row>
    <row r="287" spans="1:4" x14ac:dyDescent="0.25">
      <c r="A287" s="241">
        <f t="shared" si="14"/>
        <v>8.7812500000000061E-3</v>
      </c>
      <c r="B287" s="241">
        <f t="shared" si="13"/>
        <v>1.5326172494075217E-4</v>
      </c>
      <c r="C287" s="241">
        <f t="shared" si="15"/>
        <v>-0.77301045336274676</v>
      </c>
      <c r="D287" s="241">
        <f>((C287-C286)/($A$3))*$D$2*'D-term Reaction'!$G$4</f>
        <v>-22.312347251969374</v>
      </c>
    </row>
    <row r="288" spans="1:4" x14ac:dyDescent="0.25">
      <c r="A288" s="241">
        <f t="shared" si="14"/>
        <v>8.8125000000000061E-3</v>
      </c>
      <c r="B288" s="241">
        <f t="shared" si="13"/>
        <v>1.5380714033200039E-4</v>
      </c>
      <c r="C288" s="241">
        <f t="shared" si="15"/>
        <v>-0.83146961230255367</v>
      </c>
      <c r="D288" s="241">
        <f>((C288-C287)/($A$3))*$D$2*'D-term Reaction'!$G$4</f>
        <v>-19.791932850661027</v>
      </c>
    </row>
    <row r="289" spans="1:4" x14ac:dyDescent="0.25">
      <c r="A289" s="241">
        <f t="shared" si="14"/>
        <v>8.8437500000000061E-3</v>
      </c>
      <c r="B289" s="241">
        <f t="shared" si="13"/>
        <v>1.5435255572324863E-4</v>
      </c>
      <c r="C289" s="241">
        <f t="shared" si="15"/>
        <v>-0.88192126434836371</v>
      </c>
      <c r="D289" s="241">
        <f>((C289-C288)/($A$3))*$D$2*'D-term Reaction'!$G$4</f>
        <v>-17.080911316629443</v>
      </c>
    </row>
    <row r="290" spans="1:4" x14ac:dyDescent="0.25">
      <c r="A290" s="241">
        <f t="shared" si="14"/>
        <v>8.8750000000000061E-3</v>
      </c>
      <c r="B290" s="241">
        <f t="shared" si="13"/>
        <v>1.5489797111449685E-4</v>
      </c>
      <c r="C290" s="241">
        <f t="shared" si="15"/>
        <v>-0.92387953251129362</v>
      </c>
      <c r="D290" s="241">
        <f>((C290-C289)/($A$3))*$D$2*'D-term Reaction'!$G$4</f>
        <v>-14.20539126924155</v>
      </c>
    </row>
    <row r="291" spans="1:4" x14ac:dyDescent="0.25">
      <c r="A291" s="241">
        <f t="shared" si="14"/>
        <v>8.9062500000000062E-3</v>
      </c>
      <c r="B291" s="241">
        <f t="shared" si="13"/>
        <v>1.5544338650574509E-4</v>
      </c>
      <c r="C291" s="241">
        <f t="shared" si="15"/>
        <v>-0.95694033573221504</v>
      </c>
      <c r="D291" s="241">
        <f>((C291-C290)/($A$3))*$D$2*'D-term Reaction'!$G$4</f>
        <v>-11.193065538475157</v>
      </c>
    </row>
    <row r="292" spans="1:4" x14ac:dyDescent="0.25">
      <c r="A292" s="241">
        <f t="shared" si="14"/>
        <v>8.9375000000000062E-3</v>
      </c>
      <c r="B292" s="241">
        <f t="shared" si="13"/>
        <v>1.559888018969933E-4</v>
      </c>
      <c r="C292" s="241">
        <f t="shared" si="15"/>
        <v>-0.98078528040323387</v>
      </c>
      <c r="D292" s="241">
        <f>((C292-C291)/($A$3))*$D$2*'D-term Reaction'!$G$4</f>
        <v>-8.0729444678201343</v>
      </c>
    </row>
    <row r="293" spans="1:4" x14ac:dyDescent="0.25">
      <c r="A293" s="241">
        <f t="shared" si="14"/>
        <v>8.9687500000000062E-3</v>
      </c>
      <c r="B293" s="241">
        <f t="shared" si="13"/>
        <v>1.5653421728824155E-4</v>
      </c>
      <c r="C293" s="241">
        <f t="shared" si="15"/>
        <v>-0.99518472667219893</v>
      </c>
      <c r="D293" s="241">
        <f>((C293-C292)/($A$3))*$D$2*'D-term Reaction'!$G$4</f>
        <v>-4.8750765288208084</v>
      </c>
    </row>
    <row r="294" spans="1:4" x14ac:dyDescent="0.25">
      <c r="A294" s="241">
        <f t="shared" si="14"/>
        <v>9.0000000000000063E-3</v>
      </c>
      <c r="B294" s="241">
        <f t="shared" si="13"/>
        <v>1.5707963267948976E-4</v>
      </c>
      <c r="C294" s="241">
        <f t="shared" si="15"/>
        <v>-1</v>
      </c>
      <c r="D294" s="241">
        <f>((C294-C293)/($A$3))*$D$2*'D-term Reaction'!$G$4</f>
        <v>-1.6302589378603312</v>
      </c>
    </row>
    <row r="295" spans="1:4" x14ac:dyDescent="0.25">
      <c r="A295" s="241">
        <f t="shared" si="14"/>
        <v>9.0312500000000063E-3</v>
      </c>
      <c r="B295" s="241">
        <f t="shared" si="13"/>
        <v>1.5762504807073801E-4</v>
      </c>
      <c r="C295" s="241">
        <f t="shared" si="15"/>
        <v>-0.9951847266721946</v>
      </c>
      <c r="D295" s="241">
        <f>((C295-C294)/($A$3))*$D$2*'D-term Reaction'!$G$4</f>
        <v>1.6302589378617971</v>
      </c>
    </row>
    <row r="296" spans="1:4" x14ac:dyDescent="0.25">
      <c r="A296" s="241">
        <f t="shared" si="14"/>
        <v>9.0625000000000063E-3</v>
      </c>
      <c r="B296" s="241">
        <f t="shared" si="13"/>
        <v>1.5817046346198622E-4</v>
      </c>
      <c r="C296" s="241">
        <f t="shared" si="15"/>
        <v>-0.98078528040322732</v>
      </c>
      <c r="D296" s="241">
        <f>((C296-C295)/($A$3))*$D$2*'D-term Reaction'!$G$4</f>
        <v>4.8750765288215598</v>
      </c>
    </row>
    <row r="297" spans="1:4" x14ac:dyDescent="0.25">
      <c r="A297" s="241">
        <f t="shared" si="14"/>
        <v>9.0937500000000063E-3</v>
      </c>
      <c r="B297" s="241">
        <f t="shared" si="13"/>
        <v>1.5871587885323446E-4</v>
      </c>
      <c r="C297" s="241">
        <f t="shared" si="15"/>
        <v>-0.95694033573220327</v>
      </c>
      <c r="D297" s="241">
        <f>((C297-C296)/($A$3))*$D$2*'D-term Reaction'!$G$4</f>
        <v>8.0729444678219018</v>
      </c>
    </row>
    <row r="298" spans="1:4" x14ac:dyDescent="0.25">
      <c r="A298" s="241">
        <f t="shared" si="14"/>
        <v>9.1250000000000064E-3</v>
      </c>
      <c r="B298" s="241">
        <f t="shared" si="13"/>
        <v>1.5926129424448268E-4</v>
      </c>
      <c r="C298" s="241">
        <f t="shared" si="15"/>
        <v>-0.92387953251127952</v>
      </c>
      <c r="D298" s="241">
        <f>((C298-C297)/($A$3))*$D$2*'D-term Reaction'!$G$4</f>
        <v>11.193065538475945</v>
      </c>
    </row>
    <row r="299" spans="1:4" x14ac:dyDescent="0.25">
      <c r="A299" s="241">
        <f t="shared" si="14"/>
        <v>9.1562500000000064E-3</v>
      </c>
      <c r="B299" s="241">
        <f t="shared" si="13"/>
        <v>1.5980670963573092E-4</v>
      </c>
      <c r="C299" s="241">
        <f t="shared" si="15"/>
        <v>-0.88192126434834461</v>
      </c>
      <c r="D299" s="241">
        <f>((C299-C298)/($A$3))*$D$2*'D-term Reaction'!$G$4</f>
        <v>14.20539126924324</v>
      </c>
    </row>
    <row r="300" spans="1:4" x14ac:dyDescent="0.25">
      <c r="A300" s="241">
        <f t="shared" si="14"/>
        <v>9.1875000000000064E-3</v>
      </c>
      <c r="B300" s="241">
        <f t="shared" si="13"/>
        <v>1.6035212502697914E-4</v>
      </c>
      <c r="C300" s="241">
        <f t="shared" si="15"/>
        <v>-0.83146961230253513</v>
      </c>
      <c r="D300" s="241">
        <f>((C300-C299)/($A$3))*$D$2*'D-term Reaction'!$G$4</f>
        <v>17.080911316629258</v>
      </c>
    </row>
    <row r="301" spans="1:4" x14ac:dyDescent="0.25">
      <c r="A301" s="241">
        <f t="shared" si="14"/>
        <v>9.2187500000000065E-3</v>
      </c>
      <c r="B301" s="241">
        <f t="shared" si="13"/>
        <v>1.6089754041822735E-4</v>
      </c>
      <c r="C301" s="241">
        <f t="shared" si="15"/>
        <v>-0.77301045336272567</v>
      </c>
      <c r="D301" s="241">
        <f>((C301-C300)/($A$3))*$D$2*'D-term Reaction'!$G$4</f>
        <v>19.79193285066189</v>
      </c>
    </row>
    <row r="302" spans="1:4" x14ac:dyDescent="0.25">
      <c r="A302" s="241">
        <f t="shared" si="14"/>
        <v>9.2500000000000065E-3</v>
      </c>
      <c r="B302" s="241">
        <f t="shared" si="13"/>
        <v>1.614429558094756E-4</v>
      </c>
      <c r="C302" s="241">
        <f t="shared" si="15"/>
        <v>-0.70710678118653258</v>
      </c>
      <c r="D302" s="241">
        <f>((C302-C301)/($A$3))*$D$2*'D-term Reaction'!$G$4</f>
        <v>22.312347251971929</v>
      </c>
    </row>
    <row r="303" spans="1:4" x14ac:dyDescent="0.25">
      <c r="A303" s="241">
        <f t="shared" si="14"/>
        <v>9.2812500000000065E-3</v>
      </c>
      <c r="B303" s="241">
        <f t="shared" si="13"/>
        <v>1.6198837120072381E-4</v>
      </c>
      <c r="C303" s="241">
        <f t="shared" si="15"/>
        <v>-0.63439328416363217</v>
      </c>
      <c r="D303" s="241">
        <f>((C303-C302)/($A$3))*$D$2*'D-term Reaction'!$G$4</f>
        <v>24.617881552073161</v>
      </c>
    </row>
    <row r="304" spans="1:4" x14ac:dyDescent="0.25">
      <c r="A304" s="241">
        <f t="shared" si="14"/>
        <v>9.3125000000000065E-3</v>
      </c>
      <c r="B304" s="241">
        <f t="shared" si="13"/>
        <v>1.6253378659197206E-4</v>
      </c>
      <c r="C304" s="241">
        <f t="shared" si="15"/>
        <v>-0.5555702330195823</v>
      </c>
      <c r="D304" s="241">
        <f>((C304-C303)/($A$3))*$D$2*'D-term Reaction'!$G$4</f>
        <v>26.686332195329516</v>
      </c>
    </row>
    <row r="305" spans="1:4" x14ac:dyDescent="0.25">
      <c r="A305" s="241">
        <f t="shared" si="14"/>
        <v>9.3437500000000066E-3</v>
      </c>
      <c r="B305" s="241">
        <f t="shared" si="13"/>
        <v>1.6307920198322027E-4</v>
      </c>
      <c r="C305" s="241">
        <f t="shared" si="15"/>
        <v>-0.4713967368259831</v>
      </c>
      <c r="D305" s="241">
        <f>((C305-C304)/($A$3))*$D$2*'D-term Reaction'!$G$4</f>
        <v>28.497778871304945</v>
      </c>
    </row>
    <row r="306" spans="1:4" x14ac:dyDescent="0.25">
      <c r="A306" s="241">
        <f t="shared" si="14"/>
        <v>9.3750000000000066E-3</v>
      </c>
      <c r="B306" s="241">
        <f t="shared" si="13"/>
        <v>1.6362461737446851E-4</v>
      </c>
      <c r="C306" s="241">
        <f t="shared" si="15"/>
        <v>-0.38268343236507157</v>
      </c>
      <c r="D306" s="241">
        <f>((C306-C305)/($A$3))*$D$2*'D-term Reaction'!$G$4</f>
        <v>30.034776358286198</v>
      </c>
    </row>
    <row r="307" spans="1:4" x14ac:dyDescent="0.25">
      <c r="A307" s="241">
        <f t="shared" si="14"/>
        <v>9.4062500000000066E-3</v>
      </c>
      <c r="B307" s="241">
        <f t="shared" si="13"/>
        <v>1.6417003276571673E-4</v>
      </c>
      <c r="C307" s="241">
        <f t="shared" si="15"/>
        <v>-0.29028467725444379</v>
      </c>
      <c r="D307" s="241">
        <f>((C307-C306)/($A$3))*$D$2*'D-term Reaction'!$G$4</f>
        <v>31.282522530254138</v>
      </c>
    </row>
    <row r="308" spans="1:4" x14ac:dyDescent="0.25">
      <c r="A308" s="241">
        <f t="shared" si="14"/>
        <v>9.4375000000000066E-3</v>
      </c>
      <c r="B308" s="241">
        <f t="shared" si="13"/>
        <v>1.6471544815696497E-4</v>
      </c>
      <c r="C308" s="241">
        <f t="shared" si="15"/>
        <v>-0.1950903220161061</v>
      </c>
      <c r="D308" s="241">
        <f>((C308-C307)/($A$3))*$D$2*'D-term Reaction'!$G$4</f>
        <v>32.22900090949161</v>
      </c>
    </row>
    <row r="309" spans="1:4" x14ac:dyDescent="0.25">
      <c r="A309" s="241">
        <f t="shared" si="14"/>
        <v>9.4687500000000067E-3</v>
      </c>
      <c r="B309" s="241">
        <f t="shared" si="13"/>
        <v>1.6526086354821319E-4</v>
      </c>
      <c r="C309" s="241">
        <f t="shared" si="15"/>
        <v>-9.801714032954198E-2</v>
      </c>
      <c r="D309" s="241">
        <f>((C309-C308)/($A$3))*$D$2*'D-term Reaction'!$G$4</f>
        <v>32.865096391803142</v>
      </c>
    </row>
    <row r="310" spans="1:4" x14ac:dyDescent="0.25">
      <c r="A310" s="241">
        <f t="shared" si="14"/>
        <v>9.5000000000000067E-3</v>
      </c>
      <c r="B310" s="241">
        <f t="shared" si="13"/>
        <v>1.6580627893946143E-4</v>
      </c>
      <c r="C310" s="241">
        <f t="shared" si="15"/>
        <v>2.1928747880040067E-14</v>
      </c>
      <c r="D310" s="241">
        <f>((C310-C309)/($A$3))*$D$2*'D-term Reaction'!$G$4</f>
        <v>33.184683029977151</v>
      </c>
    </row>
    <row r="311" spans="1:4" x14ac:dyDescent="0.25">
      <c r="A311" s="241">
        <f t="shared" si="14"/>
        <v>9.5312500000000067E-3</v>
      </c>
      <c r="B311" s="241">
        <f t="shared" si="13"/>
        <v>1.6635169433070965E-4</v>
      </c>
      <c r="C311" s="241">
        <f t="shared" si="15"/>
        <v>9.8017140329582086E-2</v>
      </c>
      <c r="D311" s="241">
        <f>((C311-C310)/($A$3))*$D$2*'D-term Reaction'!$G$4</f>
        <v>33.184683029975886</v>
      </c>
    </row>
    <row r="312" spans="1:4" x14ac:dyDescent="0.25">
      <c r="A312" s="241">
        <f t="shared" si="14"/>
        <v>9.5625000000000068E-3</v>
      </c>
      <c r="B312" s="241">
        <f t="shared" si="13"/>
        <v>1.6689710972195789E-4</v>
      </c>
      <c r="C312" s="241">
        <f t="shared" si="15"/>
        <v>0.19509032201615259</v>
      </c>
      <c r="D312" s="241">
        <f>((C312-C311)/($A$3))*$D$2*'D-term Reaction'!$G$4</f>
        <v>32.865096391805309</v>
      </c>
    </row>
    <row r="313" spans="1:4" x14ac:dyDescent="0.25">
      <c r="A313" s="241">
        <f t="shared" si="14"/>
        <v>9.5937500000000068E-3</v>
      </c>
      <c r="B313" s="241">
        <f t="shared" si="13"/>
        <v>1.6744252511320611E-4</v>
      </c>
      <c r="C313" s="241">
        <f t="shared" si="15"/>
        <v>0.29028467725447898</v>
      </c>
      <c r="D313" s="241">
        <f>((C313-C312)/($A$3))*$D$2*'D-term Reaction'!$G$4</f>
        <v>32.22900090948778</v>
      </c>
    </row>
    <row r="314" spans="1:4" x14ac:dyDescent="0.25">
      <c r="A314" s="241">
        <f t="shared" si="14"/>
        <v>9.6250000000000068E-3</v>
      </c>
      <c r="B314" s="241">
        <f t="shared" si="13"/>
        <v>1.6798794050445435E-4</v>
      </c>
      <c r="C314" s="241">
        <f t="shared" si="15"/>
        <v>0.38268343236510877</v>
      </c>
      <c r="D314" s="241">
        <f>((C314-C313)/($A$3))*$D$2*'D-term Reaction'!$G$4</f>
        <v>31.282522530254816</v>
      </c>
    </row>
    <row r="315" spans="1:4" x14ac:dyDescent="0.25">
      <c r="A315" s="241">
        <f t="shared" si="14"/>
        <v>9.6562500000000068E-3</v>
      </c>
      <c r="B315" s="241">
        <f t="shared" si="13"/>
        <v>1.6853335589570256E-4</v>
      </c>
      <c r="C315" s="241">
        <f t="shared" si="15"/>
        <v>0.47139673682601552</v>
      </c>
      <c r="D315" s="241">
        <f>((C315-C314)/($A$3))*$D$2*'D-term Reaction'!$G$4</f>
        <v>30.034776358284581</v>
      </c>
    </row>
    <row r="316" spans="1:4" x14ac:dyDescent="0.25">
      <c r="A316" s="241">
        <f t="shared" si="14"/>
        <v>9.6875000000000069E-3</v>
      </c>
      <c r="B316" s="241">
        <f t="shared" si="13"/>
        <v>1.6907877128695081E-4</v>
      </c>
      <c r="C316" s="241">
        <f t="shared" si="15"/>
        <v>0.55557023301962172</v>
      </c>
      <c r="D316" s="241">
        <f>((C316-C315)/($A$3))*$D$2*'D-term Reaction'!$G$4</f>
        <v>28.497778871307311</v>
      </c>
    </row>
    <row r="317" spans="1:4" x14ac:dyDescent="0.25">
      <c r="A317" s="241">
        <f t="shared" si="14"/>
        <v>9.7187500000000069E-3</v>
      </c>
      <c r="B317" s="241">
        <f t="shared" si="13"/>
        <v>1.6962418667819902E-4</v>
      </c>
      <c r="C317" s="241">
        <f t="shared" si="15"/>
        <v>0.63439328416366336</v>
      </c>
      <c r="D317" s="241">
        <f>((C317-C316)/($A$3))*$D$2*'D-term Reaction'!$G$4</f>
        <v>26.686332195326735</v>
      </c>
    </row>
    <row r="318" spans="1:4" x14ac:dyDescent="0.25">
      <c r="A318" s="241">
        <f t="shared" si="14"/>
        <v>9.7500000000000069E-3</v>
      </c>
      <c r="B318" s="241">
        <f t="shared" si="13"/>
        <v>1.7016960206944724E-4</v>
      </c>
      <c r="C318" s="241">
        <f t="shared" si="15"/>
        <v>0.70710678118655856</v>
      </c>
      <c r="D318" s="241">
        <f>((C318-C317)/($A$3))*$D$2*'D-term Reaction'!$G$4</f>
        <v>24.617881552071395</v>
      </c>
    </row>
    <row r="319" spans="1:4" x14ac:dyDescent="0.25">
      <c r="A319" s="241">
        <f t="shared" si="14"/>
        <v>9.781250000000007E-3</v>
      </c>
      <c r="B319" s="241">
        <f t="shared" si="13"/>
        <v>1.7071501746069548E-4</v>
      </c>
      <c r="C319" s="241">
        <f t="shared" si="15"/>
        <v>0.7730104533627512</v>
      </c>
      <c r="D319" s="241">
        <f>((C319-C318)/($A$3))*$D$2*'D-term Reaction'!$G$4</f>
        <v>22.312347251971779</v>
      </c>
    </row>
    <row r="320" spans="1:4" x14ac:dyDescent="0.25">
      <c r="A320" s="241">
        <f t="shared" si="14"/>
        <v>9.812500000000007E-3</v>
      </c>
      <c r="B320" s="241">
        <f t="shared" si="13"/>
        <v>1.712604328519437E-4</v>
      </c>
      <c r="C320" s="241">
        <f t="shared" si="15"/>
        <v>0.83146961230255556</v>
      </c>
      <c r="D320" s="241">
        <f>((C320-C319)/($A$3))*$D$2*'D-term Reaction'!$G$4</f>
        <v>19.79193285066016</v>
      </c>
    </row>
    <row r="321" spans="1:4" x14ac:dyDescent="0.25">
      <c r="A321" s="241">
        <f t="shared" si="14"/>
        <v>9.843750000000007E-3</v>
      </c>
      <c r="B321" s="241">
        <f t="shared" si="13"/>
        <v>1.7180584824319194E-4</v>
      </c>
      <c r="C321" s="241">
        <f t="shared" si="15"/>
        <v>0.88192126434836693</v>
      </c>
      <c r="D321" s="241">
        <f>((C321-C320)/($A$3))*$D$2*'D-term Reaction'!$G$4</f>
        <v>17.080911316629894</v>
      </c>
    </row>
    <row r="322" spans="1:4" x14ac:dyDescent="0.25">
      <c r="A322" s="241">
        <f t="shared" si="14"/>
        <v>9.875000000000007E-3</v>
      </c>
      <c r="B322" s="241">
        <f t="shared" si="13"/>
        <v>1.7235126363444016E-4</v>
      </c>
      <c r="C322" s="241">
        <f t="shared" si="15"/>
        <v>0.92387953251129362</v>
      </c>
      <c r="D322" s="241">
        <f>((C322-C321)/($A$3))*$D$2*'D-term Reaction'!$G$4</f>
        <v>14.20539126924046</v>
      </c>
    </row>
    <row r="323" spans="1:4" x14ac:dyDescent="0.25">
      <c r="A323" s="241">
        <f t="shared" si="14"/>
        <v>9.9062500000000071E-3</v>
      </c>
      <c r="B323" s="241">
        <f t="shared" si="13"/>
        <v>1.728966790256884E-4</v>
      </c>
      <c r="C323" s="241">
        <f t="shared" si="15"/>
        <v>0.95694033573221504</v>
      </c>
      <c r="D323" s="241">
        <f>((C323-C322)/($A$3))*$D$2*'D-term Reaction'!$G$4</f>
        <v>11.193065538475157</v>
      </c>
    </row>
    <row r="324" spans="1:4" x14ac:dyDescent="0.25">
      <c r="A324" s="241">
        <f t="shared" si="14"/>
        <v>9.9375000000000071E-3</v>
      </c>
      <c r="B324" s="241">
        <f t="shared" si="13"/>
        <v>1.7344209441693661E-4</v>
      </c>
      <c r="C324" s="241">
        <f t="shared" si="15"/>
        <v>0.98078528040323454</v>
      </c>
      <c r="D324" s="241">
        <f>((C324-C323)/($A$3))*$D$2*'D-term Reaction'!$G$4</f>
        <v>8.0729444678203617</v>
      </c>
    </row>
    <row r="325" spans="1:4" x14ac:dyDescent="0.25">
      <c r="A325" s="241">
        <f t="shared" si="14"/>
        <v>9.9687500000000071E-3</v>
      </c>
      <c r="B325" s="241">
        <f t="shared" si="13"/>
        <v>1.7398750980818486E-4</v>
      </c>
      <c r="C325" s="241">
        <f t="shared" si="15"/>
        <v>0.99518472667219926</v>
      </c>
      <c r="D325" s="241">
        <f>((C325-C324)/($A$3))*$D$2*'D-term Reaction'!$G$4</f>
        <v>4.8750765288206956</v>
      </c>
    </row>
    <row r="326" spans="1:4" x14ac:dyDescent="0.25">
      <c r="A326" s="241">
        <f t="shared" si="14"/>
        <v>1.0000000000000007E-2</v>
      </c>
      <c r="B326" s="241">
        <f t="shared" si="13"/>
        <v>1.7453292519943307E-4</v>
      </c>
      <c r="C326" s="241">
        <f t="shared" si="15"/>
        <v>1</v>
      </c>
      <c r="D326" s="241">
        <f>((C326-C325)/($A$3))*$D$2*'D-term Reaction'!$G$4</f>
        <v>1.6302589378602184</v>
      </c>
    </row>
    <row r="327" spans="1:4" x14ac:dyDescent="0.25">
      <c r="A327" s="241">
        <f t="shared" si="14"/>
        <v>1.0031250000000007E-2</v>
      </c>
      <c r="B327" s="241">
        <f t="shared" si="13"/>
        <v>1.7507834059068132E-4</v>
      </c>
      <c r="C327" s="241">
        <f t="shared" si="15"/>
        <v>0.9951847266721946</v>
      </c>
      <c r="D327" s="241">
        <f>((C327-C326)/($A$3))*$D$2*'D-term Reaction'!$G$4</f>
        <v>-1.6302589378617971</v>
      </c>
    </row>
    <row r="328" spans="1:4" x14ac:dyDescent="0.25">
      <c r="A328" s="241">
        <f t="shared" si="14"/>
        <v>1.0062500000000007E-2</v>
      </c>
      <c r="B328" s="241">
        <f t="shared" si="13"/>
        <v>1.7562375598192953E-4</v>
      </c>
      <c r="C328" s="241">
        <f t="shared" si="15"/>
        <v>0.98078528040322666</v>
      </c>
      <c r="D328" s="241">
        <f>((C328-C327)/($A$3))*$D$2*'D-term Reaction'!$G$4</f>
        <v>-4.8750765288217854</v>
      </c>
    </row>
    <row r="329" spans="1:4" x14ac:dyDescent="0.25">
      <c r="A329" s="241">
        <f t="shared" si="14"/>
        <v>1.0093750000000007E-2</v>
      </c>
      <c r="B329" s="241">
        <f t="shared" si="13"/>
        <v>1.7616917137317777E-4</v>
      </c>
      <c r="C329" s="241">
        <f t="shared" si="15"/>
        <v>0.95694033573220127</v>
      </c>
      <c r="D329" s="241">
        <f>((C329-C328)/($A$3))*$D$2*'D-term Reaction'!$G$4</f>
        <v>-8.072944467822353</v>
      </c>
    </row>
    <row r="330" spans="1:4" x14ac:dyDescent="0.25">
      <c r="A330" s="241">
        <f t="shared" si="14"/>
        <v>1.0125000000000007E-2</v>
      </c>
      <c r="B330" s="241">
        <f t="shared" si="13"/>
        <v>1.7671458676442599E-4</v>
      </c>
      <c r="C330" s="241">
        <f t="shared" si="15"/>
        <v>0.92387953251127819</v>
      </c>
      <c r="D330" s="241">
        <f>((C330-C329)/($A$3))*$D$2*'D-term Reaction'!$G$4</f>
        <v>-11.193065538475718</v>
      </c>
    </row>
    <row r="331" spans="1:4" x14ac:dyDescent="0.25">
      <c r="A331" s="241">
        <f t="shared" si="14"/>
        <v>1.0156250000000007E-2</v>
      </c>
      <c r="B331" s="241">
        <f t="shared" si="13"/>
        <v>1.7726000215567423E-4</v>
      </c>
      <c r="C331" s="241">
        <f t="shared" si="15"/>
        <v>0.88192126434834472</v>
      </c>
      <c r="D331" s="241">
        <f>((C331-C330)/($A$3))*$D$2*'D-term Reaction'!$G$4</f>
        <v>-14.205391269242751</v>
      </c>
    </row>
    <row r="332" spans="1:4" x14ac:dyDescent="0.25">
      <c r="A332" s="241">
        <f t="shared" si="14"/>
        <v>1.0187500000000007E-2</v>
      </c>
      <c r="B332" s="241">
        <f t="shared" si="13"/>
        <v>1.7780541754692245E-4</v>
      </c>
      <c r="C332" s="241">
        <f t="shared" si="15"/>
        <v>0.83146961230253524</v>
      </c>
      <c r="D332" s="241">
        <f>((C332-C331)/($A$3))*$D$2*'D-term Reaction'!$G$4</f>
        <v>-17.080911316629258</v>
      </c>
    </row>
    <row r="333" spans="1:4" x14ac:dyDescent="0.25">
      <c r="A333" s="241">
        <f t="shared" si="14"/>
        <v>1.0218750000000007E-2</v>
      </c>
      <c r="B333" s="241">
        <f t="shared" si="13"/>
        <v>1.7835083293817069E-4</v>
      </c>
      <c r="C333" s="241">
        <f t="shared" si="15"/>
        <v>0.7730104533627189</v>
      </c>
      <c r="D333" s="241">
        <f>((C333-C332)/($A$3))*$D$2*'D-term Reaction'!$G$4</f>
        <v>-19.791932850664221</v>
      </c>
    </row>
    <row r="334" spans="1:4" x14ac:dyDescent="0.25">
      <c r="A334" s="241">
        <f t="shared" si="14"/>
        <v>1.0250000000000007E-2</v>
      </c>
      <c r="B334" s="241">
        <f t="shared" si="13"/>
        <v>1.7889624832941891E-4</v>
      </c>
      <c r="C334" s="241">
        <f t="shared" si="15"/>
        <v>0.70710678118653025</v>
      </c>
      <c r="D334" s="241">
        <f>((C334-C333)/($A$3))*$D$2*'D-term Reaction'!$G$4</f>
        <v>-22.312347251970422</v>
      </c>
    </row>
    <row r="335" spans="1:4" x14ac:dyDescent="0.25">
      <c r="A335" s="241">
        <f t="shared" si="14"/>
        <v>1.0281250000000007E-2</v>
      </c>
      <c r="B335" s="241">
        <f t="shared" si="13"/>
        <v>1.7944166372066712E-4</v>
      </c>
      <c r="C335" s="241">
        <f t="shared" si="15"/>
        <v>0.63439328416362961</v>
      </c>
      <c r="D335" s="241">
        <f>((C335-C334)/($A$3))*$D$2*'D-term Reaction'!$G$4</f>
        <v>-24.617881552073239</v>
      </c>
    </row>
    <row r="336" spans="1:4" x14ac:dyDescent="0.25">
      <c r="A336" s="241">
        <f t="shared" si="14"/>
        <v>1.0312500000000007E-2</v>
      </c>
      <c r="B336" s="241">
        <f t="shared" ref="B336:B399" si="16">RADIANS(A336)</f>
        <v>1.7998707911191537E-4</v>
      </c>
      <c r="C336" s="241">
        <f t="shared" si="15"/>
        <v>0.55557023301958242</v>
      </c>
      <c r="D336" s="241">
        <f>((C336-C335)/($A$3))*$D$2*'D-term Reaction'!$G$4</f>
        <v>-26.686332195328617</v>
      </c>
    </row>
    <row r="337" spans="1:4" x14ac:dyDescent="0.25">
      <c r="A337" s="241">
        <f t="shared" ref="A337:A400" si="17">A336+$A$3</f>
        <v>1.0343750000000007E-2</v>
      </c>
      <c r="B337" s="241">
        <f t="shared" si="16"/>
        <v>1.8053249450316358E-4</v>
      </c>
      <c r="C337" s="241">
        <f t="shared" ref="C337:C400" si="18">$C$2*COS(B337*$B$2*360)</f>
        <v>0.47139673682598005</v>
      </c>
      <c r="D337" s="241">
        <f>((C337-C336)/($A$3))*$D$2*'D-term Reaction'!$G$4</f>
        <v>-28.497778871306018</v>
      </c>
    </row>
    <row r="338" spans="1:4" x14ac:dyDescent="0.25">
      <c r="A338" s="241">
        <f t="shared" si="17"/>
        <v>1.0375000000000007E-2</v>
      </c>
      <c r="B338" s="241">
        <f t="shared" si="16"/>
        <v>1.8107790989441182E-4</v>
      </c>
      <c r="C338" s="241">
        <f t="shared" si="18"/>
        <v>0.38268343236506835</v>
      </c>
      <c r="D338" s="241">
        <f>((C338-C337)/($A$3))*$D$2*'D-term Reaction'!$G$4</f>
        <v>-30.034776358286258</v>
      </c>
    </row>
    <row r="339" spans="1:4" x14ac:dyDescent="0.25">
      <c r="A339" s="241">
        <f t="shared" si="17"/>
        <v>1.0406250000000008E-2</v>
      </c>
      <c r="B339" s="241">
        <f t="shared" si="16"/>
        <v>1.8162332528566004E-4</v>
      </c>
      <c r="C339" s="241">
        <f t="shared" si="18"/>
        <v>0.29028467725443713</v>
      </c>
      <c r="D339" s="241">
        <f>((C339-C338)/($A$3))*$D$2*'D-term Reaction'!$G$4</f>
        <v>-31.282522530255306</v>
      </c>
    </row>
    <row r="340" spans="1:4" x14ac:dyDescent="0.25">
      <c r="A340" s="241">
        <f t="shared" si="17"/>
        <v>1.0437500000000008E-2</v>
      </c>
      <c r="B340" s="241">
        <f t="shared" si="16"/>
        <v>1.8216874067690828E-4</v>
      </c>
      <c r="C340" s="241">
        <f t="shared" si="18"/>
        <v>0.19509032201610621</v>
      </c>
      <c r="D340" s="241">
        <f>((C340-C339)/($A$3))*$D$2*'D-term Reaction'!$G$4</f>
        <v>-32.229000909489308</v>
      </c>
    </row>
    <row r="341" spans="1:4" x14ac:dyDescent="0.25">
      <c r="A341" s="241">
        <f t="shared" si="17"/>
        <v>1.0468750000000008E-2</v>
      </c>
      <c r="B341" s="241">
        <f t="shared" si="16"/>
        <v>1.827141560681565E-4</v>
      </c>
      <c r="C341" s="241">
        <f t="shared" si="18"/>
        <v>9.8017140329542105E-2</v>
      </c>
      <c r="D341" s="241">
        <f>((C341-C340)/($A$3))*$D$2*'D-term Reaction'!$G$4</f>
        <v>-32.865096391803142</v>
      </c>
    </row>
    <row r="342" spans="1:4" x14ac:dyDescent="0.25">
      <c r="A342" s="241">
        <f t="shared" si="17"/>
        <v>1.0500000000000008E-2</v>
      </c>
      <c r="B342" s="241">
        <f t="shared" si="16"/>
        <v>1.8325957145940474E-4</v>
      </c>
      <c r="C342" s="241">
        <f t="shared" si="18"/>
        <v>-2.8911660392150207E-14</v>
      </c>
      <c r="D342" s="241">
        <f>((C342-C341)/($A$3))*$D$2*'D-term Reaction'!$G$4</f>
        <v>-33.18468302997956</v>
      </c>
    </row>
    <row r="343" spans="1:4" x14ac:dyDescent="0.25">
      <c r="A343" s="241">
        <f t="shared" si="17"/>
        <v>1.0531250000000008E-2</v>
      </c>
      <c r="B343" s="241">
        <f t="shared" si="16"/>
        <v>1.8380498685065296E-4</v>
      </c>
      <c r="C343" s="241">
        <f t="shared" si="18"/>
        <v>-9.80171403295855E-2</v>
      </c>
      <c r="D343" s="241">
        <f>((C343-C342)/($A$3))*$D$2*'D-term Reaction'!$G$4</f>
        <v>-33.184683029974678</v>
      </c>
    </row>
    <row r="344" spans="1:4" x14ac:dyDescent="0.25">
      <c r="A344" s="241">
        <f t="shared" si="17"/>
        <v>1.0562500000000008E-2</v>
      </c>
      <c r="B344" s="241">
        <f t="shared" si="16"/>
        <v>1.843504022419012E-4</v>
      </c>
      <c r="C344" s="241">
        <f t="shared" si="18"/>
        <v>-0.19509032201614898</v>
      </c>
      <c r="D344" s="241">
        <f>((C344-C343)/($A$3))*$D$2*'D-term Reaction'!$G$4</f>
        <v>-32.865096391802929</v>
      </c>
    </row>
    <row r="345" spans="1:4" x14ac:dyDescent="0.25">
      <c r="A345" s="241">
        <f t="shared" si="17"/>
        <v>1.0593750000000008E-2</v>
      </c>
      <c r="B345" s="241">
        <f t="shared" si="16"/>
        <v>1.8489581763314942E-4</v>
      </c>
      <c r="C345" s="241">
        <f t="shared" si="18"/>
        <v>-0.29028467725448565</v>
      </c>
      <c r="D345" s="241">
        <f>((C345-C344)/($A$3))*$D$2*'D-term Reaction'!$G$4</f>
        <v>-32.229000909491262</v>
      </c>
    </row>
    <row r="346" spans="1:4" x14ac:dyDescent="0.25">
      <c r="A346" s="241">
        <f t="shared" si="17"/>
        <v>1.0625000000000008E-2</v>
      </c>
      <c r="B346" s="241">
        <f t="shared" si="16"/>
        <v>1.8544123302439766E-4</v>
      </c>
      <c r="C346" s="241">
        <f t="shared" si="18"/>
        <v>-0.38268343236511526</v>
      </c>
      <c r="D346" s="241">
        <f>((C346-C345)/($A$3))*$D$2*'D-term Reaction'!$G$4</f>
        <v>-31.282522530254759</v>
      </c>
    </row>
    <row r="347" spans="1:4" x14ac:dyDescent="0.25">
      <c r="A347" s="241">
        <f t="shared" si="17"/>
        <v>1.0656250000000008E-2</v>
      </c>
      <c r="B347" s="241">
        <f t="shared" si="16"/>
        <v>1.8598664841564587E-4</v>
      </c>
      <c r="C347" s="241">
        <f t="shared" si="18"/>
        <v>-0.47139673682601851</v>
      </c>
      <c r="D347" s="241">
        <f>((C347-C346)/($A$3))*$D$2*'D-term Reaction'!$G$4</f>
        <v>-30.034776358283402</v>
      </c>
    </row>
    <row r="348" spans="1:4" x14ac:dyDescent="0.25">
      <c r="A348" s="241">
        <f t="shared" si="17"/>
        <v>1.0687500000000008E-2</v>
      </c>
      <c r="B348" s="241">
        <f t="shared" si="16"/>
        <v>1.8653206380689412E-4</v>
      </c>
      <c r="C348" s="241">
        <f t="shared" si="18"/>
        <v>-0.5555702330196246</v>
      </c>
      <c r="D348" s="241">
        <f>((C348-C347)/($A$3))*$D$2*'D-term Reaction'!$G$4</f>
        <v>-28.497778871307272</v>
      </c>
    </row>
    <row r="349" spans="1:4" x14ac:dyDescent="0.25">
      <c r="A349" s="241">
        <f t="shared" si="17"/>
        <v>1.0718750000000008E-2</v>
      </c>
      <c r="B349" s="241">
        <f t="shared" si="16"/>
        <v>1.8707747919814233E-4</v>
      </c>
      <c r="C349" s="241">
        <f t="shared" si="18"/>
        <v>-0.63439328416366325</v>
      </c>
      <c r="D349" s="241">
        <f>((C349-C348)/($A$3))*$D$2*'D-term Reaction'!$G$4</f>
        <v>-26.686332195325718</v>
      </c>
    </row>
    <row r="350" spans="1:4" x14ac:dyDescent="0.25">
      <c r="A350" s="241">
        <f t="shared" si="17"/>
        <v>1.0750000000000008E-2</v>
      </c>
      <c r="B350" s="241">
        <f t="shared" si="16"/>
        <v>1.8762289458939058E-4</v>
      </c>
      <c r="C350" s="241">
        <f t="shared" si="18"/>
        <v>-0.70710678118656611</v>
      </c>
      <c r="D350" s="241">
        <f>((C350-C349)/($A$3))*$D$2*'D-term Reaction'!$G$4</f>
        <v>-24.617881552073989</v>
      </c>
    </row>
    <row r="351" spans="1:4" x14ac:dyDescent="0.25">
      <c r="A351" s="241">
        <f t="shared" si="17"/>
        <v>1.0781250000000008E-2</v>
      </c>
      <c r="B351" s="241">
        <f t="shared" si="16"/>
        <v>1.8816830998063879E-4</v>
      </c>
      <c r="C351" s="241">
        <f t="shared" si="18"/>
        <v>-0.77301045336275109</v>
      </c>
      <c r="D351" s="241">
        <f>((C351-C350)/($A$3))*$D$2*'D-term Reaction'!$G$4</f>
        <v>-22.312347251969186</v>
      </c>
    </row>
    <row r="352" spans="1:4" x14ac:dyDescent="0.25">
      <c r="A352" s="241">
        <f t="shared" si="17"/>
        <v>1.0812500000000008E-2</v>
      </c>
      <c r="B352" s="241">
        <f t="shared" si="16"/>
        <v>1.8871372537188701E-4</v>
      </c>
      <c r="C352" s="241">
        <f t="shared" si="18"/>
        <v>-0.83146961230255945</v>
      </c>
      <c r="D352" s="241">
        <f>((C352-C351)/($A$3))*$D$2*'D-term Reaction'!$G$4</f>
        <v>-19.791932850661514</v>
      </c>
    </row>
    <row r="353" spans="1:4" x14ac:dyDescent="0.25">
      <c r="A353" s="241">
        <f t="shared" si="17"/>
        <v>1.0843750000000008E-2</v>
      </c>
      <c r="B353" s="241">
        <f t="shared" si="16"/>
        <v>1.8925914076313525E-4</v>
      </c>
      <c r="C353" s="241">
        <f t="shared" si="18"/>
        <v>-0.88192126434836526</v>
      </c>
      <c r="D353" s="241">
        <f>((C353-C352)/($A$3))*$D$2*'D-term Reaction'!$G$4</f>
        <v>-17.080911316628015</v>
      </c>
    </row>
    <row r="354" spans="1:4" x14ac:dyDescent="0.25">
      <c r="A354" s="241">
        <f t="shared" si="17"/>
        <v>1.0875000000000008E-2</v>
      </c>
      <c r="B354" s="241">
        <f t="shared" si="16"/>
        <v>1.8980455615438347E-4</v>
      </c>
      <c r="C354" s="241">
        <f t="shared" si="18"/>
        <v>-0.92387953251129629</v>
      </c>
      <c r="D354" s="241">
        <f>((C354-C353)/($A$3))*$D$2*'D-term Reaction'!$G$4</f>
        <v>-14.205391269241924</v>
      </c>
    </row>
    <row r="355" spans="1:4" x14ac:dyDescent="0.25">
      <c r="A355" s="241">
        <f t="shared" si="17"/>
        <v>1.0906250000000008E-2</v>
      </c>
      <c r="B355" s="241">
        <f t="shared" si="16"/>
        <v>1.9034997154563171E-4</v>
      </c>
      <c r="C355" s="241">
        <f t="shared" si="18"/>
        <v>-0.95694033573221704</v>
      </c>
      <c r="D355" s="241">
        <f>((C355-C354)/($A$3))*$D$2*'D-term Reaction'!$G$4</f>
        <v>-11.193065538474929</v>
      </c>
    </row>
    <row r="356" spans="1:4" x14ac:dyDescent="0.25">
      <c r="A356" s="241">
        <f t="shared" si="17"/>
        <v>1.0937500000000008E-2</v>
      </c>
      <c r="B356" s="241">
        <f t="shared" si="16"/>
        <v>1.9089538693687992E-4</v>
      </c>
      <c r="C356" s="241">
        <f t="shared" si="18"/>
        <v>-0.9807852804032352</v>
      </c>
      <c r="D356" s="241">
        <f>((C356-C355)/($A$3))*$D$2*'D-term Reaction'!$G$4</f>
        <v>-8.0729444678199105</v>
      </c>
    </row>
    <row r="357" spans="1:4" x14ac:dyDescent="0.25">
      <c r="A357" s="241">
        <f t="shared" si="17"/>
        <v>1.0968750000000008E-2</v>
      </c>
      <c r="B357" s="241">
        <f t="shared" si="16"/>
        <v>1.9144080232812817E-4</v>
      </c>
      <c r="C357" s="241">
        <f t="shared" si="18"/>
        <v>-0.99518472667219893</v>
      </c>
      <c r="D357" s="241">
        <f>((C357-C356)/($A$3))*$D$2*'D-term Reaction'!$G$4</f>
        <v>-4.8750765288203564</v>
      </c>
    </row>
    <row r="358" spans="1:4" x14ac:dyDescent="0.25">
      <c r="A358" s="241">
        <f t="shared" si="17"/>
        <v>1.1000000000000008E-2</v>
      </c>
      <c r="B358" s="241">
        <f t="shared" si="16"/>
        <v>1.9198621771937638E-4</v>
      </c>
      <c r="C358" s="241">
        <f t="shared" si="18"/>
        <v>-1</v>
      </c>
      <c r="D358" s="241">
        <f>((C358-C357)/($A$3))*$D$2*'D-term Reaction'!$G$4</f>
        <v>-1.6302589378603312</v>
      </c>
    </row>
    <row r="359" spans="1:4" x14ac:dyDescent="0.25">
      <c r="A359" s="241">
        <f t="shared" si="17"/>
        <v>1.1031250000000008E-2</v>
      </c>
      <c r="B359" s="241">
        <f t="shared" si="16"/>
        <v>1.9253163311062463E-4</v>
      </c>
      <c r="C359" s="241">
        <f t="shared" si="18"/>
        <v>-0.99518472667219426</v>
      </c>
      <c r="D359" s="241">
        <f>((C359-C358)/($A$3))*$D$2*'D-term Reaction'!$G$4</f>
        <v>1.6302589378619097</v>
      </c>
    </row>
    <row r="360" spans="1:4" x14ac:dyDescent="0.25">
      <c r="A360" s="241">
        <f t="shared" si="17"/>
        <v>1.1062500000000008E-2</v>
      </c>
      <c r="B360" s="241">
        <f t="shared" si="16"/>
        <v>1.9307704850187284E-4</v>
      </c>
      <c r="C360" s="241">
        <f t="shared" si="18"/>
        <v>-0.98078528040322599</v>
      </c>
      <c r="D360" s="241">
        <f>((C360-C359)/($A$3))*$D$2*'D-term Reaction'!$G$4</f>
        <v>4.8750765288218982</v>
      </c>
    </row>
    <row r="361" spans="1:4" x14ac:dyDescent="0.25">
      <c r="A361" s="241">
        <f t="shared" si="17"/>
        <v>1.1093750000000008E-2</v>
      </c>
      <c r="B361" s="241">
        <f t="shared" si="16"/>
        <v>1.9362246389312108E-4</v>
      </c>
      <c r="C361" s="241">
        <f t="shared" si="18"/>
        <v>-0.95694033573220127</v>
      </c>
      <c r="D361" s="241">
        <f>((C361-C360)/($A$3))*$D$2*'D-term Reaction'!$G$4</f>
        <v>8.0729444678221256</v>
      </c>
    </row>
    <row r="362" spans="1:4" x14ac:dyDescent="0.25">
      <c r="A362" s="241">
        <f t="shared" si="17"/>
        <v>1.1125000000000008E-2</v>
      </c>
      <c r="B362" s="241">
        <f t="shared" si="16"/>
        <v>1.941678792843693E-4</v>
      </c>
      <c r="C362" s="241">
        <f t="shared" si="18"/>
        <v>-0.9238795325112783</v>
      </c>
      <c r="D362" s="241">
        <f>((C362-C361)/($A$3))*$D$2*'D-term Reaction'!$G$4</f>
        <v>11.193065538475679</v>
      </c>
    </row>
    <row r="363" spans="1:4" x14ac:dyDescent="0.25">
      <c r="A363" s="241">
        <f t="shared" si="17"/>
        <v>1.1156250000000008E-2</v>
      </c>
      <c r="B363" s="241">
        <f t="shared" si="16"/>
        <v>1.9471329467561754E-4</v>
      </c>
      <c r="C363" s="241">
        <f t="shared" si="18"/>
        <v>-0.88192126434834306</v>
      </c>
      <c r="D363" s="241">
        <f>((C363-C362)/($A$3))*$D$2*'D-term Reaction'!$G$4</f>
        <v>14.205391269243353</v>
      </c>
    </row>
    <row r="364" spans="1:4" x14ac:dyDescent="0.25">
      <c r="A364" s="241">
        <f t="shared" si="17"/>
        <v>1.1187500000000008E-2</v>
      </c>
      <c r="B364" s="241">
        <f t="shared" si="16"/>
        <v>1.9525871006686576E-4</v>
      </c>
      <c r="C364" s="241">
        <f t="shared" si="18"/>
        <v>-0.83146961230252936</v>
      </c>
      <c r="D364" s="241">
        <f>((C364-C363)/($A$3))*$D$2*'D-term Reaction'!$G$4</f>
        <v>17.080911316630683</v>
      </c>
    </row>
    <row r="365" spans="1:4" x14ac:dyDescent="0.25">
      <c r="A365" s="241">
        <f t="shared" si="17"/>
        <v>1.1218750000000008E-2</v>
      </c>
      <c r="B365" s="241">
        <f t="shared" si="16"/>
        <v>1.95804125458114E-4</v>
      </c>
      <c r="C365" s="241">
        <f t="shared" si="18"/>
        <v>-0.77301045336271679</v>
      </c>
      <c r="D365" s="241">
        <f>((C365-C364)/($A$3))*$D$2*'D-term Reaction'!$G$4</f>
        <v>19.791932850662942</v>
      </c>
    </row>
    <row r="366" spans="1:4" x14ac:dyDescent="0.25">
      <c r="A366" s="241">
        <f t="shared" si="17"/>
        <v>1.1250000000000008E-2</v>
      </c>
      <c r="B366" s="241">
        <f t="shared" si="16"/>
        <v>1.9634954084936222E-4</v>
      </c>
      <c r="C366" s="241">
        <f t="shared" si="18"/>
        <v>-0.70710678118653281</v>
      </c>
      <c r="D366" s="241">
        <f>((C366-C365)/($A$3))*$D$2*'D-term Reaction'!$G$4</f>
        <v>22.312347251968845</v>
      </c>
    </row>
    <row r="367" spans="1:4" x14ac:dyDescent="0.25">
      <c r="A367" s="241">
        <f t="shared" si="17"/>
        <v>1.1281250000000008E-2</v>
      </c>
      <c r="B367" s="241">
        <f t="shared" si="16"/>
        <v>1.9689495624061046E-4</v>
      </c>
      <c r="C367" s="241">
        <f t="shared" si="18"/>
        <v>-0.63439328416362695</v>
      </c>
      <c r="D367" s="241">
        <f>((C367-C366)/($A$3))*$D$2*'D-term Reaction'!$G$4</f>
        <v>24.617881552075005</v>
      </c>
    </row>
    <row r="368" spans="1:4" x14ac:dyDescent="0.25">
      <c r="A368" s="241">
        <f t="shared" si="17"/>
        <v>1.1312500000000008E-2</v>
      </c>
      <c r="B368" s="241">
        <f t="shared" si="16"/>
        <v>1.9744037163185868E-4</v>
      </c>
      <c r="C368" s="241">
        <f t="shared" si="18"/>
        <v>-0.55557023301957953</v>
      </c>
      <c r="D368" s="241">
        <f>((C368-C367)/($A$3))*$D$2*'D-term Reaction'!$G$4</f>
        <v>26.686332195328692</v>
      </c>
    </row>
    <row r="369" spans="1:4" x14ac:dyDescent="0.25">
      <c r="A369" s="241">
        <f t="shared" si="17"/>
        <v>1.1343750000000008E-2</v>
      </c>
      <c r="B369" s="241">
        <f t="shared" si="16"/>
        <v>1.9798578702310689E-4</v>
      </c>
      <c r="C369" s="241">
        <f t="shared" si="18"/>
        <v>-0.47139673682597705</v>
      </c>
      <c r="D369" s="241">
        <f>((C369-C368)/($A$3))*$D$2*'D-term Reaction'!$G$4</f>
        <v>28.497778871306053</v>
      </c>
    </row>
    <row r="370" spans="1:4" x14ac:dyDescent="0.25">
      <c r="A370" s="241">
        <f t="shared" si="17"/>
        <v>1.1375000000000008E-2</v>
      </c>
      <c r="B370" s="241">
        <f t="shared" si="16"/>
        <v>1.9853120241435513E-4</v>
      </c>
      <c r="C370" s="241">
        <f t="shared" si="18"/>
        <v>-0.38268343236506519</v>
      </c>
      <c r="D370" s="241">
        <f>((C370-C369)/($A$3))*$D$2*'D-term Reaction'!$G$4</f>
        <v>30.034776358286315</v>
      </c>
    </row>
    <row r="371" spans="1:4" x14ac:dyDescent="0.25">
      <c r="A371" s="241">
        <f t="shared" si="17"/>
        <v>1.1406250000000008E-2</v>
      </c>
      <c r="B371" s="241">
        <f t="shared" si="16"/>
        <v>1.9907661780560335E-4</v>
      </c>
      <c r="C371" s="241">
        <f t="shared" si="18"/>
        <v>-0.29028467725444063</v>
      </c>
      <c r="D371" s="241">
        <f>((C371-C370)/($A$3))*$D$2*'D-term Reaction'!$G$4</f>
        <v>31.282522530253051</v>
      </c>
    </row>
    <row r="372" spans="1:4" x14ac:dyDescent="0.25">
      <c r="A372" s="241">
        <f t="shared" si="17"/>
        <v>1.1437500000000008E-2</v>
      </c>
      <c r="B372" s="241">
        <f t="shared" si="16"/>
        <v>1.9962203319685159E-4</v>
      </c>
      <c r="C372" s="241">
        <f t="shared" si="18"/>
        <v>-0.19509032201610285</v>
      </c>
      <c r="D372" s="241">
        <f>((C372-C371)/($A$3))*$D$2*'D-term Reaction'!$G$4</f>
        <v>32.229000909491639</v>
      </c>
    </row>
    <row r="373" spans="1:4" x14ac:dyDescent="0.25">
      <c r="A373" s="241">
        <f t="shared" si="17"/>
        <v>1.1468750000000008E-2</v>
      </c>
      <c r="B373" s="241">
        <f t="shared" si="16"/>
        <v>2.0016744858809981E-4</v>
      </c>
      <c r="C373" s="241">
        <f t="shared" si="18"/>
        <v>-9.8017140329531613E-2</v>
      </c>
      <c r="D373" s="241">
        <f>((C373-C372)/($A$3))*$D$2*'D-term Reaction'!$G$4</f>
        <v>32.865096391805551</v>
      </c>
    </row>
    <row r="374" spans="1:4" x14ac:dyDescent="0.25">
      <c r="A374" s="241">
        <f t="shared" si="17"/>
        <v>1.1500000000000008E-2</v>
      </c>
      <c r="B374" s="241">
        <f t="shared" si="16"/>
        <v>2.0071286397934805E-4</v>
      </c>
      <c r="C374" s="241">
        <f t="shared" si="18"/>
        <v>2.5236431867858844E-14</v>
      </c>
      <c r="D374" s="241">
        <f>((C374-C373)/($A$3))*$D$2*'D-term Reaction'!$G$4</f>
        <v>33.184683029974757</v>
      </c>
    </row>
    <row r="375" spans="1:4" x14ac:dyDescent="0.25">
      <c r="A375" s="241">
        <f t="shared" si="17"/>
        <v>1.1531250000000009E-2</v>
      </c>
      <c r="B375" s="241">
        <f t="shared" si="16"/>
        <v>2.0125827937059627E-4</v>
      </c>
      <c r="C375" s="241">
        <f t="shared" si="18"/>
        <v>9.8017140329581851E-2</v>
      </c>
      <c r="D375" s="241">
        <f>((C375-C374)/($A$3))*$D$2*'D-term Reaction'!$G$4</f>
        <v>33.184683029974693</v>
      </c>
    </row>
    <row r="376" spans="1:4" x14ac:dyDescent="0.25">
      <c r="A376" s="241">
        <f t="shared" si="17"/>
        <v>1.1562500000000009E-2</v>
      </c>
      <c r="B376" s="241">
        <f t="shared" si="16"/>
        <v>2.0180369476184451E-4</v>
      </c>
      <c r="C376" s="241">
        <f t="shared" si="18"/>
        <v>0.19509032201615237</v>
      </c>
      <c r="D376" s="241">
        <f>((C376-C375)/($A$3))*$D$2*'D-term Reaction'!$G$4</f>
        <v>32.865096391805317</v>
      </c>
    </row>
    <row r="377" spans="1:4" x14ac:dyDescent="0.25">
      <c r="A377" s="241">
        <f t="shared" si="17"/>
        <v>1.1593750000000009E-2</v>
      </c>
      <c r="B377" s="241">
        <f t="shared" si="16"/>
        <v>2.0234911015309273E-4</v>
      </c>
      <c r="C377" s="241">
        <f t="shared" si="18"/>
        <v>0.29028467725448898</v>
      </c>
      <c r="D377" s="241">
        <f>((C377-C376)/($A$3))*$D$2*'D-term Reaction'!$G$4</f>
        <v>32.229000909491241</v>
      </c>
    </row>
    <row r="378" spans="1:4" x14ac:dyDescent="0.25">
      <c r="A378" s="241">
        <f t="shared" si="17"/>
        <v>1.1625000000000009E-2</v>
      </c>
      <c r="B378" s="241">
        <f t="shared" si="16"/>
        <v>2.0289452554434097E-4</v>
      </c>
      <c r="C378" s="241">
        <f t="shared" si="18"/>
        <v>0.38268343236511843</v>
      </c>
      <c r="D378" s="241">
        <f>((C378-C377)/($A$3))*$D$2*'D-term Reaction'!$G$4</f>
        <v>31.282522530254706</v>
      </c>
    </row>
    <row r="379" spans="1:4" x14ac:dyDescent="0.25">
      <c r="A379" s="241">
        <f t="shared" si="17"/>
        <v>1.1656250000000009E-2</v>
      </c>
      <c r="B379" s="241">
        <f t="shared" si="16"/>
        <v>2.0343994093558918E-4</v>
      </c>
      <c r="C379" s="241">
        <f t="shared" si="18"/>
        <v>0.47139673682602157</v>
      </c>
      <c r="D379" s="241">
        <f>((C379-C378)/($A$3))*$D$2*'D-term Reaction'!$G$4</f>
        <v>30.034776358283366</v>
      </c>
    </row>
    <row r="380" spans="1:4" x14ac:dyDescent="0.25">
      <c r="A380" s="241">
        <f t="shared" si="17"/>
        <v>1.1687500000000009E-2</v>
      </c>
      <c r="B380" s="241">
        <f t="shared" si="16"/>
        <v>2.0398535632683743E-4</v>
      </c>
      <c r="C380" s="241">
        <f t="shared" si="18"/>
        <v>0.55557023301962749</v>
      </c>
      <c r="D380" s="241">
        <f>((C380-C379)/($A$3))*$D$2*'D-term Reaction'!$G$4</f>
        <v>28.497778871307222</v>
      </c>
    </row>
    <row r="381" spans="1:4" x14ac:dyDescent="0.25">
      <c r="A381" s="241">
        <f t="shared" si="17"/>
        <v>1.1718750000000009E-2</v>
      </c>
      <c r="B381" s="241">
        <f t="shared" si="16"/>
        <v>2.0453077171808564E-4</v>
      </c>
      <c r="C381" s="241">
        <f t="shared" si="18"/>
        <v>0.63439328416366592</v>
      </c>
      <c r="D381" s="241">
        <f>((C381-C380)/($A$3))*$D$2*'D-term Reaction'!$G$4</f>
        <v>26.686332195325651</v>
      </c>
    </row>
    <row r="382" spans="1:4" x14ac:dyDescent="0.25">
      <c r="A382" s="241">
        <f t="shared" si="17"/>
        <v>1.1750000000000009E-2</v>
      </c>
      <c r="B382" s="241">
        <f t="shared" si="16"/>
        <v>2.0507618710933389E-4</v>
      </c>
      <c r="C382" s="241">
        <f t="shared" si="18"/>
        <v>0.70710678118656844</v>
      </c>
      <c r="D382" s="241">
        <f>((C382-C381)/($A$3))*$D$2*'D-term Reaction'!$G$4</f>
        <v>24.617881552073879</v>
      </c>
    </row>
    <row r="383" spans="1:4" x14ac:dyDescent="0.25">
      <c r="A383" s="241">
        <f t="shared" si="17"/>
        <v>1.1781250000000009E-2</v>
      </c>
      <c r="B383" s="241">
        <f t="shared" si="16"/>
        <v>2.056216025005821E-4</v>
      </c>
      <c r="C383" s="241">
        <f t="shared" si="18"/>
        <v>0.77301045336275331</v>
      </c>
      <c r="D383" s="241">
        <f>((C383-C382)/($A$3))*$D$2*'D-term Reaction'!$G$4</f>
        <v>22.312347251969147</v>
      </c>
    </row>
    <row r="384" spans="1:4" x14ac:dyDescent="0.25">
      <c r="A384" s="241">
        <f t="shared" si="17"/>
        <v>1.1812500000000009E-2</v>
      </c>
      <c r="B384" s="241">
        <f t="shared" si="16"/>
        <v>2.0616701789183032E-4</v>
      </c>
      <c r="C384" s="241">
        <f t="shared" si="18"/>
        <v>0.83146961230255734</v>
      </c>
      <c r="D384" s="241">
        <f>((C384-C383)/($A$3))*$D$2*'D-term Reaction'!$G$4</f>
        <v>19.79193285066005</v>
      </c>
    </row>
    <row r="385" spans="1:4" x14ac:dyDescent="0.25">
      <c r="A385" s="241">
        <f t="shared" si="17"/>
        <v>1.1843750000000009E-2</v>
      </c>
      <c r="B385" s="241">
        <f t="shared" si="16"/>
        <v>2.0671243328307856E-4</v>
      </c>
      <c r="C385" s="241">
        <f t="shared" si="18"/>
        <v>0.88192126434836682</v>
      </c>
      <c r="D385" s="241">
        <f>((C385-C384)/($A$3))*$D$2*'D-term Reaction'!$G$4</f>
        <v>17.080911316629258</v>
      </c>
    </row>
    <row r="386" spans="1:4" x14ac:dyDescent="0.25">
      <c r="A386" s="241">
        <f t="shared" si="17"/>
        <v>1.1875000000000009E-2</v>
      </c>
      <c r="B386" s="241">
        <f t="shared" si="16"/>
        <v>2.0725784867432678E-4</v>
      </c>
      <c r="C386" s="241">
        <f t="shared" si="18"/>
        <v>0.92387953251129762</v>
      </c>
      <c r="D386" s="241">
        <f>((C386-C385)/($A$3))*$D$2*'D-term Reaction'!$G$4</f>
        <v>14.205391269241851</v>
      </c>
    </row>
    <row r="387" spans="1:4" x14ac:dyDescent="0.25">
      <c r="A387" s="241">
        <f t="shared" si="17"/>
        <v>1.1906250000000009E-2</v>
      </c>
      <c r="B387" s="241">
        <f t="shared" si="16"/>
        <v>2.0780326406557502E-4</v>
      </c>
      <c r="C387" s="241">
        <f t="shared" si="18"/>
        <v>0.95694033573221593</v>
      </c>
      <c r="D387" s="241">
        <f>((C387-C386)/($A$3))*$D$2*'D-term Reaction'!$G$4</f>
        <v>11.193065538474102</v>
      </c>
    </row>
    <row r="388" spans="1:4" x14ac:dyDescent="0.25">
      <c r="A388" s="241">
        <f t="shared" si="17"/>
        <v>1.1937500000000009E-2</v>
      </c>
      <c r="B388" s="241">
        <f t="shared" si="16"/>
        <v>2.0834867945682323E-4</v>
      </c>
      <c r="C388" s="241">
        <f t="shared" si="18"/>
        <v>0.98078528040323443</v>
      </c>
      <c r="D388" s="241">
        <f>((C388-C387)/($A$3))*$D$2*'D-term Reaction'!$G$4</f>
        <v>8.0729444678200206</v>
      </c>
    </row>
    <row r="389" spans="1:4" x14ac:dyDescent="0.25">
      <c r="A389" s="241">
        <f t="shared" si="17"/>
        <v>1.1968750000000009E-2</v>
      </c>
      <c r="B389" s="241">
        <f t="shared" si="16"/>
        <v>2.0889409484807148E-4</v>
      </c>
      <c r="C389" s="241">
        <f t="shared" si="18"/>
        <v>0.99518472667219993</v>
      </c>
      <c r="D389" s="241">
        <f>((C389-C388)/($A$3))*$D$2*'D-term Reaction'!$G$4</f>
        <v>4.8750765288209594</v>
      </c>
    </row>
    <row r="390" spans="1:4" x14ac:dyDescent="0.25">
      <c r="A390" s="241">
        <f t="shared" si="17"/>
        <v>1.2000000000000009E-2</v>
      </c>
      <c r="B390" s="241">
        <f t="shared" si="16"/>
        <v>2.0943951023931969E-4</v>
      </c>
      <c r="C390" s="241">
        <f t="shared" si="18"/>
        <v>1</v>
      </c>
      <c r="D390" s="241">
        <f>((C390-C389)/($A$3))*$D$2*'D-term Reaction'!$G$4</f>
        <v>1.6302589378599928</v>
      </c>
    </row>
    <row r="391" spans="1:4" x14ac:dyDescent="0.25">
      <c r="A391" s="241">
        <f t="shared" si="17"/>
        <v>1.2031250000000009E-2</v>
      </c>
      <c r="B391" s="241">
        <f t="shared" si="16"/>
        <v>2.0998492563056794E-4</v>
      </c>
      <c r="C391" s="241">
        <f t="shared" si="18"/>
        <v>0.99518472667219393</v>
      </c>
      <c r="D391" s="241">
        <f>((C391-C390)/($A$3))*$D$2*'D-term Reaction'!$G$4</f>
        <v>-1.6302589378620225</v>
      </c>
    </row>
    <row r="392" spans="1:4" x14ac:dyDescent="0.25">
      <c r="A392" s="241">
        <f t="shared" si="17"/>
        <v>1.2062500000000009E-2</v>
      </c>
      <c r="B392" s="241">
        <f t="shared" si="16"/>
        <v>2.1053034102181615E-4</v>
      </c>
      <c r="C392" s="241">
        <f t="shared" si="18"/>
        <v>0.98078528040322532</v>
      </c>
      <c r="D392" s="241">
        <f>((C392-C391)/($A$3))*$D$2*'D-term Reaction'!$G$4</f>
        <v>-4.875076528822011</v>
      </c>
    </row>
    <row r="393" spans="1:4" x14ac:dyDescent="0.25">
      <c r="A393" s="241">
        <f t="shared" si="17"/>
        <v>1.2093750000000009E-2</v>
      </c>
      <c r="B393" s="241">
        <f t="shared" si="16"/>
        <v>2.1107575641306439E-4</v>
      </c>
      <c r="C393" s="241">
        <f t="shared" si="18"/>
        <v>0.95694033573220028</v>
      </c>
      <c r="D393" s="241">
        <f>((C393-C392)/($A$3))*$D$2*'D-term Reaction'!$G$4</f>
        <v>-8.0729444678222393</v>
      </c>
    </row>
    <row r="394" spans="1:4" x14ac:dyDescent="0.25">
      <c r="A394" s="241">
        <f t="shared" si="17"/>
        <v>1.2125000000000009E-2</v>
      </c>
      <c r="B394" s="241">
        <f t="shared" si="16"/>
        <v>2.1162117180431261E-4</v>
      </c>
      <c r="C394" s="241">
        <f t="shared" si="18"/>
        <v>0.92387953251127697</v>
      </c>
      <c r="D394" s="241">
        <f>((C394-C393)/($A$3))*$D$2*'D-term Reaction'!$G$4</f>
        <v>-11.193065538475793</v>
      </c>
    </row>
    <row r="395" spans="1:4" x14ac:dyDescent="0.25">
      <c r="A395" s="241">
        <f t="shared" si="17"/>
        <v>1.2156250000000009E-2</v>
      </c>
      <c r="B395" s="241">
        <f t="shared" si="16"/>
        <v>2.1216658719556085E-4</v>
      </c>
      <c r="C395" s="241">
        <f t="shared" si="18"/>
        <v>0.88192126434834139</v>
      </c>
      <c r="D395" s="241">
        <f>((C395-C394)/($A$3))*$D$2*'D-term Reaction'!$G$4</f>
        <v>-14.205391269243467</v>
      </c>
    </row>
    <row r="396" spans="1:4" x14ac:dyDescent="0.25">
      <c r="A396" s="241">
        <f t="shared" si="17"/>
        <v>1.2187500000000009E-2</v>
      </c>
      <c r="B396" s="241">
        <f t="shared" si="16"/>
        <v>2.1271200258680907E-4</v>
      </c>
      <c r="C396" s="241">
        <f t="shared" si="18"/>
        <v>0.83146961230253136</v>
      </c>
      <c r="D396" s="241">
        <f>((C396-C395)/($A$3))*$D$2*'D-term Reaction'!$G$4</f>
        <v>-17.080911316629443</v>
      </c>
    </row>
    <row r="397" spans="1:4" x14ac:dyDescent="0.25">
      <c r="A397" s="241">
        <f t="shared" si="17"/>
        <v>1.2218750000000009E-2</v>
      </c>
      <c r="B397" s="241">
        <f t="shared" si="16"/>
        <v>2.1325741797805731E-4</v>
      </c>
      <c r="C397" s="241">
        <f t="shared" si="18"/>
        <v>0.77301045336271912</v>
      </c>
      <c r="D397" s="241">
        <f>((C397-C396)/($A$3))*$D$2*'D-term Reaction'!$G$4</f>
        <v>-19.791932850662832</v>
      </c>
    </row>
    <row r="398" spans="1:4" x14ac:dyDescent="0.25">
      <c r="A398" s="241">
        <f t="shared" si="17"/>
        <v>1.2250000000000009E-2</v>
      </c>
      <c r="B398" s="241">
        <f t="shared" si="16"/>
        <v>2.1380283336930553E-4</v>
      </c>
      <c r="C398" s="241">
        <f t="shared" si="18"/>
        <v>0.70710678118652537</v>
      </c>
      <c r="D398" s="241">
        <f>((C398-C397)/($A$3))*$D$2*'D-term Reaction'!$G$4</f>
        <v>-22.312347251972156</v>
      </c>
    </row>
    <row r="399" spans="1:4" x14ac:dyDescent="0.25">
      <c r="A399" s="241">
        <f t="shared" si="17"/>
        <v>1.2281250000000009E-2</v>
      </c>
      <c r="B399" s="241">
        <f t="shared" si="16"/>
        <v>2.1434824876055377E-4</v>
      </c>
      <c r="C399" s="241">
        <f t="shared" si="18"/>
        <v>0.63439328416361873</v>
      </c>
      <c r="D399" s="241">
        <f>((C399-C398)/($A$3))*$D$2*'D-term Reaction'!$G$4</f>
        <v>-24.617881552075268</v>
      </c>
    </row>
    <row r="400" spans="1:4" x14ac:dyDescent="0.25">
      <c r="A400" s="241">
        <f t="shared" si="17"/>
        <v>1.2312500000000009E-2</v>
      </c>
      <c r="B400" s="241">
        <f t="shared" ref="B400:B463" si="19">RADIANS(A400)</f>
        <v>2.1489366415180199E-4</v>
      </c>
      <c r="C400" s="241">
        <f t="shared" si="18"/>
        <v>0.55557023301957675</v>
      </c>
      <c r="D400" s="241">
        <f>((C400-C399)/($A$3))*$D$2*'D-term Reaction'!$G$4</f>
        <v>-26.686332195326852</v>
      </c>
    </row>
    <row r="401" spans="1:4" x14ac:dyDescent="0.25">
      <c r="A401" s="241">
        <f t="shared" ref="A401:A464" si="20">A400+$A$3</f>
        <v>1.2343750000000009E-2</v>
      </c>
      <c r="B401" s="241">
        <f t="shared" si="19"/>
        <v>2.154390795430502E-4</v>
      </c>
      <c r="C401" s="241">
        <f t="shared" ref="C401:C464" si="21">$C$2*COS(B401*$B$2*360)</f>
        <v>0.47139673682597399</v>
      </c>
      <c r="D401" s="241">
        <f>((C401-C400)/($A$3))*$D$2*'D-term Reaction'!$G$4</f>
        <v>-28.497778871306149</v>
      </c>
    </row>
    <row r="402" spans="1:4" x14ac:dyDescent="0.25">
      <c r="A402" s="241">
        <f t="shared" si="20"/>
        <v>1.2375000000000009E-2</v>
      </c>
      <c r="B402" s="241">
        <f t="shared" si="19"/>
        <v>2.1598449493429844E-4</v>
      </c>
      <c r="C402" s="241">
        <f t="shared" si="21"/>
        <v>0.38268343236506203</v>
      </c>
      <c r="D402" s="241">
        <f>((C402-C401)/($A$3))*$D$2*'D-term Reaction'!$G$4</f>
        <v>-30.034776358286354</v>
      </c>
    </row>
    <row r="403" spans="1:4" x14ac:dyDescent="0.25">
      <c r="A403" s="241">
        <f t="shared" si="20"/>
        <v>1.2406250000000009E-2</v>
      </c>
      <c r="B403" s="241">
        <f t="shared" si="19"/>
        <v>2.1652991032554666E-4</v>
      </c>
      <c r="C403" s="241">
        <f t="shared" si="21"/>
        <v>0.29028467725443735</v>
      </c>
      <c r="D403" s="241">
        <f>((C403-C402)/($A$3))*$D$2*'D-term Reaction'!$G$4</f>
        <v>-31.28252253025309</v>
      </c>
    </row>
    <row r="404" spans="1:4" x14ac:dyDescent="0.25">
      <c r="A404" s="241">
        <f t="shared" si="20"/>
        <v>1.2437500000000009E-2</v>
      </c>
      <c r="B404" s="241">
        <f t="shared" si="19"/>
        <v>2.170753257167949E-4</v>
      </c>
      <c r="C404" s="241">
        <f t="shared" si="21"/>
        <v>0.19509032201609949</v>
      </c>
      <c r="D404" s="241">
        <f>((C404-C403)/($A$3))*$D$2*'D-term Reaction'!$G$4</f>
        <v>-32.22900090949166</v>
      </c>
    </row>
    <row r="405" spans="1:4" x14ac:dyDescent="0.25">
      <c r="A405" s="241">
        <f t="shared" si="20"/>
        <v>1.2468750000000009E-2</v>
      </c>
      <c r="B405" s="241">
        <f t="shared" si="19"/>
        <v>2.1762074110804312E-4</v>
      </c>
      <c r="C405" s="241">
        <f t="shared" si="21"/>
        <v>9.8017140329535277E-2</v>
      </c>
      <c r="D405" s="241">
        <f>((C405-C404)/($A$3))*$D$2*'D-term Reaction'!$G$4</f>
        <v>-32.865096391803178</v>
      </c>
    </row>
    <row r="406" spans="1:4" x14ac:dyDescent="0.25">
      <c r="A406" s="241">
        <f t="shared" si="20"/>
        <v>1.2500000000000009E-2</v>
      </c>
      <c r="B406" s="241">
        <f t="shared" si="19"/>
        <v>2.1816615649929136E-4</v>
      </c>
      <c r="C406" s="241">
        <f t="shared" si="21"/>
        <v>-2.8666630701168483E-14</v>
      </c>
      <c r="D406" s="241">
        <f>((C406-C405)/($A$3))*$D$2*'D-term Reaction'!$G$4</f>
        <v>-33.184683029977165</v>
      </c>
    </row>
    <row r="407" spans="1:4" x14ac:dyDescent="0.25">
      <c r="A407" s="241">
        <f t="shared" si="20"/>
        <v>1.2531250000000009E-2</v>
      </c>
      <c r="B407" s="241">
        <f t="shared" si="19"/>
        <v>2.1871157189053958E-4</v>
      </c>
      <c r="C407" s="241">
        <f t="shared" si="21"/>
        <v>-9.8017140329585264E-2</v>
      </c>
      <c r="D407" s="241">
        <f>((C407-C406)/($A$3))*$D$2*'D-term Reaction'!$G$4</f>
        <v>-33.184683029974678</v>
      </c>
    </row>
    <row r="408" spans="1:4" x14ac:dyDescent="0.25">
      <c r="A408" s="241">
        <f t="shared" si="20"/>
        <v>1.2562500000000009E-2</v>
      </c>
      <c r="B408" s="241">
        <f t="shared" si="19"/>
        <v>2.1925698728178782E-4</v>
      </c>
      <c r="C408" s="241">
        <f t="shared" si="21"/>
        <v>-0.19509032201616269</v>
      </c>
      <c r="D408" s="241">
        <f>((C408-C407)/($A$3))*$D$2*'D-term Reaction'!$G$4</f>
        <v>-32.865096391807647</v>
      </c>
    </row>
    <row r="409" spans="1:4" x14ac:dyDescent="0.25">
      <c r="A409" s="241">
        <f t="shared" si="20"/>
        <v>1.2593750000000009E-2</v>
      </c>
      <c r="B409" s="241">
        <f t="shared" si="19"/>
        <v>2.1980240267303604E-4</v>
      </c>
      <c r="C409" s="241">
        <f t="shared" si="21"/>
        <v>-0.29028467725448542</v>
      </c>
      <c r="D409" s="241">
        <f>((C409-C408)/($A$3))*$D$2*'D-term Reaction'!$G$4</f>
        <v>-32.229000909486537</v>
      </c>
    </row>
    <row r="410" spans="1:4" x14ac:dyDescent="0.25">
      <c r="A410" s="241">
        <f t="shared" si="20"/>
        <v>1.2625000000000009E-2</v>
      </c>
      <c r="B410" s="241">
        <f t="shared" si="19"/>
        <v>2.2034781806428428E-4</v>
      </c>
      <c r="C410" s="241">
        <f t="shared" si="21"/>
        <v>-0.38268343236511498</v>
      </c>
      <c r="D410" s="241">
        <f>((C410-C409)/($A$3))*$D$2*'D-term Reaction'!$G$4</f>
        <v>-31.282522530254738</v>
      </c>
    </row>
    <row r="411" spans="1:4" x14ac:dyDescent="0.25">
      <c r="A411" s="241">
        <f t="shared" si="20"/>
        <v>1.265625000000001E-2</v>
      </c>
      <c r="B411" s="241">
        <f t="shared" si="19"/>
        <v>2.2089323345553249E-4</v>
      </c>
      <c r="C411" s="241">
        <f t="shared" si="21"/>
        <v>-0.47139673682602456</v>
      </c>
      <c r="D411" s="241">
        <f>((C411-C410)/($A$3))*$D$2*'D-term Reaction'!$G$4</f>
        <v>-30.034776358285544</v>
      </c>
    </row>
    <row r="412" spans="1:4" x14ac:dyDescent="0.25">
      <c r="A412" s="241">
        <f t="shared" si="20"/>
        <v>1.268750000000001E-2</v>
      </c>
      <c r="B412" s="241">
        <f t="shared" si="19"/>
        <v>2.2143864884678074E-4</v>
      </c>
      <c r="C412" s="241">
        <f t="shared" si="21"/>
        <v>-0.55557023301963027</v>
      </c>
      <c r="D412" s="241">
        <f>((C412-C411)/($A$3))*$D$2*'D-term Reaction'!$G$4</f>
        <v>-28.497778871307144</v>
      </c>
    </row>
    <row r="413" spans="1:4" x14ac:dyDescent="0.25">
      <c r="A413" s="241">
        <f t="shared" si="20"/>
        <v>1.271875000000001E-2</v>
      </c>
      <c r="B413" s="241">
        <f t="shared" si="19"/>
        <v>2.2198406423802895E-4</v>
      </c>
      <c r="C413" s="241">
        <f t="shared" si="21"/>
        <v>-0.63439328416366858</v>
      </c>
      <c r="D413" s="241">
        <f>((C413-C412)/($A$3))*$D$2*'D-term Reaction'!$G$4</f>
        <v>-26.686332195325612</v>
      </c>
    </row>
    <row r="414" spans="1:4" x14ac:dyDescent="0.25">
      <c r="A414" s="241">
        <f t="shared" si="20"/>
        <v>1.275000000000001E-2</v>
      </c>
      <c r="B414" s="241">
        <f t="shared" si="19"/>
        <v>2.225294796292772E-4</v>
      </c>
      <c r="C414" s="241">
        <f t="shared" si="21"/>
        <v>-0.70710678118657089</v>
      </c>
      <c r="D414" s="241">
        <f>((C414-C413)/($A$3))*$D$2*'D-term Reaction'!$G$4</f>
        <v>-24.617881552073801</v>
      </c>
    </row>
    <row r="415" spans="1:4" x14ac:dyDescent="0.25">
      <c r="A415" s="241">
        <f t="shared" si="20"/>
        <v>1.278125000000001E-2</v>
      </c>
      <c r="B415" s="241">
        <f t="shared" si="19"/>
        <v>2.2307489502052541E-4</v>
      </c>
      <c r="C415" s="241">
        <f t="shared" si="21"/>
        <v>-0.77301045336275542</v>
      </c>
      <c r="D415" s="241">
        <f>((C415-C414)/($A$3))*$D$2*'D-term Reaction'!$G$4</f>
        <v>-22.31234725196903</v>
      </c>
    </row>
    <row r="416" spans="1:4" x14ac:dyDescent="0.25">
      <c r="A416" s="241">
        <f t="shared" si="20"/>
        <v>1.281250000000001E-2</v>
      </c>
      <c r="B416" s="241">
        <f t="shared" si="19"/>
        <v>2.2362031041177365E-4</v>
      </c>
      <c r="C416" s="241">
        <f t="shared" si="21"/>
        <v>-0.83146961230256322</v>
      </c>
      <c r="D416" s="241">
        <f>((C416-C415)/($A$3))*$D$2*'D-term Reaction'!$G$4</f>
        <v>-19.791932850661325</v>
      </c>
    </row>
    <row r="417" spans="1:4" x14ac:dyDescent="0.25">
      <c r="A417" s="241">
        <f t="shared" si="20"/>
        <v>1.284375000000001E-2</v>
      </c>
      <c r="B417" s="241">
        <f t="shared" si="19"/>
        <v>2.2416572580302187E-4</v>
      </c>
      <c r="C417" s="241">
        <f t="shared" si="21"/>
        <v>-0.88192126434836848</v>
      </c>
      <c r="D417" s="241">
        <f>((C417-C416)/($A$3))*$D$2*'D-term Reaction'!$G$4</f>
        <v>-17.080911316627827</v>
      </c>
    </row>
    <row r="418" spans="1:4" x14ac:dyDescent="0.25">
      <c r="A418" s="241">
        <f t="shared" si="20"/>
        <v>1.287500000000001E-2</v>
      </c>
      <c r="B418" s="241">
        <f t="shared" si="19"/>
        <v>2.2471114119427009E-4</v>
      </c>
      <c r="C418" s="241">
        <f t="shared" si="21"/>
        <v>-0.92387953251129618</v>
      </c>
      <c r="D418" s="241">
        <f>((C418-C417)/($A$3))*$D$2*'D-term Reaction'!$G$4</f>
        <v>-14.205391269240801</v>
      </c>
    </row>
    <row r="419" spans="1:4" x14ac:dyDescent="0.25">
      <c r="A419" s="241">
        <f t="shared" si="20"/>
        <v>1.290625000000001E-2</v>
      </c>
      <c r="B419" s="241">
        <f t="shared" si="19"/>
        <v>2.2525655658551833E-4</v>
      </c>
      <c r="C419" s="241">
        <f t="shared" si="21"/>
        <v>-0.95694033573221693</v>
      </c>
      <c r="D419" s="241">
        <f>((C419-C418)/($A$3))*$D$2*'D-term Reaction'!$G$4</f>
        <v>-11.193065538474929</v>
      </c>
    </row>
    <row r="420" spans="1:4" x14ac:dyDescent="0.25">
      <c r="A420" s="241">
        <f t="shared" si="20"/>
        <v>1.293750000000001E-2</v>
      </c>
      <c r="B420" s="241">
        <f t="shared" si="19"/>
        <v>2.2580197197676654E-4</v>
      </c>
      <c r="C420" s="241">
        <f t="shared" si="21"/>
        <v>-0.98078528040323654</v>
      </c>
      <c r="D420" s="241">
        <f>((C420-C419)/($A$3))*$D$2*'D-term Reaction'!$G$4</f>
        <v>-8.0729444678203972</v>
      </c>
    </row>
    <row r="421" spans="1:4" x14ac:dyDescent="0.25">
      <c r="A421" s="241">
        <f t="shared" si="20"/>
        <v>1.296875000000001E-2</v>
      </c>
      <c r="B421" s="241">
        <f t="shared" si="19"/>
        <v>2.2634738736801479E-4</v>
      </c>
      <c r="C421" s="241">
        <f t="shared" si="21"/>
        <v>-0.99518472667220026</v>
      </c>
      <c r="D421" s="241">
        <f>((C421-C420)/($A$3))*$D$2*'D-term Reaction'!$G$4</f>
        <v>-4.8750765288203564</v>
      </c>
    </row>
    <row r="422" spans="1:4" x14ac:dyDescent="0.25">
      <c r="A422" s="241">
        <f t="shared" si="20"/>
        <v>1.300000000000001E-2</v>
      </c>
      <c r="B422" s="241">
        <f t="shared" si="19"/>
        <v>2.26892802759263E-4</v>
      </c>
      <c r="C422" s="241">
        <f t="shared" si="21"/>
        <v>-1</v>
      </c>
      <c r="D422" s="241">
        <f>((C422-C421)/($A$3))*$D$2*'D-term Reaction'!$G$4</f>
        <v>-1.63025893785988</v>
      </c>
    </row>
    <row r="423" spans="1:4" x14ac:dyDescent="0.25">
      <c r="A423" s="241">
        <f t="shared" si="20"/>
        <v>1.303125000000001E-2</v>
      </c>
      <c r="B423" s="241">
        <f t="shared" si="19"/>
        <v>2.2743821815051125E-4</v>
      </c>
      <c r="C423" s="241">
        <f t="shared" si="21"/>
        <v>-0.99518472667219426</v>
      </c>
      <c r="D423" s="241">
        <f>((C423-C422)/($A$3))*$D$2*'D-term Reaction'!$G$4</f>
        <v>1.6302589378619097</v>
      </c>
    </row>
    <row r="424" spans="1:4" x14ac:dyDescent="0.25">
      <c r="A424" s="241">
        <f t="shared" si="20"/>
        <v>1.306250000000001E-2</v>
      </c>
      <c r="B424" s="241">
        <f t="shared" si="19"/>
        <v>2.2798363354175946E-4</v>
      </c>
      <c r="C424" s="241">
        <f t="shared" si="21"/>
        <v>-0.98078528040322466</v>
      </c>
      <c r="D424" s="241">
        <f>((C424-C423)/($A$3))*$D$2*'D-term Reaction'!$G$4</f>
        <v>4.8750765288223494</v>
      </c>
    </row>
    <row r="425" spans="1:4" x14ac:dyDescent="0.25">
      <c r="A425" s="241">
        <f t="shared" si="20"/>
        <v>1.309375000000001E-2</v>
      </c>
      <c r="B425" s="241">
        <f t="shared" si="19"/>
        <v>2.285290489330077E-4</v>
      </c>
      <c r="C425" s="241">
        <f t="shared" si="21"/>
        <v>-0.95694033573219928</v>
      </c>
      <c r="D425" s="241">
        <f>((C425-C424)/($A$3))*$D$2*'D-term Reaction'!$G$4</f>
        <v>8.072944467822353</v>
      </c>
    </row>
    <row r="426" spans="1:4" x14ac:dyDescent="0.25">
      <c r="A426" s="241">
        <f t="shared" si="20"/>
        <v>1.312500000000001E-2</v>
      </c>
      <c r="B426" s="241">
        <f t="shared" si="19"/>
        <v>2.2907446432425592E-4</v>
      </c>
      <c r="C426" s="241">
        <f t="shared" si="21"/>
        <v>-0.92387953251127564</v>
      </c>
      <c r="D426" s="241">
        <f>((C426-C425)/($A$3))*$D$2*'D-term Reaction'!$G$4</f>
        <v>11.193065538475906</v>
      </c>
    </row>
    <row r="427" spans="1:4" x14ac:dyDescent="0.25">
      <c r="A427" s="241">
        <f t="shared" si="20"/>
        <v>1.315625000000001E-2</v>
      </c>
      <c r="B427" s="241">
        <f t="shared" si="19"/>
        <v>2.2961987971550416E-4</v>
      </c>
      <c r="C427" s="241">
        <f t="shared" si="21"/>
        <v>-0.88192126434833984</v>
      </c>
      <c r="D427" s="241">
        <f>((C427-C426)/($A$3))*$D$2*'D-term Reaction'!$G$4</f>
        <v>14.20539126924354</v>
      </c>
    </row>
    <row r="428" spans="1:4" x14ac:dyDescent="0.25">
      <c r="A428" s="241">
        <f t="shared" si="20"/>
        <v>1.318750000000001E-2</v>
      </c>
      <c r="B428" s="241">
        <f t="shared" si="19"/>
        <v>2.3016529510675238E-4</v>
      </c>
      <c r="C428" s="241">
        <f t="shared" si="21"/>
        <v>-0.83146961230252947</v>
      </c>
      <c r="D428" s="241">
        <f>((C428-C427)/($A$3))*$D$2*'D-term Reaction'!$G$4</f>
        <v>17.080911316629557</v>
      </c>
    </row>
    <row r="429" spans="1:4" x14ac:dyDescent="0.25">
      <c r="A429" s="241">
        <f t="shared" si="20"/>
        <v>1.321875000000001E-2</v>
      </c>
      <c r="B429" s="241">
        <f t="shared" si="19"/>
        <v>2.3071071049800062E-4</v>
      </c>
      <c r="C429" s="241">
        <f t="shared" si="21"/>
        <v>-0.7730104533627169</v>
      </c>
      <c r="D429" s="241">
        <f>((C429-C428)/($A$3))*$D$2*'D-term Reaction'!$G$4</f>
        <v>19.791932850662942</v>
      </c>
    </row>
    <row r="430" spans="1:4" x14ac:dyDescent="0.25">
      <c r="A430" s="241">
        <f t="shared" si="20"/>
        <v>1.325000000000001E-2</v>
      </c>
      <c r="B430" s="241">
        <f t="shared" si="19"/>
        <v>2.3125612588924884E-4</v>
      </c>
      <c r="C430" s="241">
        <f t="shared" si="21"/>
        <v>-0.70710678118652293</v>
      </c>
      <c r="D430" s="241">
        <f>((C430-C429)/($A$3))*$D$2*'D-term Reaction'!$G$4</f>
        <v>22.312347251972223</v>
      </c>
    </row>
    <row r="431" spans="1:4" x14ac:dyDescent="0.25">
      <c r="A431" s="241">
        <f t="shared" si="20"/>
        <v>1.328125000000001E-2</v>
      </c>
      <c r="B431" s="241">
        <f t="shared" si="19"/>
        <v>2.3180154128049708E-4</v>
      </c>
      <c r="C431" s="241">
        <f t="shared" si="21"/>
        <v>-0.63439328416362162</v>
      </c>
      <c r="D431" s="241">
        <f>((C431-C430)/($A$3))*$D$2*'D-term Reaction'!$G$4</f>
        <v>24.617881552073467</v>
      </c>
    </row>
    <row r="432" spans="1:4" x14ac:dyDescent="0.25">
      <c r="A432" s="241">
        <f t="shared" si="20"/>
        <v>1.331250000000001E-2</v>
      </c>
      <c r="B432" s="241">
        <f t="shared" si="19"/>
        <v>2.323469566717453E-4</v>
      </c>
      <c r="C432" s="241">
        <f t="shared" si="21"/>
        <v>-0.55557023301957975</v>
      </c>
      <c r="D432" s="241">
        <f>((C432-C431)/($A$3))*$D$2*'D-term Reaction'!$G$4</f>
        <v>26.686332195326813</v>
      </c>
    </row>
    <row r="433" spans="1:4" x14ac:dyDescent="0.25">
      <c r="A433" s="241">
        <f t="shared" si="20"/>
        <v>1.334375000000001E-2</v>
      </c>
      <c r="B433" s="241">
        <f t="shared" si="19"/>
        <v>2.3289237206299354E-4</v>
      </c>
      <c r="C433" s="241">
        <f t="shared" si="21"/>
        <v>-0.47139673682596472</v>
      </c>
      <c r="D433" s="241">
        <f>((C433-C432)/($A$3))*$D$2*'D-term Reaction'!$G$4</f>
        <v>28.497778871310302</v>
      </c>
    </row>
    <row r="434" spans="1:4" x14ac:dyDescent="0.25">
      <c r="A434" s="241">
        <f t="shared" si="20"/>
        <v>1.337500000000001E-2</v>
      </c>
      <c r="B434" s="241">
        <f t="shared" si="19"/>
        <v>2.3343778745424175E-4</v>
      </c>
      <c r="C434" s="241">
        <f t="shared" si="21"/>
        <v>-0.38268343236505886</v>
      </c>
      <c r="D434" s="241">
        <f>((C434-C433)/($A$3))*$D$2*'D-term Reaction'!$G$4</f>
        <v>30.034776358284287</v>
      </c>
    </row>
    <row r="435" spans="1:4" x14ac:dyDescent="0.25">
      <c r="A435" s="241">
        <f t="shared" si="20"/>
        <v>1.340625000000001E-2</v>
      </c>
      <c r="B435" s="241">
        <f t="shared" si="19"/>
        <v>2.3398320284548997E-4</v>
      </c>
      <c r="C435" s="241">
        <f t="shared" si="21"/>
        <v>-0.29028467725443408</v>
      </c>
      <c r="D435" s="241">
        <f>((C435-C434)/($A$3))*$D$2*'D-term Reaction'!$G$4</f>
        <v>31.282522530253125</v>
      </c>
    </row>
    <row r="436" spans="1:4" x14ac:dyDescent="0.25">
      <c r="A436" s="241">
        <f t="shared" si="20"/>
        <v>1.343750000000001E-2</v>
      </c>
      <c r="B436" s="241">
        <f t="shared" si="19"/>
        <v>2.3452861823673821E-4</v>
      </c>
      <c r="C436" s="241">
        <f t="shared" si="21"/>
        <v>-0.19509032201609613</v>
      </c>
      <c r="D436" s="241">
        <f>((C436-C435)/($A$3))*$D$2*'D-term Reaction'!$G$4</f>
        <v>32.229000909491688</v>
      </c>
    </row>
    <row r="437" spans="1:4" x14ac:dyDescent="0.25">
      <c r="A437" s="241">
        <f t="shared" si="20"/>
        <v>1.346875000000001E-2</v>
      </c>
      <c r="B437" s="241">
        <f t="shared" si="19"/>
        <v>2.3507403362798643E-4</v>
      </c>
      <c r="C437" s="241">
        <f t="shared" si="21"/>
        <v>-9.8017140329531863E-2</v>
      </c>
      <c r="D437" s="241">
        <f>((C437-C436)/($A$3))*$D$2*'D-term Reaction'!$G$4</f>
        <v>32.865096391803199</v>
      </c>
    </row>
    <row r="438" spans="1:4" x14ac:dyDescent="0.25">
      <c r="A438" s="241">
        <f t="shared" si="20"/>
        <v>1.350000000000001E-2</v>
      </c>
      <c r="B438" s="241">
        <f t="shared" si="19"/>
        <v>2.3561944901923467E-4</v>
      </c>
      <c r="C438" s="241">
        <f t="shared" si="21"/>
        <v>3.2096829534478122E-14</v>
      </c>
      <c r="D438" s="241">
        <f>((C438-C437)/($A$3))*$D$2*'D-term Reaction'!$G$4</f>
        <v>33.184683029977172</v>
      </c>
    </row>
    <row r="439" spans="1:4" x14ac:dyDescent="0.25">
      <c r="A439" s="241">
        <f t="shared" si="20"/>
        <v>1.353125000000001E-2</v>
      </c>
      <c r="B439" s="241">
        <f t="shared" si="19"/>
        <v>2.3616486441048289E-4</v>
      </c>
      <c r="C439" s="241">
        <f t="shared" si="21"/>
        <v>9.8017140329595742E-2</v>
      </c>
      <c r="D439" s="241">
        <f>((C439-C438)/($A$3))*$D$2*'D-term Reaction'!$G$4</f>
        <v>33.184683029977066</v>
      </c>
    </row>
    <row r="440" spans="1:4" x14ac:dyDescent="0.25">
      <c r="A440" s="241">
        <f t="shared" si="20"/>
        <v>1.356250000000001E-2</v>
      </c>
      <c r="B440" s="241">
        <f t="shared" si="19"/>
        <v>2.3671027980173113E-4</v>
      </c>
      <c r="C440" s="241">
        <f t="shared" si="21"/>
        <v>0.19509032201615908</v>
      </c>
      <c r="D440" s="241">
        <f>((C440-C439)/($A$3))*$D$2*'D-term Reaction'!$G$4</f>
        <v>32.865096391802879</v>
      </c>
    </row>
    <row r="441" spans="1:4" x14ac:dyDescent="0.25">
      <c r="A441" s="241">
        <f t="shared" si="20"/>
        <v>1.359375000000001E-2</v>
      </c>
      <c r="B441" s="241">
        <f t="shared" si="19"/>
        <v>2.3725569519297935E-4</v>
      </c>
      <c r="C441" s="241">
        <f t="shared" si="21"/>
        <v>0.2902846772544887</v>
      </c>
      <c r="D441" s="241">
        <f>((C441-C440)/($A$3))*$D$2*'D-term Reaction'!$G$4</f>
        <v>32.229000909488867</v>
      </c>
    </row>
    <row r="442" spans="1:4" x14ac:dyDescent="0.25">
      <c r="A442" s="241">
        <f t="shared" si="20"/>
        <v>1.362500000000001E-2</v>
      </c>
      <c r="B442" s="241">
        <f t="shared" si="19"/>
        <v>2.3780111058422759E-4</v>
      </c>
      <c r="C442" s="241">
        <f t="shared" si="21"/>
        <v>0.3826834323651182</v>
      </c>
      <c r="D442" s="241">
        <f>((C442-C441)/($A$3))*$D$2*'D-term Reaction'!$G$4</f>
        <v>31.282522530254724</v>
      </c>
    </row>
    <row r="443" spans="1:4" x14ac:dyDescent="0.25">
      <c r="A443" s="241">
        <f t="shared" si="20"/>
        <v>1.365625000000001E-2</v>
      </c>
      <c r="B443" s="241">
        <f t="shared" si="19"/>
        <v>2.383465259754758E-4</v>
      </c>
      <c r="C443" s="241">
        <f t="shared" si="21"/>
        <v>0.47139673682602762</v>
      </c>
      <c r="D443" s="241">
        <f>((C443-C442)/($A$3))*$D$2*'D-term Reaction'!$G$4</f>
        <v>30.034776358285487</v>
      </c>
    </row>
    <row r="444" spans="1:4" x14ac:dyDescent="0.25">
      <c r="A444" s="241">
        <f t="shared" si="20"/>
        <v>1.368750000000001E-2</v>
      </c>
      <c r="B444" s="241">
        <f t="shared" si="19"/>
        <v>2.3889194136672405E-4</v>
      </c>
      <c r="C444" s="241">
        <f t="shared" si="21"/>
        <v>0.55557023301962727</v>
      </c>
      <c r="D444" s="241">
        <f>((C444-C443)/($A$3))*$D$2*'D-term Reaction'!$G$4</f>
        <v>28.497778871305094</v>
      </c>
    </row>
    <row r="445" spans="1:4" x14ac:dyDescent="0.25">
      <c r="A445" s="241">
        <f t="shared" si="20"/>
        <v>1.371875000000001E-2</v>
      </c>
      <c r="B445" s="241">
        <f t="shared" si="19"/>
        <v>2.3943735675797226E-4</v>
      </c>
      <c r="C445" s="241">
        <f t="shared" si="21"/>
        <v>0.63439328416367124</v>
      </c>
      <c r="D445" s="241">
        <f>((C445-C444)/($A$3))*$D$2*'D-term Reaction'!$G$4</f>
        <v>26.686332195327527</v>
      </c>
    </row>
    <row r="446" spans="1:4" x14ac:dyDescent="0.25">
      <c r="A446" s="241">
        <f t="shared" si="20"/>
        <v>1.375000000000001E-2</v>
      </c>
      <c r="B446" s="241">
        <f t="shared" si="19"/>
        <v>2.3998277214922051E-4</v>
      </c>
      <c r="C446" s="241">
        <f t="shared" si="21"/>
        <v>0.70710678118657333</v>
      </c>
      <c r="D446" s="241">
        <f>((C446-C445)/($A$3))*$D$2*'D-term Reaction'!$G$4</f>
        <v>24.617881552073726</v>
      </c>
    </row>
    <row r="447" spans="1:4" x14ac:dyDescent="0.25">
      <c r="A447" s="241">
        <f t="shared" si="20"/>
        <v>1.3781250000000011E-2</v>
      </c>
      <c r="B447" s="241">
        <f t="shared" si="19"/>
        <v>2.4052818754046872E-4</v>
      </c>
      <c r="C447" s="241">
        <f t="shared" si="21"/>
        <v>0.77301045336275764</v>
      </c>
      <c r="D447" s="241">
        <f>((C447-C446)/($A$3))*$D$2*'D-term Reaction'!$G$4</f>
        <v>22.312347251968962</v>
      </c>
    </row>
    <row r="448" spans="1:4" x14ac:dyDescent="0.25">
      <c r="A448" s="241">
        <f t="shared" si="20"/>
        <v>1.3812500000000011E-2</v>
      </c>
      <c r="B448" s="241">
        <f t="shared" si="19"/>
        <v>2.4107360293171696E-4</v>
      </c>
      <c r="C448" s="241">
        <f t="shared" si="21"/>
        <v>0.83146961230256122</v>
      </c>
      <c r="D448" s="241">
        <f>((C448-C447)/($A$3))*$D$2*'D-term Reaction'!$G$4</f>
        <v>19.791932850659897</v>
      </c>
    </row>
    <row r="449" spans="1:4" x14ac:dyDescent="0.25">
      <c r="A449" s="241">
        <f t="shared" si="20"/>
        <v>1.3843750000000011E-2</v>
      </c>
      <c r="B449" s="241">
        <f t="shared" si="19"/>
        <v>2.4161901832296518E-4</v>
      </c>
      <c r="C449" s="241">
        <f t="shared" si="21"/>
        <v>0.88192126434837004</v>
      </c>
      <c r="D449" s="241">
        <f>((C449-C448)/($A$3))*$D$2*'D-term Reaction'!$G$4</f>
        <v>17.080911316629031</v>
      </c>
    </row>
    <row r="450" spans="1:4" x14ac:dyDescent="0.25">
      <c r="A450" s="241">
        <f t="shared" si="20"/>
        <v>1.3875000000000011E-2</v>
      </c>
      <c r="B450" s="241">
        <f t="shared" si="19"/>
        <v>2.4216443371421342E-4</v>
      </c>
      <c r="C450" s="241">
        <f t="shared" si="21"/>
        <v>0.92387953251130017</v>
      </c>
      <c r="D450" s="241">
        <f>((C450-C449)/($A$3))*$D$2*'D-term Reaction'!$G$4</f>
        <v>14.205391269241623</v>
      </c>
    </row>
    <row r="451" spans="1:4" x14ac:dyDescent="0.25">
      <c r="A451" s="241">
        <f t="shared" si="20"/>
        <v>1.3906250000000011E-2</v>
      </c>
      <c r="B451" s="241">
        <f t="shared" si="19"/>
        <v>2.4270984910546164E-4</v>
      </c>
      <c r="C451" s="241">
        <f t="shared" si="21"/>
        <v>0.95694033573221793</v>
      </c>
      <c r="D451" s="241">
        <f>((C451-C450)/($A$3))*$D$2*'D-term Reaction'!$G$4</f>
        <v>11.193065538473915</v>
      </c>
    </row>
    <row r="452" spans="1:4" x14ac:dyDescent="0.25">
      <c r="A452" s="241">
        <f t="shared" si="20"/>
        <v>1.3937500000000011E-2</v>
      </c>
      <c r="B452" s="241">
        <f t="shared" si="19"/>
        <v>2.4325526449670985E-4</v>
      </c>
      <c r="C452" s="241">
        <f t="shared" si="21"/>
        <v>0.9807852804032372</v>
      </c>
      <c r="D452" s="241">
        <f>((C452-C451)/($A$3))*$D$2*'D-term Reaction'!$G$4</f>
        <v>8.0729444678202853</v>
      </c>
    </row>
    <row r="453" spans="1:4" x14ac:dyDescent="0.25">
      <c r="A453" s="241">
        <f t="shared" si="20"/>
        <v>1.3968750000000011E-2</v>
      </c>
      <c r="B453" s="241">
        <f t="shared" si="19"/>
        <v>2.438006798879581E-4</v>
      </c>
      <c r="C453" s="241">
        <f t="shared" si="21"/>
        <v>0.99518472667219993</v>
      </c>
      <c r="D453" s="241">
        <f>((C453-C452)/($A$3))*$D$2*'D-term Reaction'!$G$4</f>
        <v>4.8750765288200189</v>
      </c>
    </row>
    <row r="454" spans="1:4" x14ac:dyDescent="0.25">
      <c r="A454" s="241">
        <f t="shared" si="20"/>
        <v>1.4000000000000011E-2</v>
      </c>
      <c r="B454" s="241">
        <f t="shared" si="19"/>
        <v>2.4434609527920634E-4</v>
      </c>
      <c r="C454" s="241">
        <f t="shared" si="21"/>
        <v>1</v>
      </c>
      <c r="D454" s="241">
        <f>((C454-C453)/($A$3))*$D$2*'D-term Reaction'!$G$4</f>
        <v>1.6302589378599928</v>
      </c>
    </row>
    <row r="455" spans="1:4" x14ac:dyDescent="0.25">
      <c r="A455" s="241">
        <f t="shared" si="20"/>
        <v>1.4031250000000011E-2</v>
      </c>
      <c r="B455" s="241">
        <f t="shared" si="19"/>
        <v>2.4489151067045456E-4</v>
      </c>
      <c r="C455" s="241">
        <f t="shared" si="21"/>
        <v>0.99518472667219326</v>
      </c>
      <c r="D455" s="241">
        <f>((C455-C454)/($A$3))*$D$2*'D-term Reaction'!$G$4</f>
        <v>-1.6302589378622481</v>
      </c>
    </row>
    <row r="456" spans="1:4" x14ac:dyDescent="0.25">
      <c r="A456" s="241">
        <f t="shared" si="20"/>
        <v>1.4062500000000011E-2</v>
      </c>
      <c r="B456" s="241">
        <f t="shared" si="19"/>
        <v>2.4543692606170277E-4</v>
      </c>
      <c r="C456" s="241">
        <f t="shared" si="21"/>
        <v>0.98078528040322399</v>
      </c>
      <c r="D456" s="241">
        <f>((C456-C455)/($A$3))*$D$2*'D-term Reaction'!$G$4</f>
        <v>-4.8750765288222366</v>
      </c>
    </row>
    <row r="457" spans="1:4" x14ac:dyDescent="0.25">
      <c r="A457" s="241">
        <f t="shared" si="20"/>
        <v>1.4093750000000011E-2</v>
      </c>
      <c r="B457" s="241">
        <f t="shared" si="19"/>
        <v>2.4598234145295099E-4</v>
      </c>
      <c r="C457" s="241">
        <f t="shared" si="21"/>
        <v>0.95694033573220039</v>
      </c>
      <c r="D457" s="241">
        <f>((C457-C456)/($A$3))*$D$2*'D-term Reaction'!$G$4</f>
        <v>-8.0729444678217508</v>
      </c>
    </row>
    <row r="458" spans="1:4" x14ac:dyDescent="0.25">
      <c r="A458" s="241">
        <f t="shared" si="20"/>
        <v>1.4125000000000011E-2</v>
      </c>
      <c r="B458" s="241">
        <f t="shared" si="19"/>
        <v>2.4652775684419926E-4</v>
      </c>
      <c r="C458" s="241">
        <f t="shared" si="21"/>
        <v>0.9238795325112743</v>
      </c>
      <c r="D458" s="241">
        <f>((C458-C457)/($A$3))*$D$2*'D-term Reaction'!$G$4</f>
        <v>-11.193065538476734</v>
      </c>
    </row>
    <row r="459" spans="1:4" x14ac:dyDescent="0.25">
      <c r="A459" s="241">
        <f t="shared" si="20"/>
        <v>1.4156250000000011E-2</v>
      </c>
      <c r="B459" s="241">
        <f t="shared" si="19"/>
        <v>2.4707317223544747E-4</v>
      </c>
      <c r="C459" s="241">
        <f t="shared" si="21"/>
        <v>0.88192126434833817</v>
      </c>
      <c r="D459" s="241">
        <f>((C459-C458)/($A$3))*$D$2*'D-term Reaction'!$G$4</f>
        <v>-14.205391269243654</v>
      </c>
    </row>
    <row r="460" spans="1:4" x14ac:dyDescent="0.25">
      <c r="A460" s="241">
        <f t="shared" si="20"/>
        <v>1.4187500000000011E-2</v>
      </c>
      <c r="B460" s="241">
        <f t="shared" si="19"/>
        <v>2.4761858762669569E-4</v>
      </c>
      <c r="C460" s="241">
        <f t="shared" si="21"/>
        <v>0.83146961230252758</v>
      </c>
      <c r="D460" s="241">
        <f>((C460-C459)/($A$3))*$D$2*'D-term Reaction'!$G$4</f>
        <v>-17.080911316629631</v>
      </c>
    </row>
    <row r="461" spans="1:4" x14ac:dyDescent="0.25">
      <c r="A461" s="241">
        <f t="shared" si="20"/>
        <v>1.4218750000000011E-2</v>
      </c>
      <c r="B461" s="241">
        <f t="shared" si="19"/>
        <v>2.481640030179439E-4</v>
      </c>
      <c r="C461" s="241">
        <f t="shared" si="21"/>
        <v>0.77301045336271923</v>
      </c>
      <c r="D461" s="241">
        <f>((C461-C460)/($A$3))*$D$2*'D-term Reaction'!$G$4</f>
        <v>-19.791932850661514</v>
      </c>
    </row>
    <row r="462" spans="1:4" x14ac:dyDescent="0.25">
      <c r="A462" s="241">
        <f t="shared" si="20"/>
        <v>1.4250000000000011E-2</v>
      </c>
      <c r="B462" s="241">
        <f t="shared" si="19"/>
        <v>2.4870941840919217E-4</v>
      </c>
      <c r="C462" s="241">
        <f t="shared" si="21"/>
        <v>0.70710678118652048</v>
      </c>
      <c r="D462" s="241">
        <f>((C462-C461)/($A$3))*$D$2*'D-term Reaction'!$G$4</f>
        <v>-22.31234725197384</v>
      </c>
    </row>
    <row r="463" spans="1:4" x14ac:dyDescent="0.25">
      <c r="A463" s="241">
        <f t="shared" si="20"/>
        <v>1.4281250000000011E-2</v>
      </c>
      <c r="B463" s="241">
        <f t="shared" si="19"/>
        <v>2.4925483380044039E-4</v>
      </c>
      <c r="C463" s="241">
        <f t="shared" si="21"/>
        <v>0.63439328416361895</v>
      </c>
      <c r="D463" s="241">
        <f>((C463-C462)/($A$3))*$D$2*'D-term Reaction'!$G$4</f>
        <v>-24.617881552073541</v>
      </c>
    </row>
    <row r="464" spans="1:4" x14ac:dyDescent="0.25">
      <c r="A464" s="241">
        <f t="shared" si="20"/>
        <v>1.4312500000000011E-2</v>
      </c>
      <c r="B464" s="241">
        <f t="shared" ref="B464:B527" si="22">RADIANS(A464)</f>
        <v>2.4980024919168861E-4</v>
      </c>
      <c r="C464" s="241">
        <f t="shared" si="21"/>
        <v>0.55557023301957098</v>
      </c>
      <c r="D464" s="241">
        <f>((C464-C463)/($A$3))*$D$2*'D-term Reaction'!$G$4</f>
        <v>-26.686332195328877</v>
      </c>
    </row>
    <row r="465" spans="1:4" x14ac:dyDescent="0.25">
      <c r="A465" s="241">
        <f t="shared" ref="A465:A528" si="23">A464+$A$3</f>
        <v>1.4343750000000011E-2</v>
      </c>
      <c r="B465" s="241">
        <f t="shared" si="22"/>
        <v>2.5034566458293682E-4</v>
      </c>
      <c r="C465" s="241">
        <f t="shared" ref="C465:C528" si="24">$C$2*COS(B465*$B$2*360)</f>
        <v>0.47139673682596794</v>
      </c>
      <c r="D465" s="241">
        <f>((C465-C464)/($A$3))*$D$2*'D-term Reaction'!$G$4</f>
        <v>-28.497778871306238</v>
      </c>
    </row>
    <row r="466" spans="1:4" x14ac:dyDescent="0.25">
      <c r="A466" s="241">
        <f t="shared" si="23"/>
        <v>1.4375000000000011E-2</v>
      </c>
      <c r="B466" s="241">
        <f t="shared" si="22"/>
        <v>2.5089107997418509E-4</v>
      </c>
      <c r="C466" s="241">
        <f t="shared" si="24"/>
        <v>0.3826834323650557</v>
      </c>
      <c r="D466" s="241">
        <f>((C466-C465)/($A$3))*$D$2*'D-term Reaction'!$G$4</f>
        <v>-30.034776358286447</v>
      </c>
    </row>
    <row r="467" spans="1:4" x14ac:dyDescent="0.25">
      <c r="A467" s="241">
        <f t="shared" si="23"/>
        <v>1.4406250000000011E-2</v>
      </c>
      <c r="B467" s="241">
        <f t="shared" si="22"/>
        <v>2.5143649536543331E-4</v>
      </c>
      <c r="C467" s="241">
        <f t="shared" si="24"/>
        <v>0.29028467725442403</v>
      </c>
      <c r="D467" s="241">
        <f>((C467-C466)/($A$3))*$D$2*'D-term Reaction'!$G$4</f>
        <v>-31.282522530255456</v>
      </c>
    </row>
    <row r="468" spans="1:4" x14ac:dyDescent="0.25">
      <c r="A468" s="241">
        <f t="shared" si="23"/>
        <v>1.4437500000000011E-2</v>
      </c>
      <c r="B468" s="241">
        <f t="shared" si="22"/>
        <v>2.5198191075668152E-4</v>
      </c>
      <c r="C468" s="241">
        <f t="shared" si="24"/>
        <v>0.19509032201609278</v>
      </c>
      <c r="D468" s="241">
        <f>((C468-C467)/($A$3))*$D$2*'D-term Reaction'!$G$4</f>
        <v>-32.229000909489429</v>
      </c>
    </row>
    <row r="469" spans="1:4" x14ac:dyDescent="0.25">
      <c r="A469" s="241">
        <f t="shared" si="23"/>
        <v>1.4468750000000011E-2</v>
      </c>
      <c r="B469" s="241">
        <f t="shared" si="22"/>
        <v>2.5252732614792974E-4</v>
      </c>
      <c r="C469" s="241">
        <f t="shared" si="24"/>
        <v>9.8017140329528449E-2</v>
      </c>
      <c r="D469" s="241">
        <f>((C469-C468)/($A$3))*$D$2*'D-term Reaction'!$G$4</f>
        <v>-32.865096391803213</v>
      </c>
    </row>
    <row r="470" spans="1:4" x14ac:dyDescent="0.25">
      <c r="A470" s="241">
        <f t="shared" si="23"/>
        <v>1.4500000000000011E-2</v>
      </c>
      <c r="B470" s="241">
        <f t="shared" si="22"/>
        <v>2.5307274153917795E-4</v>
      </c>
      <c r="C470" s="241">
        <f t="shared" si="24"/>
        <v>-3.5527028367787761E-14</v>
      </c>
      <c r="D470" s="241">
        <f>((C470-C469)/($A$3))*$D$2*'D-term Reaction'!$G$4</f>
        <v>-33.184683029977172</v>
      </c>
    </row>
    <row r="471" spans="1:4" x14ac:dyDescent="0.25">
      <c r="A471" s="241">
        <f t="shared" si="23"/>
        <v>1.4531250000000011E-2</v>
      </c>
      <c r="B471" s="241">
        <f t="shared" si="22"/>
        <v>2.5361815693042622E-4</v>
      </c>
      <c r="C471" s="241">
        <f t="shared" si="24"/>
        <v>-9.8017140329599156E-2</v>
      </c>
      <c r="D471" s="241">
        <f>((C471-C470)/($A$3))*$D$2*'D-term Reaction'!$G$4</f>
        <v>-33.184683029977059</v>
      </c>
    </row>
    <row r="472" spans="1:4" x14ac:dyDescent="0.25">
      <c r="A472" s="241">
        <f t="shared" si="23"/>
        <v>1.4562500000000011E-2</v>
      </c>
      <c r="B472" s="241">
        <f t="shared" si="22"/>
        <v>2.5416357232167444E-4</v>
      </c>
      <c r="C472" s="241">
        <f t="shared" si="24"/>
        <v>-0.19509032201615548</v>
      </c>
      <c r="D472" s="241">
        <f>((C472-C471)/($A$3))*$D$2*'D-term Reaction'!$G$4</f>
        <v>-32.865096391800506</v>
      </c>
    </row>
    <row r="473" spans="1:4" x14ac:dyDescent="0.25">
      <c r="A473" s="241">
        <f t="shared" si="23"/>
        <v>1.4593750000000011E-2</v>
      </c>
      <c r="B473" s="241">
        <f t="shared" si="22"/>
        <v>2.5470898771292266E-4</v>
      </c>
      <c r="C473" s="241">
        <f t="shared" si="24"/>
        <v>-0.29028467725449197</v>
      </c>
      <c r="D473" s="241">
        <f>((C473-C472)/($A$3))*$D$2*'D-term Reaction'!$G$4</f>
        <v>-32.229000909491198</v>
      </c>
    </row>
    <row r="474" spans="1:4" x14ac:dyDescent="0.25">
      <c r="A474" s="241">
        <f t="shared" si="23"/>
        <v>1.4625000000000011E-2</v>
      </c>
      <c r="B474" s="241">
        <f t="shared" si="22"/>
        <v>2.5525440310417087E-4</v>
      </c>
      <c r="C474" s="241">
        <f t="shared" si="24"/>
        <v>-0.38268343236511476</v>
      </c>
      <c r="D474" s="241">
        <f>((C474-C473)/($A$3))*$D$2*'D-term Reaction'!$G$4</f>
        <v>-31.28252253025245</v>
      </c>
    </row>
    <row r="475" spans="1:4" x14ac:dyDescent="0.25">
      <c r="A475" s="241">
        <f t="shared" si="23"/>
        <v>1.4656250000000011E-2</v>
      </c>
      <c r="B475" s="241">
        <f t="shared" si="22"/>
        <v>2.5579981849541914E-4</v>
      </c>
      <c r="C475" s="241">
        <f t="shared" si="24"/>
        <v>-0.47139673682603689</v>
      </c>
      <c r="D475" s="241">
        <f>((C475-C474)/($A$3))*$D$2*'D-term Reaction'!$G$4</f>
        <v>-30.034776358289793</v>
      </c>
    </row>
    <row r="476" spans="1:4" x14ac:dyDescent="0.25">
      <c r="A476" s="241">
        <f t="shared" si="23"/>
        <v>1.4687500000000011E-2</v>
      </c>
      <c r="B476" s="241">
        <f t="shared" si="22"/>
        <v>2.5634523388666736E-4</v>
      </c>
      <c r="C476" s="241">
        <f t="shared" si="24"/>
        <v>-0.55557023301963004</v>
      </c>
      <c r="D476" s="241">
        <f>((C476-C475)/($A$3))*$D$2*'D-term Reaction'!$G$4</f>
        <v>-28.497778871302895</v>
      </c>
    </row>
    <row r="477" spans="1:4" x14ac:dyDescent="0.25">
      <c r="A477" s="241">
        <f t="shared" si="23"/>
        <v>1.4718750000000011E-2</v>
      </c>
      <c r="B477" s="241">
        <f t="shared" si="22"/>
        <v>2.5689064927791557E-4</v>
      </c>
      <c r="C477" s="241">
        <f t="shared" si="24"/>
        <v>-0.63439328416366836</v>
      </c>
      <c r="D477" s="241">
        <f>((C477-C476)/($A$3))*$D$2*'D-term Reaction'!$G$4</f>
        <v>-26.686332195325612</v>
      </c>
    </row>
    <row r="478" spans="1:4" x14ac:dyDescent="0.25">
      <c r="A478" s="241">
        <f t="shared" si="23"/>
        <v>1.4750000000000011E-2</v>
      </c>
      <c r="B478" s="241">
        <f t="shared" si="22"/>
        <v>2.5743606466916379E-4</v>
      </c>
      <c r="C478" s="241">
        <f t="shared" si="24"/>
        <v>-0.70710678118657078</v>
      </c>
      <c r="D478" s="241">
        <f>((C478-C477)/($A$3))*$D$2*'D-term Reaction'!$G$4</f>
        <v>-24.61788155207384</v>
      </c>
    </row>
    <row r="479" spans="1:4" x14ac:dyDescent="0.25">
      <c r="A479" s="241">
        <f t="shared" si="23"/>
        <v>1.4781250000000011E-2</v>
      </c>
      <c r="B479" s="241">
        <f t="shared" si="22"/>
        <v>2.5798148006041206E-4</v>
      </c>
      <c r="C479" s="241">
        <f t="shared" si="24"/>
        <v>-0.77301045336275986</v>
      </c>
      <c r="D479" s="241">
        <f>((C479-C478)/($A$3))*$D$2*'D-term Reaction'!$G$4</f>
        <v>-22.312347251970579</v>
      </c>
    </row>
    <row r="480" spans="1:4" x14ac:dyDescent="0.25">
      <c r="A480" s="241">
        <f t="shared" si="23"/>
        <v>1.4812500000000011E-2</v>
      </c>
      <c r="B480" s="241">
        <f t="shared" si="22"/>
        <v>2.5852689545166027E-4</v>
      </c>
      <c r="C480" s="241">
        <f t="shared" si="24"/>
        <v>-0.831469612302567</v>
      </c>
      <c r="D480" s="241">
        <f>((C480-C479)/($A$3))*$D$2*'D-term Reaction'!$G$4</f>
        <v>-19.791932850661098</v>
      </c>
    </row>
    <row r="481" spans="1:4" x14ac:dyDescent="0.25">
      <c r="A481" s="241">
        <f t="shared" si="23"/>
        <v>1.4843750000000011E-2</v>
      </c>
      <c r="B481" s="241">
        <f t="shared" si="22"/>
        <v>2.5907231084290849E-4</v>
      </c>
      <c r="C481" s="241">
        <f t="shared" si="24"/>
        <v>-0.8819212643483717</v>
      </c>
      <c r="D481" s="241">
        <f>((C481-C480)/($A$3))*$D$2*'D-term Reaction'!$G$4</f>
        <v>-17.080911316627642</v>
      </c>
    </row>
    <row r="482" spans="1:4" x14ac:dyDescent="0.25">
      <c r="A482" s="241">
        <f t="shared" si="23"/>
        <v>1.4875000000000011E-2</v>
      </c>
      <c r="B482" s="241">
        <f t="shared" si="22"/>
        <v>2.5961772623415671E-4</v>
      </c>
      <c r="C482" s="241">
        <f t="shared" si="24"/>
        <v>-0.92387953251129884</v>
      </c>
      <c r="D482" s="241">
        <f>((C482-C481)/($A$3))*$D$2*'D-term Reaction'!$G$4</f>
        <v>-14.205391269240609</v>
      </c>
    </row>
    <row r="483" spans="1:4" x14ac:dyDescent="0.25">
      <c r="A483" s="241">
        <f t="shared" si="23"/>
        <v>1.4906250000000012E-2</v>
      </c>
      <c r="B483" s="241">
        <f t="shared" si="22"/>
        <v>2.6016314162540498E-4</v>
      </c>
      <c r="C483" s="241">
        <f t="shared" si="24"/>
        <v>-0.95694033573222104</v>
      </c>
      <c r="D483" s="241">
        <f>((C483-C482)/($A$3))*$D$2*'D-term Reaction'!$G$4</f>
        <v>-11.193065538475418</v>
      </c>
    </row>
    <row r="484" spans="1:4" x14ac:dyDescent="0.25">
      <c r="A484" s="241">
        <f t="shared" si="23"/>
        <v>1.4937500000000012E-2</v>
      </c>
      <c r="B484" s="241">
        <f t="shared" si="22"/>
        <v>2.6070855701665319E-4</v>
      </c>
      <c r="C484" s="241">
        <f t="shared" si="24"/>
        <v>-0.98078528040323787</v>
      </c>
      <c r="D484" s="241">
        <f>((C484-C483)/($A$3))*$D$2*'D-term Reaction'!$G$4</f>
        <v>-8.0729444678194575</v>
      </c>
    </row>
    <row r="485" spans="1:4" x14ac:dyDescent="0.25">
      <c r="A485" s="241">
        <f t="shared" si="23"/>
        <v>1.4968750000000012E-2</v>
      </c>
      <c r="B485" s="241">
        <f t="shared" si="22"/>
        <v>2.6125397240790141E-4</v>
      </c>
      <c r="C485" s="241">
        <f t="shared" si="24"/>
        <v>-0.99518472667220026</v>
      </c>
      <c r="D485" s="241">
        <f>((C485-C484)/($A$3))*$D$2*'D-term Reaction'!$G$4</f>
        <v>-4.8750765288199061</v>
      </c>
    </row>
    <row r="486" spans="1:4" x14ac:dyDescent="0.25">
      <c r="A486" s="241">
        <f t="shared" si="23"/>
        <v>1.5000000000000012E-2</v>
      </c>
      <c r="B486" s="241">
        <f t="shared" si="22"/>
        <v>2.6179938779914962E-4</v>
      </c>
      <c r="C486" s="241">
        <f t="shared" si="24"/>
        <v>-1</v>
      </c>
      <c r="D486" s="241">
        <f>((C486-C485)/($A$3))*$D$2*'D-term Reaction'!$G$4</f>
        <v>-1.63025893785988</v>
      </c>
    </row>
    <row r="487" spans="1:4" x14ac:dyDescent="0.25">
      <c r="A487" s="241">
        <f t="shared" si="23"/>
        <v>1.5031250000000012E-2</v>
      </c>
      <c r="B487" s="241">
        <f t="shared" si="22"/>
        <v>2.6234480319039784E-4</v>
      </c>
      <c r="C487" s="241">
        <f t="shared" si="24"/>
        <v>-0.99518472667219426</v>
      </c>
      <c r="D487" s="241">
        <f>((C487-C486)/($A$3))*$D$2*'D-term Reaction'!$G$4</f>
        <v>1.6302589378619097</v>
      </c>
    </row>
    <row r="488" spans="1:4" x14ac:dyDescent="0.25">
      <c r="A488" s="241">
        <f t="shared" si="23"/>
        <v>1.5062500000000012E-2</v>
      </c>
      <c r="B488" s="241">
        <f t="shared" si="22"/>
        <v>2.6289021858164611E-4</v>
      </c>
      <c r="C488" s="241">
        <f t="shared" si="24"/>
        <v>-0.98078528040322188</v>
      </c>
      <c r="D488" s="241">
        <f>((C488-C487)/($A$3))*$D$2*'D-term Reaction'!$G$4</f>
        <v>4.8750765288232891</v>
      </c>
    </row>
    <row r="489" spans="1:4" x14ac:dyDescent="0.25">
      <c r="A489" s="241">
        <f t="shared" si="23"/>
        <v>1.5093750000000012E-2</v>
      </c>
      <c r="B489" s="241">
        <f t="shared" si="22"/>
        <v>2.6343563397289432E-4</v>
      </c>
      <c r="C489" s="241">
        <f t="shared" si="24"/>
        <v>-0.95694033573219728</v>
      </c>
      <c r="D489" s="241">
        <f>((C489-C488)/($A$3))*$D$2*'D-term Reaction'!$G$4</f>
        <v>8.0729444678220883</v>
      </c>
    </row>
    <row r="490" spans="1:4" x14ac:dyDescent="0.25">
      <c r="A490" s="241">
        <f t="shared" si="23"/>
        <v>1.5125000000000012E-2</v>
      </c>
      <c r="B490" s="241">
        <f t="shared" si="22"/>
        <v>2.6398104936414254E-4</v>
      </c>
      <c r="C490" s="241">
        <f t="shared" si="24"/>
        <v>-0.92387953251127575</v>
      </c>
      <c r="D490" s="241">
        <f>((C490-C489)/($A$3))*$D$2*'D-term Reaction'!$G$4</f>
        <v>11.19306553847519</v>
      </c>
    </row>
    <row r="491" spans="1:4" x14ac:dyDescent="0.25">
      <c r="A491" s="241">
        <f t="shared" si="23"/>
        <v>1.5156250000000012E-2</v>
      </c>
      <c r="B491" s="241">
        <f t="shared" si="22"/>
        <v>2.6452646475539076E-4</v>
      </c>
      <c r="C491" s="241">
        <f t="shared" si="24"/>
        <v>-0.88192126434833995</v>
      </c>
      <c r="D491" s="241">
        <f>((C491-C490)/($A$3))*$D$2*'D-term Reaction'!$G$4</f>
        <v>14.20539126924354</v>
      </c>
    </row>
    <row r="492" spans="1:4" x14ac:dyDescent="0.25">
      <c r="A492" s="241">
        <f t="shared" si="23"/>
        <v>1.5187500000000012E-2</v>
      </c>
      <c r="B492" s="241">
        <f t="shared" si="22"/>
        <v>2.6507188014663903E-4</v>
      </c>
      <c r="C492" s="241">
        <f t="shared" si="24"/>
        <v>-0.8314696123025257</v>
      </c>
      <c r="D492" s="241">
        <f>((C492-C491)/($A$3))*$D$2*'D-term Reaction'!$G$4</f>
        <v>17.080911316630875</v>
      </c>
    </row>
    <row r="493" spans="1:4" x14ac:dyDescent="0.25">
      <c r="A493" s="241">
        <f t="shared" si="23"/>
        <v>1.5218750000000012E-2</v>
      </c>
      <c r="B493" s="241">
        <f t="shared" si="22"/>
        <v>2.6561729553788724E-4</v>
      </c>
      <c r="C493" s="241">
        <f t="shared" si="24"/>
        <v>-0.77301045336271257</v>
      </c>
      <c r="D493" s="241">
        <f>((C493-C492)/($A$3))*$D$2*'D-term Reaction'!$G$4</f>
        <v>19.79193285066313</v>
      </c>
    </row>
    <row r="494" spans="1:4" x14ac:dyDescent="0.25">
      <c r="A494" s="241">
        <f t="shared" si="23"/>
        <v>1.5250000000000012E-2</v>
      </c>
      <c r="B494" s="241">
        <f t="shared" si="22"/>
        <v>2.6616271092913546E-4</v>
      </c>
      <c r="C494" s="241">
        <f t="shared" si="24"/>
        <v>-0.70710678118652315</v>
      </c>
      <c r="D494" s="241">
        <f>((C494-C493)/($A$3))*$D$2*'D-term Reaction'!$G$4</f>
        <v>22.312347251970685</v>
      </c>
    </row>
    <row r="495" spans="1:4" x14ac:dyDescent="0.25">
      <c r="A495" s="241">
        <f t="shared" si="23"/>
        <v>1.5281250000000012E-2</v>
      </c>
      <c r="B495" s="241">
        <f t="shared" si="22"/>
        <v>2.6670812632038367E-4</v>
      </c>
      <c r="C495" s="241">
        <f t="shared" si="24"/>
        <v>-0.63439328416362184</v>
      </c>
      <c r="D495" s="241">
        <f>((C495-C494)/($A$3))*$D$2*'D-term Reaction'!$G$4</f>
        <v>24.617881552073467</v>
      </c>
    </row>
    <row r="496" spans="1:4" x14ac:dyDescent="0.25">
      <c r="A496" s="241">
        <f t="shared" si="23"/>
        <v>1.5312500000000012E-2</v>
      </c>
      <c r="B496" s="241">
        <f t="shared" si="22"/>
        <v>2.6725354171163194E-4</v>
      </c>
      <c r="C496" s="241">
        <f t="shared" si="24"/>
        <v>-0.5555702330195682</v>
      </c>
      <c r="D496" s="241">
        <f>((C496-C495)/($A$3))*$D$2*'D-term Reaction'!$G$4</f>
        <v>26.686332195330795</v>
      </c>
    </row>
    <row r="497" spans="1:4" x14ac:dyDescent="0.25">
      <c r="A497" s="241">
        <f t="shared" si="23"/>
        <v>1.5343750000000012E-2</v>
      </c>
      <c r="B497" s="241">
        <f t="shared" si="22"/>
        <v>2.6779895710288016E-4</v>
      </c>
      <c r="C497" s="241">
        <f t="shared" si="24"/>
        <v>-0.47139673682596495</v>
      </c>
      <c r="D497" s="241">
        <f>((C497-C496)/($A$3))*$D$2*'D-term Reaction'!$G$4</f>
        <v>28.497778871306313</v>
      </c>
    </row>
    <row r="498" spans="1:4" x14ac:dyDescent="0.25">
      <c r="A498" s="241">
        <f t="shared" si="23"/>
        <v>1.5375000000000012E-2</v>
      </c>
      <c r="B498" s="241">
        <f t="shared" si="22"/>
        <v>2.6834437249412837E-4</v>
      </c>
      <c r="C498" s="241">
        <f t="shared" si="24"/>
        <v>-0.38268343236505908</v>
      </c>
      <c r="D498" s="241">
        <f>((C498-C497)/($A$3))*$D$2*'D-term Reaction'!$G$4</f>
        <v>30.034776358284287</v>
      </c>
    </row>
    <row r="499" spans="1:4" x14ac:dyDescent="0.25">
      <c r="A499" s="241">
        <f t="shared" si="23"/>
        <v>1.5406250000000012E-2</v>
      </c>
      <c r="B499" s="241">
        <f t="shared" si="22"/>
        <v>2.6888978788537659E-4</v>
      </c>
      <c r="C499" s="241">
        <f t="shared" si="24"/>
        <v>-0.29028467725442753</v>
      </c>
      <c r="D499" s="241">
        <f>((C499-C498)/($A$3))*$D$2*'D-term Reaction'!$G$4</f>
        <v>31.282522530255417</v>
      </c>
    </row>
    <row r="500" spans="1:4" x14ac:dyDescent="0.25">
      <c r="A500" s="241">
        <f t="shared" si="23"/>
        <v>1.5437500000000012E-2</v>
      </c>
      <c r="B500" s="241">
        <f t="shared" si="22"/>
        <v>2.6943520327662486E-4</v>
      </c>
      <c r="C500" s="241">
        <f t="shared" si="24"/>
        <v>-0.19509032201608939</v>
      </c>
      <c r="D500" s="241">
        <f>((C500-C499)/($A$3))*$D$2*'D-term Reaction'!$G$4</f>
        <v>32.229000909491752</v>
      </c>
    </row>
    <row r="501" spans="1:4" x14ac:dyDescent="0.25">
      <c r="A501" s="241">
        <f t="shared" si="23"/>
        <v>1.5468750000000012E-2</v>
      </c>
      <c r="B501" s="241">
        <f t="shared" si="22"/>
        <v>2.6998061866787308E-4</v>
      </c>
      <c r="C501" s="241">
        <f t="shared" si="24"/>
        <v>-9.8017140329517957E-2</v>
      </c>
      <c r="D501" s="241">
        <f>((C501-C500)/($A$3))*$D$2*'D-term Reaction'!$G$4</f>
        <v>32.865096391805622</v>
      </c>
    </row>
    <row r="502" spans="1:4" x14ac:dyDescent="0.25">
      <c r="A502" s="241">
        <f t="shared" si="23"/>
        <v>1.5500000000000012E-2</v>
      </c>
      <c r="B502" s="241">
        <f t="shared" si="22"/>
        <v>2.7052603405912129E-4</v>
      </c>
      <c r="C502" s="241">
        <f t="shared" si="24"/>
        <v>3.89572272010974E-14</v>
      </c>
      <c r="D502" s="241">
        <f>((C502-C501)/($A$3))*$D$2*'D-term Reaction'!$G$4</f>
        <v>33.184683029974785</v>
      </c>
    </row>
    <row r="503" spans="1:4" x14ac:dyDescent="0.25">
      <c r="A503" s="241">
        <f t="shared" si="23"/>
        <v>1.5531250000000012E-2</v>
      </c>
      <c r="B503" s="241">
        <f t="shared" si="22"/>
        <v>2.7107144945036951E-4</v>
      </c>
      <c r="C503" s="241">
        <f t="shared" si="24"/>
        <v>9.8017140329588429E-2</v>
      </c>
      <c r="D503" s="241">
        <f>((C503-C502)/($A$3))*$D$2*'D-term Reaction'!$G$4</f>
        <v>33.18468302997227</v>
      </c>
    </row>
    <row r="504" spans="1:4" x14ac:dyDescent="0.25">
      <c r="A504" s="241">
        <f t="shared" si="23"/>
        <v>1.5562500000000012E-2</v>
      </c>
      <c r="B504" s="241">
        <f t="shared" si="22"/>
        <v>2.7161686484161772E-4</v>
      </c>
      <c r="C504" s="241">
        <f t="shared" si="24"/>
        <v>0.19509032201616583</v>
      </c>
      <c r="D504" s="241">
        <f>((C504-C503)/($A$3))*$D$2*'D-term Reaction'!$G$4</f>
        <v>32.86509639180764</v>
      </c>
    </row>
    <row r="505" spans="1:4" x14ac:dyDescent="0.25">
      <c r="A505" s="241">
        <f t="shared" si="23"/>
        <v>1.5593750000000012E-2</v>
      </c>
      <c r="B505" s="241">
        <f t="shared" si="22"/>
        <v>2.7216228023286599E-4</v>
      </c>
      <c r="C505" s="241">
        <f t="shared" si="24"/>
        <v>0.29028467725450208</v>
      </c>
      <c r="D505" s="241">
        <f>((C505-C504)/($A$3))*$D$2*'D-term Reaction'!$G$4</f>
        <v>32.229000909491113</v>
      </c>
    </row>
    <row r="506" spans="1:4" x14ac:dyDescent="0.25">
      <c r="A506" s="241">
        <f t="shared" si="23"/>
        <v>1.562500000000001E-2</v>
      </c>
      <c r="B506" s="241">
        <f t="shared" si="22"/>
        <v>2.7270769562411415E-4</v>
      </c>
      <c r="C506" s="241">
        <f t="shared" si="24"/>
        <v>0.38268343236511798</v>
      </c>
      <c r="D506" s="241">
        <f>((C506-C505)/($A$3))*$D$2*'D-term Reaction'!$G$4</f>
        <v>31.28252253025012</v>
      </c>
    </row>
    <row r="507" spans="1:4" x14ac:dyDescent="0.25">
      <c r="A507" s="241">
        <f t="shared" si="23"/>
        <v>1.565625000000001E-2</v>
      </c>
      <c r="B507" s="241">
        <f t="shared" si="22"/>
        <v>2.7325311101536242E-4</v>
      </c>
      <c r="C507" s="241">
        <f t="shared" si="24"/>
        <v>0.4713967368260274</v>
      </c>
      <c r="D507" s="241">
        <f>((C507-C506)/($A$3))*$D$2*'D-term Reaction'!$G$4</f>
        <v>30.034776358285487</v>
      </c>
    </row>
    <row r="508" spans="1:4" x14ac:dyDescent="0.25">
      <c r="A508" s="241">
        <f t="shared" si="23"/>
        <v>1.568750000000001E-2</v>
      </c>
      <c r="B508" s="241">
        <f t="shared" si="22"/>
        <v>2.7379852640661064E-4</v>
      </c>
      <c r="C508" s="241">
        <f t="shared" si="24"/>
        <v>0.55557023301962705</v>
      </c>
      <c r="D508" s="241">
        <f>((C508-C507)/($A$3))*$D$2*'D-term Reaction'!$G$4</f>
        <v>28.497778871305094</v>
      </c>
    </row>
    <row r="509" spans="1:4" x14ac:dyDescent="0.25">
      <c r="A509" s="241">
        <f t="shared" si="23"/>
        <v>1.571875000000001E-2</v>
      </c>
      <c r="B509" s="241">
        <f t="shared" si="22"/>
        <v>2.7434394179785886E-4</v>
      </c>
      <c r="C509" s="241">
        <f t="shared" si="24"/>
        <v>0.63439328416367102</v>
      </c>
      <c r="D509" s="241">
        <f>((C509-C508)/($A$3))*$D$2*'D-term Reaction'!$G$4</f>
        <v>26.686332195327527</v>
      </c>
    </row>
    <row r="510" spans="1:4" x14ac:dyDescent="0.25">
      <c r="A510" s="241">
        <f t="shared" si="23"/>
        <v>1.5750000000000011E-2</v>
      </c>
      <c r="B510" s="241">
        <f t="shared" si="22"/>
        <v>2.7488935718910707E-4</v>
      </c>
      <c r="C510" s="241">
        <f t="shared" si="24"/>
        <v>0.70710678118656811</v>
      </c>
      <c r="D510" s="241">
        <f>((C510-C509)/($A$3))*$D$2*'D-term Reaction'!$G$4</f>
        <v>24.617881552072035</v>
      </c>
    </row>
    <row r="511" spans="1:4" x14ac:dyDescent="0.25">
      <c r="A511" s="241">
        <f t="shared" si="23"/>
        <v>1.5781250000000011E-2</v>
      </c>
      <c r="B511" s="241">
        <f t="shared" si="22"/>
        <v>2.7543477258035534E-4</v>
      </c>
      <c r="C511" s="241">
        <f t="shared" si="24"/>
        <v>0.77301045336275753</v>
      </c>
      <c r="D511" s="241">
        <f>((C511-C510)/($A$3))*$D$2*'D-term Reaction'!$G$4</f>
        <v>22.312347251970685</v>
      </c>
    </row>
    <row r="512" spans="1:4" x14ac:dyDescent="0.25">
      <c r="A512" s="241">
        <f t="shared" si="23"/>
        <v>1.5812500000000011E-2</v>
      </c>
      <c r="B512" s="241">
        <f t="shared" si="22"/>
        <v>2.7598018797160356E-4</v>
      </c>
      <c r="C512" s="241">
        <f t="shared" si="24"/>
        <v>0.831469612302565</v>
      </c>
      <c r="D512" s="241">
        <f>((C512-C511)/($A$3))*$D$2*'D-term Reaction'!$G$4</f>
        <v>19.791932850661215</v>
      </c>
    </row>
    <row r="513" spans="1:4" x14ac:dyDescent="0.25">
      <c r="A513" s="241">
        <f t="shared" si="23"/>
        <v>1.5843750000000011E-2</v>
      </c>
      <c r="B513" s="241">
        <f t="shared" si="22"/>
        <v>2.7652560336285177E-4</v>
      </c>
      <c r="C513" s="241">
        <f t="shared" si="24"/>
        <v>0.88192126434836993</v>
      </c>
      <c r="D513" s="241">
        <f>((C513-C512)/($A$3))*$D$2*'D-term Reaction'!$G$4</f>
        <v>17.080911316627716</v>
      </c>
    </row>
    <row r="514" spans="1:4" x14ac:dyDescent="0.25">
      <c r="A514" s="241">
        <f t="shared" si="23"/>
        <v>1.5875000000000011E-2</v>
      </c>
      <c r="B514" s="241">
        <f t="shared" si="22"/>
        <v>2.7707101875409999E-4</v>
      </c>
      <c r="C514" s="241">
        <f t="shared" si="24"/>
        <v>0.92387953251130017</v>
      </c>
      <c r="D514" s="241">
        <f>((C514-C513)/($A$3))*$D$2*'D-term Reaction'!$G$4</f>
        <v>14.205391269241662</v>
      </c>
    </row>
    <row r="515" spans="1:4" x14ac:dyDescent="0.25">
      <c r="A515" s="241">
        <f t="shared" si="23"/>
        <v>1.5906250000000011E-2</v>
      </c>
      <c r="B515" s="241">
        <f t="shared" si="22"/>
        <v>2.776164341453482E-4</v>
      </c>
      <c r="C515" s="241">
        <f t="shared" si="24"/>
        <v>0.95694033573221582</v>
      </c>
      <c r="D515" s="241">
        <f>((C515-C514)/($A$3))*$D$2*'D-term Reaction'!$G$4</f>
        <v>11.193065538473201</v>
      </c>
    </row>
    <row r="516" spans="1:4" x14ac:dyDescent="0.25">
      <c r="A516" s="241">
        <f t="shared" si="23"/>
        <v>1.5937500000000011E-2</v>
      </c>
      <c r="B516" s="241">
        <f t="shared" si="22"/>
        <v>2.7816184953659647E-4</v>
      </c>
      <c r="C516" s="241">
        <f t="shared" si="24"/>
        <v>0.98078528040323709</v>
      </c>
      <c r="D516" s="241">
        <f>((C516-C515)/($A$3))*$D$2*'D-term Reaction'!$G$4</f>
        <v>8.0729444678209621</v>
      </c>
    </row>
    <row r="517" spans="1:4" x14ac:dyDescent="0.25">
      <c r="A517" s="241">
        <f t="shared" si="23"/>
        <v>1.5968750000000011E-2</v>
      </c>
      <c r="B517" s="241">
        <f t="shared" si="22"/>
        <v>2.7870726492784469E-4</v>
      </c>
      <c r="C517" s="241">
        <f t="shared" si="24"/>
        <v>0.99518472667220059</v>
      </c>
      <c r="D517" s="241">
        <f>((C517-C516)/($A$3))*$D$2*'D-term Reaction'!$G$4</f>
        <v>4.8750765288202818</v>
      </c>
    </row>
    <row r="518" spans="1:4" x14ac:dyDescent="0.25">
      <c r="A518" s="241">
        <f t="shared" si="23"/>
        <v>1.6000000000000011E-2</v>
      </c>
      <c r="B518" s="241">
        <f t="shared" si="22"/>
        <v>2.7925268031909291E-4</v>
      </c>
      <c r="C518" s="241">
        <f t="shared" si="24"/>
        <v>1</v>
      </c>
      <c r="D518" s="241">
        <f>((C518-C517)/($A$3))*$D$2*'D-term Reaction'!$G$4</f>
        <v>1.6302589378597672</v>
      </c>
    </row>
    <row r="519" spans="1:4" x14ac:dyDescent="0.25">
      <c r="A519" s="241">
        <f t="shared" si="23"/>
        <v>1.6031250000000011E-2</v>
      </c>
      <c r="B519" s="241">
        <f t="shared" si="22"/>
        <v>2.7979809571034112E-4</v>
      </c>
      <c r="C519" s="241">
        <f t="shared" si="24"/>
        <v>0.99518472667219393</v>
      </c>
      <c r="D519" s="241">
        <f>((C519-C518)/($A$3))*$D$2*'D-term Reaction'!$G$4</f>
        <v>-1.6302589378620225</v>
      </c>
    </row>
    <row r="520" spans="1:4" x14ac:dyDescent="0.25">
      <c r="A520" s="241">
        <f t="shared" si="23"/>
        <v>1.6062500000000011E-2</v>
      </c>
      <c r="B520" s="241">
        <f t="shared" si="22"/>
        <v>2.8034351110158939E-4</v>
      </c>
      <c r="C520" s="241">
        <f t="shared" si="24"/>
        <v>0.98078528040322266</v>
      </c>
      <c r="D520" s="241">
        <f>((C520-C519)/($A$3))*$D$2*'D-term Reaction'!$G$4</f>
        <v>-4.8750765288229134</v>
      </c>
    </row>
    <row r="521" spans="1:4" x14ac:dyDescent="0.25">
      <c r="A521" s="241">
        <f t="shared" si="23"/>
        <v>1.6093750000000011E-2</v>
      </c>
      <c r="B521" s="241">
        <f t="shared" si="22"/>
        <v>2.8088892649283761E-4</v>
      </c>
      <c r="C521" s="241">
        <f t="shared" si="24"/>
        <v>0.9569403357322005</v>
      </c>
      <c r="D521" s="241">
        <f>((C521-C520)/($A$3))*$D$2*'D-term Reaction'!$G$4</f>
        <v>-8.0729444678212623</v>
      </c>
    </row>
    <row r="522" spans="1:4" x14ac:dyDescent="0.25">
      <c r="A522" s="241">
        <f t="shared" si="23"/>
        <v>1.6125000000000011E-2</v>
      </c>
      <c r="B522" s="241">
        <f t="shared" si="22"/>
        <v>2.8143434188408582E-4</v>
      </c>
      <c r="C522" s="241">
        <f t="shared" si="24"/>
        <v>0.92387953251127442</v>
      </c>
      <c r="D522" s="241">
        <f>((C522-C521)/($A$3))*$D$2*'D-term Reaction'!$G$4</f>
        <v>-11.193065538476734</v>
      </c>
    </row>
    <row r="523" spans="1:4" x14ac:dyDescent="0.25">
      <c r="A523" s="241">
        <f t="shared" si="23"/>
        <v>1.6156250000000011E-2</v>
      </c>
      <c r="B523" s="241">
        <f t="shared" si="22"/>
        <v>2.8197975727533404E-4</v>
      </c>
      <c r="C523" s="241">
        <f t="shared" si="24"/>
        <v>0.88192126434834173</v>
      </c>
      <c r="D523" s="241">
        <f>((C523-C522)/($A$3))*$D$2*'D-term Reaction'!$G$4</f>
        <v>-14.20539126924249</v>
      </c>
    </row>
    <row r="524" spans="1:4" x14ac:dyDescent="0.25">
      <c r="A524" s="241">
        <f t="shared" si="23"/>
        <v>1.6187500000000011E-2</v>
      </c>
      <c r="B524" s="241">
        <f t="shared" si="22"/>
        <v>2.8252517266658231E-4</v>
      </c>
      <c r="C524" s="241">
        <f t="shared" si="24"/>
        <v>0.83146961230251981</v>
      </c>
      <c r="D524" s="241">
        <f>((C524-C523)/($A$3))*$D$2*'D-term Reaction'!$G$4</f>
        <v>-17.080911316633465</v>
      </c>
    </row>
    <row r="525" spans="1:4" x14ac:dyDescent="0.25">
      <c r="A525" s="241">
        <f t="shared" si="23"/>
        <v>1.6218750000000011E-2</v>
      </c>
      <c r="B525" s="241">
        <f t="shared" si="22"/>
        <v>2.8307058805783052E-4</v>
      </c>
      <c r="C525" s="241">
        <f t="shared" si="24"/>
        <v>0.7730104533627149</v>
      </c>
      <c r="D525" s="241">
        <f>((C525-C524)/($A$3))*$D$2*'D-term Reaction'!$G$4</f>
        <v>-19.791932850660348</v>
      </c>
    </row>
    <row r="526" spans="1:4" x14ac:dyDescent="0.25">
      <c r="A526" s="241">
        <f t="shared" si="23"/>
        <v>1.6250000000000011E-2</v>
      </c>
      <c r="B526" s="241">
        <f t="shared" si="22"/>
        <v>2.8361600344907874E-4</v>
      </c>
      <c r="C526" s="241">
        <f t="shared" si="24"/>
        <v>0.7071067811865257</v>
      </c>
      <c r="D526" s="241">
        <f>((C526-C525)/($A$3))*$D$2*'D-term Reaction'!$G$4</f>
        <v>-22.312347251970618</v>
      </c>
    </row>
    <row r="527" spans="1:4" x14ac:dyDescent="0.25">
      <c r="A527" s="241">
        <f t="shared" si="23"/>
        <v>1.6281250000000011E-2</v>
      </c>
      <c r="B527" s="241">
        <f t="shared" si="22"/>
        <v>2.8416141884032696E-4</v>
      </c>
      <c r="C527" s="241">
        <f t="shared" si="24"/>
        <v>0.63439328416361918</v>
      </c>
      <c r="D527" s="241">
        <f>((C527-C526)/($A$3))*$D$2*'D-term Reaction'!$G$4</f>
        <v>-24.617881552075229</v>
      </c>
    </row>
    <row r="528" spans="1:4" x14ac:dyDescent="0.25">
      <c r="A528" s="241">
        <f t="shared" si="23"/>
        <v>1.6312500000000011E-2</v>
      </c>
      <c r="B528" s="241">
        <f t="shared" ref="B528:B591" si="25">RADIANS(A528)</f>
        <v>2.8470683423157523E-4</v>
      </c>
      <c r="C528" s="241">
        <f t="shared" si="24"/>
        <v>0.5555702330195712</v>
      </c>
      <c r="D528" s="241">
        <f>((C528-C527)/($A$3))*$D$2*'D-term Reaction'!$G$4</f>
        <v>-26.686332195328877</v>
      </c>
    </row>
    <row r="529" spans="1:4" x14ac:dyDescent="0.25">
      <c r="A529" s="241">
        <f t="shared" ref="A529:A592" si="26">A528+$A$3</f>
        <v>1.6343750000000011E-2</v>
      </c>
      <c r="B529" s="241">
        <f t="shared" si="25"/>
        <v>2.8525224962282344E-4</v>
      </c>
      <c r="C529" s="241">
        <f t="shared" ref="C529:C592" si="27">$C$2*COS(B529*$B$2*360)</f>
        <v>0.47139673682596817</v>
      </c>
      <c r="D529" s="241">
        <f>((C529-C528)/($A$3))*$D$2*'D-term Reaction'!$G$4</f>
        <v>-28.497778871306238</v>
      </c>
    </row>
    <row r="530" spans="1:4" x14ac:dyDescent="0.25">
      <c r="A530" s="241">
        <f t="shared" si="26"/>
        <v>1.6375000000000011E-2</v>
      </c>
      <c r="B530" s="241">
        <f t="shared" si="25"/>
        <v>2.8579766501407166E-4</v>
      </c>
      <c r="C530" s="241">
        <f t="shared" si="27"/>
        <v>0.38268343236505592</v>
      </c>
      <c r="D530" s="241">
        <f>((C530-C529)/($A$3))*$D$2*'D-term Reaction'!$G$4</f>
        <v>-30.034776358286447</v>
      </c>
    </row>
    <row r="531" spans="1:4" x14ac:dyDescent="0.25">
      <c r="A531" s="241">
        <f t="shared" si="26"/>
        <v>1.6406250000000011E-2</v>
      </c>
      <c r="B531" s="241">
        <f t="shared" si="25"/>
        <v>2.8634308040531987E-4</v>
      </c>
      <c r="C531" s="241">
        <f t="shared" si="27"/>
        <v>0.29028467725443102</v>
      </c>
      <c r="D531" s="241">
        <f>((C531-C530)/($A$3))*$D$2*'D-term Reaction'!$G$4</f>
        <v>-31.282522530253161</v>
      </c>
    </row>
    <row r="532" spans="1:4" x14ac:dyDescent="0.25">
      <c r="A532" s="241">
        <f t="shared" si="26"/>
        <v>1.6437500000000011E-2</v>
      </c>
      <c r="B532" s="241">
        <f t="shared" si="25"/>
        <v>2.8688849579656809E-4</v>
      </c>
      <c r="C532" s="241">
        <f t="shared" si="27"/>
        <v>0.195090322016093</v>
      </c>
      <c r="D532" s="241">
        <f>((C532-C531)/($A$3))*$D$2*'D-term Reaction'!$G$4</f>
        <v>-32.229000909491717</v>
      </c>
    </row>
    <row r="533" spans="1:4" x14ac:dyDescent="0.25">
      <c r="A533" s="241">
        <f t="shared" si="26"/>
        <v>1.6468750000000011E-2</v>
      </c>
      <c r="B533" s="241">
        <f t="shared" si="25"/>
        <v>2.8743391118781636E-4</v>
      </c>
      <c r="C533" s="241">
        <f t="shared" si="27"/>
        <v>9.8017140329521621E-2</v>
      </c>
      <c r="D533" s="241">
        <f>((C533-C532)/($A$3))*$D$2*'D-term Reaction'!$G$4</f>
        <v>-32.865096391805601</v>
      </c>
    </row>
    <row r="534" spans="1:4" x14ac:dyDescent="0.25">
      <c r="A534" s="241">
        <f t="shared" si="26"/>
        <v>1.6500000000000011E-2</v>
      </c>
      <c r="B534" s="241">
        <f t="shared" si="25"/>
        <v>2.8797932657906457E-4</v>
      </c>
      <c r="C534" s="241">
        <f t="shared" si="27"/>
        <v>-2.8176571319205035E-14</v>
      </c>
      <c r="D534" s="241">
        <f>((C534-C533)/($A$3))*$D$2*'D-term Reaction'!$G$4</f>
        <v>-33.184683029972369</v>
      </c>
    </row>
    <row r="535" spans="1:4" x14ac:dyDescent="0.25">
      <c r="A535" s="241">
        <f t="shared" si="26"/>
        <v>1.6531250000000011E-2</v>
      </c>
      <c r="B535" s="241">
        <f t="shared" si="25"/>
        <v>2.8852474197031279E-4</v>
      </c>
      <c r="C535" s="241">
        <f t="shared" si="27"/>
        <v>-9.801714032959892E-2</v>
      </c>
      <c r="D535" s="241">
        <f>((C535-C534)/($A$3))*$D$2*'D-term Reaction'!$G$4</f>
        <v>-33.184683029979468</v>
      </c>
    </row>
    <row r="536" spans="1:4" x14ac:dyDescent="0.25">
      <c r="A536" s="241">
        <f t="shared" si="26"/>
        <v>1.6562500000000011E-2</v>
      </c>
      <c r="B536" s="241">
        <f t="shared" si="25"/>
        <v>2.8907015736156101E-4</v>
      </c>
      <c r="C536" s="241">
        <f t="shared" si="27"/>
        <v>-0.19509032201615525</v>
      </c>
      <c r="D536" s="241">
        <f>((C536-C535)/($A$3))*$D$2*'D-term Reaction'!$G$4</f>
        <v>-32.865096391800513</v>
      </c>
    </row>
    <row r="537" spans="1:4" x14ac:dyDescent="0.25">
      <c r="A537" s="241">
        <f t="shared" si="26"/>
        <v>1.6593750000000011E-2</v>
      </c>
      <c r="B537" s="241">
        <f t="shared" si="25"/>
        <v>2.8961557275280928E-4</v>
      </c>
      <c r="C537" s="241">
        <f t="shared" si="27"/>
        <v>-0.29028467725450535</v>
      </c>
      <c r="D537" s="241">
        <f>((C537-C536)/($A$3))*$D$2*'D-term Reaction'!$G$4</f>
        <v>-32.229000909495809</v>
      </c>
    </row>
    <row r="538" spans="1:4" x14ac:dyDescent="0.25">
      <c r="A538" s="241">
        <f t="shared" si="26"/>
        <v>1.6625000000000011E-2</v>
      </c>
      <c r="B538" s="241">
        <f t="shared" si="25"/>
        <v>2.9016098814405749E-4</v>
      </c>
      <c r="C538" s="241">
        <f t="shared" si="27"/>
        <v>-0.38268343236512115</v>
      </c>
      <c r="D538" s="241">
        <f>((C538-C537)/($A$3))*$D$2*'D-term Reaction'!$G$4</f>
        <v>-31.28252253025008</v>
      </c>
    </row>
    <row r="539" spans="1:4" x14ac:dyDescent="0.25">
      <c r="A539" s="241">
        <f t="shared" si="26"/>
        <v>1.6656250000000011E-2</v>
      </c>
      <c r="B539" s="241">
        <f t="shared" si="25"/>
        <v>2.9070640353530571E-4</v>
      </c>
      <c r="C539" s="241">
        <f t="shared" si="27"/>
        <v>-0.47139673682602412</v>
      </c>
      <c r="D539" s="241">
        <f>((C539-C538)/($A$3))*$D$2*'D-term Reaction'!$G$4</f>
        <v>-30.03477635828331</v>
      </c>
    </row>
    <row r="540" spans="1:4" x14ac:dyDescent="0.25">
      <c r="A540" s="241">
        <f t="shared" si="26"/>
        <v>1.6687500000000011E-2</v>
      </c>
      <c r="B540" s="241">
        <f t="shared" si="25"/>
        <v>2.9125181892655392E-4</v>
      </c>
      <c r="C540" s="241">
        <f t="shared" si="27"/>
        <v>-0.55557023301962993</v>
      </c>
      <c r="D540" s="241">
        <f>((C540-C539)/($A$3))*$D$2*'D-term Reaction'!$G$4</f>
        <v>-28.497778871307183</v>
      </c>
    </row>
    <row r="541" spans="1:4" x14ac:dyDescent="0.25">
      <c r="A541" s="241">
        <f t="shared" si="26"/>
        <v>1.6718750000000011E-2</v>
      </c>
      <c r="B541" s="241">
        <f t="shared" si="25"/>
        <v>2.9179723431780219E-4</v>
      </c>
      <c r="C541" s="241">
        <f t="shared" si="27"/>
        <v>-0.63439328416367369</v>
      </c>
      <c r="D541" s="241">
        <f>((C541-C540)/($A$3))*$D$2*'D-term Reaction'!$G$4</f>
        <v>-26.686332195327452</v>
      </c>
    </row>
    <row r="542" spans="1:4" x14ac:dyDescent="0.25">
      <c r="A542" s="241">
        <f t="shared" si="26"/>
        <v>1.6750000000000011E-2</v>
      </c>
      <c r="B542" s="241">
        <f t="shared" si="25"/>
        <v>2.9234264970905041E-4</v>
      </c>
      <c r="C542" s="241">
        <f t="shared" si="27"/>
        <v>-0.70710678118657055</v>
      </c>
      <c r="D542" s="241">
        <f>((C542-C541)/($A$3))*$D$2*'D-term Reaction'!$G$4</f>
        <v>-24.617881552071957</v>
      </c>
    </row>
    <row r="543" spans="1:4" x14ac:dyDescent="0.25">
      <c r="A543" s="241">
        <f t="shared" si="26"/>
        <v>1.6781250000000011E-2</v>
      </c>
      <c r="B543" s="241">
        <f t="shared" si="25"/>
        <v>2.9288806510029862E-4</v>
      </c>
      <c r="C543" s="241">
        <f t="shared" si="27"/>
        <v>-0.77301045336275964</v>
      </c>
      <c r="D543" s="241">
        <f>((C543-C542)/($A$3))*$D$2*'D-term Reaction'!$G$4</f>
        <v>-22.312347251970579</v>
      </c>
    </row>
    <row r="544" spans="1:4" x14ac:dyDescent="0.25">
      <c r="A544" s="241">
        <f t="shared" si="26"/>
        <v>1.6812500000000011E-2</v>
      </c>
      <c r="B544" s="241">
        <f t="shared" si="25"/>
        <v>2.9343348049154684E-4</v>
      </c>
      <c r="C544" s="241">
        <f t="shared" si="27"/>
        <v>-0.831469612302563</v>
      </c>
      <c r="D544" s="241">
        <f>((C544-C543)/($A$3))*$D$2*'D-term Reaction'!$G$4</f>
        <v>-19.791932850659826</v>
      </c>
    </row>
    <row r="545" spans="1:4" x14ac:dyDescent="0.25">
      <c r="A545" s="241">
        <f t="shared" si="26"/>
        <v>1.6843750000000011E-2</v>
      </c>
      <c r="B545" s="241">
        <f t="shared" si="25"/>
        <v>2.9397889588279511E-4</v>
      </c>
      <c r="C545" s="241">
        <f t="shared" si="27"/>
        <v>-0.88192126434837492</v>
      </c>
      <c r="D545" s="241">
        <f>((C545-C544)/($A$3))*$D$2*'D-term Reaction'!$G$4</f>
        <v>-17.080911316630083</v>
      </c>
    </row>
    <row r="546" spans="1:4" x14ac:dyDescent="0.25">
      <c r="A546" s="241">
        <f t="shared" si="26"/>
        <v>1.6875000000000012E-2</v>
      </c>
      <c r="B546" s="241">
        <f t="shared" si="25"/>
        <v>2.9452431127404333E-4</v>
      </c>
      <c r="C546" s="241">
        <f t="shared" si="27"/>
        <v>-0.92387953251130139</v>
      </c>
      <c r="D546" s="241">
        <f>((C546-C545)/($A$3))*$D$2*'D-term Reaction'!$G$4</f>
        <v>-14.205391269240385</v>
      </c>
    </row>
    <row r="547" spans="1:4" x14ac:dyDescent="0.25">
      <c r="A547" s="241">
        <f t="shared" si="26"/>
        <v>1.6906250000000012E-2</v>
      </c>
      <c r="B547" s="241">
        <f t="shared" si="25"/>
        <v>2.9506972666529154E-4</v>
      </c>
      <c r="C547" s="241">
        <f t="shared" si="27"/>
        <v>-0.95694033573221882</v>
      </c>
      <c r="D547" s="241">
        <f>((C547-C546)/($A$3))*$D$2*'D-term Reaction'!$G$4</f>
        <v>-11.193065538473801</v>
      </c>
    </row>
    <row r="548" spans="1:4" x14ac:dyDescent="0.25">
      <c r="A548" s="241">
        <f t="shared" si="26"/>
        <v>1.6937500000000012E-2</v>
      </c>
      <c r="B548" s="241">
        <f t="shared" si="25"/>
        <v>2.9561514205653976E-4</v>
      </c>
      <c r="C548" s="241">
        <f t="shared" si="27"/>
        <v>-0.98078528040323776</v>
      </c>
      <c r="D548" s="241">
        <f>((C548-C547)/($A$3))*$D$2*'D-term Reaction'!$G$4</f>
        <v>-8.0729444678201716</v>
      </c>
    </row>
    <row r="549" spans="1:4" x14ac:dyDescent="0.25">
      <c r="A549" s="241">
        <f t="shared" si="26"/>
        <v>1.6968750000000012E-2</v>
      </c>
      <c r="B549" s="241">
        <f t="shared" si="25"/>
        <v>2.9616055744778797E-4</v>
      </c>
      <c r="C549" s="241">
        <f t="shared" si="27"/>
        <v>-0.99518472667219948</v>
      </c>
      <c r="D549" s="241">
        <f>((C549-C548)/($A$3))*$D$2*'D-term Reaction'!$G$4</f>
        <v>-4.8750765288196805</v>
      </c>
    </row>
    <row r="550" spans="1:4" x14ac:dyDescent="0.25">
      <c r="A550" s="241">
        <f t="shared" si="26"/>
        <v>1.7000000000000012E-2</v>
      </c>
      <c r="B550" s="241">
        <f t="shared" si="25"/>
        <v>2.9670597283903624E-4</v>
      </c>
      <c r="C550" s="241">
        <f t="shared" si="27"/>
        <v>-1</v>
      </c>
      <c r="D550" s="241">
        <f>((C550-C549)/($A$3))*$D$2*'D-term Reaction'!$G$4</f>
        <v>-1.6302589378601433</v>
      </c>
    </row>
    <row r="551" spans="1:4" x14ac:dyDescent="0.25">
      <c r="A551" s="241">
        <f t="shared" si="26"/>
        <v>1.7031250000000012E-2</v>
      </c>
      <c r="B551" s="241">
        <f t="shared" si="25"/>
        <v>2.9725138823028446E-4</v>
      </c>
      <c r="C551" s="241">
        <f t="shared" si="27"/>
        <v>-0.99518472667219293</v>
      </c>
      <c r="D551" s="241">
        <f>((C551-C550)/($A$3))*$D$2*'D-term Reaction'!$G$4</f>
        <v>1.6302589378623609</v>
      </c>
    </row>
    <row r="552" spans="1:4" x14ac:dyDescent="0.25">
      <c r="A552" s="241">
        <f t="shared" si="26"/>
        <v>1.7062500000000012E-2</v>
      </c>
      <c r="B552" s="241">
        <f t="shared" si="25"/>
        <v>2.9779680362153267E-4</v>
      </c>
      <c r="C552" s="241">
        <f t="shared" si="27"/>
        <v>-0.98078528040322477</v>
      </c>
      <c r="D552" s="241">
        <f>((C552-C551)/($A$3))*$D$2*'D-term Reaction'!$G$4</f>
        <v>4.8750765288218609</v>
      </c>
    </row>
    <row r="553" spans="1:4" x14ac:dyDescent="0.25">
      <c r="A553" s="241">
        <f t="shared" si="26"/>
        <v>1.7093750000000012E-2</v>
      </c>
      <c r="B553" s="241">
        <f t="shared" si="25"/>
        <v>2.9834221901278089E-4</v>
      </c>
      <c r="C553" s="241">
        <f t="shared" si="27"/>
        <v>-0.9569403357321995</v>
      </c>
      <c r="D553" s="241">
        <f>((C553-C552)/($A$3))*$D$2*'D-term Reaction'!$G$4</f>
        <v>8.0729444678223157</v>
      </c>
    </row>
    <row r="554" spans="1:4" x14ac:dyDescent="0.25">
      <c r="A554" s="241">
        <f t="shared" si="26"/>
        <v>1.7125000000000012E-2</v>
      </c>
      <c r="B554" s="241">
        <f t="shared" si="25"/>
        <v>2.9888763440402916E-4</v>
      </c>
      <c r="C554" s="241">
        <f t="shared" si="27"/>
        <v>-0.92387953251127308</v>
      </c>
      <c r="D554" s="241">
        <f>((C554-C553)/($A$3))*$D$2*'D-term Reaction'!$G$4</f>
        <v>11.193065538476846</v>
      </c>
    </row>
    <row r="555" spans="1:4" x14ac:dyDescent="0.25">
      <c r="A555" s="241">
        <f t="shared" si="26"/>
        <v>1.7156250000000012E-2</v>
      </c>
      <c r="B555" s="241">
        <f t="shared" si="25"/>
        <v>2.9943304979527738E-4</v>
      </c>
      <c r="C555" s="241">
        <f t="shared" si="27"/>
        <v>-0.88192126434834006</v>
      </c>
      <c r="D555" s="241">
        <f>((C555-C554)/($A$3))*$D$2*'D-term Reaction'!$G$4</f>
        <v>14.205391269242604</v>
      </c>
    </row>
    <row r="556" spans="1:4" x14ac:dyDescent="0.25">
      <c r="A556" s="241">
        <f t="shared" si="26"/>
        <v>1.7187500000000012E-2</v>
      </c>
      <c r="B556" s="241">
        <f t="shared" si="25"/>
        <v>2.9997846518652559E-4</v>
      </c>
      <c r="C556" s="241">
        <f t="shared" si="27"/>
        <v>-0.83146961230252581</v>
      </c>
      <c r="D556" s="241">
        <f>((C556-C555)/($A$3))*$D$2*'D-term Reaction'!$G$4</f>
        <v>17.080911316630875</v>
      </c>
    </row>
    <row r="557" spans="1:4" x14ac:dyDescent="0.25">
      <c r="A557" s="241">
        <f t="shared" si="26"/>
        <v>1.7218750000000012E-2</v>
      </c>
      <c r="B557" s="241">
        <f t="shared" si="25"/>
        <v>3.0052388057777381E-4</v>
      </c>
      <c r="C557" s="241">
        <f t="shared" si="27"/>
        <v>-0.77301045336271723</v>
      </c>
      <c r="D557" s="241">
        <f>((C557-C556)/($A$3))*$D$2*'D-term Reaction'!$G$4</f>
        <v>19.791932850661588</v>
      </c>
    </row>
    <row r="558" spans="1:4" x14ac:dyDescent="0.25">
      <c r="A558" s="241">
        <f t="shared" si="26"/>
        <v>1.7250000000000012E-2</v>
      </c>
      <c r="B558" s="241">
        <f t="shared" si="25"/>
        <v>3.0106929596902208E-4</v>
      </c>
      <c r="C558" s="241">
        <f t="shared" si="27"/>
        <v>-0.70710678118651826</v>
      </c>
      <c r="D558" s="241">
        <f>((C558-C557)/($A$3))*$D$2*'D-term Reaction'!$G$4</f>
        <v>22.312347251973918</v>
      </c>
    </row>
    <row r="559" spans="1:4" x14ac:dyDescent="0.25">
      <c r="A559" s="241">
        <f t="shared" si="26"/>
        <v>1.7281250000000012E-2</v>
      </c>
      <c r="B559" s="241">
        <f t="shared" si="25"/>
        <v>3.0161471136027029E-4</v>
      </c>
      <c r="C559" s="241">
        <f t="shared" si="27"/>
        <v>-0.63439328416361651</v>
      </c>
      <c r="D559" s="241">
        <f>((C559-C558)/($A$3))*$D$2*'D-term Reaction'!$G$4</f>
        <v>24.617881552073612</v>
      </c>
    </row>
    <row r="560" spans="1:4" x14ac:dyDescent="0.25">
      <c r="A560" s="241">
        <f t="shared" si="26"/>
        <v>1.7312500000000012E-2</v>
      </c>
      <c r="B560" s="241">
        <f t="shared" si="25"/>
        <v>3.0216012675151851E-4</v>
      </c>
      <c r="C560" s="241">
        <f t="shared" si="27"/>
        <v>-0.55557023301957431</v>
      </c>
      <c r="D560" s="241">
        <f>((C560-C559)/($A$3))*$D$2*'D-term Reaction'!$G$4</f>
        <v>26.686332195326926</v>
      </c>
    </row>
    <row r="561" spans="1:4" x14ac:dyDescent="0.25">
      <c r="A561" s="241">
        <f t="shared" si="26"/>
        <v>1.7343750000000012E-2</v>
      </c>
      <c r="B561" s="241">
        <f t="shared" si="25"/>
        <v>3.0270554214276672E-4</v>
      </c>
      <c r="C561" s="241">
        <f t="shared" si="27"/>
        <v>-0.47139673682596517</v>
      </c>
      <c r="D561" s="241">
        <f>((C561-C560)/($A$3))*$D$2*'D-term Reaction'!$G$4</f>
        <v>28.497778871308309</v>
      </c>
    </row>
    <row r="562" spans="1:4" x14ac:dyDescent="0.25">
      <c r="A562" s="241">
        <f t="shared" si="26"/>
        <v>1.7375000000000012E-2</v>
      </c>
      <c r="B562" s="241">
        <f t="shared" si="25"/>
        <v>3.0325095753401499E-4</v>
      </c>
      <c r="C562" s="241">
        <f t="shared" si="27"/>
        <v>-0.38268343236505276</v>
      </c>
      <c r="D562" s="241">
        <f>((C562-C561)/($A$3))*$D$2*'D-term Reaction'!$G$4</f>
        <v>30.034776358286503</v>
      </c>
    </row>
    <row r="563" spans="1:4" x14ac:dyDescent="0.25">
      <c r="A563" s="241">
        <f t="shared" si="26"/>
        <v>1.7406250000000012E-2</v>
      </c>
      <c r="B563" s="241">
        <f t="shared" si="25"/>
        <v>3.0379637292526321E-4</v>
      </c>
      <c r="C563" s="241">
        <f t="shared" si="27"/>
        <v>-0.29028467725442098</v>
      </c>
      <c r="D563" s="241">
        <f>((C563-C562)/($A$3))*$D$2*'D-term Reaction'!$G$4</f>
        <v>31.282522530255495</v>
      </c>
    </row>
    <row r="564" spans="1:4" x14ac:dyDescent="0.25">
      <c r="A564" s="241">
        <f t="shared" si="26"/>
        <v>1.7437500000000012E-2</v>
      </c>
      <c r="B564" s="241">
        <f t="shared" si="25"/>
        <v>3.0434178831651143E-4</v>
      </c>
      <c r="C564" s="241">
        <f t="shared" si="27"/>
        <v>-0.19509032201608964</v>
      </c>
      <c r="D564" s="241">
        <f>((C564-C563)/($A$3))*$D$2*'D-term Reaction'!$G$4</f>
        <v>32.229000909489457</v>
      </c>
    </row>
    <row r="565" spans="1:4" x14ac:dyDescent="0.25">
      <c r="A565" s="241">
        <f t="shared" si="26"/>
        <v>1.7468750000000012E-2</v>
      </c>
      <c r="B565" s="241">
        <f t="shared" si="25"/>
        <v>3.0488720370775964E-4</v>
      </c>
      <c r="C565" s="241">
        <f t="shared" si="27"/>
        <v>-9.8017140329532348E-2</v>
      </c>
      <c r="D565" s="241">
        <f>((C565-C564)/($A$3))*$D$2*'D-term Reaction'!$G$4</f>
        <v>32.865096391800833</v>
      </c>
    </row>
    <row r="566" spans="1:4" x14ac:dyDescent="0.25">
      <c r="A566" s="241">
        <f t="shared" si="26"/>
        <v>1.7500000000000012E-2</v>
      </c>
      <c r="B566" s="241">
        <f t="shared" si="25"/>
        <v>3.0543261909900786E-4</v>
      </c>
      <c r="C566" s="241">
        <f t="shared" si="27"/>
        <v>3.8712197510115676E-14</v>
      </c>
      <c r="D566" s="241">
        <f>((C566-C565)/($A$3))*$D$2*'D-term Reaction'!$G$4</f>
        <v>33.184683029979574</v>
      </c>
    </row>
    <row r="567" spans="1:4" x14ac:dyDescent="0.25">
      <c r="A567" s="241">
        <f t="shared" si="26"/>
        <v>1.7531250000000012E-2</v>
      </c>
      <c r="B567" s="241">
        <f t="shared" si="25"/>
        <v>3.0597803449025613E-4</v>
      </c>
      <c r="C567" s="241">
        <f t="shared" si="27"/>
        <v>9.8017140329602334E-2</v>
      </c>
      <c r="D567" s="241">
        <f>((C567-C566)/($A$3))*$D$2*'D-term Reaction'!$G$4</f>
        <v>33.184683029977059</v>
      </c>
    </row>
    <row r="568" spans="1:4" x14ac:dyDescent="0.25">
      <c r="A568" s="241">
        <f t="shared" si="26"/>
        <v>1.7562500000000012E-2</v>
      </c>
      <c r="B568" s="241">
        <f t="shared" si="25"/>
        <v>3.0652344988150434E-4</v>
      </c>
      <c r="C568" s="241">
        <f t="shared" si="27"/>
        <v>0.19509032201615861</v>
      </c>
      <c r="D568" s="241">
        <f>((C568-C567)/($A$3))*$D$2*'D-term Reaction'!$G$4</f>
        <v>32.865096391800492</v>
      </c>
    </row>
    <row r="569" spans="1:4" x14ac:dyDescent="0.25">
      <c r="A569" s="241">
        <f t="shared" si="26"/>
        <v>1.7593750000000012E-2</v>
      </c>
      <c r="B569" s="241">
        <f t="shared" si="25"/>
        <v>3.0706886527275256E-4</v>
      </c>
      <c r="C569" s="241">
        <f t="shared" si="27"/>
        <v>0.29028467725449503</v>
      </c>
      <c r="D569" s="241">
        <f>((C569-C568)/($A$3))*$D$2*'D-term Reaction'!$G$4</f>
        <v>32.229000909491177</v>
      </c>
    </row>
    <row r="570" spans="1:4" x14ac:dyDescent="0.25">
      <c r="A570" s="241">
        <f t="shared" si="26"/>
        <v>1.7625000000000012E-2</v>
      </c>
      <c r="B570" s="241">
        <f t="shared" si="25"/>
        <v>3.0761428066400077E-4</v>
      </c>
      <c r="C570" s="241">
        <f t="shared" si="27"/>
        <v>0.3826834323651177</v>
      </c>
      <c r="D570" s="241">
        <f>((C570-C569)/($A$3))*$D$2*'D-term Reaction'!$G$4</f>
        <v>31.282522530252411</v>
      </c>
    </row>
    <row r="571" spans="1:4" x14ac:dyDescent="0.25">
      <c r="A571" s="241">
        <f t="shared" si="26"/>
        <v>1.7656250000000012E-2</v>
      </c>
      <c r="B571" s="241">
        <f t="shared" si="25"/>
        <v>3.0815969605524904E-4</v>
      </c>
      <c r="C571" s="241">
        <f t="shared" si="27"/>
        <v>0.47139673682603972</v>
      </c>
      <c r="D571" s="241">
        <f>((C571-C570)/($A$3))*$D$2*'D-term Reaction'!$G$4</f>
        <v>30.034776358289754</v>
      </c>
    </row>
    <row r="572" spans="1:4" x14ac:dyDescent="0.25">
      <c r="A572" s="241">
        <f t="shared" si="26"/>
        <v>1.7687500000000012E-2</v>
      </c>
      <c r="B572" s="241">
        <f t="shared" si="25"/>
        <v>3.0870511144649726E-4</v>
      </c>
      <c r="C572" s="241">
        <f t="shared" si="27"/>
        <v>0.55557023301963271</v>
      </c>
      <c r="D572" s="241">
        <f>((C572-C571)/($A$3))*$D$2*'D-term Reaction'!$G$4</f>
        <v>28.497778871302838</v>
      </c>
    </row>
    <row r="573" spans="1:4" x14ac:dyDescent="0.25">
      <c r="A573" s="241">
        <f t="shared" si="26"/>
        <v>1.7718750000000012E-2</v>
      </c>
      <c r="B573" s="241">
        <f t="shared" si="25"/>
        <v>3.0925052683774548E-4</v>
      </c>
      <c r="C573" s="241">
        <f t="shared" si="27"/>
        <v>0.6343932841636708</v>
      </c>
      <c r="D573" s="241">
        <f>((C573-C572)/($A$3))*$D$2*'D-term Reaction'!$G$4</f>
        <v>26.686332195325534</v>
      </c>
    </row>
    <row r="574" spans="1:4" x14ac:dyDescent="0.25">
      <c r="A574" s="241">
        <f t="shared" si="26"/>
        <v>1.7750000000000012E-2</v>
      </c>
      <c r="B574" s="241">
        <f t="shared" si="25"/>
        <v>3.0979594222899369E-4</v>
      </c>
      <c r="C574" s="241">
        <f t="shared" si="27"/>
        <v>0.707106781186573</v>
      </c>
      <c r="D574" s="241">
        <f>((C574-C573)/($A$3))*$D$2*'D-term Reaction'!$G$4</f>
        <v>24.617881552073761</v>
      </c>
    </row>
    <row r="575" spans="1:4" x14ac:dyDescent="0.25">
      <c r="A575" s="241">
        <f t="shared" si="26"/>
        <v>1.7781250000000012E-2</v>
      </c>
      <c r="B575" s="241">
        <f t="shared" si="25"/>
        <v>3.1034135762024196E-4</v>
      </c>
      <c r="C575" s="241">
        <f t="shared" si="27"/>
        <v>0.77301045336276186</v>
      </c>
      <c r="D575" s="241">
        <f>((C575-C574)/($A$3))*$D$2*'D-term Reaction'!$G$4</f>
        <v>22.3123472519705</v>
      </c>
    </row>
    <row r="576" spans="1:4" x14ac:dyDescent="0.25">
      <c r="A576" s="241">
        <f t="shared" si="26"/>
        <v>1.7812500000000012E-2</v>
      </c>
      <c r="B576" s="241">
        <f t="shared" si="25"/>
        <v>3.1088677301149018E-4</v>
      </c>
      <c r="C576" s="241">
        <f t="shared" si="27"/>
        <v>0.83146961230256877</v>
      </c>
      <c r="D576" s="241">
        <f>((C576-C575)/($A$3))*$D$2*'D-term Reaction'!$G$4</f>
        <v>19.791932850661027</v>
      </c>
    </row>
    <row r="577" spans="1:4" x14ac:dyDescent="0.25">
      <c r="A577" s="241">
        <f t="shared" si="26"/>
        <v>1.7843750000000012E-2</v>
      </c>
      <c r="B577" s="241">
        <f t="shared" si="25"/>
        <v>3.1143218840273839E-4</v>
      </c>
      <c r="C577" s="241">
        <f t="shared" si="27"/>
        <v>0.88192126434837326</v>
      </c>
      <c r="D577" s="241">
        <f>((C577-C576)/($A$3))*$D$2*'D-term Reaction'!$G$4</f>
        <v>17.080911316627564</v>
      </c>
    </row>
    <row r="578" spans="1:4" x14ac:dyDescent="0.25">
      <c r="A578" s="241">
        <f t="shared" si="26"/>
        <v>1.7875000000000012E-2</v>
      </c>
      <c r="B578" s="241">
        <f t="shared" si="25"/>
        <v>3.1197760379398661E-4</v>
      </c>
      <c r="C578" s="241">
        <f t="shared" si="27"/>
        <v>0.92387953251130006</v>
      </c>
      <c r="D578" s="241">
        <f>((C578-C577)/($A$3))*$D$2*'D-term Reaction'!$G$4</f>
        <v>14.205391269240497</v>
      </c>
    </row>
    <row r="579" spans="1:4" x14ac:dyDescent="0.25">
      <c r="A579" s="241">
        <f t="shared" si="26"/>
        <v>1.7906250000000012E-2</v>
      </c>
      <c r="B579" s="241">
        <f t="shared" si="25"/>
        <v>3.1252301918523488E-4</v>
      </c>
      <c r="C579" s="241">
        <f t="shared" si="27"/>
        <v>0.95694033573222193</v>
      </c>
      <c r="D579" s="241">
        <f>((C579-C578)/($A$3))*$D$2*'D-term Reaction'!$G$4</f>
        <v>11.193065538475304</v>
      </c>
    </row>
    <row r="580" spans="1:4" x14ac:dyDescent="0.25">
      <c r="A580" s="241">
        <f t="shared" si="26"/>
        <v>1.7937500000000012E-2</v>
      </c>
      <c r="B580" s="241">
        <f t="shared" si="25"/>
        <v>3.1306843457648309E-4</v>
      </c>
      <c r="C580" s="241">
        <f t="shared" si="27"/>
        <v>0.98078528040323842</v>
      </c>
      <c r="D580" s="241">
        <f>((C580-C579)/($A$3))*$D$2*'D-term Reaction'!$G$4</f>
        <v>8.0729444678193456</v>
      </c>
    </row>
    <row r="581" spans="1:4" x14ac:dyDescent="0.25">
      <c r="A581" s="241">
        <f t="shared" si="26"/>
        <v>1.7968750000000012E-2</v>
      </c>
      <c r="B581" s="241">
        <f t="shared" si="25"/>
        <v>3.1361384996773131E-4</v>
      </c>
      <c r="C581" s="241">
        <f t="shared" si="27"/>
        <v>0.99518472667220048</v>
      </c>
      <c r="D581" s="241">
        <f>((C581-C580)/($A$3))*$D$2*'D-term Reaction'!$G$4</f>
        <v>4.8750765288197941</v>
      </c>
    </row>
    <row r="582" spans="1:4" x14ac:dyDescent="0.25">
      <c r="A582" s="241">
        <f t="shared" si="26"/>
        <v>1.8000000000000013E-2</v>
      </c>
      <c r="B582" s="241">
        <f t="shared" si="25"/>
        <v>3.1415926535897953E-4</v>
      </c>
      <c r="C582" s="241">
        <f t="shared" si="27"/>
        <v>1</v>
      </c>
      <c r="D582" s="241">
        <f>((C582-C581)/($A$3))*$D$2*'D-term Reaction'!$G$4</f>
        <v>1.6302589378598047</v>
      </c>
    </row>
    <row r="583" spans="1:4" x14ac:dyDescent="0.25">
      <c r="A583" s="241">
        <f t="shared" si="26"/>
        <v>1.8031250000000013E-2</v>
      </c>
      <c r="B583" s="241">
        <f t="shared" si="25"/>
        <v>3.1470468075022774E-4</v>
      </c>
      <c r="C583" s="241">
        <f t="shared" si="27"/>
        <v>0.99518472667219404</v>
      </c>
      <c r="D583" s="241">
        <f>((C583-C582)/($A$3))*$D$2*'D-term Reaction'!$G$4</f>
        <v>-1.6302589378619849</v>
      </c>
    </row>
    <row r="584" spans="1:4" x14ac:dyDescent="0.25">
      <c r="A584" s="241">
        <f t="shared" si="26"/>
        <v>1.8062500000000013E-2</v>
      </c>
      <c r="B584" s="241">
        <f t="shared" si="25"/>
        <v>3.1525009614147601E-4</v>
      </c>
      <c r="C584" s="241">
        <f t="shared" si="27"/>
        <v>0.98078528040322133</v>
      </c>
      <c r="D584" s="241">
        <f>((C584-C583)/($A$3))*$D$2*'D-term Reaction'!$G$4</f>
        <v>-4.8750765288234019</v>
      </c>
    </row>
    <row r="585" spans="1:4" x14ac:dyDescent="0.25">
      <c r="A585" s="241">
        <f t="shared" si="26"/>
        <v>1.8093750000000013E-2</v>
      </c>
      <c r="B585" s="241">
        <f t="shared" si="25"/>
        <v>3.1579551153272423E-4</v>
      </c>
      <c r="C585" s="241">
        <f t="shared" si="27"/>
        <v>0.9569403357321985</v>
      </c>
      <c r="D585" s="241">
        <f>((C585-C584)/($A$3))*$D$2*'D-term Reaction'!$G$4</f>
        <v>-8.0729444678214879</v>
      </c>
    </row>
    <row r="586" spans="1:4" x14ac:dyDescent="0.25">
      <c r="A586" s="241">
        <f t="shared" si="26"/>
        <v>1.8125000000000013E-2</v>
      </c>
      <c r="B586" s="241">
        <f t="shared" si="25"/>
        <v>3.1634092692397244E-4</v>
      </c>
      <c r="C586" s="241">
        <f t="shared" si="27"/>
        <v>0.92387953251127453</v>
      </c>
      <c r="D586" s="241">
        <f>((C586-C585)/($A$3))*$D$2*'D-term Reaction'!$G$4</f>
        <v>-11.193065538476018</v>
      </c>
    </row>
    <row r="587" spans="1:4" x14ac:dyDescent="0.25">
      <c r="A587" s="241">
        <f t="shared" si="26"/>
        <v>1.8156250000000013E-2</v>
      </c>
      <c r="B587" s="241">
        <f t="shared" si="25"/>
        <v>3.1688634231522066E-4</v>
      </c>
      <c r="C587" s="241">
        <f t="shared" si="27"/>
        <v>0.8819212643483384</v>
      </c>
      <c r="D587" s="241">
        <f>((C587-C586)/($A$3))*$D$2*'D-term Reaction'!$G$4</f>
        <v>-14.205391269243654</v>
      </c>
    </row>
    <row r="588" spans="1:4" x14ac:dyDescent="0.25">
      <c r="A588" s="241">
        <f t="shared" si="26"/>
        <v>1.8187500000000013E-2</v>
      </c>
      <c r="B588" s="241">
        <f t="shared" si="25"/>
        <v>3.1743175770646893E-4</v>
      </c>
      <c r="C588" s="241">
        <f t="shared" si="27"/>
        <v>0.83146961230252392</v>
      </c>
      <c r="D588" s="241">
        <f>((C588-C587)/($A$3))*$D$2*'D-term Reaction'!$G$4</f>
        <v>-17.080911316630949</v>
      </c>
    </row>
    <row r="589" spans="1:4" x14ac:dyDescent="0.25">
      <c r="A589" s="241">
        <f t="shared" si="26"/>
        <v>1.8218750000000013E-2</v>
      </c>
      <c r="B589" s="241">
        <f t="shared" si="25"/>
        <v>3.1797717309771714E-4</v>
      </c>
      <c r="C589" s="241">
        <f t="shared" si="27"/>
        <v>0.77301045336271057</v>
      </c>
      <c r="D589" s="241">
        <f>((C589-C588)/($A$3))*$D$2*'D-term Reaction'!$G$4</f>
        <v>-19.791932850663205</v>
      </c>
    </row>
    <row r="590" spans="1:4" x14ac:dyDescent="0.25">
      <c r="A590" s="241">
        <f t="shared" si="26"/>
        <v>1.8250000000000013E-2</v>
      </c>
      <c r="B590" s="241">
        <f t="shared" si="25"/>
        <v>3.1852258848896536E-4</v>
      </c>
      <c r="C590" s="241">
        <f t="shared" si="27"/>
        <v>0.70710678118652082</v>
      </c>
      <c r="D590" s="241">
        <f>((C590-C589)/($A$3))*$D$2*'D-term Reaction'!$G$4</f>
        <v>-22.312347251970802</v>
      </c>
    </row>
    <row r="591" spans="1:4" x14ac:dyDescent="0.25">
      <c r="A591" s="241">
        <f t="shared" si="26"/>
        <v>1.8281250000000013E-2</v>
      </c>
      <c r="B591" s="241">
        <f t="shared" si="25"/>
        <v>3.1906800388021358E-4</v>
      </c>
      <c r="C591" s="241">
        <f t="shared" si="27"/>
        <v>0.63439328416361929</v>
      </c>
      <c r="D591" s="241">
        <f>((C591-C590)/($A$3))*$D$2*'D-term Reaction'!$G$4</f>
        <v>-24.617881552073541</v>
      </c>
    </row>
    <row r="592" spans="1:4" x14ac:dyDescent="0.25">
      <c r="A592" s="241">
        <f t="shared" si="26"/>
        <v>1.8312500000000013E-2</v>
      </c>
      <c r="B592" s="241">
        <f t="shared" ref="B592:B655" si="28">RADIANS(A592)</f>
        <v>3.1961341927146185E-4</v>
      </c>
      <c r="C592" s="241">
        <f t="shared" si="27"/>
        <v>0.55557023301956554</v>
      </c>
      <c r="D592" s="241">
        <f>((C592-C591)/($A$3))*$D$2*'D-term Reaction'!$G$4</f>
        <v>-26.686332195330834</v>
      </c>
    </row>
    <row r="593" spans="1:4" x14ac:dyDescent="0.25">
      <c r="A593" s="241">
        <f t="shared" ref="A593:A656" si="29">A592+$A$3</f>
        <v>1.8343750000000013E-2</v>
      </c>
      <c r="B593" s="241">
        <f t="shared" si="28"/>
        <v>3.2015883466271006E-4</v>
      </c>
      <c r="C593" s="241">
        <f t="shared" ref="C593:C656" si="30">$C$2*COS(B593*$B$2*360)</f>
        <v>0.47139673682596211</v>
      </c>
      <c r="D593" s="241">
        <f>((C593-C592)/($A$3))*$D$2*'D-term Reaction'!$G$4</f>
        <v>-28.497778871306377</v>
      </c>
    </row>
    <row r="594" spans="1:4" x14ac:dyDescent="0.25">
      <c r="A594" s="241">
        <f t="shared" si="29"/>
        <v>1.8375000000000013E-2</v>
      </c>
      <c r="B594" s="241">
        <f t="shared" si="28"/>
        <v>3.2070425005395828E-4</v>
      </c>
      <c r="C594" s="241">
        <f t="shared" si="30"/>
        <v>0.38268343236505614</v>
      </c>
      <c r="D594" s="241">
        <f>((C594-C593)/($A$3))*$D$2*'D-term Reaction'!$G$4</f>
        <v>-30.034776358284326</v>
      </c>
    </row>
    <row r="595" spans="1:4" x14ac:dyDescent="0.25">
      <c r="A595" s="241">
        <f t="shared" si="29"/>
        <v>1.8406250000000013E-2</v>
      </c>
      <c r="B595" s="241">
        <f t="shared" si="28"/>
        <v>3.2124966544520649E-4</v>
      </c>
      <c r="C595" s="241">
        <f t="shared" si="30"/>
        <v>0.29028467725442447</v>
      </c>
      <c r="D595" s="241">
        <f>((C595-C594)/($A$3))*$D$2*'D-term Reaction'!$G$4</f>
        <v>-31.282522530255456</v>
      </c>
    </row>
    <row r="596" spans="1:4" x14ac:dyDescent="0.25">
      <c r="A596" s="241">
        <f t="shared" si="29"/>
        <v>1.8437500000000013E-2</v>
      </c>
      <c r="B596" s="241">
        <f t="shared" si="28"/>
        <v>3.2179508083645471E-4</v>
      </c>
      <c r="C596" s="241">
        <f t="shared" si="30"/>
        <v>0.19509032201609325</v>
      </c>
      <c r="D596" s="241">
        <f>((C596-C595)/($A$3))*$D$2*'D-term Reaction'!$G$4</f>
        <v>-32.229000909489422</v>
      </c>
    </row>
    <row r="597" spans="1:4" x14ac:dyDescent="0.25">
      <c r="A597" s="241">
        <f t="shared" si="29"/>
        <v>1.8468750000000013E-2</v>
      </c>
      <c r="B597" s="241">
        <f t="shared" si="28"/>
        <v>3.2234049622770298E-4</v>
      </c>
      <c r="C597" s="241">
        <f t="shared" si="30"/>
        <v>9.8017140329514793E-2</v>
      </c>
      <c r="D597" s="241">
        <f>((C597-C596)/($A$3))*$D$2*'D-term Reaction'!$G$4</f>
        <v>-32.865096391807995</v>
      </c>
    </row>
    <row r="598" spans="1:4" x14ac:dyDescent="0.25">
      <c r="A598" s="241">
        <f t="shared" si="29"/>
        <v>1.8500000000000013E-2</v>
      </c>
      <c r="B598" s="241">
        <f t="shared" si="28"/>
        <v>3.2288591161895119E-4</v>
      </c>
      <c r="C598" s="241">
        <f t="shared" si="30"/>
        <v>-4.2142396343425315E-14</v>
      </c>
      <c r="D598" s="241">
        <f>((C598-C597)/($A$3))*$D$2*'D-term Reaction'!$G$4</f>
        <v>-33.184683029974792</v>
      </c>
    </row>
    <row r="599" spans="1:4" x14ac:dyDescent="0.25">
      <c r="A599" s="241">
        <f t="shared" si="29"/>
        <v>1.8531250000000013E-2</v>
      </c>
      <c r="B599" s="241">
        <f t="shared" si="28"/>
        <v>3.2343132701019941E-4</v>
      </c>
      <c r="C599" s="241">
        <f t="shared" si="30"/>
        <v>-9.8017140329591593E-2</v>
      </c>
      <c r="D599" s="241">
        <f>((C599-C598)/($A$3))*$D$2*'D-term Reaction'!$G$4</f>
        <v>-33.184683029972255</v>
      </c>
    </row>
    <row r="600" spans="1:4" x14ac:dyDescent="0.25">
      <c r="A600" s="241">
        <f t="shared" si="29"/>
        <v>1.8562500000000013E-2</v>
      </c>
      <c r="B600" s="241">
        <f t="shared" si="28"/>
        <v>3.2397674240144763E-4</v>
      </c>
      <c r="C600" s="241">
        <f t="shared" si="30"/>
        <v>-0.19509032201616197</v>
      </c>
      <c r="D600" s="241">
        <f>((C600-C599)/($A$3))*$D$2*'D-term Reaction'!$G$4</f>
        <v>-32.865096391805267</v>
      </c>
    </row>
    <row r="601" spans="1:4" x14ac:dyDescent="0.25">
      <c r="A601" s="241">
        <f t="shared" si="29"/>
        <v>1.8593750000000013E-2</v>
      </c>
      <c r="B601" s="241">
        <f t="shared" si="28"/>
        <v>3.245221577926959E-4</v>
      </c>
      <c r="C601" s="241">
        <f t="shared" si="30"/>
        <v>-0.29028467725450513</v>
      </c>
      <c r="D601" s="241">
        <f>((C601-C600)/($A$3))*$D$2*'D-term Reaction'!$G$4</f>
        <v>-32.229000909493458</v>
      </c>
    </row>
    <row r="602" spans="1:4" x14ac:dyDescent="0.25">
      <c r="A602" s="241">
        <f t="shared" si="29"/>
        <v>1.8625000000000013E-2</v>
      </c>
      <c r="B602" s="241">
        <f t="shared" si="28"/>
        <v>3.2506757318394411E-4</v>
      </c>
      <c r="C602" s="241">
        <f t="shared" si="30"/>
        <v>-0.38268343236513402</v>
      </c>
      <c r="D602" s="241">
        <f>((C602-C601)/($A$3))*$D$2*'D-term Reaction'!$G$4</f>
        <v>-31.282522530254518</v>
      </c>
    </row>
    <row r="603" spans="1:4" x14ac:dyDescent="0.25">
      <c r="A603" s="241">
        <f t="shared" si="29"/>
        <v>1.8656250000000013E-2</v>
      </c>
      <c r="B603" s="241">
        <f t="shared" si="28"/>
        <v>3.2561298857519233E-4</v>
      </c>
      <c r="C603" s="241">
        <f t="shared" si="30"/>
        <v>-0.47139673682603017</v>
      </c>
      <c r="D603" s="241">
        <f>((C603-C602)/($A$3))*$D$2*'D-term Reaction'!$G$4</f>
        <v>-30.034776358280997</v>
      </c>
    </row>
    <row r="604" spans="1:4" x14ac:dyDescent="0.25">
      <c r="A604" s="241">
        <f t="shared" si="29"/>
        <v>1.8687500000000013E-2</v>
      </c>
      <c r="B604" s="241">
        <f t="shared" si="28"/>
        <v>3.2615840396644054E-4</v>
      </c>
      <c r="C604" s="241">
        <f t="shared" si="30"/>
        <v>-0.55557023301962971</v>
      </c>
      <c r="D604" s="241">
        <f>((C604-C603)/($A$3))*$D$2*'D-term Reaction'!$G$4</f>
        <v>-28.497778871305055</v>
      </c>
    </row>
    <row r="605" spans="1:4" x14ac:dyDescent="0.25">
      <c r="A605" s="241">
        <f t="shared" si="29"/>
        <v>1.8718750000000013E-2</v>
      </c>
      <c r="B605" s="241">
        <f t="shared" si="28"/>
        <v>3.2670381935768881E-4</v>
      </c>
      <c r="C605" s="241">
        <f t="shared" si="30"/>
        <v>-0.63439328416368446</v>
      </c>
      <c r="D605" s="241">
        <f>((C605-C604)/($A$3))*$D$2*'D-term Reaction'!$G$4</f>
        <v>-26.686332195331172</v>
      </c>
    </row>
    <row r="606" spans="1:4" x14ac:dyDescent="0.25">
      <c r="A606" s="241">
        <f t="shared" si="29"/>
        <v>1.8750000000000013E-2</v>
      </c>
      <c r="B606" s="241">
        <f t="shared" si="28"/>
        <v>3.2724923474893703E-4</v>
      </c>
      <c r="C606" s="241">
        <f t="shared" si="30"/>
        <v>-0.70710678118657544</v>
      </c>
      <c r="D606" s="241">
        <f>((C606-C605)/($A$3))*$D$2*'D-term Reaction'!$G$4</f>
        <v>-24.617881552069967</v>
      </c>
    </row>
    <row r="607" spans="1:4" x14ac:dyDescent="0.25">
      <c r="A607" s="241">
        <f t="shared" si="29"/>
        <v>1.8781250000000013E-2</v>
      </c>
      <c r="B607" s="241">
        <f t="shared" si="28"/>
        <v>3.2779465014018524E-4</v>
      </c>
      <c r="C607" s="241">
        <f t="shared" si="30"/>
        <v>-0.77301045336275953</v>
      </c>
      <c r="D607" s="241">
        <f>((C607-C606)/($A$3))*$D$2*'D-term Reaction'!$G$4</f>
        <v>-22.312347251968884</v>
      </c>
    </row>
    <row r="608" spans="1:4" x14ac:dyDescent="0.25">
      <c r="A608" s="241">
        <f t="shared" si="29"/>
        <v>1.8812500000000013E-2</v>
      </c>
      <c r="B608" s="241">
        <f t="shared" si="28"/>
        <v>3.2834006553143346E-4</v>
      </c>
      <c r="C608" s="241">
        <f t="shared" si="30"/>
        <v>-0.83146961230256677</v>
      </c>
      <c r="D608" s="241">
        <f>((C608-C607)/($A$3))*$D$2*'D-term Reaction'!$G$4</f>
        <v>-19.791932850661137</v>
      </c>
    </row>
    <row r="609" spans="1:4" x14ac:dyDescent="0.25">
      <c r="A609" s="241">
        <f t="shared" si="29"/>
        <v>1.8843750000000013E-2</v>
      </c>
      <c r="B609" s="241">
        <f t="shared" si="28"/>
        <v>3.2888548092268173E-4</v>
      </c>
      <c r="C609" s="241">
        <f t="shared" si="30"/>
        <v>-0.88192126434837481</v>
      </c>
      <c r="D609" s="241">
        <f>((C609-C608)/($A$3))*$D$2*'D-term Reaction'!$G$4</f>
        <v>-17.080911316628768</v>
      </c>
    </row>
    <row r="610" spans="1:4" x14ac:dyDescent="0.25">
      <c r="A610" s="241">
        <f t="shared" si="29"/>
        <v>1.8875000000000013E-2</v>
      </c>
      <c r="B610" s="241">
        <f t="shared" si="28"/>
        <v>3.2943089631392995E-4</v>
      </c>
      <c r="C610" s="241">
        <f t="shared" si="30"/>
        <v>-0.92387953251130406</v>
      </c>
      <c r="D610" s="241">
        <f>((C610-C609)/($A$3))*$D$2*'D-term Reaction'!$G$4</f>
        <v>-14.205391269241323</v>
      </c>
    </row>
    <row r="611" spans="1:4" x14ac:dyDescent="0.25">
      <c r="A611" s="241">
        <f t="shared" si="29"/>
        <v>1.8906250000000013E-2</v>
      </c>
      <c r="B611" s="241">
        <f t="shared" si="28"/>
        <v>3.2997631170517816E-4</v>
      </c>
      <c r="C611" s="241">
        <f t="shared" si="30"/>
        <v>-0.95694033573222081</v>
      </c>
      <c r="D611" s="241">
        <f>((C611-C610)/($A$3))*$D$2*'D-term Reaction'!$G$4</f>
        <v>-11.193065538473574</v>
      </c>
    </row>
    <row r="612" spans="1:4" x14ac:dyDescent="0.25">
      <c r="A612" s="241">
        <f t="shared" si="29"/>
        <v>1.8937500000000013E-2</v>
      </c>
      <c r="B612" s="241">
        <f t="shared" si="28"/>
        <v>3.3052172709642638E-4</v>
      </c>
      <c r="C612" s="241">
        <f t="shared" si="30"/>
        <v>-0.98078528040323776</v>
      </c>
      <c r="D612" s="241">
        <f>((C612-C611)/($A$3))*$D$2*'D-term Reaction'!$G$4</f>
        <v>-8.0729444678194966</v>
      </c>
    </row>
    <row r="613" spans="1:4" x14ac:dyDescent="0.25">
      <c r="A613" s="241">
        <f t="shared" si="29"/>
        <v>1.8968750000000013E-2</v>
      </c>
      <c r="B613" s="241">
        <f t="shared" si="28"/>
        <v>3.3106714248767459E-4</v>
      </c>
      <c r="C613" s="241">
        <f t="shared" si="30"/>
        <v>-0.99518472667220081</v>
      </c>
      <c r="D613" s="241">
        <f>((C613-C612)/($A$3))*$D$2*'D-term Reaction'!$G$4</f>
        <v>-4.8750765288201316</v>
      </c>
    </row>
    <row r="614" spans="1:4" x14ac:dyDescent="0.25">
      <c r="A614" s="241">
        <f t="shared" si="29"/>
        <v>1.9000000000000013E-2</v>
      </c>
      <c r="B614" s="241">
        <f t="shared" si="28"/>
        <v>3.3161255787892286E-4</v>
      </c>
      <c r="C614" s="241">
        <f t="shared" si="30"/>
        <v>-1</v>
      </c>
      <c r="D614" s="241">
        <f>((C614-C613)/($A$3))*$D$2*'D-term Reaction'!$G$4</f>
        <v>-1.6302589378596921</v>
      </c>
    </row>
    <row r="615" spans="1:4" x14ac:dyDescent="0.25">
      <c r="A615" s="241">
        <f t="shared" si="29"/>
        <v>1.9031250000000013E-2</v>
      </c>
      <c r="B615" s="241">
        <f t="shared" si="28"/>
        <v>3.3215797327017108E-4</v>
      </c>
      <c r="C615" s="241">
        <f t="shared" si="30"/>
        <v>-0.99518472667219227</v>
      </c>
      <c r="D615" s="241">
        <f>((C615-C614)/($A$3))*$D$2*'D-term Reaction'!$G$4</f>
        <v>1.6302589378625865</v>
      </c>
    </row>
    <row r="616" spans="1:4" x14ac:dyDescent="0.25">
      <c r="A616" s="241">
        <f t="shared" si="29"/>
        <v>1.9062500000000013E-2</v>
      </c>
      <c r="B616" s="241">
        <f t="shared" si="28"/>
        <v>3.3270338866141929E-4</v>
      </c>
      <c r="C616" s="241">
        <f t="shared" si="30"/>
        <v>-0.98078528040322199</v>
      </c>
      <c r="D616" s="241">
        <f>((C616-C615)/($A$3))*$D$2*'D-term Reaction'!$G$4</f>
        <v>4.8750765288225759</v>
      </c>
    </row>
    <row r="617" spans="1:4" x14ac:dyDescent="0.25">
      <c r="A617" s="241">
        <f t="shared" si="29"/>
        <v>1.9093750000000013E-2</v>
      </c>
      <c r="B617" s="241">
        <f t="shared" si="28"/>
        <v>3.3324880405266751E-4</v>
      </c>
      <c r="C617" s="241">
        <f t="shared" si="30"/>
        <v>-0.9569403357321995</v>
      </c>
      <c r="D617" s="241">
        <f>((C617-C616)/($A$3))*$D$2*'D-term Reaction'!$G$4</f>
        <v>8.0729444678213742</v>
      </c>
    </row>
    <row r="618" spans="1:4" x14ac:dyDescent="0.25">
      <c r="A618" s="241">
        <f t="shared" si="29"/>
        <v>1.9125000000000014E-2</v>
      </c>
      <c r="B618" s="241">
        <f t="shared" si="28"/>
        <v>3.3379421944391578E-4</v>
      </c>
      <c r="C618" s="241">
        <f t="shared" si="30"/>
        <v>-0.92387953251126775</v>
      </c>
      <c r="D618" s="241">
        <f>((C618-C617)/($A$3))*$D$2*'D-term Reaction'!$G$4</f>
        <v>11.193065538478651</v>
      </c>
    </row>
    <row r="619" spans="1:4" x14ac:dyDescent="0.25">
      <c r="A619" s="241">
        <f t="shared" si="29"/>
        <v>1.9156250000000014E-2</v>
      </c>
      <c r="B619" s="241">
        <f t="shared" si="28"/>
        <v>3.34339634835164E-4</v>
      </c>
      <c r="C619" s="241">
        <f t="shared" si="30"/>
        <v>-0.88192126434833684</v>
      </c>
      <c r="D619" s="241">
        <f>((C619-C618)/($A$3))*$D$2*'D-term Reaction'!$G$4</f>
        <v>14.20539126924189</v>
      </c>
    </row>
    <row r="620" spans="1:4" x14ac:dyDescent="0.25">
      <c r="A620" s="241">
        <f t="shared" si="29"/>
        <v>1.9187500000000014E-2</v>
      </c>
      <c r="B620" s="241">
        <f t="shared" si="28"/>
        <v>3.3488505022641221E-4</v>
      </c>
      <c r="C620" s="241">
        <f t="shared" si="30"/>
        <v>-0.83146961230252592</v>
      </c>
      <c r="D620" s="241">
        <f>((C620-C619)/($A$3))*$D$2*'D-term Reaction'!$G$4</f>
        <v>17.080911316629745</v>
      </c>
    </row>
    <row r="621" spans="1:4" x14ac:dyDescent="0.25">
      <c r="A621" s="241">
        <f t="shared" si="29"/>
        <v>1.9218750000000014E-2</v>
      </c>
      <c r="B621" s="241">
        <f t="shared" si="28"/>
        <v>3.3543046561766043E-4</v>
      </c>
      <c r="C621" s="241">
        <f t="shared" si="30"/>
        <v>-0.7730104533627129</v>
      </c>
      <c r="D621" s="241">
        <f>((C621-C620)/($A$3))*$D$2*'D-term Reaction'!$G$4</f>
        <v>19.791932850663095</v>
      </c>
    </row>
    <row r="622" spans="1:4" x14ac:dyDescent="0.25">
      <c r="A622" s="241">
        <f t="shared" si="29"/>
        <v>1.9250000000000014E-2</v>
      </c>
      <c r="B622" s="241">
        <f t="shared" si="28"/>
        <v>3.359758810089087E-4</v>
      </c>
      <c r="C622" s="241">
        <f t="shared" si="30"/>
        <v>-0.70710678118651837</v>
      </c>
      <c r="D622" s="241">
        <f>((C622-C621)/($A$3))*$D$2*'D-term Reaction'!$G$4</f>
        <v>22.312347251972419</v>
      </c>
    </row>
    <row r="623" spans="1:4" x14ac:dyDescent="0.25">
      <c r="A623" s="241">
        <f t="shared" si="29"/>
        <v>1.9281250000000014E-2</v>
      </c>
      <c r="B623" s="241">
        <f t="shared" si="28"/>
        <v>3.3652129640015691E-4</v>
      </c>
      <c r="C623" s="241">
        <f t="shared" si="30"/>
        <v>-0.63439328416361118</v>
      </c>
      <c r="D623" s="241">
        <f>((C623-C622)/($A$3))*$D$2*'D-term Reaction'!$G$4</f>
        <v>24.617881552075456</v>
      </c>
    </row>
    <row r="624" spans="1:4" x14ac:dyDescent="0.25">
      <c r="A624" s="241">
        <f t="shared" si="29"/>
        <v>1.9312500000000014E-2</v>
      </c>
      <c r="B624" s="241">
        <f t="shared" si="28"/>
        <v>3.3706671179140513E-4</v>
      </c>
      <c r="C624" s="241">
        <f t="shared" si="30"/>
        <v>-0.55557023301956854</v>
      </c>
      <c r="D624" s="241">
        <f>((C624-C623)/($A$3))*$D$2*'D-term Reaction'!$G$4</f>
        <v>26.686332195327076</v>
      </c>
    </row>
    <row r="625" spans="1:4" x14ac:dyDescent="0.25">
      <c r="A625" s="241">
        <f t="shared" si="29"/>
        <v>1.9343750000000014E-2</v>
      </c>
      <c r="B625" s="241">
        <f t="shared" si="28"/>
        <v>3.3761212718265334E-4</v>
      </c>
      <c r="C625" s="241">
        <f t="shared" si="30"/>
        <v>-0.47139673682596539</v>
      </c>
      <c r="D625" s="241">
        <f>((C625-C624)/($A$3))*$D$2*'D-term Reaction'!$G$4</f>
        <v>28.497778871306277</v>
      </c>
    </row>
    <row r="626" spans="1:4" x14ac:dyDescent="0.25">
      <c r="A626" s="241">
        <f t="shared" si="29"/>
        <v>1.9375000000000014E-2</v>
      </c>
      <c r="B626" s="241">
        <f t="shared" si="28"/>
        <v>3.3815754257390161E-4</v>
      </c>
      <c r="C626" s="241">
        <f t="shared" si="30"/>
        <v>-0.38268343236504643</v>
      </c>
      <c r="D626" s="241">
        <f>((C626-C625)/($A$3))*$D$2*'D-term Reaction'!$G$4</f>
        <v>30.03477635828872</v>
      </c>
    </row>
    <row r="627" spans="1:4" x14ac:dyDescent="0.25">
      <c r="A627" s="241">
        <f t="shared" si="29"/>
        <v>1.9406250000000014E-2</v>
      </c>
      <c r="B627" s="241">
        <f t="shared" si="28"/>
        <v>3.3870295796514983E-4</v>
      </c>
      <c r="C627" s="241">
        <f t="shared" si="30"/>
        <v>-0.2902846772544212</v>
      </c>
      <c r="D627" s="241">
        <f>((C627-C626)/($A$3))*$D$2*'D-term Reaction'!$G$4</f>
        <v>31.282522530253278</v>
      </c>
    </row>
    <row r="628" spans="1:4" x14ac:dyDescent="0.25">
      <c r="A628" s="241">
        <f t="shared" si="29"/>
        <v>1.9437500000000014E-2</v>
      </c>
      <c r="B628" s="241">
        <f t="shared" si="28"/>
        <v>3.3924837335639805E-4</v>
      </c>
      <c r="C628" s="241">
        <f t="shared" si="30"/>
        <v>-0.19509032201608292</v>
      </c>
      <c r="D628" s="241">
        <f>((C628-C627)/($A$3))*$D$2*'D-term Reaction'!$G$4</f>
        <v>32.229000909491802</v>
      </c>
    </row>
    <row r="629" spans="1:4" x14ac:dyDescent="0.25">
      <c r="A629" s="241">
        <f t="shared" si="29"/>
        <v>1.9468750000000014E-2</v>
      </c>
      <c r="B629" s="241">
        <f t="shared" si="28"/>
        <v>3.3979378874764626E-4</v>
      </c>
      <c r="C629" s="241">
        <f t="shared" si="30"/>
        <v>-9.8017140329518443E-2</v>
      </c>
      <c r="D629" s="241">
        <f>((C629-C628)/($A$3))*$D$2*'D-term Reaction'!$G$4</f>
        <v>32.865096391803263</v>
      </c>
    </row>
    <row r="630" spans="1:4" x14ac:dyDescent="0.25">
      <c r="A630" s="241">
        <f t="shared" si="29"/>
        <v>1.9500000000000014E-2</v>
      </c>
      <c r="B630" s="241">
        <f t="shared" si="28"/>
        <v>3.4033920413889448E-4</v>
      </c>
      <c r="C630" s="241">
        <f t="shared" si="30"/>
        <v>3.136174046153295E-14</v>
      </c>
      <c r="D630" s="241">
        <f>((C630-C629)/($A$3))*$D$2*'D-term Reaction'!$G$4</f>
        <v>33.184683029972376</v>
      </c>
    </row>
    <row r="631" spans="1:4" x14ac:dyDescent="0.25">
      <c r="A631" s="241">
        <f t="shared" si="29"/>
        <v>1.9531250000000014E-2</v>
      </c>
      <c r="B631" s="241">
        <f t="shared" si="28"/>
        <v>3.4088461953014275E-4</v>
      </c>
      <c r="C631" s="241">
        <f t="shared" si="30"/>
        <v>9.8017140329609162E-2</v>
      </c>
      <c r="D631" s="241">
        <f>((C631-C630)/($A$3))*$D$2*'D-term Reaction'!$G$4</f>
        <v>33.184683029981855</v>
      </c>
    </row>
    <row r="632" spans="1:4" x14ac:dyDescent="0.25">
      <c r="A632" s="241">
        <f t="shared" si="29"/>
        <v>1.9562500000000014E-2</v>
      </c>
      <c r="B632" s="241">
        <f t="shared" si="28"/>
        <v>3.4143003492139096E-4</v>
      </c>
      <c r="C632" s="241">
        <f t="shared" si="30"/>
        <v>0.1950903220161723</v>
      </c>
      <c r="D632" s="241">
        <f>((C632-C631)/($A$3))*$D$2*'D-term Reaction'!$G$4</f>
        <v>32.865096391802815</v>
      </c>
    </row>
    <row r="633" spans="1:4" x14ac:dyDescent="0.25">
      <c r="A633" s="241">
        <f t="shared" si="29"/>
        <v>1.9593750000000014E-2</v>
      </c>
      <c r="B633" s="241">
        <f t="shared" si="28"/>
        <v>3.4197545031263918E-4</v>
      </c>
      <c r="C633" s="241">
        <f t="shared" si="30"/>
        <v>0.29028467725450841</v>
      </c>
      <c r="D633" s="241">
        <f>((C633-C632)/($A$3))*$D$2*'D-term Reaction'!$G$4</f>
        <v>32.22900090949107</v>
      </c>
    </row>
    <row r="634" spans="1:4" x14ac:dyDescent="0.25">
      <c r="A634" s="241">
        <f t="shared" si="29"/>
        <v>1.9625000000000014E-2</v>
      </c>
      <c r="B634" s="241">
        <f t="shared" si="28"/>
        <v>3.4252086570388739E-4</v>
      </c>
      <c r="C634" s="241">
        <f t="shared" si="30"/>
        <v>0.38268343236512409</v>
      </c>
      <c r="D634" s="241">
        <f>((C634-C633)/($A$3))*$D$2*'D-term Reaction'!$G$4</f>
        <v>31.282522530250045</v>
      </c>
    </row>
    <row r="635" spans="1:4" x14ac:dyDescent="0.25">
      <c r="A635" s="241">
        <f t="shared" si="29"/>
        <v>1.9656250000000014E-2</v>
      </c>
      <c r="B635" s="241">
        <f t="shared" si="28"/>
        <v>3.4306628109513566E-4</v>
      </c>
      <c r="C635" s="241">
        <f t="shared" si="30"/>
        <v>0.47139673682603322</v>
      </c>
      <c r="D635" s="241">
        <f>((C635-C634)/($A$3))*$D$2*'D-term Reaction'!$G$4</f>
        <v>30.034776358285391</v>
      </c>
    </row>
    <row r="636" spans="1:4" x14ac:dyDescent="0.25">
      <c r="A636" s="241">
        <f t="shared" si="29"/>
        <v>1.9687500000000014E-2</v>
      </c>
      <c r="B636" s="241">
        <f t="shared" si="28"/>
        <v>3.4361169648638388E-4</v>
      </c>
      <c r="C636" s="241">
        <f t="shared" si="30"/>
        <v>0.55557023301964437</v>
      </c>
      <c r="D636" s="241">
        <f>((C636-C635)/($A$3))*$D$2*'D-term Reaction'!$G$4</f>
        <v>28.497778871308984</v>
      </c>
    </row>
    <row r="637" spans="1:4" x14ac:dyDescent="0.25">
      <c r="A637" s="241">
        <f t="shared" si="29"/>
        <v>1.9718750000000014E-2</v>
      </c>
      <c r="B637" s="241">
        <f t="shared" si="28"/>
        <v>3.441571118776321E-4</v>
      </c>
      <c r="C637" s="241">
        <f t="shared" si="30"/>
        <v>0.63439328416367613</v>
      </c>
      <c r="D637" s="241">
        <f>((C637-C636)/($A$3))*$D$2*'D-term Reaction'!$G$4</f>
        <v>26.686332195323391</v>
      </c>
    </row>
    <row r="638" spans="1:4" x14ac:dyDescent="0.25">
      <c r="A638" s="241">
        <f t="shared" si="29"/>
        <v>1.9750000000000014E-2</v>
      </c>
      <c r="B638" s="241">
        <f t="shared" si="28"/>
        <v>3.4470252726888031E-4</v>
      </c>
      <c r="C638" s="241">
        <f t="shared" si="30"/>
        <v>0.70710678118657277</v>
      </c>
      <c r="D638" s="241">
        <f>((C638-C637)/($A$3))*$D$2*'D-term Reaction'!$G$4</f>
        <v>24.617881552071889</v>
      </c>
    </row>
    <row r="639" spans="1:4" x14ac:dyDescent="0.25">
      <c r="A639" s="241">
        <f t="shared" si="29"/>
        <v>1.9781250000000014E-2</v>
      </c>
      <c r="B639" s="241">
        <f t="shared" si="28"/>
        <v>3.4524794266012858E-4</v>
      </c>
      <c r="C639" s="241">
        <f t="shared" si="30"/>
        <v>0.77301045336276619</v>
      </c>
      <c r="D639" s="241">
        <f>((C639-C638)/($A$3))*$D$2*'D-term Reaction'!$G$4</f>
        <v>22.312347251972039</v>
      </c>
    </row>
    <row r="640" spans="1:4" x14ac:dyDescent="0.25">
      <c r="A640" s="241">
        <f t="shared" si="29"/>
        <v>1.9812500000000014E-2</v>
      </c>
      <c r="B640" s="241">
        <f t="shared" si="28"/>
        <v>3.457933580513768E-4</v>
      </c>
      <c r="C640" s="241">
        <f t="shared" si="30"/>
        <v>0.83146961230256866</v>
      </c>
      <c r="D640" s="241">
        <f>((C640-C639)/($A$3))*$D$2*'D-term Reaction'!$G$4</f>
        <v>19.791932850659521</v>
      </c>
    </row>
    <row r="641" spans="1:4" x14ac:dyDescent="0.25">
      <c r="A641" s="241">
        <f t="shared" si="29"/>
        <v>1.9843750000000014E-2</v>
      </c>
      <c r="B641" s="241">
        <f t="shared" si="28"/>
        <v>3.4633877344262501E-4</v>
      </c>
      <c r="C641" s="241">
        <f t="shared" si="30"/>
        <v>0.88192126434837648</v>
      </c>
      <c r="D641" s="241">
        <f>((C641-C640)/($A$3))*$D$2*'D-term Reaction'!$G$4</f>
        <v>17.08091131662869</v>
      </c>
    </row>
    <row r="642" spans="1:4" x14ac:dyDescent="0.25">
      <c r="A642" s="241">
        <f t="shared" si="29"/>
        <v>1.9875000000000014E-2</v>
      </c>
      <c r="B642" s="241">
        <f t="shared" si="28"/>
        <v>3.4688418883387323E-4</v>
      </c>
      <c r="C642" s="241">
        <f t="shared" si="30"/>
        <v>0.92387953251130261</v>
      </c>
      <c r="D642" s="241">
        <f>((C642-C641)/($A$3))*$D$2*'D-term Reaction'!$G$4</f>
        <v>14.205391269240273</v>
      </c>
    </row>
    <row r="643" spans="1:4" x14ac:dyDescent="0.25">
      <c r="A643" s="241">
        <f t="shared" si="29"/>
        <v>1.9906250000000014E-2</v>
      </c>
      <c r="B643" s="241">
        <f t="shared" si="28"/>
        <v>3.474296042251215E-4</v>
      </c>
      <c r="C643" s="241">
        <f t="shared" si="30"/>
        <v>0.95694033573222181</v>
      </c>
      <c r="D643" s="241">
        <f>((C643-C642)/($A$3))*$D$2*'D-term Reaction'!$G$4</f>
        <v>11.193065538474402</v>
      </c>
    </row>
    <row r="644" spans="1:4" x14ac:dyDescent="0.25">
      <c r="A644" s="241">
        <f t="shared" si="29"/>
        <v>1.9937500000000014E-2</v>
      </c>
      <c r="B644" s="241">
        <f t="shared" si="28"/>
        <v>3.4797501961636971E-4</v>
      </c>
      <c r="C644" s="241">
        <f t="shared" si="30"/>
        <v>0.98078528040323976</v>
      </c>
      <c r="D644" s="241">
        <f>((C644-C643)/($A$3))*$D$2*'D-term Reaction'!$G$4</f>
        <v>8.0729444678198341</v>
      </c>
    </row>
    <row r="645" spans="1:4" x14ac:dyDescent="0.25">
      <c r="A645" s="241">
        <f t="shared" si="29"/>
        <v>1.9968750000000014E-2</v>
      </c>
      <c r="B645" s="241">
        <f t="shared" si="28"/>
        <v>3.4852043500761793E-4</v>
      </c>
      <c r="C645" s="241">
        <f t="shared" si="30"/>
        <v>0.99518472667220126</v>
      </c>
      <c r="D645" s="241">
        <f>((C645-C644)/($A$3))*$D$2*'D-term Reaction'!$G$4</f>
        <v>4.875076528819605</v>
      </c>
    </row>
    <row r="646" spans="1:4" x14ac:dyDescent="0.25">
      <c r="A646" s="241">
        <f t="shared" si="29"/>
        <v>2.0000000000000014E-2</v>
      </c>
      <c r="B646" s="241">
        <f t="shared" si="28"/>
        <v>3.4906585039886615E-4</v>
      </c>
      <c r="C646" s="241">
        <f t="shared" si="30"/>
        <v>1</v>
      </c>
      <c r="D646" s="241">
        <f>((C646-C645)/($A$3))*$D$2*'D-term Reaction'!$G$4</f>
        <v>1.6302589378595418</v>
      </c>
    </row>
    <row r="647" spans="1:4" x14ac:dyDescent="0.25">
      <c r="A647" s="241">
        <f t="shared" si="29"/>
        <v>2.0031250000000014E-2</v>
      </c>
      <c r="B647" s="241">
        <f t="shared" si="28"/>
        <v>3.4961126579011436E-4</v>
      </c>
      <c r="C647" s="241">
        <f t="shared" si="30"/>
        <v>0.9951847266721926</v>
      </c>
      <c r="D647" s="241">
        <f>((C647-C646)/($A$3))*$D$2*'D-term Reaction'!$G$4</f>
        <v>-1.6302589378624734</v>
      </c>
    </row>
    <row r="648" spans="1:4" x14ac:dyDescent="0.25">
      <c r="A648" s="241">
        <f t="shared" si="29"/>
        <v>2.0062500000000014E-2</v>
      </c>
      <c r="B648" s="241">
        <f t="shared" si="28"/>
        <v>3.5015668118136263E-4</v>
      </c>
      <c r="C648" s="241">
        <f t="shared" si="30"/>
        <v>0.98078528040322133</v>
      </c>
      <c r="D648" s="241">
        <f>((C648-C647)/($A$3))*$D$2*'D-term Reaction'!$G$4</f>
        <v>-4.8750765288229134</v>
      </c>
    </row>
    <row r="649" spans="1:4" x14ac:dyDescent="0.25">
      <c r="A649" s="241">
        <f t="shared" si="29"/>
        <v>2.0093750000000014E-2</v>
      </c>
      <c r="B649" s="241">
        <f t="shared" si="28"/>
        <v>3.5070209657261085E-4</v>
      </c>
      <c r="C649" s="241">
        <f t="shared" si="30"/>
        <v>0.95694033573219439</v>
      </c>
      <c r="D649" s="241">
        <f>((C649-C648)/($A$3))*$D$2*'D-term Reaction'!$G$4</f>
        <v>-8.0729444678228788</v>
      </c>
    </row>
    <row r="650" spans="1:4" x14ac:dyDescent="0.25">
      <c r="A650" s="241">
        <f t="shared" si="29"/>
        <v>2.0125000000000014E-2</v>
      </c>
      <c r="B650" s="241">
        <f t="shared" si="28"/>
        <v>3.5124751196385906E-4</v>
      </c>
      <c r="C650" s="241">
        <f t="shared" si="30"/>
        <v>0.92387953251127186</v>
      </c>
      <c r="D650" s="241">
        <f>((C650-C649)/($A$3))*$D$2*'D-term Reaction'!$G$4</f>
        <v>-11.193065538475532</v>
      </c>
    </row>
    <row r="651" spans="1:4" x14ac:dyDescent="0.25">
      <c r="A651" s="241">
        <f t="shared" si="29"/>
        <v>2.0156250000000014E-2</v>
      </c>
      <c r="B651" s="241">
        <f t="shared" si="28"/>
        <v>3.5179292735510728E-4</v>
      </c>
      <c r="C651" s="241">
        <f t="shared" si="30"/>
        <v>0.88192126434833851</v>
      </c>
      <c r="D651" s="241">
        <f>((C651-C650)/($A$3))*$D$2*'D-term Reaction'!$G$4</f>
        <v>-14.205391269242712</v>
      </c>
    </row>
    <row r="652" spans="1:4" x14ac:dyDescent="0.25">
      <c r="A652" s="241">
        <f t="shared" si="29"/>
        <v>2.0187500000000014E-2</v>
      </c>
      <c r="B652" s="241">
        <f t="shared" si="28"/>
        <v>3.5233834274635555E-4</v>
      </c>
      <c r="C652" s="241">
        <f t="shared" si="30"/>
        <v>0.83146961230251615</v>
      </c>
      <c r="D652" s="241">
        <f>((C652-C651)/($A$3))*$D$2*'D-term Reaction'!$G$4</f>
        <v>-17.080911316633614</v>
      </c>
    </row>
    <row r="653" spans="1:4" x14ac:dyDescent="0.25">
      <c r="A653" s="241">
        <f t="shared" si="29"/>
        <v>2.0218750000000014E-2</v>
      </c>
      <c r="B653" s="241">
        <f t="shared" si="28"/>
        <v>3.5288375813760376E-4</v>
      </c>
      <c r="C653" s="241">
        <f t="shared" si="30"/>
        <v>0.77301045336271068</v>
      </c>
      <c r="D653" s="241">
        <f>((C653-C652)/($A$3))*$D$2*'D-term Reaction'!$G$4</f>
        <v>-19.791932850660533</v>
      </c>
    </row>
    <row r="654" spans="1:4" x14ac:dyDescent="0.25">
      <c r="A654" s="241">
        <f t="shared" si="29"/>
        <v>2.0250000000000015E-2</v>
      </c>
      <c r="B654" s="241">
        <f t="shared" si="28"/>
        <v>3.5342917352885198E-4</v>
      </c>
      <c r="C654" s="241">
        <f t="shared" si="30"/>
        <v>0.70710678118651604</v>
      </c>
      <c r="D654" s="241">
        <f>((C654-C653)/($A$3))*$D$2*'D-term Reaction'!$G$4</f>
        <v>-22.312347251972451</v>
      </c>
    </row>
    <row r="655" spans="1:4" x14ac:dyDescent="0.25">
      <c r="A655" s="241">
        <f t="shared" si="29"/>
        <v>2.0281250000000015E-2</v>
      </c>
      <c r="B655" s="241">
        <f t="shared" si="28"/>
        <v>3.539745889201002E-4</v>
      </c>
      <c r="C655" s="241">
        <f t="shared" si="30"/>
        <v>0.63439328416361407</v>
      </c>
      <c r="D655" s="241">
        <f>((C655-C654)/($A$3))*$D$2*'D-term Reaction'!$G$4</f>
        <v>-24.61788155207369</v>
      </c>
    </row>
    <row r="656" spans="1:4" x14ac:dyDescent="0.25">
      <c r="A656" s="241">
        <f t="shared" si="29"/>
        <v>2.0312500000000015E-2</v>
      </c>
      <c r="B656" s="241">
        <f t="shared" ref="B656:B719" si="31">RADIANS(A656)</f>
        <v>3.5452000431134847E-4</v>
      </c>
      <c r="C656" s="241">
        <f t="shared" si="30"/>
        <v>0.55557023301956576</v>
      </c>
      <c r="D656" s="241">
        <f>((C656-C655)/($A$3))*$D$2*'D-term Reaction'!$G$4</f>
        <v>-26.68633219532899</v>
      </c>
    </row>
    <row r="657" spans="1:4" x14ac:dyDescent="0.25">
      <c r="A657" s="241">
        <f t="shared" ref="A657:A720" si="32">A656+$A$3</f>
        <v>2.0343750000000015E-2</v>
      </c>
      <c r="B657" s="241">
        <f t="shared" si="31"/>
        <v>3.5506541970259668E-4</v>
      </c>
      <c r="C657" s="241">
        <f t="shared" ref="C657:C720" si="33">$C$2*COS(B657*$B$2*360)</f>
        <v>0.47139673682595606</v>
      </c>
      <c r="D657" s="241">
        <f>((C657-C656)/($A$3))*$D$2*'D-term Reaction'!$G$4</f>
        <v>-28.497778871308498</v>
      </c>
    </row>
    <row r="658" spans="1:4" x14ac:dyDescent="0.25">
      <c r="A658" s="241">
        <f t="shared" si="32"/>
        <v>2.0375000000000015E-2</v>
      </c>
      <c r="B658" s="241">
        <f t="shared" si="31"/>
        <v>3.556108350938449E-4</v>
      </c>
      <c r="C658" s="241">
        <f t="shared" si="33"/>
        <v>0.38268343236505636</v>
      </c>
      <c r="D658" s="241">
        <f>((C658-C657)/($A$3))*$D$2*'D-term Reaction'!$G$4</f>
        <v>-30.034776358282198</v>
      </c>
    </row>
    <row r="659" spans="1:4" x14ac:dyDescent="0.25">
      <c r="A659" s="241">
        <f t="shared" si="32"/>
        <v>2.0406250000000015E-2</v>
      </c>
      <c r="B659" s="241">
        <f t="shared" si="31"/>
        <v>3.5615625048509311E-4</v>
      </c>
      <c r="C659" s="241">
        <f t="shared" si="33"/>
        <v>0.29028467725441792</v>
      </c>
      <c r="D659" s="241">
        <f>((C659-C658)/($A$3))*$D$2*'D-term Reaction'!$G$4</f>
        <v>-31.282522530257744</v>
      </c>
    </row>
    <row r="660" spans="1:4" x14ac:dyDescent="0.25">
      <c r="A660" s="241">
        <f t="shared" si="32"/>
        <v>2.0437500000000015E-2</v>
      </c>
      <c r="B660" s="241">
        <f t="shared" si="31"/>
        <v>3.5670166587634138E-4</v>
      </c>
      <c r="C660" s="241">
        <f t="shared" si="33"/>
        <v>0.19509032201607257</v>
      </c>
      <c r="D660" s="241">
        <f>((C660-C659)/($A$3))*$D$2*'D-term Reaction'!$G$4</f>
        <v>-32.229000909494196</v>
      </c>
    </row>
    <row r="661" spans="1:4" x14ac:dyDescent="0.25">
      <c r="A661" s="241">
        <f t="shared" si="32"/>
        <v>2.0468750000000015E-2</v>
      </c>
      <c r="B661" s="241">
        <f t="shared" si="31"/>
        <v>3.572470812675896E-4</v>
      </c>
      <c r="C661" s="241">
        <f t="shared" si="33"/>
        <v>9.8017140329522107E-2</v>
      </c>
      <c r="D661" s="241">
        <f>((C661-C660)/($A$3))*$D$2*'D-term Reaction'!$G$4</f>
        <v>-32.865096391798524</v>
      </c>
    </row>
    <row r="662" spans="1:4" x14ac:dyDescent="0.25">
      <c r="A662" s="241">
        <f t="shared" si="32"/>
        <v>2.0500000000000015E-2</v>
      </c>
      <c r="B662" s="241">
        <f t="shared" si="31"/>
        <v>3.5779249665883781E-4</v>
      </c>
      <c r="C662" s="241">
        <f t="shared" si="33"/>
        <v>-4.9002794010044592E-14</v>
      </c>
      <c r="D662" s="241">
        <f>((C662-C661)/($A$3))*$D$2*'D-term Reaction'!$G$4</f>
        <v>-33.184683029979595</v>
      </c>
    </row>
    <row r="663" spans="1:4" x14ac:dyDescent="0.25">
      <c r="A663" s="241">
        <f t="shared" si="32"/>
        <v>2.0531250000000015E-2</v>
      </c>
      <c r="B663" s="241">
        <f t="shared" si="31"/>
        <v>3.5833791205008603E-4</v>
      </c>
      <c r="C663" s="241">
        <f t="shared" si="33"/>
        <v>-9.8017140329605498E-2</v>
      </c>
      <c r="D663" s="241">
        <f>((C663-C662)/($A$3))*$D$2*'D-term Reaction'!$G$4</f>
        <v>-33.184683029974643</v>
      </c>
    </row>
    <row r="664" spans="1:4" x14ac:dyDescent="0.25">
      <c r="A664" s="241">
        <f t="shared" si="32"/>
        <v>2.0562500000000015E-2</v>
      </c>
      <c r="B664" s="241">
        <f t="shared" si="31"/>
        <v>3.5888332744133425E-4</v>
      </c>
      <c r="C664" s="241">
        <f t="shared" si="33"/>
        <v>-0.19509032201616869</v>
      </c>
      <c r="D664" s="241">
        <f>((C664-C663)/($A$3))*$D$2*'D-term Reaction'!$G$4</f>
        <v>-32.86509639180283</v>
      </c>
    </row>
    <row r="665" spans="1:4" x14ac:dyDescent="0.25">
      <c r="A665" s="241">
        <f t="shared" si="32"/>
        <v>2.0593750000000015E-2</v>
      </c>
      <c r="B665" s="241">
        <f t="shared" si="31"/>
        <v>3.5942874283258252E-4</v>
      </c>
      <c r="C665" s="241">
        <f t="shared" si="33"/>
        <v>-0.29028467725451168</v>
      </c>
      <c r="D665" s="241">
        <f>((C665-C664)/($A$3))*$D$2*'D-term Reaction'!$G$4</f>
        <v>-32.229000909493401</v>
      </c>
    </row>
    <row r="666" spans="1:4" x14ac:dyDescent="0.25">
      <c r="A666" s="241">
        <f t="shared" si="32"/>
        <v>2.0625000000000015E-2</v>
      </c>
      <c r="B666" s="241">
        <f t="shared" si="31"/>
        <v>3.5997415822383073E-4</v>
      </c>
      <c r="C666" s="241">
        <f t="shared" si="33"/>
        <v>-0.3826834323651338</v>
      </c>
      <c r="D666" s="241">
        <f>((C666-C665)/($A$3))*$D$2*'D-term Reaction'!$G$4</f>
        <v>-31.282522530252223</v>
      </c>
    </row>
    <row r="667" spans="1:4" x14ac:dyDescent="0.25">
      <c r="A667" s="241">
        <f t="shared" si="32"/>
        <v>2.0656250000000015E-2</v>
      </c>
      <c r="B667" s="241">
        <f t="shared" si="31"/>
        <v>3.6051957361507895E-4</v>
      </c>
      <c r="C667" s="241">
        <f t="shared" si="33"/>
        <v>-0.47139673682603622</v>
      </c>
      <c r="D667" s="241">
        <f>((C667-C666)/($A$3))*$D$2*'D-term Reaction'!$G$4</f>
        <v>-30.034776358283121</v>
      </c>
    </row>
    <row r="668" spans="1:4" x14ac:dyDescent="0.25">
      <c r="A668" s="241">
        <f t="shared" si="32"/>
        <v>2.0687500000000015E-2</v>
      </c>
      <c r="B668" s="241">
        <f t="shared" si="31"/>
        <v>3.6106498900632716E-4</v>
      </c>
      <c r="C668" s="241">
        <f t="shared" si="33"/>
        <v>-0.55557023301963537</v>
      </c>
      <c r="D668" s="241">
        <f>((C668-C667)/($A$3))*$D$2*'D-term Reaction'!$G$4</f>
        <v>-28.497778871304924</v>
      </c>
    </row>
    <row r="669" spans="1:4" x14ac:dyDescent="0.25">
      <c r="A669" s="241">
        <f t="shared" si="32"/>
        <v>2.0718750000000015E-2</v>
      </c>
      <c r="B669" s="241">
        <f t="shared" si="31"/>
        <v>3.6161040439757543E-4</v>
      </c>
      <c r="C669" s="241">
        <f t="shared" si="33"/>
        <v>-0.63439328416368435</v>
      </c>
      <c r="D669" s="241">
        <f>((C669-C668)/($A$3))*$D$2*'D-term Reaction'!$G$4</f>
        <v>-26.686332195329218</v>
      </c>
    </row>
    <row r="670" spans="1:4" x14ac:dyDescent="0.25">
      <c r="A670" s="241">
        <f t="shared" si="32"/>
        <v>2.0750000000000015E-2</v>
      </c>
      <c r="B670" s="241">
        <f t="shared" si="31"/>
        <v>3.6215581978882365E-4</v>
      </c>
      <c r="C670" s="241">
        <f t="shared" si="33"/>
        <v>-0.70710678118658032</v>
      </c>
      <c r="D670" s="241">
        <f>((C670-C669)/($A$3))*$D$2*'D-term Reaction'!$G$4</f>
        <v>-24.617881552071662</v>
      </c>
    </row>
    <row r="671" spans="1:4" x14ac:dyDescent="0.25">
      <c r="A671" s="241">
        <f t="shared" si="32"/>
        <v>2.0781250000000015E-2</v>
      </c>
      <c r="B671" s="241">
        <f t="shared" si="31"/>
        <v>3.6270123518007186E-4</v>
      </c>
      <c r="C671" s="241">
        <f t="shared" si="33"/>
        <v>-0.77301045336276386</v>
      </c>
      <c r="D671" s="241">
        <f>((C671-C670)/($A$3))*$D$2*'D-term Reaction'!$G$4</f>
        <v>-22.312347251968696</v>
      </c>
    </row>
    <row r="672" spans="1:4" x14ac:dyDescent="0.25">
      <c r="A672" s="241">
        <f t="shared" si="32"/>
        <v>2.0812500000000015E-2</v>
      </c>
      <c r="B672" s="241">
        <f t="shared" si="31"/>
        <v>3.6324665057132008E-4</v>
      </c>
      <c r="C672" s="241">
        <f t="shared" si="33"/>
        <v>-0.83146961230257455</v>
      </c>
      <c r="D672" s="241">
        <f>((C672-C671)/($A$3))*$D$2*'D-term Reaction'!$G$4</f>
        <v>-19.791932850662306</v>
      </c>
    </row>
    <row r="673" spans="1:4" x14ac:dyDescent="0.25">
      <c r="A673" s="241">
        <f t="shared" si="32"/>
        <v>2.0843750000000015E-2</v>
      </c>
      <c r="B673" s="241">
        <f t="shared" si="31"/>
        <v>3.6379206596256835E-4</v>
      </c>
      <c r="C673" s="241">
        <f t="shared" si="33"/>
        <v>-0.88192126434837803</v>
      </c>
      <c r="D673" s="241">
        <f>((C673-C672)/($A$3))*$D$2*'D-term Reaction'!$G$4</f>
        <v>-17.080911316627226</v>
      </c>
    </row>
    <row r="674" spans="1:4" x14ac:dyDescent="0.25">
      <c r="A674" s="241">
        <f t="shared" si="32"/>
        <v>2.0875000000000015E-2</v>
      </c>
      <c r="B674" s="241">
        <f t="shared" si="31"/>
        <v>3.6433748135381657E-4</v>
      </c>
      <c r="C674" s="241">
        <f t="shared" si="33"/>
        <v>-0.92387953251130395</v>
      </c>
      <c r="D674" s="241">
        <f>((C674-C673)/($A$3))*$D$2*'D-term Reaction'!$G$4</f>
        <v>-14.205391269240197</v>
      </c>
    </row>
    <row r="675" spans="1:4" x14ac:dyDescent="0.25">
      <c r="A675" s="241">
        <f t="shared" si="32"/>
        <v>2.0906250000000015E-2</v>
      </c>
      <c r="B675" s="241">
        <f t="shared" si="31"/>
        <v>3.6488289674506478E-4</v>
      </c>
      <c r="C675" s="241">
        <f t="shared" si="33"/>
        <v>-0.95694033573222492</v>
      </c>
      <c r="D675" s="241">
        <f>((C675-C674)/($A$3))*$D$2*'D-term Reaction'!$G$4</f>
        <v>-11.193065538475004</v>
      </c>
    </row>
    <row r="676" spans="1:4" x14ac:dyDescent="0.25">
      <c r="A676" s="241">
        <f t="shared" si="32"/>
        <v>2.0937500000000015E-2</v>
      </c>
      <c r="B676" s="241">
        <f t="shared" si="31"/>
        <v>3.65428312136313E-4</v>
      </c>
      <c r="C676" s="241">
        <f t="shared" si="33"/>
        <v>-0.98078528040323776</v>
      </c>
      <c r="D676" s="241">
        <f>((C676-C675)/($A$3))*$D$2*'D-term Reaction'!$G$4</f>
        <v>-8.0729444678181057</v>
      </c>
    </row>
    <row r="677" spans="1:4" x14ac:dyDescent="0.25">
      <c r="A677" s="241">
        <f t="shared" si="32"/>
        <v>2.0968750000000015E-2</v>
      </c>
      <c r="B677" s="241">
        <f t="shared" si="31"/>
        <v>3.6597372752756127E-4</v>
      </c>
      <c r="C677" s="241">
        <f t="shared" si="33"/>
        <v>-0.99518472667220159</v>
      </c>
      <c r="D677" s="241">
        <f>((C677-C676)/($A$3))*$D$2*'D-term Reaction'!$G$4</f>
        <v>-4.8750765288203954</v>
      </c>
    </row>
    <row r="678" spans="1:4" x14ac:dyDescent="0.25">
      <c r="A678" s="241">
        <f t="shared" si="32"/>
        <v>2.1000000000000015E-2</v>
      </c>
      <c r="B678" s="241">
        <f t="shared" si="31"/>
        <v>3.6651914291880948E-4</v>
      </c>
      <c r="C678" s="241">
        <f t="shared" si="33"/>
        <v>-1</v>
      </c>
      <c r="D678" s="241">
        <f>((C678-C677)/($A$3))*$D$2*'D-term Reaction'!$G$4</f>
        <v>-1.630258937859429</v>
      </c>
    </row>
    <row r="679" spans="1:4" x14ac:dyDescent="0.25">
      <c r="A679" s="241">
        <f t="shared" si="32"/>
        <v>2.1031250000000015E-2</v>
      </c>
      <c r="B679" s="241">
        <f t="shared" si="31"/>
        <v>3.670645583100577E-4</v>
      </c>
      <c r="C679" s="241">
        <f t="shared" si="33"/>
        <v>-0.99518472667219304</v>
      </c>
      <c r="D679" s="241">
        <f>((C679-C678)/($A$3))*$D$2*'D-term Reaction'!$G$4</f>
        <v>1.6302589378623231</v>
      </c>
    </row>
    <row r="680" spans="1:4" x14ac:dyDescent="0.25">
      <c r="A680" s="241">
        <f t="shared" si="32"/>
        <v>2.1062500000000015E-2</v>
      </c>
      <c r="B680" s="241">
        <f t="shared" si="31"/>
        <v>3.6760997370130591E-4</v>
      </c>
      <c r="C680" s="241">
        <f t="shared" si="33"/>
        <v>-0.98078528040322066</v>
      </c>
      <c r="D680" s="241">
        <f>((C680-C679)/($A$3))*$D$2*'D-term Reaction'!$G$4</f>
        <v>4.8750765288232891</v>
      </c>
    </row>
    <row r="681" spans="1:4" x14ac:dyDescent="0.25">
      <c r="A681" s="241">
        <f t="shared" si="32"/>
        <v>2.1093750000000015E-2</v>
      </c>
      <c r="B681" s="241">
        <f t="shared" si="31"/>
        <v>3.6815538909255413E-4</v>
      </c>
      <c r="C681" s="241">
        <f t="shared" si="33"/>
        <v>-0.9569403357321955</v>
      </c>
      <c r="D681" s="241">
        <f>((C681-C680)/($A$3))*$D$2*'D-term Reaction'!$G$4</f>
        <v>8.0729444678222766</v>
      </c>
    </row>
    <row r="682" spans="1:4" x14ac:dyDescent="0.25">
      <c r="A682" s="241">
        <f t="shared" si="32"/>
        <v>2.1125000000000015E-2</v>
      </c>
      <c r="B682" s="241">
        <f t="shared" si="31"/>
        <v>3.687008044838024E-4</v>
      </c>
      <c r="C682" s="241">
        <f t="shared" si="33"/>
        <v>-0.92387953251127053</v>
      </c>
      <c r="D682" s="241">
        <f>((C682-C681)/($A$3))*$D$2*'D-term Reaction'!$G$4</f>
        <v>11.193065538476359</v>
      </c>
    </row>
    <row r="683" spans="1:4" x14ac:dyDescent="0.25">
      <c r="A683" s="241">
        <f t="shared" si="32"/>
        <v>2.1156250000000015E-2</v>
      </c>
      <c r="B683" s="241">
        <f t="shared" si="31"/>
        <v>3.6924621987505062E-4</v>
      </c>
      <c r="C683" s="241">
        <f t="shared" si="33"/>
        <v>-0.88192126434833029</v>
      </c>
      <c r="D683" s="241">
        <f>((C683-C682)/($A$3))*$D$2*'D-term Reaction'!$G$4</f>
        <v>14.205391269245046</v>
      </c>
    </row>
    <row r="684" spans="1:4" x14ac:dyDescent="0.25">
      <c r="A684" s="241">
        <f t="shared" si="32"/>
        <v>2.1187500000000015E-2</v>
      </c>
      <c r="B684" s="241">
        <f t="shared" si="31"/>
        <v>3.6979163526629883E-4</v>
      </c>
      <c r="C684" s="241">
        <f t="shared" si="33"/>
        <v>-0.83146961230251815</v>
      </c>
      <c r="D684" s="241">
        <f>((C684-C683)/($A$3))*$D$2*'D-term Reaction'!$G$4</f>
        <v>17.080911316630161</v>
      </c>
    </row>
    <row r="685" spans="1:4" x14ac:dyDescent="0.25">
      <c r="A685" s="241">
        <f t="shared" si="32"/>
        <v>2.1218750000000015E-2</v>
      </c>
      <c r="B685" s="241">
        <f t="shared" si="31"/>
        <v>3.7033705065754705E-4</v>
      </c>
      <c r="C685" s="241">
        <f t="shared" si="33"/>
        <v>-0.77301045336270857</v>
      </c>
      <c r="D685" s="241">
        <f>((C685-C684)/($A$3))*$D$2*'D-term Reaction'!$G$4</f>
        <v>19.791932850661926</v>
      </c>
    </row>
    <row r="686" spans="1:4" x14ac:dyDescent="0.25">
      <c r="A686" s="241">
        <f t="shared" si="32"/>
        <v>2.1250000000000015E-2</v>
      </c>
      <c r="B686" s="241">
        <f t="shared" si="31"/>
        <v>3.7088246604879532E-4</v>
      </c>
      <c r="C686" s="241">
        <f t="shared" si="33"/>
        <v>-0.70710678118650849</v>
      </c>
      <c r="D686" s="241">
        <f>((C686-C685)/($A$3))*$D$2*'D-term Reaction'!$G$4</f>
        <v>22.312347251974295</v>
      </c>
    </row>
    <row r="687" spans="1:4" x14ac:dyDescent="0.25">
      <c r="A687" s="241">
        <f t="shared" si="32"/>
        <v>2.1281250000000015E-2</v>
      </c>
      <c r="B687" s="241">
        <f t="shared" si="31"/>
        <v>3.7142788144004353E-4</v>
      </c>
      <c r="C687" s="241">
        <f t="shared" si="33"/>
        <v>-0.63439328416360585</v>
      </c>
      <c r="D687" s="241">
        <f>((C687-C686)/($A$3))*$D$2*'D-term Reaction'!$G$4</f>
        <v>24.617881552073914</v>
      </c>
    </row>
    <row r="688" spans="1:4" x14ac:dyDescent="0.25">
      <c r="A688" s="241">
        <f t="shared" si="32"/>
        <v>2.1312500000000015E-2</v>
      </c>
      <c r="B688" s="241">
        <f t="shared" si="31"/>
        <v>3.7197329683129175E-4</v>
      </c>
      <c r="C688" s="241">
        <f t="shared" si="33"/>
        <v>-0.55557023301956288</v>
      </c>
      <c r="D688" s="241">
        <f>((C688-C687)/($A$3))*$D$2*'D-term Reaction'!$G$4</f>
        <v>26.686332195327189</v>
      </c>
    </row>
    <row r="689" spans="1:4" x14ac:dyDescent="0.25">
      <c r="A689" s="241">
        <f t="shared" si="32"/>
        <v>2.1343750000000015E-2</v>
      </c>
      <c r="B689" s="241">
        <f t="shared" si="31"/>
        <v>3.7251871222253996E-4</v>
      </c>
      <c r="C689" s="241">
        <f t="shared" si="33"/>
        <v>-0.47139673682595934</v>
      </c>
      <c r="D689" s="241">
        <f>((C689-C688)/($A$3))*$D$2*'D-term Reaction'!$G$4</f>
        <v>28.497778871306416</v>
      </c>
    </row>
    <row r="690" spans="1:4" x14ac:dyDescent="0.25">
      <c r="A690" s="241">
        <f t="shared" si="32"/>
        <v>2.1375000000000016E-2</v>
      </c>
      <c r="B690" s="241">
        <f t="shared" si="31"/>
        <v>3.7306412761378823E-4</v>
      </c>
      <c r="C690" s="241">
        <f t="shared" si="33"/>
        <v>-0.3826834323650401</v>
      </c>
      <c r="D690" s="241">
        <f>((C690-C689)/($A$3))*$D$2*'D-term Reaction'!$G$4</f>
        <v>30.034776358288813</v>
      </c>
    </row>
    <row r="691" spans="1:4" x14ac:dyDescent="0.25">
      <c r="A691" s="241">
        <f t="shared" si="32"/>
        <v>2.1406250000000016E-2</v>
      </c>
      <c r="B691" s="241">
        <f t="shared" si="31"/>
        <v>3.7360954300503645E-4</v>
      </c>
      <c r="C691" s="241">
        <f t="shared" si="33"/>
        <v>-0.29028467725441465</v>
      </c>
      <c r="D691" s="241">
        <f>((C691-C690)/($A$3))*$D$2*'D-term Reaction'!$G$4</f>
        <v>31.282522530253345</v>
      </c>
    </row>
    <row r="692" spans="1:4" x14ac:dyDescent="0.25">
      <c r="A692" s="241">
        <f t="shared" si="32"/>
        <v>2.1437500000000016E-2</v>
      </c>
      <c r="B692" s="241">
        <f t="shared" si="31"/>
        <v>3.7415495839628467E-4</v>
      </c>
      <c r="C692" s="241">
        <f t="shared" si="33"/>
        <v>-0.19509032201608315</v>
      </c>
      <c r="D692" s="241">
        <f>((C692-C691)/($A$3))*$D$2*'D-term Reaction'!$G$4</f>
        <v>32.229000909489507</v>
      </c>
    </row>
    <row r="693" spans="1:4" x14ac:dyDescent="0.25">
      <c r="A693" s="241">
        <f t="shared" si="32"/>
        <v>2.1468750000000016E-2</v>
      </c>
      <c r="B693" s="241">
        <f t="shared" si="31"/>
        <v>3.7470037378753288E-4</v>
      </c>
      <c r="C693" s="241">
        <f t="shared" si="33"/>
        <v>-9.8017140329518693E-2</v>
      </c>
      <c r="D693" s="241">
        <f>((C693-C692)/($A$3))*$D$2*'D-term Reaction'!$G$4</f>
        <v>32.865096391803256</v>
      </c>
    </row>
    <row r="694" spans="1:4" x14ac:dyDescent="0.25">
      <c r="A694" s="241">
        <f t="shared" si="32"/>
        <v>2.1500000000000016E-2</v>
      </c>
      <c r="B694" s="241">
        <f t="shared" si="31"/>
        <v>3.7524578917878115E-4</v>
      </c>
      <c r="C694" s="241">
        <f t="shared" si="33"/>
        <v>5.2432992843354231E-14</v>
      </c>
      <c r="D694" s="241">
        <f>((C694-C693)/($A$3))*$D$2*'D-term Reaction'!$G$4</f>
        <v>33.184683029979595</v>
      </c>
    </row>
    <row r="695" spans="1:4" x14ac:dyDescent="0.25">
      <c r="A695" s="241">
        <f t="shared" si="32"/>
        <v>2.1531250000000016E-2</v>
      </c>
      <c r="B695" s="241">
        <f t="shared" si="31"/>
        <v>3.7579120457002937E-4</v>
      </c>
      <c r="C695" s="241">
        <f t="shared" si="33"/>
        <v>9.8017140329608912E-2</v>
      </c>
      <c r="D695" s="241">
        <f>((C695-C694)/($A$3))*$D$2*'D-term Reaction'!$G$4</f>
        <v>33.184683029974636</v>
      </c>
    </row>
    <row r="696" spans="1:4" x14ac:dyDescent="0.25">
      <c r="A696" s="241">
        <f t="shared" si="32"/>
        <v>2.1562500000000016E-2</v>
      </c>
      <c r="B696" s="241">
        <f t="shared" si="31"/>
        <v>3.7633661996127758E-4</v>
      </c>
      <c r="C696" s="241">
        <f t="shared" si="33"/>
        <v>0.19509032201617207</v>
      </c>
      <c r="D696" s="241">
        <f>((C696-C695)/($A$3))*$D$2*'D-term Reaction'!$G$4</f>
        <v>32.865096391802822</v>
      </c>
    </row>
    <row r="697" spans="1:4" x14ac:dyDescent="0.25">
      <c r="A697" s="241">
        <f t="shared" si="32"/>
        <v>2.1593750000000016E-2</v>
      </c>
      <c r="B697" s="241">
        <f t="shared" si="31"/>
        <v>3.768820353525258E-4</v>
      </c>
      <c r="C697" s="241">
        <f t="shared" si="33"/>
        <v>0.29028467725450136</v>
      </c>
      <c r="D697" s="241">
        <f>((C697-C696)/($A$3))*$D$2*'D-term Reaction'!$G$4</f>
        <v>32.229000909488761</v>
      </c>
    </row>
    <row r="698" spans="1:4" x14ac:dyDescent="0.25">
      <c r="A698" s="241">
        <f t="shared" si="32"/>
        <v>2.1625000000000016E-2</v>
      </c>
      <c r="B698" s="241">
        <f t="shared" si="31"/>
        <v>3.7742745074377401E-4</v>
      </c>
      <c r="C698" s="241">
        <f t="shared" si="33"/>
        <v>0.38268343236513697</v>
      </c>
      <c r="D698" s="241">
        <f>((C698-C697)/($A$3))*$D$2*'D-term Reaction'!$G$4</f>
        <v>31.282522530256788</v>
      </c>
    </row>
    <row r="699" spans="1:4" x14ac:dyDescent="0.25">
      <c r="A699" s="241">
        <f t="shared" si="32"/>
        <v>2.1656250000000016E-2</v>
      </c>
      <c r="B699" s="241">
        <f t="shared" si="31"/>
        <v>3.7797286613502228E-4</v>
      </c>
      <c r="C699" s="241">
        <f t="shared" si="33"/>
        <v>0.47139673682603928</v>
      </c>
      <c r="D699" s="241">
        <f>((C699-C698)/($A$3))*$D$2*'D-term Reaction'!$G$4</f>
        <v>30.034776358283082</v>
      </c>
    </row>
    <row r="700" spans="1:4" x14ac:dyDescent="0.25">
      <c r="A700" s="241">
        <f t="shared" si="32"/>
        <v>2.1687500000000016E-2</v>
      </c>
      <c r="B700" s="241">
        <f t="shared" si="31"/>
        <v>3.785182815262705E-4</v>
      </c>
      <c r="C700" s="241">
        <f t="shared" si="33"/>
        <v>0.55557023301963826</v>
      </c>
      <c r="D700" s="241">
        <f>((C700-C699)/($A$3))*$D$2*'D-term Reaction'!$G$4</f>
        <v>28.497778871304867</v>
      </c>
    </row>
    <row r="701" spans="1:4" x14ac:dyDescent="0.25">
      <c r="A701" s="241">
        <f t="shared" si="32"/>
        <v>2.1718750000000016E-2</v>
      </c>
      <c r="B701" s="241">
        <f t="shared" si="31"/>
        <v>3.7906369691751872E-4</v>
      </c>
      <c r="C701" s="241">
        <f t="shared" si="33"/>
        <v>0.6343932841636869</v>
      </c>
      <c r="D701" s="241">
        <f>((C701-C700)/($A$3))*$D$2*'D-term Reaction'!$G$4</f>
        <v>26.686332195329104</v>
      </c>
    </row>
    <row r="702" spans="1:4" x14ac:dyDescent="0.25">
      <c r="A702" s="241">
        <f t="shared" si="32"/>
        <v>2.1750000000000016E-2</v>
      </c>
      <c r="B702" s="241">
        <f t="shared" si="31"/>
        <v>3.7960911230876693E-4</v>
      </c>
      <c r="C702" s="241">
        <f t="shared" si="33"/>
        <v>0.70710678118658266</v>
      </c>
      <c r="D702" s="241">
        <f>((C702-C701)/($A$3))*$D$2*'D-term Reaction'!$G$4</f>
        <v>24.617881552071584</v>
      </c>
    </row>
    <row r="703" spans="1:4" x14ac:dyDescent="0.25">
      <c r="A703" s="241">
        <f t="shared" si="32"/>
        <v>2.1781250000000016E-2</v>
      </c>
      <c r="B703" s="241">
        <f t="shared" si="31"/>
        <v>3.801545277000152E-4</v>
      </c>
      <c r="C703" s="241">
        <f t="shared" si="33"/>
        <v>0.77301045336276608</v>
      </c>
      <c r="D703" s="241">
        <f>((C703-C702)/($A$3))*$D$2*'D-term Reaction'!$G$4</f>
        <v>22.312347251968657</v>
      </c>
    </row>
    <row r="704" spans="1:4" x14ac:dyDescent="0.25">
      <c r="A704" s="241">
        <f t="shared" si="32"/>
        <v>2.1812500000000016E-2</v>
      </c>
      <c r="B704" s="241">
        <f t="shared" si="31"/>
        <v>3.8069994309126342E-4</v>
      </c>
      <c r="C704" s="241">
        <f t="shared" si="33"/>
        <v>0.83146961230257643</v>
      </c>
      <c r="D704" s="241">
        <f>((C704-C703)/($A$3))*$D$2*'D-term Reaction'!$G$4</f>
        <v>19.791932850662189</v>
      </c>
    </row>
    <row r="705" spans="1:4" x14ac:dyDescent="0.25">
      <c r="A705" s="241">
        <f t="shared" si="32"/>
        <v>2.1843750000000016E-2</v>
      </c>
      <c r="B705" s="241">
        <f t="shared" si="31"/>
        <v>3.8124535848251163E-4</v>
      </c>
      <c r="C705" s="241">
        <f t="shared" si="33"/>
        <v>0.8819212643483797</v>
      </c>
      <c r="D705" s="241">
        <f>((C705-C704)/($A$3))*$D$2*'D-term Reaction'!$G$4</f>
        <v>17.080911316627152</v>
      </c>
    </row>
    <row r="706" spans="1:4" x14ac:dyDescent="0.25">
      <c r="A706" s="241">
        <f t="shared" si="32"/>
        <v>2.1875000000000016E-2</v>
      </c>
      <c r="B706" s="241">
        <f t="shared" si="31"/>
        <v>3.8179077387375985E-4</v>
      </c>
      <c r="C706" s="241">
        <f t="shared" si="33"/>
        <v>0.92387953251130528</v>
      </c>
      <c r="D706" s="241">
        <f>((C706-C705)/($A$3))*$D$2*'D-term Reaction'!$G$4</f>
        <v>14.205391269240085</v>
      </c>
    </row>
    <row r="707" spans="1:4" x14ac:dyDescent="0.25">
      <c r="A707" s="241">
        <f t="shared" si="32"/>
        <v>2.1906250000000016E-2</v>
      </c>
      <c r="B707" s="241">
        <f t="shared" si="31"/>
        <v>3.8233618926500812E-4</v>
      </c>
      <c r="C707" s="241">
        <f t="shared" si="33"/>
        <v>0.95694033573222592</v>
      </c>
      <c r="D707" s="241">
        <f>((C707-C706)/($A$3))*$D$2*'D-term Reaction'!$G$4</f>
        <v>11.19306553847489</v>
      </c>
    </row>
    <row r="708" spans="1:4" x14ac:dyDescent="0.25">
      <c r="A708" s="241">
        <f t="shared" si="32"/>
        <v>2.1937500000000016E-2</v>
      </c>
      <c r="B708" s="241">
        <f t="shared" si="31"/>
        <v>3.8288160465625633E-4</v>
      </c>
      <c r="C708" s="241">
        <f t="shared" si="33"/>
        <v>0.98078528040323842</v>
      </c>
      <c r="D708" s="241">
        <f>((C708-C707)/($A$3))*$D$2*'D-term Reaction'!$G$4</f>
        <v>8.072944467817992</v>
      </c>
    </row>
    <row r="709" spans="1:4" x14ac:dyDescent="0.25">
      <c r="A709" s="241">
        <f t="shared" si="32"/>
        <v>2.1968750000000016E-2</v>
      </c>
      <c r="B709" s="241">
        <f t="shared" si="31"/>
        <v>3.8342702004750455E-4</v>
      </c>
      <c r="C709" s="241">
        <f t="shared" si="33"/>
        <v>0.99518472667220192</v>
      </c>
      <c r="D709" s="241">
        <f>((C709-C708)/($A$3))*$D$2*'D-term Reaction'!$G$4</f>
        <v>4.8750765288202818</v>
      </c>
    </row>
    <row r="710" spans="1:4" x14ac:dyDescent="0.25">
      <c r="A710" s="241">
        <f t="shared" si="32"/>
        <v>2.2000000000000016E-2</v>
      </c>
      <c r="B710" s="241">
        <f t="shared" si="31"/>
        <v>3.8397243543875277E-4</v>
      </c>
      <c r="C710" s="241">
        <f t="shared" si="33"/>
        <v>1</v>
      </c>
      <c r="D710" s="241">
        <f>((C710-C709)/($A$3))*$D$2*'D-term Reaction'!$G$4</f>
        <v>1.6302589378593162</v>
      </c>
    </row>
    <row r="711" spans="1:4" x14ac:dyDescent="0.25">
      <c r="A711" s="241">
        <f t="shared" si="32"/>
        <v>2.2031250000000016E-2</v>
      </c>
      <c r="B711" s="241">
        <f t="shared" si="31"/>
        <v>3.8451785083000104E-4</v>
      </c>
      <c r="C711" s="241">
        <f t="shared" si="33"/>
        <v>0.99518472667219127</v>
      </c>
      <c r="D711" s="241">
        <f>((C711-C710)/($A$3))*$D$2*'D-term Reaction'!$G$4</f>
        <v>-1.6302589378629246</v>
      </c>
    </row>
    <row r="712" spans="1:4" x14ac:dyDescent="0.25">
      <c r="A712" s="241">
        <f t="shared" si="32"/>
        <v>2.2062500000000016E-2</v>
      </c>
      <c r="B712" s="241">
        <f t="shared" si="31"/>
        <v>3.8506326622124925E-4</v>
      </c>
      <c r="C712" s="241">
        <f t="shared" si="33"/>
        <v>0.98078528040321999</v>
      </c>
      <c r="D712" s="241">
        <f>((C712-C711)/($A$3))*$D$2*'D-term Reaction'!$G$4</f>
        <v>-4.8750765288229134</v>
      </c>
    </row>
    <row r="713" spans="1:4" x14ac:dyDescent="0.25">
      <c r="A713" s="241">
        <f t="shared" si="32"/>
        <v>2.2093750000000016E-2</v>
      </c>
      <c r="B713" s="241">
        <f t="shared" si="31"/>
        <v>3.8560868161249747E-4</v>
      </c>
      <c r="C713" s="241">
        <f t="shared" si="33"/>
        <v>0.9569403357321945</v>
      </c>
      <c r="D713" s="241">
        <f>((C713-C712)/($A$3))*$D$2*'D-term Reaction'!$G$4</f>
        <v>-8.0729444678223885</v>
      </c>
    </row>
    <row r="714" spans="1:4" x14ac:dyDescent="0.25">
      <c r="A714" s="241">
        <f t="shared" si="32"/>
        <v>2.2125000000000016E-2</v>
      </c>
      <c r="B714" s="241">
        <f t="shared" si="31"/>
        <v>3.8615409700374568E-4</v>
      </c>
      <c r="C714" s="241">
        <f t="shared" si="33"/>
        <v>0.92387953251126931</v>
      </c>
      <c r="D714" s="241">
        <f>((C714-C713)/($A$3))*$D$2*'D-term Reaction'!$G$4</f>
        <v>-11.193065538476434</v>
      </c>
    </row>
    <row r="715" spans="1:4" x14ac:dyDescent="0.25">
      <c r="A715" s="241">
        <f t="shared" si="32"/>
        <v>2.2156250000000016E-2</v>
      </c>
      <c r="B715" s="241">
        <f t="shared" si="31"/>
        <v>3.866995123949939E-4</v>
      </c>
      <c r="C715" s="241">
        <f t="shared" si="33"/>
        <v>0.88192126434833529</v>
      </c>
      <c r="D715" s="241">
        <f>((C715-C714)/($A$3))*$D$2*'D-term Reaction'!$G$4</f>
        <v>-14.20539126924294</v>
      </c>
    </row>
    <row r="716" spans="1:4" x14ac:dyDescent="0.25">
      <c r="A716" s="241">
        <f t="shared" si="32"/>
        <v>2.2187500000000016E-2</v>
      </c>
      <c r="B716" s="241">
        <f t="shared" si="31"/>
        <v>3.8724492778624217E-4</v>
      </c>
      <c r="C716" s="241">
        <f t="shared" si="33"/>
        <v>0.83146961230251626</v>
      </c>
      <c r="D716" s="241">
        <f>((C716-C715)/($A$3))*$D$2*'D-term Reaction'!$G$4</f>
        <v>-17.080911316632488</v>
      </c>
    </row>
    <row r="717" spans="1:4" x14ac:dyDescent="0.25">
      <c r="A717" s="241">
        <f t="shared" si="32"/>
        <v>2.2218750000000016E-2</v>
      </c>
      <c r="B717" s="241">
        <f t="shared" si="31"/>
        <v>3.8779034317749038E-4</v>
      </c>
      <c r="C717" s="241">
        <f t="shared" si="33"/>
        <v>0.77301045336270635</v>
      </c>
      <c r="D717" s="241">
        <f>((C717-C716)/($A$3))*$D$2*'D-term Reaction'!$G$4</f>
        <v>-19.79193285066204</v>
      </c>
    </row>
    <row r="718" spans="1:4" x14ac:dyDescent="0.25">
      <c r="A718" s="241">
        <f t="shared" si="32"/>
        <v>2.2250000000000016E-2</v>
      </c>
      <c r="B718" s="241">
        <f t="shared" si="31"/>
        <v>3.883357585687386E-4</v>
      </c>
      <c r="C718" s="241">
        <f t="shared" si="33"/>
        <v>0.70710678118651615</v>
      </c>
      <c r="D718" s="241">
        <f>((C718-C717)/($A$3))*$D$2*'D-term Reaction'!$G$4</f>
        <v>-22.312347251970952</v>
      </c>
    </row>
    <row r="719" spans="1:4" x14ac:dyDescent="0.25">
      <c r="A719" s="241">
        <f t="shared" si="32"/>
        <v>2.2281250000000016E-2</v>
      </c>
      <c r="B719" s="241">
        <f t="shared" si="31"/>
        <v>3.8888117395998682E-4</v>
      </c>
      <c r="C719" s="241">
        <f t="shared" si="33"/>
        <v>0.63439328416360319</v>
      </c>
      <c r="D719" s="241">
        <f>((C719-C718)/($A$3))*$D$2*'D-term Reaction'!$G$4</f>
        <v>-24.61788155207741</v>
      </c>
    </row>
    <row r="720" spans="1:4" x14ac:dyDescent="0.25">
      <c r="A720" s="241">
        <f t="shared" si="32"/>
        <v>2.2312500000000016E-2</v>
      </c>
      <c r="B720" s="241">
        <f t="shared" ref="B720:B783" si="34">RADIANS(A720)</f>
        <v>3.8942658935123509E-4</v>
      </c>
      <c r="C720" s="241">
        <f t="shared" si="33"/>
        <v>0.55557023301955999</v>
      </c>
      <c r="D720" s="241">
        <f>((C720-C719)/($A$3))*$D$2*'D-term Reaction'!$G$4</f>
        <v>-26.68633219532726</v>
      </c>
    </row>
    <row r="721" spans="1:4" x14ac:dyDescent="0.25">
      <c r="A721" s="241">
        <f t="shared" ref="A721:A784" si="35">A720+$A$3</f>
        <v>2.2343750000000016E-2</v>
      </c>
      <c r="B721" s="241">
        <f t="shared" si="34"/>
        <v>3.899720047424833E-4</v>
      </c>
      <c r="C721" s="241">
        <f t="shared" ref="C721:C784" si="36">$C$2*COS(B721*$B$2*360)</f>
        <v>0.47139673682595629</v>
      </c>
      <c r="D721" s="241">
        <f>((C721-C720)/($A$3))*$D$2*'D-term Reaction'!$G$4</f>
        <v>-28.497778871306465</v>
      </c>
    </row>
    <row r="722" spans="1:4" x14ac:dyDescent="0.25">
      <c r="A722" s="241">
        <f t="shared" si="35"/>
        <v>2.2375000000000016E-2</v>
      </c>
      <c r="B722" s="241">
        <f t="shared" si="34"/>
        <v>3.9051742013373152E-4</v>
      </c>
      <c r="C722" s="241">
        <f t="shared" si="36"/>
        <v>0.38268343236503694</v>
      </c>
      <c r="D722" s="241">
        <f>((C722-C721)/($A$3))*$D$2*'D-term Reaction'!$G$4</f>
        <v>-30.034776358288852</v>
      </c>
    </row>
    <row r="723" spans="1:4" x14ac:dyDescent="0.25">
      <c r="A723" s="241">
        <f t="shared" si="35"/>
        <v>2.2406250000000016E-2</v>
      </c>
      <c r="B723" s="241">
        <f t="shared" si="34"/>
        <v>3.9106283552497973E-4</v>
      </c>
      <c r="C723" s="241">
        <f t="shared" si="36"/>
        <v>0.29028467725442492</v>
      </c>
      <c r="D723" s="241">
        <f>((C723-C722)/($A$3))*$D$2*'D-term Reaction'!$G$4</f>
        <v>-31.282522530248801</v>
      </c>
    </row>
    <row r="724" spans="1:4" x14ac:dyDescent="0.25">
      <c r="A724" s="241">
        <f t="shared" si="35"/>
        <v>2.2437500000000016E-2</v>
      </c>
      <c r="B724" s="241">
        <f t="shared" si="34"/>
        <v>3.91608250916228E-4</v>
      </c>
      <c r="C724" s="241">
        <f t="shared" si="36"/>
        <v>0.19509032201606585</v>
      </c>
      <c r="D724" s="241">
        <f>((C724-C723)/($A$3))*$D$2*'D-term Reaction'!$G$4</f>
        <v>-32.229000909498843</v>
      </c>
    </row>
    <row r="725" spans="1:4" x14ac:dyDescent="0.25">
      <c r="A725" s="241">
        <f t="shared" si="35"/>
        <v>2.2468750000000016E-2</v>
      </c>
      <c r="B725" s="241">
        <f t="shared" si="34"/>
        <v>3.9215366630747622E-4</v>
      </c>
      <c r="C725" s="241">
        <f t="shared" si="36"/>
        <v>9.8017140329501137E-2</v>
      </c>
      <c r="D725" s="241">
        <f>((C725-C724)/($A$3))*$D$2*'D-term Reaction'!$G$4</f>
        <v>-32.865096391803341</v>
      </c>
    </row>
    <row r="726" spans="1:4" x14ac:dyDescent="0.25">
      <c r="A726" s="241">
        <f t="shared" si="35"/>
        <v>2.2500000000000017E-2</v>
      </c>
      <c r="B726" s="241">
        <f t="shared" si="34"/>
        <v>3.9269908169872443E-4</v>
      </c>
      <c r="C726" s="241">
        <f t="shared" si="36"/>
        <v>-4.1652336961461867E-14</v>
      </c>
      <c r="D726" s="241">
        <f>((C726-C725)/($A$3))*$D$2*'D-term Reaction'!$G$4</f>
        <v>-33.184683029970003</v>
      </c>
    </row>
    <row r="727" spans="1:4" x14ac:dyDescent="0.25">
      <c r="A727" s="241">
        <f t="shared" si="35"/>
        <v>2.2531250000000017E-2</v>
      </c>
      <c r="B727" s="241">
        <f t="shared" si="34"/>
        <v>3.9324449708997265E-4</v>
      </c>
      <c r="C727" s="241">
        <f t="shared" si="36"/>
        <v>-9.8017140329612326E-2</v>
      </c>
      <c r="D727" s="241">
        <f>((C727-C726)/($A$3))*$D$2*'D-term Reaction'!$G$4</f>
        <v>-33.184683029979446</v>
      </c>
    </row>
    <row r="728" spans="1:4" x14ac:dyDescent="0.25">
      <c r="A728" s="241">
        <f t="shared" si="35"/>
        <v>2.2562500000000017E-2</v>
      </c>
      <c r="B728" s="241">
        <f t="shared" si="34"/>
        <v>3.9378991248122092E-4</v>
      </c>
      <c r="C728" s="241">
        <f t="shared" si="36"/>
        <v>-0.19509032201617543</v>
      </c>
      <c r="D728" s="241">
        <f>((C728-C727)/($A$3))*$D$2*'D-term Reaction'!$G$4</f>
        <v>-32.865096391802801</v>
      </c>
    </row>
    <row r="729" spans="1:4" x14ac:dyDescent="0.25">
      <c r="A729" s="241">
        <f t="shared" si="35"/>
        <v>2.2593750000000017E-2</v>
      </c>
      <c r="B729" s="241">
        <f t="shared" si="34"/>
        <v>3.9433532787246914E-4</v>
      </c>
      <c r="C729" s="241">
        <f t="shared" si="36"/>
        <v>-0.29028467725450469</v>
      </c>
      <c r="D729" s="241">
        <f>((C729-C728)/($A$3))*$D$2*'D-term Reaction'!$G$4</f>
        <v>-32.229000909488747</v>
      </c>
    </row>
    <row r="730" spans="1:4" x14ac:dyDescent="0.25">
      <c r="A730" s="241">
        <f t="shared" si="35"/>
        <v>2.2625000000000017E-2</v>
      </c>
      <c r="B730" s="241">
        <f t="shared" si="34"/>
        <v>3.9488074326371735E-4</v>
      </c>
      <c r="C730" s="241">
        <f t="shared" si="36"/>
        <v>-0.38268343236514013</v>
      </c>
      <c r="D730" s="241">
        <f>((C730-C729)/($A$3))*$D$2*'D-term Reaction'!$G$4</f>
        <v>-31.282522530256735</v>
      </c>
    </row>
    <row r="731" spans="1:4" x14ac:dyDescent="0.25">
      <c r="A731" s="241">
        <f t="shared" si="35"/>
        <v>2.2656250000000017E-2</v>
      </c>
      <c r="B731" s="241">
        <f t="shared" si="34"/>
        <v>3.9542615865496557E-4</v>
      </c>
      <c r="C731" s="241">
        <f t="shared" si="36"/>
        <v>-0.47139673682604227</v>
      </c>
      <c r="D731" s="241">
        <f>((C731-C730)/($A$3))*$D$2*'D-term Reaction'!$G$4</f>
        <v>-30.034776358283025</v>
      </c>
    </row>
    <row r="732" spans="1:4" x14ac:dyDescent="0.25">
      <c r="A732" s="241">
        <f t="shared" si="35"/>
        <v>2.2687500000000017E-2</v>
      </c>
      <c r="B732" s="241">
        <f t="shared" si="34"/>
        <v>3.9597157404621378E-4</v>
      </c>
      <c r="C732" s="241">
        <f t="shared" si="36"/>
        <v>-0.55557023301964104</v>
      </c>
      <c r="D732" s="241">
        <f>((C732-C731)/($A$3))*$D$2*'D-term Reaction'!$G$4</f>
        <v>-28.497778871304799</v>
      </c>
    </row>
    <row r="733" spans="1:4" x14ac:dyDescent="0.25">
      <c r="A733" s="241">
        <f t="shared" si="35"/>
        <v>2.2718750000000017E-2</v>
      </c>
      <c r="B733" s="241">
        <f t="shared" si="34"/>
        <v>3.9651698943746205E-4</v>
      </c>
      <c r="C733" s="241">
        <f t="shared" si="36"/>
        <v>-0.63439328416368956</v>
      </c>
      <c r="D733" s="241">
        <f>((C733-C732)/($A$3))*$D$2*'D-term Reaction'!$G$4</f>
        <v>-26.686332195329065</v>
      </c>
    </row>
    <row r="734" spans="1:4" x14ac:dyDescent="0.25">
      <c r="A734" s="241">
        <f t="shared" si="35"/>
        <v>2.2750000000000017E-2</v>
      </c>
      <c r="B734" s="241">
        <f t="shared" si="34"/>
        <v>3.9706240482871027E-4</v>
      </c>
      <c r="C734" s="241">
        <f t="shared" si="36"/>
        <v>-0.7071067811865851</v>
      </c>
      <c r="D734" s="241">
        <f>((C734-C733)/($A$3))*$D$2*'D-term Reaction'!$G$4</f>
        <v>-24.617881552071509</v>
      </c>
    </row>
    <row r="735" spans="1:4" x14ac:dyDescent="0.25">
      <c r="A735" s="241">
        <f t="shared" si="35"/>
        <v>2.2781250000000017E-2</v>
      </c>
      <c r="B735" s="241">
        <f t="shared" si="34"/>
        <v>3.9760782021995848E-4</v>
      </c>
      <c r="C735" s="241">
        <f t="shared" si="36"/>
        <v>-0.77301045336276819</v>
      </c>
      <c r="D735" s="241">
        <f>((C735-C734)/($A$3))*$D$2*'D-term Reaction'!$G$4</f>
        <v>-22.312347251968546</v>
      </c>
    </row>
    <row r="736" spans="1:4" x14ac:dyDescent="0.25">
      <c r="A736" s="241">
        <f t="shared" si="35"/>
        <v>2.2812500000000017E-2</v>
      </c>
      <c r="B736" s="241">
        <f t="shared" si="34"/>
        <v>3.981532356112067E-4</v>
      </c>
      <c r="C736" s="241">
        <f t="shared" si="36"/>
        <v>-0.83146961230257044</v>
      </c>
      <c r="D736" s="241">
        <f>((C736-C735)/($A$3))*$D$2*'D-term Reaction'!$G$4</f>
        <v>-19.791932850659446</v>
      </c>
    </row>
    <row r="737" spans="1:4" x14ac:dyDescent="0.25">
      <c r="A737" s="241">
        <f t="shared" si="35"/>
        <v>2.2843750000000017E-2</v>
      </c>
      <c r="B737" s="241">
        <f t="shared" si="34"/>
        <v>3.9869865100245497E-4</v>
      </c>
      <c r="C737" s="241">
        <f t="shared" si="36"/>
        <v>-0.88192126434838125</v>
      </c>
      <c r="D737" s="241">
        <f>((C737-C736)/($A$3))*$D$2*'D-term Reaction'!$G$4</f>
        <v>-17.080911316629706</v>
      </c>
    </row>
    <row r="738" spans="1:4" x14ac:dyDescent="0.25">
      <c r="A738" s="241">
        <f t="shared" si="35"/>
        <v>2.2875000000000017E-2</v>
      </c>
      <c r="B738" s="241">
        <f t="shared" si="34"/>
        <v>3.9924406639370319E-4</v>
      </c>
      <c r="C738" s="241">
        <f t="shared" si="36"/>
        <v>-0.92387953251130661</v>
      </c>
      <c r="D738" s="241">
        <f>((C738-C737)/($A$3))*$D$2*'D-term Reaction'!$G$4</f>
        <v>-14.205391269240007</v>
      </c>
    </row>
    <row r="739" spans="1:4" x14ac:dyDescent="0.25">
      <c r="A739" s="241">
        <f t="shared" si="35"/>
        <v>2.2906250000000017E-2</v>
      </c>
      <c r="B739" s="241">
        <f t="shared" si="34"/>
        <v>3.997894817849514E-4</v>
      </c>
      <c r="C739" s="241">
        <f t="shared" si="36"/>
        <v>-0.95694033573222281</v>
      </c>
      <c r="D739" s="241">
        <f>((C739-C738)/($A$3))*$D$2*'D-term Reaction'!$G$4</f>
        <v>-11.193065538473387</v>
      </c>
    </row>
    <row r="740" spans="1:4" x14ac:dyDescent="0.25">
      <c r="A740" s="241">
        <f t="shared" si="35"/>
        <v>2.2937500000000017E-2</v>
      </c>
      <c r="B740" s="241">
        <f t="shared" si="34"/>
        <v>4.0033489717619962E-4</v>
      </c>
      <c r="C740" s="241">
        <f t="shared" si="36"/>
        <v>-0.98078528040324187</v>
      </c>
      <c r="D740" s="241">
        <f>((C740-C739)/($A$3))*$D$2*'D-term Reaction'!$G$4</f>
        <v>-8.0729444678202107</v>
      </c>
    </row>
    <row r="741" spans="1:4" x14ac:dyDescent="0.25">
      <c r="A741" s="241">
        <f t="shared" si="35"/>
        <v>2.2968750000000017E-2</v>
      </c>
      <c r="B741" s="241">
        <f t="shared" si="34"/>
        <v>4.0088031256744789E-4</v>
      </c>
      <c r="C741" s="241">
        <f t="shared" si="36"/>
        <v>-0.99518472667220226</v>
      </c>
      <c r="D741" s="241">
        <f>((C741-C740)/($A$3))*$D$2*'D-term Reaction'!$G$4</f>
        <v>-4.8750765288192301</v>
      </c>
    </row>
    <row r="742" spans="1:4" x14ac:dyDescent="0.25">
      <c r="A742" s="241">
        <f t="shared" si="35"/>
        <v>2.3000000000000017E-2</v>
      </c>
      <c r="B742" s="241">
        <f t="shared" si="34"/>
        <v>4.014257279586961E-4</v>
      </c>
      <c r="C742" s="241">
        <f t="shared" si="36"/>
        <v>-1</v>
      </c>
      <c r="D742" s="241">
        <f>((C742-C741)/($A$3))*$D$2*'D-term Reaction'!$G$4</f>
        <v>-1.6302589378592034</v>
      </c>
    </row>
    <row r="743" spans="1:4" x14ac:dyDescent="0.25">
      <c r="A743" s="241">
        <f t="shared" si="35"/>
        <v>2.3031250000000017E-2</v>
      </c>
      <c r="B743" s="241">
        <f t="shared" si="34"/>
        <v>4.0197114334994432E-4</v>
      </c>
      <c r="C743" s="241">
        <f t="shared" si="36"/>
        <v>-0.99518472667219227</v>
      </c>
      <c r="D743" s="241">
        <f>((C743-C742)/($A$3))*$D$2*'D-term Reaction'!$G$4</f>
        <v>1.6302589378625865</v>
      </c>
    </row>
    <row r="744" spans="1:4" x14ac:dyDescent="0.25">
      <c r="A744" s="241">
        <f t="shared" si="35"/>
        <v>2.3062500000000017E-2</v>
      </c>
      <c r="B744" s="241">
        <f t="shared" si="34"/>
        <v>4.0251655874119253E-4</v>
      </c>
      <c r="C744" s="241">
        <f t="shared" si="36"/>
        <v>-0.9807852804032221</v>
      </c>
      <c r="D744" s="241">
        <f>((C744-C743)/($A$3))*$D$2*'D-term Reaction'!$G$4</f>
        <v>4.8750765288225368</v>
      </c>
    </row>
    <row r="745" spans="1:4" x14ac:dyDescent="0.25">
      <c r="A745" s="241">
        <f t="shared" si="35"/>
        <v>2.3093750000000017E-2</v>
      </c>
      <c r="B745" s="241">
        <f t="shared" si="34"/>
        <v>4.030619741324408E-4</v>
      </c>
      <c r="C745" s="241">
        <f t="shared" si="36"/>
        <v>-0.9569403357321894</v>
      </c>
      <c r="D745" s="241">
        <f>((C745-C744)/($A$3))*$D$2*'D-term Reaction'!$G$4</f>
        <v>8.0729444678248328</v>
      </c>
    </row>
    <row r="746" spans="1:4" x14ac:dyDescent="0.25">
      <c r="A746" s="241">
        <f t="shared" si="35"/>
        <v>2.3125000000000017E-2</v>
      </c>
      <c r="B746" s="241">
        <f t="shared" si="34"/>
        <v>4.0360738952368902E-4</v>
      </c>
      <c r="C746" s="241">
        <f t="shared" si="36"/>
        <v>-0.92387953251126798</v>
      </c>
      <c r="D746" s="241">
        <f>((C746-C745)/($A$3))*$D$2*'D-term Reaction'!$G$4</f>
        <v>11.193065538475157</v>
      </c>
    </row>
    <row r="747" spans="1:4" x14ac:dyDescent="0.25">
      <c r="A747" s="241">
        <f t="shared" si="35"/>
        <v>2.3156250000000017E-2</v>
      </c>
      <c r="B747" s="241">
        <f t="shared" si="34"/>
        <v>4.0415280491493724E-4</v>
      </c>
      <c r="C747" s="241">
        <f t="shared" si="36"/>
        <v>-0.88192126434833373</v>
      </c>
      <c r="D747" s="241">
        <f>((C747-C746)/($A$3))*$D$2*'D-term Reaction'!$G$4</f>
        <v>14.205391269243016</v>
      </c>
    </row>
    <row r="748" spans="1:4" x14ac:dyDescent="0.25">
      <c r="A748" s="241">
        <f t="shared" si="35"/>
        <v>2.3187500000000017E-2</v>
      </c>
      <c r="B748" s="241">
        <f t="shared" si="34"/>
        <v>4.0469822030618545E-4</v>
      </c>
      <c r="C748" s="241">
        <f t="shared" si="36"/>
        <v>-0.83146961230251437</v>
      </c>
      <c r="D748" s="241">
        <f>((C748-C747)/($A$3))*$D$2*'D-term Reaction'!$G$4</f>
        <v>17.080911316632598</v>
      </c>
    </row>
    <row r="749" spans="1:4" x14ac:dyDescent="0.25">
      <c r="A749" s="241">
        <f t="shared" si="35"/>
        <v>2.3218750000000017E-2</v>
      </c>
      <c r="B749" s="241">
        <f t="shared" si="34"/>
        <v>4.0524363569743367E-4</v>
      </c>
      <c r="C749" s="241">
        <f t="shared" si="36"/>
        <v>-0.77301045336270413</v>
      </c>
      <c r="D749" s="241">
        <f>((C749-C748)/($A$3))*$D$2*'D-term Reaction'!$G$4</f>
        <v>19.79193285066215</v>
      </c>
    </row>
    <row r="750" spans="1:4" x14ac:dyDescent="0.25">
      <c r="A750" s="241">
        <f t="shared" si="35"/>
        <v>2.3250000000000017E-2</v>
      </c>
      <c r="B750" s="241">
        <f t="shared" si="34"/>
        <v>4.0578905108868194E-4</v>
      </c>
      <c r="C750" s="241">
        <f t="shared" si="36"/>
        <v>-0.70710678118650372</v>
      </c>
      <c r="D750" s="241">
        <f>((C750-C749)/($A$3))*$D$2*'D-term Reaction'!$G$4</f>
        <v>22.312347251974412</v>
      </c>
    </row>
    <row r="751" spans="1:4" x14ac:dyDescent="0.25">
      <c r="A751" s="241">
        <f t="shared" si="35"/>
        <v>2.3281250000000017E-2</v>
      </c>
      <c r="B751" s="241">
        <f t="shared" si="34"/>
        <v>4.0633446647993015E-4</v>
      </c>
      <c r="C751" s="241">
        <f t="shared" si="36"/>
        <v>-0.63439328416360063</v>
      </c>
      <c r="D751" s="241">
        <f>((C751-C750)/($A$3))*$D$2*'D-term Reaction'!$G$4</f>
        <v>24.617881552074067</v>
      </c>
    </row>
    <row r="752" spans="1:4" x14ac:dyDescent="0.25">
      <c r="A752" s="241">
        <f t="shared" si="35"/>
        <v>2.3312500000000017E-2</v>
      </c>
      <c r="B752" s="241">
        <f t="shared" si="34"/>
        <v>4.0687988187117837E-4</v>
      </c>
      <c r="C752" s="241">
        <f t="shared" si="36"/>
        <v>-0.5555702330195571</v>
      </c>
      <c r="D752" s="241">
        <f>((C752-C751)/($A$3))*$D$2*'D-term Reaction'!$G$4</f>
        <v>26.686332195327374</v>
      </c>
    </row>
    <row r="753" spans="1:4" x14ac:dyDescent="0.25">
      <c r="A753" s="241">
        <f t="shared" si="35"/>
        <v>2.3343750000000017E-2</v>
      </c>
      <c r="B753" s="241">
        <f t="shared" si="34"/>
        <v>4.0742529726242658E-4</v>
      </c>
      <c r="C753" s="241">
        <f t="shared" si="36"/>
        <v>-0.47139673682595329</v>
      </c>
      <c r="D753" s="241">
        <f>((C753-C752)/($A$3))*$D$2*'D-term Reaction'!$G$4</f>
        <v>28.497778871306501</v>
      </c>
    </row>
    <row r="754" spans="1:4" x14ac:dyDescent="0.25">
      <c r="A754" s="241">
        <f t="shared" si="35"/>
        <v>2.3375000000000017E-2</v>
      </c>
      <c r="B754" s="241">
        <f t="shared" si="34"/>
        <v>4.0797071265367485E-4</v>
      </c>
      <c r="C754" s="241">
        <f t="shared" si="36"/>
        <v>-0.38268343236503377</v>
      </c>
      <c r="D754" s="241">
        <f>((C754-C753)/($A$3))*$D$2*'D-term Reaction'!$G$4</f>
        <v>30.034776358288909</v>
      </c>
    </row>
    <row r="755" spans="1:4" x14ac:dyDescent="0.25">
      <c r="A755" s="241">
        <f t="shared" si="35"/>
        <v>2.3406250000000017E-2</v>
      </c>
      <c r="B755" s="241">
        <f t="shared" si="34"/>
        <v>4.0851612804492307E-4</v>
      </c>
      <c r="C755" s="241">
        <f t="shared" si="36"/>
        <v>-0.29028467725440804</v>
      </c>
      <c r="D755" s="241">
        <f>((C755-C754)/($A$3))*$D$2*'D-term Reaction'!$G$4</f>
        <v>31.282522530253445</v>
      </c>
    </row>
    <row r="756" spans="1:4" x14ac:dyDescent="0.25">
      <c r="A756" s="241">
        <f t="shared" si="35"/>
        <v>2.3437500000000017E-2</v>
      </c>
      <c r="B756" s="241">
        <f t="shared" si="34"/>
        <v>4.0906154343617129E-4</v>
      </c>
      <c r="C756" s="241">
        <f t="shared" si="36"/>
        <v>-0.19509032201607643</v>
      </c>
      <c r="D756" s="241">
        <f>((C756-C755)/($A$3))*$D$2*'D-term Reaction'!$G$4</f>
        <v>32.229000909489542</v>
      </c>
    </row>
    <row r="757" spans="1:4" x14ac:dyDescent="0.25">
      <c r="A757" s="241">
        <f t="shared" si="35"/>
        <v>2.3468750000000017E-2</v>
      </c>
      <c r="B757" s="241">
        <f t="shared" si="34"/>
        <v>4.096069588274195E-4</v>
      </c>
      <c r="C757" s="241">
        <f t="shared" si="36"/>
        <v>-9.8017140329511865E-2</v>
      </c>
      <c r="D757" s="241">
        <f>((C757-C756)/($A$3))*$D$2*'D-term Reaction'!$G$4</f>
        <v>32.865096391803299</v>
      </c>
    </row>
    <row r="758" spans="1:4" x14ac:dyDescent="0.25">
      <c r="A758" s="241">
        <f t="shared" si="35"/>
        <v>2.3500000000000017E-2</v>
      </c>
      <c r="B758" s="241">
        <f t="shared" si="34"/>
        <v>4.1015237421866777E-4</v>
      </c>
      <c r="C758" s="241">
        <f t="shared" si="36"/>
        <v>5.9293390509973509E-14</v>
      </c>
      <c r="D758" s="241">
        <f>((C758-C757)/($A$3))*$D$2*'D-term Reaction'!$G$4</f>
        <v>33.18468302997961</v>
      </c>
    </row>
    <row r="759" spans="1:4" x14ac:dyDescent="0.25">
      <c r="A759" s="241">
        <f t="shared" si="35"/>
        <v>2.3531250000000017E-2</v>
      </c>
      <c r="B759" s="241">
        <f t="shared" si="34"/>
        <v>4.1069778960991599E-4</v>
      </c>
      <c r="C759" s="241">
        <f t="shared" si="36"/>
        <v>9.801714032961574E-2</v>
      </c>
      <c r="D759" s="241">
        <f>((C759-C758)/($A$3))*$D$2*'D-term Reaction'!$G$4</f>
        <v>33.184683029974629</v>
      </c>
    </row>
    <row r="760" spans="1:4" x14ac:dyDescent="0.25">
      <c r="A760" s="241">
        <f t="shared" si="35"/>
        <v>2.3562500000000017E-2</v>
      </c>
      <c r="B760" s="241">
        <f t="shared" si="34"/>
        <v>4.112432050011642E-4</v>
      </c>
      <c r="C760" s="241">
        <f t="shared" si="36"/>
        <v>0.19509032201617879</v>
      </c>
      <c r="D760" s="241">
        <f>((C760-C759)/($A$3))*$D$2*'D-term Reaction'!$G$4</f>
        <v>32.86509639180278</v>
      </c>
    </row>
    <row r="761" spans="1:4" x14ac:dyDescent="0.25">
      <c r="A761" s="241">
        <f t="shared" si="35"/>
        <v>2.3593750000000017E-2</v>
      </c>
      <c r="B761" s="241">
        <f t="shared" si="34"/>
        <v>4.1178862039241242E-4</v>
      </c>
      <c r="C761" s="241">
        <f t="shared" si="36"/>
        <v>0.29028467725450796</v>
      </c>
      <c r="D761" s="241">
        <f>((C761-C760)/($A$3))*$D$2*'D-term Reaction'!$G$4</f>
        <v>32.229000909488718</v>
      </c>
    </row>
    <row r="762" spans="1:4" x14ac:dyDescent="0.25">
      <c r="A762" s="241">
        <f t="shared" si="35"/>
        <v>2.3625000000000018E-2</v>
      </c>
      <c r="B762" s="241">
        <f t="shared" si="34"/>
        <v>4.1233403578366063E-4</v>
      </c>
      <c r="C762" s="241">
        <f t="shared" si="36"/>
        <v>0.38268343236513019</v>
      </c>
      <c r="D762" s="241">
        <f>((C762-C761)/($A$3))*$D$2*'D-term Reaction'!$G$4</f>
        <v>31.282522530252262</v>
      </c>
    </row>
    <row r="763" spans="1:4" x14ac:dyDescent="0.25">
      <c r="A763" s="241">
        <f t="shared" si="35"/>
        <v>2.3656250000000018E-2</v>
      </c>
      <c r="B763" s="241">
        <f t="shared" si="34"/>
        <v>4.128794511749089E-4</v>
      </c>
      <c r="C763" s="241">
        <f t="shared" si="36"/>
        <v>0.47139673682604533</v>
      </c>
      <c r="D763" s="241">
        <f>((C763-C762)/($A$3))*$D$2*'D-term Reaction'!$G$4</f>
        <v>30.034776358287424</v>
      </c>
    </row>
    <row r="764" spans="1:4" x14ac:dyDescent="0.25">
      <c r="A764" s="241">
        <f t="shared" si="35"/>
        <v>2.3687500000000018E-2</v>
      </c>
      <c r="B764" s="241">
        <f t="shared" si="34"/>
        <v>4.1342486656615712E-4</v>
      </c>
      <c r="C764" s="241">
        <f t="shared" si="36"/>
        <v>0.55557023301964392</v>
      </c>
      <c r="D764" s="241">
        <f>((C764-C763)/($A$3))*$D$2*'D-term Reaction'!$G$4</f>
        <v>28.497778871304735</v>
      </c>
    </row>
    <row r="765" spans="1:4" x14ac:dyDescent="0.25">
      <c r="A765" s="241">
        <f t="shared" si="35"/>
        <v>2.3718750000000018E-2</v>
      </c>
      <c r="B765" s="241">
        <f t="shared" si="34"/>
        <v>4.1397028195740534E-4</v>
      </c>
      <c r="C765" s="241">
        <f t="shared" si="36"/>
        <v>0.63439328416368124</v>
      </c>
      <c r="D765" s="241">
        <f>((C765-C764)/($A$3))*$D$2*'D-term Reaction'!$G$4</f>
        <v>26.686332195325271</v>
      </c>
    </row>
    <row r="766" spans="1:4" x14ac:dyDescent="0.25">
      <c r="A766" s="241">
        <f t="shared" si="35"/>
        <v>2.3750000000000018E-2</v>
      </c>
      <c r="B766" s="241">
        <f t="shared" si="34"/>
        <v>4.1451569734865355E-4</v>
      </c>
      <c r="C766" s="241">
        <f t="shared" si="36"/>
        <v>0.70710678118658754</v>
      </c>
      <c r="D766" s="241">
        <f>((C766-C765)/($A$3))*$D$2*'D-term Reaction'!$G$4</f>
        <v>24.617881552075151</v>
      </c>
    </row>
    <row r="767" spans="1:4" x14ac:dyDescent="0.25">
      <c r="A767" s="241">
        <f t="shared" si="35"/>
        <v>2.3781250000000018E-2</v>
      </c>
      <c r="B767" s="241">
        <f t="shared" si="34"/>
        <v>4.1506111273990182E-4</v>
      </c>
      <c r="C767" s="241">
        <f t="shared" si="36"/>
        <v>0.77301045336277041</v>
      </c>
      <c r="D767" s="241">
        <f>((C767-C766)/($A$3))*$D$2*'D-term Reaction'!$G$4</f>
        <v>22.312347251968468</v>
      </c>
    </row>
    <row r="768" spans="1:4" x14ac:dyDescent="0.25">
      <c r="A768" s="241">
        <f t="shared" si="35"/>
        <v>2.3812500000000018E-2</v>
      </c>
      <c r="B768" s="241">
        <f t="shared" si="34"/>
        <v>4.1560652813115004E-4</v>
      </c>
      <c r="C768" s="241">
        <f t="shared" si="36"/>
        <v>0.83146961230257233</v>
      </c>
      <c r="D768" s="241">
        <f>((C768-C767)/($A$3))*$D$2*'D-term Reaction'!$G$4</f>
        <v>19.791932850659332</v>
      </c>
    </row>
    <row r="769" spans="1:4" x14ac:dyDescent="0.25">
      <c r="A769" s="241">
        <f t="shared" si="35"/>
        <v>2.3843750000000018E-2</v>
      </c>
      <c r="B769" s="241">
        <f t="shared" si="34"/>
        <v>4.1615194352239825E-4</v>
      </c>
      <c r="C769" s="241">
        <f t="shared" si="36"/>
        <v>0.88192126434838292</v>
      </c>
      <c r="D769" s="241">
        <f>((C769-C768)/($A$3))*$D$2*'D-term Reaction'!$G$4</f>
        <v>17.080911316629631</v>
      </c>
    </row>
    <row r="770" spans="1:4" x14ac:dyDescent="0.25">
      <c r="A770" s="241">
        <f t="shared" si="35"/>
        <v>2.3875000000000018E-2</v>
      </c>
      <c r="B770" s="241">
        <f t="shared" si="34"/>
        <v>4.1669735891364647E-4</v>
      </c>
      <c r="C770" s="241">
        <f t="shared" si="36"/>
        <v>0.9238795325113025</v>
      </c>
      <c r="D770" s="241">
        <f>((C770-C769)/($A$3))*$D$2*'D-term Reaction'!$G$4</f>
        <v>14.205391269238055</v>
      </c>
    </row>
    <row r="771" spans="1:4" x14ac:dyDescent="0.25">
      <c r="A771" s="241">
        <f t="shared" si="35"/>
        <v>2.3906250000000018E-2</v>
      </c>
      <c r="B771" s="241">
        <f t="shared" si="34"/>
        <v>4.1724277430489474E-4</v>
      </c>
      <c r="C771" s="241">
        <f t="shared" si="36"/>
        <v>0.95694033573222792</v>
      </c>
      <c r="D771" s="241">
        <f>((C771-C770)/($A$3))*$D$2*'D-term Reaction'!$G$4</f>
        <v>11.193065538476507</v>
      </c>
    </row>
    <row r="772" spans="1:4" x14ac:dyDescent="0.25">
      <c r="A772" s="241">
        <f t="shared" si="35"/>
        <v>2.3937500000000018E-2</v>
      </c>
      <c r="B772" s="241">
        <f t="shared" si="34"/>
        <v>4.1778818969614295E-4</v>
      </c>
      <c r="C772" s="241">
        <f t="shared" si="36"/>
        <v>0.98078528040324253</v>
      </c>
      <c r="D772" s="241">
        <f>((C772-C771)/($A$3))*$D$2*'D-term Reaction'!$G$4</f>
        <v>8.0729444678187061</v>
      </c>
    </row>
    <row r="773" spans="1:4" x14ac:dyDescent="0.25">
      <c r="A773" s="241">
        <f t="shared" si="35"/>
        <v>2.3968750000000018E-2</v>
      </c>
      <c r="B773" s="241">
        <f t="shared" si="34"/>
        <v>4.1833360508739117E-4</v>
      </c>
      <c r="C773" s="241">
        <f t="shared" si="36"/>
        <v>0.99518472667220115</v>
      </c>
      <c r="D773" s="241">
        <f>((C773-C772)/($A$3))*$D$2*'D-term Reaction'!$G$4</f>
        <v>4.8750765288186289</v>
      </c>
    </row>
    <row r="774" spans="1:4" x14ac:dyDescent="0.25">
      <c r="A774" s="241">
        <f t="shared" si="35"/>
        <v>2.4000000000000018E-2</v>
      </c>
      <c r="B774" s="241">
        <f t="shared" si="34"/>
        <v>4.1887902047863939E-4</v>
      </c>
      <c r="C774" s="241">
        <f t="shared" si="36"/>
        <v>1</v>
      </c>
      <c r="D774" s="241">
        <f>((C774-C773)/($A$3))*$D$2*'D-term Reaction'!$G$4</f>
        <v>1.6302589378595793</v>
      </c>
    </row>
    <row r="775" spans="1:4" x14ac:dyDescent="0.25">
      <c r="A775" s="241">
        <f t="shared" si="35"/>
        <v>2.4031250000000018E-2</v>
      </c>
      <c r="B775" s="241">
        <f t="shared" si="34"/>
        <v>4.1942443586988766E-4</v>
      </c>
      <c r="C775" s="241">
        <f t="shared" si="36"/>
        <v>0.9951847266721906</v>
      </c>
      <c r="D775" s="241">
        <f>((C775-C774)/($A$3))*$D$2*'D-term Reaction'!$G$4</f>
        <v>-1.6302589378631502</v>
      </c>
    </row>
    <row r="776" spans="1:4" x14ac:dyDescent="0.25">
      <c r="A776" s="241">
        <f t="shared" si="35"/>
        <v>2.4062500000000018E-2</v>
      </c>
      <c r="B776" s="241">
        <f t="shared" si="34"/>
        <v>4.1996985126113587E-4</v>
      </c>
      <c r="C776" s="241">
        <f t="shared" si="36"/>
        <v>0.98078528040321866</v>
      </c>
      <c r="D776" s="241">
        <f>((C776-C775)/($A$3))*$D$2*'D-term Reaction'!$G$4</f>
        <v>-4.875076528823139</v>
      </c>
    </row>
    <row r="777" spans="1:4" x14ac:dyDescent="0.25">
      <c r="A777" s="241">
        <f t="shared" si="35"/>
        <v>2.4093750000000018E-2</v>
      </c>
      <c r="B777" s="241">
        <f t="shared" si="34"/>
        <v>4.2051526665238409E-4</v>
      </c>
      <c r="C777" s="241">
        <f t="shared" si="36"/>
        <v>0.9569403357321925</v>
      </c>
      <c r="D777" s="241">
        <f>((C777-C776)/($A$3))*$D$2*'D-term Reaction'!$G$4</f>
        <v>-8.0729444678226159</v>
      </c>
    </row>
    <row r="778" spans="1:4" x14ac:dyDescent="0.25">
      <c r="A778" s="241">
        <f t="shared" si="35"/>
        <v>2.4125000000000018E-2</v>
      </c>
      <c r="B778" s="241">
        <f t="shared" si="34"/>
        <v>4.210606820436323E-4</v>
      </c>
      <c r="C778" s="241">
        <f t="shared" si="36"/>
        <v>0.92387953251126664</v>
      </c>
      <c r="D778" s="241">
        <f>((C778-C777)/($A$3))*$D$2*'D-term Reaction'!$G$4</f>
        <v>-11.19306553847666</v>
      </c>
    </row>
    <row r="779" spans="1:4" x14ac:dyDescent="0.25">
      <c r="A779" s="241">
        <f t="shared" si="35"/>
        <v>2.4156250000000018E-2</v>
      </c>
      <c r="B779" s="241">
        <f t="shared" si="34"/>
        <v>4.2160609743488052E-4</v>
      </c>
      <c r="C779" s="241">
        <f t="shared" si="36"/>
        <v>0.88192126434833207</v>
      </c>
      <c r="D779" s="241">
        <f>((C779-C778)/($A$3))*$D$2*'D-term Reaction'!$G$4</f>
        <v>-14.205391269243128</v>
      </c>
    </row>
    <row r="780" spans="1:4" x14ac:dyDescent="0.25">
      <c r="A780" s="241">
        <f t="shared" si="35"/>
        <v>2.4187500000000018E-2</v>
      </c>
      <c r="B780" s="241">
        <f t="shared" si="34"/>
        <v>4.2215151282612879E-4</v>
      </c>
      <c r="C780" s="241">
        <f t="shared" si="36"/>
        <v>0.83146961230251248</v>
      </c>
      <c r="D780" s="241">
        <f>((C780-C779)/($A$3))*$D$2*'D-term Reaction'!$G$4</f>
        <v>-17.080911316632676</v>
      </c>
    </row>
    <row r="781" spans="1:4" x14ac:dyDescent="0.25">
      <c r="A781" s="241">
        <f t="shared" si="35"/>
        <v>2.4218750000000018E-2</v>
      </c>
      <c r="B781" s="241">
        <f t="shared" si="34"/>
        <v>4.22696928217377E-4</v>
      </c>
      <c r="C781" s="241">
        <f t="shared" si="36"/>
        <v>0.77301045336270202</v>
      </c>
      <c r="D781" s="241">
        <f>((C781-C780)/($A$3))*$D$2*'D-term Reaction'!$G$4</f>
        <v>-19.791932850662228</v>
      </c>
    </row>
    <row r="782" spans="1:4" x14ac:dyDescent="0.25">
      <c r="A782" s="241">
        <f t="shared" si="35"/>
        <v>2.4250000000000018E-2</v>
      </c>
      <c r="B782" s="241">
        <f t="shared" si="34"/>
        <v>4.2324234360862522E-4</v>
      </c>
      <c r="C782" s="241">
        <f t="shared" si="36"/>
        <v>0.70710678118651127</v>
      </c>
      <c r="D782" s="241">
        <f>((C782-C781)/($A$3))*$D$2*'D-term Reaction'!$G$4</f>
        <v>-22.31234725197114</v>
      </c>
    </row>
    <row r="783" spans="1:4" x14ac:dyDescent="0.25">
      <c r="A783" s="241">
        <f t="shared" si="35"/>
        <v>2.4281250000000018E-2</v>
      </c>
      <c r="B783" s="241">
        <f t="shared" si="34"/>
        <v>4.2378775899987344E-4</v>
      </c>
      <c r="C783" s="241">
        <f t="shared" si="36"/>
        <v>0.63439328416360896</v>
      </c>
      <c r="D783" s="241">
        <f>((C783-C782)/($A$3))*$D$2*'D-term Reaction'!$G$4</f>
        <v>-24.617881552073801</v>
      </c>
    </row>
    <row r="784" spans="1:4" x14ac:dyDescent="0.25">
      <c r="A784" s="241">
        <f t="shared" si="35"/>
        <v>2.4312500000000018E-2</v>
      </c>
      <c r="B784" s="241">
        <f t="shared" ref="B784:B847" si="37">RADIANS(A784)</f>
        <v>4.2433317439112171E-4</v>
      </c>
      <c r="C784" s="241">
        <f t="shared" si="36"/>
        <v>0.55557023301955433</v>
      </c>
      <c r="D784" s="241">
        <f>((C784-C783)/($A$3))*$D$2*'D-term Reaction'!$G$4</f>
        <v>-26.686332195331133</v>
      </c>
    </row>
    <row r="785" spans="1:4" x14ac:dyDescent="0.25">
      <c r="A785" s="241">
        <f t="shared" ref="A785:A848" si="38">A784+$A$3</f>
        <v>2.4343750000000018E-2</v>
      </c>
      <c r="B785" s="241">
        <f t="shared" si="37"/>
        <v>4.2487858978236992E-4</v>
      </c>
      <c r="C785" s="241">
        <f t="shared" ref="C785:C848" si="39">$C$2*COS(B785*$B$2*360)</f>
        <v>0.47139673682595024</v>
      </c>
      <c r="D785" s="241">
        <f>((C785-C784)/($A$3))*$D$2*'D-term Reaction'!$G$4</f>
        <v>-28.4977788713066</v>
      </c>
    </row>
    <row r="786" spans="1:4" x14ac:dyDescent="0.25">
      <c r="A786" s="241">
        <f t="shared" si="38"/>
        <v>2.4375000000000018E-2</v>
      </c>
      <c r="B786" s="241">
        <f t="shared" si="37"/>
        <v>4.2542400517361814E-4</v>
      </c>
      <c r="C786" s="241">
        <f t="shared" si="39"/>
        <v>0.38268343236504371</v>
      </c>
      <c r="D786" s="241">
        <f>((C786-C785)/($A$3))*$D$2*'D-term Reaction'!$G$4</f>
        <v>-30.034776358284514</v>
      </c>
    </row>
    <row r="787" spans="1:4" x14ac:dyDescent="0.25">
      <c r="A787" s="241">
        <f t="shared" si="38"/>
        <v>2.4406250000000018E-2</v>
      </c>
      <c r="B787" s="241">
        <f t="shared" si="37"/>
        <v>4.2596942056486635E-4</v>
      </c>
      <c r="C787" s="241">
        <f t="shared" si="39"/>
        <v>0.29028467725440477</v>
      </c>
      <c r="D787" s="241">
        <f>((C787-C786)/($A$3))*$D$2*'D-term Reaction'!$G$4</f>
        <v>-31.282522530257918</v>
      </c>
    </row>
    <row r="788" spans="1:4" x14ac:dyDescent="0.25">
      <c r="A788" s="241">
        <f t="shared" si="38"/>
        <v>2.4437500000000018E-2</v>
      </c>
      <c r="B788" s="241">
        <f t="shared" si="37"/>
        <v>4.2651483595611462E-4</v>
      </c>
      <c r="C788" s="241">
        <f t="shared" si="39"/>
        <v>0.19509032201607307</v>
      </c>
      <c r="D788" s="241">
        <f>((C788-C787)/($A$3))*$D$2*'D-term Reaction'!$G$4</f>
        <v>-32.229000909489578</v>
      </c>
    </row>
    <row r="789" spans="1:4" x14ac:dyDescent="0.25">
      <c r="A789" s="241">
        <f t="shared" si="38"/>
        <v>2.4468750000000018E-2</v>
      </c>
      <c r="B789" s="241">
        <f t="shared" si="37"/>
        <v>4.2706025134736284E-4</v>
      </c>
      <c r="C789" s="241">
        <f t="shared" si="39"/>
        <v>9.8017140329494309E-2</v>
      </c>
      <c r="D789" s="241">
        <f>((C789-C788)/($A$3))*$D$2*'D-term Reaction'!$G$4</f>
        <v>-32.865096391808102</v>
      </c>
    </row>
    <row r="790" spans="1:4" x14ac:dyDescent="0.25">
      <c r="A790" s="241">
        <f t="shared" si="38"/>
        <v>2.4500000000000018E-2</v>
      </c>
      <c r="B790" s="241">
        <f t="shared" si="37"/>
        <v>4.2760566673861105E-4</v>
      </c>
      <c r="C790" s="241">
        <f t="shared" si="39"/>
        <v>-6.2723589343283148E-14</v>
      </c>
      <c r="D790" s="241">
        <f>((C790-C789)/($A$3))*$D$2*'D-term Reaction'!$G$4</f>
        <v>-33.184683029974828</v>
      </c>
    </row>
    <row r="791" spans="1:4" x14ac:dyDescent="0.25">
      <c r="A791" s="241">
        <f t="shared" si="38"/>
        <v>2.4531250000000018E-2</v>
      </c>
      <c r="B791" s="241">
        <f t="shared" si="37"/>
        <v>4.2815108212985927E-4</v>
      </c>
      <c r="C791" s="241">
        <f t="shared" si="39"/>
        <v>-9.8017140329605013E-2</v>
      </c>
      <c r="D791" s="241">
        <f>((C791-C790)/($A$3))*$D$2*'D-term Reaction'!$G$4</f>
        <v>-33.184683029969833</v>
      </c>
    </row>
    <row r="792" spans="1:4" x14ac:dyDescent="0.25">
      <c r="A792" s="241">
        <f t="shared" si="38"/>
        <v>2.4562500000000018E-2</v>
      </c>
      <c r="B792" s="241">
        <f t="shared" si="37"/>
        <v>4.2869649752110754E-4</v>
      </c>
      <c r="C792" s="241">
        <f t="shared" si="39"/>
        <v>-0.19509032201619608</v>
      </c>
      <c r="D792" s="241">
        <f>((C792-C791)/($A$3))*$D$2*'D-term Reaction'!$G$4</f>
        <v>-32.865096391812266</v>
      </c>
    </row>
    <row r="793" spans="1:4" x14ac:dyDescent="0.25">
      <c r="A793" s="241">
        <f t="shared" si="38"/>
        <v>2.4593750000000018E-2</v>
      </c>
      <c r="B793" s="241">
        <f t="shared" si="37"/>
        <v>4.2924191291235576E-4</v>
      </c>
      <c r="C793" s="241">
        <f t="shared" si="39"/>
        <v>-0.29028467725451124</v>
      </c>
      <c r="D793" s="241">
        <f>((C793-C792)/($A$3))*$D$2*'D-term Reaction'!$G$4</f>
        <v>-32.229000909483979</v>
      </c>
    </row>
    <row r="794" spans="1:4" x14ac:dyDescent="0.25">
      <c r="A794" s="241">
        <f t="shared" si="38"/>
        <v>2.4625000000000018E-2</v>
      </c>
      <c r="B794" s="241">
        <f t="shared" si="37"/>
        <v>4.2978732830360397E-4</v>
      </c>
      <c r="C794" s="241">
        <f t="shared" si="39"/>
        <v>-0.38268343236514646</v>
      </c>
      <c r="D794" s="241">
        <f>((C794-C793)/($A$3))*$D$2*'D-term Reaction'!$G$4</f>
        <v>-31.282522530256657</v>
      </c>
    </row>
    <row r="795" spans="1:4" x14ac:dyDescent="0.25">
      <c r="A795" s="241">
        <f t="shared" si="38"/>
        <v>2.4656250000000018E-2</v>
      </c>
      <c r="B795" s="241">
        <f t="shared" si="37"/>
        <v>4.3033274369485219E-4</v>
      </c>
      <c r="C795" s="241">
        <f t="shared" si="39"/>
        <v>-0.47139673682604832</v>
      </c>
      <c r="D795" s="241">
        <f>((C795-C794)/($A$3))*$D$2*'D-term Reaction'!$G$4</f>
        <v>-30.034776358282937</v>
      </c>
    </row>
    <row r="796" spans="1:4" x14ac:dyDescent="0.25">
      <c r="A796" s="241">
        <f t="shared" si="38"/>
        <v>2.4687500000000018E-2</v>
      </c>
      <c r="B796" s="241">
        <f t="shared" si="37"/>
        <v>4.308781590861004E-4</v>
      </c>
      <c r="C796" s="241">
        <f t="shared" si="39"/>
        <v>-0.55557023301964681</v>
      </c>
      <c r="D796" s="241">
        <f>((C796-C795)/($A$3))*$D$2*'D-term Reaction'!$G$4</f>
        <v>-28.497778871304696</v>
      </c>
    </row>
    <row r="797" spans="1:4" x14ac:dyDescent="0.25">
      <c r="A797" s="241">
        <f t="shared" si="38"/>
        <v>2.4718750000000018E-2</v>
      </c>
      <c r="B797" s="241">
        <f t="shared" si="37"/>
        <v>4.3142357447734867E-4</v>
      </c>
      <c r="C797" s="241">
        <f t="shared" si="39"/>
        <v>-0.63439328416369489</v>
      </c>
      <c r="D797" s="241">
        <f>((C797-C796)/($A$3))*$D$2*'D-term Reaction'!$G$4</f>
        <v>-26.686332195328916</v>
      </c>
    </row>
    <row r="798" spans="1:4" x14ac:dyDescent="0.25">
      <c r="A798" s="241">
        <f t="shared" si="38"/>
        <v>2.4750000000000019E-2</v>
      </c>
      <c r="B798" s="241">
        <f t="shared" si="37"/>
        <v>4.3196898986859689E-4</v>
      </c>
      <c r="C798" s="241">
        <f t="shared" si="39"/>
        <v>-0.70710678118658998</v>
      </c>
      <c r="D798" s="241">
        <f>((C798-C797)/($A$3))*$D$2*'D-term Reaction'!$G$4</f>
        <v>-24.617881552071356</v>
      </c>
    </row>
    <row r="799" spans="1:4" x14ac:dyDescent="0.25">
      <c r="A799" s="241">
        <f t="shared" si="38"/>
        <v>2.4781250000000019E-2</v>
      </c>
      <c r="B799" s="241">
        <f t="shared" si="37"/>
        <v>4.325144052598451E-4</v>
      </c>
      <c r="C799" s="241">
        <f t="shared" si="39"/>
        <v>-0.77301045336277252</v>
      </c>
      <c r="D799" s="241">
        <f>((C799-C798)/($A$3))*$D$2*'D-term Reaction'!$G$4</f>
        <v>-22.312347251968362</v>
      </c>
    </row>
    <row r="800" spans="1:4" x14ac:dyDescent="0.25">
      <c r="A800" s="241">
        <f t="shared" si="38"/>
        <v>2.4812500000000019E-2</v>
      </c>
      <c r="B800" s="241">
        <f t="shared" si="37"/>
        <v>4.3305982065109332E-4</v>
      </c>
      <c r="C800" s="241">
        <f t="shared" si="39"/>
        <v>-0.83146961230257421</v>
      </c>
      <c r="D800" s="241">
        <f>((C800-C799)/($A$3))*$D$2*'D-term Reaction'!$G$4</f>
        <v>-19.791932850659261</v>
      </c>
    </row>
    <row r="801" spans="1:4" x14ac:dyDescent="0.25">
      <c r="A801" s="241">
        <f t="shared" si="38"/>
        <v>2.4843750000000019E-2</v>
      </c>
      <c r="B801" s="241">
        <f t="shared" si="37"/>
        <v>4.3360523604234159E-4</v>
      </c>
      <c r="C801" s="241">
        <f t="shared" si="39"/>
        <v>-0.88192126434838447</v>
      </c>
      <c r="D801" s="241">
        <f>((C801-C800)/($A$3))*$D$2*'D-term Reaction'!$G$4</f>
        <v>-17.080911316629518</v>
      </c>
    </row>
    <row r="802" spans="1:4" x14ac:dyDescent="0.25">
      <c r="A802" s="241">
        <f t="shared" si="38"/>
        <v>2.4875000000000019E-2</v>
      </c>
      <c r="B802" s="241">
        <f t="shared" si="37"/>
        <v>4.3415065143358981E-4</v>
      </c>
      <c r="C802" s="241">
        <f t="shared" si="39"/>
        <v>-0.92387953251130916</v>
      </c>
      <c r="D802" s="241">
        <f>((C802-C801)/($A$3))*$D$2*'D-term Reaction'!$G$4</f>
        <v>-14.205391269239785</v>
      </c>
    </row>
    <row r="803" spans="1:4" x14ac:dyDescent="0.25">
      <c r="A803" s="241">
        <f t="shared" si="38"/>
        <v>2.4906250000000019E-2</v>
      </c>
      <c r="B803" s="241">
        <f t="shared" si="37"/>
        <v>4.3469606682483802E-4</v>
      </c>
      <c r="C803" s="241">
        <f t="shared" si="39"/>
        <v>-0.95694033573222481</v>
      </c>
      <c r="D803" s="241">
        <f>((C803-C802)/($A$3))*$D$2*'D-term Reaction'!$G$4</f>
        <v>-11.193065538473201</v>
      </c>
    </row>
    <row r="804" spans="1:4" x14ac:dyDescent="0.25">
      <c r="A804" s="241">
        <f t="shared" si="38"/>
        <v>2.4937500000000019E-2</v>
      </c>
      <c r="B804" s="241">
        <f t="shared" si="37"/>
        <v>4.3524148221608624E-4</v>
      </c>
      <c r="C804" s="241">
        <f t="shared" si="39"/>
        <v>-0.98078528040324042</v>
      </c>
      <c r="D804" s="241">
        <f>((C804-C803)/($A$3))*$D$2*'D-term Reaction'!$G$4</f>
        <v>-8.0729444678190454</v>
      </c>
    </row>
    <row r="805" spans="1:4" x14ac:dyDescent="0.25">
      <c r="A805" s="241">
        <f t="shared" si="38"/>
        <v>2.4968750000000019E-2</v>
      </c>
      <c r="B805" s="241">
        <f t="shared" si="37"/>
        <v>4.3578689760733451E-4</v>
      </c>
      <c r="C805" s="241">
        <f t="shared" si="39"/>
        <v>-0.99518472667220292</v>
      </c>
      <c r="D805" s="241">
        <f>((C805-C804)/($A$3))*$D$2*'D-term Reaction'!$G$4</f>
        <v>-4.8750765288199442</v>
      </c>
    </row>
    <row r="806" spans="1:4" x14ac:dyDescent="0.25">
      <c r="A806" s="241">
        <f t="shared" si="38"/>
        <v>2.5000000000000019E-2</v>
      </c>
      <c r="B806" s="241">
        <f t="shared" si="37"/>
        <v>4.3633231299858272E-4</v>
      </c>
      <c r="C806" s="241">
        <f t="shared" si="39"/>
        <v>-1</v>
      </c>
      <c r="D806" s="241">
        <f>((C806-C805)/($A$3))*$D$2*'D-term Reaction'!$G$4</f>
        <v>-1.630258937858978</v>
      </c>
    </row>
    <row r="807" spans="1:4" x14ac:dyDescent="0.25">
      <c r="A807" s="241">
        <f t="shared" si="38"/>
        <v>2.5031250000000019E-2</v>
      </c>
      <c r="B807" s="241">
        <f t="shared" si="37"/>
        <v>4.3687772838983094E-4</v>
      </c>
      <c r="C807" s="241">
        <f t="shared" si="39"/>
        <v>-0.99518472667219027</v>
      </c>
      <c r="D807" s="241">
        <f>((C807-C806)/($A$3))*$D$2*'D-term Reaction'!$G$4</f>
        <v>1.630258937863263</v>
      </c>
    </row>
    <row r="808" spans="1:4" x14ac:dyDescent="0.25">
      <c r="A808" s="241">
        <f t="shared" si="38"/>
        <v>2.5062500000000019E-2</v>
      </c>
      <c r="B808" s="241">
        <f t="shared" si="37"/>
        <v>4.3742314378107915E-4</v>
      </c>
      <c r="C808" s="241">
        <f t="shared" si="39"/>
        <v>-0.98078528040322077</v>
      </c>
      <c r="D808" s="241">
        <f>((C808-C807)/($A$3))*$D$2*'D-term Reaction'!$G$4</f>
        <v>4.8750765288223121</v>
      </c>
    </row>
    <row r="809" spans="1:4" x14ac:dyDescent="0.25">
      <c r="A809" s="241">
        <f t="shared" si="38"/>
        <v>2.5093750000000019E-2</v>
      </c>
      <c r="B809" s="241">
        <f t="shared" si="37"/>
        <v>4.3796855917232742E-4</v>
      </c>
      <c r="C809" s="241">
        <f t="shared" si="39"/>
        <v>-0.9569403357321915</v>
      </c>
      <c r="D809" s="241">
        <f>((C809-C808)/($A$3))*$D$2*'D-term Reaction'!$G$4</f>
        <v>8.0729444678236675</v>
      </c>
    </row>
    <row r="810" spans="1:4" x14ac:dyDescent="0.25">
      <c r="A810" s="241">
        <f t="shared" si="38"/>
        <v>2.5125000000000019E-2</v>
      </c>
      <c r="B810" s="241">
        <f t="shared" si="37"/>
        <v>4.3851397456357564E-4</v>
      </c>
      <c r="C810" s="241">
        <f t="shared" si="39"/>
        <v>-0.92387953251125987</v>
      </c>
      <c r="D810" s="241">
        <f>((C810-C809)/($A$3))*$D$2*'D-term Reaction'!$G$4</f>
        <v>11.193065538478612</v>
      </c>
    </row>
    <row r="811" spans="1:4" x14ac:dyDescent="0.25">
      <c r="A811" s="241">
        <f t="shared" si="38"/>
        <v>2.5156250000000019E-2</v>
      </c>
      <c r="B811" s="241">
        <f t="shared" si="37"/>
        <v>4.3905938995482386E-4</v>
      </c>
      <c r="C811" s="241">
        <f t="shared" si="39"/>
        <v>-0.88192126434833051</v>
      </c>
      <c r="D811" s="241">
        <f>((C811-C810)/($A$3))*$D$2*'D-term Reaction'!$G$4</f>
        <v>14.205391269241362</v>
      </c>
    </row>
    <row r="812" spans="1:4" x14ac:dyDescent="0.25">
      <c r="A812" s="241">
        <f t="shared" si="38"/>
        <v>2.5187500000000019E-2</v>
      </c>
      <c r="B812" s="241">
        <f t="shared" si="37"/>
        <v>4.3960480534607207E-4</v>
      </c>
      <c r="C812" s="241">
        <f t="shared" si="39"/>
        <v>-0.83146961230251848</v>
      </c>
      <c r="D812" s="241">
        <f>((C812-C811)/($A$3))*$D$2*'D-term Reaction'!$G$4</f>
        <v>17.080911316630122</v>
      </c>
    </row>
    <row r="813" spans="1:4" x14ac:dyDescent="0.25">
      <c r="A813" s="241">
        <f t="shared" si="38"/>
        <v>2.5218750000000019E-2</v>
      </c>
      <c r="B813" s="241">
        <f t="shared" si="37"/>
        <v>4.4015022073732029E-4</v>
      </c>
      <c r="C813" s="241">
        <f t="shared" si="39"/>
        <v>-0.7730104533626998</v>
      </c>
      <c r="D813" s="241">
        <f>((C813-C812)/($A$3))*$D$2*'D-term Reaction'!$G$4</f>
        <v>19.79193285066501</v>
      </c>
    </row>
    <row r="814" spans="1:4" x14ac:dyDescent="0.25">
      <c r="A814" s="241">
        <f t="shared" si="38"/>
        <v>2.5250000000000019E-2</v>
      </c>
      <c r="B814" s="241">
        <f t="shared" si="37"/>
        <v>4.4069563612856856E-4</v>
      </c>
      <c r="C814" s="241">
        <f t="shared" si="39"/>
        <v>-0.70710678118650894</v>
      </c>
      <c r="D814" s="241">
        <f>((C814-C813)/($A$3))*$D$2*'D-term Reaction'!$G$4</f>
        <v>22.312347251971179</v>
      </c>
    </row>
    <row r="815" spans="1:4" x14ac:dyDescent="0.25">
      <c r="A815" s="241">
        <f t="shared" si="38"/>
        <v>2.5281250000000019E-2</v>
      </c>
      <c r="B815" s="241">
        <f t="shared" si="37"/>
        <v>4.4124105151981677E-4</v>
      </c>
      <c r="C815" s="241">
        <f t="shared" si="39"/>
        <v>-0.63439328416359531</v>
      </c>
      <c r="D815" s="241">
        <f>((C815-C814)/($A$3))*$D$2*'D-term Reaction'!$G$4</f>
        <v>24.617881552077638</v>
      </c>
    </row>
    <row r="816" spans="1:4" x14ac:dyDescent="0.25">
      <c r="A816" s="241">
        <f t="shared" si="38"/>
        <v>2.5312500000000019E-2</v>
      </c>
      <c r="B816" s="241">
        <f t="shared" si="37"/>
        <v>4.4178646691106499E-4</v>
      </c>
      <c r="C816" s="241">
        <f t="shared" si="39"/>
        <v>-0.55557023301955144</v>
      </c>
      <c r="D816" s="241">
        <f>((C816-C815)/($A$3))*$D$2*'D-term Reaction'!$G$4</f>
        <v>26.686332195327488</v>
      </c>
    </row>
    <row r="817" spans="1:4" x14ac:dyDescent="0.25">
      <c r="A817" s="241">
        <f t="shared" si="38"/>
        <v>2.5343750000000019E-2</v>
      </c>
      <c r="B817" s="241">
        <f t="shared" si="37"/>
        <v>4.423318823023132E-4</v>
      </c>
      <c r="C817" s="241">
        <f t="shared" si="39"/>
        <v>-0.47139673682594724</v>
      </c>
      <c r="D817" s="241">
        <f>((C817-C816)/($A$3))*$D$2*'D-term Reaction'!$G$4</f>
        <v>28.497778871306632</v>
      </c>
    </row>
    <row r="818" spans="1:4" x14ac:dyDescent="0.25">
      <c r="A818" s="241">
        <f t="shared" si="38"/>
        <v>2.5375000000000019E-2</v>
      </c>
      <c r="B818" s="241">
        <f t="shared" si="37"/>
        <v>4.4287729769356147E-4</v>
      </c>
      <c r="C818" s="241">
        <f t="shared" si="39"/>
        <v>-0.38268343236502739</v>
      </c>
      <c r="D818" s="241">
        <f>((C818-C817)/($A$3))*$D$2*'D-term Reaction'!$G$4</f>
        <v>30.034776358289022</v>
      </c>
    </row>
    <row r="819" spans="1:4" x14ac:dyDescent="0.25">
      <c r="A819" s="241">
        <f t="shared" si="38"/>
        <v>2.5406250000000019E-2</v>
      </c>
      <c r="B819" s="241">
        <f t="shared" si="37"/>
        <v>4.4342271308480969E-4</v>
      </c>
      <c r="C819" s="241">
        <f t="shared" si="39"/>
        <v>-0.29028467725440149</v>
      </c>
      <c r="D819" s="241">
        <f>((C819-C818)/($A$3))*$D$2*'D-term Reaction'!$G$4</f>
        <v>31.282522530253498</v>
      </c>
    </row>
    <row r="820" spans="1:4" x14ac:dyDescent="0.25">
      <c r="A820" s="241">
        <f t="shared" si="38"/>
        <v>2.5437500000000019E-2</v>
      </c>
      <c r="B820" s="241">
        <f t="shared" si="37"/>
        <v>4.4396812847605791E-4</v>
      </c>
      <c r="C820" s="241">
        <f t="shared" si="39"/>
        <v>-0.19509032201606968</v>
      </c>
      <c r="D820" s="241">
        <f>((C820-C819)/($A$3))*$D$2*'D-term Reaction'!$G$4</f>
        <v>32.229000909489613</v>
      </c>
    </row>
    <row r="821" spans="1:4" x14ac:dyDescent="0.25">
      <c r="A821" s="241">
        <f t="shared" si="38"/>
        <v>2.5468750000000019E-2</v>
      </c>
      <c r="B821" s="241">
        <f t="shared" si="37"/>
        <v>4.4451354386730612E-4</v>
      </c>
      <c r="C821" s="241">
        <f t="shared" si="39"/>
        <v>-9.8017140329505037E-2</v>
      </c>
      <c r="D821" s="241">
        <f>((C821-C820)/($A$3))*$D$2*'D-term Reaction'!$G$4</f>
        <v>32.86509639180332</v>
      </c>
    </row>
    <row r="822" spans="1:4" x14ac:dyDescent="0.25">
      <c r="A822" s="241">
        <f t="shared" si="38"/>
        <v>2.5500000000000019E-2</v>
      </c>
      <c r="B822" s="241">
        <f t="shared" si="37"/>
        <v>4.4505895925855439E-4</v>
      </c>
      <c r="C822" s="241">
        <f t="shared" si="39"/>
        <v>6.6153788176592787E-14</v>
      </c>
      <c r="D822" s="241">
        <f>((C822-C821)/($A$3))*$D$2*'D-term Reaction'!$G$4</f>
        <v>33.184683029979617</v>
      </c>
    </row>
    <row r="823" spans="1:4" x14ac:dyDescent="0.25">
      <c r="A823" s="241">
        <f t="shared" si="38"/>
        <v>2.5531250000000019E-2</v>
      </c>
      <c r="B823" s="241">
        <f t="shared" si="37"/>
        <v>4.4560437464980261E-4</v>
      </c>
      <c r="C823" s="241">
        <f t="shared" si="39"/>
        <v>9.8017140329622568E-2</v>
      </c>
      <c r="D823" s="241">
        <f>((C823-C822)/($A$3))*$D$2*'D-term Reaction'!$G$4</f>
        <v>33.184683029974614</v>
      </c>
    </row>
    <row r="824" spans="1:4" x14ac:dyDescent="0.25">
      <c r="A824" s="241">
        <f t="shared" si="38"/>
        <v>2.5562500000000019E-2</v>
      </c>
      <c r="B824" s="241">
        <f t="shared" si="37"/>
        <v>4.4614979004105082E-4</v>
      </c>
      <c r="C824" s="241">
        <f t="shared" si="39"/>
        <v>0.19509032201618551</v>
      </c>
      <c r="D824" s="241">
        <f>((C824-C823)/($A$3))*$D$2*'D-term Reaction'!$G$4</f>
        <v>32.865096391802744</v>
      </c>
    </row>
    <row r="825" spans="1:4" x14ac:dyDescent="0.25">
      <c r="A825" s="241">
        <f t="shared" si="38"/>
        <v>2.5593750000000019E-2</v>
      </c>
      <c r="B825" s="241">
        <f t="shared" si="37"/>
        <v>4.4669520543229904E-4</v>
      </c>
      <c r="C825" s="241">
        <f t="shared" si="39"/>
        <v>0.29028467725451451</v>
      </c>
      <c r="D825" s="241">
        <f>((C825-C824)/($A$3))*$D$2*'D-term Reaction'!$G$4</f>
        <v>32.229000909488661</v>
      </c>
    </row>
    <row r="826" spans="1:4" x14ac:dyDescent="0.25">
      <c r="A826" s="241">
        <f t="shared" si="38"/>
        <v>2.5625000000000019E-2</v>
      </c>
      <c r="B826" s="241">
        <f t="shared" si="37"/>
        <v>4.4724062082354731E-4</v>
      </c>
      <c r="C826" s="241">
        <f t="shared" si="39"/>
        <v>0.38268343236514962</v>
      </c>
      <c r="D826" s="241">
        <f>((C826-C825)/($A$3))*$D$2*'D-term Reaction'!$G$4</f>
        <v>31.282522530256617</v>
      </c>
    </row>
    <row r="827" spans="1:4" x14ac:dyDescent="0.25">
      <c r="A827" s="241">
        <f t="shared" si="38"/>
        <v>2.5656250000000019E-2</v>
      </c>
      <c r="B827" s="241">
        <f t="shared" si="37"/>
        <v>4.4778603621479552E-4</v>
      </c>
      <c r="C827" s="241">
        <f t="shared" si="39"/>
        <v>0.47139673682605138</v>
      </c>
      <c r="D827" s="241">
        <f>((C827-C826)/($A$3))*$D$2*'D-term Reaction'!$G$4</f>
        <v>30.034776358282897</v>
      </c>
    </row>
    <row r="828" spans="1:4" x14ac:dyDescent="0.25">
      <c r="A828" s="241">
        <f t="shared" si="38"/>
        <v>2.5687500000000019E-2</v>
      </c>
      <c r="B828" s="241">
        <f t="shared" si="37"/>
        <v>4.4833145160604374E-4</v>
      </c>
      <c r="C828" s="241">
        <f t="shared" si="39"/>
        <v>0.5555702330196497</v>
      </c>
      <c r="D828" s="241">
        <f>((C828-C827)/($A$3))*$D$2*'D-term Reaction'!$G$4</f>
        <v>28.497778871304643</v>
      </c>
    </row>
    <row r="829" spans="1:4" x14ac:dyDescent="0.25">
      <c r="A829" s="241">
        <f t="shared" si="38"/>
        <v>2.5718750000000019E-2</v>
      </c>
      <c r="B829" s="241">
        <f t="shared" si="37"/>
        <v>4.4887686699729196E-4</v>
      </c>
      <c r="C829" s="241">
        <f t="shared" si="39"/>
        <v>0.63439328416368657</v>
      </c>
      <c r="D829" s="241">
        <f>((C829-C828)/($A$3))*$D$2*'D-term Reaction'!$G$4</f>
        <v>26.686332195325118</v>
      </c>
    </row>
    <row r="830" spans="1:4" x14ac:dyDescent="0.25">
      <c r="A830" s="241">
        <f t="shared" si="38"/>
        <v>2.5750000000000019E-2</v>
      </c>
      <c r="B830" s="241">
        <f t="shared" si="37"/>
        <v>4.4942228238854017E-4</v>
      </c>
      <c r="C830" s="241">
        <f t="shared" si="39"/>
        <v>0.70710678118658232</v>
      </c>
      <c r="D830" s="241">
        <f>((C830-C829)/($A$3))*$D$2*'D-term Reaction'!$G$4</f>
        <v>24.617881552071584</v>
      </c>
    </row>
    <row r="831" spans="1:4" x14ac:dyDescent="0.25">
      <c r="A831" s="241">
        <f t="shared" si="38"/>
        <v>2.5781250000000019E-2</v>
      </c>
      <c r="B831" s="241">
        <f t="shared" si="37"/>
        <v>4.4996769777978844E-4</v>
      </c>
      <c r="C831" s="241">
        <f t="shared" si="39"/>
        <v>0.77301045336277474</v>
      </c>
      <c r="D831" s="241">
        <f>((C831-C830)/($A$3))*$D$2*'D-term Reaction'!$G$4</f>
        <v>22.312347251971701</v>
      </c>
    </row>
    <row r="832" spans="1:4" x14ac:dyDescent="0.25">
      <c r="A832" s="241">
        <f t="shared" si="38"/>
        <v>2.5812500000000019E-2</v>
      </c>
      <c r="B832" s="241">
        <f t="shared" si="37"/>
        <v>4.5051311317103666E-4</v>
      </c>
      <c r="C832" s="241">
        <f t="shared" si="39"/>
        <v>0.83146961230257621</v>
      </c>
      <c r="D832" s="241">
        <f>((C832-C831)/($A$3))*$D$2*'D-term Reaction'!$G$4</f>
        <v>19.791932850659183</v>
      </c>
    </row>
    <row r="833" spans="1:4" x14ac:dyDescent="0.25">
      <c r="A833" s="241">
        <f t="shared" si="38"/>
        <v>2.5843750000000019E-2</v>
      </c>
      <c r="B833" s="241">
        <f t="shared" si="37"/>
        <v>4.5105852856228487E-4</v>
      </c>
      <c r="C833" s="241">
        <f t="shared" si="39"/>
        <v>0.88192126434838614</v>
      </c>
      <c r="D833" s="241">
        <f>((C833-C832)/($A$3))*$D$2*'D-term Reaction'!$G$4</f>
        <v>17.080911316629404</v>
      </c>
    </row>
    <row r="834" spans="1:4" x14ac:dyDescent="0.25">
      <c r="A834" s="241">
        <f t="shared" si="38"/>
        <v>2.587500000000002E-2</v>
      </c>
      <c r="B834" s="241">
        <f t="shared" si="37"/>
        <v>4.5160394395353309E-4</v>
      </c>
      <c r="C834" s="241">
        <f t="shared" si="39"/>
        <v>0.9238795325113105</v>
      </c>
      <c r="D834" s="241">
        <f>((C834-C833)/($A$3))*$D$2*'D-term Reaction'!$G$4</f>
        <v>14.205391269239671</v>
      </c>
    </row>
    <row r="835" spans="1:4" x14ac:dyDescent="0.25">
      <c r="A835" s="241">
        <f t="shared" si="38"/>
        <v>2.590625000000002E-2</v>
      </c>
      <c r="B835" s="241">
        <f t="shared" si="37"/>
        <v>4.5214935934478136E-4</v>
      </c>
      <c r="C835" s="241">
        <f t="shared" si="39"/>
        <v>0.95694033573222581</v>
      </c>
      <c r="D835" s="241">
        <f>((C835-C834)/($A$3))*$D$2*'D-term Reaction'!$G$4</f>
        <v>11.193065538473087</v>
      </c>
    </row>
    <row r="836" spans="1:4" x14ac:dyDescent="0.25">
      <c r="A836" s="241">
        <f t="shared" si="38"/>
        <v>2.593750000000002E-2</v>
      </c>
      <c r="B836" s="241">
        <f t="shared" si="37"/>
        <v>4.5269477473602957E-4</v>
      </c>
      <c r="C836" s="241">
        <f t="shared" si="39"/>
        <v>0.98078528040324386</v>
      </c>
      <c r="D836" s="241">
        <f>((C836-C835)/($A$3))*$D$2*'D-term Reaction'!$G$4</f>
        <v>8.0729444678198714</v>
      </c>
    </row>
    <row r="837" spans="1:4" x14ac:dyDescent="0.25">
      <c r="A837" s="241">
        <f t="shared" si="38"/>
        <v>2.596875000000002E-2</v>
      </c>
      <c r="B837" s="241">
        <f t="shared" si="37"/>
        <v>4.5324019012727779E-4</v>
      </c>
      <c r="C837" s="241">
        <f t="shared" si="39"/>
        <v>0.99518472667220326</v>
      </c>
      <c r="D837" s="241">
        <f>((C837-C836)/($A$3))*$D$2*'D-term Reaction'!$G$4</f>
        <v>4.8750765288188909</v>
      </c>
    </row>
    <row r="838" spans="1:4" x14ac:dyDescent="0.25">
      <c r="A838" s="241">
        <f t="shared" si="38"/>
        <v>2.600000000000002E-2</v>
      </c>
      <c r="B838" s="241">
        <f t="shared" si="37"/>
        <v>4.5378560551852601E-4</v>
      </c>
      <c r="C838" s="241">
        <f t="shared" si="39"/>
        <v>1</v>
      </c>
      <c r="D838" s="241">
        <f>((C838-C837)/($A$3))*$D$2*'D-term Reaction'!$G$4</f>
        <v>1.6302589378588652</v>
      </c>
    </row>
    <row r="839" spans="1:4" x14ac:dyDescent="0.25">
      <c r="A839" s="241">
        <f t="shared" si="38"/>
        <v>2.603125000000002E-2</v>
      </c>
      <c r="B839" s="241">
        <f t="shared" si="37"/>
        <v>4.5433102090977428E-4</v>
      </c>
      <c r="C839" s="241">
        <f t="shared" si="39"/>
        <v>0.99518472667218993</v>
      </c>
      <c r="D839" s="241">
        <f>((C839-C838)/($A$3))*$D$2*'D-term Reaction'!$G$4</f>
        <v>-1.6302589378633756</v>
      </c>
    </row>
    <row r="840" spans="1:4" x14ac:dyDescent="0.25">
      <c r="A840" s="241">
        <f t="shared" si="38"/>
        <v>2.606250000000002E-2</v>
      </c>
      <c r="B840" s="241">
        <f t="shared" si="37"/>
        <v>4.5487643630102249E-4</v>
      </c>
      <c r="C840" s="241">
        <f t="shared" si="39"/>
        <v>0.98078528040322011</v>
      </c>
      <c r="D840" s="241">
        <f>((C840-C839)/($A$3))*$D$2*'D-term Reaction'!$G$4</f>
        <v>-4.8750765288224249</v>
      </c>
    </row>
    <row r="841" spans="1:4" x14ac:dyDescent="0.25">
      <c r="A841" s="241">
        <f t="shared" si="38"/>
        <v>2.609375000000002E-2</v>
      </c>
      <c r="B841" s="241">
        <f t="shared" si="37"/>
        <v>4.5542185169227071E-4</v>
      </c>
      <c r="C841" s="241">
        <f t="shared" si="39"/>
        <v>0.95694033573219051</v>
      </c>
      <c r="D841" s="241">
        <f>((C841-C840)/($A$3))*$D$2*'D-term Reaction'!$G$4</f>
        <v>-8.0729444678237794</v>
      </c>
    </row>
    <row r="842" spans="1:4" x14ac:dyDescent="0.25">
      <c r="A842" s="241">
        <f t="shared" si="38"/>
        <v>2.612500000000002E-2</v>
      </c>
      <c r="B842" s="241">
        <f t="shared" si="37"/>
        <v>4.5596726708351892E-4</v>
      </c>
      <c r="C842" s="241">
        <f t="shared" si="39"/>
        <v>0.92387953251126398</v>
      </c>
      <c r="D842" s="241">
        <f>((C842-C841)/($A$3))*$D$2*'D-term Reaction'!$G$4</f>
        <v>-11.193065538476882</v>
      </c>
    </row>
    <row r="843" spans="1:4" x14ac:dyDescent="0.25">
      <c r="A843" s="241">
        <f t="shared" si="38"/>
        <v>2.615625000000002E-2</v>
      </c>
      <c r="B843" s="241">
        <f t="shared" si="37"/>
        <v>4.5651268247476719E-4</v>
      </c>
      <c r="C843" s="241">
        <f t="shared" si="39"/>
        <v>0.88192126434832885</v>
      </c>
      <c r="D843" s="241">
        <f>((C843-C842)/($A$3))*$D$2*'D-term Reaction'!$G$4</f>
        <v>-14.205391269243316</v>
      </c>
    </row>
    <row r="844" spans="1:4" x14ac:dyDescent="0.25">
      <c r="A844" s="241">
        <f t="shared" si="38"/>
        <v>2.618750000000002E-2</v>
      </c>
      <c r="B844" s="241">
        <f t="shared" si="37"/>
        <v>4.5705809786601541E-4</v>
      </c>
      <c r="C844" s="241">
        <f t="shared" si="39"/>
        <v>0.83146961230250871</v>
      </c>
      <c r="D844" s="241">
        <f>((C844-C843)/($A$3))*$D$2*'D-term Reaction'!$G$4</f>
        <v>-17.080911316632864</v>
      </c>
    </row>
    <row r="845" spans="1:4" x14ac:dyDescent="0.25">
      <c r="A845" s="241">
        <f t="shared" si="38"/>
        <v>2.621875000000002E-2</v>
      </c>
      <c r="B845" s="241">
        <f t="shared" si="37"/>
        <v>4.5760351325726362E-4</v>
      </c>
      <c r="C845" s="241">
        <f t="shared" si="39"/>
        <v>0.77301045336269769</v>
      </c>
      <c r="D845" s="241">
        <f>((C845-C844)/($A$3))*$D$2*'D-term Reaction'!$G$4</f>
        <v>-19.791932850662416</v>
      </c>
    </row>
    <row r="846" spans="1:4" x14ac:dyDescent="0.25">
      <c r="A846" s="241">
        <f t="shared" si="38"/>
        <v>2.625000000000002E-2</v>
      </c>
      <c r="B846" s="241">
        <f t="shared" si="37"/>
        <v>4.5814892864851184E-4</v>
      </c>
      <c r="C846" s="241">
        <f t="shared" si="39"/>
        <v>0.70710678118650649</v>
      </c>
      <c r="D846" s="241">
        <f>((C846-C845)/($A$3))*$D$2*'D-term Reaction'!$G$4</f>
        <v>-22.312347251971289</v>
      </c>
    </row>
    <row r="847" spans="1:4" x14ac:dyDescent="0.25">
      <c r="A847" s="241">
        <f t="shared" si="38"/>
        <v>2.628125000000002E-2</v>
      </c>
      <c r="B847" s="241">
        <f t="shared" si="37"/>
        <v>4.5869434403976006E-4</v>
      </c>
      <c r="C847" s="241">
        <f t="shared" si="39"/>
        <v>0.63439328416360363</v>
      </c>
      <c r="D847" s="241">
        <f>((C847-C846)/($A$3))*$D$2*'D-term Reaction'!$G$4</f>
        <v>-24.617881552073989</v>
      </c>
    </row>
    <row r="848" spans="1:4" x14ac:dyDescent="0.25">
      <c r="A848" s="241">
        <f t="shared" si="38"/>
        <v>2.631250000000002E-2</v>
      </c>
      <c r="B848" s="241">
        <f t="shared" ref="B848:B911" si="40">RADIANS(A848)</f>
        <v>4.5923975943100833E-4</v>
      </c>
      <c r="C848" s="241">
        <f t="shared" si="39"/>
        <v>0.55557023301954855</v>
      </c>
      <c r="D848" s="241">
        <f>((C848-C847)/($A$3))*$D$2*'D-term Reaction'!$G$4</f>
        <v>-26.686332195331282</v>
      </c>
    </row>
    <row r="849" spans="1:4" x14ac:dyDescent="0.25">
      <c r="A849" s="241">
        <f t="shared" ref="A849:A912" si="41">A848+$A$3</f>
        <v>2.634375000000002E-2</v>
      </c>
      <c r="B849" s="241">
        <f t="shared" si="40"/>
        <v>4.5978517482225654E-4</v>
      </c>
      <c r="C849" s="241">
        <f t="shared" ref="C849:C912" si="42">$C$2*COS(B849*$B$2*360)</f>
        <v>0.47139673682594418</v>
      </c>
      <c r="D849" s="241">
        <f>((C849-C848)/($A$3))*$D$2*'D-term Reaction'!$G$4</f>
        <v>-28.497778871306693</v>
      </c>
    </row>
    <row r="850" spans="1:4" x14ac:dyDescent="0.25">
      <c r="A850" s="241">
        <f t="shared" si="41"/>
        <v>2.637500000000002E-2</v>
      </c>
      <c r="B850" s="241">
        <f t="shared" si="40"/>
        <v>4.6033059021350476E-4</v>
      </c>
      <c r="C850" s="241">
        <f t="shared" si="42"/>
        <v>0.38268343236503738</v>
      </c>
      <c r="D850" s="241">
        <f>((C850-C849)/($A$3))*$D$2*'D-term Reaction'!$G$4</f>
        <v>-30.034776358284603</v>
      </c>
    </row>
    <row r="851" spans="1:4" x14ac:dyDescent="0.25">
      <c r="A851" s="241">
        <f t="shared" si="41"/>
        <v>2.640625000000002E-2</v>
      </c>
      <c r="B851" s="241">
        <f t="shared" si="40"/>
        <v>4.6087600560475297E-4</v>
      </c>
      <c r="C851" s="241">
        <f t="shared" si="42"/>
        <v>0.29028467725441182</v>
      </c>
      <c r="D851" s="241">
        <f>((C851-C850)/($A$3))*$D$2*'D-term Reaction'!$G$4</f>
        <v>-31.282522530253384</v>
      </c>
    </row>
    <row r="852" spans="1:4" x14ac:dyDescent="0.25">
      <c r="A852" s="241">
        <f t="shared" si="41"/>
        <v>2.643750000000002E-2</v>
      </c>
      <c r="B852" s="241">
        <f t="shared" si="40"/>
        <v>4.6142142099600124E-4</v>
      </c>
      <c r="C852" s="241">
        <f t="shared" si="42"/>
        <v>0.19509032201606633</v>
      </c>
      <c r="D852" s="241">
        <f>((C852-C851)/($A$3))*$D$2*'D-term Reaction'!$G$4</f>
        <v>-32.229000909494246</v>
      </c>
    </row>
    <row r="853" spans="1:4" x14ac:dyDescent="0.25">
      <c r="A853" s="241">
        <f t="shared" si="41"/>
        <v>2.646875000000002E-2</v>
      </c>
      <c r="B853" s="241">
        <f t="shared" si="40"/>
        <v>4.6196683638724946E-4</v>
      </c>
      <c r="C853" s="241">
        <f t="shared" si="42"/>
        <v>9.8017140329501623E-2</v>
      </c>
      <c r="D853" s="241">
        <f>((C853-C852)/($A$3))*$D$2*'D-term Reaction'!$G$4</f>
        <v>-32.865096391803341</v>
      </c>
    </row>
    <row r="854" spans="1:4" x14ac:dyDescent="0.25">
      <c r="A854" s="241">
        <f t="shared" si="41"/>
        <v>2.650000000000002E-2</v>
      </c>
      <c r="B854" s="241">
        <f t="shared" si="40"/>
        <v>4.6251225177849767E-4</v>
      </c>
      <c r="C854" s="241">
        <f t="shared" si="42"/>
        <v>-6.9583987009902426E-14</v>
      </c>
      <c r="D854" s="241">
        <f>((C854-C853)/($A$3))*$D$2*'D-term Reaction'!$G$4</f>
        <v>-33.184683029979624</v>
      </c>
    </row>
    <row r="855" spans="1:4" x14ac:dyDescent="0.25">
      <c r="A855" s="241">
        <f t="shared" si="41"/>
        <v>2.653125000000002E-2</v>
      </c>
      <c r="B855" s="241">
        <f t="shared" si="40"/>
        <v>4.6305766716974589E-4</v>
      </c>
      <c r="C855" s="241">
        <f t="shared" si="42"/>
        <v>-9.801714032961184E-2</v>
      </c>
      <c r="D855" s="241">
        <f>((C855-C854)/($A$3))*$D$2*'D-term Reaction'!$G$4</f>
        <v>-33.184683029969825</v>
      </c>
    </row>
    <row r="856" spans="1:4" x14ac:dyDescent="0.25">
      <c r="A856" s="241">
        <f t="shared" si="41"/>
        <v>2.656250000000002E-2</v>
      </c>
      <c r="B856" s="241">
        <f t="shared" si="40"/>
        <v>4.6360308256099416E-4</v>
      </c>
      <c r="C856" s="241">
        <f t="shared" si="42"/>
        <v>-0.19509032201618889</v>
      </c>
      <c r="D856" s="241">
        <f>((C856-C855)/($A$3))*$D$2*'D-term Reaction'!$G$4</f>
        <v>-32.865096391807526</v>
      </c>
    </row>
    <row r="857" spans="1:4" x14ac:dyDescent="0.25">
      <c r="A857" s="241">
        <f t="shared" si="41"/>
        <v>2.659375000000002E-2</v>
      </c>
      <c r="B857" s="241">
        <f t="shared" si="40"/>
        <v>4.6414849795224238E-4</v>
      </c>
      <c r="C857" s="241">
        <f t="shared" si="42"/>
        <v>-0.29028467725453139</v>
      </c>
      <c r="D857" s="241">
        <f>((C857-C856)/($A$3))*$D$2*'D-term Reaction'!$G$4</f>
        <v>-32.22900090949323</v>
      </c>
    </row>
    <row r="858" spans="1:4" x14ac:dyDescent="0.25">
      <c r="A858" s="241">
        <f t="shared" si="41"/>
        <v>2.662500000000002E-2</v>
      </c>
      <c r="B858" s="241">
        <f t="shared" si="40"/>
        <v>4.6469391334349059E-4</v>
      </c>
      <c r="C858" s="241">
        <f t="shared" si="42"/>
        <v>-0.38268343236513969</v>
      </c>
      <c r="D858" s="241">
        <f>((C858-C857)/($A$3))*$D$2*'D-term Reaction'!$G$4</f>
        <v>-31.28252253024754</v>
      </c>
    </row>
    <row r="859" spans="1:4" x14ac:dyDescent="0.25">
      <c r="A859" s="241">
        <f t="shared" si="41"/>
        <v>2.665625000000002E-2</v>
      </c>
      <c r="B859" s="241">
        <f t="shared" si="40"/>
        <v>4.6523932873473881E-4</v>
      </c>
      <c r="C859" s="241">
        <f t="shared" si="42"/>
        <v>-0.47139673682605437</v>
      </c>
      <c r="D859" s="241">
        <f>((C859-C858)/($A$3))*$D$2*'D-term Reaction'!$G$4</f>
        <v>-30.034776358287274</v>
      </c>
    </row>
    <row r="860" spans="1:4" x14ac:dyDescent="0.25">
      <c r="A860" s="241">
        <f t="shared" si="41"/>
        <v>2.668750000000002E-2</v>
      </c>
      <c r="B860" s="241">
        <f t="shared" si="40"/>
        <v>4.6578474412598708E-4</v>
      </c>
      <c r="C860" s="241">
        <f t="shared" si="42"/>
        <v>-0.55557023301966435</v>
      </c>
      <c r="D860" s="241">
        <f>((C860-C859)/($A$3))*$D$2*'D-term Reaction'!$G$4</f>
        <v>-28.497778871308594</v>
      </c>
    </row>
    <row r="861" spans="1:4" x14ac:dyDescent="0.25">
      <c r="A861" s="241">
        <f t="shared" si="41"/>
        <v>2.671875000000002E-2</v>
      </c>
      <c r="B861" s="241">
        <f t="shared" si="40"/>
        <v>4.6633015951723529E-4</v>
      </c>
      <c r="C861" s="241">
        <f t="shared" si="42"/>
        <v>-0.63439328416368923</v>
      </c>
      <c r="D861" s="241">
        <f>((C861-C860)/($A$3))*$D$2*'D-term Reaction'!$G$4</f>
        <v>-26.686332195321057</v>
      </c>
    </row>
    <row r="862" spans="1:4" x14ac:dyDescent="0.25">
      <c r="A862" s="241">
        <f t="shared" si="41"/>
        <v>2.675000000000002E-2</v>
      </c>
      <c r="B862" s="241">
        <f t="shared" si="40"/>
        <v>4.6687557490848351E-4</v>
      </c>
      <c r="C862" s="241">
        <f t="shared" si="42"/>
        <v>-0.70710678118659487</v>
      </c>
      <c r="D862" s="241">
        <f>((C862-C861)/($A$3))*$D$2*'D-term Reaction'!$G$4</f>
        <v>-24.617881552074934</v>
      </c>
    </row>
    <row r="863" spans="1:4" x14ac:dyDescent="0.25">
      <c r="A863" s="241">
        <f t="shared" si="41"/>
        <v>2.678125000000002E-2</v>
      </c>
      <c r="B863" s="241">
        <f t="shared" si="40"/>
        <v>4.6742099029973172E-4</v>
      </c>
      <c r="C863" s="241">
        <f t="shared" si="42"/>
        <v>-0.77301045336277696</v>
      </c>
      <c r="D863" s="241">
        <f>((C863-C862)/($A$3))*$D$2*'D-term Reaction'!$G$4</f>
        <v>-22.312347251968209</v>
      </c>
    </row>
    <row r="864" spans="1:4" x14ac:dyDescent="0.25">
      <c r="A864" s="241">
        <f t="shared" si="41"/>
        <v>2.681250000000002E-2</v>
      </c>
      <c r="B864" s="241">
        <f t="shared" si="40"/>
        <v>4.6796640569097994E-4</v>
      </c>
      <c r="C864" s="241">
        <f t="shared" si="42"/>
        <v>-0.8314696123025781</v>
      </c>
      <c r="D864" s="241">
        <f>((C864-C863)/($A$3))*$D$2*'D-term Reaction'!$G$4</f>
        <v>-19.791932850659069</v>
      </c>
    </row>
    <row r="865" spans="1:4" x14ac:dyDescent="0.25">
      <c r="A865" s="241">
        <f t="shared" si="41"/>
        <v>2.684375000000002E-2</v>
      </c>
      <c r="B865" s="241">
        <f t="shared" si="40"/>
        <v>4.6851182108222821E-4</v>
      </c>
      <c r="C865" s="241">
        <f t="shared" si="42"/>
        <v>-0.8819212643483878</v>
      </c>
      <c r="D865" s="241">
        <f>((C865-C864)/($A$3))*$D$2*'D-term Reaction'!$G$4</f>
        <v>-17.080911316629333</v>
      </c>
    </row>
    <row r="866" spans="1:4" x14ac:dyDescent="0.25">
      <c r="A866" s="241">
        <f t="shared" si="41"/>
        <v>2.687500000000002E-2</v>
      </c>
      <c r="B866" s="241">
        <f t="shared" si="40"/>
        <v>4.6905723647347643E-4</v>
      </c>
      <c r="C866" s="241">
        <f t="shared" si="42"/>
        <v>-0.92387953251131183</v>
      </c>
      <c r="D866" s="241">
        <f>((C866-C865)/($A$3))*$D$2*'D-term Reaction'!$G$4</f>
        <v>-14.205391269239557</v>
      </c>
    </row>
    <row r="867" spans="1:4" x14ac:dyDescent="0.25">
      <c r="A867" s="241">
        <f t="shared" si="41"/>
        <v>2.690625000000002E-2</v>
      </c>
      <c r="B867" s="241">
        <f t="shared" si="40"/>
        <v>4.6960265186472464E-4</v>
      </c>
      <c r="C867" s="241">
        <f t="shared" si="42"/>
        <v>-0.95694033573222681</v>
      </c>
      <c r="D867" s="241">
        <f>((C867-C866)/($A$3))*$D$2*'D-term Reaction'!$G$4</f>
        <v>-11.193065538472974</v>
      </c>
    </row>
    <row r="868" spans="1:4" x14ac:dyDescent="0.25">
      <c r="A868" s="241">
        <f t="shared" si="41"/>
        <v>2.693750000000002E-2</v>
      </c>
      <c r="B868" s="241">
        <f t="shared" si="40"/>
        <v>4.7014806725597286E-4</v>
      </c>
      <c r="C868" s="241">
        <f t="shared" si="42"/>
        <v>-0.98078528040324175</v>
      </c>
      <c r="D868" s="241">
        <f>((C868-C867)/($A$3))*$D$2*'D-term Reaction'!$G$4</f>
        <v>-8.072944467818818</v>
      </c>
    </row>
    <row r="869" spans="1:4" x14ac:dyDescent="0.25">
      <c r="A869" s="241">
        <f t="shared" si="41"/>
        <v>2.696875000000002E-2</v>
      </c>
      <c r="B869" s="241">
        <f t="shared" si="40"/>
        <v>4.7069348264722113E-4</v>
      </c>
      <c r="C869" s="241">
        <f t="shared" si="42"/>
        <v>-0.99518472667220359</v>
      </c>
      <c r="D869" s="241">
        <f>((C869-C868)/($A$3))*$D$2*'D-term Reaction'!$G$4</f>
        <v>-4.8750765288197186</v>
      </c>
    </row>
    <row r="870" spans="1:4" x14ac:dyDescent="0.25">
      <c r="A870" s="241">
        <f t="shared" si="41"/>
        <v>2.7000000000000021E-2</v>
      </c>
      <c r="B870" s="241">
        <f t="shared" si="40"/>
        <v>4.7123889803846934E-4</v>
      </c>
      <c r="C870" s="241">
        <f t="shared" si="42"/>
        <v>-1</v>
      </c>
      <c r="D870" s="241">
        <f>((C870-C869)/($A$3))*$D$2*'D-term Reaction'!$G$4</f>
        <v>-1.6302589378587524</v>
      </c>
    </row>
    <row r="871" spans="1:4" x14ac:dyDescent="0.25">
      <c r="A871" s="241">
        <f t="shared" si="41"/>
        <v>2.7031250000000021E-2</v>
      </c>
      <c r="B871" s="241">
        <f t="shared" si="40"/>
        <v>4.7178431342971756E-4</v>
      </c>
      <c r="C871" s="241">
        <f t="shared" si="42"/>
        <v>-0.99518472667219093</v>
      </c>
      <c r="D871" s="241">
        <f>((C871-C870)/($A$3))*$D$2*'D-term Reaction'!$G$4</f>
        <v>1.6302589378630374</v>
      </c>
    </row>
    <row r="872" spans="1:4" x14ac:dyDescent="0.25">
      <c r="A872" s="241">
        <f t="shared" si="41"/>
        <v>2.7062500000000021E-2</v>
      </c>
      <c r="B872" s="241">
        <f t="shared" si="40"/>
        <v>4.7232972882096577E-4</v>
      </c>
      <c r="C872" s="241">
        <f t="shared" si="42"/>
        <v>-0.98078528040321666</v>
      </c>
      <c r="D872" s="241">
        <f>((C872-C871)/($A$3))*$D$2*'D-term Reaction'!$G$4</f>
        <v>4.8750765288239286</v>
      </c>
    </row>
    <row r="873" spans="1:4" x14ac:dyDescent="0.25">
      <c r="A873" s="241">
        <f t="shared" si="41"/>
        <v>2.7093750000000021E-2</v>
      </c>
      <c r="B873" s="241">
        <f t="shared" si="40"/>
        <v>4.7287514421221404E-4</v>
      </c>
      <c r="C873" s="241">
        <f t="shared" si="42"/>
        <v>-0.95694033573218951</v>
      </c>
      <c r="D873" s="241">
        <f>((C873-C872)/($A$3))*$D$2*'D-term Reaction'!$G$4</f>
        <v>8.0729444678229534</v>
      </c>
    </row>
    <row r="874" spans="1:4" x14ac:dyDescent="0.25">
      <c r="A874" s="241">
        <f t="shared" si="41"/>
        <v>2.7125000000000021E-2</v>
      </c>
      <c r="B874" s="241">
        <f t="shared" si="40"/>
        <v>4.7342055960346226E-4</v>
      </c>
      <c r="C874" s="241">
        <f t="shared" si="42"/>
        <v>-0.92387953251126276</v>
      </c>
      <c r="D874" s="241">
        <f>((C874-C873)/($A$3))*$D$2*'D-term Reaction'!$G$4</f>
        <v>11.19306553847696</v>
      </c>
    </row>
    <row r="875" spans="1:4" x14ac:dyDescent="0.25">
      <c r="A875" s="241">
        <f t="shared" si="41"/>
        <v>2.7156250000000021E-2</v>
      </c>
      <c r="B875" s="241">
        <f t="shared" si="40"/>
        <v>4.7396597499471048E-4</v>
      </c>
      <c r="C875" s="241">
        <f t="shared" si="42"/>
        <v>-0.88192126434832052</v>
      </c>
      <c r="D875" s="241">
        <f>((C875-C874)/($A$3))*$D$2*'D-term Reaction'!$G$4</f>
        <v>14.205391269245721</v>
      </c>
    </row>
    <row r="876" spans="1:4" x14ac:dyDescent="0.25">
      <c r="A876" s="241">
        <f t="shared" si="41"/>
        <v>2.7187500000000021E-2</v>
      </c>
      <c r="B876" s="241">
        <f t="shared" si="40"/>
        <v>4.7451139038595869E-4</v>
      </c>
      <c r="C876" s="241">
        <f t="shared" si="42"/>
        <v>-0.83146961230251459</v>
      </c>
      <c r="D876" s="241">
        <f>((C876-C875)/($A$3))*$D$2*'D-term Reaction'!$G$4</f>
        <v>17.080911316628054</v>
      </c>
    </row>
    <row r="877" spans="1:4" x14ac:dyDescent="0.25">
      <c r="A877" s="241">
        <f t="shared" si="41"/>
        <v>2.7218750000000021E-2</v>
      </c>
      <c r="B877" s="241">
        <f t="shared" si="40"/>
        <v>4.7505680577720696E-4</v>
      </c>
      <c r="C877" s="241">
        <f t="shared" si="42"/>
        <v>-0.77301045336269547</v>
      </c>
      <c r="D877" s="241">
        <f>((C877-C876)/($A$3))*$D$2*'D-term Reaction'!$G$4</f>
        <v>19.791932850665159</v>
      </c>
    </row>
    <row r="878" spans="1:4" x14ac:dyDescent="0.25">
      <c r="A878" s="241">
        <f t="shared" si="41"/>
        <v>2.7250000000000021E-2</v>
      </c>
      <c r="B878" s="241">
        <f t="shared" si="40"/>
        <v>4.7560222116845518E-4</v>
      </c>
      <c r="C878" s="241">
        <f t="shared" si="42"/>
        <v>-0.70710678118650405</v>
      </c>
      <c r="D878" s="241">
        <f>((C878-C877)/($A$3))*$D$2*'D-term Reaction'!$G$4</f>
        <v>22.312347251971367</v>
      </c>
    </row>
    <row r="879" spans="1:4" x14ac:dyDescent="0.25">
      <c r="A879" s="241">
        <f t="shared" si="41"/>
        <v>2.7281250000000021E-2</v>
      </c>
      <c r="B879" s="241">
        <f t="shared" si="40"/>
        <v>4.7614763655970339E-4</v>
      </c>
      <c r="C879" s="241">
        <f t="shared" si="42"/>
        <v>-0.63439328416360097</v>
      </c>
      <c r="D879" s="241">
        <f>((C879-C878)/($A$3))*$D$2*'D-term Reaction'!$G$4</f>
        <v>24.617881552074067</v>
      </c>
    </row>
    <row r="880" spans="1:4" x14ac:dyDescent="0.25">
      <c r="A880" s="241">
        <f t="shared" si="41"/>
        <v>2.7312500000000021E-2</v>
      </c>
      <c r="B880" s="241">
        <f t="shared" si="40"/>
        <v>4.7669305195095161E-4</v>
      </c>
      <c r="C880" s="241">
        <f t="shared" si="42"/>
        <v>-0.55557023301954578</v>
      </c>
      <c r="D880" s="241">
        <f>((C880-C879)/($A$3))*$D$2*'D-term Reaction'!$G$4</f>
        <v>26.686332195331321</v>
      </c>
    </row>
    <row r="881" spans="1:4" x14ac:dyDescent="0.25">
      <c r="A881" s="241">
        <f t="shared" si="41"/>
        <v>2.7343750000000021E-2</v>
      </c>
      <c r="B881" s="241">
        <f t="shared" si="40"/>
        <v>4.7723846734219982E-4</v>
      </c>
      <c r="C881" s="241">
        <f t="shared" si="42"/>
        <v>-0.47139673682594119</v>
      </c>
      <c r="D881" s="241">
        <f>((C881-C880)/($A$3))*$D$2*'D-term Reaction'!$G$4</f>
        <v>28.497778871306767</v>
      </c>
    </row>
    <row r="882" spans="1:4" x14ac:dyDescent="0.25">
      <c r="A882" s="241">
        <f t="shared" si="41"/>
        <v>2.7375000000000021E-2</v>
      </c>
      <c r="B882" s="241">
        <f t="shared" si="40"/>
        <v>4.7778388273344809E-4</v>
      </c>
      <c r="C882" s="241">
        <f t="shared" si="42"/>
        <v>-0.38268343236503422</v>
      </c>
      <c r="D882" s="241">
        <f>((C882-C881)/($A$3))*$D$2*'D-term Reaction'!$G$4</f>
        <v>30.03477635828466</v>
      </c>
    </row>
    <row r="883" spans="1:4" x14ac:dyDescent="0.25">
      <c r="A883" s="241">
        <f t="shared" si="41"/>
        <v>2.7406250000000021E-2</v>
      </c>
      <c r="B883" s="241">
        <f t="shared" si="40"/>
        <v>4.7832929812469631E-4</v>
      </c>
      <c r="C883" s="241">
        <f t="shared" si="42"/>
        <v>-0.29028467725439494</v>
      </c>
      <c r="D883" s="241">
        <f>((C883-C882)/($A$3))*$D$2*'D-term Reaction'!$G$4</f>
        <v>31.282522530258031</v>
      </c>
    </row>
    <row r="884" spans="1:4" x14ac:dyDescent="0.25">
      <c r="A884" s="241">
        <f t="shared" si="41"/>
        <v>2.7437500000000021E-2</v>
      </c>
      <c r="B884" s="241">
        <f t="shared" si="40"/>
        <v>4.7887471351594453E-4</v>
      </c>
      <c r="C884" s="241">
        <f t="shared" si="42"/>
        <v>-0.19509032201606297</v>
      </c>
      <c r="D884" s="241">
        <f>((C884-C883)/($A$3))*$D$2*'D-term Reaction'!$G$4</f>
        <v>32.22900090948967</v>
      </c>
    </row>
    <row r="885" spans="1:4" x14ac:dyDescent="0.25">
      <c r="A885" s="241">
        <f t="shared" si="41"/>
        <v>2.7468750000000021E-2</v>
      </c>
      <c r="B885" s="241">
        <f t="shared" si="40"/>
        <v>4.7942012890719274E-4</v>
      </c>
      <c r="C885" s="241">
        <f t="shared" si="42"/>
        <v>-9.8017140329498209E-2</v>
      </c>
      <c r="D885" s="241">
        <f>((C885-C884)/($A$3))*$D$2*'D-term Reaction'!$G$4</f>
        <v>32.865096391803355</v>
      </c>
    </row>
    <row r="886" spans="1:4" x14ac:dyDescent="0.25">
      <c r="A886" s="241">
        <f t="shared" si="41"/>
        <v>2.7500000000000021E-2</v>
      </c>
      <c r="B886" s="241">
        <f t="shared" si="40"/>
        <v>4.7996554429844101E-4</v>
      </c>
      <c r="C886" s="241">
        <f t="shared" si="42"/>
        <v>7.3014185843212065E-14</v>
      </c>
      <c r="D886" s="241">
        <f>((C886-C885)/($A$3))*$D$2*'D-term Reaction'!$G$4</f>
        <v>33.184683029979631</v>
      </c>
    </row>
    <row r="887" spans="1:4" x14ac:dyDescent="0.25">
      <c r="A887" s="241">
        <f t="shared" si="41"/>
        <v>2.7531250000000021E-2</v>
      </c>
      <c r="B887" s="241">
        <f t="shared" si="40"/>
        <v>4.8051095968968923E-4</v>
      </c>
      <c r="C887" s="241">
        <f t="shared" si="42"/>
        <v>9.8017140329629396E-2</v>
      </c>
      <c r="D887" s="241">
        <f>((C887-C886)/($A$3))*$D$2*'D-term Reaction'!$G$4</f>
        <v>33.184683029974607</v>
      </c>
    </row>
    <row r="888" spans="1:4" x14ac:dyDescent="0.25">
      <c r="A888" s="241">
        <f t="shared" si="41"/>
        <v>2.7562500000000021E-2</v>
      </c>
      <c r="B888" s="241">
        <f t="shared" si="40"/>
        <v>4.8105637508093744E-4</v>
      </c>
      <c r="C888" s="241">
        <f t="shared" si="42"/>
        <v>0.19509032201619225</v>
      </c>
      <c r="D888" s="241">
        <f>((C888-C887)/($A$3))*$D$2*'D-term Reaction'!$G$4</f>
        <v>32.865096391802723</v>
      </c>
    </row>
    <row r="889" spans="1:4" x14ac:dyDescent="0.25">
      <c r="A889" s="241">
        <f t="shared" si="41"/>
        <v>2.7593750000000021E-2</v>
      </c>
      <c r="B889" s="241">
        <f t="shared" si="40"/>
        <v>4.8160179047218566E-4</v>
      </c>
      <c r="C889" s="241">
        <f t="shared" si="42"/>
        <v>0.29028467725452106</v>
      </c>
      <c r="D889" s="241">
        <f>((C889-C888)/($A$3))*$D$2*'D-term Reaction'!$G$4</f>
        <v>32.229000909488597</v>
      </c>
    </row>
    <row r="890" spans="1:4" x14ac:dyDescent="0.25">
      <c r="A890" s="241">
        <f t="shared" si="41"/>
        <v>2.7625000000000021E-2</v>
      </c>
      <c r="B890" s="241">
        <f t="shared" si="40"/>
        <v>4.8214720586343393E-4</v>
      </c>
      <c r="C890" s="241">
        <f t="shared" si="42"/>
        <v>0.38268343236514285</v>
      </c>
      <c r="D890" s="241">
        <f>((C890-C889)/($A$3))*$D$2*'D-term Reaction'!$G$4</f>
        <v>31.282522530252109</v>
      </c>
    </row>
    <row r="891" spans="1:4" x14ac:dyDescent="0.25">
      <c r="A891" s="241">
        <f t="shared" si="41"/>
        <v>2.7656250000000021E-2</v>
      </c>
      <c r="B891" s="241">
        <f t="shared" si="40"/>
        <v>4.8269262125468214E-4</v>
      </c>
      <c r="C891" s="241">
        <f t="shared" si="42"/>
        <v>0.47139673682605743</v>
      </c>
      <c r="D891" s="241">
        <f>((C891-C890)/($A$3))*$D$2*'D-term Reaction'!$G$4</f>
        <v>30.034776358287235</v>
      </c>
    </row>
    <row r="892" spans="1:4" x14ac:dyDescent="0.25">
      <c r="A892" s="241">
        <f t="shared" si="41"/>
        <v>2.7687500000000021E-2</v>
      </c>
      <c r="B892" s="241">
        <f t="shared" si="40"/>
        <v>4.8323803664593036E-4</v>
      </c>
      <c r="C892" s="241">
        <f t="shared" si="42"/>
        <v>0.55557023301965536</v>
      </c>
      <c r="D892" s="241">
        <f>((C892-C891)/($A$3))*$D$2*'D-term Reaction'!$G$4</f>
        <v>28.497778871304511</v>
      </c>
    </row>
    <row r="893" spans="1:4" x14ac:dyDescent="0.25">
      <c r="A893" s="241">
        <f t="shared" si="41"/>
        <v>2.7718750000000021E-2</v>
      </c>
      <c r="B893" s="241">
        <f t="shared" si="40"/>
        <v>4.8378345203717858E-4</v>
      </c>
      <c r="C893" s="241">
        <f t="shared" si="42"/>
        <v>0.6343932841636919</v>
      </c>
      <c r="D893" s="241">
        <f>((C893-C892)/($A$3))*$D$2*'D-term Reaction'!$G$4</f>
        <v>26.686332195325008</v>
      </c>
    </row>
    <row r="894" spans="1:4" x14ac:dyDescent="0.25">
      <c r="A894" s="241">
        <f t="shared" si="41"/>
        <v>2.7750000000000021E-2</v>
      </c>
      <c r="B894" s="241">
        <f t="shared" si="40"/>
        <v>4.8432886742842685E-4</v>
      </c>
      <c r="C894" s="241">
        <f t="shared" si="42"/>
        <v>0.7071067811865972</v>
      </c>
      <c r="D894" s="241">
        <f>((C894-C893)/($A$3))*$D$2*'D-term Reaction'!$G$4</f>
        <v>24.617881552074817</v>
      </c>
    </row>
    <row r="895" spans="1:4" x14ac:dyDescent="0.25">
      <c r="A895" s="241">
        <f t="shared" si="41"/>
        <v>2.7781250000000021E-2</v>
      </c>
      <c r="B895" s="241">
        <f t="shared" si="40"/>
        <v>4.8487428281967506E-4</v>
      </c>
      <c r="C895" s="241">
        <f t="shared" si="42"/>
        <v>0.77301045336277907</v>
      </c>
      <c r="D895" s="241">
        <f>((C895-C894)/($A$3))*$D$2*'D-term Reaction'!$G$4</f>
        <v>22.312347251968134</v>
      </c>
    </row>
    <row r="896" spans="1:4" x14ac:dyDescent="0.25">
      <c r="A896" s="241">
        <f t="shared" si="41"/>
        <v>2.7812500000000021E-2</v>
      </c>
      <c r="B896" s="241">
        <f t="shared" si="40"/>
        <v>4.8541969821092328E-4</v>
      </c>
      <c r="C896" s="241">
        <f t="shared" si="42"/>
        <v>0.83146961230257999</v>
      </c>
      <c r="D896" s="241">
        <f>((C896-C895)/($A$3))*$D$2*'D-term Reaction'!$G$4</f>
        <v>19.791932850658995</v>
      </c>
    </row>
    <row r="897" spans="1:4" x14ac:dyDescent="0.25">
      <c r="A897" s="241">
        <f t="shared" si="41"/>
        <v>2.7843750000000021E-2</v>
      </c>
      <c r="B897" s="241">
        <f t="shared" si="40"/>
        <v>4.8596511360217149E-4</v>
      </c>
      <c r="C897" s="241">
        <f t="shared" si="42"/>
        <v>0.88192126434838269</v>
      </c>
      <c r="D897" s="241">
        <f>((C897-C896)/($A$3))*$D$2*'D-term Reaction'!$G$4</f>
        <v>17.080911316626963</v>
      </c>
    </row>
    <row r="898" spans="1:4" x14ac:dyDescent="0.25">
      <c r="A898" s="241">
        <f t="shared" si="41"/>
        <v>2.7875000000000021E-2</v>
      </c>
      <c r="B898" s="241">
        <f t="shared" si="40"/>
        <v>4.8651052899341971E-4</v>
      </c>
      <c r="C898" s="241">
        <f t="shared" si="42"/>
        <v>0.92387953251131316</v>
      </c>
      <c r="D898" s="241">
        <f>((C898-C897)/($A$3))*$D$2*'D-term Reaction'!$G$4</f>
        <v>14.205391269241737</v>
      </c>
    </row>
    <row r="899" spans="1:4" x14ac:dyDescent="0.25">
      <c r="A899" s="241">
        <f t="shared" si="41"/>
        <v>2.7906250000000021E-2</v>
      </c>
      <c r="B899" s="241">
        <f t="shared" si="40"/>
        <v>4.8705594438466798E-4</v>
      </c>
      <c r="C899" s="241">
        <f t="shared" si="42"/>
        <v>0.95694033573222781</v>
      </c>
      <c r="D899" s="241">
        <f>((C899-C898)/($A$3))*$D$2*'D-term Reaction'!$G$4</f>
        <v>11.193065538472862</v>
      </c>
    </row>
    <row r="900" spans="1:4" x14ac:dyDescent="0.25">
      <c r="A900" s="241">
        <f t="shared" si="41"/>
        <v>2.7937500000000021E-2</v>
      </c>
      <c r="B900" s="241">
        <f t="shared" si="40"/>
        <v>4.8760135977591619E-4</v>
      </c>
      <c r="C900" s="241">
        <f t="shared" si="42"/>
        <v>0.98078528040324242</v>
      </c>
      <c r="D900" s="241">
        <f>((C900-C899)/($A$3))*$D$2*'D-term Reaction'!$G$4</f>
        <v>8.0729444678187061</v>
      </c>
    </row>
    <row r="901" spans="1:4" x14ac:dyDescent="0.25">
      <c r="A901" s="241">
        <f t="shared" si="41"/>
        <v>2.7968750000000021E-2</v>
      </c>
      <c r="B901" s="241">
        <f t="shared" si="40"/>
        <v>4.8814677516716441E-4</v>
      </c>
      <c r="C901" s="241">
        <f t="shared" si="42"/>
        <v>0.99518472667220392</v>
      </c>
      <c r="D901" s="241">
        <f>((C901-C900)/($A$3))*$D$2*'D-term Reaction'!$G$4</f>
        <v>4.875076528819605</v>
      </c>
    </row>
    <row r="902" spans="1:4" x14ac:dyDescent="0.25">
      <c r="A902" s="241">
        <f t="shared" si="41"/>
        <v>2.8000000000000021E-2</v>
      </c>
      <c r="B902" s="241">
        <f t="shared" si="40"/>
        <v>4.8869219055841268E-4</v>
      </c>
      <c r="C902" s="241">
        <f t="shared" si="42"/>
        <v>1</v>
      </c>
      <c r="D902" s="241">
        <f>((C902-C901)/($A$3))*$D$2*'D-term Reaction'!$G$4</f>
        <v>1.6302589378586396</v>
      </c>
    </row>
    <row r="903" spans="1:4" x14ac:dyDescent="0.25">
      <c r="A903" s="241">
        <f t="shared" si="41"/>
        <v>2.8031250000000021E-2</v>
      </c>
      <c r="B903" s="241">
        <f t="shared" si="40"/>
        <v>4.892376059496609E-4</v>
      </c>
      <c r="C903" s="241">
        <f t="shared" si="42"/>
        <v>0.9951847266721906</v>
      </c>
      <c r="D903" s="241">
        <f>((C903-C902)/($A$3))*$D$2*'D-term Reaction'!$G$4</f>
        <v>-1.6302589378631502</v>
      </c>
    </row>
    <row r="904" spans="1:4" x14ac:dyDescent="0.25">
      <c r="A904" s="241">
        <f t="shared" si="41"/>
        <v>2.8062500000000021E-2</v>
      </c>
      <c r="B904" s="241">
        <f t="shared" si="40"/>
        <v>4.8978302134090911E-4</v>
      </c>
      <c r="C904" s="241">
        <f t="shared" si="42"/>
        <v>0.980785280403216</v>
      </c>
      <c r="D904" s="241">
        <f>((C904-C903)/($A$3))*$D$2*'D-term Reaction'!$G$4</f>
        <v>-4.8750765288240414</v>
      </c>
    </row>
    <row r="905" spans="1:4" x14ac:dyDescent="0.25">
      <c r="A905" s="241">
        <f t="shared" si="41"/>
        <v>2.8093750000000021E-2</v>
      </c>
      <c r="B905" s="241">
        <f t="shared" si="40"/>
        <v>4.9032843673215733E-4</v>
      </c>
      <c r="C905" s="241">
        <f t="shared" si="42"/>
        <v>0.95694033573219262</v>
      </c>
      <c r="D905" s="241">
        <f>((C905-C904)/($A$3))*$D$2*'D-term Reaction'!$G$4</f>
        <v>-8.0729444678216762</v>
      </c>
    </row>
    <row r="906" spans="1:4" x14ac:dyDescent="0.25">
      <c r="A906" s="241">
        <f t="shared" si="41"/>
        <v>2.8125000000000022E-2</v>
      </c>
      <c r="B906" s="241">
        <f t="shared" si="40"/>
        <v>4.9087385212340554E-4</v>
      </c>
      <c r="C906" s="241">
        <f t="shared" si="42"/>
        <v>0.92387953251126143</v>
      </c>
      <c r="D906" s="241">
        <f>((C906-C905)/($A$3))*$D$2*'D-term Reaction'!$G$4</f>
        <v>-11.193065538478463</v>
      </c>
    </row>
    <row r="907" spans="1:4" x14ac:dyDescent="0.25">
      <c r="A907" s="241">
        <f t="shared" si="41"/>
        <v>2.8156250000000022E-2</v>
      </c>
      <c r="B907" s="241">
        <f t="shared" si="40"/>
        <v>4.9141926751465376E-4</v>
      </c>
      <c r="C907" s="241">
        <f t="shared" si="42"/>
        <v>0.88192126434832563</v>
      </c>
      <c r="D907" s="241">
        <f>((C907-C906)/($A$3))*$D$2*'D-term Reaction'!$G$4</f>
        <v>-14.20539126924354</v>
      </c>
    </row>
    <row r="908" spans="1:4" x14ac:dyDescent="0.25">
      <c r="A908" s="241">
        <f t="shared" si="41"/>
        <v>2.8187500000000022E-2</v>
      </c>
      <c r="B908" s="241">
        <f t="shared" si="40"/>
        <v>4.9196468290590197E-4</v>
      </c>
      <c r="C908" s="241">
        <f t="shared" si="42"/>
        <v>0.83146961230251271</v>
      </c>
      <c r="D908" s="241">
        <f>((C908-C907)/($A$3))*$D$2*'D-term Reaction'!$G$4</f>
        <v>-17.08091131663042</v>
      </c>
    </row>
    <row r="909" spans="1:4" x14ac:dyDescent="0.25">
      <c r="A909" s="241">
        <f t="shared" si="41"/>
        <v>2.8218750000000022E-2</v>
      </c>
      <c r="B909" s="241">
        <f t="shared" si="40"/>
        <v>4.925100982971503E-4</v>
      </c>
      <c r="C909" s="241">
        <f t="shared" si="42"/>
        <v>0.77301045336268426</v>
      </c>
      <c r="D909" s="241">
        <f>((C909-C908)/($A$3))*$D$2*'D-term Reaction'!$G$4</f>
        <v>-19.791932850668317</v>
      </c>
    </row>
    <row r="910" spans="1:4" x14ac:dyDescent="0.25">
      <c r="A910" s="241">
        <f t="shared" si="41"/>
        <v>2.8250000000000022E-2</v>
      </c>
      <c r="B910" s="241">
        <f t="shared" si="40"/>
        <v>4.9305551368839851E-4</v>
      </c>
      <c r="C910" s="241">
        <f t="shared" si="42"/>
        <v>0.70710678118650161</v>
      </c>
      <c r="D910" s="241">
        <f>((C910-C909)/($A$3))*$D$2*'D-term Reaction'!$G$4</f>
        <v>-22.312347251968401</v>
      </c>
    </row>
    <row r="911" spans="1:4" x14ac:dyDescent="0.25">
      <c r="A911" s="241">
        <f t="shared" si="41"/>
        <v>2.8281250000000022E-2</v>
      </c>
      <c r="B911" s="241">
        <f t="shared" si="40"/>
        <v>4.9360092907964673E-4</v>
      </c>
      <c r="C911" s="241">
        <f t="shared" si="42"/>
        <v>0.63439328416358731</v>
      </c>
      <c r="D911" s="241">
        <f>((C911-C910)/($A$3))*$D$2*'D-term Reaction'!$G$4</f>
        <v>-24.617881552077861</v>
      </c>
    </row>
    <row r="912" spans="1:4" x14ac:dyDescent="0.25">
      <c r="A912" s="241">
        <f t="shared" si="41"/>
        <v>2.8312500000000022E-2</v>
      </c>
      <c r="B912" s="241">
        <f t="shared" ref="B912:B975" si="43">RADIANS(A912)</f>
        <v>4.9414634447089495E-4</v>
      </c>
      <c r="C912" s="241">
        <f t="shared" si="42"/>
        <v>0.55557023301954289</v>
      </c>
      <c r="D912" s="241">
        <f>((C912-C911)/($A$3))*$D$2*'D-term Reaction'!$G$4</f>
        <v>-26.686332195327676</v>
      </c>
    </row>
    <row r="913" spans="1:4" x14ac:dyDescent="0.25">
      <c r="A913" s="241">
        <f t="shared" ref="A913:A976" si="44">A912+$A$3</f>
        <v>2.8343750000000022E-2</v>
      </c>
      <c r="B913" s="241">
        <f t="shared" si="43"/>
        <v>4.9469175986214316E-4</v>
      </c>
      <c r="C913" s="241">
        <f t="shared" ref="C913:C976" si="45">$C$2*COS(B913*$B$2*360)</f>
        <v>0.47139673682593813</v>
      </c>
      <c r="D913" s="241">
        <f>((C913-C912)/($A$3))*$D$2*'D-term Reaction'!$G$4</f>
        <v>-28.497778871306824</v>
      </c>
    </row>
    <row r="914" spans="1:4" x14ac:dyDescent="0.25">
      <c r="A914" s="241">
        <f t="shared" si="44"/>
        <v>2.8375000000000022E-2</v>
      </c>
      <c r="B914" s="241">
        <f t="shared" si="43"/>
        <v>4.9523717525339138E-4</v>
      </c>
      <c r="C914" s="241">
        <f t="shared" si="45"/>
        <v>0.38268343236503105</v>
      </c>
      <c r="D914" s="241">
        <f>((C914-C913)/($A$3))*$D$2*'D-term Reaction'!$G$4</f>
        <v>-30.034776358284699</v>
      </c>
    </row>
    <row r="915" spans="1:4" x14ac:dyDescent="0.25">
      <c r="A915" s="241">
        <f t="shared" si="44"/>
        <v>2.8406250000000022E-2</v>
      </c>
      <c r="B915" s="241">
        <f t="shared" si="43"/>
        <v>4.9578259064463959E-4</v>
      </c>
      <c r="C915" s="241">
        <f t="shared" si="45"/>
        <v>0.29028467725440527</v>
      </c>
      <c r="D915" s="241">
        <f>((C915-C914)/($A$3))*$D$2*'D-term Reaction'!$G$4</f>
        <v>-31.282522530253463</v>
      </c>
    </row>
    <row r="916" spans="1:4" x14ac:dyDescent="0.25">
      <c r="A916" s="241">
        <f t="shared" si="44"/>
        <v>2.8437500000000022E-2</v>
      </c>
      <c r="B916" s="241">
        <f t="shared" si="43"/>
        <v>4.9632800603588781E-4</v>
      </c>
      <c r="C916" s="241">
        <f t="shared" si="45"/>
        <v>0.19509032201607354</v>
      </c>
      <c r="D916" s="241">
        <f>((C916-C915)/($A$3))*$D$2*'D-term Reaction'!$G$4</f>
        <v>-32.229000909489585</v>
      </c>
    </row>
    <row r="917" spans="1:4" x14ac:dyDescent="0.25">
      <c r="A917" s="241">
        <f t="shared" si="44"/>
        <v>2.8468750000000022E-2</v>
      </c>
      <c r="B917" s="241">
        <f t="shared" si="43"/>
        <v>4.9687342142713602E-4</v>
      </c>
      <c r="C917" s="241">
        <f t="shared" si="45"/>
        <v>9.8017140329494795E-2</v>
      </c>
      <c r="D917" s="241">
        <f>((C917-C916)/($A$3))*$D$2*'D-term Reaction'!$G$4</f>
        <v>-32.865096391808102</v>
      </c>
    </row>
    <row r="918" spans="1:4" x14ac:dyDescent="0.25">
      <c r="A918" s="241">
        <f t="shared" si="44"/>
        <v>2.8500000000000022E-2</v>
      </c>
      <c r="B918" s="241">
        <f t="shared" si="43"/>
        <v>4.9741883681838435E-4</v>
      </c>
      <c r="C918" s="241">
        <f t="shared" si="45"/>
        <v>-7.6444384676521704E-14</v>
      </c>
      <c r="D918" s="241">
        <f>((C918-C917)/($A$3))*$D$2*'D-term Reaction'!$G$4</f>
        <v>-33.184683029979638</v>
      </c>
    </row>
    <row r="919" spans="1:4" x14ac:dyDescent="0.25">
      <c r="A919" s="241">
        <f t="shared" si="44"/>
        <v>2.8531250000000022E-2</v>
      </c>
      <c r="B919" s="241">
        <f t="shared" si="43"/>
        <v>4.9796425220963256E-4</v>
      </c>
      <c r="C919" s="241">
        <f t="shared" si="45"/>
        <v>-9.801714032963281E-2</v>
      </c>
      <c r="D919" s="241">
        <f>((C919-C918)/($A$3))*$D$2*'D-term Reaction'!$G$4</f>
        <v>-33.1846830299746</v>
      </c>
    </row>
    <row r="920" spans="1:4" x14ac:dyDescent="0.25">
      <c r="A920" s="241">
        <f t="shared" si="44"/>
        <v>2.8562500000000022E-2</v>
      </c>
      <c r="B920" s="241">
        <f t="shared" si="43"/>
        <v>4.9850966760088078E-4</v>
      </c>
      <c r="C920" s="241">
        <f t="shared" si="45"/>
        <v>-0.19509032201619561</v>
      </c>
      <c r="D920" s="241">
        <f>((C920-C919)/($A$3))*$D$2*'D-term Reaction'!$G$4</f>
        <v>-32.865096391802702</v>
      </c>
    </row>
    <row r="921" spans="1:4" x14ac:dyDescent="0.25">
      <c r="A921" s="241">
        <f t="shared" si="44"/>
        <v>2.8593750000000022E-2</v>
      </c>
      <c r="B921" s="241">
        <f t="shared" si="43"/>
        <v>4.99055082992129E-4</v>
      </c>
      <c r="C921" s="241">
        <f t="shared" si="45"/>
        <v>-0.29028467725452434</v>
      </c>
      <c r="D921" s="241">
        <f>((C921-C920)/($A$3))*$D$2*'D-term Reaction'!$G$4</f>
        <v>-32.229000909488569</v>
      </c>
    </row>
    <row r="922" spans="1:4" x14ac:dyDescent="0.25">
      <c r="A922" s="241">
        <f t="shared" si="44"/>
        <v>2.8625000000000022E-2</v>
      </c>
      <c r="B922" s="241">
        <f t="shared" si="43"/>
        <v>4.9960049838337721E-4</v>
      </c>
      <c r="C922" s="241">
        <f t="shared" si="45"/>
        <v>-0.38268343236515917</v>
      </c>
      <c r="D922" s="241">
        <f>((C922-C921)/($A$3))*$D$2*'D-term Reaction'!$G$4</f>
        <v>-31.282522530256529</v>
      </c>
    </row>
    <row r="923" spans="1:4" x14ac:dyDescent="0.25">
      <c r="A923" s="241">
        <f t="shared" si="44"/>
        <v>2.8656250000000022E-2</v>
      </c>
      <c r="B923" s="241">
        <f t="shared" si="43"/>
        <v>5.0014591377462543E-4</v>
      </c>
      <c r="C923" s="241">
        <f t="shared" si="45"/>
        <v>-0.47139673682606043</v>
      </c>
      <c r="D923" s="241">
        <f>((C923-C922)/($A$3))*$D$2*'D-term Reaction'!$G$4</f>
        <v>-30.034776358282727</v>
      </c>
    </row>
    <row r="924" spans="1:4" x14ac:dyDescent="0.25">
      <c r="A924" s="241">
        <f t="shared" si="44"/>
        <v>2.8687500000000022E-2</v>
      </c>
      <c r="B924" s="241">
        <f t="shared" si="43"/>
        <v>5.0069132916587364E-4</v>
      </c>
      <c r="C924" s="241">
        <f t="shared" si="45"/>
        <v>-0.55557023301965824</v>
      </c>
      <c r="D924" s="241">
        <f>((C924-C923)/($A$3))*$D$2*'D-term Reaction'!$G$4</f>
        <v>-28.497778871304476</v>
      </c>
    </row>
    <row r="925" spans="1:4" x14ac:dyDescent="0.25">
      <c r="A925" s="241">
        <f t="shared" si="44"/>
        <v>2.8718750000000022E-2</v>
      </c>
      <c r="B925" s="241">
        <f t="shared" si="43"/>
        <v>5.0123674455712186E-4</v>
      </c>
      <c r="C925" s="241">
        <f t="shared" si="45"/>
        <v>-0.63439328416369456</v>
      </c>
      <c r="D925" s="241">
        <f>((C925-C924)/($A$3))*$D$2*'D-term Reaction'!$G$4</f>
        <v>-26.68633219532493</v>
      </c>
    </row>
    <row r="926" spans="1:4" x14ac:dyDescent="0.25">
      <c r="A926" s="241">
        <f t="shared" si="44"/>
        <v>2.8750000000000022E-2</v>
      </c>
      <c r="B926" s="241">
        <f t="shared" si="43"/>
        <v>5.0178215994837018E-4</v>
      </c>
      <c r="C926" s="241">
        <f t="shared" si="45"/>
        <v>-0.70710678118659964</v>
      </c>
      <c r="D926" s="241">
        <f>((C926-C925)/($A$3))*$D$2*'D-term Reaction'!$G$4</f>
        <v>-24.617881552074742</v>
      </c>
    </row>
    <row r="927" spans="1:4" x14ac:dyDescent="0.25">
      <c r="A927" s="241">
        <f t="shared" si="44"/>
        <v>2.8781250000000022E-2</v>
      </c>
      <c r="B927" s="241">
        <f t="shared" si="43"/>
        <v>5.023275753396184E-4</v>
      </c>
      <c r="C927" s="241">
        <f t="shared" si="45"/>
        <v>-0.77301045336278129</v>
      </c>
      <c r="D927" s="241">
        <f>((C927-C926)/($A$3))*$D$2*'D-term Reaction'!$G$4</f>
        <v>-22.312347251968056</v>
      </c>
    </row>
    <row r="928" spans="1:4" x14ac:dyDescent="0.25">
      <c r="A928" s="241">
        <f t="shared" si="44"/>
        <v>2.8812500000000022E-2</v>
      </c>
      <c r="B928" s="241">
        <f t="shared" si="43"/>
        <v>5.0287299073086661E-4</v>
      </c>
      <c r="C928" s="241">
        <f t="shared" si="45"/>
        <v>-0.83146961230258976</v>
      </c>
      <c r="D928" s="241">
        <f>((C928-C927)/($A$3))*$D$2*'D-term Reaction'!$G$4</f>
        <v>-19.791932850661549</v>
      </c>
    </row>
    <row r="929" spans="1:4" x14ac:dyDescent="0.25">
      <c r="A929" s="241">
        <f t="shared" si="44"/>
        <v>2.8843750000000022E-2</v>
      </c>
      <c r="B929" s="241">
        <f t="shared" si="43"/>
        <v>5.0341840612211483E-4</v>
      </c>
      <c r="C929" s="241">
        <f t="shared" si="45"/>
        <v>-0.88192126434839102</v>
      </c>
      <c r="D929" s="241">
        <f>((C929-C928)/($A$3))*$D$2*'D-term Reaction'!$G$4</f>
        <v>-17.080911316626473</v>
      </c>
    </row>
    <row r="930" spans="1:4" x14ac:dyDescent="0.25">
      <c r="A930" s="241">
        <f t="shared" si="44"/>
        <v>2.8875000000000022E-2</v>
      </c>
      <c r="B930" s="241">
        <f t="shared" si="43"/>
        <v>5.0396382151336305E-4</v>
      </c>
      <c r="C930" s="241">
        <f t="shared" si="45"/>
        <v>-0.92387953251131449</v>
      </c>
      <c r="D930" s="241">
        <f>((C930-C929)/($A$3))*$D$2*'D-term Reaction'!$G$4</f>
        <v>-14.205391269239371</v>
      </c>
    </row>
    <row r="931" spans="1:4" x14ac:dyDescent="0.25">
      <c r="A931" s="241">
        <f t="shared" si="44"/>
        <v>2.8906250000000022E-2</v>
      </c>
      <c r="B931" s="241">
        <f t="shared" si="43"/>
        <v>5.0450923690461126E-4</v>
      </c>
      <c r="C931" s="241">
        <f t="shared" si="45"/>
        <v>-0.95694033573222881</v>
      </c>
      <c r="D931" s="241">
        <f>((C931-C930)/($A$3))*$D$2*'D-term Reaction'!$G$4</f>
        <v>-11.19306553847275</v>
      </c>
    </row>
    <row r="932" spans="1:4" x14ac:dyDescent="0.25">
      <c r="A932" s="241">
        <f t="shared" si="44"/>
        <v>2.8937500000000022E-2</v>
      </c>
      <c r="B932" s="241">
        <f t="shared" si="43"/>
        <v>5.0505465229585948E-4</v>
      </c>
      <c r="C932" s="241">
        <f t="shared" si="45"/>
        <v>-0.98078528040324309</v>
      </c>
      <c r="D932" s="241">
        <f>((C932-C931)/($A$3))*$D$2*'D-term Reaction'!$G$4</f>
        <v>-8.0729444678185924</v>
      </c>
    </row>
    <row r="933" spans="1:4" x14ac:dyDescent="0.25">
      <c r="A933" s="241">
        <f t="shared" si="44"/>
        <v>2.8968750000000022E-2</v>
      </c>
      <c r="B933" s="241">
        <f t="shared" si="43"/>
        <v>5.0560006768710769E-4</v>
      </c>
      <c r="C933" s="241">
        <f t="shared" si="45"/>
        <v>-0.99518472667220426</v>
      </c>
      <c r="D933" s="241">
        <f>((C933-C932)/($A$3))*$D$2*'D-term Reaction'!$G$4</f>
        <v>-4.875076528819493</v>
      </c>
    </row>
    <row r="934" spans="1:4" x14ac:dyDescent="0.25">
      <c r="A934" s="241">
        <f t="shared" si="44"/>
        <v>2.9000000000000022E-2</v>
      </c>
      <c r="B934" s="241">
        <f t="shared" si="43"/>
        <v>5.0614548307835591E-4</v>
      </c>
      <c r="C934" s="241">
        <f t="shared" si="45"/>
        <v>-1</v>
      </c>
      <c r="D934" s="241">
        <f>((C934-C933)/($A$3))*$D$2*'D-term Reaction'!$G$4</f>
        <v>-1.6302589378585268</v>
      </c>
    </row>
    <row r="935" spans="1:4" x14ac:dyDescent="0.25">
      <c r="A935" s="241">
        <f t="shared" si="44"/>
        <v>2.9031250000000022E-2</v>
      </c>
      <c r="B935" s="241">
        <f t="shared" si="43"/>
        <v>5.0669089846960423E-4</v>
      </c>
      <c r="C935" s="241">
        <f t="shared" si="45"/>
        <v>-0.99518472667218894</v>
      </c>
      <c r="D935" s="241">
        <f>((C935-C934)/($A$3))*$D$2*'D-term Reaction'!$G$4</f>
        <v>1.6302589378637138</v>
      </c>
    </row>
    <row r="936" spans="1:4" x14ac:dyDescent="0.25">
      <c r="A936" s="241">
        <f t="shared" si="44"/>
        <v>2.9062500000000022E-2</v>
      </c>
      <c r="B936" s="241">
        <f t="shared" si="43"/>
        <v>5.0723631386085245E-4</v>
      </c>
      <c r="C936" s="241">
        <f t="shared" si="45"/>
        <v>-0.98078528040321533</v>
      </c>
      <c r="D936" s="241">
        <f>((C936-C935)/($A$3))*$D$2*'D-term Reaction'!$G$4</f>
        <v>4.8750765288237021</v>
      </c>
    </row>
    <row r="937" spans="1:4" x14ac:dyDescent="0.25">
      <c r="A937" s="241">
        <f t="shared" si="44"/>
        <v>2.9093750000000022E-2</v>
      </c>
      <c r="B937" s="241">
        <f t="shared" si="43"/>
        <v>5.0778172925210066E-4</v>
      </c>
      <c r="C937" s="241">
        <f t="shared" si="45"/>
        <v>-0.95694033573218751</v>
      </c>
      <c r="D937" s="241">
        <f>((C937-C936)/($A$3))*$D$2*'D-term Reaction'!$G$4</f>
        <v>8.072944467823179</v>
      </c>
    </row>
    <row r="938" spans="1:4" x14ac:dyDescent="0.25">
      <c r="A938" s="241">
        <f t="shared" si="44"/>
        <v>2.9125000000000022E-2</v>
      </c>
      <c r="B938" s="241">
        <f t="shared" si="43"/>
        <v>5.0832714464334888E-4</v>
      </c>
      <c r="C938" s="241">
        <f t="shared" si="45"/>
        <v>-0.92387953251126553</v>
      </c>
      <c r="D938" s="241">
        <f>((C938-C937)/($A$3))*$D$2*'D-term Reaction'!$G$4</f>
        <v>11.193065538475343</v>
      </c>
    </row>
    <row r="939" spans="1:4" x14ac:dyDescent="0.25">
      <c r="A939" s="241">
        <f t="shared" si="44"/>
        <v>2.9156250000000022E-2</v>
      </c>
      <c r="B939" s="241">
        <f t="shared" si="43"/>
        <v>5.088725600345971E-4</v>
      </c>
      <c r="C939" s="241">
        <f t="shared" si="45"/>
        <v>-0.8819212643483173</v>
      </c>
      <c r="D939" s="241">
        <f>((C939-C938)/($A$3))*$D$2*'D-term Reaction'!$G$4</f>
        <v>14.205391269247752</v>
      </c>
    </row>
    <row r="940" spans="1:4" x14ac:dyDescent="0.25">
      <c r="A940" s="241">
        <f t="shared" si="44"/>
        <v>2.9187500000000022E-2</v>
      </c>
      <c r="B940" s="241">
        <f t="shared" si="43"/>
        <v>5.0941797542584531E-4</v>
      </c>
      <c r="C940" s="241">
        <f t="shared" si="45"/>
        <v>-0.83146961230251082</v>
      </c>
      <c r="D940" s="241">
        <f>((C940-C939)/($A$3))*$D$2*'D-term Reaction'!$G$4</f>
        <v>17.080911316628242</v>
      </c>
    </row>
    <row r="941" spans="1:4" x14ac:dyDescent="0.25">
      <c r="A941" s="241">
        <f t="shared" si="44"/>
        <v>2.9218750000000022E-2</v>
      </c>
      <c r="B941" s="241">
        <f t="shared" si="43"/>
        <v>5.0996339081709353E-4</v>
      </c>
      <c r="C941" s="241">
        <f t="shared" si="45"/>
        <v>-0.77301045336270013</v>
      </c>
      <c r="D941" s="241">
        <f>((C941-C940)/($A$3))*$D$2*'D-term Reaction'!$G$4</f>
        <v>19.791932850662306</v>
      </c>
    </row>
    <row r="942" spans="1:4" x14ac:dyDescent="0.25">
      <c r="A942" s="241">
        <f t="shared" si="44"/>
        <v>2.9250000000000023E-2</v>
      </c>
      <c r="B942" s="241">
        <f t="shared" si="43"/>
        <v>5.1050880620834174E-4</v>
      </c>
      <c r="C942" s="241">
        <f t="shared" si="45"/>
        <v>-0.70710678118650927</v>
      </c>
      <c r="D942" s="241">
        <f>((C942-C941)/($A$3))*$D$2*'D-term Reaction'!$G$4</f>
        <v>22.312347251971179</v>
      </c>
    </row>
    <row r="943" spans="1:4" x14ac:dyDescent="0.25">
      <c r="A943" s="241">
        <f t="shared" si="44"/>
        <v>2.9281250000000023E-2</v>
      </c>
      <c r="B943" s="241">
        <f t="shared" si="43"/>
        <v>5.1105422159959007E-4</v>
      </c>
      <c r="C943" s="241">
        <f t="shared" si="45"/>
        <v>-0.63439328416359564</v>
      </c>
      <c r="D943" s="241">
        <f>((C943-C942)/($A$3))*$D$2*'D-term Reaction'!$G$4</f>
        <v>24.617881552077638</v>
      </c>
    </row>
    <row r="944" spans="1:4" x14ac:dyDescent="0.25">
      <c r="A944" s="241">
        <f t="shared" si="44"/>
        <v>2.9312500000000023E-2</v>
      </c>
      <c r="B944" s="241">
        <f t="shared" si="43"/>
        <v>5.1159963699083828E-4</v>
      </c>
      <c r="C944" s="241">
        <f t="shared" si="45"/>
        <v>-0.55557023301952824</v>
      </c>
      <c r="D944" s="241">
        <f>((C944-C943)/($A$3))*$D$2*'D-term Reaction'!$G$4</f>
        <v>26.686332195335456</v>
      </c>
    </row>
    <row r="945" spans="1:4" x14ac:dyDescent="0.25">
      <c r="A945" s="241">
        <f t="shared" si="44"/>
        <v>2.9343750000000023E-2</v>
      </c>
      <c r="B945" s="241">
        <f t="shared" si="43"/>
        <v>5.121450523820865E-4</v>
      </c>
      <c r="C945" s="241">
        <f t="shared" si="45"/>
        <v>-0.47139673682592259</v>
      </c>
      <c r="D945" s="241">
        <f>((C945-C944)/($A$3))*$D$2*'D-term Reaction'!$G$4</f>
        <v>28.497778871307123</v>
      </c>
    </row>
    <row r="946" spans="1:4" x14ac:dyDescent="0.25">
      <c r="A946" s="241">
        <f t="shared" si="44"/>
        <v>2.9375000000000023E-2</v>
      </c>
      <c r="B946" s="241">
        <f t="shared" si="43"/>
        <v>5.1269046777333471E-4</v>
      </c>
      <c r="C946" s="241">
        <f t="shared" si="45"/>
        <v>-0.38268343236502789</v>
      </c>
      <c r="D946" s="241">
        <f>((C946-C945)/($A$3))*$D$2*'D-term Reaction'!$G$4</f>
        <v>30.03477635828051</v>
      </c>
    </row>
    <row r="947" spans="1:4" x14ac:dyDescent="0.25">
      <c r="A947" s="241">
        <f t="shared" si="44"/>
        <v>2.9406250000000023E-2</v>
      </c>
      <c r="B947" s="241">
        <f t="shared" si="43"/>
        <v>5.1323588316458293E-4</v>
      </c>
      <c r="C947" s="241">
        <f t="shared" si="45"/>
        <v>-0.29028467725440199</v>
      </c>
      <c r="D947" s="241">
        <f>((C947-C946)/($A$3))*$D$2*'D-term Reaction'!$G$4</f>
        <v>31.282522530253498</v>
      </c>
    </row>
    <row r="948" spans="1:4" x14ac:dyDescent="0.25">
      <c r="A948" s="241">
        <f t="shared" si="44"/>
        <v>2.9437500000000023E-2</v>
      </c>
      <c r="B948" s="241">
        <f t="shared" si="43"/>
        <v>5.1378129855583115E-4</v>
      </c>
      <c r="C948" s="241">
        <f t="shared" si="45"/>
        <v>-0.19509032201607018</v>
      </c>
      <c r="D948" s="241">
        <f>((C948-C947)/($A$3))*$D$2*'D-term Reaction'!$G$4</f>
        <v>32.229000909489613</v>
      </c>
    </row>
    <row r="949" spans="1:4" x14ac:dyDescent="0.25">
      <c r="A949" s="241">
        <f t="shared" si="44"/>
        <v>2.9468750000000023E-2</v>
      </c>
      <c r="B949" s="241">
        <f t="shared" si="43"/>
        <v>5.1432671394707936E-4</v>
      </c>
      <c r="C949" s="241">
        <f t="shared" si="45"/>
        <v>-9.8017140329491381E-2</v>
      </c>
      <c r="D949" s="241">
        <f>((C949-C948)/($A$3))*$D$2*'D-term Reaction'!$G$4</f>
        <v>32.865096391808116</v>
      </c>
    </row>
    <row r="950" spans="1:4" x14ac:dyDescent="0.25">
      <c r="A950" s="241">
        <f t="shared" si="44"/>
        <v>2.9500000000000023E-2</v>
      </c>
      <c r="B950" s="241">
        <f t="shared" si="43"/>
        <v>5.1487212933832758E-4</v>
      </c>
      <c r="C950" s="241">
        <f t="shared" si="45"/>
        <v>6.5663728794629339E-14</v>
      </c>
      <c r="D950" s="241">
        <f>((C950-C949)/($A$3))*$D$2*'D-term Reaction'!$G$4</f>
        <v>33.184683029974835</v>
      </c>
    </row>
    <row r="951" spans="1:4" x14ac:dyDescent="0.25">
      <c r="A951" s="241">
        <f t="shared" si="44"/>
        <v>2.9531250000000023E-2</v>
      </c>
      <c r="B951" s="241">
        <f t="shared" si="43"/>
        <v>5.1541754472957579E-4</v>
      </c>
      <c r="C951" s="241">
        <f t="shared" si="45"/>
        <v>9.8017140329622082E-2</v>
      </c>
      <c r="D951" s="241">
        <f>((C951-C950)/($A$3))*$D$2*'D-term Reaction'!$G$4</f>
        <v>33.184683029974614</v>
      </c>
    </row>
    <row r="952" spans="1:4" x14ac:dyDescent="0.25">
      <c r="A952" s="241">
        <f t="shared" si="44"/>
        <v>2.9562500000000023E-2</v>
      </c>
      <c r="B952" s="241">
        <f t="shared" si="43"/>
        <v>5.1596296012082412E-4</v>
      </c>
      <c r="C952" s="241">
        <f t="shared" si="45"/>
        <v>0.19509032201619897</v>
      </c>
      <c r="D952" s="241">
        <f>((C952-C951)/($A$3))*$D$2*'D-term Reaction'!$G$4</f>
        <v>32.865096391807469</v>
      </c>
    </row>
    <row r="953" spans="1:4" x14ac:dyDescent="0.25">
      <c r="A953" s="241">
        <f t="shared" si="44"/>
        <v>2.9593750000000023E-2</v>
      </c>
      <c r="B953" s="241">
        <f t="shared" si="43"/>
        <v>5.1650837551207233E-4</v>
      </c>
      <c r="C953" s="241">
        <f t="shared" si="45"/>
        <v>0.29028467725452761</v>
      </c>
      <c r="D953" s="241">
        <f>((C953-C952)/($A$3))*$D$2*'D-term Reaction'!$G$4</f>
        <v>32.229000909488541</v>
      </c>
    </row>
    <row r="954" spans="1:4" x14ac:dyDescent="0.25">
      <c r="A954" s="241">
        <f t="shared" si="44"/>
        <v>2.9625000000000023E-2</v>
      </c>
      <c r="B954" s="241">
        <f t="shared" si="43"/>
        <v>5.1705379090332055E-4</v>
      </c>
      <c r="C954" s="241">
        <f t="shared" si="45"/>
        <v>0.38268343236516233</v>
      </c>
      <c r="D954" s="241">
        <f>((C954-C953)/($A$3))*$D$2*'D-term Reaction'!$G$4</f>
        <v>31.28252253025649</v>
      </c>
    </row>
    <row r="955" spans="1:4" x14ac:dyDescent="0.25">
      <c r="A955" s="241">
        <f t="shared" si="44"/>
        <v>2.9656250000000023E-2</v>
      </c>
      <c r="B955" s="241">
        <f t="shared" si="43"/>
        <v>5.1759920629456876E-4</v>
      </c>
      <c r="C955" s="241">
        <f t="shared" si="45"/>
        <v>0.47139673682606348</v>
      </c>
      <c r="D955" s="241">
        <f>((C955-C954)/($A$3))*$D$2*'D-term Reaction'!$G$4</f>
        <v>30.034776358282688</v>
      </c>
    </row>
    <row r="956" spans="1:4" x14ac:dyDescent="0.25">
      <c r="A956" s="241">
        <f t="shared" si="44"/>
        <v>2.9687500000000023E-2</v>
      </c>
      <c r="B956" s="241">
        <f t="shared" si="43"/>
        <v>5.1814462168581698E-4</v>
      </c>
      <c r="C956" s="241">
        <f t="shared" si="45"/>
        <v>0.55557023301966102</v>
      </c>
      <c r="D956" s="241">
        <f>((C956-C955)/($A$3))*$D$2*'D-term Reaction'!$G$4</f>
        <v>28.497778871304384</v>
      </c>
    </row>
    <row r="957" spans="1:4" x14ac:dyDescent="0.25">
      <c r="A957" s="241">
        <f t="shared" si="44"/>
        <v>2.9718750000000023E-2</v>
      </c>
      <c r="B957" s="241">
        <f t="shared" si="43"/>
        <v>5.186900370770652E-4</v>
      </c>
      <c r="C957" s="241">
        <f t="shared" si="45"/>
        <v>0.63439328416369722</v>
      </c>
      <c r="D957" s="241">
        <f>((C957-C956)/($A$3))*$D$2*'D-term Reaction'!$G$4</f>
        <v>26.686332195324894</v>
      </c>
    </row>
    <row r="958" spans="1:4" x14ac:dyDescent="0.25">
      <c r="A958" s="241">
        <f t="shared" si="44"/>
        <v>2.9750000000000023E-2</v>
      </c>
      <c r="B958" s="241">
        <f t="shared" si="43"/>
        <v>5.1923545246831341E-4</v>
      </c>
      <c r="C958" s="241">
        <f t="shared" si="45"/>
        <v>0.70710678118659209</v>
      </c>
      <c r="D958" s="241">
        <f>((C958-C957)/($A$3))*$D$2*'D-term Reaction'!$G$4</f>
        <v>24.617881552071289</v>
      </c>
    </row>
    <row r="959" spans="1:4" x14ac:dyDescent="0.25">
      <c r="A959" s="241">
        <f t="shared" si="44"/>
        <v>2.9781250000000023E-2</v>
      </c>
      <c r="B959" s="241">
        <f t="shared" si="43"/>
        <v>5.1978086785956163E-4</v>
      </c>
      <c r="C959" s="241">
        <f t="shared" si="45"/>
        <v>0.7730104533627834</v>
      </c>
      <c r="D959" s="241">
        <f>((C959-C958)/($A$3))*$D$2*'D-term Reaction'!$G$4</f>
        <v>22.312347251971328</v>
      </c>
    </row>
    <row r="960" spans="1:4" x14ac:dyDescent="0.25">
      <c r="A960" s="241">
        <f t="shared" si="44"/>
        <v>2.9812500000000023E-2</v>
      </c>
      <c r="B960" s="241">
        <f t="shared" si="43"/>
        <v>5.2032628325080995E-4</v>
      </c>
      <c r="C960" s="241">
        <f t="shared" si="45"/>
        <v>0.83146961230259164</v>
      </c>
      <c r="D960" s="241">
        <f>((C960-C959)/($A$3))*$D$2*'D-term Reaction'!$G$4</f>
        <v>19.791932850661478</v>
      </c>
    </row>
    <row r="961" spans="1:4" x14ac:dyDescent="0.25">
      <c r="A961" s="241">
        <f t="shared" si="44"/>
        <v>2.9843750000000023E-2</v>
      </c>
      <c r="B961" s="241">
        <f t="shared" si="43"/>
        <v>5.2087169864205817E-4</v>
      </c>
      <c r="C961" s="241">
        <f t="shared" si="45"/>
        <v>0.88192126434839258</v>
      </c>
      <c r="D961" s="241">
        <f>((C961-C960)/($A$3))*$D$2*'D-term Reaction'!$G$4</f>
        <v>17.080911316626363</v>
      </c>
    </row>
    <row r="962" spans="1:4" x14ac:dyDescent="0.25">
      <c r="A962" s="241">
        <f t="shared" si="44"/>
        <v>2.9875000000000023E-2</v>
      </c>
      <c r="B962" s="241">
        <f t="shared" si="43"/>
        <v>5.2141711403330638E-4</v>
      </c>
      <c r="C962" s="241">
        <f t="shared" si="45"/>
        <v>0.92387953251131583</v>
      </c>
      <c r="D962" s="241">
        <f>((C962-C961)/($A$3))*$D$2*'D-term Reaction'!$G$4</f>
        <v>14.205391269239295</v>
      </c>
    </row>
    <row r="963" spans="1:4" x14ac:dyDescent="0.25">
      <c r="A963" s="241">
        <f t="shared" si="44"/>
        <v>2.9906250000000023E-2</v>
      </c>
      <c r="B963" s="241">
        <f t="shared" si="43"/>
        <v>5.219625294245546E-4</v>
      </c>
      <c r="C963" s="241">
        <f t="shared" si="45"/>
        <v>0.9569403357322297</v>
      </c>
      <c r="D963" s="241">
        <f>((C963-C962)/($A$3))*$D$2*'D-term Reaction'!$G$4</f>
        <v>11.193065538472599</v>
      </c>
    </row>
    <row r="964" spans="1:4" x14ac:dyDescent="0.25">
      <c r="A964" s="241">
        <f t="shared" si="44"/>
        <v>2.9937500000000023E-2</v>
      </c>
      <c r="B964" s="241">
        <f t="shared" si="43"/>
        <v>5.2250794481580281E-4</v>
      </c>
      <c r="C964" s="241">
        <f t="shared" si="45"/>
        <v>0.98078528040324375</v>
      </c>
      <c r="D964" s="241">
        <f>((C964-C963)/($A$3))*$D$2*'D-term Reaction'!$G$4</f>
        <v>8.0729444678185178</v>
      </c>
    </row>
    <row r="965" spans="1:4" x14ac:dyDescent="0.25">
      <c r="A965" s="241">
        <f t="shared" si="44"/>
        <v>2.9968750000000023E-2</v>
      </c>
      <c r="B965" s="241">
        <f t="shared" si="43"/>
        <v>5.2305336020705103E-4</v>
      </c>
      <c r="C965" s="241">
        <f t="shared" si="45"/>
        <v>0.99518472667220459</v>
      </c>
      <c r="D965" s="241">
        <f>((C965-C964)/($A$3))*$D$2*'D-term Reaction'!$G$4</f>
        <v>4.8750765288193803</v>
      </c>
    </row>
    <row r="966" spans="1:4" x14ac:dyDescent="0.25">
      <c r="A966" s="241">
        <f t="shared" si="44"/>
        <v>3.0000000000000023E-2</v>
      </c>
      <c r="B966" s="241">
        <f t="shared" si="43"/>
        <v>5.2359877559829925E-4</v>
      </c>
      <c r="C966" s="241">
        <f t="shared" si="45"/>
        <v>1</v>
      </c>
      <c r="D966" s="241">
        <f>((C966-C965)/($A$3))*$D$2*'D-term Reaction'!$G$4</f>
        <v>1.630258937858414</v>
      </c>
    </row>
    <row r="967" spans="1:4" x14ac:dyDescent="0.25">
      <c r="A967" s="241">
        <f t="shared" si="44"/>
        <v>3.0031250000000023E-2</v>
      </c>
      <c r="B967" s="241">
        <f t="shared" si="43"/>
        <v>5.2414419098954746E-4</v>
      </c>
      <c r="C967" s="241">
        <f t="shared" si="45"/>
        <v>0.99518472667219138</v>
      </c>
      <c r="D967" s="241">
        <f>((C967-C966)/($A$3))*$D$2*'D-term Reaction'!$G$4</f>
        <v>-1.6302589378628871</v>
      </c>
    </row>
    <row r="968" spans="1:4" x14ac:dyDescent="0.25">
      <c r="A968" s="241">
        <f t="shared" si="44"/>
        <v>3.0062500000000023E-2</v>
      </c>
      <c r="B968" s="241">
        <f t="shared" si="43"/>
        <v>5.2468960638079568E-4</v>
      </c>
      <c r="C968" s="241">
        <f t="shared" si="45"/>
        <v>0.98078528040322022</v>
      </c>
      <c r="D968" s="241">
        <f>((C968-C967)/($A$3))*$D$2*'D-term Reaction'!$G$4</f>
        <v>-4.8750765288228761</v>
      </c>
    </row>
    <row r="969" spans="1:4" x14ac:dyDescent="0.25">
      <c r="A969" s="241">
        <f t="shared" si="44"/>
        <v>3.0093750000000023E-2</v>
      </c>
      <c r="B969" s="241">
        <f t="shared" si="43"/>
        <v>5.25235021772044E-4</v>
      </c>
      <c r="C969" s="241">
        <f t="shared" si="45"/>
        <v>0.95694033573218651</v>
      </c>
      <c r="D969" s="241">
        <f>((C969-C968)/($A$3))*$D$2*'D-term Reaction'!$G$4</f>
        <v>-8.0729444678251721</v>
      </c>
    </row>
    <row r="970" spans="1:4" x14ac:dyDescent="0.25">
      <c r="A970" s="241">
        <f t="shared" si="44"/>
        <v>3.0125000000000023E-2</v>
      </c>
      <c r="B970" s="241">
        <f t="shared" si="43"/>
        <v>5.2578043716329222E-4</v>
      </c>
      <c r="C970" s="241">
        <f t="shared" si="45"/>
        <v>0.92387953251125332</v>
      </c>
      <c r="D970" s="241">
        <f>((C970-C969)/($A$3))*$D$2*'D-term Reaction'!$G$4</f>
        <v>-11.193065538479139</v>
      </c>
    </row>
    <row r="971" spans="1:4" x14ac:dyDescent="0.25">
      <c r="A971" s="241">
        <f t="shared" si="44"/>
        <v>3.0156250000000023E-2</v>
      </c>
      <c r="B971" s="241">
        <f t="shared" si="43"/>
        <v>5.2632585255454043E-4</v>
      </c>
      <c r="C971" s="241">
        <f t="shared" si="45"/>
        <v>0.88192126434831564</v>
      </c>
      <c r="D971" s="241">
        <f>((C971-C970)/($A$3))*$D$2*'D-term Reaction'!$G$4</f>
        <v>-14.205391269244181</v>
      </c>
    </row>
    <row r="972" spans="1:4" x14ac:dyDescent="0.25">
      <c r="A972" s="241">
        <f t="shared" si="44"/>
        <v>3.0187500000000023E-2</v>
      </c>
      <c r="B972" s="241">
        <f t="shared" si="43"/>
        <v>5.2687126794578865E-4</v>
      </c>
      <c r="C972" s="241">
        <f t="shared" si="45"/>
        <v>0.83146961230250105</v>
      </c>
      <c r="D972" s="241">
        <f>((C972-C971)/($A$3))*$D$2*'D-term Reaction'!$G$4</f>
        <v>-17.080911316630981</v>
      </c>
    </row>
    <row r="973" spans="1:4" x14ac:dyDescent="0.25">
      <c r="A973" s="241">
        <f t="shared" si="44"/>
        <v>3.0218750000000023E-2</v>
      </c>
      <c r="B973" s="241">
        <f t="shared" si="43"/>
        <v>5.2741668333703686E-4</v>
      </c>
      <c r="C973" s="241">
        <f t="shared" si="45"/>
        <v>0.77301045336269791</v>
      </c>
      <c r="D973" s="241">
        <f>((C973-C972)/($A$3))*$D$2*'D-term Reaction'!$G$4</f>
        <v>-19.791932850659748</v>
      </c>
    </row>
    <row r="974" spans="1:4" x14ac:dyDescent="0.25">
      <c r="A974" s="241">
        <f t="shared" si="44"/>
        <v>3.0250000000000023E-2</v>
      </c>
      <c r="B974" s="241">
        <f t="shared" si="43"/>
        <v>5.2796209872828508E-4</v>
      </c>
      <c r="C974" s="241">
        <f t="shared" si="45"/>
        <v>0.70710678118650683</v>
      </c>
      <c r="D974" s="241">
        <f>((C974-C973)/($A$3))*$D$2*'D-term Reaction'!$G$4</f>
        <v>-22.31234725197125</v>
      </c>
    </row>
    <row r="975" spans="1:4" x14ac:dyDescent="0.25">
      <c r="A975" s="241">
        <f t="shared" si="44"/>
        <v>3.0281250000000023E-2</v>
      </c>
      <c r="B975" s="241">
        <f t="shared" si="43"/>
        <v>5.285075141195333E-4</v>
      </c>
      <c r="C975" s="241">
        <f t="shared" si="45"/>
        <v>0.63439328416359297</v>
      </c>
      <c r="D975" s="241">
        <f>((C975-C974)/($A$3))*$D$2*'D-term Reaction'!$G$4</f>
        <v>-24.617881552077716</v>
      </c>
    </row>
    <row r="976" spans="1:4" x14ac:dyDescent="0.25">
      <c r="A976" s="241">
        <f t="shared" si="44"/>
        <v>3.0312500000000023E-2</v>
      </c>
      <c r="B976" s="241">
        <f t="shared" ref="B976:B1039" si="46">RADIANS(A976)</f>
        <v>5.2905292951078151E-4</v>
      </c>
      <c r="C976" s="241">
        <f t="shared" si="45"/>
        <v>0.555570233019549</v>
      </c>
      <c r="D976" s="241">
        <f>((C976-C975)/($A$3))*$D$2*'D-term Reaction'!$G$4</f>
        <v>-26.686332195327527</v>
      </c>
    </row>
    <row r="977" spans="1:4" x14ac:dyDescent="0.25">
      <c r="A977" s="241">
        <f t="shared" ref="A977:A1040" si="47">A976+$A$3</f>
        <v>3.0343750000000023E-2</v>
      </c>
      <c r="B977" s="241">
        <f t="shared" si="46"/>
        <v>5.2959834490202984E-4</v>
      </c>
      <c r="C977" s="241">
        <f t="shared" ref="C977:C1040" si="48">$C$2*COS(B977*$B$2*360)</f>
        <v>0.47139673682591954</v>
      </c>
      <c r="D977" s="241">
        <f>((C977-C976)/($A$3))*$D$2*'D-term Reaction'!$G$4</f>
        <v>-28.497778871315191</v>
      </c>
    </row>
    <row r="978" spans="1:4" x14ac:dyDescent="0.25">
      <c r="A978" s="241">
        <f t="shared" si="47"/>
        <v>3.0375000000000024E-2</v>
      </c>
      <c r="B978" s="241">
        <f t="shared" si="46"/>
        <v>5.3014376029327805E-4</v>
      </c>
      <c r="C978" s="241">
        <f t="shared" si="48"/>
        <v>0.38268343236502467</v>
      </c>
      <c r="D978" s="241">
        <f>((C978-C977)/($A$3))*$D$2*'D-term Reaction'!$G$4</f>
        <v>-30.034776358280563</v>
      </c>
    </row>
    <row r="979" spans="1:4" x14ac:dyDescent="0.25">
      <c r="A979" s="241">
        <f t="shared" si="47"/>
        <v>3.0406250000000024E-2</v>
      </c>
      <c r="B979" s="241">
        <f t="shared" si="46"/>
        <v>5.3068917568452627E-4</v>
      </c>
      <c r="C979" s="241">
        <f t="shared" si="48"/>
        <v>0.29028467725439866</v>
      </c>
      <c r="D979" s="241">
        <f>((C979-C978)/($A$3))*$D$2*'D-term Reaction'!$G$4</f>
        <v>-31.282522530253534</v>
      </c>
    </row>
    <row r="980" spans="1:4" x14ac:dyDescent="0.25">
      <c r="A980" s="241">
        <f t="shared" si="47"/>
        <v>3.0437500000000024E-2</v>
      </c>
      <c r="B980" s="241">
        <f t="shared" si="46"/>
        <v>5.3123459107577448E-4</v>
      </c>
      <c r="C980" s="241">
        <f t="shared" si="48"/>
        <v>0.19509032201605286</v>
      </c>
      <c r="D980" s="241">
        <f>((C980-C979)/($A$3))*$D$2*'D-term Reaction'!$G$4</f>
        <v>-32.229000909494346</v>
      </c>
    </row>
    <row r="981" spans="1:4" x14ac:dyDescent="0.25">
      <c r="A981" s="241">
        <f t="shared" si="47"/>
        <v>3.0468750000000024E-2</v>
      </c>
      <c r="B981" s="241">
        <f t="shared" si="46"/>
        <v>5.317800064670227E-4</v>
      </c>
      <c r="C981" s="241">
        <f t="shared" si="48"/>
        <v>9.8017140329487967E-2</v>
      </c>
      <c r="D981" s="241">
        <f>((C981-C980)/($A$3))*$D$2*'D-term Reaction'!$G$4</f>
        <v>-32.865096391803405</v>
      </c>
    </row>
    <row r="982" spans="1:4" x14ac:dyDescent="0.25">
      <c r="A982" s="241">
        <f t="shared" si="47"/>
        <v>3.0500000000000024E-2</v>
      </c>
      <c r="B982" s="241">
        <f t="shared" si="46"/>
        <v>5.3232542185827091E-4</v>
      </c>
      <c r="C982" s="241">
        <f t="shared" si="48"/>
        <v>-6.9093927627938978E-14</v>
      </c>
      <c r="D982" s="241">
        <f>((C982-C981)/($A$3))*$D$2*'D-term Reaction'!$G$4</f>
        <v>-33.184683029974835</v>
      </c>
    </row>
    <row r="983" spans="1:4" x14ac:dyDescent="0.25">
      <c r="A983" s="241">
        <f t="shared" si="47"/>
        <v>3.0531250000000024E-2</v>
      </c>
      <c r="B983" s="241">
        <f t="shared" si="46"/>
        <v>5.3287083724951913E-4</v>
      </c>
      <c r="C983" s="241">
        <f t="shared" si="48"/>
        <v>-9.8017140329625496E-2</v>
      </c>
      <c r="D983" s="241">
        <f>((C983-C982)/($A$3))*$D$2*'D-term Reaction'!$G$4</f>
        <v>-33.184683029974614</v>
      </c>
    </row>
    <row r="984" spans="1:4" x14ac:dyDescent="0.25">
      <c r="A984" s="241">
        <f t="shared" si="47"/>
        <v>3.0562500000000024E-2</v>
      </c>
      <c r="B984" s="241">
        <f t="shared" si="46"/>
        <v>5.3341625264076735E-4</v>
      </c>
      <c r="C984" s="241">
        <f t="shared" si="48"/>
        <v>-0.19509032201618839</v>
      </c>
      <c r="D984" s="241">
        <f>((C984-C983)/($A$3))*$D$2*'D-term Reaction'!$G$4</f>
        <v>-32.86509639180273</v>
      </c>
    </row>
    <row r="985" spans="1:4" x14ac:dyDescent="0.25">
      <c r="A985" s="241">
        <f t="shared" si="47"/>
        <v>3.0593750000000024E-2</v>
      </c>
      <c r="B985" s="241">
        <f t="shared" si="46"/>
        <v>5.3396166803201556E-4</v>
      </c>
      <c r="C985" s="241">
        <f t="shared" si="48"/>
        <v>-0.29028467725453094</v>
      </c>
      <c r="D985" s="241">
        <f>((C985-C984)/($A$3))*$D$2*'D-term Reaction'!$G$4</f>
        <v>-32.229000909493251</v>
      </c>
    </row>
    <row r="986" spans="1:4" x14ac:dyDescent="0.25">
      <c r="A986" s="241">
        <f t="shared" si="47"/>
        <v>3.0625000000000024E-2</v>
      </c>
      <c r="B986" s="241">
        <f t="shared" si="46"/>
        <v>5.3450708342326389E-4</v>
      </c>
      <c r="C986" s="241">
        <f t="shared" si="48"/>
        <v>-0.3826834323651655</v>
      </c>
      <c r="D986" s="241">
        <f>((C986-C985)/($A$3))*$D$2*'D-term Reaction'!$G$4</f>
        <v>-31.282522530256433</v>
      </c>
    </row>
    <row r="987" spans="1:4" x14ac:dyDescent="0.25">
      <c r="A987" s="241">
        <f t="shared" si="47"/>
        <v>3.0656250000000024E-2</v>
      </c>
      <c r="B987" s="241">
        <f t="shared" si="46"/>
        <v>5.350524988145121E-4</v>
      </c>
      <c r="C987" s="241">
        <f t="shared" si="48"/>
        <v>-0.47139673682606648</v>
      </c>
      <c r="D987" s="241">
        <f>((C987-C986)/($A$3))*$D$2*'D-term Reaction'!$G$4</f>
        <v>-30.034776358282631</v>
      </c>
    </row>
    <row r="988" spans="1:4" x14ac:dyDescent="0.25">
      <c r="A988" s="241">
        <f t="shared" si="47"/>
        <v>3.0687500000000024E-2</v>
      </c>
      <c r="B988" s="241">
        <f t="shared" si="46"/>
        <v>5.3559791420576032E-4</v>
      </c>
      <c r="C988" s="241">
        <f t="shared" si="48"/>
        <v>-0.55557023301966391</v>
      </c>
      <c r="D988" s="241">
        <f>((C988-C987)/($A$3))*$D$2*'D-term Reaction'!$G$4</f>
        <v>-28.497778871304345</v>
      </c>
    </row>
    <row r="989" spans="1:4" x14ac:dyDescent="0.25">
      <c r="A989" s="241">
        <f t="shared" si="47"/>
        <v>3.0718750000000024E-2</v>
      </c>
      <c r="B989" s="241">
        <f t="shared" si="46"/>
        <v>5.3614332959700853E-4</v>
      </c>
      <c r="C989" s="241">
        <f t="shared" si="48"/>
        <v>-0.63439328416369978</v>
      </c>
      <c r="D989" s="241">
        <f>((C989-C988)/($A$3))*$D$2*'D-term Reaction'!$G$4</f>
        <v>-26.686332195324781</v>
      </c>
    </row>
    <row r="990" spans="1:4" x14ac:dyDescent="0.25">
      <c r="A990" s="241">
        <f t="shared" si="47"/>
        <v>3.0750000000000024E-2</v>
      </c>
      <c r="B990" s="241">
        <f t="shared" si="46"/>
        <v>5.3668874498825675E-4</v>
      </c>
      <c r="C990" s="241">
        <f t="shared" si="48"/>
        <v>-0.70710678118659442</v>
      </c>
      <c r="D990" s="241">
        <f>((C990-C989)/($A$3))*$D$2*'D-term Reaction'!$G$4</f>
        <v>-24.617881552071211</v>
      </c>
    </row>
    <row r="991" spans="1:4" x14ac:dyDescent="0.25">
      <c r="A991" s="241">
        <f t="shared" si="47"/>
        <v>3.0781250000000024E-2</v>
      </c>
      <c r="B991" s="241">
        <f t="shared" si="46"/>
        <v>5.3723416037950496E-4</v>
      </c>
      <c r="C991" s="241">
        <f t="shared" si="48"/>
        <v>-0.77301045336278562</v>
      </c>
      <c r="D991" s="241">
        <f>((C991-C990)/($A$3))*$D$2*'D-term Reaction'!$G$4</f>
        <v>-22.312347251971289</v>
      </c>
    </row>
    <row r="992" spans="1:4" x14ac:dyDescent="0.25">
      <c r="A992" s="241">
        <f t="shared" si="47"/>
        <v>3.0812500000000024E-2</v>
      </c>
      <c r="B992" s="241">
        <f t="shared" si="46"/>
        <v>5.3777957577075318E-4</v>
      </c>
      <c r="C992" s="241">
        <f t="shared" si="48"/>
        <v>-0.83146961230258565</v>
      </c>
      <c r="D992" s="241">
        <f>((C992-C991)/($A$3))*$D$2*'D-term Reaction'!$G$4</f>
        <v>-19.791932850658693</v>
      </c>
    </row>
    <row r="993" spans="1:4" x14ac:dyDescent="0.25">
      <c r="A993" s="241">
        <f t="shared" si="47"/>
        <v>3.0843750000000024E-2</v>
      </c>
      <c r="B993" s="241">
        <f t="shared" si="46"/>
        <v>5.383249911620014E-4</v>
      </c>
      <c r="C993" s="241">
        <f t="shared" si="48"/>
        <v>-0.88192126434838758</v>
      </c>
      <c r="D993" s="241">
        <f>((C993-C992)/($A$3))*$D$2*'D-term Reaction'!$G$4</f>
        <v>-17.0809113166267</v>
      </c>
    </row>
    <row r="994" spans="1:4" x14ac:dyDescent="0.25">
      <c r="A994" s="241">
        <f t="shared" si="47"/>
        <v>3.0875000000000024E-2</v>
      </c>
      <c r="B994" s="241">
        <f t="shared" si="46"/>
        <v>5.3887040655324972E-4</v>
      </c>
      <c r="C994" s="241">
        <f t="shared" si="48"/>
        <v>-0.92387953251131705</v>
      </c>
      <c r="D994" s="241">
        <f>((C994-C993)/($A$3))*$D$2*'D-term Reaction'!$G$4</f>
        <v>-14.205391269241401</v>
      </c>
    </row>
    <row r="995" spans="1:4" x14ac:dyDescent="0.25">
      <c r="A995" s="241">
        <f t="shared" si="47"/>
        <v>3.0906250000000024E-2</v>
      </c>
      <c r="B995" s="241">
        <f t="shared" si="46"/>
        <v>5.3941582194449794E-4</v>
      </c>
      <c r="C995" s="241">
        <f t="shared" si="48"/>
        <v>-0.9569403357322307</v>
      </c>
      <c r="D995" s="241">
        <f>((C995-C994)/($A$3))*$D$2*'D-term Reaction'!$G$4</f>
        <v>-11.193065538472524</v>
      </c>
    </row>
    <row r="996" spans="1:4" x14ac:dyDescent="0.25">
      <c r="A996" s="241">
        <f t="shared" si="47"/>
        <v>3.0937500000000024E-2</v>
      </c>
      <c r="B996" s="241">
        <f t="shared" si="46"/>
        <v>5.3996123733574615E-4</v>
      </c>
      <c r="C996" s="241">
        <f t="shared" si="48"/>
        <v>-0.98078528040324719</v>
      </c>
      <c r="D996" s="241">
        <f>((C996-C995)/($A$3))*$D$2*'D-term Reaction'!$G$4</f>
        <v>-8.0729444678193456</v>
      </c>
    </row>
    <row r="997" spans="1:4" x14ac:dyDescent="0.25">
      <c r="A997" s="241">
        <f t="shared" si="47"/>
        <v>3.0968750000000024E-2</v>
      </c>
      <c r="B997" s="241">
        <f t="shared" si="46"/>
        <v>5.4050665272699437E-4</v>
      </c>
      <c r="C997" s="241">
        <f t="shared" si="48"/>
        <v>-0.99518472667220492</v>
      </c>
      <c r="D997" s="241">
        <f>((C997-C996)/($A$3))*$D$2*'D-term Reaction'!$G$4</f>
        <v>-4.8750765288183278</v>
      </c>
    </row>
    <row r="998" spans="1:4" x14ac:dyDescent="0.25">
      <c r="A998" s="241">
        <f t="shared" si="47"/>
        <v>3.1000000000000024E-2</v>
      </c>
      <c r="B998" s="241">
        <f t="shared" si="46"/>
        <v>5.4105206811824258E-4</v>
      </c>
      <c r="C998" s="241">
        <f t="shared" si="48"/>
        <v>-1</v>
      </c>
      <c r="D998" s="241">
        <f>((C998-C997)/($A$3))*$D$2*'D-term Reaction'!$G$4</f>
        <v>-1.6302589378583012</v>
      </c>
    </row>
    <row r="999" spans="1:4" x14ac:dyDescent="0.25">
      <c r="A999" s="241">
        <f t="shared" si="47"/>
        <v>3.1031250000000024E-2</v>
      </c>
      <c r="B999" s="241">
        <f t="shared" si="46"/>
        <v>5.415974835094908E-4</v>
      </c>
      <c r="C999" s="241">
        <f t="shared" si="48"/>
        <v>-0.9951847266721896</v>
      </c>
      <c r="D999" s="241">
        <f>((C999-C998)/($A$3))*$D$2*'D-term Reaction'!$G$4</f>
        <v>1.6302589378634884</v>
      </c>
    </row>
    <row r="1000" spans="1:4" x14ac:dyDescent="0.25">
      <c r="A1000" s="241">
        <f t="shared" si="47"/>
        <v>3.1062500000000024E-2</v>
      </c>
      <c r="B1000" s="241">
        <f t="shared" si="46"/>
        <v>5.4214289890073901E-4</v>
      </c>
      <c r="C1000" s="241">
        <f t="shared" si="48"/>
        <v>-0.98078528040321955</v>
      </c>
      <c r="D1000" s="241">
        <f>((C1000-C999)/($A$3))*$D$2*'D-term Reaction'!$G$4</f>
        <v>4.8750765288224995</v>
      </c>
    </row>
    <row r="1001" spans="1:4" x14ac:dyDescent="0.25">
      <c r="A1001" s="241">
        <f t="shared" si="47"/>
        <v>3.1093750000000024E-2</v>
      </c>
      <c r="B1001" s="241">
        <f t="shared" si="46"/>
        <v>5.4268831429198723E-4</v>
      </c>
      <c r="C1001" s="241">
        <f t="shared" si="48"/>
        <v>-0.95694033573218551</v>
      </c>
      <c r="D1001" s="241">
        <f>((C1001-C1000)/($A$3))*$D$2*'D-term Reaction'!$G$4</f>
        <v>8.072944467825284</v>
      </c>
    </row>
    <row r="1002" spans="1:4" x14ac:dyDescent="0.25">
      <c r="A1002" s="241">
        <f t="shared" si="47"/>
        <v>3.1125000000000024E-2</v>
      </c>
      <c r="B1002" s="241">
        <f t="shared" si="46"/>
        <v>5.4323372968323545E-4</v>
      </c>
      <c r="C1002" s="241">
        <f t="shared" si="48"/>
        <v>-0.92387953251125743</v>
      </c>
      <c r="D1002" s="241">
        <f>((C1002-C1001)/($A$3))*$D$2*'D-term Reaction'!$G$4</f>
        <v>11.193065538477409</v>
      </c>
    </row>
    <row r="1003" spans="1:4" x14ac:dyDescent="0.25">
      <c r="A1003" s="241">
        <f t="shared" si="47"/>
        <v>3.1156250000000024E-2</v>
      </c>
      <c r="B1003" s="241">
        <f t="shared" si="46"/>
        <v>5.4377914507448377E-4</v>
      </c>
      <c r="C1003" s="241">
        <f t="shared" si="48"/>
        <v>-0.88192126434831408</v>
      </c>
      <c r="D1003" s="241">
        <f>((C1003-C1002)/($A$3))*$D$2*'D-term Reaction'!$G$4</f>
        <v>14.205391269246098</v>
      </c>
    </row>
    <row r="1004" spans="1:4" x14ac:dyDescent="0.25">
      <c r="A1004" s="241">
        <f t="shared" si="47"/>
        <v>3.1187500000000024E-2</v>
      </c>
      <c r="B1004" s="241">
        <f t="shared" si="46"/>
        <v>5.4432456046573199E-4</v>
      </c>
      <c r="C1004" s="241">
        <f t="shared" si="48"/>
        <v>-0.83146961230249916</v>
      </c>
      <c r="D1004" s="241">
        <f>((C1004-C1003)/($A$3))*$D$2*'D-term Reaction'!$G$4</f>
        <v>17.080911316631095</v>
      </c>
    </row>
    <row r="1005" spans="1:4" x14ac:dyDescent="0.25">
      <c r="A1005" s="241">
        <f t="shared" si="47"/>
        <v>3.1218750000000024E-2</v>
      </c>
      <c r="B1005" s="241">
        <f t="shared" si="46"/>
        <v>5.448699758569802E-4</v>
      </c>
      <c r="C1005" s="241">
        <f t="shared" si="48"/>
        <v>-0.7730104533626958</v>
      </c>
      <c r="D1005" s="241">
        <f>((C1005-C1004)/($A$3))*$D$2*'D-term Reaction'!$G$4</f>
        <v>19.791932850659826</v>
      </c>
    </row>
    <row r="1006" spans="1:4" x14ac:dyDescent="0.25">
      <c r="A1006" s="241">
        <f t="shared" si="47"/>
        <v>3.1250000000000021E-2</v>
      </c>
      <c r="B1006" s="241">
        <f t="shared" si="46"/>
        <v>5.4541539124822831E-4</v>
      </c>
      <c r="C1006" s="241">
        <f t="shared" si="48"/>
        <v>-0.70710678118650439</v>
      </c>
      <c r="D1006" s="241">
        <f>((C1006-C1005)/($A$3))*$D$2*'D-term Reaction'!$G$4</f>
        <v>22.312347251971367</v>
      </c>
    </row>
    <row r="1007" spans="1:4" x14ac:dyDescent="0.25">
      <c r="A1007" s="241">
        <f t="shared" si="47"/>
        <v>3.1281250000000017E-2</v>
      </c>
      <c r="B1007" s="241">
        <f t="shared" si="46"/>
        <v>5.4596080663947652E-4</v>
      </c>
      <c r="C1007" s="241">
        <f t="shared" si="48"/>
        <v>-0.6343932841636013</v>
      </c>
      <c r="D1007" s="241">
        <f>((C1007-C1006)/($A$3))*$D$2*'D-term Reaction'!$G$4</f>
        <v>24.617881552074067</v>
      </c>
    </row>
    <row r="1008" spans="1:4" x14ac:dyDescent="0.25">
      <c r="A1008" s="241">
        <f t="shared" si="47"/>
        <v>3.1312500000000014E-2</v>
      </c>
      <c r="B1008" s="241">
        <f t="shared" si="46"/>
        <v>5.4650622203072463E-4</v>
      </c>
      <c r="C1008" s="241">
        <f t="shared" si="48"/>
        <v>-0.55557023301956976</v>
      </c>
      <c r="D1008" s="241">
        <f>((C1008-C1007)/($A$3))*$D$2*'D-term Reaction'!$G$4</f>
        <v>26.686332195323313</v>
      </c>
    </row>
    <row r="1009" spans="1:4" x14ac:dyDescent="0.25">
      <c r="A1009" s="241">
        <f t="shared" si="47"/>
        <v>3.134375000000001E-2</v>
      </c>
      <c r="B1009" s="241">
        <f t="shared" si="46"/>
        <v>5.4705163742197285E-4</v>
      </c>
      <c r="C1009" s="241">
        <f t="shared" si="48"/>
        <v>-0.47139673682597921</v>
      </c>
      <c r="D1009" s="241">
        <f>((C1009-C1008)/($A$3))*$D$2*'D-term Reaction'!$G$4</f>
        <v>28.497778871302014</v>
      </c>
    </row>
    <row r="1010" spans="1:4" x14ac:dyDescent="0.25">
      <c r="A1010" s="241">
        <f t="shared" si="47"/>
        <v>3.1375000000000007E-2</v>
      </c>
      <c r="B1010" s="241">
        <f t="shared" si="46"/>
        <v>5.4759705281322106E-4</v>
      </c>
      <c r="C1010" s="241">
        <f t="shared" si="48"/>
        <v>-0.38268343236507402</v>
      </c>
      <c r="D1010" s="241">
        <f>((C1010-C1009)/($A$3))*$D$2*'D-term Reaction'!$G$4</f>
        <v>30.034776358284059</v>
      </c>
    </row>
    <row r="1011" spans="1:4" x14ac:dyDescent="0.25">
      <c r="A1011" s="241">
        <f t="shared" si="47"/>
        <v>3.1406250000000004E-2</v>
      </c>
      <c r="B1011" s="241">
        <f t="shared" si="46"/>
        <v>5.4814246820446917E-4</v>
      </c>
      <c r="C1011" s="241">
        <f t="shared" si="48"/>
        <v>-0.29028467725444979</v>
      </c>
      <c r="D1011" s="241">
        <f>((C1011-C1010)/($A$3))*$D$2*'D-term Reaction'!$G$4</f>
        <v>31.282522530252933</v>
      </c>
    </row>
    <row r="1012" spans="1:4" x14ac:dyDescent="0.25">
      <c r="A1012" s="241">
        <f t="shared" si="47"/>
        <v>3.14375E-2</v>
      </c>
      <c r="B1012" s="241">
        <f t="shared" si="46"/>
        <v>5.4868788359571739E-4</v>
      </c>
      <c r="C1012" s="241">
        <f t="shared" si="48"/>
        <v>-0.1950903220161192</v>
      </c>
      <c r="D1012" s="241">
        <f>((C1012-C1011)/($A$3))*$D$2*'D-term Reaction'!$G$4</f>
        <v>32.229000909489201</v>
      </c>
    </row>
    <row r="1013" spans="1:4" x14ac:dyDescent="0.25">
      <c r="A1013" s="241">
        <f t="shared" si="47"/>
        <v>3.1468749999999997E-2</v>
      </c>
      <c r="B1013" s="241">
        <f t="shared" si="46"/>
        <v>5.4923329898696549E-4</v>
      </c>
      <c r="C1013" s="241">
        <f t="shared" si="48"/>
        <v>-9.8017140329583557E-2</v>
      </c>
      <c r="D1013" s="241">
        <f>((C1013-C1012)/($A$3))*$D$2*'D-term Reaction'!$G$4</f>
        <v>32.8650963917935</v>
      </c>
    </row>
    <row r="1014" spans="1:4" x14ac:dyDescent="0.25">
      <c r="A1014" s="241">
        <f t="shared" si="47"/>
        <v>3.1499999999999993E-2</v>
      </c>
      <c r="B1014" s="241">
        <f t="shared" si="46"/>
        <v>5.4977871437821371E-4</v>
      </c>
      <c r="C1014" s="241">
        <f t="shared" si="48"/>
        <v>-2.6951856545165409E-14</v>
      </c>
      <c r="D1014" s="241">
        <f>((C1014-C1013)/($A$3))*$D$2*'D-term Reaction'!$G$4</f>
        <v>33.184683029974678</v>
      </c>
    </row>
    <row r="1015" spans="1:4" x14ac:dyDescent="0.25">
      <c r="A1015" s="241">
        <f t="shared" si="47"/>
        <v>3.153124999999999E-2</v>
      </c>
      <c r="B1015" s="241">
        <f t="shared" si="46"/>
        <v>5.5032412976946182E-4</v>
      </c>
      <c r="C1015" s="241">
        <f t="shared" si="48"/>
        <v>9.8017140329515764E-2</v>
      </c>
      <c r="D1015" s="241">
        <f>((C1015-C1014)/($A$3))*$D$2*'D-term Reaction'!$G$4</f>
        <v>33.184683029969975</v>
      </c>
    </row>
    <row r="1016" spans="1:4" x14ac:dyDescent="0.25">
      <c r="A1016" s="241">
        <f t="shared" si="47"/>
        <v>3.1562499999999986E-2</v>
      </c>
      <c r="B1016" s="241">
        <f t="shared" si="46"/>
        <v>5.5086954516071003E-4</v>
      </c>
      <c r="C1016" s="241">
        <f t="shared" si="48"/>
        <v>0.19509032201609419</v>
      </c>
      <c r="D1016" s="241">
        <f>((C1016-C1015)/($A$3))*$D$2*'D-term Reaction'!$G$4</f>
        <v>32.865096391807988</v>
      </c>
    </row>
    <row r="1017" spans="1:4" x14ac:dyDescent="0.25">
      <c r="A1017" s="241">
        <f t="shared" si="47"/>
        <v>3.1593749999999983E-2</v>
      </c>
      <c r="B1017" s="241">
        <f t="shared" si="46"/>
        <v>5.5141496055195814E-4</v>
      </c>
      <c r="C1017" s="241">
        <f t="shared" si="48"/>
        <v>0.29028467725439822</v>
      </c>
      <c r="D1017" s="241">
        <f>((C1017-C1016)/($A$3))*$D$2*'D-term Reaction'!$G$4</f>
        <v>32.229000909480206</v>
      </c>
    </row>
    <row r="1018" spans="1:4" x14ac:dyDescent="0.25">
      <c r="A1018" s="241">
        <f t="shared" si="47"/>
        <v>3.162499999999998E-2</v>
      </c>
      <c r="B1018" s="241">
        <f t="shared" si="46"/>
        <v>5.5196037594320636E-4</v>
      </c>
      <c r="C1018" s="241">
        <f t="shared" si="48"/>
        <v>0.38268343236502422</v>
      </c>
      <c r="D1018" s="241">
        <f>((C1018-C1017)/($A$3))*$D$2*'D-term Reaction'!$G$4</f>
        <v>31.282522530253534</v>
      </c>
    </row>
    <row r="1019" spans="1:4" x14ac:dyDescent="0.25">
      <c r="A1019" s="241">
        <f t="shared" si="47"/>
        <v>3.1656249999999976E-2</v>
      </c>
      <c r="B1019" s="241">
        <f t="shared" si="46"/>
        <v>5.5250579133445457E-4</v>
      </c>
      <c r="C1019" s="241">
        <f t="shared" si="48"/>
        <v>0.47139673682593164</v>
      </c>
      <c r="D1019" s="241">
        <f>((C1019-C1018)/($A$3))*$D$2*'D-term Reaction'!$G$4</f>
        <v>30.034776358284809</v>
      </c>
    </row>
    <row r="1020" spans="1:4" x14ac:dyDescent="0.25">
      <c r="A1020" s="241">
        <f t="shared" si="47"/>
        <v>3.1687499999999973E-2</v>
      </c>
      <c r="B1020" s="241">
        <f t="shared" si="46"/>
        <v>5.5305120672570268E-4</v>
      </c>
      <c r="C1020" s="241">
        <f t="shared" si="48"/>
        <v>0.55557023301951314</v>
      </c>
      <c r="D1020" s="241">
        <f>((C1020-C1019)/($A$3))*$D$2*'D-term Reaction'!$G$4</f>
        <v>28.497778871298951</v>
      </c>
    </row>
    <row r="1021" spans="1:4" x14ac:dyDescent="0.25">
      <c r="A1021" s="241">
        <f t="shared" si="47"/>
        <v>3.1718749999999969E-2</v>
      </c>
      <c r="B1021" s="241">
        <f t="shared" si="46"/>
        <v>5.5359662211695089E-4</v>
      </c>
      <c r="C1021" s="241">
        <f t="shared" si="48"/>
        <v>0.63439328416358165</v>
      </c>
      <c r="D1021" s="241">
        <f>((C1021-C1020)/($A$3))*$D$2*'D-term Reaction'!$G$4</f>
        <v>26.686332195335837</v>
      </c>
    </row>
    <row r="1022" spans="1:4" x14ac:dyDescent="0.25">
      <c r="A1022" s="241">
        <f t="shared" si="47"/>
        <v>3.1749999999999966E-2</v>
      </c>
      <c r="B1022" s="241">
        <f t="shared" si="46"/>
        <v>5.54142037508199E-4</v>
      </c>
      <c r="C1022" s="241">
        <f t="shared" si="48"/>
        <v>0.7071067811864663</v>
      </c>
      <c r="D1022" s="241">
        <f>((C1022-C1021)/($A$3))*$D$2*'D-term Reaction'!$G$4</f>
        <v>24.617881552067828</v>
      </c>
    </row>
    <row r="1023" spans="1:4" x14ac:dyDescent="0.25">
      <c r="A1023" s="241">
        <f t="shared" si="47"/>
        <v>3.1781249999999962E-2</v>
      </c>
      <c r="B1023" s="241">
        <f t="shared" si="46"/>
        <v>5.5468745289944722E-4</v>
      </c>
      <c r="C1023" s="241">
        <f t="shared" si="48"/>
        <v>0.77301045336266161</v>
      </c>
      <c r="D1023" s="241">
        <f>((C1023-C1022)/($A$3))*$D$2*'D-term Reaction'!$G$4</f>
        <v>22.312347251972678</v>
      </c>
    </row>
    <row r="1024" spans="1:4" x14ac:dyDescent="0.25">
      <c r="A1024" s="241">
        <f t="shared" si="47"/>
        <v>3.1812499999999959E-2</v>
      </c>
      <c r="B1024" s="241">
        <f t="shared" si="46"/>
        <v>5.5523286829069532E-4</v>
      </c>
      <c r="C1024" s="241">
        <f t="shared" si="48"/>
        <v>0.8314696123024613</v>
      </c>
      <c r="D1024" s="241">
        <f>((C1024-C1023)/($A$3))*$D$2*'D-term Reaction'!$G$4</f>
        <v>19.791932850658583</v>
      </c>
    </row>
    <row r="1025" spans="1:4" x14ac:dyDescent="0.25">
      <c r="A1025" s="241">
        <f t="shared" si="47"/>
        <v>3.1843749999999955E-2</v>
      </c>
      <c r="B1025" s="241">
        <f t="shared" si="46"/>
        <v>5.5577828368194354E-4</v>
      </c>
      <c r="C1025" s="241">
        <f t="shared" si="48"/>
        <v>0.881921264348282</v>
      </c>
      <c r="D1025" s="241">
        <f>((C1025-C1024)/($A$3))*$D$2*'D-term Reaction'!$G$4</f>
        <v>17.080911316633053</v>
      </c>
    </row>
    <row r="1026" spans="1:4" x14ac:dyDescent="0.25">
      <c r="A1026" s="241">
        <f t="shared" si="47"/>
        <v>3.1874999999999952E-2</v>
      </c>
      <c r="B1026" s="241">
        <f t="shared" si="46"/>
        <v>5.5632369907319176E-4</v>
      </c>
      <c r="C1026" s="241">
        <f t="shared" si="48"/>
        <v>0.92387953251123678</v>
      </c>
      <c r="D1026" s="241">
        <f>((C1026-C1025)/($A$3))*$D$2*'D-term Reaction'!$G$4</f>
        <v>14.205391269249969</v>
      </c>
    </row>
    <row r="1027" spans="1:4" x14ac:dyDescent="0.25">
      <c r="A1027" s="241">
        <f t="shared" si="47"/>
        <v>3.1906249999999949E-2</v>
      </c>
      <c r="B1027" s="241">
        <f t="shared" si="46"/>
        <v>5.5686911446443986E-4</v>
      </c>
      <c r="C1027" s="241">
        <f t="shared" si="48"/>
        <v>0.95694033573216164</v>
      </c>
      <c r="D1027" s="241">
        <f>((C1027-C1026)/($A$3))*$D$2*'D-term Reaction'!$G$4</f>
        <v>11.19306553847632</v>
      </c>
    </row>
    <row r="1028" spans="1:4" x14ac:dyDescent="0.25">
      <c r="A1028" s="241">
        <f t="shared" si="47"/>
        <v>3.1937499999999945E-2</v>
      </c>
      <c r="B1028" s="241">
        <f t="shared" si="46"/>
        <v>5.5741452985568808E-4</v>
      </c>
      <c r="C1028" s="241">
        <f t="shared" si="48"/>
        <v>0.9807852804031979</v>
      </c>
      <c r="D1028" s="241">
        <f>((C1028-C1027)/($A$3))*$D$2*'D-term Reaction'!$G$4</f>
        <v>8.0729444678260354</v>
      </c>
    </row>
    <row r="1029" spans="1:4" x14ac:dyDescent="0.25">
      <c r="A1029" s="241">
        <f t="shared" si="47"/>
        <v>3.1968749999999942E-2</v>
      </c>
      <c r="B1029" s="241">
        <f t="shared" si="46"/>
        <v>5.5795994524693619E-4</v>
      </c>
      <c r="C1029" s="241">
        <f t="shared" si="48"/>
        <v>0.99518472667217739</v>
      </c>
      <c r="D1029" s="241">
        <f>((C1029-C1028)/($A$3))*$D$2*'D-term Reaction'!$G$4</f>
        <v>4.8750765288256943</v>
      </c>
    </row>
    <row r="1030" spans="1:4" x14ac:dyDescent="0.25">
      <c r="A1030" s="241">
        <f t="shared" si="47"/>
        <v>3.1999999999999938E-2</v>
      </c>
      <c r="B1030" s="241">
        <f t="shared" si="46"/>
        <v>5.585053606381844E-4</v>
      </c>
      <c r="C1030" s="241">
        <f t="shared" si="48"/>
        <v>1</v>
      </c>
      <c r="D1030" s="241">
        <f>((C1030-C1029)/($A$3))*$D$2*'D-term Reaction'!$G$4</f>
        <v>1.6302589378676229</v>
      </c>
    </row>
    <row r="1031" spans="1:4" x14ac:dyDescent="0.25">
      <c r="A1031" s="241">
        <f t="shared" si="47"/>
        <v>3.2031249999999935E-2</v>
      </c>
      <c r="B1031" s="241">
        <f t="shared" si="46"/>
        <v>5.5905077602943251E-4</v>
      </c>
      <c r="C1031" s="241">
        <f t="shared" si="48"/>
        <v>0.99518472667221713</v>
      </c>
      <c r="D1031" s="241">
        <f>((C1031-C1030)/($A$3))*$D$2*'D-term Reaction'!$G$4</f>
        <v>-1.6302589378541668</v>
      </c>
    </row>
    <row r="1032" spans="1:4" x14ac:dyDescent="0.25">
      <c r="A1032" s="241">
        <f t="shared" si="47"/>
        <v>3.2062499999999931E-2</v>
      </c>
      <c r="B1032" s="241">
        <f t="shared" si="46"/>
        <v>5.5959619142068073E-4</v>
      </c>
      <c r="C1032" s="241">
        <f t="shared" si="48"/>
        <v>0.98078528040327151</v>
      </c>
      <c r="D1032" s="241">
        <f>((C1032-C1031)/($A$3))*$D$2*'D-term Reaction'!$G$4</f>
        <v>-4.8750765288142315</v>
      </c>
    </row>
    <row r="1033" spans="1:4" x14ac:dyDescent="0.25">
      <c r="A1033" s="241">
        <f t="shared" si="47"/>
        <v>3.2093749999999928E-2</v>
      </c>
      <c r="B1033" s="241">
        <f t="shared" si="46"/>
        <v>5.6014160681192883E-4</v>
      </c>
      <c r="C1033" s="241">
        <f t="shared" si="48"/>
        <v>0.95694033573227943</v>
      </c>
      <c r="D1033" s="241">
        <f>((C1033-C1032)/($A$3))*$D$2*'D-term Reaction'!$G$4</f>
        <v>-8.0729444678110767</v>
      </c>
    </row>
    <row r="1034" spans="1:4" x14ac:dyDescent="0.25">
      <c r="A1034" s="241">
        <f t="shared" si="47"/>
        <v>3.2124999999999924E-2</v>
      </c>
      <c r="B1034" s="241">
        <f t="shared" si="46"/>
        <v>5.6068702220317705E-4</v>
      </c>
      <c r="C1034" s="241">
        <f t="shared" si="48"/>
        <v>0.92387953251138122</v>
      </c>
      <c r="D1034" s="241">
        <f>((C1034-C1033)/($A$3))*$D$2*'D-term Reaction'!$G$4</f>
        <v>-11.193065538467298</v>
      </c>
    </row>
    <row r="1035" spans="1:4" x14ac:dyDescent="0.25">
      <c r="A1035" s="241">
        <f t="shared" si="47"/>
        <v>3.2156249999999921E-2</v>
      </c>
      <c r="B1035" s="241">
        <f t="shared" si="46"/>
        <v>5.6123243759442526E-4</v>
      </c>
      <c r="C1035" s="241">
        <f t="shared" si="48"/>
        <v>0.88192126434846652</v>
      </c>
      <c r="D1035" s="241">
        <f>((C1035-C1034)/($A$3))*$D$2*'D-term Reaction'!$G$4</f>
        <v>-14.205391269236399</v>
      </c>
    </row>
    <row r="1036" spans="1:4" x14ac:dyDescent="0.25">
      <c r="A1036" s="241">
        <f t="shared" si="47"/>
        <v>3.2187499999999918E-2</v>
      </c>
      <c r="B1036" s="241">
        <f t="shared" si="46"/>
        <v>5.6177785298567337E-4</v>
      </c>
      <c r="C1036" s="241">
        <f t="shared" si="48"/>
        <v>0.83146961230268668</v>
      </c>
      <c r="D1036" s="241">
        <f>((C1036-C1035)/($A$3))*$D$2*'D-term Reaction'!$G$4</f>
        <v>-17.080911316619222</v>
      </c>
    </row>
    <row r="1037" spans="1:4" x14ac:dyDescent="0.25">
      <c r="A1037" s="241">
        <f t="shared" si="47"/>
        <v>3.2218749999999914E-2</v>
      </c>
      <c r="B1037" s="241">
        <f t="shared" si="46"/>
        <v>5.6232326837692159E-4</v>
      </c>
      <c r="C1037" s="241">
        <f t="shared" si="48"/>
        <v>0.77301045336290097</v>
      </c>
      <c r="D1037" s="241">
        <f>((C1037-C1036)/($A$3))*$D$2*'D-term Reaction'!$G$4</f>
        <v>-19.791932850653843</v>
      </c>
    </row>
    <row r="1038" spans="1:4" x14ac:dyDescent="0.25">
      <c r="A1038" s="241">
        <f t="shared" si="47"/>
        <v>3.2249999999999911E-2</v>
      </c>
      <c r="B1038" s="241">
        <f t="shared" si="46"/>
        <v>5.6286868376816969E-4</v>
      </c>
      <c r="C1038" s="241">
        <f t="shared" si="48"/>
        <v>0.70710678118675319</v>
      </c>
      <c r="D1038" s="241">
        <f>((C1038-C1037)/($A$3))*$D$2*'D-term Reaction'!$G$4</f>
        <v>-22.312347251956592</v>
      </c>
    </row>
    <row r="1039" spans="1:4" x14ac:dyDescent="0.25">
      <c r="A1039" s="241">
        <f t="shared" si="47"/>
        <v>3.2281249999999907E-2</v>
      </c>
      <c r="B1039" s="241">
        <f t="shared" si="46"/>
        <v>5.6341409915941791E-4</v>
      </c>
      <c r="C1039" s="241">
        <f t="shared" si="48"/>
        <v>0.63439328416387331</v>
      </c>
      <c r="D1039" s="241">
        <f>((C1039-C1038)/($A$3))*$D$2*'D-term Reaction'!$G$4</f>
        <v>-24.617881552066212</v>
      </c>
    </row>
    <row r="1040" spans="1:4" x14ac:dyDescent="0.25">
      <c r="A1040" s="241">
        <f t="shared" si="47"/>
        <v>3.2312499999999904E-2</v>
      </c>
      <c r="B1040" s="241">
        <f t="shared" ref="B1040:B1103" si="49">RADIANS(A1040)</f>
        <v>5.6395951455066602E-4</v>
      </c>
      <c r="C1040" s="241">
        <f t="shared" si="48"/>
        <v>0.55557023301985053</v>
      </c>
      <c r="D1040" s="241">
        <f>((C1040-C1039)/($A$3))*$D$2*'D-term Reaction'!$G$4</f>
        <v>-26.686332195320347</v>
      </c>
    </row>
    <row r="1041" spans="1:4" x14ac:dyDescent="0.25">
      <c r="A1041" s="241">
        <f t="shared" ref="A1041:A1104" si="50">A1040+$A$3</f>
        <v>3.23437499999999E-2</v>
      </c>
      <c r="B1041" s="241">
        <f t="shared" si="49"/>
        <v>5.6450492994191423E-4</v>
      </c>
      <c r="C1041" s="241">
        <f t="shared" ref="C1041:C1104" si="51">$C$2*COS(B1041*$B$2*360)</f>
        <v>0.47139673682626443</v>
      </c>
      <c r="D1041" s="241">
        <f>((C1041-C1040)/($A$3))*$D$2*'D-term Reaction'!$G$4</f>
        <v>-28.497778871300511</v>
      </c>
    </row>
    <row r="1042" spans="1:4" x14ac:dyDescent="0.25">
      <c r="A1042" s="241">
        <f t="shared" si="50"/>
        <v>3.2374999999999897E-2</v>
      </c>
      <c r="B1042" s="241">
        <f t="shared" si="49"/>
        <v>5.6505034533316234E-4</v>
      </c>
      <c r="C1042" s="241">
        <f t="shared" si="51"/>
        <v>0.38268343236539909</v>
      </c>
      <c r="D1042" s="241">
        <f>((C1042-C1041)/($A$3))*$D$2*'D-term Reaction'!$G$4</f>
        <v>-30.034776358270566</v>
      </c>
    </row>
    <row r="1043" spans="1:4" x14ac:dyDescent="0.25">
      <c r="A1043" s="241">
        <f t="shared" si="50"/>
        <v>3.2406249999999893E-2</v>
      </c>
      <c r="B1043" s="241">
        <f t="shared" si="49"/>
        <v>5.6559576072441056E-4</v>
      </c>
      <c r="C1043" s="241">
        <f t="shared" si="51"/>
        <v>0.29028467725478646</v>
      </c>
      <c r="D1043" s="241">
        <f>((C1043-C1042)/($A$3))*$D$2*'D-term Reaction'!$G$4</f>
        <v>-31.282522530249008</v>
      </c>
    </row>
    <row r="1044" spans="1:4" x14ac:dyDescent="0.25">
      <c r="A1044" s="241">
        <f t="shared" si="50"/>
        <v>3.243749999999989E-2</v>
      </c>
      <c r="B1044" s="241">
        <f t="shared" si="49"/>
        <v>5.6614117611565877E-4</v>
      </c>
      <c r="C1044" s="241">
        <f t="shared" si="51"/>
        <v>0.19509032201646428</v>
      </c>
      <c r="D1044" s="241">
        <f>((C1044-C1043)/($A$3))*$D$2*'D-term Reaction'!$G$4</f>
        <v>-32.229000909486352</v>
      </c>
    </row>
    <row r="1045" spans="1:4" x14ac:dyDescent="0.25">
      <c r="A1045" s="241">
        <f t="shared" si="50"/>
        <v>3.2468749999999887E-2</v>
      </c>
      <c r="B1045" s="241">
        <f t="shared" si="49"/>
        <v>5.6668659150690688E-4</v>
      </c>
      <c r="C1045" s="241">
        <f t="shared" si="51"/>
        <v>9.8017140329905411E-2</v>
      </c>
      <c r="D1045" s="241">
        <f>((C1045-C1044)/($A$3))*$D$2*'D-term Reaction'!$G$4</f>
        <v>-32.865096391801366</v>
      </c>
    </row>
    <row r="1046" spans="1:4" x14ac:dyDescent="0.25">
      <c r="A1046" s="241">
        <f t="shared" si="50"/>
        <v>3.2499999999999883E-2</v>
      </c>
      <c r="B1046" s="241">
        <f t="shared" si="49"/>
        <v>5.6723200689815509E-4</v>
      </c>
      <c r="C1046" s="241">
        <f t="shared" si="51"/>
        <v>3.6458217087670386E-13</v>
      </c>
      <c r="D1046" s="241">
        <f>((C1046-C1045)/($A$3))*$D$2*'D-term Reaction'!$G$4</f>
        <v>-33.184683029969342</v>
      </c>
    </row>
    <row r="1047" spans="1:4" x14ac:dyDescent="0.25">
      <c r="A1047" s="241">
        <f t="shared" si="50"/>
        <v>3.253124999999988E-2</v>
      </c>
      <c r="B1047" s="241">
        <f t="shared" si="49"/>
        <v>5.677774222894032E-4</v>
      </c>
      <c r="C1047" s="241">
        <f t="shared" si="51"/>
        <v>-9.8017140329179755E-2</v>
      </c>
      <c r="D1047" s="241">
        <f>((C1047-C1046)/($A$3))*$D$2*'D-term Reaction'!$G$4</f>
        <v>-33.184683029970522</v>
      </c>
    </row>
    <row r="1048" spans="1:4" x14ac:dyDescent="0.25">
      <c r="A1048" s="241">
        <f t="shared" si="50"/>
        <v>3.2562499999999876E-2</v>
      </c>
      <c r="B1048" s="241">
        <f t="shared" si="49"/>
        <v>5.6832283768065142E-4</v>
      </c>
      <c r="C1048" s="241">
        <f t="shared" si="51"/>
        <v>-0.19509032201574913</v>
      </c>
      <c r="D1048" s="241">
        <f>((C1048-C1047)/($A$3))*$D$2*'D-term Reaction'!$G$4</f>
        <v>-32.865096391804919</v>
      </c>
    </row>
    <row r="1049" spans="1:4" x14ac:dyDescent="0.25">
      <c r="A1049" s="241">
        <f t="shared" si="50"/>
        <v>3.2593749999999873E-2</v>
      </c>
      <c r="B1049" s="241">
        <f t="shared" si="49"/>
        <v>5.6886825307189953E-4</v>
      </c>
      <c r="C1049" s="241">
        <f t="shared" si="51"/>
        <v>-0.29028467725406154</v>
      </c>
      <c r="D1049" s="241">
        <f>((C1049-C1048)/($A$3))*$D$2*'D-term Reaction'!$G$4</f>
        <v>-32.229000909483041</v>
      </c>
    </row>
    <row r="1050" spans="1:4" x14ac:dyDescent="0.25">
      <c r="A1050" s="241">
        <f t="shared" si="50"/>
        <v>3.2624999999999869E-2</v>
      </c>
      <c r="B1050" s="241">
        <f t="shared" si="49"/>
        <v>5.6941366846314774E-4</v>
      </c>
      <c r="C1050" s="241">
        <f t="shared" si="51"/>
        <v>-0.38268343236471231</v>
      </c>
      <c r="D1050" s="241">
        <f>((C1050-C1049)/($A$3))*$D$2*'D-term Reaction'!$G$4</f>
        <v>-31.282522530261922</v>
      </c>
    </row>
    <row r="1051" spans="1:4" x14ac:dyDescent="0.25">
      <c r="A1051" s="241">
        <f t="shared" si="50"/>
        <v>3.2656249999999866E-2</v>
      </c>
      <c r="B1051" s="241">
        <f t="shared" si="49"/>
        <v>5.6995908385439596E-4</v>
      </c>
      <c r="C1051" s="241">
        <f t="shared" si="51"/>
        <v>-0.47139673682563388</v>
      </c>
      <c r="D1051" s="241">
        <f>((C1051-C1050)/($A$3))*$D$2*'D-term Reaction'!$G$4</f>
        <v>-30.034776358289601</v>
      </c>
    </row>
    <row r="1052" spans="1:4" x14ac:dyDescent="0.25">
      <c r="A1052" s="241">
        <f t="shared" si="50"/>
        <v>3.2687499999999862E-2</v>
      </c>
      <c r="B1052" s="241">
        <f t="shared" si="49"/>
        <v>5.7050449924564406E-4</v>
      </c>
      <c r="C1052" s="241">
        <f t="shared" si="51"/>
        <v>-0.55557023301924424</v>
      </c>
      <c r="D1052" s="241">
        <f>((C1052-C1051)/($A$3))*$D$2*'D-term Reaction'!$G$4</f>
        <v>-28.497778871308725</v>
      </c>
    </row>
    <row r="1053" spans="1:4" x14ac:dyDescent="0.25">
      <c r="A1053" s="241">
        <f t="shared" si="50"/>
        <v>3.2718749999999859E-2</v>
      </c>
      <c r="B1053" s="241">
        <f t="shared" si="49"/>
        <v>5.7104991463689228E-4</v>
      </c>
      <c r="C1053" s="241">
        <f t="shared" si="51"/>
        <v>-0.63439328416329865</v>
      </c>
      <c r="D1053" s="241">
        <f>((C1053-C1052)/($A$3))*$D$2*'D-term Reaction'!$G$4</f>
        <v>-26.686332195331062</v>
      </c>
    </row>
    <row r="1054" spans="1:4" x14ac:dyDescent="0.25">
      <c r="A1054" s="241">
        <f t="shared" si="50"/>
        <v>3.2749999999999856E-2</v>
      </c>
      <c r="B1054" s="241">
        <f t="shared" si="49"/>
        <v>5.7159533002814039E-4</v>
      </c>
      <c r="C1054" s="241">
        <f t="shared" si="51"/>
        <v>-0.7071067811862175</v>
      </c>
      <c r="D1054" s="241">
        <f>((C1054-C1053)/($A$3))*$D$2*'D-term Reaction'!$G$4</f>
        <v>-24.6178815520794</v>
      </c>
    </row>
    <row r="1055" spans="1:4" x14ac:dyDescent="0.25">
      <c r="A1055" s="241">
        <f t="shared" si="50"/>
        <v>3.2781249999999852E-2</v>
      </c>
      <c r="B1055" s="241">
        <f t="shared" si="49"/>
        <v>5.721407454193886E-4</v>
      </c>
      <c r="C1055" s="241">
        <f t="shared" si="51"/>
        <v>-0.77301045336244745</v>
      </c>
      <c r="D1055" s="241">
        <f>((C1055-C1054)/($A$3))*$D$2*'D-term Reaction'!$G$4</f>
        <v>-22.312347251984409</v>
      </c>
    </row>
    <row r="1056" spans="1:4" x14ac:dyDescent="0.25">
      <c r="A1056" s="241">
        <f t="shared" si="50"/>
        <v>3.2812499999999849E-2</v>
      </c>
      <c r="B1056" s="241">
        <f t="shared" si="49"/>
        <v>5.7268616081063671E-4</v>
      </c>
      <c r="C1056" s="241">
        <f t="shared" si="51"/>
        <v>-0.83146961230228156</v>
      </c>
      <c r="D1056" s="241">
        <f>((C1056-C1055)/($A$3))*$D$2*'D-term Reaction'!$G$4</f>
        <v>-19.791932850670232</v>
      </c>
    </row>
    <row r="1057" spans="1:4" x14ac:dyDescent="0.25">
      <c r="A1057" s="241">
        <f t="shared" si="50"/>
        <v>3.2843749999999845E-2</v>
      </c>
      <c r="B1057" s="241">
        <f t="shared" si="49"/>
        <v>5.7323157620188493E-4</v>
      </c>
      <c r="C1057" s="241">
        <f t="shared" si="51"/>
        <v>-0.88192126434812279</v>
      </c>
      <c r="D1057" s="241">
        <f>((C1057-C1056)/($A$3))*$D$2*'D-term Reaction'!$G$4</f>
        <v>-17.080911316640005</v>
      </c>
    </row>
    <row r="1058" spans="1:4" x14ac:dyDescent="0.25">
      <c r="A1058" s="241">
        <f t="shared" si="50"/>
        <v>3.2874999999999842E-2</v>
      </c>
      <c r="B1058" s="241">
        <f t="shared" si="49"/>
        <v>5.7377699159313303E-4</v>
      </c>
      <c r="C1058" s="241">
        <f t="shared" si="51"/>
        <v>-0.92387953251109134</v>
      </c>
      <c r="D1058" s="241">
        <f>((C1058-C1057)/($A$3))*$D$2*'D-term Reaction'!$G$4</f>
        <v>-14.205391269254632</v>
      </c>
    </row>
    <row r="1059" spans="1:4" x14ac:dyDescent="0.25">
      <c r="A1059" s="241">
        <f t="shared" si="50"/>
        <v>3.2906249999999838E-2</v>
      </c>
      <c r="B1059" s="241">
        <f t="shared" si="49"/>
        <v>5.7432240698438125E-4</v>
      </c>
      <c r="C1059" s="241">
        <f t="shared" si="51"/>
        <v>-0.9569403357320595</v>
      </c>
      <c r="D1059" s="241">
        <f>((C1059-C1058)/($A$3))*$D$2*'D-term Reaction'!$G$4</f>
        <v>-11.193065538490979</v>
      </c>
    </row>
    <row r="1060" spans="1:4" x14ac:dyDescent="0.25">
      <c r="A1060" s="241">
        <f t="shared" si="50"/>
        <v>3.2937499999999835E-2</v>
      </c>
      <c r="B1060" s="241">
        <f t="shared" si="49"/>
        <v>5.7486782237562946E-4</v>
      </c>
      <c r="C1060" s="241">
        <f t="shared" si="51"/>
        <v>-0.98078528040313206</v>
      </c>
      <c r="D1060" s="241">
        <f>((C1060-C1059)/($A$3))*$D$2*'D-term Reaction'!$G$4</f>
        <v>-8.0729444678383278</v>
      </c>
    </row>
    <row r="1061" spans="1:4" x14ac:dyDescent="0.25">
      <c r="A1061" s="241">
        <f t="shared" si="50"/>
        <v>3.2968749999999832E-2</v>
      </c>
      <c r="B1061" s="241">
        <f t="shared" si="49"/>
        <v>5.7541323776687757E-4</v>
      </c>
      <c r="C1061" s="241">
        <f t="shared" si="51"/>
        <v>-0.9951847266721443</v>
      </c>
      <c r="D1061" s="241">
        <f>((C1061-C1060)/($A$3))*$D$2*'D-term Reaction'!$G$4</f>
        <v>-4.8750765288367832</v>
      </c>
    </row>
    <row r="1062" spans="1:4" x14ac:dyDescent="0.25">
      <c r="A1062" s="241">
        <f t="shared" si="50"/>
        <v>3.2999999999999828E-2</v>
      </c>
      <c r="B1062" s="241">
        <f t="shared" si="49"/>
        <v>5.7595865315812579E-4</v>
      </c>
      <c r="C1062" s="241">
        <f t="shared" si="51"/>
        <v>-1</v>
      </c>
      <c r="D1062" s="241">
        <f>((C1062-C1061)/($A$3))*$D$2*'D-term Reaction'!$G$4</f>
        <v>-1.6302589378788241</v>
      </c>
    </row>
    <row r="1063" spans="1:4" x14ac:dyDescent="0.25">
      <c r="A1063" s="241">
        <f t="shared" si="50"/>
        <v>3.3031249999999825E-2</v>
      </c>
      <c r="B1063" s="241">
        <f t="shared" si="49"/>
        <v>5.765040685493739E-4</v>
      </c>
      <c r="C1063" s="241">
        <f t="shared" si="51"/>
        <v>-0.99518472667225166</v>
      </c>
      <c r="D1063" s="241">
        <f>((C1063-C1062)/($A$3))*$D$2*'D-term Reaction'!$G$4</f>
        <v>1.6302589378424768</v>
      </c>
    </row>
    <row r="1064" spans="1:4" x14ac:dyDescent="0.25">
      <c r="A1064" s="241">
        <f t="shared" si="50"/>
        <v>3.3062499999999821E-2</v>
      </c>
      <c r="B1064" s="241">
        <f t="shared" si="49"/>
        <v>5.7704948394062211E-4</v>
      </c>
      <c r="C1064" s="241">
        <f t="shared" si="51"/>
        <v>-0.98078528040333746</v>
      </c>
      <c r="D1064" s="241">
        <f>((C1064-C1063)/($A$3))*$D$2*'D-term Reaction'!$G$4</f>
        <v>4.8750765288035938</v>
      </c>
    </row>
    <row r="1065" spans="1:4" x14ac:dyDescent="0.25">
      <c r="A1065" s="241">
        <f t="shared" si="50"/>
        <v>3.3093749999999818E-2</v>
      </c>
      <c r="B1065" s="241">
        <f t="shared" si="49"/>
        <v>5.7759489933187022E-4</v>
      </c>
      <c r="C1065" s="241">
        <f t="shared" si="51"/>
        <v>-0.95694033573237736</v>
      </c>
      <c r="D1065" s="241">
        <f>((C1065-C1064)/($A$3))*$D$2*'D-term Reaction'!$G$4</f>
        <v>8.0729444678002515</v>
      </c>
    </row>
    <row r="1066" spans="1:4" x14ac:dyDescent="0.25">
      <c r="A1066" s="241">
        <f t="shared" si="50"/>
        <v>3.3124999999999814E-2</v>
      </c>
      <c r="B1066" s="241">
        <f t="shared" si="49"/>
        <v>5.7814031472311843E-4</v>
      </c>
      <c r="C1066" s="241">
        <f t="shared" si="51"/>
        <v>-0.92387953251151045</v>
      </c>
      <c r="D1066" s="241">
        <f>((C1066-C1065)/($A$3))*$D$2*'D-term Reaction'!$G$4</f>
        <v>11.1930655384567</v>
      </c>
    </row>
    <row r="1067" spans="1:4" x14ac:dyDescent="0.25">
      <c r="A1067" s="241">
        <f t="shared" si="50"/>
        <v>3.3156249999999811E-2</v>
      </c>
      <c r="B1067" s="241">
        <f t="shared" si="49"/>
        <v>5.7868573011436654E-4</v>
      </c>
      <c r="C1067" s="241">
        <f t="shared" si="51"/>
        <v>-0.88192126434863904</v>
      </c>
      <c r="D1067" s="241">
        <f>((C1067-C1066)/($A$3))*$D$2*'D-term Reaction'!$G$4</f>
        <v>14.205391269221742</v>
      </c>
    </row>
    <row r="1068" spans="1:4" x14ac:dyDescent="0.25">
      <c r="A1068" s="241">
        <f t="shared" si="50"/>
        <v>3.3187499999999807E-2</v>
      </c>
      <c r="B1068" s="241">
        <f t="shared" si="49"/>
        <v>5.7923114550561476E-4</v>
      </c>
      <c r="C1068" s="241">
        <f t="shared" si="51"/>
        <v>-0.83146961230288219</v>
      </c>
      <c r="D1068" s="241">
        <f>((C1068-C1067)/($A$3))*$D$2*'D-term Reaction'!$G$4</f>
        <v>17.080911316611438</v>
      </c>
    </row>
    <row r="1069" spans="1:4" x14ac:dyDescent="0.25">
      <c r="A1069" s="241">
        <f t="shared" si="50"/>
        <v>3.3218749999999804E-2</v>
      </c>
      <c r="B1069" s="241">
        <f t="shared" si="49"/>
        <v>5.7977656089686297E-4</v>
      </c>
      <c r="C1069" s="241">
        <f t="shared" si="51"/>
        <v>-0.77301045336311514</v>
      </c>
      <c r="D1069" s="241">
        <f>((C1069-C1068)/($A$3))*$D$2*'D-term Reaction'!$G$4</f>
        <v>19.79193285064753</v>
      </c>
    </row>
    <row r="1070" spans="1:4" x14ac:dyDescent="0.25">
      <c r="A1070" s="241">
        <f t="shared" si="50"/>
        <v>3.3249999999999801E-2</v>
      </c>
      <c r="B1070" s="241">
        <f t="shared" si="49"/>
        <v>5.8032197628811108E-4</v>
      </c>
      <c r="C1070" s="241">
        <f t="shared" si="51"/>
        <v>-0.70710678118699188</v>
      </c>
      <c r="D1070" s="241">
        <f>((C1070-C1069)/($A$3))*$D$2*'D-term Reaction'!$G$4</f>
        <v>22.312347251948285</v>
      </c>
    </row>
    <row r="1071" spans="1:4" x14ac:dyDescent="0.25">
      <c r="A1071" s="241">
        <f t="shared" si="50"/>
        <v>3.3281249999999797E-2</v>
      </c>
      <c r="B1071" s="241">
        <f t="shared" si="49"/>
        <v>5.808673916793593E-4</v>
      </c>
      <c r="C1071" s="241">
        <f t="shared" si="51"/>
        <v>-0.63439328416413432</v>
      </c>
      <c r="D1071" s="241">
        <f>((C1071-C1070)/($A$3))*$D$2*'D-term Reaction'!$G$4</f>
        <v>24.617881552058655</v>
      </c>
    </row>
    <row r="1072" spans="1:4" x14ac:dyDescent="0.25">
      <c r="A1072" s="241">
        <f t="shared" si="50"/>
        <v>3.3312499999999794E-2</v>
      </c>
      <c r="B1072" s="241">
        <f t="shared" si="49"/>
        <v>5.814128070706074E-4</v>
      </c>
      <c r="C1072" s="241">
        <f t="shared" si="51"/>
        <v>-0.55557023302015485</v>
      </c>
      <c r="D1072" s="241">
        <f>((C1072-C1071)/($A$3))*$D$2*'D-term Reaction'!$G$4</f>
        <v>26.686332195305685</v>
      </c>
    </row>
    <row r="1073" spans="1:4" x14ac:dyDescent="0.25">
      <c r="A1073" s="241">
        <f t="shared" si="50"/>
        <v>3.334374999999979E-2</v>
      </c>
      <c r="B1073" s="241">
        <f t="shared" si="49"/>
        <v>5.8195822246185562E-4</v>
      </c>
      <c r="C1073" s="241">
        <f t="shared" si="51"/>
        <v>-0.47139673682658728</v>
      </c>
      <c r="D1073" s="241">
        <f>((C1073-C1072)/($A$3))*$D$2*'D-term Reaction'!$G$4</f>
        <v>28.49777887129423</v>
      </c>
    </row>
    <row r="1074" spans="1:4" x14ac:dyDescent="0.25">
      <c r="A1074" s="241">
        <f t="shared" si="50"/>
        <v>3.3374999999999787E-2</v>
      </c>
      <c r="B1074" s="241">
        <f t="shared" si="49"/>
        <v>5.8250363785310373E-4</v>
      </c>
      <c r="C1074" s="241">
        <f t="shared" si="51"/>
        <v>-0.38268343236571101</v>
      </c>
      <c r="D1074" s="241">
        <f>((C1074-C1073)/($A$3))*$D$2*'D-term Reaction'!$G$4</f>
        <v>30.034776358274268</v>
      </c>
    </row>
    <row r="1075" spans="1:4" x14ac:dyDescent="0.25">
      <c r="A1075" s="241">
        <f t="shared" si="50"/>
        <v>3.3406249999999783E-2</v>
      </c>
      <c r="B1075" s="241">
        <f t="shared" si="49"/>
        <v>5.8304905324435194E-4</v>
      </c>
      <c r="C1075" s="241">
        <f t="shared" si="51"/>
        <v>-0.29028467725510959</v>
      </c>
      <c r="D1075" s="241">
        <f>((C1075-C1074)/($A$3))*$D$2*'D-term Reaction'!$G$4</f>
        <v>31.282522530245213</v>
      </c>
    </row>
    <row r="1076" spans="1:4" x14ac:dyDescent="0.25">
      <c r="A1076" s="241">
        <f t="shared" si="50"/>
        <v>3.343749999999978E-2</v>
      </c>
      <c r="B1076" s="241">
        <f t="shared" si="49"/>
        <v>5.8359446863560005E-4</v>
      </c>
      <c r="C1076" s="241">
        <f t="shared" si="51"/>
        <v>-0.1950903220168233</v>
      </c>
      <c r="D1076" s="241">
        <f>((C1076-C1075)/($A$3))*$D$2*'D-term Reaction'!$G$4</f>
        <v>32.229000909474202</v>
      </c>
    </row>
    <row r="1077" spans="1:4" x14ac:dyDescent="0.25">
      <c r="A1077" s="241">
        <f t="shared" si="50"/>
        <v>3.3468749999999776E-2</v>
      </c>
      <c r="B1077" s="241">
        <f t="shared" si="49"/>
        <v>5.8413988402684826E-4</v>
      </c>
      <c r="C1077" s="241">
        <f t="shared" si="51"/>
        <v>-9.8017140330269703E-2</v>
      </c>
      <c r="D1077" s="241">
        <f>((C1077-C1076)/($A$3))*$D$2*'D-term Reaction'!$G$4</f>
        <v>32.865096391799582</v>
      </c>
    </row>
    <row r="1078" spans="1:4" x14ac:dyDescent="0.25">
      <c r="A1078" s="241">
        <f t="shared" si="50"/>
        <v>3.3499999999999773E-2</v>
      </c>
      <c r="B1078" s="241">
        <f t="shared" si="49"/>
        <v>5.8468529941809648E-4</v>
      </c>
      <c r="C1078" s="241">
        <f t="shared" si="51"/>
        <v>-7.1642333992344431E-13</v>
      </c>
      <c r="D1078" s="241">
        <f>((C1078-C1077)/($A$3))*$D$2*'D-term Reaction'!$G$4</f>
        <v>33.184683029973556</v>
      </c>
    </row>
    <row r="1079" spans="1:4" x14ac:dyDescent="0.25">
      <c r="A1079" s="241">
        <f t="shared" si="50"/>
        <v>3.353124999999977E-2</v>
      </c>
      <c r="B1079" s="241">
        <f t="shared" si="49"/>
        <v>5.8523071480934459E-4</v>
      </c>
      <c r="C1079" s="241">
        <f t="shared" si="51"/>
        <v>9.801714032884376E-2</v>
      </c>
      <c r="D1079" s="241">
        <f>((C1079-C1078)/($A$3))*$D$2*'D-term Reaction'!$G$4</f>
        <v>33.184683029975901</v>
      </c>
    </row>
    <row r="1080" spans="1:4" x14ac:dyDescent="0.25">
      <c r="A1080" s="241">
        <f t="shared" si="50"/>
        <v>3.3562499999999766E-2</v>
      </c>
      <c r="B1080" s="241">
        <f t="shared" si="49"/>
        <v>5.857761302005928E-4</v>
      </c>
      <c r="C1080" s="241">
        <f t="shared" si="51"/>
        <v>0.19509032201541798</v>
      </c>
      <c r="D1080" s="241">
        <f>((C1080-C1079)/($A$3))*$D$2*'D-term Reaction'!$G$4</f>
        <v>32.865096391806567</v>
      </c>
    </row>
    <row r="1081" spans="1:4" x14ac:dyDescent="0.25">
      <c r="A1081" s="241">
        <f t="shared" si="50"/>
        <v>3.3593749999999763E-2</v>
      </c>
      <c r="B1081" s="241">
        <f t="shared" si="49"/>
        <v>5.8632154559184091E-4</v>
      </c>
      <c r="C1081" s="241">
        <f t="shared" si="51"/>
        <v>0.29028467725373841</v>
      </c>
      <c r="D1081" s="241">
        <f>((C1081-C1080)/($A$3))*$D$2*'D-term Reaction'!$G$4</f>
        <v>32.229000909485762</v>
      </c>
    </row>
    <row r="1082" spans="1:4" x14ac:dyDescent="0.25">
      <c r="A1082" s="241">
        <f t="shared" si="50"/>
        <v>3.3624999999999759E-2</v>
      </c>
      <c r="B1082" s="241">
        <f t="shared" si="49"/>
        <v>5.8686696098308913E-4</v>
      </c>
      <c r="C1082" s="241">
        <f t="shared" si="51"/>
        <v>0.38268343236438723</v>
      </c>
      <c r="D1082" s="241">
        <f>((C1082-C1081)/($A$3))*$D$2*'D-term Reaction'!$G$4</f>
        <v>31.282522530261264</v>
      </c>
    </row>
    <row r="1083" spans="1:4" x14ac:dyDescent="0.25">
      <c r="A1083" s="241">
        <f t="shared" si="50"/>
        <v>3.3656249999999756E-2</v>
      </c>
      <c r="B1083" s="241">
        <f t="shared" si="49"/>
        <v>5.8741237637433723E-4</v>
      </c>
      <c r="C1083" s="241">
        <f t="shared" si="51"/>
        <v>0.47139673682531108</v>
      </c>
      <c r="D1083" s="241">
        <f>((C1083-C1082)/($A$3))*$D$2*'D-term Reaction'!$G$4</f>
        <v>30.034776358290376</v>
      </c>
    </row>
    <row r="1084" spans="1:4" x14ac:dyDescent="0.25">
      <c r="A1084" s="241">
        <f t="shared" si="50"/>
        <v>3.3687499999999752E-2</v>
      </c>
      <c r="B1084" s="241">
        <f t="shared" si="49"/>
        <v>5.8795779176558545E-4</v>
      </c>
      <c r="C1084" s="241">
        <f t="shared" si="51"/>
        <v>0.55557023301896347</v>
      </c>
      <c r="D1084" s="241">
        <f>((C1084-C1083)/($A$3))*$D$2*'D-term Reaction'!$G$4</f>
        <v>28.49777887132295</v>
      </c>
    </row>
    <row r="1085" spans="1:4" x14ac:dyDescent="0.25">
      <c r="A1085" s="241">
        <f t="shared" si="50"/>
        <v>3.3718749999999749E-2</v>
      </c>
      <c r="B1085" s="241">
        <f t="shared" si="49"/>
        <v>5.8850320715683367E-4</v>
      </c>
      <c r="C1085" s="241">
        <f t="shared" si="51"/>
        <v>0.63439328416304863</v>
      </c>
      <c r="D1085" s="241">
        <f>((C1085-C1084)/($A$3))*$D$2*'D-term Reaction'!$G$4</f>
        <v>26.686332195341475</v>
      </c>
    </row>
    <row r="1086" spans="1:4" x14ac:dyDescent="0.25">
      <c r="A1086" s="241">
        <f t="shared" si="50"/>
        <v>3.3749999999999745E-2</v>
      </c>
      <c r="B1086" s="241">
        <f t="shared" si="49"/>
        <v>5.8904862254808177E-4</v>
      </c>
      <c r="C1086" s="241">
        <f t="shared" si="51"/>
        <v>0.70710678118597869</v>
      </c>
      <c r="D1086" s="241">
        <f>((C1086-C1085)/($A$3))*$D$2*'D-term Reaction'!$G$4</f>
        <v>24.617881552083198</v>
      </c>
    </row>
    <row r="1087" spans="1:4" x14ac:dyDescent="0.25">
      <c r="A1087" s="241">
        <f t="shared" si="50"/>
        <v>3.3781249999999742E-2</v>
      </c>
      <c r="B1087" s="241">
        <f t="shared" si="49"/>
        <v>5.8959403793932999E-4</v>
      </c>
      <c r="C1087" s="241">
        <f t="shared" si="51"/>
        <v>0.77301045336222418</v>
      </c>
      <c r="D1087" s="241">
        <f>((C1087-C1086)/($A$3))*$D$2*'D-term Reaction'!$G$4</f>
        <v>22.312347251989667</v>
      </c>
    </row>
    <row r="1088" spans="1:4" x14ac:dyDescent="0.25">
      <c r="A1088" s="241">
        <f t="shared" si="50"/>
        <v>3.3812499999999739E-2</v>
      </c>
      <c r="B1088" s="241">
        <f t="shared" si="49"/>
        <v>5.901394533305781E-4</v>
      </c>
      <c r="C1088" s="241">
        <f t="shared" si="51"/>
        <v>0.83146961230207828</v>
      </c>
      <c r="D1088" s="241">
        <f>((C1088-C1087)/($A$3))*$D$2*'D-term Reaction'!$G$4</f>
        <v>19.791932850677</v>
      </c>
    </row>
    <row r="1089" spans="1:4" x14ac:dyDescent="0.25">
      <c r="A1089" s="241">
        <f t="shared" si="50"/>
        <v>3.3843749999999735E-2</v>
      </c>
      <c r="B1089" s="241">
        <f t="shared" si="49"/>
        <v>5.9068486872182631E-4</v>
      </c>
      <c r="C1089" s="241">
        <f t="shared" si="51"/>
        <v>0.88192126434797036</v>
      </c>
      <c r="D1089" s="241">
        <f>((C1089-C1088)/($A$3))*$D$2*'D-term Reaction'!$G$4</f>
        <v>17.080911316657222</v>
      </c>
    </row>
    <row r="1090" spans="1:4" x14ac:dyDescent="0.25">
      <c r="A1090" s="241">
        <f t="shared" si="50"/>
        <v>3.3874999999999732E-2</v>
      </c>
      <c r="B1090" s="241">
        <f t="shared" si="49"/>
        <v>5.9123028411307442E-4</v>
      </c>
      <c r="C1090" s="241">
        <f t="shared" si="51"/>
        <v>0.92387953251096211</v>
      </c>
      <c r="D1090" s="241">
        <f>((C1090-C1089)/($A$3))*$D$2*'D-term Reaction'!$G$4</f>
        <v>14.205391269262485</v>
      </c>
    </row>
    <row r="1091" spans="1:4" x14ac:dyDescent="0.25">
      <c r="A1091" s="241">
        <f t="shared" si="50"/>
        <v>3.3906249999999728E-2</v>
      </c>
      <c r="B1091" s="241">
        <f t="shared" si="49"/>
        <v>5.9177569950432263E-4</v>
      </c>
      <c r="C1091" s="241">
        <f t="shared" si="51"/>
        <v>0.95694033573196147</v>
      </c>
      <c r="D1091" s="241">
        <f>((C1091-C1090)/($A$3))*$D$2*'D-term Reaction'!$G$4</f>
        <v>11.193065538501541</v>
      </c>
    </row>
    <row r="1092" spans="1:4" x14ac:dyDescent="0.25">
      <c r="A1092" s="241">
        <f t="shared" si="50"/>
        <v>3.3937499999999725E-2</v>
      </c>
      <c r="B1092" s="241">
        <f t="shared" si="49"/>
        <v>5.9232111489557074E-4</v>
      </c>
      <c r="C1092" s="241">
        <f t="shared" si="51"/>
        <v>0.9807852804030579</v>
      </c>
      <c r="D1092" s="241">
        <f>((C1092-C1091)/($A$3))*$D$2*'D-term Reaction'!$G$4</f>
        <v>8.0729444678464084</v>
      </c>
    </row>
    <row r="1093" spans="1:4" x14ac:dyDescent="0.25">
      <c r="A1093" s="241">
        <f t="shared" si="50"/>
        <v>3.3968749999999721E-2</v>
      </c>
      <c r="B1093" s="241">
        <f t="shared" si="49"/>
        <v>5.9286653028681896E-4</v>
      </c>
      <c r="C1093" s="241">
        <f t="shared" si="51"/>
        <v>0.99518472667210978</v>
      </c>
      <c r="D1093" s="241">
        <f>((C1093-C1092)/($A$3))*$D$2*'D-term Reaction'!$G$4</f>
        <v>4.8750765288502018</v>
      </c>
    </row>
    <row r="1094" spans="1:4" x14ac:dyDescent="0.25">
      <c r="A1094" s="241">
        <f t="shared" si="50"/>
        <v>3.3999999999999718E-2</v>
      </c>
      <c r="B1094" s="241">
        <f t="shared" si="49"/>
        <v>5.9341194567806717E-4</v>
      </c>
      <c r="C1094" s="241">
        <f t="shared" si="51"/>
        <v>1</v>
      </c>
      <c r="D1094" s="241">
        <f>((C1094-C1093)/($A$3))*$D$2*'D-term Reaction'!$G$4</f>
        <v>1.6302589378905141</v>
      </c>
    </row>
    <row r="1095" spans="1:4" x14ac:dyDescent="0.25">
      <c r="A1095" s="241">
        <f t="shared" si="50"/>
        <v>3.4031249999999715E-2</v>
      </c>
      <c r="B1095" s="241">
        <f t="shared" si="49"/>
        <v>5.9395736106931528E-4</v>
      </c>
      <c r="C1095" s="241">
        <f t="shared" si="51"/>
        <v>0.99518472667228475</v>
      </c>
      <c r="D1095" s="241">
        <f>((C1095-C1094)/($A$3))*$D$2*'D-term Reaction'!$G$4</f>
        <v>-1.630258937831276</v>
      </c>
    </row>
    <row r="1096" spans="1:4" x14ac:dyDescent="0.25">
      <c r="A1096" s="241">
        <f t="shared" si="50"/>
        <v>3.4062499999999711E-2</v>
      </c>
      <c r="B1096" s="241">
        <f t="shared" si="49"/>
        <v>5.945027764605635E-4</v>
      </c>
      <c r="C1096" s="241">
        <f t="shared" si="51"/>
        <v>0.98078528040340607</v>
      </c>
      <c r="D1096" s="241">
        <f>((C1096-C1095)/($A$3))*$D$2*'D-term Reaction'!$G$4</f>
        <v>-4.8750765287915652</v>
      </c>
    </row>
    <row r="1097" spans="1:4" x14ac:dyDescent="0.25">
      <c r="A1097" s="241">
        <f t="shared" si="50"/>
        <v>3.4093749999999708E-2</v>
      </c>
      <c r="B1097" s="241">
        <f t="shared" si="49"/>
        <v>5.950481918518116E-4</v>
      </c>
      <c r="C1097" s="241">
        <f t="shared" si="51"/>
        <v>0.9569403357324795</v>
      </c>
      <c r="D1097" s="241">
        <f>((C1097-C1096)/($A$3))*$D$2*'D-term Reaction'!$G$4</f>
        <v>-8.0729444677888988</v>
      </c>
    </row>
    <row r="1098" spans="1:4" x14ac:dyDescent="0.25">
      <c r="A1098" s="241">
        <f t="shared" si="50"/>
        <v>3.4124999999999704E-2</v>
      </c>
      <c r="B1098" s="241">
        <f t="shared" si="49"/>
        <v>5.9559360724305982E-4</v>
      </c>
      <c r="C1098" s="241">
        <f t="shared" si="51"/>
        <v>0.92387953251163968</v>
      </c>
      <c r="D1098" s="241">
        <f>((C1098-C1097)/($A$3))*$D$2*'D-term Reaction'!$G$4</f>
        <v>-11.193065538447527</v>
      </c>
    </row>
    <row r="1099" spans="1:4" x14ac:dyDescent="0.25">
      <c r="A1099" s="241">
        <f t="shared" si="50"/>
        <v>3.4156249999999701E-2</v>
      </c>
      <c r="B1099" s="241">
        <f t="shared" si="49"/>
        <v>5.9613902263430793E-4</v>
      </c>
      <c r="C1099" s="241">
        <f t="shared" si="51"/>
        <v>0.88192126434879825</v>
      </c>
      <c r="D1099" s="241">
        <f>((C1099-C1098)/($A$3))*$D$2*'D-term Reaction'!$G$4</f>
        <v>-14.205391269211592</v>
      </c>
    </row>
    <row r="1100" spans="1:4" x14ac:dyDescent="0.25">
      <c r="A1100" s="241">
        <f t="shared" si="50"/>
        <v>3.4187499999999697E-2</v>
      </c>
      <c r="B1100" s="241">
        <f t="shared" si="49"/>
        <v>5.9668443802555614E-4</v>
      </c>
      <c r="C1100" s="241">
        <f t="shared" si="51"/>
        <v>0.83146961230306971</v>
      </c>
      <c r="D1100" s="241">
        <f>((C1100-C1099)/($A$3))*$D$2*'D-term Reaction'!$G$4</f>
        <v>-17.080911316601853</v>
      </c>
    </row>
    <row r="1101" spans="1:4" x14ac:dyDescent="0.25">
      <c r="A1101" s="241">
        <f t="shared" si="50"/>
        <v>3.4218749999999694E-2</v>
      </c>
      <c r="B1101" s="241">
        <f t="shared" si="49"/>
        <v>5.9722985341680425E-4</v>
      </c>
      <c r="C1101" s="241">
        <f t="shared" si="51"/>
        <v>0.77301045336335639</v>
      </c>
      <c r="D1101" s="241">
        <f>((C1101-C1100)/($A$3))*$D$2*'D-term Reaction'!$G$4</f>
        <v>-19.79193285062934</v>
      </c>
    </row>
    <row r="1102" spans="1:4" x14ac:dyDescent="0.25">
      <c r="A1102" s="241">
        <f t="shared" si="50"/>
        <v>3.424999999999969E-2</v>
      </c>
      <c r="B1102" s="241">
        <f t="shared" si="49"/>
        <v>5.9777526880805247E-4</v>
      </c>
      <c r="C1102" s="241">
        <f t="shared" si="51"/>
        <v>0.70710678118724068</v>
      </c>
      <c r="D1102" s="241">
        <f>((C1102-C1101)/($A$3))*$D$2*'D-term Reaction'!$G$4</f>
        <v>-22.312347251945731</v>
      </c>
    </row>
    <row r="1103" spans="1:4" x14ac:dyDescent="0.25">
      <c r="A1103" s="241">
        <f t="shared" si="50"/>
        <v>3.4281249999999687E-2</v>
      </c>
      <c r="B1103" s="241">
        <f t="shared" si="49"/>
        <v>5.9832068419930068E-4</v>
      </c>
      <c r="C1103" s="241">
        <f t="shared" si="51"/>
        <v>0.63439328416439533</v>
      </c>
      <c r="D1103" s="241">
        <f>((C1103-C1102)/($A$3))*$D$2*'D-term Reaction'!$G$4</f>
        <v>-24.617881552054516</v>
      </c>
    </row>
    <row r="1104" spans="1:4" x14ac:dyDescent="0.25">
      <c r="A1104" s="241">
        <f t="shared" si="50"/>
        <v>3.4312499999999684E-2</v>
      </c>
      <c r="B1104" s="241">
        <f t="shared" ref="B1104:B1167" si="52">RADIANS(A1104)</f>
        <v>5.9886609959054879E-4</v>
      </c>
      <c r="C1104" s="241">
        <f t="shared" si="51"/>
        <v>0.55557023302042374</v>
      </c>
      <c r="D1104" s="241">
        <f>((C1104-C1103)/($A$3))*$D$2*'D-term Reaction'!$G$4</f>
        <v>-26.68633219530302</v>
      </c>
    </row>
    <row r="1105" spans="1:4" x14ac:dyDescent="0.25">
      <c r="A1105" s="241">
        <f t="shared" ref="A1105:A1168" si="53">A1104+$A$3</f>
        <v>3.434374999999968E-2</v>
      </c>
      <c r="B1105" s="241">
        <f t="shared" si="52"/>
        <v>5.99411514981797E-4</v>
      </c>
      <c r="C1105" s="241">
        <f t="shared" ref="C1105:C1168" si="54">$C$2*COS(B1105*$B$2*360)</f>
        <v>0.47139673682688504</v>
      </c>
      <c r="D1105" s="241">
        <f>((C1105-C1104)/($A$3))*$D$2*'D-term Reaction'!$G$4</f>
        <v>-28.49777887128446</v>
      </c>
    </row>
    <row r="1106" spans="1:4" x14ac:dyDescent="0.25">
      <c r="A1106" s="241">
        <f t="shared" si="53"/>
        <v>3.4374999999999677E-2</v>
      </c>
      <c r="B1106" s="241">
        <f t="shared" si="52"/>
        <v>5.9995693037304511E-4</v>
      </c>
      <c r="C1106" s="241">
        <f t="shared" si="54"/>
        <v>0.38268343236603608</v>
      </c>
      <c r="D1106" s="241">
        <f>((C1106-C1105)/($A$3))*$D$2*'D-term Reaction'!$G$4</f>
        <v>-30.034776358265024</v>
      </c>
    </row>
    <row r="1107" spans="1:4" x14ac:dyDescent="0.25">
      <c r="A1107" s="241">
        <f t="shared" si="53"/>
        <v>3.4406249999999673E-2</v>
      </c>
      <c r="B1107" s="241">
        <f t="shared" si="52"/>
        <v>6.0050234576429333E-4</v>
      </c>
      <c r="C1107" s="241">
        <f t="shared" si="54"/>
        <v>0.29028467725544627</v>
      </c>
      <c r="D1107" s="241">
        <f>((C1107-C1106)/($A$3))*$D$2*'D-term Reaction'!$G$4</f>
        <v>-31.282522530241287</v>
      </c>
    </row>
    <row r="1108" spans="1:4" x14ac:dyDescent="0.25">
      <c r="A1108" s="241">
        <f t="shared" si="53"/>
        <v>3.443749999999967E-2</v>
      </c>
      <c r="B1108" s="241">
        <f t="shared" si="52"/>
        <v>6.0104776115554143E-4</v>
      </c>
      <c r="C1108" s="241">
        <f t="shared" si="54"/>
        <v>0.19509032201714049</v>
      </c>
      <c r="D1108" s="241">
        <f>((C1108-C1107)/($A$3))*$D$2*'D-term Reaction'!$G$4</f>
        <v>-32.229000909480803</v>
      </c>
    </row>
    <row r="1109" spans="1:4" x14ac:dyDescent="0.25">
      <c r="A1109" s="241">
        <f t="shared" si="53"/>
        <v>3.4468749999999666E-2</v>
      </c>
      <c r="B1109" s="241">
        <f t="shared" si="52"/>
        <v>6.0159317654678965E-4</v>
      </c>
      <c r="C1109" s="241">
        <f t="shared" si="54"/>
        <v>9.8017140330605712E-2</v>
      </c>
      <c r="D1109" s="241">
        <f>((C1109-C1108)/($A$3))*$D$2*'D-term Reaction'!$G$4</f>
        <v>-32.865096391793216</v>
      </c>
    </row>
    <row r="1110" spans="1:4" x14ac:dyDescent="0.25">
      <c r="A1110" s="241">
        <f t="shared" si="53"/>
        <v>3.4499999999999663E-2</v>
      </c>
      <c r="B1110" s="241">
        <f t="shared" si="52"/>
        <v>6.0213859193803776E-4</v>
      </c>
      <c r="C1110" s="241">
        <f t="shared" si="54"/>
        <v>1.0682645089701848E-12</v>
      </c>
      <c r="D1110" s="241">
        <f>((C1110-C1109)/($A$3))*$D$2*'D-term Reaction'!$G$4</f>
        <v>-33.184683029968191</v>
      </c>
    </row>
    <row r="1111" spans="1:4" x14ac:dyDescent="0.25">
      <c r="A1111" s="241">
        <f t="shared" si="53"/>
        <v>3.4531249999999659E-2</v>
      </c>
      <c r="B1111" s="241">
        <f t="shared" si="52"/>
        <v>6.0268400732928597E-4</v>
      </c>
      <c r="C1111" s="241">
        <f t="shared" si="54"/>
        <v>-9.801714032849361E-2</v>
      </c>
      <c r="D1111" s="241">
        <f>((C1111-C1110)/($A$3))*$D$2*'D-term Reaction'!$G$4</f>
        <v>-33.184683029976469</v>
      </c>
    </row>
    <row r="1112" spans="1:4" x14ac:dyDescent="0.25">
      <c r="A1112" s="241">
        <f t="shared" si="53"/>
        <v>3.4562499999999656E-2</v>
      </c>
      <c r="B1112" s="241">
        <f t="shared" si="52"/>
        <v>6.0322942272053419E-4</v>
      </c>
      <c r="C1112" s="241">
        <f t="shared" si="54"/>
        <v>-0.1950903220150729</v>
      </c>
      <c r="D1112" s="241">
        <f>((C1112-C1111)/($A$3))*$D$2*'D-term Reaction'!$G$4</f>
        <v>-32.865096391808279</v>
      </c>
    </row>
    <row r="1113" spans="1:4" x14ac:dyDescent="0.25">
      <c r="A1113" s="241">
        <f t="shared" si="53"/>
        <v>3.4593749999999653E-2</v>
      </c>
      <c r="B1113" s="241">
        <f t="shared" si="52"/>
        <v>6.037748381117823E-4</v>
      </c>
      <c r="C1113" s="241">
        <f t="shared" si="54"/>
        <v>-0.29028467725341534</v>
      </c>
      <c r="D1113" s="241">
        <f>((C1113-C1112)/($A$3))*$D$2*'D-term Reaction'!$G$4</f>
        <v>-32.229000909493216</v>
      </c>
    </row>
    <row r="1114" spans="1:4" x14ac:dyDescent="0.25">
      <c r="A1114" s="241">
        <f t="shared" si="53"/>
        <v>3.4624999999999649E-2</v>
      </c>
      <c r="B1114" s="241">
        <f t="shared" si="52"/>
        <v>6.0432025350303051E-4</v>
      </c>
      <c r="C1114" s="241">
        <f t="shared" si="54"/>
        <v>-0.38268343236407532</v>
      </c>
      <c r="D1114" s="241">
        <f>((C1114-C1113)/($A$3))*$D$2*'D-term Reaction'!$G$4</f>
        <v>-31.282522530265037</v>
      </c>
    </row>
    <row r="1115" spans="1:4" x14ac:dyDescent="0.25">
      <c r="A1115" s="241">
        <f t="shared" si="53"/>
        <v>3.4656249999999646E-2</v>
      </c>
      <c r="B1115" s="241">
        <f t="shared" si="52"/>
        <v>6.0486566889427862E-4</v>
      </c>
      <c r="C1115" s="241">
        <f t="shared" si="54"/>
        <v>-0.47139673682501332</v>
      </c>
      <c r="D1115" s="241">
        <f>((C1115-C1114)/($A$3))*$D$2*'D-term Reaction'!$G$4</f>
        <v>-30.034776358295169</v>
      </c>
    </row>
    <row r="1116" spans="1:4" x14ac:dyDescent="0.25">
      <c r="A1116" s="241">
        <f t="shared" si="53"/>
        <v>3.4687499999999642E-2</v>
      </c>
      <c r="B1116" s="241">
        <f t="shared" si="52"/>
        <v>6.0541108428552684E-4</v>
      </c>
      <c r="C1116" s="241">
        <f t="shared" si="54"/>
        <v>-0.55557023301867092</v>
      </c>
      <c r="D1116" s="241">
        <f>((C1116-C1115)/($A$3))*$D$2*'D-term Reaction'!$G$4</f>
        <v>-28.497778871324712</v>
      </c>
    </row>
    <row r="1117" spans="1:4" x14ac:dyDescent="0.25">
      <c r="A1117" s="241">
        <f t="shared" si="53"/>
        <v>3.4718749999999639E-2</v>
      </c>
      <c r="B1117" s="241">
        <f t="shared" si="52"/>
        <v>6.0595649967677494E-4</v>
      </c>
      <c r="C1117" s="241">
        <f t="shared" si="54"/>
        <v>-0.63439328416275476</v>
      </c>
      <c r="D1117" s="241">
        <f>((C1117-C1116)/($A$3))*$D$2*'D-term Reaction'!$G$4</f>
        <v>-26.68633219534102</v>
      </c>
    </row>
    <row r="1118" spans="1:4" x14ac:dyDescent="0.25">
      <c r="A1118" s="241">
        <f t="shared" si="53"/>
        <v>3.4749999999999635E-2</v>
      </c>
      <c r="B1118" s="241">
        <f t="shared" si="52"/>
        <v>6.0650191506802316E-4</v>
      </c>
      <c r="C1118" s="241">
        <f t="shared" si="54"/>
        <v>-0.70710678118574</v>
      </c>
      <c r="D1118" s="241">
        <f>((C1118-C1117)/($A$3))*$D$2*'D-term Reaction'!$G$4</f>
        <v>-24.617881552101878</v>
      </c>
    </row>
    <row r="1119" spans="1:4" x14ac:dyDescent="0.25">
      <c r="A1119" s="241">
        <f t="shared" si="53"/>
        <v>3.4781249999999632E-2</v>
      </c>
      <c r="B1119" s="241">
        <f t="shared" si="52"/>
        <v>6.0704733045927137E-4</v>
      </c>
      <c r="C1119" s="241">
        <f t="shared" si="54"/>
        <v>-0.77301045336201002</v>
      </c>
      <c r="D1119" s="241">
        <f>((C1119-C1118)/($A$3))*$D$2*'D-term Reaction'!$G$4</f>
        <v>-22.312347251997974</v>
      </c>
    </row>
    <row r="1120" spans="1:4" x14ac:dyDescent="0.25">
      <c r="A1120" s="241">
        <f t="shared" si="53"/>
        <v>3.4812499999999628E-2</v>
      </c>
      <c r="B1120" s="241">
        <f t="shared" si="52"/>
        <v>6.0759274585051948E-4</v>
      </c>
      <c r="C1120" s="241">
        <f t="shared" si="54"/>
        <v>-0.83146961230189065</v>
      </c>
      <c r="D1120" s="241">
        <f>((C1120-C1119)/($A$3))*$D$2*'D-term Reaction'!$G$4</f>
        <v>-19.791932850685985</v>
      </c>
    </row>
    <row r="1121" spans="1:4" x14ac:dyDescent="0.25">
      <c r="A1121" s="241">
        <f t="shared" si="53"/>
        <v>3.4843749999999625E-2</v>
      </c>
      <c r="B1121" s="241">
        <f t="shared" si="52"/>
        <v>6.081381612417677E-4</v>
      </c>
      <c r="C1121" s="241">
        <f t="shared" si="54"/>
        <v>-0.88192126434779783</v>
      </c>
      <c r="D1121" s="241">
        <f>((C1121-C1120)/($A$3))*$D$2*'D-term Reaction'!$G$4</f>
        <v>-17.080911316662334</v>
      </c>
    </row>
    <row r="1122" spans="1:4" x14ac:dyDescent="0.25">
      <c r="A1122" s="241">
        <f t="shared" si="53"/>
        <v>3.4874999999999622E-2</v>
      </c>
      <c r="B1122" s="241">
        <f t="shared" si="52"/>
        <v>6.086835766330158E-4</v>
      </c>
      <c r="C1122" s="241">
        <f t="shared" si="54"/>
        <v>-0.92387953251082744</v>
      </c>
      <c r="D1122" s="241">
        <f>((C1122-C1121)/($A$3))*$D$2*'D-term Reaction'!$G$4</f>
        <v>-14.205391269275303</v>
      </c>
    </row>
    <row r="1123" spans="1:4" x14ac:dyDescent="0.25">
      <c r="A1123" s="241">
        <f t="shared" si="53"/>
        <v>3.4906249999999618E-2</v>
      </c>
      <c r="B1123" s="241">
        <f t="shared" si="52"/>
        <v>6.0922899202426402E-4</v>
      </c>
      <c r="C1123" s="241">
        <f t="shared" si="54"/>
        <v>-0.95694033573186343</v>
      </c>
      <c r="D1123" s="241">
        <f>((C1123-C1122)/($A$3))*$D$2*'D-term Reaction'!$G$4</f>
        <v>-11.193065538513945</v>
      </c>
    </row>
    <row r="1124" spans="1:4" x14ac:dyDescent="0.25">
      <c r="A1124" s="241">
        <f t="shared" si="53"/>
        <v>3.4937499999999615E-2</v>
      </c>
      <c r="B1124" s="241">
        <f t="shared" si="52"/>
        <v>6.0977440741551213E-4</v>
      </c>
      <c r="C1124" s="241">
        <f t="shared" si="54"/>
        <v>-0.98078528040299207</v>
      </c>
      <c r="D1124" s="241">
        <f>((C1124-C1123)/($A$3))*$D$2*'D-term Reaction'!$G$4</f>
        <v>-8.0729444678573081</v>
      </c>
    </row>
    <row r="1125" spans="1:4" x14ac:dyDescent="0.25">
      <c r="A1125" s="241">
        <f t="shared" si="53"/>
        <v>3.4968749999999611E-2</v>
      </c>
      <c r="B1125" s="241">
        <f t="shared" si="52"/>
        <v>6.1031982280676034E-4</v>
      </c>
      <c r="C1125" s="241">
        <f t="shared" si="54"/>
        <v>-0.99518472667207669</v>
      </c>
      <c r="D1125" s="241">
        <f>((C1125-C1124)/($A$3))*$D$2*'D-term Reaction'!$G$4</f>
        <v>-4.8750765288612907</v>
      </c>
    </row>
    <row r="1126" spans="1:4" x14ac:dyDescent="0.25">
      <c r="A1126" s="241">
        <f t="shared" si="53"/>
        <v>3.4999999999999608E-2</v>
      </c>
      <c r="B1126" s="241">
        <f t="shared" si="52"/>
        <v>6.1086523819800845E-4</v>
      </c>
      <c r="C1126" s="241">
        <f t="shared" si="54"/>
        <v>-1</v>
      </c>
      <c r="D1126" s="241">
        <f>((C1126-C1125)/($A$3))*$D$2*'D-term Reaction'!$G$4</f>
        <v>-1.6302589379017152</v>
      </c>
    </row>
    <row r="1127" spans="1:4" x14ac:dyDescent="0.25">
      <c r="A1127" s="241">
        <f t="shared" si="53"/>
        <v>3.5031249999999604E-2</v>
      </c>
      <c r="B1127" s="241">
        <f t="shared" si="52"/>
        <v>6.1141065358925667E-4</v>
      </c>
      <c r="C1127" s="241">
        <f t="shared" si="54"/>
        <v>-0.99518472667231916</v>
      </c>
      <c r="D1127" s="241">
        <f>((C1127-C1126)/($A$3))*$D$2*'D-term Reaction'!$G$4</f>
        <v>1.6302589378196235</v>
      </c>
    </row>
    <row r="1128" spans="1:4" x14ac:dyDescent="0.25">
      <c r="A1128" s="241">
        <f t="shared" si="53"/>
        <v>3.5062499999999601E-2</v>
      </c>
      <c r="B1128" s="241">
        <f t="shared" si="52"/>
        <v>6.1195606898050488E-4</v>
      </c>
      <c r="C1128" s="241">
        <f t="shared" si="54"/>
        <v>-0.9807852804034719</v>
      </c>
      <c r="D1128" s="241">
        <f>((C1128-C1127)/($A$3))*$D$2*'D-term Reaction'!$G$4</f>
        <v>4.8750765287809275</v>
      </c>
    </row>
    <row r="1129" spans="1:4" x14ac:dyDescent="0.25">
      <c r="A1129" s="241">
        <f t="shared" si="53"/>
        <v>3.5093749999999597E-2</v>
      </c>
      <c r="B1129" s="241">
        <f t="shared" si="52"/>
        <v>6.1250148437175299E-4</v>
      </c>
      <c r="C1129" s="241">
        <f t="shared" si="54"/>
        <v>-0.95694033573257753</v>
      </c>
      <c r="D1129" s="241">
        <f>((C1129-C1128)/($A$3))*$D$2*'D-term Reaction'!$G$4</f>
        <v>8.0729444677779991</v>
      </c>
    </row>
    <row r="1130" spans="1:4" x14ac:dyDescent="0.25">
      <c r="A1130" s="241">
        <f t="shared" si="53"/>
        <v>3.5124999999999594E-2</v>
      </c>
      <c r="B1130" s="241">
        <f t="shared" si="52"/>
        <v>6.130468997630012E-4</v>
      </c>
      <c r="C1130" s="241">
        <f t="shared" si="54"/>
        <v>-0.92387953251177424</v>
      </c>
      <c r="D1130" s="241">
        <f>((C1130-C1129)/($A$3))*$D$2*'D-term Reaction'!$G$4</f>
        <v>11.193065538435162</v>
      </c>
    </row>
    <row r="1131" spans="1:4" x14ac:dyDescent="0.25">
      <c r="A1131" s="241">
        <f t="shared" si="53"/>
        <v>3.5156249999999591E-2</v>
      </c>
      <c r="B1131" s="241">
        <f t="shared" si="52"/>
        <v>6.1359231515424931E-4</v>
      </c>
      <c r="C1131" s="241">
        <f t="shared" si="54"/>
        <v>-0.88192126434896412</v>
      </c>
      <c r="D1131" s="241">
        <f>((C1131-C1130)/($A$3))*$D$2*'D-term Reaction'!$G$4</f>
        <v>14.205391269200994</v>
      </c>
    </row>
    <row r="1132" spans="1:4" x14ac:dyDescent="0.25">
      <c r="A1132" s="241">
        <f t="shared" si="53"/>
        <v>3.5187499999999587E-2</v>
      </c>
      <c r="B1132" s="241">
        <f t="shared" si="52"/>
        <v>6.1413773054549753E-4</v>
      </c>
      <c r="C1132" s="241">
        <f t="shared" si="54"/>
        <v>-0.8314696123032731</v>
      </c>
      <c r="D1132" s="241">
        <f>((C1132-C1131)/($A$3))*$D$2*'D-term Reaction'!$G$4</f>
        <v>17.080911316589152</v>
      </c>
    </row>
    <row r="1133" spans="1:4" x14ac:dyDescent="0.25">
      <c r="A1133" s="241">
        <f t="shared" si="53"/>
        <v>3.5218749999999584E-2</v>
      </c>
      <c r="B1133" s="241">
        <f t="shared" si="52"/>
        <v>6.1468314593674564E-4</v>
      </c>
      <c r="C1133" s="241">
        <f t="shared" si="54"/>
        <v>-0.77301045336357055</v>
      </c>
      <c r="D1133" s="241">
        <f>((C1133-C1132)/($A$3))*$D$2*'D-term Reaction'!$G$4</f>
        <v>19.791932850625692</v>
      </c>
    </row>
    <row r="1134" spans="1:4" x14ac:dyDescent="0.25">
      <c r="A1134" s="241">
        <f t="shared" si="53"/>
        <v>3.524999999999958E-2</v>
      </c>
      <c r="B1134" s="241">
        <f t="shared" si="52"/>
        <v>6.1522856132799385E-4</v>
      </c>
      <c r="C1134" s="241">
        <f t="shared" si="54"/>
        <v>-0.70710678118747949</v>
      </c>
      <c r="D1134" s="241">
        <f>((C1134-C1133)/($A$3))*$D$2*'D-term Reaction'!$G$4</f>
        <v>22.312347251937386</v>
      </c>
    </row>
    <row r="1135" spans="1:4" x14ac:dyDescent="0.25">
      <c r="A1135" s="241">
        <f t="shared" si="53"/>
        <v>3.5281249999999577E-2</v>
      </c>
      <c r="B1135" s="241">
        <f t="shared" si="52"/>
        <v>6.1577397671924196E-4</v>
      </c>
      <c r="C1135" s="241">
        <f t="shared" si="54"/>
        <v>-0.63439328416467822</v>
      </c>
      <c r="D1135" s="241">
        <f>((C1135-C1134)/($A$3))*$D$2*'D-term Reaction'!$G$4</f>
        <v>24.617881552039599</v>
      </c>
    </row>
    <row r="1136" spans="1:4" x14ac:dyDescent="0.25">
      <c r="A1136" s="241">
        <f t="shared" si="53"/>
        <v>3.5312499999999573E-2</v>
      </c>
      <c r="B1136" s="241">
        <f t="shared" si="52"/>
        <v>6.1631939211049017E-4</v>
      </c>
      <c r="C1136" s="241">
        <f t="shared" si="54"/>
        <v>-0.55557023302072817</v>
      </c>
      <c r="D1136" s="241">
        <f>((C1136-C1135)/($A$3))*$D$2*'D-term Reaction'!$G$4</f>
        <v>26.68633219529573</v>
      </c>
    </row>
    <row r="1137" spans="1:4" x14ac:dyDescent="0.25">
      <c r="A1137" s="241">
        <f t="shared" si="53"/>
        <v>3.534374999999957E-2</v>
      </c>
      <c r="B1137" s="241">
        <f t="shared" si="52"/>
        <v>6.1686480750173839E-4</v>
      </c>
      <c r="C1137" s="241">
        <f t="shared" si="54"/>
        <v>-0.47139673682717026</v>
      </c>
      <c r="D1137" s="241">
        <f>((C1137-C1136)/($A$3))*$D$2*'D-term Reaction'!$G$4</f>
        <v>28.497778871290965</v>
      </c>
    </row>
    <row r="1138" spans="1:4" x14ac:dyDescent="0.25">
      <c r="A1138" s="241">
        <f t="shared" si="53"/>
        <v>3.5374999999999567E-2</v>
      </c>
      <c r="B1138" s="241">
        <f t="shared" si="52"/>
        <v>6.174102228929865E-4</v>
      </c>
      <c r="C1138" s="241">
        <f t="shared" si="54"/>
        <v>-0.382683432366348</v>
      </c>
      <c r="D1138" s="241">
        <f>((C1138-C1137)/($A$3))*$D$2*'D-term Reaction'!$G$4</f>
        <v>30.034776358255982</v>
      </c>
    </row>
    <row r="1139" spans="1:4" x14ac:dyDescent="0.25">
      <c r="A1139" s="241">
        <f t="shared" si="53"/>
        <v>3.5406249999999563E-2</v>
      </c>
      <c r="B1139" s="241">
        <f t="shared" si="52"/>
        <v>6.1795563828423471E-4</v>
      </c>
      <c r="C1139" s="241">
        <f t="shared" si="54"/>
        <v>-0.29028467725576934</v>
      </c>
      <c r="D1139" s="241">
        <f>((C1139-C1138)/($A$3))*$D$2*'D-term Reaction'!$G$4</f>
        <v>31.282522530237504</v>
      </c>
    </row>
    <row r="1140" spans="1:4" x14ac:dyDescent="0.25">
      <c r="A1140" s="241">
        <f t="shared" si="53"/>
        <v>3.543749999999956E-2</v>
      </c>
      <c r="B1140" s="241">
        <f t="shared" si="52"/>
        <v>6.1850105367548282E-4</v>
      </c>
      <c r="C1140" s="241">
        <f t="shared" si="54"/>
        <v>-0.19509032201749951</v>
      </c>
      <c r="D1140" s="241">
        <f>((C1140-C1139)/($A$3))*$D$2*'D-term Reaction'!$G$4</f>
        <v>32.229000909468631</v>
      </c>
    </row>
    <row r="1141" spans="1:4" x14ac:dyDescent="0.25">
      <c r="A1141" s="241">
        <f t="shared" si="53"/>
        <v>3.5468749999999556E-2</v>
      </c>
      <c r="B1141" s="241">
        <f t="shared" si="52"/>
        <v>6.1904646906673104E-4</v>
      </c>
      <c r="C1141" s="241">
        <f t="shared" si="54"/>
        <v>-9.8017140330955863E-2</v>
      </c>
      <c r="D1141" s="241">
        <f>((C1141-C1140)/($A$3))*$D$2*'D-term Reaction'!$G$4</f>
        <v>32.865096391796214</v>
      </c>
    </row>
    <row r="1142" spans="1:4" x14ac:dyDescent="0.25">
      <c r="A1142" s="241">
        <f t="shared" si="53"/>
        <v>3.5499999999999553E-2</v>
      </c>
      <c r="B1142" s="241">
        <f t="shared" si="52"/>
        <v>6.1959188445797914E-4</v>
      </c>
      <c r="C1142" s="241">
        <f t="shared" si="54"/>
        <v>-1.4058948233017232E-12</v>
      </c>
      <c r="D1142" s="241">
        <f>((C1142-C1141)/($A$3))*$D$2*'D-term Reaction'!$G$4</f>
        <v>33.18468302997244</v>
      </c>
    </row>
    <row r="1143" spans="1:4" x14ac:dyDescent="0.25">
      <c r="A1143" s="241">
        <f t="shared" si="53"/>
        <v>3.5531249999999549E-2</v>
      </c>
      <c r="B1143" s="241">
        <f t="shared" si="52"/>
        <v>6.2013729984922736E-4</v>
      </c>
      <c r="C1143" s="241">
        <f t="shared" si="54"/>
        <v>9.8017140328157601E-2</v>
      </c>
      <c r="D1143" s="241">
        <f>((C1143-C1142)/($A$3))*$D$2*'D-term Reaction'!$G$4</f>
        <v>33.184683029977016</v>
      </c>
    </row>
    <row r="1144" spans="1:4" x14ac:dyDescent="0.25">
      <c r="A1144" s="241">
        <f t="shared" si="53"/>
        <v>3.5562499999999546E-2</v>
      </c>
      <c r="B1144" s="241">
        <f t="shared" si="52"/>
        <v>6.2068271524047547E-4</v>
      </c>
      <c r="C1144" s="241">
        <f t="shared" si="54"/>
        <v>0.19509032201471388</v>
      </c>
      <c r="D1144" s="241">
        <f>((C1144-C1143)/($A$3))*$D$2*'D-term Reaction'!$G$4</f>
        <v>32.865096391800492</v>
      </c>
    </row>
    <row r="1145" spans="1:4" x14ac:dyDescent="0.25">
      <c r="A1145" s="241">
        <f t="shared" si="53"/>
        <v>3.5593749999999542E-2</v>
      </c>
      <c r="B1145" s="241">
        <f t="shared" si="52"/>
        <v>6.2122813063172368E-4</v>
      </c>
      <c r="C1145" s="241">
        <f t="shared" si="54"/>
        <v>0.29028467725307866</v>
      </c>
      <c r="D1145" s="241">
        <f>((C1145-C1144)/($A$3))*$D$2*'D-term Reaction'!$G$4</f>
        <v>32.229000909500776</v>
      </c>
    </row>
    <row r="1146" spans="1:4" x14ac:dyDescent="0.25">
      <c r="A1146" s="241">
        <f t="shared" si="53"/>
        <v>3.5624999999999539E-2</v>
      </c>
      <c r="B1146" s="241">
        <f t="shared" si="52"/>
        <v>6.217735460229719E-4</v>
      </c>
      <c r="C1146" s="241">
        <f t="shared" si="54"/>
        <v>0.38268343236375024</v>
      </c>
      <c r="D1146" s="241">
        <f>((C1146-C1145)/($A$3))*$D$2*'D-term Reaction'!$G$4</f>
        <v>31.28252253026897</v>
      </c>
    </row>
    <row r="1147" spans="1:4" x14ac:dyDescent="0.25">
      <c r="A1147" s="241">
        <f t="shared" si="53"/>
        <v>3.5656249999999536E-2</v>
      </c>
      <c r="B1147" s="241">
        <f t="shared" si="52"/>
        <v>6.2231896141422001E-4</v>
      </c>
      <c r="C1147" s="241">
        <f t="shared" si="54"/>
        <v>0.47139673682471556</v>
      </c>
      <c r="D1147" s="241">
        <f>((C1147-C1146)/($A$3))*$D$2*'D-term Reaction'!$G$4</f>
        <v>30.034776358304416</v>
      </c>
    </row>
    <row r="1148" spans="1:4" x14ac:dyDescent="0.25">
      <c r="A1148" s="241">
        <f t="shared" si="53"/>
        <v>3.5687499999999532E-2</v>
      </c>
      <c r="B1148" s="241">
        <f t="shared" si="52"/>
        <v>6.2286437680546822E-4</v>
      </c>
      <c r="C1148" s="241">
        <f t="shared" si="54"/>
        <v>0.55557023301839026</v>
      </c>
      <c r="D1148" s="241">
        <f>((C1148-C1147)/($A$3))*$D$2*'D-term Reaction'!$G$4</f>
        <v>28.4977788713305</v>
      </c>
    </row>
    <row r="1149" spans="1:4" x14ac:dyDescent="0.25">
      <c r="A1149" s="241">
        <f t="shared" si="53"/>
        <v>3.5718749999999529E-2</v>
      </c>
      <c r="B1149" s="241">
        <f t="shared" si="52"/>
        <v>6.2340979219671633E-4</v>
      </c>
      <c r="C1149" s="241">
        <f t="shared" si="54"/>
        <v>0.63439328416249374</v>
      </c>
      <c r="D1149" s="241">
        <f>((C1149-C1148)/($A$3))*$D$2*'D-term Reaction'!$G$4</f>
        <v>26.686332195347674</v>
      </c>
    </row>
    <row r="1150" spans="1:4" x14ac:dyDescent="0.25">
      <c r="A1150" s="241">
        <f t="shared" si="53"/>
        <v>3.5749999999999525E-2</v>
      </c>
      <c r="B1150" s="241">
        <f t="shared" si="52"/>
        <v>6.2395520758796454E-4</v>
      </c>
      <c r="C1150" s="241">
        <f t="shared" si="54"/>
        <v>0.7071067811854912</v>
      </c>
      <c r="D1150" s="241">
        <f>((C1150-C1149)/($A$3))*$D$2*'D-term Reaction'!$G$4</f>
        <v>24.617881552106017</v>
      </c>
    </row>
    <row r="1151" spans="1:4" x14ac:dyDescent="0.25">
      <c r="A1151" s="241">
        <f t="shared" si="53"/>
        <v>3.5781249999999522E-2</v>
      </c>
      <c r="B1151" s="241">
        <f t="shared" si="52"/>
        <v>6.2450062297921265E-4</v>
      </c>
      <c r="C1151" s="241">
        <f t="shared" si="54"/>
        <v>0.77301045336176877</v>
      </c>
      <c r="D1151" s="241">
        <f>((C1151-C1150)/($A$3))*$D$2*'D-term Reaction'!$G$4</f>
        <v>22.312347252000531</v>
      </c>
    </row>
    <row r="1152" spans="1:4" x14ac:dyDescent="0.25">
      <c r="A1152" s="241">
        <f t="shared" si="53"/>
        <v>3.5812499999999518E-2</v>
      </c>
      <c r="B1152" s="241">
        <f t="shared" si="52"/>
        <v>6.2504603837046087E-4</v>
      </c>
      <c r="C1152" s="241">
        <f t="shared" si="54"/>
        <v>0.83146961230171101</v>
      </c>
      <c r="D1152" s="241">
        <f>((C1152-C1151)/($A$3))*$D$2*'D-term Reaction'!$G$4</f>
        <v>19.791932850706846</v>
      </c>
    </row>
    <row r="1153" spans="1:4" x14ac:dyDescent="0.25">
      <c r="A1153" s="241">
        <f t="shared" si="53"/>
        <v>3.5843749999999515E-2</v>
      </c>
      <c r="B1153" s="241">
        <f t="shared" si="52"/>
        <v>6.2559145376170908E-4</v>
      </c>
      <c r="C1153" s="241">
        <f t="shared" si="54"/>
        <v>0.88192126434763862</v>
      </c>
      <c r="D1153" s="241">
        <f>((C1153-C1152)/($A$3))*$D$2*'D-term Reaction'!$G$4</f>
        <v>17.080911316669251</v>
      </c>
    </row>
    <row r="1154" spans="1:4" x14ac:dyDescent="0.25">
      <c r="A1154" s="241">
        <f t="shared" si="53"/>
        <v>3.5874999999999511E-2</v>
      </c>
      <c r="B1154" s="241">
        <f t="shared" si="52"/>
        <v>6.2613686915295719E-4</v>
      </c>
      <c r="C1154" s="241">
        <f t="shared" si="54"/>
        <v>0.92387953251069821</v>
      </c>
      <c r="D1154" s="241">
        <f>((C1154-C1153)/($A$3))*$D$2*'D-term Reaction'!$G$4</f>
        <v>14.205391269285451</v>
      </c>
    </row>
    <row r="1155" spans="1:4" x14ac:dyDescent="0.25">
      <c r="A1155" s="241">
        <f t="shared" si="53"/>
        <v>3.5906249999999508E-2</v>
      </c>
      <c r="B1155" s="241">
        <f t="shared" si="52"/>
        <v>6.2668228454420541E-4</v>
      </c>
      <c r="C1155" s="241">
        <f t="shared" si="54"/>
        <v>0.95694033573176129</v>
      </c>
      <c r="D1155" s="241">
        <f>((C1155-C1154)/($A$3))*$D$2*'D-term Reaction'!$G$4</f>
        <v>11.193065538523117</v>
      </c>
    </row>
    <row r="1156" spans="1:4" x14ac:dyDescent="0.25">
      <c r="A1156" s="241">
        <f t="shared" si="53"/>
        <v>3.5937499999999505E-2</v>
      </c>
      <c r="B1156" s="241">
        <f t="shared" si="52"/>
        <v>6.2722769993545351E-4</v>
      </c>
      <c r="C1156" s="241">
        <f t="shared" si="54"/>
        <v>0.98078528040292334</v>
      </c>
      <c r="D1156" s="241">
        <f>((C1156-C1155)/($A$3))*$D$2*'D-term Reaction'!$G$4</f>
        <v>8.0729444678686235</v>
      </c>
    </row>
    <row r="1157" spans="1:4" x14ac:dyDescent="0.25">
      <c r="A1157" s="241">
        <f t="shared" si="53"/>
        <v>3.5968749999999501E-2</v>
      </c>
      <c r="B1157" s="241">
        <f t="shared" si="52"/>
        <v>6.2777311532670173E-4</v>
      </c>
      <c r="C1157" s="241">
        <f t="shared" si="54"/>
        <v>0.99518472667204361</v>
      </c>
      <c r="D1157" s="241">
        <f>((C1157-C1156)/($A$3))*$D$2*'D-term Reaction'!$G$4</f>
        <v>4.8750765288733566</v>
      </c>
    </row>
    <row r="1158" spans="1:4" x14ac:dyDescent="0.25">
      <c r="A1158" s="241">
        <f t="shared" si="53"/>
        <v>3.5999999999999498E-2</v>
      </c>
      <c r="B1158" s="241">
        <f t="shared" si="52"/>
        <v>6.2831853071794984E-4</v>
      </c>
      <c r="C1158" s="241">
        <f t="shared" si="54"/>
        <v>1</v>
      </c>
      <c r="D1158" s="241">
        <f>((C1158-C1157)/($A$3))*$D$2*'D-term Reaction'!$G$4</f>
        <v>1.6302589379129164</v>
      </c>
    </row>
    <row r="1159" spans="1:4" x14ac:dyDescent="0.25">
      <c r="A1159" s="241">
        <f t="shared" si="53"/>
        <v>3.6031249999999494E-2</v>
      </c>
      <c r="B1159" s="241">
        <f t="shared" si="52"/>
        <v>6.2886394610919805E-4</v>
      </c>
      <c r="C1159" s="241">
        <f t="shared" si="54"/>
        <v>0.99518472667235236</v>
      </c>
      <c r="D1159" s="241">
        <f>((C1159-C1158)/($A$3))*$D$2*'D-term Reaction'!$G$4</f>
        <v>-1.6302589378083847</v>
      </c>
    </row>
    <row r="1160" spans="1:4" x14ac:dyDescent="0.25">
      <c r="A1160" s="241">
        <f t="shared" si="53"/>
        <v>3.6062499999999491E-2</v>
      </c>
      <c r="B1160" s="241">
        <f t="shared" si="52"/>
        <v>6.2940936150044616E-4</v>
      </c>
      <c r="C1160" s="241">
        <f t="shared" si="54"/>
        <v>0.98078528040354607</v>
      </c>
      <c r="D1160" s="241">
        <f>((C1160-C1159)/($A$3))*$D$2*'D-term Reaction'!$G$4</f>
        <v>-4.8750765287670577</v>
      </c>
    </row>
    <row r="1161" spans="1:4" x14ac:dyDescent="0.25">
      <c r="A1161" s="241">
        <f t="shared" si="53"/>
        <v>3.6093749999999487E-2</v>
      </c>
      <c r="B1161" s="241">
        <f t="shared" si="52"/>
        <v>6.2995477689169437E-4</v>
      </c>
      <c r="C1161" s="241">
        <f t="shared" si="54"/>
        <v>0.95694033573267967</v>
      </c>
      <c r="D1161" s="241">
        <f>((C1161-C1160)/($A$3))*$D$2*'D-term Reaction'!$G$4</f>
        <v>-8.0729444677685276</v>
      </c>
    </row>
    <row r="1162" spans="1:4" x14ac:dyDescent="0.25">
      <c r="A1162" s="241">
        <f t="shared" si="53"/>
        <v>3.6124999999999484E-2</v>
      </c>
      <c r="B1162" s="241">
        <f t="shared" si="52"/>
        <v>6.3050019228294259E-4</v>
      </c>
      <c r="C1162" s="241">
        <f t="shared" si="54"/>
        <v>0.92387953251190347</v>
      </c>
      <c r="D1162" s="241">
        <f>((C1162-C1161)/($A$3))*$D$2*'D-term Reaction'!$G$4</f>
        <v>-11.193065538425989</v>
      </c>
    </row>
    <row r="1163" spans="1:4" x14ac:dyDescent="0.25">
      <c r="A1163" s="241">
        <f t="shared" si="53"/>
        <v>3.615624999999948E-2</v>
      </c>
      <c r="B1163" s="241">
        <f t="shared" si="52"/>
        <v>6.310456076741907E-4</v>
      </c>
      <c r="C1163" s="241">
        <f t="shared" si="54"/>
        <v>0.88192126434912321</v>
      </c>
      <c r="D1163" s="241">
        <f>((C1163-C1162)/($A$3))*$D$2*'D-term Reaction'!$G$4</f>
        <v>-14.205391269190883</v>
      </c>
    </row>
    <row r="1164" spans="1:4" x14ac:dyDescent="0.25">
      <c r="A1164" s="241">
        <f t="shared" si="53"/>
        <v>3.6187499999999477E-2</v>
      </c>
      <c r="B1164" s="241">
        <f t="shared" si="52"/>
        <v>6.3159102306543891E-4</v>
      </c>
      <c r="C1164" s="241">
        <f t="shared" si="54"/>
        <v>0.83146961230345284</v>
      </c>
      <c r="D1164" s="241">
        <f>((C1164-C1163)/($A$3))*$D$2*'D-term Reaction'!$G$4</f>
        <v>-17.08091131658216</v>
      </c>
    </row>
    <row r="1165" spans="1:4" x14ac:dyDescent="0.25">
      <c r="A1165" s="241">
        <f t="shared" si="53"/>
        <v>3.6218749999999474E-2</v>
      </c>
      <c r="B1165" s="241">
        <f t="shared" si="52"/>
        <v>6.3213643845668702E-4</v>
      </c>
      <c r="C1165" s="241">
        <f t="shared" si="54"/>
        <v>0.77301045336379381</v>
      </c>
      <c r="D1165" s="241">
        <f>((C1165-C1164)/($A$3))*$D$2*'D-term Reaction'!$G$4</f>
        <v>-19.791932850610959</v>
      </c>
    </row>
    <row r="1166" spans="1:4" x14ac:dyDescent="0.25">
      <c r="A1166" s="241">
        <f t="shared" si="53"/>
        <v>3.624999999999947E-2</v>
      </c>
      <c r="B1166" s="241">
        <f t="shared" si="52"/>
        <v>6.3268185384793524E-4</v>
      </c>
      <c r="C1166" s="241">
        <f t="shared" si="54"/>
        <v>0.70710678118772818</v>
      </c>
      <c r="D1166" s="241">
        <f>((C1166-C1165)/($A$3))*$D$2*'D-term Reaction'!$G$4</f>
        <v>-22.312347251928777</v>
      </c>
    </row>
    <row r="1167" spans="1:4" x14ac:dyDescent="0.25">
      <c r="A1167" s="241">
        <f t="shared" si="53"/>
        <v>3.6281249999999467E-2</v>
      </c>
      <c r="B1167" s="241">
        <f t="shared" si="52"/>
        <v>6.3322726923918334E-4</v>
      </c>
      <c r="C1167" s="241">
        <f t="shared" si="54"/>
        <v>0.63439328416493923</v>
      </c>
      <c r="D1167" s="241">
        <f>((C1167-C1166)/($A$3))*$D$2*'D-term Reaction'!$G$4</f>
        <v>-24.617881552035428</v>
      </c>
    </row>
    <row r="1168" spans="1:4" x14ac:dyDescent="0.25">
      <c r="A1168" s="241">
        <f t="shared" si="53"/>
        <v>3.6312499999999463E-2</v>
      </c>
      <c r="B1168" s="241">
        <f t="shared" ref="B1168:B1231" si="55">RADIANS(A1168)</f>
        <v>6.3377268463043156E-4</v>
      </c>
      <c r="C1168" s="241">
        <f t="shared" si="54"/>
        <v>0.55557023302099706</v>
      </c>
      <c r="D1168" s="241">
        <f>((C1168-C1167)/($A$3))*$D$2*'D-term Reaction'!$G$4</f>
        <v>-26.686332195293058</v>
      </c>
    </row>
    <row r="1169" spans="1:4" x14ac:dyDescent="0.25">
      <c r="A1169" s="241">
        <f t="shared" ref="A1169:A1232" si="56">A1168+$A$3</f>
        <v>3.634374999999946E-2</v>
      </c>
      <c r="B1169" s="241">
        <f t="shared" si="55"/>
        <v>6.3431810002167967E-4</v>
      </c>
      <c r="C1169" s="241">
        <f t="shared" ref="C1169:C1232" si="57">$C$2*COS(B1169*$B$2*360)</f>
        <v>0.4713967368275056</v>
      </c>
      <c r="D1169" s="241">
        <f>((C1169-C1168)/($A$3))*$D$2*'D-term Reaction'!$G$4</f>
        <v>-28.497778871268466</v>
      </c>
    </row>
    <row r="1170" spans="1:4" x14ac:dyDescent="0.25">
      <c r="A1170" s="241">
        <f t="shared" si="56"/>
        <v>3.6374999999999456E-2</v>
      </c>
      <c r="B1170" s="241">
        <f t="shared" si="55"/>
        <v>6.3486351541292788E-4</v>
      </c>
      <c r="C1170" s="241">
        <f t="shared" si="57"/>
        <v>0.38268343236667307</v>
      </c>
      <c r="D1170" s="241">
        <f>((C1170-C1169)/($A$3))*$D$2*'D-term Reaction'!$G$4</f>
        <v>-30.03477635825946</v>
      </c>
    </row>
    <row r="1171" spans="1:4" x14ac:dyDescent="0.25">
      <c r="A1171" s="241">
        <f t="shared" si="56"/>
        <v>3.6406249999999453E-2</v>
      </c>
      <c r="B1171" s="241">
        <f t="shared" si="55"/>
        <v>6.354089308041761E-4</v>
      </c>
      <c r="C1171" s="241">
        <f t="shared" si="57"/>
        <v>0.29028467725609247</v>
      </c>
      <c r="D1171" s="241">
        <f>((C1171-C1170)/($A$3))*$D$2*'D-term Reaction'!$G$4</f>
        <v>-31.282522530238165</v>
      </c>
    </row>
    <row r="1172" spans="1:4" x14ac:dyDescent="0.25">
      <c r="A1172" s="241">
        <f t="shared" si="56"/>
        <v>3.6437499999999449E-2</v>
      </c>
      <c r="B1172" s="241">
        <f t="shared" si="55"/>
        <v>6.3595434619542421E-4</v>
      </c>
      <c r="C1172" s="241">
        <f t="shared" si="57"/>
        <v>0.19509032201781673</v>
      </c>
      <c r="D1172" s="241">
        <f>((C1172-C1171)/($A$3))*$D$2*'D-term Reaction'!$G$4</f>
        <v>-32.229000909470635</v>
      </c>
    </row>
    <row r="1173" spans="1:4" x14ac:dyDescent="0.25">
      <c r="A1173" s="241">
        <f t="shared" si="56"/>
        <v>3.6468749999999446E-2</v>
      </c>
      <c r="B1173" s="241">
        <f t="shared" si="55"/>
        <v>6.3649976158667242E-4</v>
      </c>
      <c r="C1173" s="241">
        <f t="shared" si="57"/>
        <v>9.8017140331291858E-2</v>
      </c>
      <c r="D1173" s="241">
        <f>((C1173-C1172)/($A$3))*$D$2*'D-term Reaction'!$G$4</f>
        <v>-32.865096391789862</v>
      </c>
    </row>
    <row r="1174" spans="1:4" x14ac:dyDescent="0.25">
      <c r="A1174" s="241">
        <f t="shared" si="56"/>
        <v>3.6499999999999443E-2</v>
      </c>
      <c r="B1174" s="241">
        <f t="shared" si="55"/>
        <v>6.3704517697792053E-4</v>
      </c>
      <c r="C1174" s="241">
        <f t="shared" si="57"/>
        <v>1.7577359923484637E-12</v>
      </c>
      <c r="D1174" s="241">
        <f>((C1174-C1173)/($A$3))*$D$2*'D-term Reaction'!$G$4</f>
        <v>-33.184683029967069</v>
      </c>
    </row>
    <row r="1175" spans="1:4" x14ac:dyDescent="0.25">
      <c r="A1175" s="241">
        <f t="shared" si="56"/>
        <v>3.6531249999999439E-2</v>
      </c>
      <c r="B1175" s="241">
        <f t="shared" si="55"/>
        <v>6.3759059236916874E-4</v>
      </c>
      <c r="C1175" s="241">
        <f t="shared" si="57"/>
        <v>-9.8017140327807464E-2</v>
      </c>
      <c r="D1175" s="241">
        <f>((C1175-C1174)/($A$3))*$D$2*'D-term Reaction'!$G$4</f>
        <v>-33.184683029977592</v>
      </c>
    </row>
    <row r="1176" spans="1:4" x14ac:dyDescent="0.25">
      <c r="A1176" s="241">
        <f t="shared" si="56"/>
        <v>3.6562499999999436E-2</v>
      </c>
      <c r="B1176" s="241">
        <f t="shared" si="55"/>
        <v>6.3813600776041685E-4</v>
      </c>
      <c r="C1176" s="241">
        <f t="shared" si="57"/>
        <v>-0.19509032201438273</v>
      </c>
      <c r="D1176" s="241">
        <f>((C1176-C1175)/($A$3))*$D$2*'D-term Reaction'!$G$4</f>
        <v>-32.865096391806922</v>
      </c>
    </row>
    <row r="1177" spans="1:4" x14ac:dyDescent="0.25">
      <c r="A1177" s="241">
        <f t="shared" si="56"/>
        <v>3.6593749999999432E-2</v>
      </c>
      <c r="B1177" s="241">
        <f t="shared" si="55"/>
        <v>6.3868142315166507E-4</v>
      </c>
      <c r="C1177" s="241">
        <f t="shared" si="57"/>
        <v>-0.29028467725275553</v>
      </c>
      <c r="D1177" s="241">
        <f>((C1177-C1176)/($A$3))*$D$2*'D-term Reaction'!$G$4</f>
        <v>-32.22900090950349</v>
      </c>
    </row>
    <row r="1178" spans="1:4" x14ac:dyDescent="0.25">
      <c r="A1178" s="241">
        <f t="shared" si="56"/>
        <v>3.6624999999999429E-2</v>
      </c>
      <c r="B1178" s="241">
        <f t="shared" si="55"/>
        <v>6.3922683854291317E-4</v>
      </c>
      <c r="C1178" s="241">
        <f t="shared" si="57"/>
        <v>-0.38268343236342522</v>
      </c>
      <c r="D1178" s="241">
        <f>((C1178-C1177)/($A$3))*$D$2*'D-term Reaction'!$G$4</f>
        <v>-31.282522530268331</v>
      </c>
    </row>
    <row r="1179" spans="1:4" x14ac:dyDescent="0.25">
      <c r="A1179" s="241">
        <f t="shared" si="56"/>
        <v>3.6656249999999425E-2</v>
      </c>
      <c r="B1179" s="241">
        <f t="shared" si="55"/>
        <v>6.3977225393416139E-4</v>
      </c>
      <c r="C1179" s="241">
        <f t="shared" si="57"/>
        <v>-0.47139673682440525</v>
      </c>
      <c r="D1179" s="241">
        <f>((C1179-C1178)/($A$3))*$D$2*'D-term Reaction'!$G$4</f>
        <v>-30.034776358309394</v>
      </c>
    </row>
    <row r="1180" spans="1:4" x14ac:dyDescent="0.25">
      <c r="A1180" s="241">
        <f t="shared" si="56"/>
        <v>3.6687499999999422E-2</v>
      </c>
      <c r="B1180" s="241">
        <f t="shared" si="55"/>
        <v>6.4031766932540961E-4</v>
      </c>
      <c r="C1180" s="241">
        <f t="shared" si="57"/>
        <v>-0.55557023301808584</v>
      </c>
      <c r="D1180" s="241">
        <f>((C1180-C1179)/($A$3))*$D$2*'D-term Reaction'!$G$4</f>
        <v>-28.497778871332496</v>
      </c>
    </row>
    <row r="1181" spans="1:4" x14ac:dyDescent="0.25">
      <c r="A1181" s="241">
        <f t="shared" si="56"/>
        <v>3.6718749999999419E-2</v>
      </c>
      <c r="B1181" s="241">
        <f t="shared" si="55"/>
        <v>6.4086308471665771E-4</v>
      </c>
      <c r="C1181" s="241">
        <f t="shared" si="57"/>
        <v>-0.63439328416223273</v>
      </c>
      <c r="D1181" s="241">
        <f>((C1181-C1180)/($A$3))*$D$2*'D-term Reaction'!$G$4</f>
        <v>-26.686332195362372</v>
      </c>
    </row>
    <row r="1182" spans="1:4" x14ac:dyDescent="0.25">
      <c r="A1182" s="241">
        <f t="shared" si="56"/>
        <v>3.6749999999999415E-2</v>
      </c>
      <c r="B1182" s="241">
        <f t="shared" si="55"/>
        <v>6.4140850010790593E-4</v>
      </c>
      <c r="C1182" s="241">
        <f t="shared" si="57"/>
        <v>-0.7071067811852525</v>
      </c>
      <c r="D1182" s="241">
        <f>((C1182-C1181)/($A$3))*$D$2*'D-term Reaction'!$G$4</f>
        <v>-24.617881552113573</v>
      </c>
    </row>
    <row r="1183" spans="1:4" x14ac:dyDescent="0.25">
      <c r="A1183" s="241">
        <f t="shared" si="56"/>
        <v>3.6781249999999412E-2</v>
      </c>
      <c r="B1183" s="241">
        <f t="shared" si="55"/>
        <v>6.4195391549915404E-4</v>
      </c>
      <c r="C1183" s="241">
        <f t="shared" si="57"/>
        <v>-0.7730104533615636</v>
      </c>
      <c r="D1183" s="241">
        <f>((C1183-C1182)/($A$3))*$D$2*'D-term Reaction'!$G$4</f>
        <v>-22.312347252011886</v>
      </c>
    </row>
    <row r="1184" spans="1:4" x14ac:dyDescent="0.25">
      <c r="A1184" s="241">
        <f t="shared" si="56"/>
        <v>3.6812499999999408E-2</v>
      </c>
      <c r="B1184" s="241">
        <f t="shared" si="55"/>
        <v>6.4249933089040225E-4</v>
      </c>
      <c r="C1184" s="241">
        <f t="shared" si="57"/>
        <v>-0.83146961230150762</v>
      </c>
      <c r="D1184" s="241">
        <f>((C1184-C1183)/($A$3))*$D$2*'D-term Reaction'!$G$4</f>
        <v>-19.791932850707447</v>
      </c>
    </row>
    <row r="1185" spans="1:4" x14ac:dyDescent="0.25">
      <c r="A1185" s="241">
        <f t="shared" si="56"/>
        <v>3.6843749999999405E-2</v>
      </c>
      <c r="B1185" s="241">
        <f t="shared" si="55"/>
        <v>6.4304474628165036E-4</v>
      </c>
      <c r="C1185" s="241">
        <f t="shared" si="57"/>
        <v>-0.88192126434746609</v>
      </c>
      <c r="D1185" s="241">
        <f>((C1185-C1184)/($A$3))*$D$2*'D-term Reaction'!$G$4</f>
        <v>-17.080911316679696</v>
      </c>
    </row>
    <row r="1186" spans="1:4" x14ac:dyDescent="0.25">
      <c r="A1186" s="241">
        <f t="shared" si="56"/>
        <v>3.6874999999999401E-2</v>
      </c>
      <c r="B1186" s="241">
        <f t="shared" si="55"/>
        <v>6.4359016167289858E-4</v>
      </c>
      <c r="C1186" s="241">
        <f t="shared" si="57"/>
        <v>-0.92387953251056909</v>
      </c>
      <c r="D1186" s="241">
        <f>((C1186-C1185)/($A$3))*$D$2*'D-term Reaction'!$G$4</f>
        <v>-14.205391269300147</v>
      </c>
    </row>
    <row r="1187" spans="1:4" x14ac:dyDescent="0.25">
      <c r="A1187" s="241">
        <f t="shared" si="56"/>
        <v>3.6906249999999398E-2</v>
      </c>
      <c r="B1187" s="241">
        <f t="shared" si="55"/>
        <v>6.4413557706414679E-4</v>
      </c>
      <c r="C1187" s="241">
        <f t="shared" si="57"/>
        <v>-0.95694033573166337</v>
      </c>
      <c r="D1187" s="241">
        <f>((C1187-C1186)/($A$3))*$D$2*'D-term Reaction'!$G$4</f>
        <v>-11.193065538533681</v>
      </c>
    </row>
    <row r="1188" spans="1:4" x14ac:dyDescent="0.25">
      <c r="A1188" s="241">
        <f t="shared" si="56"/>
        <v>3.6937499999999394E-2</v>
      </c>
      <c r="B1188" s="241">
        <f t="shared" si="55"/>
        <v>6.446809924553949E-4</v>
      </c>
      <c r="C1188" s="241">
        <f t="shared" si="57"/>
        <v>-0.98078528040285751</v>
      </c>
      <c r="D1188" s="241">
        <f>((C1188-C1187)/($A$3))*$D$2*'D-term Reaction'!$G$4</f>
        <v>-8.0729444678794859</v>
      </c>
    </row>
    <row r="1189" spans="1:4" x14ac:dyDescent="0.25">
      <c r="A1189" s="241">
        <f t="shared" si="56"/>
        <v>3.6968749999999391E-2</v>
      </c>
      <c r="B1189" s="241">
        <f t="shared" si="55"/>
        <v>6.4522640784664311E-4</v>
      </c>
      <c r="C1189" s="241">
        <f t="shared" si="57"/>
        <v>-0.99518472667200908</v>
      </c>
      <c r="D1189" s="241">
        <f>((C1189-C1188)/($A$3))*$D$2*'D-term Reaction'!$G$4</f>
        <v>-4.8750765288839553</v>
      </c>
    </row>
    <row r="1190" spans="1:4" x14ac:dyDescent="0.25">
      <c r="A1190" s="241">
        <f t="shared" si="56"/>
        <v>3.6999999999999388E-2</v>
      </c>
      <c r="B1190" s="241">
        <f t="shared" si="55"/>
        <v>6.4577182323789122E-4</v>
      </c>
      <c r="C1190" s="241">
        <f t="shared" si="57"/>
        <v>-1</v>
      </c>
      <c r="D1190" s="241">
        <f>((C1190-C1189)/($A$3))*$D$2*'D-term Reaction'!$G$4</f>
        <v>-1.6302589379246062</v>
      </c>
    </row>
    <row r="1191" spans="1:4" x14ac:dyDescent="0.25">
      <c r="A1191" s="241">
        <f t="shared" si="56"/>
        <v>3.7031249999999384E-2</v>
      </c>
      <c r="B1191" s="241">
        <f t="shared" si="55"/>
        <v>6.4631723862913944E-4</v>
      </c>
      <c r="C1191" s="241">
        <f t="shared" si="57"/>
        <v>-0.99518472667238544</v>
      </c>
      <c r="D1191" s="241">
        <f>((C1191-C1190)/($A$3))*$D$2*'D-term Reaction'!$G$4</f>
        <v>1.6302589377971837</v>
      </c>
    </row>
    <row r="1192" spans="1:4" x14ac:dyDescent="0.25">
      <c r="A1192" s="241">
        <f t="shared" si="56"/>
        <v>3.7062499999999381E-2</v>
      </c>
      <c r="B1192" s="241">
        <f t="shared" si="55"/>
        <v>6.4686265402038754E-4</v>
      </c>
      <c r="C1192" s="241">
        <f t="shared" si="57"/>
        <v>-0.98078528040361201</v>
      </c>
      <c r="D1192" s="241">
        <f>((C1192-C1191)/($A$3))*$D$2*'D-term Reaction'!$G$4</f>
        <v>4.8750765287559314</v>
      </c>
    </row>
    <row r="1193" spans="1:4" x14ac:dyDescent="0.25">
      <c r="A1193" s="241">
        <f t="shared" si="56"/>
        <v>3.7093749999999377E-2</v>
      </c>
      <c r="B1193" s="241">
        <f t="shared" si="55"/>
        <v>6.4740806941163576E-4</v>
      </c>
      <c r="C1193" s="241">
        <f t="shared" si="57"/>
        <v>-0.9569403357327777</v>
      </c>
      <c r="D1193" s="241">
        <f>((C1193-C1192)/($A$3))*$D$2*'D-term Reaction'!$G$4</f>
        <v>8.0729444677576634</v>
      </c>
    </row>
    <row r="1194" spans="1:4" x14ac:dyDescent="0.25">
      <c r="A1194" s="241">
        <f t="shared" si="56"/>
        <v>3.7124999999999374E-2</v>
      </c>
      <c r="B1194" s="241">
        <f t="shared" si="55"/>
        <v>6.4795348480288387E-4</v>
      </c>
      <c r="C1194" s="241">
        <f t="shared" si="57"/>
        <v>-0.92387953251204358</v>
      </c>
      <c r="D1194" s="241">
        <f>((C1194-C1193)/($A$3))*$D$2*'D-term Reaction'!$G$4</f>
        <v>11.193065538411744</v>
      </c>
    </row>
    <row r="1195" spans="1:4" x14ac:dyDescent="0.25">
      <c r="A1195" s="241">
        <f t="shared" si="56"/>
        <v>3.715624999999937E-2</v>
      </c>
      <c r="B1195" s="241">
        <f t="shared" si="55"/>
        <v>6.4849890019413208E-4</v>
      </c>
      <c r="C1195" s="241">
        <f t="shared" si="57"/>
        <v>-0.88192126434929585</v>
      </c>
      <c r="D1195" s="241">
        <f>((C1195-C1194)/($A$3))*$D$2*'D-term Reaction'!$G$4</f>
        <v>14.205391269179866</v>
      </c>
    </row>
    <row r="1196" spans="1:4" x14ac:dyDescent="0.25">
      <c r="A1196" s="241">
        <f t="shared" si="56"/>
        <v>3.7187499999999367E-2</v>
      </c>
      <c r="B1196" s="241">
        <f t="shared" si="55"/>
        <v>6.490443155853803E-4</v>
      </c>
      <c r="C1196" s="241">
        <f t="shared" si="57"/>
        <v>-0.83146961230364036</v>
      </c>
      <c r="D1196" s="241">
        <f>((C1196-C1195)/($A$3))*$D$2*'D-term Reaction'!$G$4</f>
        <v>17.080911316577122</v>
      </c>
    </row>
    <row r="1197" spans="1:4" x14ac:dyDescent="0.25">
      <c r="A1197" s="241">
        <f t="shared" si="56"/>
        <v>3.7218749999999363E-2</v>
      </c>
      <c r="B1197" s="241">
        <f t="shared" si="55"/>
        <v>6.4958973097662841E-4</v>
      </c>
      <c r="C1197" s="241">
        <f t="shared" si="57"/>
        <v>-0.77301045336400798</v>
      </c>
      <c r="D1197" s="241">
        <f>((C1197-C1196)/($A$3))*$D$2*'D-term Reaction'!$G$4</f>
        <v>19.791932850601938</v>
      </c>
    </row>
    <row r="1198" spans="1:4" x14ac:dyDescent="0.25">
      <c r="A1198" s="241">
        <f t="shared" si="56"/>
        <v>3.724999999999936E-2</v>
      </c>
      <c r="B1198" s="241">
        <f t="shared" si="55"/>
        <v>6.5013514636787662E-4</v>
      </c>
      <c r="C1198" s="241">
        <f t="shared" si="57"/>
        <v>-0.70710678118796699</v>
      </c>
      <c r="D1198" s="241">
        <f>((C1198-C1197)/($A$3))*$D$2*'D-term Reaction'!$G$4</f>
        <v>22.312347251920432</v>
      </c>
    </row>
    <row r="1199" spans="1:4" x14ac:dyDescent="0.25">
      <c r="A1199" s="241">
        <f t="shared" si="56"/>
        <v>3.7281249999999357E-2</v>
      </c>
      <c r="B1199" s="241">
        <f t="shared" si="55"/>
        <v>6.5068056175912473E-4</v>
      </c>
      <c r="C1199" s="241">
        <f t="shared" si="57"/>
        <v>-0.63439328416522223</v>
      </c>
      <c r="D1199" s="241">
        <f>((C1199-C1198)/($A$3))*$D$2*'D-term Reaction'!$G$4</f>
        <v>24.617881552020464</v>
      </c>
    </row>
    <row r="1200" spans="1:4" x14ac:dyDescent="0.25">
      <c r="A1200" s="241">
        <f t="shared" si="56"/>
        <v>3.7312499999999353E-2</v>
      </c>
      <c r="B1200" s="241">
        <f t="shared" si="55"/>
        <v>6.5122597715037295E-4</v>
      </c>
      <c r="C1200" s="241">
        <f t="shared" si="57"/>
        <v>-0.55557023302130137</v>
      </c>
      <c r="D1200" s="241">
        <f>((C1200-C1199)/($A$3))*$D$2*'D-term Reaction'!$G$4</f>
        <v>26.686332195285839</v>
      </c>
    </row>
    <row r="1201" spans="1:4" x14ac:dyDescent="0.25">
      <c r="A1201" s="241">
        <f t="shared" si="56"/>
        <v>3.734374999999935E-2</v>
      </c>
      <c r="B1201" s="241">
        <f t="shared" si="55"/>
        <v>6.5177139254162105E-4</v>
      </c>
      <c r="C1201" s="241">
        <f t="shared" si="57"/>
        <v>-0.47139673682780336</v>
      </c>
      <c r="D1201" s="241">
        <f>((C1201-C1200)/($A$3))*$D$2*'D-term Reaction'!$G$4</f>
        <v>28.497778871270683</v>
      </c>
    </row>
    <row r="1202" spans="1:4" x14ac:dyDescent="0.25">
      <c r="A1202" s="241">
        <f t="shared" si="56"/>
        <v>3.7374999999999346E-2</v>
      </c>
      <c r="B1202" s="241">
        <f t="shared" si="55"/>
        <v>6.5231680793286927E-4</v>
      </c>
      <c r="C1202" s="241">
        <f t="shared" si="57"/>
        <v>-0.38268343236698499</v>
      </c>
      <c r="D1202" s="241">
        <f>((C1202-C1201)/($A$3))*$D$2*'D-term Reaction'!$G$4</f>
        <v>30.034776358254668</v>
      </c>
    </row>
    <row r="1203" spans="1:4" x14ac:dyDescent="0.25">
      <c r="A1203" s="241">
        <f t="shared" si="56"/>
        <v>3.7406249999999343E-2</v>
      </c>
      <c r="B1203" s="241">
        <f t="shared" si="55"/>
        <v>6.5286222332411738E-4</v>
      </c>
      <c r="C1203" s="241">
        <f t="shared" si="57"/>
        <v>-0.29028467725645635</v>
      </c>
      <c r="D1203" s="241">
        <f>((C1203-C1202)/($A$3))*$D$2*'D-term Reaction'!$G$4</f>
        <v>31.282522530220575</v>
      </c>
    </row>
    <row r="1204" spans="1:4" x14ac:dyDescent="0.25">
      <c r="A1204" s="241">
        <f t="shared" si="56"/>
        <v>3.7437499999999339E-2</v>
      </c>
      <c r="B1204" s="241">
        <f t="shared" si="55"/>
        <v>6.5340763871536559E-4</v>
      </c>
      <c r="C1204" s="241">
        <f t="shared" si="57"/>
        <v>-0.19509032201817575</v>
      </c>
      <c r="D1204" s="241">
        <f>((C1204-C1203)/($A$3))*$D$2*'D-term Reaction'!$G$4</f>
        <v>32.229000909472276</v>
      </c>
    </row>
    <row r="1205" spans="1:4" x14ac:dyDescent="0.25">
      <c r="A1205" s="241">
        <f t="shared" si="56"/>
        <v>3.7468749999999336E-2</v>
      </c>
      <c r="B1205" s="241">
        <f t="shared" si="55"/>
        <v>6.5395305410661381E-4</v>
      </c>
      <c r="C1205" s="241">
        <f t="shared" si="57"/>
        <v>-9.8017140331613725E-2</v>
      </c>
      <c r="D1205" s="241">
        <f>((C1205-C1204)/($A$3))*$D$2*'D-term Reaction'!$G$4</f>
        <v>32.865096391802432</v>
      </c>
    </row>
    <row r="1206" spans="1:4" x14ac:dyDescent="0.25">
      <c r="A1206" s="241">
        <f t="shared" si="56"/>
        <v>3.7499999999999332E-2</v>
      </c>
      <c r="B1206" s="241">
        <f t="shared" si="55"/>
        <v>6.5449846949786191E-4</v>
      </c>
      <c r="C1206" s="241">
        <f t="shared" si="57"/>
        <v>-2.0953663066800021E-12</v>
      </c>
      <c r="D1206" s="241">
        <f>((C1206-C1205)/($A$3))*$D$2*'D-term Reaction'!$G$4</f>
        <v>33.184683029961732</v>
      </c>
    </row>
    <row r="1207" spans="1:4" x14ac:dyDescent="0.25">
      <c r="A1207" s="241">
        <f t="shared" si="56"/>
        <v>3.7531249999999329E-2</v>
      </c>
      <c r="B1207" s="241">
        <f t="shared" si="55"/>
        <v>6.5504388488911013E-4</v>
      </c>
      <c r="C1207" s="241">
        <f t="shared" si="57"/>
        <v>9.8017140327471455E-2</v>
      </c>
      <c r="D1207" s="241">
        <f>((C1207-C1206)/($A$3))*$D$2*'D-term Reaction'!$G$4</f>
        <v>33.184683029978139</v>
      </c>
    </row>
    <row r="1208" spans="1:4" x14ac:dyDescent="0.25">
      <c r="A1208" s="241">
        <f t="shared" si="56"/>
        <v>3.7562499999999326E-2</v>
      </c>
      <c r="B1208" s="241">
        <f t="shared" si="55"/>
        <v>6.5558930028035824E-4</v>
      </c>
      <c r="C1208" s="241">
        <f t="shared" si="57"/>
        <v>0.19509032201403767</v>
      </c>
      <c r="D1208" s="241">
        <f>((C1208-C1207)/($A$3))*$D$2*'D-term Reaction'!$G$4</f>
        <v>32.865096391803853</v>
      </c>
    </row>
    <row r="1209" spans="1:4" x14ac:dyDescent="0.25">
      <c r="A1209" s="241">
        <f t="shared" si="56"/>
        <v>3.7593749999999322E-2</v>
      </c>
      <c r="B1209" s="241">
        <f t="shared" si="55"/>
        <v>6.5613471567160645E-4</v>
      </c>
      <c r="C1209" s="241">
        <f t="shared" si="57"/>
        <v>0.29028467725241885</v>
      </c>
      <c r="D1209" s="241">
        <f>((C1209-C1208)/($A$3))*$D$2*'D-term Reaction'!$G$4</f>
        <v>32.229000909506325</v>
      </c>
    </row>
    <row r="1210" spans="1:4" x14ac:dyDescent="0.25">
      <c r="A1210" s="241">
        <f t="shared" si="56"/>
        <v>3.7624999999999319E-2</v>
      </c>
      <c r="B1210" s="241">
        <f t="shared" si="55"/>
        <v>6.5668013106285456E-4</v>
      </c>
      <c r="C1210" s="241">
        <f t="shared" si="57"/>
        <v>0.38268343236311325</v>
      </c>
      <c r="D1210" s="241">
        <f>((C1210-C1209)/($A$3))*$D$2*'D-term Reaction'!$G$4</f>
        <v>31.282522530276694</v>
      </c>
    </row>
    <row r="1211" spans="1:4" x14ac:dyDescent="0.25">
      <c r="A1211" s="241">
        <f t="shared" si="56"/>
        <v>3.7656249999999315E-2</v>
      </c>
      <c r="B1211" s="241">
        <f t="shared" si="55"/>
        <v>6.5722554645410278E-4</v>
      </c>
      <c r="C1211" s="241">
        <f t="shared" si="57"/>
        <v>0.47139673682410749</v>
      </c>
      <c r="D1211" s="241">
        <f>((C1211-C1210)/($A$3))*$D$2*'D-term Reaction'!$G$4</f>
        <v>30.034776358314204</v>
      </c>
    </row>
    <row r="1212" spans="1:4" x14ac:dyDescent="0.25">
      <c r="A1212" s="241">
        <f t="shared" si="56"/>
        <v>3.7687499999999312E-2</v>
      </c>
      <c r="B1212" s="241">
        <f t="shared" si="55"/>
        <v>6.5777096184535088E-4</v>
      </c>
      <c r="C1212" s="241">
        <f t="shared" si="57"/>
        <v>0.55557023301779329</v>
      </c>
      <c r="D1212" s="241">
        <f>((C1212-C1211)/($A$3))*$D$2*'D-term Reaction'!$G$4</f>
        <v>28.497778871334265</v>
      </c>
    </row>
    <row r="1213" spans="1:4" x14ac:dyDescent="0.25">
      <c r="A1213" s="241">
        <f t="shared" si="56"/>
        <v>3.7718749999999308E-2</v>
      </c>
      <c r="B1213" s="241">
        <f t="shared" si="55"/>
        <v>6.583163772365991E-4</v>
      </c>
      <c r="C1213" s="241">
        <f t="shared" si="57"/>
        <v>0.63439328416196072</v>
      </c>
      <c r="D1213" s="241">
        <f>((C1213-C1212)/($A$3))*$D$2*'D-term Reaction'!$G$4</f>
        <v>26.686332195369324</v>
      </c>
    </row>
    <row r="1214" spans="1:4" x14ac:dyDescent="0.25">
      <c r="A1214" s="241">
        <f t="shared" si="56"/>
        <v>3.7749999999999305E-2</v>
      </c>
      <c r="B1214" s="241">
        <f t="shared" si="55"/>
        <v>6.5886179262784731E-4</v>
      </c>
      <c r="C1214" s="241">
        <f t="shared" si="57"/>
        <v>0.7071067811850037</v>
      </c>
      <c r="D1214" s="241">
        <f>((C1214-C1213)/($A$3))*$D$2*'D-term Reaction'!$G$4</f>
        <v>24.617881552121428</v>
      </c>
    </row>
    <row r="1215" spans="1:4" x14ac:dyDescent="0.25">
      <c r="A1215" s="241">
        <f t="shared" si="56"/>
        <v>3.7781249999999302E-2</v>
      </c>
      <c r="B1215" s="241">
        <f t="shared" si="55"/>
        <v>6.5940720801909542E-4</v>
      </c>
      <c r="C1215" s="241">
        <f t="shared" si="57"/>
        <v>0.77301045336134944</v>
      </c>
      <c r="D1215" s="241">
        <f>((C1215-C1214)/($A$3))*$D$2*'D-term Reaction'!$G$4</f>
        <v>22.31234725202361</v>
      </c>
    </row>
    <row r="1216" spans="1:4" x14ac:dyDescent="0.25">
      <c r="A1216" s="241">
        <f t="shared" si="56"/>
        <v>3.7812499999999298E-2</v>
      </c>
      <c r="B1216" s="241">
        <f t="shared" si="55"/>
        <v>6.5995262341034364E-4</v>
      </c>
      <c r="C1216" s="241">
        <f t="shared" si="57"/>
        <v>0.83146961230132788</v>
      </c>
      <c r="D1216" s="241">
        <f>((C1216-C1215)/($A$3))*$D$2*'D-term Reaction'!$G$4</f>
        <v>19.7919328507191</v>
      </c>
    </row>
    <row r="1217" spans="1:4" x14ac:dyDescent="0.25">
      <c r="A1217" s="241">
        <f t="shared" si="56"/>
        <v>3.7843749999999295E-2</v>
      </c>
      <c r="B1217" s="241">
        <f t="shared" si="55"/>
        <v>6.6049803880159175E-4</v>
      </c>
      <c r="C1217" s="241">
        <f t="shared" si="57"/>
        <v>0.88192126434730689</v>
      </c>
      <c r="D1217" s="241">
        <f>((C1217-C1216)/($A$3))*$D$2*'D-term Reaction'!$G$4</f>
        <v>17.080911316686652</v>
      </c>
    </row>
    <row r="1218" spans="1:4" x14ac:dyDescent="0.25">
      <c r="A1218" s="241">
        <f t="shared" si="56"/>
        <v>3.7874999999999291E-2</v>
      </c>
      <c r="B1218" s="241">
        <f t="shared" si="55"/>
        <v>6.6104345419283996E-4</v>
      </c>
      <c r="C1218" s="241">
        <f t="shared" si="57"/>
        <v>0.92387953251043442</v>
      </c>
      <c r="D1218" s="241">
        <f>((C1218-C1217)/($A$3))*$D$2*'D-term Reaction'!$G$4</f>
        <v>14.205391269308457</v>
      </c>
    </row>
    <row r="1219" spans="1:4" x14ac:dyDescent="0.25">
      <c r="A1219" s="241">
        <f t="shared" si="56"/>
        <v>3.7906249999999288E-2</v>
      </c>
      <c r="B1219" s="241">
        <f t="shared" si="55"/>
        <v>6.6158886958408807E-4</v>
      </c>
      <c r="C1219" s="241">
        <f t="shared" si="57"/>
        <v>0.9569403357315529</v>
      </c>
      <c r="D1219" s="241">
        <f>((C1219-C1218)/($A$3))*$D$2*'D-term Reaction'!$G$4</f>
        <v>11.193065538541873</v>
      </c>
    </row>
    <row r="1220" spans="1:4" x14ac:dyDescent="0.25">
      <c r="A1220" s="241">
        <f t="shared" si="56"/>
        <v>3.7937499999999284E-2</v>
      </c>
      <c r="B1220" s="241">
        <f t="shared" si="55"/>
        <v>6.6213428497533628E-4</v>
      </c>
      <c r="C1220" s="241">
        <f t="shared" si="57"/>
        <v>0.98078528040279445</v>
      </c>
      <c r="D1220" s="241">
        <f>((C1220-C1219)/($A$3))*$D$2*'D-term Reaction'!$G$4</f>
        <v>8.0729444678955353</v>
      </c>
    </row>
    <row r="1221" spans="1:4" x14ac:dyDescent="0.25">
      <c r="A1221" s="241">
        <f t="shared" si="56"/>
        <v>3.7968749999999281E-2</v>
      </c>
      <c r="B1221" s="241">
        <f t="shared" si="55"/>
        <v>6.626797003665845E-4</v>
      </c>
      <c r="C1221" s="241">
        <f t="shared" si="57"/>
        <v>0.99518472667197599</v>
      </c>
      <c r="D1221" s="241">
        <f>((C1221-C1220)/($A$3))*$D$2*'D-term Reaction'!$G$4</f>
        <v>4.8750765288941045</v>
      </c>
    </row>
    <row r="1222" spans="1:4" x14ac:dyDescent="0.25">
      <c r="A1222" s="241">
        <f t="shared" si="56"/>
        <v>3.7999999999999277E-2</v>
      </c>
      <c r="B1222" s="241">
        <f t="shared" si="55"/>
        <v>6.6322511575783261E-4</v>
      </c>
      <c r="C1222" s="241">
        <f t="shared" si="57"/>
        <v>1</v>
      </c>
      <c r="D1222" s="241">
        <f>((C1222-C1221)/($A$3))*$D$2*'D-term Reaction'!$G$4</f>
        <v>1.6302589379358072</v>
      </c>
    </row>
    <row r="1223" spans="1:4" x14ac:dyDescent="0.25">
      <c r="A1223" s="241">
        <f t="shared" si="56"/>
        <v>3.8031249999999274E-2</v>
      </c>
      <c r="B1223" s="241">
        <f t="shared" si="55"/>
        <v>6.6377053114908082E-4</v>
      </c>
      <c r="C1223" s="241">
        <f t="shared" si="57"/>
        <v>0.99518472667241986</v>
      </c>
      <c r="D1223" s="241">
        <f>((C1223-C1222)/($A$3))*$D$2*'D-term Reaction'!$G$4</f>
        <v>-1.6302589377855314</v>
      </c>
    </row>
    <row r="1224" spans="1:4" x14ac:dyDescent="0.25">
      <c r="A1224" s="241">
        <f t="shared" si="56"/>
        <v>3.8062499999999271E-2</v>
      </c>
      <c r="B1224" s="241">
        <f t="shared" si="55"/>
        <v>6.6431594654032893E-4</v>
      </c>
      <c r="C1224" s="241">
        <f t="shared" si="57"/>
        <v>0.98078528040368063</v>
      </c>
      <c r="D1224" s="241">
        <f>((C1224-C1223)/($A$3))*$D$2*'D-term Reaction'!$G$4</f>
        <v>-4.8750765287443549</v>
      </c>
    </row>
    <row r="1225" spans="1:4" x14ac:dyDescent="0.25">
      <c r="A1225" s="241">
        <f t="shared" si="56"/>
        <v>3.8093749999999267E-2</v>
      </c>
      <c r="B1225" s="241">
        <f t="shared" si="55"/>
        <v>6.6486136193157715E-4</v>
      </c>
      <c r="C1225" s="241">
        <f t="shared" si="57"/>
        <v>0.95694033573287574</v>
      </c>
      <c r="D1225" s="241">
        <f>((C1225-C1224)/($A$3))*$D$2*'D-term Reaction'!$G$4</f>
        <v>-8.0729444677477034</v>
      </c>
    </row>
    <row r="1226" spans="1:4" x14ac:dyDescent="0.25">
      <c r="A1226" s="241">
        <f t="shared" si="56"/>
        <v>3.8124999999999264E-2</v>
      </c>
      <c r="B1226" s="241">
        <f t="shared" si="55"/>
        <v>6.6540677732282525E-4</v>
      </c>
      <c r="C1226" s="241">
        <f t="shared" si="57"/>
        <v>0.92387953251217281</v>
      </c>
      <c r="D1226" s="241">
        <f>((C1226-C1225)/($A$3))*$D$2*'D-term Reaction'!$G$4</f>
        <v>-11.193065538401182</v>
      </c>
    </row>
    <row r="1227" spans="1:4" x14ac:dyDescent="0.25">
      <c r="A1227" s="241">
        <f t="shared" si="56"/>
        <v>3.815624999999926E-2</v>
      </c>
      <c r="B1227" s="241">
        <f t="shared" si="55"/>
        <v>6.6595219271407347E-4</v>
      </c>
      <c r="C1227" s="241">
        <f t="shared" si="57"/>
        <v>0.88192126434944829</v>
      </c>
      <c r="D1227" s="241">
        <f>((C1227-C1226)/($A$3))*$D$2*'D-term Reaction'!$G$4</f>
        <v>-14.205391269172013</v>
      </c>
    </row>
    <row r="1228" spans="1:4" x14ac:dyDescent="0.25">
      <c r="A1228" s="241">
        <f t="shared" si="56"/>
        <v>3.8187499999999257E-2</v>
      </c>
      <c r="B1228" s="241">
        <f t="shared" si="55"/>
        <v>6.6649760810532158E-4</v>
      </c>
      <c r="C1228" s="241">
        <f t="shared" si="57"/>
        <v>0.83146961230385164</v>
      </c>
      <c r="D1228" s="241">
        <f>((C1228-C1227)/($A$3))*$D$2*'D-term Reaction'!$G$4</f>
        <v>-17.080911316557202</v>
      </c>
    </row>
    <row r="1229" spans="1:4" x14ac:dyDescent="0.25">
      <c r="A1229" s="241">
        <f t="shared" si="56"/>
        <v>3.8218749999999253E-2</v>
      </c>
      <c r="B1229" s="241">
        <f t="shared" si="55"/>
        <v>6.6704302349656979E-4</v>
      </c>
      <c r="C1229" s="241">
        <f t="shared" si="57"/>
        <v>0.77301045336423113</v>
      </c>
      <c r="D1229" s="241">
        <f>((C1229-C1228)/($A$3))*$D$2*'D-term Reaction'!$G$4</f>
        <v>-19.791932850597913</v>
      </c>
    </row>
    <row r="1230" spans="1:4" x14ac:dyDescent="0.25">
      <c r="A1230" s="241">
        <f t="shared" si="56"/>
        <v>3.824999999999925E-2</v>
      </c>
      <c r="B1230" s="241">
        <f t="shared" si="55"/>
        <v>6.6758843888781801E-4</v>
      </c>
      <c r="C1230" s="241">
        <f t="shared" si="57"/>
        <v>0.70710678118820569</v>
      </c>
      <c r="D1230" s="241">
        <f>((C1230-C1229)/($A$3))*$D$2*'D-term Reaction'!$G$4</f>
        <v>-22.31234725191517</v>
      </c>
    </row>
    <row r="1231" spans="1:4" x14ac:dyDescent="0.25">
      <c r="A1231" s="241">
        <f t="shared" si="56"/>
        <v>3.8281249999999246E-2</v>
      </c>
      <c r="B1231" s="241">
        <f t="shared" si="55"/>
        <v>6.6813385427906611E-4</v>
      </c>
      <c r="C1231" s="241">
        <f t="shared" si="57"/>
        <v>0.63439328416547225</v>
      </c>
      <c r="D1231" s="241">
        <f>((C1231-C1230)/($A$3))*$D$2*'D-term Reaction'!$G$4</f>
        <v>-24.61788155201663</v>
      </c>
    </row>
    <row r="1232" spans="1:4" x14ac:dyDescent="0.25">
      <c r="A1232" s="241">
        <f t="shared" si="56"/>
        <v>3.8312499999999243E-2</v>
      </c>
      <c r="B1232" s="241">
        <f t="shared" ref="B1232:B1295" si="58">RADIANS(A1232)</f>
        <v>6.6867926967031433E-4</v>
      </c>
      <c r="C1232" s="241">
        <f t="shared" si="57"/>
        <v>0.55557023302158215</v>
      </c>
      <c r="D1232" s="241">
        <f>((C1232-C1231)/($A$3))*$D$2*'D-term Reaction'!$G$4</f>
        <v>-26.68633219527543</v>
      </c>
    </row>
    <row r="1233" spans="1:4" x14ac:dyDescent="0.25">
      <c r="A1233" s="241">
        <f t="shared" ref="A1233:A1296" si="59">A1232+$A$3</f>
        <v>3.834374999999924E-2</v>
      </c>
      <c r="B1233" s="241">
        <f t="shared" si="58"/>
        <v>6.6922468506156244E-4</v>
      </c>
      <c r="C1233" s="241">
        <f t="shared" ref="C1233:C1296" si="60">$C$2*COS(B1233*$B$2*360)</f>
        <v>0.47139673682811367</v>
      </c>
      <c r="D1233" s="241">
        <f>((C1233-C1232)/($A$3))*$D$2*'D-term Reaction'!$G$4</f>
        <v>-28.497778871260689</v>
      </c>
    </row>
    <row r="1234" spans="1:4" x14ac:dyDescent="0.25">
      <c r="A1234" s="241">
        <f t="shared" si="59"/>
        <v>3.8374999999999236E-2</v>
      </c>
      <c r="B1234" s="241">
        <f t="shared" si="58"/>
        <v>6.6977010045281065E-4</v>
      </c>
      <c r="C1234" s="241">
        <f t="shared" si="60"/>
        <v>0.38268343236731006</v>
      </c>
      <c r="D1234" s="241">
        <f>((C1234-C1233)/($A$3))*$D$2*'D-term Reaction'!$G$4</f>
        <v>-30.034776358249669</v>
      </c>
    </row>
    <row r="1235" spans="1:4" x14ac:dyDescent="0.25">
      <c r="A1235" s="241">
        <f t="shared" si="59"/>
        <v>3.8406249999999233E-2</v>
      </c>
      <c r="B1235" s="241">
        <f t="shared" si="58"/>
        <v>6.7031551584405876E-4</v>
      </c>
      <c r="C1235" s="241">
        <f t="shared" si="60"/>
        <v>0.29028467725676582</v>
      </c>
      <c r="D1235" s="241">
        <f>((C1235-C1234)/($A$3))*$D$2*'D-term Reaction'!$G$4</f>
        <v>-31.282522530225858</v>
      </c>
    </row>
    <row r="1236" spans="1:4" x14ac:dyDescent="0.25">
      <c r="A1236" s="241">
        <f t="shared" si="59"/>
        <v>3.8437499999999229E-2</v>
      </c>
      <c r="B1236" s="241">
        <f t="shared" si="58"/>
        <v>6.7086093123530698E-4</v>
      </c>
      <c r="C1236" s="241">
        <f t="shared" si="60"/>
        <v>0.19509032201850687</v>
      </c>
      <c r="D1236" s="241">
        <f>((C1236-C1235)/($A$3))*$D$2*'D-term Reaction'!$G$4</f>
        <v>-32.229000909464943</v>
      </c>
    </row>
    <row r="1237" spans="1:4" x14ac:dyDescent="0.25">
      <c r="A1237" s="241">
        <f t="shared" si="59"/>
        <v>3.8468749999999226E-2</v>
      </c>
      <c r="B1237" s="241">
        <f t="shared" si="58"/>
        <v>6.7140634662655508E-4</v>
      </c>
      <c r="C1237" s="241">
        <f t="shared" si="60"/>
        <v>9.8017140331992159E-2</v>
      </c>
      <c r="D1237" s="241">
        <f>((C1237-C1236)/($A$3))*$D$2*'D-term Reaction'!$G$4</f>
        <v>-32.865096391786416</v>
      </c>
    </row>
    <row r="1238" spans="1:4" x14ac:dyDescent="0.25">
      <c r="A1238" s="241">
        <f t="shared" si="59"/>
        <v>3.8499999999999222E-2</v>
      </c>
      <c r="B1238" s="241">
        <f t="shared" si="58"/>
        <v>6.719517620178033E-4</v>
      </c>
      <c r="C1238" s="241">
        <f t="shared" si="60"/>
        <v>2.4472074757267426E-12</v>
      </c>
      <c r="D1238" s="241">
        <f>((C1238-C1237)/($A$3))*$D$2*'D-term Reaction'!$G$4</f>
        <v>-33.184683029970735</v>
      </c>
    </row>
    <row r="1239" spans="1:4" x14ac:dyDescent="0.25">
      <c r="A1239" s="241">
        <f t="shared" si="59"/>
        <v>3.8531249999999219E-2</v>
      </c>
      <c r="B1239" s="241">
        <f t="shared" si="58"/>
        <v>6.7249717740905152E-4</v>
      </c>
      <c r="C1239" s="241">
        <f t="shared" si="60"/>
        <v>-9.8017140327121305E-2</v>
      </c>
      <c r="D1239" s="241">
        <f>((C1239-C1238)/($A$3))*$D$2*'D-term Reaction'!$G$4</f>
        <v>-33.184683029978714</v>
      </c>
    </row>
    <row r="1240" spans="1:4" x14ac:dyDescent="0.25">
      <c r="A1240" s="241">
        <f t="shared" si="59"/>
        <v>3.8562499999999215E-2</v>
      </c>
      <c r="B1240" s="241">
        <f t="shared" si="58"/>
        <v>6.7304259280029962E-4</v>
      </c>
      <c r="C1240" s="241">
        <f t="shared" si="60"/>
        <v>-0.19509032201370652</v>
      </c>
      <c r="D1240" s="241">
        <f>((C1240-C1239)/($A$3))*$D$2*'D-term Reaction'!$G$4</f>
        <v>-32.86509639181029</v>
      </c>
    </row>
    <row r="1241" spans="1:4" x14ac:dyDescent="0.25">
      <c r="A1241" s="241">
        <f t="shared" si="59"/>
        <v>3.8593749999999212E-2</v>
      </c>
      <c r="B1241" s="241">
        <f t="shared" si="58"/>
        <v>6.7358800819154784E-4</v>
      </c>
      <c r="C1241" s="241">
        <f t="shared" si="60"/>
        <v>-0.29028467725209578</v>
      </c>
      <c r="D1241" s="241">
        <f>((C1241-C1240)/($A$3))*$D$2*'D-term Reaction'!$G$4</f>
        <v>-32.229000909509068</v>
      </c>
    </row>
    <row r="1242" spans="1:4" x14ac:dyDescent="0.25">
      <c r="A1242" s="241">
        <f t="shared" si="59"/>
        <v>3.8624999999999209E-2</v>
      </c>
      <c r="B1242" s="241">
        <f t="shared" si="58"/>
        <v>6.7413342358279595E-4</v>
      </c>
      <c r="C1242" s="241">
        <f t="shared" si="60"/>
        <v>-0.38268343236278823</v>
      </c>
      <c r="D1242" s="241">
        <f>((C1242-C1241)/($A$3))*$D$2*'D-term Reaction'!$G$4</f>
        <v>-31.282522530276033</v>
      </c>
    </row>
    <row r="1243" spans="1:4" x14ac:dyDescent="0.25">
      <c r="A1243" s="241">
        <f t="shared" si="59"/>
        <v>3.8656249999999205E-2</v>
      </c>
      <c r="B1243" s="241">
        <f t="shared" si="58"/>
        <v>6.7467883897404416E-4</v>
      </c>
      <c r="C1243" s="241">
        <f t="shared" si="60"/>
        <v>-0.47139673682379718</v>
      </c>
      <c r="D1243" s="241">
        <f>((C1243-C1242)/($A$3))*$D$2*'D-term Reaction'!$G$4</f>
        <v>-30.034776358319185</v>
      </c>
    </row>
    <row r="1244" spans="1:4" x14ac:dyDescent="0.25">
      <c r="A1244" s="241">
        <f t="shared" si="59"/>
        <v>3.8687499999999202E-2</v>
      </c>
      <c r="B1244" s="241">
        <f t="shared" si="58"/>
        <v>6.7522425436529227E-4</v>
      </c>
      <c r="C1244" s="241">
        <f t="shared" si="60"/>
        <v>-0.55557023301751263</v>
      </c>
      <c r="D1244" s="241">
        <f>((C1244-C1243)/($A$3))*$D$2*'D-term Reaction'!$G$4</f>
        <v>-28.497778871344298</v>
      </c>
    </row>
    <row r="1245" spans="1:4" x14ac:dyDescent="0.25">
      <c r="A1245" s="241">
        <f t="shared" si="59"/>
        <v>3.8718749999999198E-2</v>
      </c>
      <c r="B1245" s="241">
        <f t="shared" si="58"/>
        <v>6.7576966975654048E-4</v>
      </c>
      <c r="C1245" s="241">
        <f t="shared" si="60"/>
        <v>-0.63439328416169982</v>
      </c>
      <c r="D1245" s="241">
        <f>((C1245-C1244)/($A$3))*$D$2*'D-term Reaction'!$G$4</f>
        <v>-26.686332195376011</v>
      </c>
    </row>
    <row r="1246" spans="1:4" x14ac:dyDescent="0.25">
      <c r="A1246" s="241">
        <f t="shared" si="59"/>
        <v>3.8749999999999195E-2</v>
      </c>
      <c r="B1246" s="241">
        <f t="shared" si="58"/>
        <v>6.763150851477887E-4</v>
      </c>
      <c r="C1246" s="241">
        <f t="shared" si="60"/>
        <v>-0.70710678118476489</v>
      </c>
      <c r="D1246" s="241">
        <f>((C1246-C1245)/($A$3))*$D$2*'D-term Reaction'!$G$4</f>
        <v>-24.617881552128907</v>
      </c>
    </row>
    <row r="1247" spans="1:4" x14ac:dyDescent="0.25">
      <c r="A1247" s="241">
        <f t="shared" si="59"/>
        <v>3.8781249999999191E-2</v>
      </c>
      <c r="B1247" s="241">
        <f t="shared" si="58"/>
        <v>6.7686050053903681E-4</v>
      </c>
      <c r="C1247" s="241">
        <f t="shared" si="60"/>
        <v>-0.77301045336111718</v>
      </c>
      <c r="D1247" s="241">
        <f>((C1247-C1246)/($A$3))*$D$2*'D-term Reaction'!$G$4</f>
        <v>-22.31234725202583</v>
      </c>
    </row>
    <row r="1248" spans="1:4" x14ac:dyDescent="0.25">
      <c r="A1248" s="241">
        <f t="shared" si="59"/>
        <v>3.8812499999999188E-2</v>
      </c>
      <c r="B1248" s="241">
        <f t="shared" si="58"/>
        <v>6.7740591593028502E-4</v>
      </c>
      <c r="C1248" s="241">
        <f t="shared" si="60"/>
        <v>-0.83146961230112459</v>
      </c>
      <c r="D1248" s="241">
        <f>((C1248-C1247)/($A$3))*$D$2*'D-term Reaction'!$G$4</f>
        <v>-19.791932850728909</v>
      </c>
    </row>
    <row r="1249" spans="1:4" x14ac:dyDescent="0.25">
      <c r="A1249" s="241">
        <f t="shared" si="59"/>
        <v>3.8843749999999184E-2</v>
      </c>
      <c r="B1249" s="241">
        <f t="shared" si="58"/>
        <v>6.7795133132153313E-4</v>
      </c>
      <c r="C1249" s="241">
        <f t="shared" si="60"/>
        <v>-0.88192126434714779</v>
      </c>
      <c r="D1249" s="241">
        <f>((C1249-C1248)/($A$3))*$D$2*'D-term Reaction'!$G$4</f>
        <v>-17.080911316701613</v>
      </c>
    </row>
    <row r="1250" spans="1:4" x14ac:dyDescent="0.25">
      <c r="A1250" s="241">
        <f t="shared" si="59"/>
        <v>3.8874999999999181E-2</v>
      </c>
      <c r="B1250" s="241">
        <f t="shared" si="58"/>
        <v>6.7849674671278135E-4</v>
      </c>
      <c r="C1250" s="241">
        <f t="shared" si="60"/>
        <v>-0.92387953251030519</v>
      </c>
      <c r="D1250" s="241">
        <f>((C1250-C1249)/($A$3))*$D$2*'D-term Reaction'!$G$4</f>
        <v>-14.205391269318568</v>
      </c>
    </row>
    <row r="1251" spans="1:4" x14ac:dyDescent="0.25">
      <c r="A1251" s="241">
        <f t="shared" si="59"/>
        <v>3.8906249999999178E-2</v>
      </c>
      <c r="B1251" s="241">
        <f t="shared" si="58"/>
        <v>6.7904216210402945E-4</v>
      </c>
      <c r="C1251" s="241">
        <f t="shared" si="60"/>
        <v>-0.95694033573145487</v>
      </c>
      <c r="D1251" s="241">
        <f>((C1251-C1250)/($A$3))*$D$2*'D-term Reaction'!$G$4</f>
        <v>-11.193065538552435</v>
      </c>
    </row>
    <row r="1252" spans="1:4" x14ac:dyDescent="0.25">
      <c r="A1252" s="241">
        <f t="shared" si="59"/>
        <v>3.8937499999999174E-2</v>
      </c>
      <c r="B1252" s="241">
        <f t="shared" si="58"/>
        <v>6.7958757749527767E-4</v>
      </c>
      <c r="C1252" s="241">
        <f t="shared" si="60"/>
        <v>-0.98078528040272295</v>
      </c>
      <c r="D1252" s="241">
        <f>((C1252-C1251)/($A$3))*$D$2*'D-term Reaction'!$G$4</f>
        <v>-8.0729444679045184</v>
      </c>
    </row>
    <row r="1253" spans="1:4" x14ac:dyDescent="0.25">
      <c r="A1253" s="241">
        <f t="shared" si="59"/>
        <v>3.8968749999999171E-2</v>
      </c>
      <c r="B1253" s="241">
        <f t="shared" si="58"/>
        <v>6.8013299288652578E-4</v>
      </c>
      <c r="C1253" s="241">
        <f t="shared" si="60"/>
        <v>-0.99518472667194013</v>
      </c>
      <c r="D1253" s="241">
        <f>((C1253-C1252)/($A$3))*$D$2*'D-term Reaction'!$G$4</f>
        <v>-4.8750765289061695</v>
      </c>
    </row>
    <row r="1254" spans="1:4" x14ac:dyDescent="0.25">
      <c r="A1254" s="241">
        <f t="shared" si="59"/>
        <v>3.8999999999999167E-2</v>
      </c>
      <c r="B1254" s="241">
        <f t="shared" si="58"/>
        <v>6.8067840827777399E-4</v>
      </c>
      <c r="C1254" s="241">
        <f t="shared" si="60"/>
        <v>-1</v>
      </c>
      <c r="D1254" s="241">
        <f>((C1254-C1253)/($A$3))*$D$2*'D-term Reaction'!$G$4</f>
        <v>-1.6302589379479482</v>
      </c>
    </row>
    <row r="1255" spans="1:4" x14ac:dyDescent="0.25">
      <c r="A1255" s="241">
        <f t="shared" si="59"/>
        <v>3.9031249999999164E-2</v>
      </c>
      <c r="B1255" s="241">
        <f t="shared" si="58"/>
        <v>6.8122382366902221E-4</v>
      </c>
      <c r="C1255" s="241">
        <f t="shared" si="60"/>
        <v>-0.99518472667245295</v>
      </c>
      <c r="D1255" s="241">
        <f>((C1255-C1254)/($A$3))*$D$2*'D-term Reaction'!$G$4</f>
        <v>1.6302589377743304</v>
      </c>
    </row>
    <row r="1256" spans="1:4" x14ac:dyDescent="0.25">
      <c r="A1256" s="241">
        <f t="shared" si="59"/>
        <v>3.906249999999916E-2</v>
      </c>
      <c r="B1256" s="241">
        <f t="shared" si="58"/>
        <v>6.8176923906027032E-4</v>
      </c>
      <c r="C1256" s="241">
        <f t="shared" si="60"/>
        <v>-0.98078528040374646</v>
      </c>
      <c r="D1256" s="241">
        <f>((C1256-C1255)/($A$3))*$D$2*'D-term Reaction'!$G$4</f>
        <v>4.8750765287332669</v>
      </c>
    </row>
    <row r="1257" spans="1:4" x14ac:dyDescent="0.25">
      <c r="A1257" s="241">
        <f t="shared" si="59"/>
        <v>3.9093749999999157E-2</v>
      </c>
      <c r="B1257" s="241">
        <f t="shared" si="58"/>
        <v>6.8231465445151853E-4</v>
      </c>
      <c r="C1257" s="241">
        <f t="shared" si="60"/>
        <v>-0.95694033573297788</v>
      </c>
      <c r="D1257" s="241">
        <f>((C1257-C1256)/($A$3))*$D$2*'D-term Reaction'!$G$4</f>
        <v>8.0729444677354127</v>
      </c>
    </row>
    <row r="1258" spans="1:4" x14ac:dyDescent="0.25">
      <c r="A1258" s="241">
        <f t="shared" si="59"/>
        <v>3.9124999999999154E-2</v>
      </c>
      <c r="B1258" s="241">
        <f t="shared" si="58"/>
        <v>6.8286006984276664E-4</v>
      </c>
      <c r="C1258" s="241">
        <f t="shared" si="60"/>
        <v>-0.92387953251230737</v>
      </c>
      <c r="D1258" s="241">
        <f>((C1258-C1257)/($A$3))*$D$2*'D-term Reaction'!$G$4</f>
        <v>11.193065538390206</v>
      </c>
    </row>
    <row r="1259" spans="1:4" x14ac:dyDescent="0.25">
      <c r="A1259" s="241">
        <f t="shared" si="59"/>
        <v>3.915624999999915E-2</v>
      </c>
      <c r="B1259" s="241">
        <f t="shared" si="58"/>
        <v>6.8340548523401485E-4</v>
      </c>
      <c r="C1259" s="241">
        <f t="shared" si="60"/>
        <v>-0.88192126434960738</v>
      </c>
      <c r="D1259" s="241">
        <f>((C1259-C1258)/($A$3))*$D$2*'D-term Reaction'!$G$4</f>
        <v>14.205391269163707</v>
      </c>
    </row>
    <row r="1260" spans="1:4" x14ac:dyDescent="0.25">
      <c r="A1260" s="241">
        <f t="shared" si="59"/>
        <v>3.9187499999999147E-2</v>
      </c>
      <c r="B1260" s="241">
        <f t="shared" si="58"/>
        <v>6.8395090062526296E-4</v>
      </c>
      <c r="C1260" s="241">
        <f t="shared" si="60"/>
        <v>-0.83146961230403926</v>
      </c>
      <c r="D1260" s="241">
        <f>((C1260-C1259)/($A$3))*$D$2*'D-term Reaction'!$G$4</f>
        <v>17.080911316547542</v>
      </c>
    </row>
    <row r="1261" spans="1:4" x14ac:dyDescent="0.25">
      <c r="A1261" s="241">
        <f t="shared" si="59"/>
        <v>3.9218749999999143E-2</v>
      </c>
      <c r="B1261" s="241">
        <f t="shared" si="58"/>
        <v>6.8449631601651118E-4</v>
      </c>
      <c r="C1261" s="241">
        <f t="shared" si="60"/>
        <v>-0.7730104533644454</v>
      </c>
      <c r="D1261" s="241">
        <f>((C1261-C1260)/($A$3))*$D$2*'D-term Reaction'!$G$4</f>
        <v>19.791932850588893</v>
      </c>
    </row>
    <row r="1262" spans="1:4" x14ac:dyDescent="0.25">
      <c r="A1262" s="241">
        <f t="shared" si="59"/>
        <v>3.924999999999914E-2</v>
      </c>
      <c r="B1262" s="241">
        <f t="shared" si="58"/>
        <v>6.8504173140775928E-4</v>
      </c>
      <c r="C1262" s="241">
        <f t="shared" si="60"/>
        <v>-0.70710678118847459</v>
      </c>
      <c r="D1262" s="241">
        <f>((C1262-C1261)/($A$3))*$D$2*'D-term Reaction'!$G$4</f>
        <v>22.312347251896679</v>
      </c>
    </row>
    <row r="1263" spans="1:4" x14ac:dyDescent="0.25">
      <c r="A1263" s="241">
        <f t="shared" si="59"/>
        <v>3.9281249999999136E-2</v>
      </c>
      <c r="B1263" s="241">
        <f t="shared" si="58"/>
        <v>6.855871467990075E-4</v>
      </c>
      <c r="C1263" s="241">
        <f t="shared" si="60"/>
        <v>-0.63439328416575524</v>
      </c>
      <c r="D1263" s="241">
        <f>((C1263-C1262)/($A$3))*$D$2*'D-term Reaction'!$G$4</f>
        <v>24.617881552011859</v>
      </c>
    </row>
    <row r="1264" spans="1:4" x14ac:dyDescent="0.25">
      <c r="A1264" s="241">
        <f t="shared" si="59"/>
        <v>3.9312499999999133E-2</v>
      </c>
      <c r="B1264" s="241">
        <f t="shared" si="58"/>
        <v>6.8613256219025572E-4</v>
      </c>
      <c r="C1264" s="241">
        <f t="shared" si="60"/>
        <v>-0.55557023302185105</v>
      </c>
      <c r="D1264" s="241">
        <f>((C1264-C1263)/($A$3))*$D$2*'D-term Reaction'!$G$4</f>
        <v>26.686332195280201</v>
      </c>
    </row>
    <row r="1265" spans="1:4" x14ac:dyDescent="0.25">
      <c r="A1265" s="241">
        <f t="shared" si="59"/>
        <v>3.9343749999999129E-2</v>
      </c>
      <c r="B1265" s="241">
        <f t="shared" si="58"/>
        <v>6.8667797758150382E-4</v>
      </c>
      <c r="C1265" s="241">
        <f t="shared" si="60"/>
        <v>-0.47139673682841143</v>
      </c>
      <c r="D1265" s="241">
        <f>((C1265-C1264)/($A$3))*$D$2*'D-term Reaction'!$G$4</f>
        <v>28.497778871250912</v>
      </c>
    </row>
    <row r="1266" spans="1:4" x14ac:dyDescent="0.25">
      <c r="A1266" s="241">
        <f t="shared" si="59"/>
        <v>3.9374999999999126E-2</v>
      </c>
      <c r="B1266" s="241">
        <f t="shared" si="58"/>
        <v>6.8722339297275204E-4</v>
      </c>
      <c r="C1266" s="241">
        <f t="shared" si="60"/>
        <v>-0.38268343236762198</v>
      </c>
      <c r="D1266" s="241">
        <f>((C1266-C1265)/($A$3))*$D$2*'D-term Reaction'!$G$4</f>
        <v>30.034776358244876</v>
      </c>
    </row>
    <row r="1267" spans="1:4" x14ac:dyDescent="0.25">
      <c r="A1267" s="241">
        <f t="shared" si="59"/>
        <v>3.9406249999999123E-2</v>
      </c>
      <c r="B1267" s="241">
        <f t="shared" si="58"/>
        <v>6.8776880836400015E-4</v>
      </c>
      <c r="C1267" s="241">
        <f t="shared" si="60"/>
        <v>-0.2902846772571161</v>
      </c>
      <c r="D1267" s="241">
        <f>((C1267-C1266)/($A$3))*$D$2*'D-term Reaction'!$G$4</f>
        <v>31.282522530212866</v>
      </c>
    </row>
    <row r="1268" spans="1:4" x14ac:dyDescent="0.25">
      <c r="A1268" s="241">
        <f t="shared" si="59"/>
        <v>3.9437499999999119E-2</v>
      </c>
      <c r="B1268" s="241">
        <f t="shared" si="58"/>
        <v>6.8831422375524836E-4</v>
      </c>
      <c r="C1268" s="241">
        <f t="shared" si="60"/>
        <v>-0.19509032201885196</v>
      </c>
      <c r="D1268" s="241">
        <f>((C1268-C1267)/($A$3))*$D$2*'D-term Reaction'!$G$4</f>
        <v>32.229000909466706</v>
      </c>
    </row>
    <row r="1269" spans="1:4" x14ac:dyDescent="0.25">
      <c r="A1269" s="241">
        <f t="shared" si="59"/>
        <v>3.9468749999999116E-2</v>
      </c>
      <c r="B1269" s="241">
        <f t="shared" si="58"/>
        <v>6.8885963914649647E-4</v>
      </c>
      <c r="C1269" s="241">
        <f t="shared" si="60"/>
        <v>-9.8017140332328154E-2</v>
      </c>
      <c r="D1269" s="241">
        <f>((C1269-C1268)/($A$3))*$D$2*'D-term Reaction'!$G$4</f>
        <v>32.865096391789493</v>
      </c>
    </row>
    <row r="1270" spans="1:4" x14ac:dyDescent="0.25">
      <c r="A1270" s="241">
        <f t="shared" si="59"/>
        <v>3.9499999999999112E-2</v>
      </c>
      <c r="B1270" s="241">
        <f t="shared" si="58"/>
        <v>6.8940505453774469E-4</v>
      </c>
      <c r="C1270" s="241">
        <f t="shared" si="60"/>
        <v>-2.784837790058281E-12</v>
      </c>
      <c r="D1270" s="241">
        <f>((C1270-C1269)/($A$3))*$D$2*'D-term Reaction'!$G$4</f>
        <v>33.184683029970181</v>
      </c>
    </row>
    <row r="1271" spans="1:4" x14ac:dyDescent="0.25">
      <c r="A1271" s="241">
        <f t="shared" si="59"/>
        <v>3.9531249999999109E-2</v>
      </c>
      <c r="B1271" s="241">
        <f t="shared" si="58"/>
        <v>6.8995046992899279E-4</v>
      </c>
      <c r="C1271" s="241">
        <f t="shared" si="60"/>
        <v>9.8017140326757013E-2</v>
      </c>
      <c r="D1271" s="241">
        <f>((C1271-C1270)/($A$3))*$D$2*'D-term Reaction'!$G$4</f>
        <v>33.184683029969683</v>
      </c>
    </row>
    <row r="1272" spans="1:4" x14ac:dyDescent="0.25">
      <c r="A1272" s="241">
        <f t="shared" si="59"/>
        <v>3.9562499999999105E-2</v>
      </c>
      <c r="B1272" s="241">
        <f t="shared" si="58"/>
        <v>6.9049588532024101E-4</v>
      </c>
      <c r="C1272" s="241">
        <f t="shared" si="60"/>
        <v>0.19509032201336143</v>
      </c>
      <c r="D1272" s="241">
        <f>((C1272-C1271)/($A$3))*$D$2*'D-term Reaction'!$G$4</f>
        <v>32.865096391816785</v>
      </c>
    </row>
    <row r="1273" spans="1:4" x14ac:dyDescent="0.25">
      <c r="A1273" s="241">
        <f t="shared" si="59"/>
        <v>3.9593749999999102E-2</v>
      </c>
      <c r="B1273" s="241">
        <f t="shared" si="58"/>
        <v>6.9104130071148922E-4</v>
      </c>
      <c r="C1273" s="241">
        <f t="shared" si="60"/>
        <v>0.2902846772517591</v>
      </c>
      <c r="D1273" s="241">
        <f>((C1273-C1272)/($A$3))*$D$2*'D-term Reaction'!$G$4</f>
        <v>32.22900090951191</v>
      </c>
    </row>
    <row r="1274" spans="1:4" x14ac:dyDescent="0.25">
      <c r="A1274" s="241">
        <f t="shared" si="59"/>
        <v>3.9624999999999098E-2</v>
      </c>
      <c r="B1274" s="241">
        <f t="shared" si="58"/>
        <v>6.9158671610273733E-4</v>
      </c>
      <c r="C1274" s="241">
        <f t="shared" si="60"/>
        <v>0.38268343236247626</v>
      </c>
      <c r="D1274" s="241">
        <f>((C1274-C1273)/($A$3))*$D$2*'D-term Reaction'!$G$4</f>
        <v>31.2825225302844</v>
      </c>
    </row>
    <row r="1275" spans="1:4" x14ac:dyDescent="0.25">
      <c r="A1275" s="241">
        <f t="shared" si="59"/>
        <v>3.9656249999999095E-2</v>
      </c>
      <c r="B1275" s="241">
        <f t="shared" si="58"/>
        <v>6.9213213149398555E-4</v>
      </c>
      <c r="C1275" s="241">
        <f t="shared" si="60"/>
        <v>0.47139673682349942</v>
      </c>
      <c r="D1275" s="241">
        <f>((C1275-C1274)/($A$3))*$D$2*'D-term Reaction'!$G$4</f>
        <v>30.034776358323995</v>
      </c>
    </row>
    <row r="1276" spans="1:4" x14ac:dyDescent="0.25">
      <c r="A1276" s="241">
        <f t="shared" si="59"/>
        <v>3.9687499999999092E-2</v>
      </c>
      <c r="B1276" s="241">
        <f t="shared" si="58"/>
        <v>6.9267754688523365E-4</v>
      </c>
      <c r="C1276" s="241">
        <f t="shared" si="60"/>
        <v>0.55557023301722008</v>
      </c>
      <c r="D1276" s="241">
        <f>((C1276-C1275)/($A$3))*$D$2*'D-term Reaction'!$G$4</f>
        <v>28.497778871346068</v>
      </c>
    </row>
    <row r="1277" spans="1:4" x14ac:dyDescent="0.25">
      <c r="A1277" s="241">
        <f t="shared" si="59"/>
        <v>3.9718749999999088E-2</v>
      </c>
      <c r="B1277" s="241">
        <f t="shared" si="58"/>
        <v>6.9322296227648187E-4</v>
      </c>
      <c r="C1277" s="241">
        <f t="shared" si="60"/>
        <v>0.63439328416142782</v>
      </c>
      <c r="D1277" s="241">
        <f>((C1277-C1276)/($A$3))*$D$2*'D-term Reaction'!$G$4</f>
        <v>26.68633219538297</v>
      </c>
    </row>
    <row r="1278" spans="1:4" x14ac:dyDescent="0.25">
      <c r="A1278" s="241">
        <f t="shared" si="59"/>
        <v>3.9749999999999085E-2</v>
      </c>
      <c r="B1278" s="241">
        <f t="shared" si="58"/>
        <v>6.9376837766772998E-4</v>
      </c>
      <c r="C1278" s="241">
        <f t="shared" si="60"/>
        <v>0.7071067811845162</v>
      </c>
      <c r="D1278" s="241">
        <f>((C1278-C1277)/($A$3))*$D$2*'D-term Reaction'!$G$4</f>
        <v>24.617881552136801</v>
      </c>
    </row>
    <row r="1279" spans="1:4" x14ac:dyDescent="0.25">
      <c r="A1279" s="241">
        <f t="shared" si="59"/>
        <v>3.9781249999999081E-2</v>
      </c>
      <c r="B1279" s="241">
        <f t="shared" si="58"/>
        <v>6.9431379305897819E-4</v>
      </c>
      <c r="C1279" s="241">
        <f t="shared" si="60"/>
        <v>0.77301045336091201</v>
      </c>
      <c r="D1279" s="241">
        <f>((C1279-C1278)/($A$3))*$D$2*'D-term Reaction'!$G$4</f>
        <v>22.312347252040567</v>
      </c>
    </row>
    <row r="1280" spans="1:4" x14ac:dyDescent="0.25">
      <c r="A1280" s="241">
        <f t="shared" si="59"/>
        <v>3.9812499999999078E-2</v>
      </c>
      <c r="B1280" s="241">
        <f t="shared" si="58"/>
        <v>6.9485920845022641E-4</v>
      </c>
      <c r="C1280" s="241">
        <f t="shared" si="60"/>
        <v>0.83146961230093697</v>
      </c>
      <c r="D1280" s="241">
        <f>((C1280-C1279)/($A$3))*$D$2*'D-term Reaction'!$G$4</f>
        <v>19.791932850734845</v>
      </c>
    </row>
    <row r="1281" spans="1:4" x14ac:dyDescent="0.25">
      <c r="A1281" s="241">
        <f t="shared" si="59"/>
        <v>3.9843749999999074E-2</v>
      </c>
      <c r="B1281" s="241">
        <f t="shared" si="58"/>
        <v>6.9540462384147452E-4</v>
      </c>
      <c r="C1281" s="241">
        <f t="shared" si="60"/>
        <v>0.88192126434698193</v>
      </c>
      <c r="D1281" s="241">
        <f>((C1281-C1280)/($A$3))*$D$2*'D-term Reaction'!$G$4</f>
        <v>17.080911316708978</v>
      </c>
    </row>
    <row r="1282" spans="1:4" x14ac:dyDescent="0.25">
      <c r="A1282" s="241">
        <f t="shared" si="59"/>
        <v>3.9874999999999071E-2</v>
      </c>
      <c r="B1282" s="241">
        <f t="shared" si="58"/>
        <v>6.9595003923272273E-4</v>
      </c>
      <c r="C1282" s="241">
        <f t="shared" si="60"/>
        <v>0.92387953251017052</v>
      </c>
      <c r="D1282" s="241">
        <f>((C1282-C1281)/($A$3))*$D$2*'D-term Reaction'!$G$4</f>
        <v>14.205391269329128</v>
      </c>
    </row>
    <row r="1283" spans="1:4" x14ac:dyDescent="0.25">
      <c r="A1283" s="241">
        <f t="shared" si="59"/>
        <v>3.9906249999999067E-2</v>
      </c>
      <c r="B1283" s="241">
        <f t="shared" si="58"/>
        <v>6.9649545462397084E-4</v>
      </c>
      <c r="C1283" s="241">
        <f t="shared" si="60"/>
        <v>0.95694033573136106</v>
      </c>
      <c r="D1283" s="241">
        <f>((C1283-C1282)/($A$3))*$D$2*'D-term Reaction'!$G$4</f>
        <v>11.19306553856627</v>
      </c>
    </row>
    <row r="1284" spans="1:4" x14ac:dyDescent="0.25">
      <c r="A1284" s="241">
        <f t="shared" si="59"/>
        <v>3.9937499999999064E-2</v>
      </c>
      <c r="B1284" s="241">
        <f t="shared" si="58"/>
        <v>6.9704087001521906E-4</v>
      </c>
      <c r="C1284" s="241">
        <f t="shared" si="60"/>
        <v>0.98078528040265711</v>
      </c>
      <c r="D1284" s="241">
        <f>((C1284-C1283)/($A$3))*$D$2*'D-term Reaction'!$G$4</f>
        <v>8.0729444679139899</v>
      </c>
    </row>
    <row r="1285" spans="1:4" x14ac:dyDescent="0.25">
      <c r="A1285" s="241">
        <f t="shared" si="59"/>
        <v>3.9968749999999061E-2</v>
      </c>
      <c r="B1285" s="241">
        <f t="shared" si="58"/>
        <v>6.9758628540646716E-4</v>
      </c>
      <c r="C1285" s="241">
        <f t="shared" si="60"/>
        <v>0.99518472667190705</v>
      </c>
      <c r="D1285" s="241">
        <f>((C1285-C1284)/($A$3))*$D$2*'D-term Reaction'!$G$4</f>
        <v>4.8750765289172584</v>
      </c>
    </row>
    <row r="1286" spans="1:4" x14ac:dyDescent="0.25">
      <c r="A1286" s="241">
        <f t="shared" si="59"/>
        <v>3.9999999999999057E-2</v>
      </c>
      <c r="B1286" s="241">
        <f t="shared" si="58"/>
        <v>6.9813170079771538E-4</v>
      </c>
      <c r="C1286" s="241">
        <f t="shared" si="60"/>
        <v>1</v>
      </c>
      <c r="D1286" s="241">
        <f>((C1286-C1285)/($A$3))*$D$2*'D-term Reaction'!$G$4</f>
        <v>1.6302589379591492</v>
      </c>
    </row>
    <row r="1287" spans="1:4" x14ac:dyDescent="0.25">
      <c r="A1287" s="241">
        <f t="shared" si="59"/>
        <v>4.0031249999999054E-2</v>
      </c>
      <c r="B1287" s="241">
        <f t="shared" si="58"/>
        <v>6.9867711618896349E-4</v>
      </c>
      <c r="C1287" s="241">
        <f t="shared" si="60"/>
        <v>0.99518472667249025</v>
      </c>
      <c r="D1287" s="241">
        <f>((C1287-C1286)/($A$3))*$D$2*'D-term Reaction'!$G$4</f>
        <v>-1.6302589377617009</v>
      </c>
    </row>
    <row r="1288" spans="1:4" x14ac:dyDescent="0.25">
      <c r="A1288" s="241">
        <f t="shared" si="59"/>
        <v>4.006249999999905E-2</v>
      </c>
      <c r="B1288" s="241">
        <f t="shared" si="58"/>
        <v>6.992225315802117E-4</v>
      </c>
      <c r="C1288" s="241">
        <f t="shared" si="60"/>
        <v>0.98078528040381241</v>
      </c>
      <c r="D1288" s="241">
        <f>((C1288-C1287)/($A$3))*$D$2*'D-term Reaction'!$G$4</f>
        <v>-4.8750765287235689</v>
      </c>
    </row>
    <row r="1289" spans="1:4" x14ac:dyDescent="0.25">
      <c r="A1289" s="241">
        <f t="shared" si="59"/>
        <v>4.0093749999999047E-2</v>
      </c>
      <c r="B1289" s="241">
        <f t="shared" si="58"/>
        <v>6.9976794697145992E-4</v>
      </c>
      <c r="C1289" s="241">
        <f t="shared" si="60"/>
        <v>0.9569403357330758</v>
      </c>
      <c r="D1289" s="241">
        <f>((C1289-C1288)/($A$3))*$D$2*'D-term Reaction'!$G$4</f>
        <v>-8.0729444677245858</v>
      </c>
    </row>
    <row r="1290" spans="1:4" x14ac:dyDescent="0.25">
      <c r="A1290" s="241">
        <f t="shared" si="59"/>
        <v>4.0124999999999043E-2</v>
      </c>
      <c r="B1290" s="241">
        <f t="shared" si="58"/>
        <v>7.0031336236270802E-4</v>
      </c>
      <c r="C1290" s="241">
        <f t="shared" si="60"/>
        <v>0.9238795325124366</v>
      </c>
      <c r="D1290" s="241">
        <f>((C1290-C1289)/($A$3))*$D$2*'D-term Reaction'!$G$4</f>
        <v>-11.193065538379606</v>
      </c>
    </row>
    <row r="1291" spans="1:4" x14ac:dyDescent="0.25">
      <c r="A1291" s="241">
        <f t="shared" si="59"/>
        <v>4.015624999999904E-2</v>
      </c>
      <c r="B1291" s="241">
        <f t="shared" si="58"/>
        <v>7.0085877775395624E-4</v>
      </c>
      <c r="C1291" s="241">
        <f t="shared" si="60"/>
        <v>0.88192126434977325</v>
      </c>
      <c r="D1291" s="241">
        <f>((C1291-C1290)/($A$3))*$D$2*'D-term Reaction'!$G$4</f>
        <v>-14.205391269151299</v>
      </c>
    </row>
    <row r="1292" spans="1:4" x14ac:dyDescent="0.25">
      <c r="A1292" s="241">
        <f t="shared" si="59"/>
        <v>4.0187499999999036E-2</v>
      </c>
      <c r="B1292" s="241">
        <f t="shared" si="58"/>
        <v>7.0140419314520435E-4</v>
      </c>
      <c r="C1292" s="241">
        <f t="shared" si="60"/>
        <v>0.83146961230423466</v>
      </c>
      <c r="D1292" s="241">
        <f>((C1292-C1291)/($A$3))*$D$2*'D-term Reaction'!$G$4</f>
        <v>-17.080911316537541</v>
      </c>
    </row>
    <row r="1293" spans="1:4" x14ac:dyDescent="0.25">
      <c r="A1293" s="241">
        <f t="shared" si="59"/>
        <v>4.0218749999999033E-2</v>
      </c>
      <c r="B1293" s="241">
        <f t="shared" si="58"/>
        <v>7.0194960853645256E-4</v>
      </c>
      <c r="C1293" s="241">
        <f t="shared" si="60"/>
        <v>0.77301045336465957</v>
      </c>
      <c r="D1293" s="241">
        <f>((C1293-C1292)/($A$3))*$D$2*'D-term Reaction'!$G$4</f>
        <v>-19.79193285058254</v>
      </c>
    </row>
    <row r="1294" spans="1:4" x14ac:dyDescent="0.25">
      <c r="A1294" s="241">
        <f t="shared" si="59"/>
        <v>4.024999999999903E-2</v>
      </c>
      <c r="B1294" s="241">
        <f t="shared" si="58"/>
        <v>7.0249502392770067E-4</v>
      </c>
      <c r="C1294" s="241">
        <f t="shared" si="60"/>
        <v>0.70710678118870329</v>
      </c>
      <c r="D1294" s="241">
        <f>((C1294-C1293)/($A$3))*$D$2*'D-term Reaction'!$G$4</f>
        <v>-22.312347251891754</v>
      </c>
    </row>
    <row r="1295" spans="1:4" x14ac:dyDescent="0.25">
      <c r="A1295" s="241">
        <f t="shared" si="59"/>
        <v>4.0281249999999026E-2</v>
      </c>
      <c r="B1295" s="241">
        <f t="shared" si="58"/>
        <v>7.0304043931894889E-4</v>
      </c>
      <c r="C1295" s="241">
        <f t="shared" si="60"/>
        <v>0.63439328416601615</v>
      </c>
      <c r="D1295" s="241">
        <f>((C1295-C1294)/($A$3))*$D$2*'D-term Reaction'!$G$4</f>
        <v>-24.617881552000959</v>
      </c>
    </row>
    <row r="1296" spans="1:4" x14ac:dyDescent="0.25">
      <c r="A1296" s="241">
        <f t="shared" si="59"/>
        <v>4.0312499999999023E-2</v>
      </c>
      <c r="B1296" s="241">
        <f t="shared" ref="B1296:B1359" si="61">RADIANS(A1296)</f>
        <v>7.0358585471019699E-4</v>
      </c>
      <c r="C1296" s="241">
        <f t="shared" si="60"/>
        <v>0.55557023302216724</v>
      </c>
      <c r="D1296" s="241">
        <f>((C1296-C1295)/($A$3))*$D$2*'D-term Reaction'!$G$4</f>
        <v>-26.686332195261489</v>
      </c>
    </row>
    <row r="1297" spans="1:4" x14ac:dyDescent="0.25">
      <c r="A1297" s="241">
        <f t="shared" ref="A1297:A1360" si="62">A1296+$A$3</f>
        <v>4.0343749999999019E-2</v>
      </c>
      <c r="B1297" s="241">
        <f t="shared" si="61"/>
        <v>7.0413127010144521E-4</v>
      </c>
      <c r="C1297" s="241">
        <f t="shared" ref="C1297:C1360" si="63">$C$2*COS(B1297*$B$2*360)</f>
        <v>0.47139673682872174</v>
      </c>
      <c r="D1297" s="241">
        <f>((C1297-C1296)/($A$3))*$D$2*'D-term Reaction'!$G$4</f>
        <v>-28.497778871252905</v>
      </c>
    </row>
    <row r="1298" spans="1:4" x14ac:dyDescent="0.25">
      <c r="A1298" s="241">
        <f t="shared" si="62"/>
        <v>4.0374999999999016E-2</v>
      </c>
      <c r="B1298" s="241">
        <f t="shared" si="61"/>
        <v>7.0467668549269342E-4</v>
      </c>
      <c r="C1298" s="241">
        <f t="shared" si="63"/>
        <v>0.38268343236793395</v>
      </c>
      <c r="D1298" s="241">
        <f>((C1298-C1297)/($A$3))*$D$2*'D-term Reaction'!$G$4</f>
        <v>-30.034776358244308</v>
      </c>
    </row>
    <row r="1299" spans="1:4" x14ac:dyDescent="0.25">
      <c r="A1299" s="241">
        <f t="shared" si="62"/>
        <v>4.0406249999999012E-2</v>
      </c>
      <c r="B1299" s="241">
        <f t="shared" si="61"/>
        <v>7.0522210088394153E-4</v>
      </c>
      <c r="C1299" s="241">
        <f t="shared" si="63"/>
        <v>0.29028467725743923</v>
      </c>
      <c r="D1299" s="241">
        <f>((C1299-C1298)/($A$3))*$D$2*'D-term Reaction'!$G$4</f>
        <v>-31.282522530209089</v>
      </c>
    </row>
    <row r="1300" spans="1:4" x14ac:dyDescent="0.25">
      <c r="A1300" s="241">
        <f t="shared" si="62"/>
        <v>4.0437499999999009E-2</v>
      </c>
      <c r="B1300" s="241">
        <f t="shared" si="61"/>
        <v>7.0576751627518975E-4</v>
      </c>
      <c r="C1300" s="241">
        <f t="shared" si="63"/>
        <v>0.19509032201918311</v>
      </c>
      <c r="D1300" s="241">
        <f>((C1300-C1299)/($A$3))*$D$2*'D-term Reaction'!$G$4</f>
        <v>-32.229000909463991</v>
      </c>
    </row>
    <row r="1301" spans="1:4" x14ac:dyDescent="0.25">
      <c r="A1301" s="241">
        <f t="shared" si="62"/>
        <v>4.0468749999999006E-2</v>
      </c>
      <c r="B1301" s="241">
        <f t="shared" si="61"/>
        <v>7.0631293166643786E-4</v>
      </c>
      <c r="C1301" s="241">
        <f t="shared" si="63"/>
        <v>9.8017140332678304E-2</v>
      </c>
      <c r="D1301" s="241">
        <f>((C1301-C1300)/($A$3))*$D$2*'D-term Reaction'!$G$4</f>
        <v>-32.865096391783069</v>
      </c>
    </row>
    <row r="1302" spans="1:4" x14ac:dyDescent="0.25">
      <c r="A1302" s="241">
        <f t="shared" si="62"/>
        <v>4.0499999999999002E-2</v>
      </c>
      <c r="B1302" s="241">
        <f t="shared" si="61"/>
        <v>7.0685834705768607E-4</v>
      </c>
      <c r="C1302" s="241">
        <f t="shared" si="63"/>
        <v>3.1366789591050215E-12</v>
      </c>
      <c r="D1302" s="241">
        <f>((C1302-C1301)/($A$3))*$D$2*'D-term Reaction'!$G$4</f>
        <v>-33.184683029969605</v>
      </c>
    </row>
    <row r="1303" spans="1:4" x14ac:dyDescent="0.25">
      <c r="A1303" s="241">
        <f t="shared" si="62"/>
        <v>4.0531249999998999E-2</v>
      </c>
      <c r="B1303" s="241">
        <f t="shared" si="61"/>
        <v>7.0740376244893418E-4</v>
      </c>
      <c r="C1303" s="241">
        <f t="shared" si="63"/>
        <v>-9.8017140326421018E-2</v>
      </c>
      <c r="D1303" s="241">
        <f>((C1303-C1302)/($A$3))*$D$2*'D-term Reaction'!$G$4</f>
        <v>-33.184683029975055</v>
      </c>
    </row>
    <row r="1304" spans="1:4" x14ac:dyDescent="0.25">
      <c r="A1304" s="241">
        <f t="shared" si="62"/>
        <v>4.0562499999998995E-2</v>
      </c>
      <c r="B1304" s="241">
        <f t="shared" si="61"/>
        <v>7.0794917784018239E-4</v>
      </c>
      <c r="C1304" s="241">
        <f t="shared" si="63"/>
        <v>-0.19509032201303028</v>
      </c>
      <c r="D1304" s="241">
        <f>((C1304-C1303)/($A$3))*$D$2*'D-term Reaction'!$G$4</f>
        <v>-32.865096391818426</v>
      </c>
    </row>
    <row r="1305" spans="1:4" x14ac:dyDescent="0.25">
      <c r="A1305" s="241">
        <f t="shared" si="62"/>
        <v>4.0593749999998992E-2</v>
      </c>
      <c r="B1305" s="241">
        <f t="shared" si="61"/>
        <v>7.084945932314305E-4</v>
      </c>
      <c r="C1305" s="241">
        <f t="shared" si="63"/>
        <v>-0.29028467725142237</v>
      </c>
      <c r="D1305" s="241">
        <f>((C1305-C1304)/($A$3))*$D$2*'D-term Reaction'!$G$4</f>
        <v>-32.22900090951002</v>
      </c>
    </row>
    <row r="1306" spans="1:4" x14ac:dyDescent="0.25">
      <c r="A1306" s="241">
        <f t="shared" si="62"/>
        <v>4.0624999999998988E-2</v>
      </c>
      <c r="B1306" s="241">
        <f t="shared" si="61"/>
        <v>7.0904000862267872E-4</v>
      </c>
      <c r="C1306" s="241">
        <f t="shared" si="63"/>
        <v>-0.38268343236215124</v>
      </c>
      <c r="D1306" s="241">
        <f>((C1306-C1305)/($A$3))*$D$2*'D-term Reaction'!$G$4</f>
        <v>-31.282522530288364</v>
      </c>
    </row>
    <row r="1307" spans="1:4" x14ac:dyDescent="0.25">
      <c r="A1307" s="241">
        <f t="shared" si="62"/>
        <v>4.0656249999998985E-2</v>
      </c>
      <c r="B1307" s="241">
        <f t="shared" si="61"/>
        <v>7.0958542401392693E-4</v>
      </c>
      <c r="C1307" s="241">
        <f t="shared" si="63"/>
        <v>-0.47139673682317662</v>
      </c>
      <c r="D1307" s="241">
        <f>((C1307-C1306)/($A$3))*$D$2*'D-term Reaction'!$G$4</f>
        <v>-30.034776358324748</v>
      </c>
    </row>
    <row r="1308" spans="1:4" x14ac:dyDescent="0.25">
      <c r="A1308" s="241">
        <f t="shared" si="62"/>
        <v>4.0687499999998981E-2</v>
      </c>
      <c r="B1308" s="241">
        <f t="shared" si="61"/>
        <v>7.1013083940517504E-4</v>
      </c>
      <c r="C1308" s="241">
        <f t="shared" si="63"/>
        <v>-0.55557023301693931</v>
      </c>
      <c r="D1308" s="241">
        <f>((C1308-C1307)/($A$3))*$D$2*'D-term Reaction'!$G$4</f>
        <v>-28.497778871360293</v>
      </c>
    </row>
    <row r="1309" spans="1:4" x14ac:dyDescent="0.25">
      <c r="A1309" s="241">
        <f t="shared" si="62"/>
        <v>4.0718749999998978E-2</v>
      </c>
      <c r="B1309" s="241">
        <f t="shared" si="61"/>
        <v>7.1067625479642326E-4</v>
      </c>
      <c r="C1309" s="241">
        <f t="shared" si="63"/>
        <v>-0.6343932841611668</v>
      </c>
      <c r="D1309" s="241">
        <f>((C1309-C1308)/($A$3))*$D$2*'D-term Reaction'!$G$4</f>
        <v>-26.68633219538966</v>
      </c>
    </row>
    <row r="1310" spans="1:4" x14ac:dyDescent="0.25">
      <c r="A1310" s="241">
        <f t="shared" si="62"/>
        <v>4.0749999999998975E-2</v>
      </c>
      <c r="B1310" s="241">
        <f t="shared" si="61"/>
        <v>7.1122167018767136E-4</v>
      </c>
      <c r="C1310" s="241">
        <f t="shared" si="63"/>
        <v>-0.7071067811842674</v>
      </c>
      <c r="D1310" s="241">
        <f>((C1310-C1309)/($A$3))*$D$2*'D-term Reaction'!$G$4</f>
        <v>-24.617881552140929</v>
      </c>
    </row>
    <row r="1311" spans="1:4" x14ac:dyDescent="0.25">
      <c r="A1311" s="241">
        <f t="shared" si="62"/>
        <v>4.0781249999998971E-2</v>
      </c>
      <c r="B1311" s="241">
        <f t="shared" si="61"/>
        <v>7.1176708557891958E-4</v>
      </c>
      <c r="C1311" s="241">
        <f t="shared" si="63"/>
        <v>-0.77301045336067975</v>
      </c>
      <c r="D1311" s="241">
        <f>((C1311-C1310)/($A$3))*$D$2*'D-term Reaction'!$G$4</f>
        <v>-22.312347252046163</v>
      </c>
    </row>
    <row r="1312" spans="1:4" x14ac:dyDescent="0.25">
      <c r="A1312" s="241">
        <f t="shared" si="62"/>
        <v>4.0812499999998968E-2</v>
      </c>
      <c r="B1312" s="241">
        <f t="shared" si="61"/>
        <v>7.1231250097016769E-4</v>
      </c>
      <c r="C1312" s="241">
        <f t="shared" si="63"/>
        <v>-0.83146961230074945</v>
      </c>
      <c r="D1312" s="241">
        <f>((C1312-C1311)/($A$3))*$D$2*'D-term Reaction'!$G$4</f>
        <v>-19.791932850749994</v>
      </c>
    </row>
    <row r="1313" spans="1:4" x14ac:dyDescent="0.25">
      <c r="A1313" s="241">
        <f t="shared" si="62"/>
        <v>4.0843749999998964E-2</v>
      </c>
      <c r="B1313" s="241">
        <f t="shared" si="61"/>
        <v>7.128579163614159E-4</v>
      </c>
      <c r="C1313" s="241">
        <f t="shared" si="63"/>
        <v>-0.88192126434682272</v>
      </c>
      <c r="D1313" s="241">
        <f>((C1313-C1312)/($A$3))*$D$2*'D-term Reaction'!$G$4</f>
        <v>-17.080911316718563</v>
      </c>
    </row>
    <row r="1314" spans="1:4" x14ac:dyDescent="0.25">
      <c r="A1314" s="241">
        <f t="shared" si="62"/>
        <v>4.0874999999998961E-2</v>
      </c>
      <c r="B1314" s="241">
        <f t="shared" si="61"/>
        <v>7.1340333175266412E-4</v>
      </c>
      <c r="C1314" s="241">
        <f t="shared" si="63"/>
        <v>-0.92387953251003596</v>
      </c>
      <c r="D1314" s="241">
        <f>((C1314-C1313)/($A$3))*$D$2*'D-term Reaction'!$G$4</f>
        <v>-14.205391269337474</v>
      </c>
    </row>
    <row r="1315" spans="1:4" x14ac:dyDescent="0.25">
      <c r="A1315" s="241">
        <f t="shared" si="62"/>
        <v>4.0906249999998957E-2</v>
      </c>
      <c r="B1315" s="241">
        <f t="shared" si="61"/>
        <v>7.1394874714391222E-4</v>
      </c>
      <c r="C1315" s="241">
        <f t="shared" si="63"/>
        <v>-0.95694033573125481</v>
      </c>
      <c r="D1315" s="241">
        <f>((C1315-C1314)/($A$3))*$D$2*'D-term Reaction'!$G$4</f>
        <v>-11.193065538575853</v>
      </c>
    </row>
    <row r="1316" spans="1:4" x14ac:dyDescent="0.25">
      <c r="A1316" s="241">
        <f t="shared" si="62"/>
        <v>4.0937499999998954E-2</v>
      </c>
      <c r="B1316" s="241">
        <f t="shared" si="61"/>
        <v>7.1449416253516044E-4</v>
      </c>
      <c r="C1316" s="241">
        <f t="shared" si="63"/>
        <v>-0.98078528040259128</v>
      </c>
      <c r="D1316" s="241">
        <f>((C1316-C1315)/($A$3))*$D$2*'D-term Reaction'!$G$4</f>
        <v>-8.0729444679276732</v>
      </c>
    </row>
    <row r="1317" spans="1:4" x14ac:dyDescent="0.25">
      <c r="A1317" s="241">
        <f t="shared" si="62"/>
        <v>4.096874999999895E-2</v>
      </c>
      <c r="B1317" s="241">
        <f t="shared" si="61"/>
        <v>7.1503957792640855E-4</v>
      </c>
      <c r="C1317" s="241">
        <f t="shared" si="63"/>
        <v>-0.99518472667187396</v>
      </c>
      <c r="D1317" s="241">
        <f>((C1317-C1316)/($A$3))*$D$2*'D-term Reaction'!$G$4</f>
        <v>-4.8750765289283464</v>
      </c>
    </row>
    <row r="1318" spans="1:4" x14ac:dyDescent="0.25">
      <c r="A1318" s="241">
        <f t="shared" si="62"/>
        <v>4.0999999999998947E-2</v>
      </c>
      <c r="B1318" s="241">
        <f t="shared" si="61"/>
        <v>7.1558499331765676E-4</v>
      </c>
      <c r="C1318" s="241">
        <f t="shared" si="63"/>
        <v>-1</v>
      </c>
      <c r="D1318" s="241">
        <f>((C1318-C1317)/($A$3))*$D$2*'D-term Reaction'!$G$4</f>
        <v>-1.6302589379703505</v>
      </c>
    </row>
    <row r="1319" spans="1:4" x14ac:dyDescent="0.25">
      <c r="A1319" s="241">
        <f t="shared" si="62"/>
        <v>4.1031249999998944E-2</v>
      </c>
      <c r="B1319" s="241">
        <f t="shared" si="61"/>
        <v>7.1613040870890487E-4</v>
      </c>
      <c r="C1319" s="241">
        <f t="shared" si="63"/>
        <v>-0.99518472667252333</v>
      </c>
      <c r="D1319" s="241">
        <f>((C1319-C1318)/($A$3))*$D$2*'D-term Reaction'!$G$4</f>
        <v>1.6302589377504999</v>
      </c>
    </row>
    <row r="1320" spans="1:4" x14ac:dyDescent="0.25">
      <c r="A1320" s="241">
        <f t="shared" si="62"/>
        <v>4.106249999999894E-2</v>
      </c>
      <c r="B1320" s="241">
        <f t="shared" si="61"/>
        <v>7.1667582410015309E-4</v>
      </c>
      <c r="C1320" s="241">
        <f t="shared" si="63"/>
        <v>-0.98078528040387825</v>
      </c>
      <c r="D1320" s="241">
        <f>((C1320-C1319)/($A$3))*$D$2*'D-term Reaction'!$G$4</f>
        <v>4.87507652871248</v>
      </c>
    </row>
    <row r="1321" spans="1:4" x14ac:dyDescent="0.25">
      <c r="A1321" s="241">
        <f t="shared" si="62"/>
        <v>4.1093749999998937E-2</v>
      </c>
      <c r="B1321" s="241">
        <f t="shared" si="61"/>
        <v>7.1722123949140119E-4</v>
      </c>
      <c r="C1321" s="241">
        <f t="shared" si="63"/>
        <v>-0.95694033573318626</v>
      </c>
      <c r="D1321" s="241">
        <f>((C1321-C1320)/($A$3))*$D$2*'D-term Reaction'!$G$4</f>
        <v>8.0729444677094762</v>
      </c>
    </row>
    <row r="1322" spans="1:4" x14ac:dyDescent="0.25">
      <c r="A1322" s="241">
        <f t="shared" si="62"/>
        <v>4.1124999999998933E-2</v>
      </c>
      <c r="B1322" s="241">
        <f t="shared" si="61"/>
        <v>7.1776665488264941E-4</v>
      </c>
      <c r="C1322" s="241">
        <f t="shared" si="63"/>
        <v>-0.92387953251257127</v>
      </c>
      <c r="D1322" s="241">
        <f>((C1322-C1321)/($A$3))*$D$2*'D-term Reaction'!$G$4</f>
        <v>11.193065538371414</v>
      </c>
    </row>
    <row r="1323" spans="1:4" x14ac:dyDescent="0.25">
      <c r="A1323" s="241">
        <f t="shared" si="62"/>
        <v>4.115624999999893E-2</v>
      </c>
      <c r="B1323" s="241">
        <f t="shared" si="61"/>
        <v>7.1831207027389763E-4</v>
      </c>
      <c r="C1323" s="241">
        <f t="shared" si="63"/>
        <v>-0.88192126434993245</v>
      </c>
      <c r="D1323" s="241">
        <f>((C1323-C1322)/($A$3))*$D$2*'D-term Reaction'!$G$4</f>
        <v>14.205391269142993</v>
      </c>
    </row>
    <row r="1324" spans="1:4" x14ac:dyDescent="0.25">
      <c r="A1324" s="241">
        <f t="shared" si="62"/>
        <v>4.1187499999998926E-2</v>
      </c>
      <c r="B1324" s="241">
        <f t="shared" si="61"/>
        <v>7.1885748566514573E-4</v>
      </c>
      <c r="C1324" s="241">
        <f t="shared" si="63"/>
        <v>-0.83146961230441441</v>
      </c>
      <c r="D1324" s="241">
        <f>((C1324-C1323)/($A$3))*$D$2*'D-term Reaction'!$G$4</f>
        <v>17.080911316530589</v>
      </c>
    </row>
    <row r="1325" spans="1:4" x14ac:dyDescent="0.25">
      <c r="A1325" s="241">
        <f t="shared" si="62"/>
        <v>4.1218749999998923E-2</v>
      </c>
      <c r="B1325" s="241">
        <f t="shared" si="61"/>
        <v>7.1940290105639395E-4</v>
      </c>
      <c r="C1325" s="241">
        <f t="shared" si="63"/>
        <v>-0.77301045336488272</v>
      </c>
      <c r="D1325" s="241">
        <f>((C1325-C1324)/($A$3))*$D$2*'D-term Reaction'!$G$4</f>
        <v>19.791932850567846</v>
      </c>
    </row>
    <row r="1326" spans="1:4" x14ac:dyDescent="0.25">
      <c r="A1326" s="241">
        <f t="shared" si="62"/>
        <v>4.1249999999998919E-2</v>
      </c>
      <c r="B1326" s="241">
        <f t="shared" si="61"/>
        <v>7.1994831644764206E-4</v>
      </c>
      <c r="C1326" s="241">
        <f t="shared" si="63"/>
        <v>-0.70710678118895209</v>
      </c>
      <c r="D1326" s="241">
        <f>((C1326-C1325)/($A$3))*$D$2*'D-term Reaction'!$G$4</f>
        <v>22.312347251883072</v>
      </c>
    </row>
    <row r="1327" spans="1:4" x14ac:dyDescent="0.25">
      <c r="A1327" s="241">
        <f t="shared" si="62"/>
        <v>4.1281249999998916E-2</v>
      </c>
      <c r="B1327" s="241">
        <f t="shared" si="61"/>
        <v>7.2049373183889027E-4</v>
      </c>
      <c r="C1327" s="241">
        <f t="shared" si="63"/>
        <v>-0.63439328416626617</v>
      </c>
      <c r="D1327" s="241">
        <f>((C1327-C1326)/($A$3))*$D$2*'D-term Reaction'!$G$4</f>
        <v>24.617881552000547</v>
      </c>
    </row>
    <row r="1328" spans="1:4" x14ac:dyDescent="0.25">
      <c r="A1328" s="241">
        <f t="shared" si="62"/>
        <v>4.1312499999998913E-2</v>
      </c>
      <c r="B1328" s="241">
        <f t="shared" si="61"/>
        <v>7.2103914723013838E-4</v>
      </c>
      <c r="C1328" s="241">
        <f t="shared" si="63"/>
        <v>-0.55557023302243613</v>
      </c>
      <c r="D1328" s="241">
        <f>((C1328-C1327)/($A$3))*$D$2*'D-term Reaction'!$G$4</f>
        <v>26.68633219525509</v>
      </c>
    </row>
    <row r="1329" spans="1:4" x14ac:dyDescent="0.25">
      <c r="A1329" s="241">
        <f t="shared" si="62"/>
        <v>4.1343749999998909E-2</v>
      </c>
      <c r="B1329" s="241">
        <f t="shared" si="61"/>
        <v>7.2158456262138659E-4</v>
      </c>
      <c r="C1329" s="241">
        <f t="shared" si="63"/>
        <v>-0.4713967368290195</v>
      </c>
      <c r="D1329" s="241">
        <f>((C1329-C1328)/($A$3))*$D$2*'D-term Reaction'!$G$4</f>
        <v>28.497778871243128</v>
      </c>
    </row>
    <row r="1330" spans="1:4" x14ac:dyDescent="0.25">
      <c r="A1330" s="241">
        <f t="shared" si="62"/>
        <v>4.1374999999998906E-2</v>
      </c>
      <c r="B1330" s="241">
        <f t="shared" si="61"/>
        <v>7.221299780126347E-4</v>
      </c>
      <c r="C1330" s="241">
        <f t="shared" si="63"/>
        <v>-0.38268343236827213</v>
      </c>
      <c r="D1330" s="241">
        <f>((C1330-C1329)/($A$3))*$D$2*'D-term Reaction'!$G$4</f>
        <v>30.03477635823063</v>
      </c>
    </row>
    <row r="1331" spans="1:4" x14ac:dyDescent="0.25">
      <c r="A1331" s="241">
        <f t="shared" si="62"/>
        <v>4.1406249999998902E-2</v>
      </c>
      <c r="B1331" s="241">
        <f t="shared" si="61"/>
        <v>7.2267539340388292E-4</v>
      </c>
      <c r="C1331" s="241">
        <f t="shared" si="63"/>
        <v>-0.2902846772577759</v>
      </c>
      <c r="D1331" s="241">
        <f>((C1331-C1330)/($A$3))*$D$2*'D-term Reaction'!$G$4</f>
        <v>31.282522530209597</v>
      </c>
    </row>
    <row r="1332" spans="1:4" x14ac:dyDescent="0.25">
      <c r="A1332" s="241">
        <f t="shared" si="62"/>
        <v>4.1437499999998899E-2</v>
      </c>
      <c r="B1332" s="241">
        <f t="shared" si="61"/>
        <v>7.2322080879513113E-4</v>
      </c>
      <c r="C1332" s="241">
        <f t="shared" si="63"/>
        <v>-0.19509032201951426</v>
      </c>
      <c r="D1332" s="241">
        <f>((C1332-C1331)/($A$3))*$D$2*'D-term Reaction'!$G$4</f>
        <v>32.22900090946586</v>
      </c>
    </row>
    <row r="1333" spans="1:4" x14ac:dyDescent="0.25">
      <c r="A1333" s="241">
        <f t="shared" si="62"/>
        <v>4.1468749999998895E-2</v>
      </c>
      <c r="B1333" s="241">
        <f t="shared" si="61"/>
        <v>7.2376622418637924E-4</v>
      </c>
      <c r="C1333" s="241">
        <f t="shared" si="63"/>
        <v>-9.8017140333014313E-2</v>
      </c>
      <c r="D1333" s="241">
        <f>((C1333-C1332)/($A$3))*$D$2*'D-term Reaction'!$G$4</f>
        <v>32.865096391781421</v>
      </c>
    </row>
    <row r="1334" spans="1:4" x14ac:dyDescent="0.25">
      <c r="A1334" s="241">
        <f t="shared" si="62"/>
        <v>4.1499999999998892E-2</v>
      </c>
      <c r="B1334" s="241">
        <f t="shared" si="61"/>
        <v>7.2431163957762746E-4</v>
      </c>
      <c r="C1334" s="241">
        <f t="shared" si="63"/>
        <v>-3.4885201281517619E-12</v>
      </c>
      <c r="D1334" s="241">
        <f>((C1334-C1333)/($A$3))*$D$2*'D-term Reaction'!$G$4</f>
        <v>33.184683029964248</v>
      </c>
    </row>
    <row r="1335" spans="1:4" x14ac:dyDescent="0.25">
      <c r="A1335" s="241">
        <f t="shared" si="62"/>
        <v>4.1531249999998889E-2</v>
      </c>
      <c r="B1335" s="241">
        <f t="shared" si="61"/>
        <v>7.2485705496887556E-4</v>
      </c>
      <c r="C1335" s="241">
        <f t="shared" si="63"/>
        <v>9.8017140326070867E-2</v>
      </c>
      <c r="D1335" s="241">
        <f>((C1335-C1334)/($A$3))*$D$2*'D-term Reaction'!$G$4</f>
        <v>33.184683029975623</v>
      </c>
    </row>
    <row r="1336" spans="1:4" x14ac:dyDescent="0.25">
      <c r="A1336" s="241">
        <f t="shared" si="62"/>
        <v>4.1562499999998885E-2</v>
      </c>
      <c r="B1336" s="241">
        <f t="shared" si="61"/>
        <v>7.2540247036012378E-4</v>
      </c>
      <c r="C1336" s="241">
        <f t="shared" si="63"/>
        <v>0.19509032201269916</v>
      </c>
      <c r="D1336" s="241">
        <f>((C1336-C1335)/($A$3))*$D$2*'D-term Reaction'!$G$4</f>
        <v>32.865096391824871</v>
      </c>
    </row>
    <row r="1337" spans="1:4" x14ac:dyDescent="0.25">
      <c r="A1337" s="241">
        <f t="shared" si="62"/>
        <v>4.1593749999998882E-2</v>
      </c>
      <c r="B1337" s="241">
        <f t="shared" si="61"/>
        <v>7.2594788575137189E-4</v>
      </c>
      <c r="C1337" s="241">
        <f t="shared" si="63"/>
        <v>0.2902846772510993</v>
      </c>
      <c r="D1337" s="241">
        <f>((C1337-C1336)/($A$3))*$D$2*'D-term Reaction'!$G$4</f>
        <v>32.229000909512749</v>
      </c>
    </row>
    <row r="1338" spans="1:4" x14ac:dyDescent="0.25">
      <c r="A1338" s="241">
        <f t="shared" si="62"/>
        <v>4.1624999999998878E-2</v>
      </c>
      <c r="B1338" s="241">
        <f t="shared" si="61"/>
        <v>7.264933011426201E-4</v>
      </c>
      <c r="C1338" s="241">
        <f t="shared" si="63"/>
        <v>0.38268343236182617</v>
      </c>
      <c r="D1338" s="241">
        <f>((C1338-C1337)/($A$3))*$D$2*'D-term Reaction'!$G$4</f>
        <v>31.282522530287686</v>
      </c>
    </row>
    <row r="1339" spans="1:4" x14ac:dyDescent="0.25">
      <c r="A1339" s="241">
        <f t="shared" si="62"/>
        <v>4.1656249999998875E-2</v>
      </c>
      <c r="B1339" s="241">
        <f t="shared" si="61"/>
        <v>7.2703871653386821E-4</v>
      </c>
      <c r="C1339" s="241">
        <f t="shared" si="63"/>
        <v>0.47139673682286631</v>
      </c>
      <c r="D1339" s="241">
        <f>((C1339-C1338)/($A$3))*$D$2*'D-term Reaction'!$G$4</f>
        <v>30.034776358329747</v>
      </c>
    </row>
    <row r="1340" spans="1:4" x14ac:dyDescent="0.25">
      <c r="A1340" s="241">
        <f t="shared" si="62"/>
        <v>4.1687499999998871E-2</v>
      </c>
      <c r="B1340" s="241">
        <f t="shared" si="61"/>
        <v>7.2758413192511643E-4</v>
      </c>
      <c r="C1340" s="241">
        <f t="shared" si="63"/>
        <v>0.555570233016635</v>
      </c>
      <c r="D1340" s="241">
        <f>((C1340-C1339)/($A$3))*$D$2*'D-term Reaction'!$G$4</f>
        <v>28.497778871362325</v>
      </c>
    </row>
    <row r="1341" spans="1:4" x14ac:dyDescent="0.25">
      <c r="A1341" s="241">
        <f t="shared" si="62"/>
        <v>4.1718749999998868E-2</v>
      </c>
      <c r="B1341" s="241">
        <f t="shared" si="61"/>
        <v>7.2812954731636464E-4</v>
      </c>
      <c r="C1341" s="241">
        <f t="shared" si="63"/>
        <v>0.6343932841608948</v>
      </c>
      <c r="D1341" s="241">
        <f>((C1341-C1340)/($A$3))*$D$2*'D-term Reaction'!$G$4</f>
        <v>26.686332195400599</v>
      </c>
    </row>
    <row r="1342" spans="1:4" x14ac:dyDescent="0.25">
      <c r="A1342" s="241">
        <f t="shared" si="62"/>
        <v>4.1749999999998864E-2</v>
      </c>
      <c r="B1342" s="241">
        <f t="shared" si="61"/>
        <v>7.2867496270761275E-4</v>
      </c>
      <c r="C1342" s="241">
        <f t="shared" si="63"/>
        <v>0.7071067811840186</v>
      </c>
      <c r="D1342" s="241">
        <f>((C1342-C1341)/($A$3))*$D$2*'D-term Reaction'!$G$4</f>
        <v>24.617881552148791</v>
      </c>
    </row>
    <row r="1343" spans="1:4" x14ac:dyDescent="0.25">
      <c r="A1343" s="241">
        <f t="shared" si="62"/>
        <v>4.1781249999998861E-2</v>
      </c>
      <c r="B1343" s="241">
        <f t="shared" si="61"/>
        <v>7.2922037809886096E-4</v>
      </c>
      <c r="C1343" s="241">
        <f t="shared" si="63"/>
        <v>0.77301045336047458</v>
      </c>
      <c r="D1343" s="241">
        <f>((C1343-C1342)/($A$3))*$D$2*'D-term Reaction'!$G$4</f>
        <v>22.312347252060935</v>
      </c>
    </row>
    <row r="1344" spans="1:4" x14ac:dyDescent="0.25">
      <c r="A1344" s="241">
        <f t="shared" si="62"/>
        <v>4.1812499999998858E-2</v>
      </c>
      <c r="B1344" s="241">
        <f t="shared" si="61"/>
        <v>7.2976579349010907E-4</v>
      </c>
      <c r="C1344" s="241">
        <f t="shared" si="63"/>
        <v>0.83146961230053817</v>
      </c>
      <c r="D1344" s="241">
        <f>((C1344-C1343)/($A$3))*$D$2*'D-term Reaction'!$G$4</f>
        <v>19.79193285074793</v>
      </c>
    </row>
    <row r="1345" spans="1:4" x14ac:dyDescent="0.25">
      <c r="A1345" s="241">
        <f t="shared" si="62"/>
        <v>4.1843749999998854E-2</v>
      </c>
      <c r="B1345" s="241">
        <f t="shared" si="61"/>
        <v>7.3031120888135729E-4</v>
      </c>
      <c r="C1345" s="241">
        <f t="shared" si="63"/>
        <v>0.88192126434665685</v>
      </c>
      <c r="D1345" s="241">
        <f>((C1345-C1344)/($A$3))*$D$2*'D-term Reaction'!$G$4</f>
        <v>17.080911316733939</v>
      </c>
    </row>
    <row r="1346" spans="1:4" x14ac:dyDescent="0.25">
      <c r="A1346" s="241">
        <f t="shared" si="62"/>
        <v>4.1874999999998851E-2</v>
      </c>
      <c r="B1346" s="241">
        <f t="shared" si="61"/>
        <v>7.3085662427260539E-4</v>
      </c>
      <c r="C1346" s="241">
        <f t="shared" si="63"/>
        <v>0.92387953250990129</v>
      </c>
      <c r="D1346" s="241">
        <f>((C1346-C1345)/($A$3))*$D$2*'D-term Reaction'!$G$4</f>
        <v>14.205391269348036</v>
      </c>
    </row>
    <row r="1347" spans="1:4" x14ac:dyDescent="0.25">
      <c r="A1347" s="241">
        <f t="shared" si="62"/>
        <v>4.1906249999998847E-2</v>
      </c>
      <c r="B1347" s="241">
        <f t="shared" si="61"/>
        <v>7.3140203966385361E-4</v>
      </c>
      <c r="C1347" s="241">
        <f t="shared" si="63"/>
        <v>0.95694033573116088</v>
      </c>
      <c r="D1347" s="241">
        <f>((C1347-C1346)/($A$3))*$D$2*'D-term Reaction'!$G$4</f>
        <v>11.193065538589646</v>
      </c>
    </row>
    <row r="1348" spans="1:4" x14ac:dyDescent="0.25">
      <c r="A1348" s="241">
        <f t="shared" si="62"/>
        <v>4.1937499999998844E-2</v>
      </c>
      <c r="B1348" s="241">
        <f t="shared" si="61"/>
        <v>7.3194745505510183E-4</v>
      </c>
      <c r="C1348" s="241">
        <f t="shared" si="63"/>
        <v>0.98078528040252266</v>
      </c>
      <c r="D1348" s="241">
        <f>((C1348-C1347)/($A$3))*$D$2*'D-term Reaction'!$G$4</f>
        <v>8.0729444679362423</v>
      </c>
    </row>
    <row r="1349" spans="1:4" x14ac:dyDescent="0.25">
      <c r="A1349" s="241">
        <f t="shared" si="62"/>
        <v>4.196874999999884E-2</v>
      </c>
      <c r="B1349" s="241">
        <f t="shared" si="61"/>
        <v>7.3249287044634993E-4</v>
      </c>
      <c r="C1349" s="241">
        <f t="shared" si="63"/>
        <v>0.99518472667183944</v>
      </c>
      <c r="D1349" s="241">
        <f>((C1349-C1348)/($A$3))*$D$2*'D-term Reaction'!$G$4</f>
        <v>4.8750765289398856</v>
      </c>
    </row>
    <row r="1350" spans="1:4" x14ac:dyDescent="0.25">
      <c r="A1350" s="241">
        <f t="shared" si="62"/>
        <v>4.1999999999998837E-2</v>
      </c>
      <c r="B1350" s="241">
        <f t="shared" si="61"/>
        <v>7.3303828583759815E-4</v>
      </c>
      <c r="C1350" s="241">
        <f t="shared" si="63"/>
        <v>1</v>
      </c>
      <c r="D1350" s="241">
        <f>((C1350-C1349)/($A$3))*$D$2*'D-term Reaction'!$G$4</f>
        <v>1.6302589379820402</v>
      </c>
    </row>
    <row r="1351" spans="1:4" x14ac:dyDescent="0.25">
      <c r="A1351" s="241">
        <f t="shared" si="62"/>
        <v>4.2031249999998833E-2</v>
      </c>
      <c r="B1351" s="241">
        <f t="shared" si="61"/>
        <v>7.3358370122884626E-4</v>
      </c>
      <c r="C1351" s="241">
        <f t="shared" si="63"/>
        <v>0.99518472667255509</v>
      </c>
      <c r="D1351" s="241">
        <f>((C1351-C1350)/($A$3))*$D$2*'D-term Reaction'!$G$4</f>
        <v>-1.6302589377397496</v>
      </c>
    </row>
    <row r="1352" spans="1:4" x14ac:dyDescent="0.25">
      <c r="A1352" s="241">
        <f t="shared" si="62"/>
        <v>4.206249999999883E-2</v>
      </c>
      <c r="B1352" s="241">
        <f t="shared" si="61"/>
        <v>7.3412911662009447E-4</v>
      </c>
      <c r="C1352" s="241">
        <f t="shared" si="63"/>
        <v>0.98078528040394686</v>
      </c>
      <c r="D1352" s="241">
        <f>((C1352-C1351)/($A$3))*$D$2*'D-term Reaction'!$G$4</f>
        <v>-4.8750765287000011</v>
      </c>
    </row>
    <row r="1353" spans="1:4" x14ac:dyDescent="0.25">
      <c r="A1353" s="241">
        <f t="shared" si="62"/>
        <v>4.2093749999998827E-2</v>
      </c>
      <c r="B1353" s="241">
        <f t="shared" si="61"/>
        <v>7.3467453201134258E-4</v>
      </c>
      <c r="C1353" s="241">
        <f t="shared" si="63"/>
        <v>0.95694033573328008</v>
      </c>
      <c r="D1353" s="241">
        <f>((C1353-C1352)/($A$3))*$D$2*'D-term Reaction'!$G$4</f>
        <v>-8.0729444677009425</v>
      </c>
    </row>
    <row r="1354" spans="1:4" x14ac:dyDescent="0.25">
      <c r="A1354" s="241">
        <f t="shared" si="62"/>
        <v>4.2124999999998823E-2</v>
      </c>
      <c r="B1354" s="241">
        <f t="shared" si="61"/>
        <v>7.352199474025908E-4</v>
      </c>
      <c r="C1354" s="241">
        <f t="shared" si="63"/>
        <v>0.92387953251270594</v>
      </c>
      <c r="D1354" s="241">
        <f>((C1354-C1353)/($A$3))*$D$2*'D-term Reaction'!$G$4</f>
        <v>-11.193065538357581</v>
      </c>
    </row>
    <row r="1355" spans="1:4" x14ac:dyDescent="0.25">
      <c r="A1355" s="241">
        <f t="shared" si="62"/>
        <v>4.215624999999882E-2</v>
      </c>
      <c r="B1355" s="241">
        <f t="shared" si="61"/>
        <v>7.357653627938389E-4</v>
      </c>
      <c r="C1355" s="241">
        <f t="shared" si="63"/>
        <v>0.88192126435011164</v>
      </c>
      <c r="D1355" s="241">
        <f>((C1355-C1354)/($A$3))*$D$2*'D-term Reaction'!$G$4</f>
        <v>-14.205391269127922</v>
      </c>
    </row>
    <row r="1356" spans="1:4" x14ac:dyDescent="0.25">
      <c r="A1356" s="241">
        <f t="shared" si="62"/>
        <v>4.2187499999998816E-2</v>
      </c>
      <c r="B1356" s="241">
        <f t="shared" si="61"/>
        <v>7.3631077818508712E-4</v>
      </c>
      <c r="C1356" s="241">
        <f t="shared" si="63"/>
        <v>0.83146961230460981</v>
      </c>
      <c r="D1356" s="241">
        <f>((C1356-C1355)/($A$3))*$D$2*'D-term Reaction'!$G$4</f>
        <v>-17.0809113165251</v>
      </c>
    </row>
    <row r="1357" spans="1:4" x14ac:dyDescent="0.25">
      <c r="A1357" s="241">
        <f t="shared" si="62"/>
        <v>4.2218749999998813E-2</v>
      </c>
      <c r="B1357" s="241">
        <f t="shared" si="61"/>
        <v>7.3685619357633533E-4</v>
      </c>
      <c r="C1357" s="241">
        <f t="shared" si="63"/>
        <v>0.77301045336508789</v>
      </c>
      <c r="D1357" s="241">
        <f>((C1357-C1356)/($A$3))*$D$2*'D-term Reaction'!$G$4</f>
        <v>-19.791932850564535</v>
      </c>
    </row>
    <row r="1358" spans="1:4" x14ac:dyDescent="0.25">
      <c r="A1358" s="241">
        <f t="shared" si="62"/>
        <v>4.2249999999998809E-2</v>
      </c>
      <c r="B1358" s="241">
        <f t="shared" si="61"/>
        <v>7.3740160896758344E-4</v>
      </c>
      <c r="C1358" s="241">
        <f t="shared" si="63"/>
        <v>0.70710678118920089</v>
      </c>
      <c r="D1358" s="241">
        <f>((C1358-C1357)/($A$3))*$D$2*'D-term Reaction'!$G$4</f>
        <v>-22.312347251868299</v>
      </c>
    </row>
    <row r="1359" spans="1:4" x14ac:dyDescent="0.25">
      <c r="A1359" s="241">
        <f t="shared" si="62"/>
        <v>4.2281249999998806E-2</v>
      </c>
      <c r="B1359" s="241">
        <f t="shared" si="61"/>
        <v>7.3794702435883166E-4</v>
      </c>
      <c r="C1359" s="241">
        <f t="shared" si="63"/>
        <v>0.63439328416653817</v>
      </c>
      <c r="D1359" s="241">
        <f>((C1359-C1358)/($A$3))*$D$2*'D-term Reaction'!$G$4</f>
        <v>-24.617881551992692</v>
      </c>
    </row>
    <row r="1360" spans="1:4" x14ac:dyDescent="0.25">
      <c r="A1360" s="241">
        <f t="shared" si="62"/>
        <v>4.2312499999998802E-2</v>
      </c>
      <c r="B1360" s="241">
        <f t="shared" ref="B1360:B1423" si="64">RADIANS(A1360)</f>
        <v>7.3849243975007976E-4</v>
      </c>
      <c r="C1360" s="241">
        <f t="shared" si="63"/>
        <v>0.55557023302275232</v>
      </c>
      <c r="D1360" s="241">
        <f>((C1360-C1359)/($A$3))*$D$2*'D-term Reaction'!$G$4</f>
        <v>-26.686332195240134</v>
      </c>
    </row>
    <row r="1361" spans="1:4" x14ac:dyDescent="0.25">
      <c r="A1361" s="241">
        <f t="shared" ref="A1361:A1424" si="65">A1360+$A$3</f>
        <v>4.2343749999998799E-2</v>
      </c>
      <c r="B1361" s="241">
        <f t="shared" si="64"/>
        <v>7.3903785514132798E-4</v>
      </c>
      <c r="C1361" s="241">
        <f t="shared" ref="C1361:C1424" si="66">$C$2*COS(B1361*$B$2*360)</f>
        <v>0.47139673682930472</v>
      </c>
      <c r="D1361" s="241">
        <f>((C1361-C1360)/($A$3))*$D$2*'D-term Reaction'!$G$4</f>
        <v>-28.497778871253619</v>
      </c>
    </row>
    <row r="1362" spans="1:4" x14ac:dyDescent="0.25">
      <c r="A1362" s="241">
        <f t="shared" si="65"/>
        <v>4.2374999999998796E-2</v>
      </c>
      <c r="B1362" s="241">
        <f t="shared" si="64"/>
        <v>7.3958327053257609E-4</v>
      </c>
      <c r="C1362" s="241">
        <f t="shared" si="66"/>
        <v>0.38268343236859714</v>
      </c>
      <c r="D1362" s="241">
        <f>((C1362-C1361)/($A$3))*$D$2*'D-term Reaction'!$G$4</f>
        <v>-30.034776358217158</v>
      </c>
    </row>
    <row r="1363" spans="1:4" x14ac:dyDescent="0.25">
      <c r="A1363" s="241">
        <f t="shared" si="65"/>
        <v>4.2406249999998792E-2</v>
      </c>
      <c r="B1363" s="241">
        <f t="shared" si="64"/>
        <v>7.401286859238243E-4</v>
      </c>
      <c r="C1363" s="241">
        <f t="shared" si="66"/>
        <v>0.29028467725808538</v>
      </c>
      <c r="D1363" s="241">
        <f>((C1363-C1362)/($A$3))*$D$2*'D-term Reaction'!$G$4</f>
        <v>-31.282522530214855</v>
      </c>
    </row>
    <row r="1364" spans="1:4" x14ac:dyDescent="0.25">
      <c r="A1364" s="241">
        <f t="shared" si="65"/>
        <v>4.2437499999998789E-2</v>
      </c>
      <c r="B1364" s="241">
        <f t="shared" si="64"/>
        <v>7.4067410131507241E-4</v>
      </c>
      <c r="C1364" s="241">
        <f t="shared" si="66"/>
        <v>0.19509032201988721</v>
      </c>
      <c r="D1364" s="241">
        <f>((C1364-C1363)/($A$3))*$D$2*'D-term Reaction'!$G$4</f>
        <v>-32.229000909444366</v>
      </c>
    </row>
    <row r="1365" spans="1:4" x14ac:dyDescent="0.25">
      <c r="A1365" s="241">
        <f t="shared" si="65"/>
        <v>4.2468749999998785E-2</v>
      </c>
      <c r="B1365" s="241">
        <f t="shared" si="64"/>
        <v>7.4121951670632063E-4</v>
      </c>
      <c r="C1365" s="241">
        <f t="shared" si="66"/>
        <v>9.8017140333364464E-2</v>
      </c>
      <c r="D1365" s="241">
        <f>((C1365-C1364)/($A$3))*$D$2*'D-term Reaction'!$G$4</f>
        <v>-32.865096391789137</v>
      </c>
    </row>
    <row r="1366" spans="1:4" x14ac:dyDescent="0.25">
      <c r="A1366" s="241">
        <f t="shared" si="65"/>
        <v>4.2499999999998782E-2</v>
      </c>
      <c r="B1366" s="241">
        <f t="shared" si="64"/>
        <v>7.4176493209756884E-4</v>
      </c>
      <c r="C1366" s="241">
        <f t="shared" si="66"/>
        <v>3.8119395877680984E-12</v>
      </c>
      <c r="D1366" s="241">
        <f>((C1366-C1365)/($A$3))*$D$2*'D-term Reaction'!$G$4</f>
        <v>-33.184683029973293</v>
      </c>
    </row>
    <row r="1367" spans="1:4" x14ac:dyDescent="0.25">
      <c r="A1367" s="241">
        <f t="shared" si="65"/>
        <v>4.2531249999998778E-2</v>
      </c>
      <c r="B1367" s="241">
        <f t="shared" si="64"/>
        <v>7.4231034748881695E-4</v>
      </c>
      <c r="C1367" s="241">
        <f t="shared" si="66"/>
        <v>-9.8017140325749E-2</v>
      </c>
      <c r="D1367" s="241">
        <f>((C1367-C1366)/($A$3))*$D$2*'D-term Reaction'!$G$4</f>
        <v>-33.184683029976142</v>
      </c>
    </row>
    <row r="1368" spans="1:4" x14ac:dyDescent="0.25">
      <c r="A1368" s="241">
        <f t="shared" si="65"/>
        <v>4.2562499999998775E-2</v>
      </c>
      <c r="B1368" s="241">
        <f t="shared" si="64"/>
        <v>7.4285576288006517E-4</v>
      </c>
      <c r="C1368" s="241">
        <f t="shared" si="66"/>
        <v>-0.19509032201235407</v>
      </c>
      <c r="D1368" s="241">
        <f>((C1368-C1367)/($A$3))*$D$2*'D-term Reaction'!$G$4</f>
        <v>-32.865096391817005</v>
      </c>
    </row>
    <row r="1369" spans="1:4" x14ac:dyDescent="0.25">
      <c r="A1369" s="241">
        <f t="shared" si="65"/>
        <v>4.2593749999998771E-2</v>
      </c>
      <c r="B1369" s="241">
        <f t="shared" si="64"/>
        <v>7.4340117827131327E-4</v>
      </c>
      <c r="C1369" s="241">
        <f t="shared" si="66"/>
        <v>-0.29028467725076262</v>
      </c>
      <c r="D1369" s="241">
        <f>((C1369-C1368)/($A$3))*$D$2*'D-term Reaction'!$G$4</f>
        <v>-32.229000909515598</v>
      </c>
    </row>
    <row r="1370" spans="1:4" x14ac:dyDescent="0.25">
      <c r="A1370" s="241">
        <f t="shared" si="65"/>
        <v>4.2624999999998768E-2</v>
      </c>
      <c r="B1370" s="241">
        <f t="shared" si="64"/>
        <v>7.4394659366256149E-4</v>
      </c>
      <c r="C1370" s="241">
        <f t="shared" si="66"/>
        <v>-0.3826834323615011</v>
      </c>
      <c r="D1370" s="241">
        <f>((C1370-C1369)/($A$3))*$D$2*'D-term Reaction'!$G$4</f>
        <v>-31.282522530291615</v>
      </c>
    </row>
    <row r="1371" spans="1:4" x14ac:dyDescent="0.25">
      <c r="A1371" s="241">
        <f t="shared" si="65"/>
        <v>4.2656249999998765E-2</v>
      </c>
      <c r="B1371" s="241">
        <f t="shared" si="64"/>
        <v>7.444920090538096E-4</v>
      </c>
      <c r="C1371" s="241">
        <f t="shared" si="66"/>
        <v>-0.47139673682258104</v>
      </c>
      <c r="D1371" s="241">
        <f>((C1371-C1370)/($A$3))*$D$2*'D-term Reaction'!$G$4</f>
        <v>-30.034776358343223</v>
      </c>
    </row>
    <row r="1372" spans="1:4" x14ac:dyDescent="0.25">
      <c r="A1372" s="241">
        <f t="shared" si="65"/>
        <v>4.2687499999998761E-2</v>
      </c>
      <c r="B1372" s="241">
        <f t="shared" si="64"/>
        <v>7.4503742444505781E-4</v>
      </c>
      <c r="C1372" s="241">
        <f t="shared" si="66"/>
        <v>-0.5555702330163661</v>
      </c>
      <c r="D1372" s="241">
        <f>((C1372-C1371)/($A$3))*$D$2*'D-term Reaction'!$G$4</f>
        <v>-28.497778871367867</v>
      </c>
    </row>
    <row r="1373" spans="1:4" x14ac:dyDescent="0.25">
      <c r="A1373" s="241">
        <f t="shared" si="65"/>
        <v>4.2718749999998758E-2</v>
      </c>
      <c r="B1373" s="241">
        <f t="shared" si="64"/>
        <v>7.4558283983630592E-4</v>
      </c>
      <c r="C1373" s="241">
        <f t="shared" si="66"/>
        <v>-0.63439328416062291</v>
      </c>
      <c r="D1373" s="241">
        <f>((C1373-C1372)/($A$3))*$D$2*'D-term Reaction'!$G$4</f>
        <v>-26.686332195399583</v>
      </c>
    </row>
    <row r="1374" spans="1:4" x14ac:dyDescent="0.25">
      <c r="A1374" s="241">
        <f t="shared" si="65"/>
        <v>4.2749999999998754E-2</v>
      </c>
      <c r="B1374" s="241">
        <f t="shared" si="64"/>
        <v>7.4612825522755413E-4</v>
      </c>
      <c r="C1374" s="241">
        <f t="shared" si="66"/>
        <v>-0.70710678118376979</v>
      </c>
      <c r="D1374" s="241">
        <f>((C1374-C1373)/($A$3))*$D$2*'D-term Reaction'!$G$4</f>
        <v>-24.617881552156607</v>
      </c>
    </row>
    <row r="1375" spans="1:4" x14ac:dyDescent="0.25">
      <c r="A1375" s="241">
        <f t="shared" si="65"/>
        <v>4.2781249999998751E-2</v>
      </c>
      <c r="B1375" s="241">
        <f t="shared" si="64"/>
        <v>7.4667367061880235E-4</v>
      </c>
      <c r="C1375" s="241">
        <f t="shared" si="66"/>
        <v>-0.77301045336025143</v>
      </c>
      <c r="D1375" s="241">
        <f>((C1375-C1374)/($A$3))*$D$2*'D-term Reaction'!$G$4</f>
        <v>-22.312347252069621</v>
      </c>
    </row>
    <row r="1376" spans="1:4" x14ac:dyDescent="0.25">
      <c r="A1376" s="241">
        <f t="shared" si="65"/>
        <v>4.2812499999998747E-2</v>
      </c>
      <c r="B1376" s="241">
        <f t="shared" si="64"/>
        <v>7.4721908601005046E-4</v>
      </c>
      <c r="C1376" s="241">
        <f t="shared" si="66"/>
        <v>-0.83146961230035843</v>
      </c>
      <c r="D1376" s="241">
        <f>((C1376-C1375)/($A$3))*$D$2*'D-term Reaction'!$G$4</f>
        <v>-19.791932850762624</v>
      </c>
    </row>
    <row r="1377" spans="1:4" x14ac:dyDescent="0.25">
      <c r="A1377" s="241">
        <f t="shared" si="65"/>
        <v>4.2843749999998744E-2</v>
      </c>
      <c r="B1377" s="241">
        <f t="shared" si="64"/>
        <v>7.4776450140129867E-4</v>
      </c>
      <c r="C1377" s="241">
        <f t="shared" si="66"/>
        <v>-0.88192126434649099</v>
      </c>
      <c r="D1377" s="241">
        <f>((C1377-C1376)/($A$3))*$D$2*'D-term Reaction'!$G$4</f>
        <v>-17.080911316738636</v>
      </c>
    </row>
    <row r="1378" spans="1:4" x14ac:dyDescent="0.25">
      <c r="A1378" s="241">
        <f t="shared" si="65"/>
        <v>4.2874999999998741E-2</v>
      </c>
      <c r="B1378" s="241">
        <f t="shared" si="64"/>
        <v>7.4830991679254678E-4</v>
      </c>
      <c r="C1378" s="241">
        <f t="shared" si="66"/>
        <v>-0.92387953250976662</v>
      </c>
      <c r="D1378" s="241">
        <f>((C1378-C1377)/($A$3))*$D$2*'D-term Reaction'!$G$4</f>
        <v>-14.205391269358598</v>
      </c>
    </row>
    <row r="1379" spans="1:4" x14ac:dyDescent="0.25">
      <c r="A1379" s="241">
        <f t="shared" si="65"/>
        <v>4.2906249999998737E-2</v>
      </c>
      <c r="B1379" s="241">
        <f t="shared" si="64"/>
        <v>7.48855332183795E-4</v>
      </c>
      <c r="C1379" s="241">
        <f t="shared" si="66"/>
        <v>-0.95694033573105874</v>
      </c>
      <c r="D1379" s="241">
        <f>((C1379-C1378)/($A$3))*$D$2*'D-term Reaction'!$G$4</f>
        <v>-11.193065538600662</v>
      </c>
    </row>
    <row r="1380" spans="1:4" x14ac:dyDescent="0.25">
      <c r="A1380" s="241">
        <f t="shared" si="65"/>
        <v>4.2937499999998734E-2</v>
      </c>
      <c r="B1380" s="241">
        <f t="shared" si="64"/>
        <v>7.494007475750431E-4</v>
      </c>
      <c r="C1380" s="241">
        <f t="shared" si="66"/>
        <v>-0.98078528040245394</v>
      </c>
      <c r="D1380" s="241">
        <f>((C1380-C1379)/($A$3))*$D$2*'D-term Reaction'!$G$4</f>
        <v>-8.0729444679475577</v>
      </c>
    </row>
    <row r="1381" spans="1:4" x14ac:dyDescent="0.25">
      <c r="A1381" s="241">
        <f t="shared" si="65"/>
        <v>4.296874999999873E-2</v>
      </c>
      <c r="B1381" s="241">
        <f t="shared" si="64"/>
        <v>7.4994616296629132E-4</v>
      </c>
      <c r="C1381" s="241">
        <f t="shared" si="66"/>
        <v>-0.99518472667180502</v>
      </c>
      <c r="D1381" s="241">
        <f>((C1381-C1380)/($A$3))*$D$2*'D-term Reaction'!$G$4</f>
        <v>-4.8750765289515012</v>
      </c>
    </row>
    <row r="1382" spans="1:4" x14ac:dyDescent="0.25">
      <c r="A1382" s="241">
        <f t="shared" si="65"/>
        <v>4.2999999999998727E-2</v>
      </c>
      <c r="B1382" s="241">
        <f t="shared" si="64"/>
        <v>7.5049157835753953E-4</v>
      </c>
      <c r="C1382" s="241">
        <f t="shared" si="66"/>
        <v>-1</v>
      </c>
      <c r="D1382" s="241">
        <f>((C1382-C1381)/($A$3))*$D$2*'D-term Reaction'!$G$4</f>
        <v>-1.6302589379936923</v>
      </c>
    </row>
    <row r="1383" spans="1:4" x14ac:dyDescent="0.25">
      <c r="A1383" s="241">
        <f t="shared" si="65"/>
        <v>4.3031249999998723E-2</v>
      </c>
      <c r="B1383" s="241">
        <f t="shared" si="64"/>
        <v>7.5103699374878764E-4</v>
      </c>
      <c r="C1383" s="241">
        <f t="shared" si="66"/>
        <v>-0.9951847266725895</v>
      </c>
      <c r="D1383" s="241">
        <f>((C1383-C1382)/($A$3))*$D$2*'D-term Reaction'!$G$4</f>
        <v>1.6302589377280974</v>
      </c>
    </row>
    <row r="1384" spans="1:4" x14ac:dyDescent="0.25">
      <c r="A1384" s="241">
        <f t="shared" si="65"/>
        <v>4.306249999999872E-2</v>
      </c>
      <c r="B1384" s="241">
        <f t="shared" si="64"/>
        <v>7.5158240914003586E-4</v>
      </c>
      <c r="C1384" s="241">
        <f t="shared" si="66"/>
        <v>-0.98078528040401547</v>
      </c>
      <c r="D1384" s="241">
        <f>((C1384-C1383)/($A$3))*$D$2*'D-term Reaction'!$G$4</f>
        <v>4.8750765286884246</v>
      </c>
    </row>
    <row r="1385" spans="1:4" x14ac:dyDescent="0.25">
      <c r="A1385" s="241">
        <f t="shared" si="65"/>
        <v>4.3093749999998716E-2</v>
      </c>
      <c r="B1385" s="241">
        <f t="shared" si="64"/>
        <v>7.5212782453128397E-4</v>
      </c>
      <c r="C1385" s="241">
        <f t="shared" si="66"/>
        <v>-0.95694033573338222</v>
      </c>
      <c r="D1385" s="241">
        <f>((C1385-C1384)/($A$3))*$D$2*'D-term Reaction'!$G$4</f>
        <v>8.0729444676895934</v>
      </c>
    </row>
    <row r="1386" spans="1:4" x14ac:dyDescent="0.25">
      <c r="A1386" s="241">
        <f t="shared" si="65"/>
        <v>4.3124999999998713E-2</v>
      </c>
      <c r="B1386" s="241">
        <f t="shared" si="64"/>
        <v>7.5267323992253218E-4</v>
      </c>
      <c r="C1386" s="241">
        <f t="shared" si="66"/>
        <v>-0.92387953251282973</v>
      </c>
      <c r="D1386" s="241">
        <f>((C1386-C1385)/($A$3))*$D$2*'D-term Reaction'!$G$4</f>
        <v>11.19306553835025</v>
      </c>
    </row>
    <row r="1387" spans="1:4" x14ac:dyDescent="0.25">
      <c r="A1387" s="241">
        <f t="shared" si="65"/>
        <v>4.315624999999871E-2</v>
      </c>
      <c r="B1387" s="241">
        <f t="shared" si="64"/>
        <v>7.5321865531378029E-4</v>
      </c>
      <c r="C1387" s="241">
        <f t="shared" si="66"/>
        <v>-0.88192126435026419</v>
      </c>
      <c r="D1387" s="241">
        <f>((C1387-C1386)/($A$3))*$D$2*'D-term Reaction'!$G$4</f>
        <v>14.205391269118188</v>
      </c>
    </row>
    <row r="1388" spans="1:4" x14ac:dyDescent="0.25">
      <c r="A1388" s="241">
        <f t="shared" si="65"/>
        <v>4.3187499999998706E-2</v>
      </c>
      <c r="B1388" s="241">
        <f t="shared" si="64"/>
        <v>7.537640707050285E-4</v>
      </c>
      <c r="C1388" s="241">
        <f t="shared" si="66"/>
        <v>-0.83146961230480532</v>
      </c>
      <c r="D1388" s="241">
        <f>((C1388-C1387)/($A$3))*$D$2*'D-term Reaction'!$G$4</f>
        <v>17.080911316510555</v>
      </c>
    </row>
    <row r="1389" spans="1:4" x14ac:dyDescent="0.25">
      <c r="A1389" s="241">
        <f t="shared" si="65"/>
        <v>4.3218749999998703E-2</v>
      </c>
      <c r="B1389" s="241">
        <f t="shared" si="64"/>
        <v>7.5430948609627661E-4</v>
      </c>
      <c r="C1389" s="241">
        <f t="shared" si="66"/>
        <v>-0.77301045336532914</v>
      </c>
      <c r="D1389" s="241">
        <f>((C1389-C1388)/($A$3))*$D$2*'D-term Reaction'!$G$4</f>
        <v>19.791932850549053</v>
      </c>
    </row>
    <row r="1390" spans="1:4" x14ac:dyDescent="0.25">
      <c r="A1390" s="241">
        <f t="shared" si="65"/>
        <v>4.3249999999998699E-2</v>
      </c>
      <c r="B1390" s="241">
        <f t="shared" si="64"/>
        <v>7.5485490148752483E-4</v>
      </c>
      <c r="C1390" s="241">
        <f t="shared" si="66"/>
        <v>-0.7071067811894296</v>
      </c>
      <c r="D1390" s="241">
        <f>((C1390-C1389)/($A$3))*$D$2*'D-term Reaction'!$G$4</f>
        <v>22.312347251872549</v>
      </c>
    </row>
    <row r="1391" spans="1:4" x14ac:dyDescent="0.25">
      <c r="A1391" s="241">
        <f t="shared" si="65"/>
        <v>4.3281249999998696E-2</v>
      </c>
      <c r="B1391" s="241">
        <f t="shared" si="64"/>
        <v>7.5540031687877304E-4</v>
      </c>
      <c r="C1391" s="241">
        <f t="shared" si="66"/>
        <v>-0.63439328416681018</v>
      </c>
      <c r="D1391" s="241">
        <f>((C1391-C1390)/($A$3))*$D$2*'D-term Reaction'!$G$4</f>
        <v>24.61788155197803</v>
      </c>
    </row>
    <row r="1392" spans="1:4" x14ac:dyDescent="0.25">
      <c r="A1392" s="241">
        <f t="shared" si="65"/>
        <v>4.3312499999998692E-2</v>
      </c>
      <c r="B1392" s="241">
        <f t="shared" si="64"/>
        <v>7.5594573227002115E-4</v>
      </c>
      <c r="C1392" s="241">
        <f t="shared" si="66"/>
        <v>-0.55557023302302122</v>
      </c>
      <c r="D1392" s="241">
        <f>((C1392-C1391)/($A$3))*$D$2*'D-term Reaction'!$G$4</f>
        <v>26.686332195241189</v>
      </c>
    </row>
    <row r="1393" spans="1:4" x14ac:dyDescent="0.25">
      <c r="A1393" s="241">
        <f t="shared" si="65"/>
        <v>4.3343749999998689E-2</v>
      </c>
      <c r="B1393" s="241">
        <f t="shared" si="64"/>
        <v>7.5649114766126937E-4</v>
      </c>
      <c r="C1393" s="241">
        <f t="shared" si="66"/>
        <v>-0.47139673682964012</v>
      </c>
      <c r="D1393" s="241">
        <f>((C1393-C1392)/($A$3))*$D$2*'D-term Reaction'!$G$4</f>
        <v>28.497778871231102</v>
      </c>
    </row>
    <row r="1394" spans="1:4" x14ac:dyDescent="0.25">
      <c r="A1394" s="241">
        <f t="shared" si="65"/>
        <v>4.3374999999998685E-2</v>
      </c>
      <c r="B1394" s="241">
        <f t="shared" si="64"/>
        <v>7.5703656305251747E-4</v>
      </c>
      <c r="C1394" s="241">
        <f t="shared" si="66"/>
        <v>-0.38268343236892222</v>
      </c>
      <c r="D1394" s="241">
        <f>((C1394-C1393)/($A$3))*$D$2*'D-term Reaction'!$G$4</f>
        <v>30.034776358220647</v>
      </c>
    </row>
    <row r="1395" spans="1:4" x14ac:dyDescent="0.25">
      <c r="A1395" s="241">
        <f t="shared" si="65"/>
        <v>4.3406249999998682E-2</v>
      </c>
      <c r="B1395" s="241">
        <f t="shared" si="64"/>
        <v>7.5758197844376569E-4</v>
      </c>
      <c r="C1395" s="241">
        <f t="shared" si="66"/>
        <v>-0.29028467725842211</v>
      </c>
      <c r="D1395" s="241">
        <f>((C1395-C1394)/($A$3))*$D$2*'D-term Reaction'!$G$4</f>
        <v>31.282522530210915</v>
      </c>
    </row>
    <row r="1396" spans="1:4" x14ac:dyDescent="0.25">
      <c r="A1396" s="241">
        <f t="shared" si="65"/>
        <v>4.3437499999998679E-2</v>
      </c>
      <c r="B1396" s="241">
        <f t="shared" si="64"/>
        <v>7.581273938350138E-4</v>
      </c>
      <c r="C1396" s="241">
        <f t="shared" si="66"/>
        <v>-0.1950903220202044</v>
      </c>
      <c r="D1396" s="241">
        <f>((C1396-C1395)/($A$3))*$D$2*'D-term Reaction'!$G$4</f>
        <v>32.229000909450981</v>
      </c>
    </row>
    <row r="1397" spans="1:4" x14ac:dyDescent="0.25">
      <c r="A1397" s="241">
        <f t="shared" si="65"/>
        <v>4.3468749999998675E-2</v>
      </c>
      <c r="B1397" s="241">
        <f t="shared" si="64"/>
        <v>7.5867280922626201E-4</v>
      </c>
      <c r="C1397" s="241">
        <f t="shared" si="66"/>
        <v>-9.80171403337146E-2</v>
      </c>
      <c r="D1397" s="241">
        <f>((C1397-C1396)/($A$3))*$D$2*'D-term Reaction'!$G$4</f>
        <v>32.865096391777989</v>
      </c>
    </row>
    <row r="1398" spans="1:4" x14ac:dyDescent="0.25">
      <c r="A1398" s="241">
        <f t="shared" si="65"/>
        <v>4.3499999999998672E-2</v>
      </c>
      <c r="B1398" s="241">
        <f t="shared" si="64"/>
        <v>7.5921822461751012E-4</v>
      </c>
      <c r="C1398" s="241">
        <f t="shared" si="66"/>
        <v>-4.1922024662452428E-12</v>
      </c>
      <c r="D1398" s="241">
        <f>((C1398-C1397)/($A$3))*$D$2*'D-term Reaction'!$G$4</f>
        <v>33.184683029963097</v>
      </c>
    </row>
    <row r="1399" spans="1:4" x14ac:dyDescent="0.25">
      <c r="A1399" s="241">
        <f t="shared" si="65"/>
        <v>4.3531249999998668E-2</v>
      </c>
      <c r="B1399" s="241">
        <f t="shared" si="64"/>
        <v>7.5976364000875833E-4</v>
      </c>
      <c r="C1399" s="241">
        <f t="shared" si="66"/>
        <v>9.8017140325398863E-2</v>
      </c>
      <c r="D1399" s="241">
        <f>((C1399-C1398)/($A$3))*$D$2*'D-term Reaction'!$G$4</f>
        <v>33.184683029986346</v>
      </c>
    </row>
    <row r="1400" spans="1:4" x14ac:dyDescent="0.25">
      <c r="A1400" s="241">
        <f t="shared" si="65"/>
        <v>4.3562499999998665E-2</v>
      </c>
      <c r="B1400" s="241">
        <f t="shared" si="64"/>
        <v>7.6030905540000655E-4</v>
      </c>
      <c r="C1400" s="241">
        <f t="shared" si="66"/>
        <v>0.19509032201203685</v>
      </c>
      <c r="D1400" s="241">
        <f>((C1400-C1399)/($A$3))*$D$2*'D-term Reaction'!$G$4</f>
        <v>32.86509639182816</v>
      </c>
    </row>
    <row r="1401" spans="1:4" x14ac:dyDescent="0.25">
      <c r="A1401" s="241">
        <f t="shared" si="65"/>
        <v>4.3593749999998661E-2</v>
      </c>
      <c r="B1401" s="241">
        <f t="shared" si="64"/>
        <v>7.6085447079125466E-4</v>
      </c>
      <c r="C1401" s="241">
        <f t="shared" si="66"/>
        <v>0.29028467725042589</v>
      </c>
      <c r="D1401" s="241">
        <f>((C1401-C1400)/($A$3))*$D$2*'D-term Reaction'!$G$4</f>
        <v>32.22900090950899</v>
      </c>
    </row>
    <row r="1402" spans="1:4" x14ac:dyDescent="0.25">
      <c r="A1402" s="241">
        <f t="shared" si="65"/>
        <v>4.3624999999998658E-2</v>
      </c>
      <c r="B1402" s="241">
        <f t="shared" si="64"/>
        <v>7.6139988618250287E-4</v>
      </c>
      <c r="C1402" s="241">
        <f t="shared" si="66"/>
        <v>0.38268343236120228</v>
      </c>
      <c r="D1402" s="241">
        <f>((C1402-C1401)/($A$3))*$D$2*'D-term Reaction'!$G$4</f>
        <v>31.282522530304451</v>
      </c>
    </row>
    <row r="1403" spans="1:4" x14ac:dyDescent="0.25">
      <c r="A1403" s="241">
        <f t="shared" si="65"/>
        <v>4.3656249999998654E-2</v>
      </c>
      <c r="B1403" s="241">
        <f t="shared" si="64"/>
        <v>7.6194530157375098E-4</v>
      </c>
      <c r="C1403" s="241">
        <f t="shared" si="66"/>
        <v>0.47139673682227079</v>
      </c>
      <c r="D1403" s="241">
        <f>((C1403-C1402)/($A$3))*$D$2*'D-term Reaction'!$G$4</f>
        <v>30.03477635833935</v>
      </c>
    </row>
    <row r="1404" spans="1:4" x14ac:dyDescent="0.25">
      <c r="A1404" s="241">
        <f t="shared" si="65"/>
        <v>4.3687499999998651E-2</v>
      </c>
      <c r="B1404" s="241">
        <f t="shared" si="64"/>
        <v>7.624907169649992E-4</v>
      </c>
      <c r="C1404" s="241">
        <f t="shared" si="66"/>
        <v>0.55557023301607344</v>
      </c>
      <c r="D1404" s="241">
        <f>((C1404-C1403)/($A$3))*$D$2*'D-term Reaction'!$G$4</f>
        <v>28.497778871373821</v>
      </c>
    </row>
    <row r="1405" spans="1:4" x14ac:dyDescent="0.25">
      <c r="A1405" s="241">
        <f t="shared" si="65"/>
        <v>4.3718749999998648E-2</v>
      </c>
      <c r="B1405" s="241">
        <f t="shared" si="64"/>
        <v>7.630361323562473E-4</v>
      </c>
      <c r="C1405" s="241">
        <f t="shared" si="66"/>
        <v>0.6343932841603509</v>
      </c>
      <c r="D1405" s="241">
        <f>((C1405-C1404)/($A$3))*$D$2*'D-term Reaction'!$G$4</f>
        <v>26.686332195406571</v>
      </c>
    </row>
    <row r="1406" spans="1:4" x14ac:dyDescent="0.25">
      <c r="A1406" s="241">
        <f t="shared" si="65"/>
        <v>4.3749999999998644E-2</v>
      </c>
      <c r="B1406" s="241">
        <f t="shared" si="64"/>
        <v>7.6358154774749552E-4</v>
      </c>
      <c r="C1406" s="241">
        <f t="shared" si="66"/>
        <v>0.70710678118354109</v>
      </c>
      <c r="D1406" s="241">
        <f>((C1406-C1405)/($A$3))*$D$2*'D-term Reaction'!$G$4</f>
        <v>24.617881552171269</v>
      </c>
    </row>
    <row r="1407" spans="1:4" x14ac:dyDescent="0.25">
      <c r="A1407" s="241">
        <f t="shared" si="65"/>
        <v>4.3781249999998641E-2</v>
      </c>
      <c r="B1407" s="241">
        <f t="shared" si="64"/>
        <v>7.6412696313874363E-4</v>
      </c>
      <c r="C1407" s="241">
        <f t="shared" si="66"/>
        <v>0.77301045336002816</v>
      </c>
      <c r="D1407" s="241">
        <f>((C1407-C1406)/($A$3))*$D$2*'D-term Reaction'!$G$4</f>
        <v>22.312347252071458</v>
      </c>
    </row>
    <row r="1408" spans="1:4" x14ac:dyDescent="0.25">
      <c r="A1408" s="241">
        <f t="shared" si="65"/>
        <v>4.3812499999998637E-2</v>
      </c>
      <c r="B1408" s="241">
        <f t="shared" si="64"/>
        <v>7.6467237852999184E-4</v>
      </c>
      <c r="C1408" s="241">
        <f t="shared" si="66"/>
        <v>0.83146961230016303</v>
      </c>
      <c r="D1408" s="241">
        <f>((C1408-C1407)/($A$3))*$D$2*'D-term Reaction'!$G$4</f>
        <v>19.791932850772064</v>
      </c>
    </row>
    <row r="1409" spans="1:4" x14ac:dyDescent="0.25">
      <c r="A1409" s="241">
        <f t="shared" si="65"/>
        <v>4.3843749999998634E-2</v>
      </c>
      <c r="B1409" s="241">
        <f t="shared" si="64"/>
        <v>7.6521779392124006E-4</v>
      </c>
      <c r="C1409" s="241">
        <f t="shared" si="66"/>
        <v>0.88192126434632523</v>
      </c>
      <c r="D1409" s="241">
        <f>((C1409-C1408)/($A$3))*$D$2*'D-term Reaction'!$G$4</f>
        <v>17.080911316748672</v>
      </c>
    </row>
    <row r="1410" spans="1:4" x14ac:dyDescent="0.25">
      <c r="A1410" s="241">
        <f t="shared" si="65"/>
        <v>4.387499999999863E-2</v>
      </c>
      <c r="B1410" s="241">
        <f t="shared" si="64"/>
        <v>7.6576320931248817E-4</v>
      </c>
      <c r="C1410" s="241">
        <f t="shared" si="66"/>
        <v>0.92387953250964283</v>
      </c>
      <c r="D1410" s="241">
        <f>((C1410-C1409)/($A$3))*$D$2*'D-term Reaction'!$G$4</f>
        <v>14.205391269372807</v>
      </c>
    </row>
    <row r="1411" spans="1:4" x14ac:dyDescent="0.25">
      <c r="A1411" s="241">
        <f t="shared" si="65"/>
        <v>4.3906249999998627E-2</v>
      </c>
      <c r="B1411" s="241">
        <f t="shared" si="64"/>
        <v>7.6630862470373638E-4</v>
      </c>
      <c r="C1411" s="241">
        <f t="shared" si="66"/>
        <v>0.9569403357309566</v>
      </c>
      <c r="D1411" s="241">
        <f>((C1411-C1410)/($A$3))*$D$2*'D-term Reaction'!$G$4</f>
        <v>11.193065538607987</v>
      </c>
    </row>
    <row r="1412" spans="1:4" x14ac:dyDescent="0.25">
      <c r="A1412" s="241">
        <f t="shared" si="65"/>
        <v>4.3937499999998623E-2</v>
      </c>
      <c r="B1412" s="241">
        <f t="shared" si="64"/>
        <v>7.6685404009498449E-4</v>
      </c>
      <c r="C1412" s="241">
        <f t="shared" si="66"/>
        <v>0.98078528040238533</v>
      </c>
      <c r="D1412" s="241">
        <f>((C1412-C1411)/($A$3))*$D$2*'D-term Reaction'!$G$4</f>
        <v>8.0729444679589086</v>
      </c>
    </row>
    <row r="1413" spans="1:4" x14ac:dyDescent="0.25">
      <c r="A1413" s="241">
        <f t="shared" si="65"/>
        <v>4.396874999999862E-2</v>
      </c>
      <c r="B1413" s="241">
        <f t="shared" si="64"/>
        <v>7.673994554862327E-4</v>
      </c>
      <c r="C1413" s="241">
        <f t="shared" si="66"/>
        <v>0.99518472667177049</v>
      </c>
      <c r="D1413" s="241">
        <f>((C1413-C1412)/($A$3))*$D$2*'D-term Reaction'!$G$4</f>
        <v>4.8750765289630404</v>
      </c>
    </row>
    <row r="1414" spans="1:4" x14ac:dyDescent="0.25">
      <c r="A1414" s="241">
        <f t="shared" si="65"/>
        <v>4.3999999999998617E-2</v>
      </c>
      <c r="B1414" s="241">
        <f t="shared" si="64"/>
        <v>7.6794487087748081E-4</v>
      </c>
      <c r="C1414" s="241">
        <f t="shared" si="66"/>
        <v>1</v>
      </c>
      <c r="D1414" s="241">
        <f>((C1414-C1413)/($A$3))*$D$2*'D-term Reaction'!$G$4</f>
        <v>1.6302589380053822</v>
      </c>
    </row>
    <row r="1415" spans="1:4" x14ac:dyDescent="0.25">
      <c r="A1415" s="241">
        <f t="shared" si="65"/>
        <v>4.4031249999998613E-2</v>
      </c>
      <c r="B1415" s="241">
        <f t="shared" si="64"/>
        <v>7.6849028626872903E-4</v>
      </c>
      <c r="C1415" s="241">
        <f t="shared" si="66"/>
        <v>0.99518472667262403</v>
      </c>
      <c r="D1415" s="241">
        <f>((C1415-C1414)/($A$3))*$D$2*'D-term Reaction'!$G$4</f>
        <v>-1.6302589377164078</v>
      </c>
    </row>
    <row r="1416" spans="1:4" x14ac:dyDescent="0.25">
      <c r="A1416" s="241">
        <f t="shared" si="65"/>
        <v>4.406249999999861E-2</v>
      </c>
      <c r="B1416" s="241">
        <f t="shared" si="64"/>
        <v>7.6903570165997724E-4</v>
      </c>
      <c r="C1416" s="241">
        <f t="shared" si="66"/>
        <v>0.98078528040407864</v>
      </c>
      <c r="D1416" s="241">
        <f>((C1416-C1415)/($A$3))*$D$2*'D-term Reaction'!$G$4</f>
        <v>-4.8750765286787265</v>
      </c>
    </row>
    <row r="1417" spans="1:4" x14ac:dyDescent="0.25">
      <c r="A1417" s="241">
        <f t="shared" si="65"/>
        <v>4.4093749999998606E-2</v>
      </c>
      <c r="B1417" s="241">
        <f t="shared" si="64"/>
        <v>7.6958111705122535E-4</v>
      </c>
      <c r="C1417" s="241">
        <f t="shared" si="66"/>
        <v>0.95694033573348436</v>
      </c>
      <c r="D1417" s="241">
        <f>((C1417-C1416)/($A$3))*$D$2*'D-term Reaction'!$G$4</f>
        <v>-8.0729444676763986</v>
      </c>
    </row>
    <row r="1418" spans="1:4" x14ac:dyDescent="0.25">
      <c r="A1418" s="241">
        <f t="shared" si="65"/>
        <v>4.4124999999998603E-2</v>
      </c>
      <c r="B1418" s="241">
        <f t="shared" si="64"/>
        <v>7.7012653244247357E-4</v>
      </c>
      <c r="C1418" s="241">
        <f t="shared" si="66"/>
        <v>0.92387953251296429</v>
      </c>
      <c r="D1418" s="241">
        <f>((C1418-C1417)/($A$3))*$D$2*'D-term Reaction'!$G$4</f>
        <v>-11.193065538339276</v>
      </c>
    </row>
    <row r="1419" spans="1:4" x14ac:dyDescent="0.25">
      <c r="A1419" s="241">
        <f t="shared" si="65"/>
        <v>4.4156249999998599E-2</v>
      </c>
      <c r="B1419" s="241">
        <f t="shared" si="64"/>
        <v>7.7067194783372167E-4</v>
      </c>
      <c r="C1419" s="241">
        <f t="shared" si="66"/>
        <v>0.88192126435043006</v>
      </c>
      <c r="D1419" s="241">
        <f>((C1419-C1418)/($A$3))*$D$2*'D-term Reaction'!$G$4</f>
        <v>-14.205391269107588</v>
      </c>
    </row>
    <row r="1420" spans="1:4" x14ac:dyDescent="0.25">
      <c r="A1420" s="241">
        <f t="shared" si="65"/>
        <v>4.4187499999998596E-2</v>
      </c>
      <c r="B1420" s="241">
        <f t="shared" si="64"/>
        <v>7.7121736322496989E-4</v>
      </c>
      <c r="C1420" s="241">
        <f t="shared" si="66"/>
        <v>0.83146961230498495</v>
      </c>
      <c r="D1420" s="241">
        <f>((C1420-C1419)/($A$3))*$D$2*'D-term Reaction'!$G$4</f>
        <v>-17.08091131650589</v>
      </c>
    </row>
    <row r="1421" spans="1:4" x14ac:dyDescent="0.25">
      <c r="A1421" s="241">
        <f t="shared" si="65"/>
        <v>4.4218749999998593E-2</v>
      </c>
      <c r="B1421" s="241">
        <f t="shared" si="64"/>
        <v>7.71762778616218E-4</v>
      </c>
      <c r="C1421" s="241">
        <f t="shared" si="66"/>
        <v>0.77301045336555241</v>
      </c>
      <c r="D1421" s="241">
        <f>((C1421-C1420)/($A$3))*$D$2*'D-term Reaction'!$G$4</f>
        <v>-19.79193285053428</v>
      </c>
    </row>
    <row r="1422" spans="1:4" x14ac:dyDescent="0.25">
      <c r="A1422" s="241">
        <f t="shared" si="65"/>
        <v>4.4249999999998589E-2</v>
      </c>
      <c r="B1422" s="241">
        <f t="shared" si="64"/>
        <v>7.7230819400746621E-4</v>
      </c>
      <c r="C1422" s="241">
        <f t="shared" si="66"/>
        <v>0.7071067811896784</v>
      </c>
      <c r="D1422" s="241">
        <f>((C1422-C1421)/($A$3))*$D$2*'D-term Reaction'!$G$4</f>
        <v>-22.312347251863901</v>
      </c>
    </row>
    <row r="1423" spans="1:4" x14ac:dyDescent="0.25">
      <c r="A1423" s="241">
        <f t="shared" si="65"/>
        <v>4.4281249999998586E-2</v>
      </c>
      <c r="B1423" s="241">
        <f t="shared" si="64"/>
        <v>7.7285360939871432E-4</v>
      </c>
      <c r="C1423" s="241">
        <f t="shared" si="66"/>
        <v>0.63439328416710405</v>
      </c>
      <c r="D1423" s="241">
        <f>((C1423-C1422)/($A$3))*$D$2*'D-term Reaction'!$G$4</f>
        <v>-24.617881551962768</v>
      </c>
    </row>
    <row r="1424" spans="1:4" x14ac:dyDescent="0.25">
      <c r="A1424" s="241">
        <f t="shared" si="65"/>
        <v>4.4312499999998582E-2</v>
      </c>
      <c r="B1424" s="241">
        <f t="shared" ref="B1424:B1466" si="67">RADIANS(A1424)</f>
        <v>7.7339902478996254E-4</v>
      </c>
      <c r="C1424" s="241">
        <f t="shared" si="66"/>
        <v>0.55557023302329012</v>
      </c>
      <c r="D1424" s="241">
        <f>((C1424-C1423)/($A$3))*$D$2*'D-term Reaction'!$G$4</f>
        <v>-26.686332195249644</v>
      </c>
    </row>
    <row r="1425" spans="1:4" x14ac:dyDescent="0.25">
      <c r="A1425" s="241">
        <f t="shared" ref="A1425:A1466" si="68">A1424+$A$3</f>
        <v>4.4343749999998579E-2</v>
      </c>
      <c r="B1425" s="241">
        <f t="shared" si="67"/>
        <v>7.7394444018121075E-4</v>
      </c>
      <c r="C1425" s="241">
        <f t="shared" ref="C1425:C1466" si="69">$C$2*COS(B1425*$B$2*360)</f>
        <v>0.47139673682992533</v>
      </c>
      <c r="D1425" s="241">
        <f>((C1425-C1424)/($A$3))*$D$2*'D-term Reaction'!$G$4</f>
        <v>-28.497778871225577</v>
      </c>
    </row>
    <row r="1426" spans="1:4" x14ac:dyDescent="0.25">
      <c r="A1426" s="241">
        <f t="shared" si="68"/>
        <v>4.4374999999998575E-2</v>
      </c>
      <c r="B1426" s="241">
        <f t="shared" si="67"/>
        <v>7.7448985557245886E-4</v>
      </c>
      <c r="C1426" s="241">
        <f t="shared" si="69"/>
        <v>0.38268343236922103</v>
      </c>
      <c r="D1426" s="241">
        <f>((C1426-C1425)/($A$3))*$D$2*'D-term Reaction'!$G$4</f>
        <v>-30.034776358216043</v>
      </c>
    </row>
    <row r="1427" spans="1:4" x14ac:dyDescent="0.25">
      <c r="A1427" s="241">
        <f t="shared" si="68"/>
        <v>4.4406249999998572E-2</v>
      </c>
      <c r="B1427" s="241">
        <f t="shared" si="67"/>
        <v>7.7503527096370707E-4</v>
      </c>
      <c r="C1427" s="241">
        <f t="shared" si="69"/>
        <v>0.29028467725875878</v>
      </c>
      <c r="D1427" s="241">
        <f>((C1427-C1426)/($A$3))*$D$2*'D-term Reaction'!$G$4</f>
        <v>-31.282522530198097</v>
      </c>
    </row>
    <row r="1428" spans="1:4" x14ac:dyDescent="0.25">
      <c r="A1428" s="241">
        <f t="shared" si="68"/>
        <v>4.4437499999998568E-2</v>
      </c>
      <c r="B1428" s="241">
        <f t="shared" si="67"/>
        <v>7.7558068635495518E-4</v>
      </c>
      <c r="C1428" s="241">
        <f t="shared" si="69"/>
        <v>0.19509032202054949</v>
      </c>
      <c r="D1428" s="241">
        <f>((C1428-C1427)/($A$3))*$D$2*'D-term Reaction'!$G$4</f>
        <v>-32.229000909448139</v>
      </c>
    </row>
    <row r="1429" spans="1:4" x14ac:dyDescent="0.25">
      <c r="A1429" s="241">
        <f t="shared" si="68"/>
        <v>4.4468749999998565E-2</v>
      </c>
      <c r="B1429" s="241">
        <f t="shared" si="67"/>
        <v>7.761261017462034E-4</v>
      </c>
      <c r="C1429" s="241">
        <f t="shared" si="69"/>
        <v>9.8017140334036468E-2</v>
      </c>
      <c r="D1429" s="241">
        <f>((C1429-C1428)/($A$3))*$D$2*'D-term Reaction'!$G$4</f>
        <v>-32.865096391785848</v>
      </c>
    </row>
    <row r="1430" spans="1:4" x14ac:dyDescent="0.25">
      <c r="A1430" s="241">
        <f t="shared" si="68"/>
        <v>4.4499999999998562E-2</v>
      </c>
      <c r="B1430" s="241">
        <f t="shared" si="67"/>
        <v>7.766715171374515E-4</v>
      </c>
      <c r="C1430" s="241">
        <f t="shared" si="69"/>
        <v>4.5156219258615793E-12</v>
      </c>
      <c r="D1430" s="241">
        <f>((C1430-C1429)/($A$3))*$D$2*'D-term Reaction'!$G$4</f>
        <v>-33.184683029962571</v>
      </c>
    </row>
    <row r="1431" spans="1:4" x14ac:dyDescent="0.25">
      <c r="A1431" s="241">
        <f t="shared" si="68"/>
        <v>4.4531249999998558E-2</v>
      </c>
      <c r="B1431" s="241">
        <f t="shared" si="67"/>
        <v>7.7721693252869972E-4</v>
      </c>
      <c r="C1431" s="241">
        <f t="shared" si="69"/>
        <v>-9.8017140325048713E-2</v>
      </c>
      <c r="D1431" s="241">
        <f>((C1431-C1430)/($A$3))*$D$2*'D-term Reaction'!$G$4</f>
        <v>-33.1846830299773</v>
      </c>
    </row>
    <row r="1432" spans="1:4" x14ac:dyDescent="0.25">
      <c r="A1432" s="241">
        <f t="shared" si="68"/>
        <v>4.4562499999998555E-2</v>
      </c>
      <c r="B1432" s="241">
        <f t="shared" si="67"/>
        <v>7.7776234791994783E-4</v>
      </c>
      <c r="C1432" s="241">
        <f t="shared" si="69"/>
        <v>-0.1950903220116639</v>
      </c>
      <c r="D1432" s="241">
        <f>((C1432-C1431)/($A$3))*$D$2*'D-term Reaction'!$G$4</f>
        <v>-32.86509639182043</v>
      </c>
    </row>
    <row r="1433" spans="1:4" x14ac:dyDescent="0.25">
      <c r="A1433" s="241">
        <f t="shared" si="68"/>
        <v>4.4593749999998551E-2</v>
      </c>
      <c r="B1433" s="241">
        <f t="shared" si="67"/>
        <v>7.7830776331119604E-4</v>
      </c>
      <c r="C1433" s="241">
        <f t="shared" si="69"/>
        <v>-0.29028467725008922</v>
      </c>
      <c r="D1433" s="241">
        <f>((C1433-C1432)/($A$3))*$D$2*'D-term Reaction'!$G$4</f>
        <v>-32.229000909521275</v>
      </c>
    </row>
    <row r="1434" spans="1:4" x14ac:dyDescent="0.25">
      <c r="A1434" s="241">
        <f t="shared" si="68"/>
        <v>4.4624999999998548E-2</v>
      </c>
      <c r="B1434" s="241">
        <f t="shared" si="67"/>
        <v>7.7885317870244426E-4</v>
      </c>
      <c r="C1434" s="241">
        <f t="shared" si="69"/>
        <v>-0.38268343236087726</v>
      </c>
      <c r="D1434" s="241">
        <f>((C1434-C1433)/($A$3))*$D$2*'D-term Reaction'!$G$4</f>
        <v>-31.282522530308398</v>
      </c>
    </row>
    <row r="1435" spans="1:4" x14ac:dyDescent="0.25">
      <c r="A1435" s="241">
        <f t="shared" si="68"/>
        <v>4.4656249999998544E-2</v>
      </c>
      <c r="B1435" s="241">
        <f t="shared" si="67"/>
        <v>7.7939859409369237E-4</v>
      </c>
      <c r="C1435" s="241">
        <f t="shared" si="69"/>
        <v>-0.47139673682196048</v>
      </c>
      <c r="D1435" s="241">
        <f>((C1435-C1434)/($A$3))*$D$2*'D-term Reaction'!$G$4</f>
        <v>-30.034776358344331</v>
      </c>
    </row>
    <row r="1436" spans="1:4" x14ac:dyDescent="0.25">
      <c r="A1436" s="241">
        <f t="shared" si="68"/>
        <v>4.4687499999998541E-2</v>
      </c>
      <c r="B1436" s="241">
        <f t="shared" si="67"/>
        <v>7.7994400948494058E-4</v>
      </c>
      <c r="C1436" s="241">
        <f t="shared" si="69"/>
        <v>-0.55557023301580455</v>
      </c>
      <c r="D1436" s="241">
        <f>((C1436-C1435)/($A$3))*$D$2*'D-term Reaction'!$G$4</f>
        <v>-28.497778871387844</v>
      </c>
    </row>
    <row r="1437" spans="1:4" x14ac:dyDescent="0.25">
      <c r="A1437" s="241">
        <f t="shared" si="68"/>
        <v>4.4718749999998537E-2</v>
      </c>
      <c r="B1437" s="241">
        <f t="shared" si="67"/>
        <v>7.8048942487618869E-4</v>
      </c>
      <c r="C1437" s="241">
        <f t="shared" si="69"/>
        <v>-0.6343932841600789</v>
      </c>
      <c r="D1437" s="241">
        <f>((C1437-C1436)/($A$3))*$D$2*'D-term Reaction'!$G$4</f>
        <v>-26.686332195405519</v>
      </c>
    </row>
    <row r="1438" spans="1:4" x14ac:dyDescent="0.25">
      <c r="A1438" s="241">
        <f t="shared" si="68"/>
        <v>4.4749999999998534E-2</v>
      </c>
      <c r="B1438" s="241">
        <f t="shared" si="67"/>
        <v>7.8103484026743691E-4</v>
      </c>
      <c r="C1438" s="241">
        <f t="shared" si="69"/>
        <v>-0.70710678118329229</v>
      </c>
      <c r="D1438" s="241">
        <f>((C1438-C1437)/($A$3))*$D$2*'D-term Reaction'!$G$4</f>
        <v>-24.617881552179124</v>
      </c>
    </row>
    <row r="1439" spans="1:4" x14ac:dyDescent="0.25">
      <c r="A1439" s="241">
        <f t="shared" si="68"/>
        <v>4.4781249999998531E-2</v>
      </c>
      <c r="B1439" s="241">
        <f t="shared" si="67"/>
        <v>7.8158025565868501E-4</v>
      </c>
      <c r="C1439" s="241">
        <f t="shared" si="69"/>
        <v>-0.77301045335980501</v>
      </c>
      <c r="D1439" s="241">
        <f>((C1439-C1438)/($A$3))*$D$2*'D-term Reaction'!$G$4</f>
        <v>-22.312347252080144</v>
      </c>
    </row>
    <row r="1440" spans="1:4" x14ac:dyDescent="0.25">
      <c r="A1440" s="241">
        <f t="shared" si="68"/>
        <v>4.4812499999998527E-2</v>
      </c>
      <c r="B1440" s="241">
        <f t="shared" si="67"/>
        <v>7.8212567104993323E-4</v>
      </c>
      <c r="C1440" s="241">
        <f t="shared" si="69"/>
        <v>-0.83146961229998329</v>
      </c>
      <c r="D1440" s="241">
        <f>((C1440-C1439)/($A$3))*$D$2*'D-term Reaction'!$G$4</f>
        <v>-19.791932850786758</v>
      </c>
    </row>
    <row r="1441" spans="1:4" x14ac:dyDescent="0.25">
      <c r="A1441" s="241">
        <f t="shared" si="68"/>
        <v>4.4843749999998524E-2</v>
      </c>
      <c r="B1441" s="241">
        <f t="shared" si="67"/>
        <v>7.8267108644118144E-4</v>
      </c>
      <c r="C1441" s="241">
        <f t="shared" si="69"/>
        <v>-0.88192126434617268</v>
      </c>
      <c r="D1441" s="241">
        <f>((C1441-C1440)/($A$3))*$D$2*'D-term Reaction'!$G$4</f>
        <v>-17.080911316757881</v>
      </c>
    </row>
    <row r="1442" spans="1:4" x14ac:dyDescent="0.25">
      <c r="A1442" s="241">
        <f t="shared" si="68"/>
        <v>4.487499999999852E-2</v>
      </c>
      <c r="B1442" s="241">
        <f t="shared" si="67"/>
        <v>7.8321650183242955E-4</v>
      </c>
      <c r="C1442" s="241">
        <f t="shared" si="69"/>
        <v>-0.92387953250950816</v>
      </c>
      <c r="D1442" s="241">
        <f>((C1442-C1441)/($A$3))*$D$2*'D-term Reaction'!$G$4</f>
        <v>-14.205391269378858</v>
      </c>
    </row>
    <row r="1443" spans="1:4" x14ac:dyDescent="0.25">
      <c r="A1443" s="241">
        <f t="shared" si="68"/>
        <v>4.4906249999998517E-2</v>
      </c>
      <c r="B1443" s="241">
        <f t="shared" si="67"/>
        <v>7.8376191722367777E-4</v>
      </c>
      <c r="C1443" s="241">
        <f t="shared" si="69"/>
        <v>-0.95694033573085446</v>
      </c>
      <c r="D1443" s="241">
        <f>((C1443-C1442)/($A$3))*$D$2*'D-term Reaction'!$G$4</f>
        <v>-11.193065538619004</v>
      </c>
    </row>
    <row r="1444" spans="1:4" x14ac:dyDescent="0.25">
      <c r="A1444" s="241">
        <f t="shared" si="68"/>
        <v>4.4937499999998513E-2</v>
      </c>
      <c r="B1444" s="241">
        <f t="shared" si="67"/>
        <v>7.8430733261492587E-4</v>
      </c>
      <c r="C1444" s="241">
        <f t="shared" si="69"/>
        <v>-0.98078528040232227</v>
      </c>
      <c r="D1444" s="241">
        <f>((C1444-C1443)/($A$3))*$D$2*'D-term Reaction'!$G$4</f>
        <v>-8.0729444679721389</v>
      </c>
    </row>
    <row r="1445" spans="1:4" x14ac:dyDescent="0.25">
      <c r="A1445" s="241">
        <f t="shared" si="68"/>
        <v>4.496874999999851E-2</v>
      </c>
      <c r="B1445" s="241">
        <f t="shared" si="67"/>
        <v>7.8485274800617409E-4</v>
      </c>
      <c r="C1445" s="241">
        <f t="shared" si="69"/>
        <v>-0.99518472667173885</v>
      </c>
      <c r="D1445" s="241">
        <f>((C1445-C1444)/($A$3))*$D$2*'D-term Reaction'!$G$4</f>
        <v>-4.8750765289736782</v>
      </c>
    </row>
    <row r="1446" spans="1:4" x14ac:dyDescent="0.25">
      <c r="A1446" s="241">
        <f t="shared" si="68"/>
        <v>4.4999999999998506E-2</v>
      </c>
      <c r="B1446" s="241">
        <f t="shared" si="67"/>
        <v>7.853981633974222E-4</v>
      </c>
      <c r="C1446" s="241">
        <f t="shared" si="69"/>
        <v>-1</v>
      </c>
      <c r="D1446" s="241">
        <f>((C1446-C1445)/($A$3))*$D$2*'D-term Reaction'!$G$4</f>
        <v>-1.6302589380160946</v>
      </c>
    </row>
    <row r="1447" spans="1:4" x14ac:dyDescent="0.25">
      <c r="A1447" s="241">
        <f t="shared" si="68"/>
        <v>4.5031249999998503E-2</v>
      </c>
      <c r="B1447" s="241">
        <f t="shared" si="67"/>
        <v>7.8594357878867041E-4</v>
      </c>
      <c r="C1447" s="241">
        <f t="shared" si="69"/>
        <v>-0.99518472667265856</v>
      </c>
      <c r="D1447" s="241">
        <f>((C1447-C1446)/($A$3))*$D$2*'D-term Reaction'!$G$4</f>
        <v>1.6302589377047181</v>
      </c>
    </row>
    <row r="1448" spans="1:4" x14ac:dyDescent="0.25">
      <c r="A1448" s="241">
        <f t="shared" si="68"/>
        <v>4.50624999999985E-2</v>
      </c>
      <c r="B1448" s="241">
        <f t="shared" si="67"/>
        <v>7.8648899417991852E-4</v>
      </c>
      <c r="C1448" s="241">
        <f t="shared" si="69"/>
        <v>-0.9807852804041528</v>
      </c>
      <c r="D1448" s="241">
        <f>((C1448-C1447)/($A$3))*$D$2*'D-term Reaction'!$G$4</f>
        <v>4.8750765286653079</v>
      </c>
    </row>
    <row r="1449" spans="1:4" x14ac:dyDescent="0.25">
      <c r="A1449" s="241">
        <f t="shared" si="68"/>
        <v>4.5093749999998496E-2</v>
      </c>
      <c r="B1449" s="241">
        <f t="shared" si="67"/>
        <v>7.8703440957116674E-4</v>
      </c>
      <c r="C1449" s="241">
        <f t="shared" si="69"/>
        <v>-0.95694033573357828</v>
      </c>
      <c r="D1449" s="241">
        <f>((C1449-C1448)/($A$3))*$D$2*'D-term Reaction'!$G$4</f>
        <v>8.0729444676697089</v>
      </c>
    </row>
    <row r="1450" spans="1:4" x14ac:dyDescent="0.25">
      <c r="A1450" s="241">
        <f t="shared" si="68"/>
        <v>4.5124999999998493E-2</v>
      </c>
      <c r="B1450" s="241">
        <f t="shared" si="67"/>
        <v>7.8757982496241495E-4</v>
      </c>
      <c r="C1450" s="241">
        <f t="shared" si="69"/>
        <v>-0.92387953251309896</v>
      </c>
      <c r="D1450" s="241">
        <f>((C1450-C1449)/($A$3))*$D$2*'D-term Reaction'!$G$4</f>
        <v>11.193065538325481</v>
      </c>
    </row>
    <row r="1451" spans="1:4" x14ac:dyDescent="0.25">
      <c r="A1451" s="241">
        <f t="shared" si="68"/>
        <v>4.5156249999998489E-2</v>
      </c>
      <c r="B1451" s="241">
        <f t="shared" si="67"/>
        <v>7.8812524035366306E-4</v>
      </c>
      <c r="C1451" s="241">
        <f t="shared" si="69"/>
        <v>-0.88192126435059592</v>
      </c>
      <c r="D1451" s="241">
        <f>((C1451-C1450)/($A$3))*$D$2*'D-term Reaction'!$G$4</f>
        <v>14.205391269097026</v>
      </c>
    </row>
    <row r="1452" spans="1:4" x14ac:dyDescent="0.25">
      <c r="A1452" s="241">
        <f t="shared" si="68"/>
        <v>4.5187499999998486E-2</v>
      </c>
      <c r="B1452" s="241">
        <f t="shared" si="67"/>
        <v>7.8867065574491127E-4</v>
      </c>
      <c r="C1452" s="241">
        <f t="shared" si="69"/>
        <v>-0.83146961230519623</v>
      </c>
      <c r="D1452" s="241">
        <f>((C1452-C1451)/($A$3))*$D$2*'D-term Reaction'!$G$4</f>
        <v>17.080911316490521</v>
      </c>
    </row>
    <row r="1453" spans="1:4" x14ac:dyDescent="0.25">
      <c r="A1453" s="241">
        <f t="shared" si="68"/>
        <v>4.5218749999998482E-2</v>
      </c>
      <c r="B1453" s="241">
        <f t="shared" si="67"/>
        <v>7.8921607113615938E-4</v>
      </c>
      <c r="C1453" s="241">
        <f t="shared" si="69"/>
        <v>-0.77301045336575758</v>
      </c>
      <c r="D1453" s="241">
        <f>((C1453-C1452)/($A$3))*$D$2*'D-term Reaction'!$G$4</f>
        <v>19.791932850536348</v>
      </c>
    </row>
    <row r="1454" spans="1:4" x14ac:dyDescent="0.25">
      <c r="A1454" s="241">
        <f t="shared" si="68"/>
        <v>4.5249999999998479E-2</v>
      </c>
      <c r="B1454" s="241">
        <f t="shared" si="67"/>
        <v>7.897614865274076E-4</v>
      </c>
      <c r="C1454" s="241">
        <f t="shared" si="69"/>
        <v>-0.70710678118992709</v>
      </c>
      <c r="D1454" s="241">
        <f>((C1454-C1453)/($A$3))*$D$2*'D-term Reaction'!$G$4</f>
        <v>22.312347251849165</v>
      </c>
    </row>
    <row r="1455" spans="1:4" x14ac:dyDescent="0.25">
      <c r="A1455" s="241">
        <f t="shared" si="68"/>
        <v>4.5281249999998475E-2</v>
      </c>
      <c r="B1455" s="241">
        <f t="shared" si="67"/>
        <v>7.9030690191865571E-4</v>
      </c>
      <c r="C1455" s="241">
        <f t="shared" si="69"/>
        <v>-0.63439328416735408</v>
      </c>
      <c r="D1455" s="241">
        <f>((C1455-C1454)/($A$3))*$D$2*'D-term Reaction'!$G$4</f>
        <v>24.617881551962316</v>
      </c>
    </row>
    <row r="1456" spans="1:4" x14ac:dyDescent="0.25">
      <c r="A1456" s="241">
        <f t="shared" si="68"/>
        <v>4.5312499999998472E-2</v>
      </c>
      <c r="B1456" s="241">
        <f t="shared" si="67"/>
        <v>7.9085231730990392E-4</v>
      </c>
      <c r="C1456" s="241">
        <f t="shared" si="69"/>
        <v>-0.55557023302360631</v>
      </c>
      <c r="D1456" s="241">
        <f>((C1456-C1455)/($A$3))*$D$2*'D-term Reaction'!$G$4</f>
        <v>26.686332195227241</v>
      </c>
    </row>
    <row r="1457" spans="1:4" x14ac:dyDescent="0.25">
      <c r="A1457" s="241">
        <f t="shared" si="68"/>
        <v>4.5343749999998469E-2</v>
      </c>
      <c r="B1457" s="241">
        <f t="shared" si="67"/>
        <v>7.9139773270115203E-4</v>
      </c>
      <c r="C1457" s="241">
        <f t="shared" si="69"/>
        <v>-0.47139673683026068</v>
      </c>
      <c r="D1457" s="241">
        <f>((C1457-C1456)/($A$3))*$D$2*'D-term Reaction'!$G$4</f>
        <v>28.497778871219094</v>
      </c>
    </row>
    <row r="1458" spans="1:4" x14ac:dyDescent="0.25">
      <c r="A1458" s="241">
        <f t="shared" si="68"/>
        <v>4.5374999999998465E-2</v>
      </c>
      <c r="B1458" s="241">
        <f t="shared" si="67"/>
        <v>7.9194314809240024E-4</v>
      </c>
      <c r="C1458" s="241">
        <f t="shared" si="69"/>
        <v>-0.38268343236954611</v>
      </c>
      <c r="D1458" s="241">
        <f>((C1458-C1457)/($A$3))*$D$2*'D-term Reaction'!$G$4</f>
        <v>30.034776358219521</v>
      </c>
    </row>
    <row r="1459" spans="1:4" x14ac:dyDescent="0.25">
      <c r="A1459" s="241">
        <f t="shared" si="68"/>
        <v>4.5406249999998462E-2</v>
      </c>
      <c r="B1459" s="241">
        <f t="shared" si="67"/>
        <v>7.9248856348364846E-4</v>
      </c>
      <c r="C1459" s="241">
        <f t="shared" si="69"/>
        <v>-0.29028467725906826</v>
      </c>
      <c r="D1459" s="241">
        <f>((C1459-C1458)/($A$3))*$D$2*'D-term Reaction'!$G$4</f>
        <v>31.28252253020338</v>
      </c>
    </row>
    <row r="1460" spans="1:4" x14ac:dyDescent="0.25">
      <c r="A1460" s="241">
        <f t="shared" si="68"/>
        <v>4.5437499999998458E-2</v>
      </c>
      <c r="B1460" s="241">
        <f t="shared" si="67"/>
        <v>7.9303397887489657E-4</v>
      </c>
      <c r="C1460" s="241">
        <f t="shared" si="69"/>
        <v>-0.19509032202089457</v>
      </c>
      <c r="D1460" s="241">
        <f>((C1460-C1459)/($A$3))*$D$2*'D-term Reaction'!$G$4</f>
        <v>32.229000909436081</v>
      </c>
    </row>
    <row r="1461" spans="1:4" x14ac:dyDescent="0.25">
      <c r="A1461" s="241">
        <f t="shared" si="68"/>
        <v>4.5468749999998455E-2</v>
      </c>
      <c r="B1461" s="241">
        <f t="shared" si="67"/>
        <v>7.9357939426614478E-4</v>
      </c>
      <c r="C1461" s="241">
        <f t="shared" si="69"/>
        <v>-9.8017140334386618E-2</v>
      </c>
      <c r="D1461" s="241">
        <f>((C1461-C1460)/($A$3))*$D$2*'D-term Reaction'!$G$4</f>
        <v>32.865096391784128</v>
      </c>
    </row>
    <row r="1462" spans="1:4" x14ac:dyDescent="0.25">
      <c r="A1462" s="241">
        <f t="shared" si="68"/>
        <v>4.5499999999998451E-2</v>
      </c>
      <c r="B1462" s="241">
        <f t="shared" si="67"/>
        <v>7.9412480965739289E-4</v>
      </c>
      <c r="C1462" s="241">
        <f t="shared" si="69"/>
        <v>-4.8674630949083197E-12</v>
      </c>
      <c r="D1462" s="241">
        <f>((C1462-C1461)/($A$3))*$D$2*'D-term Reaction'!$G$4</f>
        <v>33.184683029962002</v>
      </c>
    </row>
    <row r="1463" spans="1:4" x14ac:dyDescent="0.25">
      <c r="A1463" s="241">
        <f t="shared" si="68"/>
        <v>4.5531249999998448E-2</v>
      </c>
      <c r="B1463" s="241">
        <f t="shared" si="67"/>
        <v>7.9467022504864111E-4</v>
      </c>
      <c r="C1463" s="241">
        <f t="shared" si="69"/>
        <v>9.8017140324726845E-2</v>
      </c>
      <c r="D1463" s="241">
        <f>((C1463-C1462)/($A$3))*$D$2*'D-term Reaction'!$G$4</f>
        <v>33.184683029987447</v>
      </c>
    </row>
    <row r="1464" spans="1:4" x14ac:dyDescent="0.25">
      <c r="A1464" s="241">
        <f t="shared" si="68"/>
        <v>4.5562499999998445E-2</v>
      </c>
      <c r="B1464" s="241">
        <f t="shared" si="67"/>
        <v>7.9521564043988921E-4</v>
      </c>
      <c r="C1464" s="241">
        <f t="shared" si="69"/>
        <v>0.19509032201131882</v>
      </c>
      <c r="D1464" s="241">
        <f>((C1464-C1463)/($A$3))*$D$2*'D-term Reaction'!$G$4</f>
        <v>32.865096391812571</v>
      </c>
    </row>
    <row r="1465" spans="1:4" x14ac:dyDescent="0.25">
      <c r="A1465" s="241">
        <f t="shared" si="68"/>
        <v>4.5593749999998441E-2</v>
      </c>
      <c r="B1465" s="241">
        <f t="shared" si="67"/>
        <v>7.9576105583113743E-4</v>
      </c>
      <c r="C1465" s="241">
        <f t="shared" si="69"/>
        <v>0.29028467724977974</v>
      </c>
      <c r="D1465" s="241">
        <f>((C1465-C1464)/($A$3))*$D$2*'D-term Reaction'!$G$4</f>
        <v>32.229000909533333</v>
      </c>
    </row>
    <row r="1466" spans="1:4" x14ac:dyDescent="0.25">
      <c r="A1466" s="241">
        <f t="shared" si="68"/>
        <v>4.5624999999998438E-2</v>
      </c>
      <c r="B1466" s="241">
        <f t="shared" si="67"/>
        <v>7.9630647122238554E-4</v>
      </c>
      <c r="C1466" s="241">
        <f t="shared" si="69"/>
        <v>0.38268343236055219</v>
      </c>
      <c r="D1466" s="241">
        <f>((C1466-C1465)/($A$3))*$D$2*'D-term Reaction'!$G$4</f>
        <v>31.282522530303112</v>
      </c>
    </row>
    <row r="1467" spans="1:4" x14ac:dyDescent="0.25">
      <c r="A1467" s="241">
        <f t="shared" ref="A1467:A1530" si="70">A1466+$A$3</f>
        <v>4.5656249999998434E-2</v>
      </c>
      <c r="B1467" s="241">
        <f t="shared" si="3"/>
        <v>7.9685188661363375E-4</v>
      </c>
      <c r="C1467" s="241">
        <f t="shared" ref="C1467:C1530" si="71">$C$2*COS(B1467*$B$2*360)</f>
        <v>0.47139673682165018</v>
      </c>
      <c r="D1467" s="241">
        <f>((C1467-C1466)/($A$3))*$D$2*'D-term Reaction'!$G$4</f>
        <v>30.034776358349333</v>
      </c>
    </row>
    <row r="1468" spans="1:4" x14ac:dyDescent="0.25">
      <c r="A1468" s="241">
        <f t="shared" si="70"/>
        <v>4.5687499999998431E-2</v>
      </c>
      <c r="B1468" s="241">
        <f t="shared" si="3"/>
        <v>7.9739730200488197E-4</v>
      </c>
      <c r="C1468" s="241">
        <f t="shared" si="71"/>
        <v>0.55557023301551201</v>
      </c>
      <c r="D1468" s="241">
        <f>((C1468-C1467)/($A$3))*$D$2*'D-term Reaction'!$G$4</f>
        <v>28.497778871393855</v>
      </c>
    </row>
    <row r="1469" spans="1:4" x14ac:dyDescent="0.25">
      <c r="A1469" s="241">
        <f t="shared" si="70"/>
        <v>4.5718749999998427E-2</v>
      </c>
      <c r="B1469" s="241">
        <f t="shared" si="3"/>
        <v>7.9794271739613008E-4</v>
      </c>
      <c r="C1469" s="241">
        <f t="shared" si="71"/>
        <v>0.63439328415982887</v>
      </c>
      <c r="D1469" s="241">
        <f>((C1469-C1468)/($A$3))*$D$2*'D-term Reaction'!$G$4</f>
        <v>26.686332195419915</v>
      </c>
    </row>
    <row r="1470" spans="1:4" x14ac:dyDescent="0.25">
      <c r="A1470" s="241">
        <f t="shared" si="70"/>
        <v>4.5749999999998424E-2</v>
      </c>
      <c r="B1470" s="241">
        <f t="shared" si="3"/>
        <v>7.9848813278737829E-4</v>
      </c>
      <c r="C1470" s="241">
        <f t="shared" si="71"/>
        <v>0.70710678118304349</v>
      </c>
      <c r="D1470" s="241">
        <f>((C1470-C1469)/($A$3))*$D$2*'D-term Reaction'!$G$4</f>
        <v>24.617881552179536</v>
      </c>
    </row>
    <row r="1471" spans="1:4" x14ac:dyDescent="0.25">
      <c r="A1471" s="241">
        <f t="shared" si="70"/>
        <v>4.578124999999842E-2</v>
      </c>
      <c r="B1471" s="241">
        <f t="shared" si="3"/>
        <v>7.990335481786264E-4</v>
      </c>
      <c r="C1471" s="241">
        <f t="shared" si="71"/>
        <v>0.77301045335958174</v>
      </c>
      <c r="D1471" s="241">
        <f>((C1471-C1470)/($A$3))*$D$2*'D-term Reaction'!$G$4</f>
        <v>22.312347252088788</v>
      </c>
    </row>
    <row r="1472" spans="1:4" x14ac:dyDescent="0.25">
      <c r="A1472" s="241">
        <f t="shared" si="70"/>
        <v>4.5812499999998417E-2</v>
      </c>
      <c r="B1472" s="241">
        <f t="shared" si="3"/>
        <v>7.9957896356987461E-4</v>
      </c>
      <c r="C1472" s="241">
        <f t="shared" si="71"/>
        <v>0.83146961229977201</v>
      </c>
      <c r="D1472" s="241">
        <f>((C1472-C1471)/($A$3))*$D$2*'D-term Reaction'!$G$4</f>
        <v>19.791932850790818</v>
      </c>
    </row>
    <row r="1473" spans="1:4" x14ac:dyDescent="0.25">
      <c r="A1473" s="241">
        <f t="shared" si="70"/>
        <v>4.5843749999998414E-2</v>
      </c>
      <c r="B1473" s="241">
        <f t="shared" si="3"/>
        <v>8.0012437896112272E-4</v>
      </c>
      <c r="C1473" s="241">
        <f t="shared" si="71"/>
        <v>0.88192126434600682</v>
      </c>
      <c r="D1473" s="241">
        <f>((C1473-C1472)/($A$3))*$D$2*'D-term Reaction'!$G$4</f>
        <v>17.080911316773253</v>
      </c>
    </row>
    <row r="1474" spans="1:4" x14ac:dyDescent="0.25">
      <c r="A1474" s="241">
        <f t="shared" si="70"/>
        <v>4.587499999999841E-2</v>
      </c>
      <c r="B1474" s="241">
        <f t="shared" si="3"/>
        <v>8.0066979435237094E-4</v>
      </c>
      <c r="C1474" s="241">
        <f t="shared" si="71"/>
        <v>0.9238795325093736</v>
      </c>
      <c r="D1474" s="241">
        <f>((C1474-C1473)/($A$3))*$D$2*'D-term Reaction'!$G$4</f>
        <v>14.205391269389455</v>
      </c>
    </row>
    <row r="1475" spans="1:4" x14ac:dyDescent="0.25">
      <c r="A1475" s="241">
        <f t="shared" si="70"/>
        <v>4.5906249999998407E-2</v>
      </c>
      <c r="B1475" s="241">
        <f t="shared" si="3"/>
        <v>8.0121520974361915E-4</v>
      </c>
      <c r="C1475" s="241">
        <f t="shared" si="71"/>
        <v>0.95694033573076065</v>
      </c>
      <c r="D1475" s="241">
        <f>((C1475-C1474)/($A$3))*$D$2*'D-term Reaction'!$G$4</f>
        <v>11.1930655386328</v>
      </c>
    </row>
    <row r="1476" spans="1:4" x14ac:dyDescent="0.25">
      <c r="A1476" s="241">
        <f t="shared" si="70"/>
        <v>4.5937499999998403E-2</v>
      </c>
      <c r="B1476" s="241">
        <f t="shared" si="3"/>
        <v>8.0176062513486726E-4</v>
      </c>
      <c r="C1476" s="241">
        <f t="shared" si="71"/>
        <v>0.98078528040224811</v>
      </c>
      <c r="D1476" s="241">
        <f>((C1476-C1475)/($A$3))*$D$2*'D-term Reaction'!$G$4</f>
        <v>8.0729444679787914</v>
      </c>
    </row>
    <row r="1477" spans="1:4" x14ac:dyDescent="0.25">
      <c r="A1477" s="241">
        <f t="shared" si="70"/>
        <v>4.59687499999984E-2</v>
      </c>
      <c r="B1477" s="241">
        <f t="shared" si="3"/>
        <v>8.0230604052611548E-4</v>
      </c>
      <c r="C1477" s="241">
        <f t="shared" si="71"/>
        <v>0.99518472667170432</v>
      </c>
      <c r="D1477" s="241">
        <f>((C1477-C1476)/($A$3))*$D$2*'D-term Reaction'!$G$4</f>
        <v>4.8750765289870968</v>
      </c>
    </row>
    <row r="1478" spans="1:4" x14ac:dyDescent="0.25">
      <c r="A1478" s="241">
        <f t="shared" si="70"/>
        <v>4.5999999999998396E-2</v>
      </c>
      <c r="B1478" s="241">
        <f t="shared" si="3"/>
        <v>8.0285145591736358E-4</v>
      </c>
      <c r="C1478" s="241">
        <f t="shared" si="71"/>
        <v>1</v>
      </c>
      <c r="D1478" s="241">
        <f>((C1478-C1477)/($A$3))*$D$2*'D-term Reaction'!$G$4</f>
        <v>1.6302589380277843</v>
      </c>
    </row>
    <row r="1479" spans="1:4" x14ac:dyDescent="0.25">
      <c r="A1479" s="241">
        <f t="shared" si="70"/>
        <v>4.6031249999998393E-2</v>
      </c>
      <c r="B1479" s="241">
        <f t="shared" si="3"/>
        <v>8.033968713086118E-4</v>
      </c>
      <c r="C1479" s="241">
        <f t="shared" si="71"/>
        <v>0.9951847266726902</v>
      </c>
      <c r="D1479" s="241">
        <f>((C1479-C1478)/($A$3))*$D$2*'D-term Reaction'!$G$4</f>
        <v>-1.6302589376940055</v>
      </c>
    </row>
    <row r="1480" spans="1:4" x14ac:dyDescent="0.25">
      <c r="A1480" s="241">
        <f t="shared" si="70"/>
        <v>4.6062499999998389E-2</v>
      </c>
      <c r="B1480" s="241">
        <f t="shared" si="3"/>
        <v>8.0394228669985991E-4</v>
      </c>
      <c r="C1480" s="241">
        <f t="shared" si="71"/>
        <v>0.98078528040422142</v>
      </c>
      <c r="D1480" s="241">
        <f>((C1480-C1479)/($A$3))*$D$2*'D-term Reaction'!$G$4</f>
        <v>-4.8750765286527917</v>
      </c>
    </row>
    <row r="1481" spans="1:4" x14ac:dyDescent="0.25">
      <c r="A1481" s="241">
        <f t="shared" si="70"/>
        <v>4.6093749999998386E-2</v>
      </c>
      <c r="B1481" s="241">
        <f t="shared" si="3"/>
        <v>8.0448770209110812E-4</v>
      </c>
      <c r="C1481" s="241">
        <f t="shared" si="71"/>
        <v>0.95694033573368043</v>
      </c>
      <c r="D1481" s="241">
        <f>((C1481-C1480)/($A$3))*$D$2*'D-term Reaction'!$G$4</f>
        <v>-8.0729444676583579</v>
      </c>
    </row>
    <row r="1482" spans="1:4" x14ac:dyDescent="0.25">
      <c r="A1482" s="241">
        <f t="shared" si="70"/>
        <v>4.6124999999998383E-2</v>
      </c>
      <c r="B1482" s="241">
        <f t="shared" si="3"/>
        <v>8.0503311748235623E-4</v>
      </c>
      <c r="C1482" s="241">
        <f t="shared" si="71"/>
        <v>0.92387953251324451</v>
      </c>
      <c r="D1482" s="241">
        <f>((C1482-C1481)/($A$3))*$D$2*'D-term Reaction'!$G$4</f>
        <v>-11.193065538310785</v>
      </c>
    </row>
    <row r="1483" spans="1:4" x14ac:dyDescent="0.25">
      <c r="A1483" s="241">
        <f t="shared" si="70"/>
        <v>4.6156249999998379E-2</v>
      </c>
      <c r="B1483" s="241">
        <f t="shared" si="3"/>
        <v>8.0557853287360444E-4</v>
      </c>
      <c r="C1483" s="241">
        <f t="shared" si="71"/>
        <v>0.88192126435074836</v>
      </c>
      <c r="D1483" s="241">
        <f>((C1483-C1482)/($A$3))*$D$2*'D-term Reaction'!$G$4</f>
        <v>-14.205391269094696</v>
      </c>
    </row>
    <row r="1484" spans="1:4" x14ac:dyDescent="0.25">
      <c r="A1484" s="241">
        <f t="shared" si="70"/>
        <v>4.6187499999998376E-2</v>
      </c>
      <c r="B1484" s="241">
        <f t="shared" si="3"/>
        <v>8.0612394826485266E-4</v>
      </c>
      <c r="C1484" s="241">
        <f t="shared" si="71"/>
        <v>0.83146961230537597</v>
      </c>
      <c r="D1484" s="241">
        <f>((C1484-C1483)/($A$3))*$D$2*'D-term Reaction'!$G$4</f>
        <v>-17.080911316481274</v>
      </c>
    </row>
    <row r="1485" spans="1:4" x14ac:dyDescent="0.25">
      <c r="A1485" s="241">
        <f t="shared" si="70"/>
        <v>4.6218749999998372E-2</v>
      </c>
      <c r="B1485" s="241">
        <f t="shared" si="3"/>
        <v>8.0666936365610077E-4</v>
      </c>
      <c r="C1485" s="241">
        <f t="shared" si="71"/>
        <v>0.77301045336598073</v>
      </c>
      <c r="D1485" s="241">
        <f>((C1485-C1484)/($A$3))*$D$2*'D-term Reaction'!$G$4</f>
        <v>-19.791932850521651</v>
      </c>
    </row>
    <row r="1486" spans="1:4" x14ac:dyDescent="0.25">
      <c r="A1486" s="241">
        <f t="shared" si="70"/>
        <v>4.6249999999998369E-2</v>
      </c>
      <c r="B1486" s="241">
        <f t="shared" si="3"/>
        <v>8.0721477904734898E-4</v>
      </c>
      <c r="C1486" s="241">
        <f t="shared" si="71"/>
        <v>0.70710678119017589</v>
      </c>
      <c r="D1486" s="241">
        <f>((C1486-C1485)/($A$3))*$D$2*'D-term Reaction'!$G$4</f>
        <v>-22.312347251840485</v>
      </c>
    </row>
    <row r="1487" spans="1:4" x14ac:dyDescent="0.25">
      <c r="A1487" s="241">
        <f t="shared" si="70"/>
        <v>4.6281249999998365E-2</v>
      </c>
      <c r="B1487" s="241">
        <f t="shared" si="3"/>
        <v>8.0776019443859709E-4</v>
      </c>
      <c r="C1487" s="241">
        <f t="shared" si="71"/>
        <v>0.6343932841676041</v>
      </c>
      <c r="D1487" s="241">
        <f>((C1487-C1486)/($A$3))*$D$2*'D-term Reaction'!$G$4</f>
        <v>-24.617881551961904</v>
      </c>
    </row>
    <row r="1488" spans="1:4" x14ac:dyDescent="0.25">
      <c r="A1488" s="241">
        <f t="shared" si="70"/>
        <v>4.6312499999998362E-2</v>
      </c>
      <c r="B1488" s="241">
        <f t="shared" si="3"/>
        <v>8.0830560982984531E-4</v>
      </c>
      <c r="C1488" s="241">
        <f t="shared" si="71"/>
        <v>0.5555702330238752</v>
      </c>
      <c r="D1488" s="241">
        <f>((C1488-C1487)/($A$3))*$D$2*'D-term Reaction'!$G$4</f>
        <v>-26.686332195220849</v>
      </c>
    </row>
    <row r="1489" spans="1:4" x14ac:dyDescent="0.25">
      <c r="A1489" s="241">
        <f t="shared" si="70"/>
        <v>4.6343749999998358E-2</v>
      </c>
      <c r="B1489" s="241">
        <f t="shared" si="3"/>
        <v>8.0885102522109341E-4</v>
      </c>
      <c r="C1489" s="241">
        <f t="shared" si="71"/>
        <v>0.47139673683054589</v>
      </c>
      <c r="D1489" s="241">
        <f>((C1489-C1488)/($A$3))*$D$2*'D-term Reaction'!$G$4</f>
        <v>-28.497778871213569</v>
      </c>
    </row>
    <row r="1490" spans="1:4" x14ac:dyDescent="0.25">
      <c r="A1490" s="241">
        <f t="shared" si="70"/>
        <v>4.6374999999998355E-2</v>
      </c>
      <c r="B1490" s="241">
        <f t="shared" si="3"/>
        <v>8.0939644061234163E-4</v>
      </c>
      <c r="C1490" s="241">
        <f t="shared" si="71"/>
        <v>0.38268343236987112</v>
      </c>
      <c r="D1490" s="241">
        <f>((C1490-C1489)/($A$3))*$D$2*'D-term Reaction'!$G$4</f>
        <v>-30.034776358206045</v>
      </c>
    </row>
    <row r="1491" spans="1:4" x14ac:dyDescent="0.25">
      <c r="A1491" s="241">
        <f t="shared" si="70"/>
        <v>4.6406249999998352E-2</v>
      </c>
      <c r="B1491" s="241">
        <f t="shared" si="3"/>
        <v>8.0994185600358974E-4</v>
      </c>
      <c r="C1491" s="241">
        <f t="shared" si="71"/>
        <v>0.29028467725943219</v>
      </c>
      <c r="D1491" s="241">
        <f>((C1491-C1490)/($A$3))*$D$2*'D-term Reaction'!$G$4</f>
        <v>-31.282522530190199</v>
      </c>
    </row>
    <row r="1492" spans="1:4" x14ac:dyDescent="0.25">
      <c r="A1492" s="241">
        <f t="shared" si="70"/>
        <v>4.6437499999998348E-2</v>
      </c>
      <c r="B1492" s="241">
        <f t="shared" si="3"/>
        <v>8.1048727139483795E-4</v>
      </c>
      <c r="C1492" s="241">
        <f t="shared" si="71"/>
        <v>0.19509032202121179</v>
      </c>
      <c r="D1492" s="241">
        <f>((C1492-C1491)/($A$3))*$D$2*'D-term Reaction'!$G$4</f>
        <v>-32.229000909451898</v>
      </c>
    </row>
    <row r="1493" spans="1:4" x14ac:dyDescent="0.25">
      <c r="A1493" s="241">
        <f t="shared" si="70"/>
        <v>4.6468749999998345E-2</v>
      </c>
      <c r="B1493" s="241">
        <f t="shared" si="3"/>
        <v>8.1103268678608617E-4</v>
      </c>
      <c r="C1493" s="241">
        <f t="shared" si="71"/>
        <v>9.8017140334736755E-2</v>
      </c>
      <c r="D1493" s="241">
        <f>((C1493-C1492)/($A$3))*$D$2*'D-term Reaction'!$G$4</f>
        <v>-32.865096391772987</v>
      </c>
    </row>
    <row r="1494" spans="1:4" x14ac:dyDescent="0.25">
      <c r="A1494" s="241">
        <f t="shared" si="70"/>
        <v>4.6499999999998341E-2</v>
      </c>
      <c r="B1494" s="241">
        <f t="shared" si="3"/>
        <v>8.1157810217733428E-4</v>
      </c>
      <c r="C1494" s="241">
        <f t="shared" si="71"/>
        <v>5.2193042639550602E-12</v>
      </c>
      <c r="D1494" s="241">
        <f>((C1494-C1493)/($A$3))*$D$2*'D-term Reaction'!$G$4</f>
        <v>-33.184683029961427</v>
      </c>
    </row>
    <row r="1495" spans="1:4" x14ac:dyDescent="0.25">
      <c r="A1495" s="241">
        <f t="shared" si="70"/>
        <v>4.6531249999998338E-2</v>
      </c>
      <c r="B1495" s="241">
        <f t="shared" si="3"/>
        <v>8.1212351756858249E-4</v>
      </c>
      <c r="C1495" s="241">
        <f t="shared" si="71"/>
        <v>-9.8017140324376695E-2</v>
      </c>
      <c r="D1495" s="241">
        <f>((C1495-C1494)/($A$3))*$D$2*'D-term Reaction'!$G$4</f>
        <v>-33.184683029988022</v>
      </c>
    </row>
    <row r="1496" spans="1:4" x14ac:dyDescent="0.25">
      <c r="A1496" s="241">
        <f t="shared" si="70"/>
        <v>4.6562499999998334E-2</v>
      </c>
      <c r="B1496" s="241">
        <f t="shared" si="3"/>
        <v>8.126689329598306E-4</v>
      </c>
      <c r="C1496" s="241">
        <f t="shared" si="71"/>
        <v>-0.19509032201097373</v>
      </c>
      <c r="D1496" s="241">
        <f>((C1496-C1495)/($A$3))*$D$2*'D-term Reaction'!$G$4</f>
        <v>-32.865096391814291</v>
      </c>
    </row>
    <row r="1497" spans="1:4" x14ac:dyDescent="0.25">
      <c r="A1497" s="241">
        <f t="shared" si="70"/>
        <v>4.6593749999998331E-2</v>
      </c>
      <c r="B1497" s="241">
        <f t="shared" si="3"/>
        <v>8.1321434835107881E-4</v>
      </c>
      <c r="C1497" s="241">
        <f t="shared" si="71"/>
        <v>-0.29028467724944301</v>
      </c>
      <c r="D1497" s="241">
        <f>((C1497-C1496)/($A$3))*$D$2*'D-term Reaction'!$G$4</f>
        <v>-32.229000909536154</v>
      </c>
    </row>
    <row r="1498" spans="1:4" x14ac:dyDescent="0.25">
      <c r="A1498" s="241">
        <f t="shared" si="70"/>
        <v>4.6624999999998328E-2</v>
      </c>
      <c r="B1498" s="241">
        <f t="shared" si="3"/>
        <v>8.1375976374232692E-4</v>
      </c>
      <c r="C1498" s="241">
        <f t="shared" si="71"/>
        <v>-0.38268343236022712</v>
      </c>
      <c r="D1498" s="241">
        <f>((C1498-C1497)/($A$3))*$D$2*'D-term Reaction'!$G$4</f>
        <v>-31.282522530307062</v>
      </c>
    </row>
    <row r="1499" spans="1:4" x14ac:dyDescent="0.25">
      <c r="A1499" s="241">
        <f t="shared" si="70"/>
        <v>4.6656249999998324E-2</v>
      </c>
      <c r="B1499" s="241">
        <f t="shared" si="3"/>
        <v>8.1430517913357514E-4</v>
      </c>
      <c r="C1499" s="241">
        <f t="shared" si="71"/>
        <v>-0.47139673682136496</v>
      </c>
      <c r="D1499" s="241">
        <f>((C1499-C1498)/($A$3))*$D$2*'D-term Reaction'!$G$4</f>
        <v>-30.034776358362826</v>
      </c>
    </row>
    <row r="1500" spans="1:4" x14ac:dyDescent="0.25">
      <c r="A1500" s="241">
        <f t="shared" si="70"/>
        <v>4.6687499999998321E-2</v>
      </c>
      <c r="B1500" s="241">
        <f t="shared" si="3"/>
        <v>8.1485059452482324E-4</v>
      </c>
      <c r="C1500" s="241">
        <f t="shared" si="71"/>
        <v>-0.55557023301519581</v>
      </c>
      <c r="D1500" s="241">
        <f>((C1500-C1499)/($A$3))*$D$2*'D-term Reaction'!$G$4</f>
        <v>-28.497778871383371</v>
      </c>
    </row>
    <row r="1501" spans="1:4" x14ac:dyDescent="0.25">
      <c r="A1501" s="241">
        <f t="shared" si="70"/>
        <v>4.6718749999998317E-2</v>
      </c>
      <c r="B1501" s="241">
        <f t="shared" si="3"/>
        <v>8.1539600991607146E-4</v>
      </c>
      <c r="C1501" s="241">
        <f t="shared" si="71"/>
        <v>-0.63439328415955687</v>
      </c>
      <c r="D1501" s="241">
        <f>((C1501-C1500)/($A$3))*$D$2*'D-term Reaction'!$G$4</f>
        <v>-26.686332195434876</v>
      </c>
    </row>
    <row r="1502" spans="1:4" x14ac:dyDescent="0.25">
      <c r="A1502" s="241">
        <f t="shared" si="70"/>
        <v>4.6749999999998314E-2</v>
      </c>
      <c r="B1502" s="241">
        <f t="shared" si="3"/>
        <v>8.1594142530731968E-4</v>
      </c>
      <c r="C1502" s="241">
        <f t="shared" si="71"/>
        <v>-0.70710678118281478</v>
      </c>
      <c r="D1502" s="241">
        <f>((C1502-C1501)/($A$3))*$D$2*'D-term Reaction'!$G$4</f>
        <v>-24.617881552194195</v>
      </c>
    </row>
    <row r="1503" spans="1:4" x14ac:dyDescent="0.25">
      <c r="A1503" s="241">
        <f t="shared" si="70"/>
        <v>4.678124999999831E-2</v>
      </c>
      <c r="B1503" s="241">
        <f t="shared" si="3"/>
        <v>8.1648684069856778E-4</v>
      </c>
      <c r="C1503" s="241">
        <f t="shared" si="71"/>
        <v>-0.77301045335937657</v>
      </c>
      <c r="D1503" s="241">
        <f>((C1503-C1502)/($A$3))*$D$2*'D-term Reaction'!$G$4</f>
        <v>-22.312347252096753</v>
      </c>
    </row>
    <row r="1504" spans="1:4" x14ac:dyDescent="0.25">
      <c r="A1504" s="241">
        <f t="shared" si="70"/>
        <v>4.6812499999998307E-2</v>
      </c>
      <c r="B1504" s="241">
        <f t="shared" si="3"/>
        <v>8.17032256089816E-4</v>
      </c>
      <c r="C1504" s="241">
        <f t="shared" si="71"/>
        <v>-0.83146961229959238</v>
      </c>
      <c r="D1504" s="241">
        <f>((C1504-C1503)/($A$3))*$D$2*'D-term Reaction'!$G$4</f>
        <v>-19.791932850799459</v>
      </c>
    </row>
    <row r="1505" spans="1:4" x14ac:dyDescent="0.25">
      <c r="A1505" s="241">
        <f t="shared" si="70"/>
        <v>4.6843749999998303E-2</v>
      </c>
      <c r="B1505" s="241">
        <f t="shared" si="3"/>
        <v>8.1757767148106411E-4</v>
      </c>
      <c r="C1505" s="241">
        <f t="shared" si="71"/>
        <v>-0.88192126434584095</v>
      </c>
      <c r="D1505" s="241">
        <f>((C1505-C1504)/($A$3))*$D$2*'D-term Reaction'!$G$4</f>
        <v>-17.080911316777915</v>
      </c>
    </row>
    <row r="1506" spans="1:4" x14ac:dyDescent="0.25">
      <c r="A1506" s="241">
        <f t="shared" si="70"/>
        <v>4.68749999999983E-2</v>
      </c>
      <c r="B1506" s="241">
        <f t="shared" si="3"/>
        <v>8.1812308687231232E-4</v>
      </c>
      <c r="C1506" s="241">
        <f t="shared" si="71"/>
        <v>-0.92387953250923893</v>
      </c>
      <c r="D1506" s="241">
        <f>((C1506-C1505)/($A$3))*$D$2*'D-term Reaction'!$G$4</f>
        <v>-14.205391269400019</v>
      </c>
    </row>
    <row r="1507" spans="1:4" x14ac:dyDescent="0.25">
      <c r="A1507" s="241">
        <f t="shared" si="70"/>
        <v>4.6906249999998297E-2</v>
      </c>
      <c r="B1507" s="241">
        <f t="shared" si="3"/>
        <v>8.1866850226356043E-4</v>
      </c>
      <c r="C1507" s="241">
        <f t="shared" si="71"/>
        <v>-0.95694033573065851</v>
      </c>
      <c r="D1507" s="241">
        <f>((C1507-C1506)/($A$3))*$D$2*'D-term Reaction'!$G$4</f>
        <v>-11.193065538643811</v>
      </c>
    </row>
    <row r="1508" spans="1:4" x14ac:dyDescent="0.25">
      <c r="A1508" s="241">
        <f t="shared" si="70"/>
        <v>4.6937499999998293E-2</v>
      </c>
      <c r="B1508" s="241">
        <f t="shared" si="3"/>
        <v>8.1921391765480865E-4</v>
      </c>
      <c r="C1508" s="241">
        <f t="shared" si="71"/>
        <v>-0.98078528040218493</v>
      </c>
      <c r="D1508" s="241">
        <f>((C1508-C1507)/($A$3))*$D$2*'D-term Reaction'!$G$4</f>
        <v>-8.0729444679919844</v>
      </c>
    </row>
    <row r="1509" spans="1:4" x14ac:dyDescent="0.25">
      <c r="A1509" s="241">
        <f t="shared" si="70"/>
        <v>4.696874999999829E-2</v>
      </c>
      <c r="B1509" s="241">
        <f t="shared" si="3"/>
        <v>8.1975933304605686E-4</v>
      </c>
      <c r="C1509" s="241">
        <f t="shared" si="71"/>
        <v>-0.99518472667166979</v>
      </c>
      <c r="D1509" s="241">
        <f>((C1509-C1508)/($A$3))*$D$2*'D-term Reaction'!$G$4</f>
        <v>-4.8750765289967939</v>
      </c>
    </row>
    <row r="1510" spans="1:4" x14ac:dyDescent="0.25">
      <c r="A1510" s="241">
        <f t="shared" si="70"/>
        <v>4.6999999999998286E-2</v>
      </c>
      <c r="B1510" s="241">
        <f t="shared" si="3"/>
        <v>8.2030474843730497E-4</v>
      </c>
      <c r="C1510" s="241">
        <f t="shared" si="71"/>
        <v>-1</v>
      </c>
      <c r="D1510" s="241">
        <f>((C1510-C1509)/($A$3))*$D$2*'D-term Reaction'!$G$4</f>
        <v>-1.6302589380394743</v>
      </c>
    </row>
    <row r="1511" spans="1:4" x14ac:dyDescent="0.25">
      <c r="A1511" s="241">
        <f t="shared" si="70"/>
        <v>4.7031249999998283E-2</v>
      </c>
      <c r="B1511" s="241">
        <f t="shared" si="3"/>
        <v>8.2085016382855318E-4</v>
      </c>
      <c r="C1511" s="241">
        <f t="shared" si="71"/>
        <v>-0.99518472667272473</v>
      </c>
      <c r="D1511" s="241">
        <f>((C1511-C1510)/($A$3))*$D$2*'D-term Reaction'!$G$4</f>
        <v>1.6302589376823158</v>
      </c>
    </row>
    <row r="1512" spans="1:4" x14ac:dyDescent="0.25">
      <c r="A1512" s="241">
        <f t="shared" si="70"/>
        <v>4.7062499999998279E-2</v>
      </c>
      <c r="B1512" s="241">
        <f t="shared" si="3"/>
        <v>8.2139557921980129E-4</v>
      </c>
      <c r="C1512" s="241">
        <f t="shared" si="71"/>
        <v>-0.98078528040428448</v>
      </c>
      <c r="D1512" s="241">
        <f>((C1512-C1511)/($A$3))*$D$2*'D-term Reaction'!$G$4</f>
        <v>4.875076528643131</v>
      </c>
    </row>
    <row r="1513" spans="1:4" x14ac:dyDescent="0.25">
      <c r="A1513" s="241">
        <f t="shared" si="70"/>
        <v>4.7093749999998276E-2</v>
      </c>
      <c r="B1513" s="241">
        <f t="shared" si="3"/>
        <v>8.2194099461104951E-4</v>
      </c>
      <c r="C1513" s="241">
        <f t="shared" si="71"/>
        <v>-0.95694033573378257</v>
      </c>
      <c r="D1513" s="241">
        <f>((C1513-C1512)/($A$3))*$D$2*'D-term Reaction'!$G$4</f>
        <v>8.0729444676451259</v>
      </c>
    </row>
    <row r="1514" spans="1:4" x14ac:dyDescent="0.25">
      <c r="A1514" s="241">
        <f t="shared" si="70"/>
        <v>4.7124999999998272E-2</v>
      </c>
      <c r="B1514" s="241">
        <f t="shared" si="3"/>
        <v>8.2248641000229761E-4</v>
      </c>
      <c r="C1514" s="241">
        <f t="shared" si="71"/>
        <v>-0.9238795325133683</v>
      </c>
      <c r="D1514" s="241">
        <f>((C1514-C1513)/($A$3))*$D$2*'D-term Reaction'!$G$4</f>
        <v>11.193065538303454</v>
      </c>
    </row>
    <row r="1515" spans="1:4" x14ac:dyDescent="0.25">
      <c r="A1515" s="241">
        <f t="shared" si="70"/>
        <v>4.7156249999998269E-2</v>
      </c>
      <c r="B1515" s="241">
        <f t="shared" si="3"/>
        <v>8.2303182539354583E-4</v>
      </c>
      <c r="C1515" s="241">
        <f t="shared" si="71"/>
        <v>-0.88192126435092755</v>
      </c>
      <c r="D1515" s="241">
        <f>((C1515-C1514)/($A$3))*$D$2*'D-term Reaction'!$G$4</f>
        <v>14.205391269075937</v>
      </c>
    </row>
    <row r="1516" spans="1:4" x14ac:dyDescent="0.25">
      <c r="A1516" s="241">
        <f t="shared" si="70"/>
        <v>4.7187499999998266E-2</v>
      </c>
      <c r="B1516" s="241">
        <f t="shared" si="3"/>
        <v>8.2357724078479394E-4</v>
      </c>
      <c r="C1516" s="241">
        <f t="shared" si="71"/>
        <v>-0.83146961230558725</v>
      </c>
      <c r="D1516" s="241">
        <f>((C1516-C1515)/($A$3))*$D$2*'D-term Reaction'!$G$4</f>
        <v>17.080911316470409</v>
      </c>
    </row>
    <row r="1517" spans="1:4" x14ac:dyDescent="0.25">
      <c r="A1517" s="241">
        <f t="shared" si="70"/>
        <v>4.7218749999998262E-2</v>
      </c>
      <c r="B1517" s="241">
        <f t="shared" si="3"/>
        <v>8.2412265617604215E-4</v>
      </c>
      <c r="C1517" s="241">
        <f t="shared" si="71"/>
        <v>-0.773010453366204</v>
      </c>
      <c r="D1517" s="241">
        <f>((C1517-C1516)/($A$3))*$D$2*'D-term Reaction'!$G$4</f>
        <v>19.79193285051759</v>
      </c>
    </row>
    <row r="1518" spans="1:4" x14ac:dyDescent="0.25">
      <c r="A1518" s="241">
        <f t="shared" si="70"/>
        <v>4.7249999999998259E-2</v>
      </c>
      <c r="B1518" s="241">
        <f t="shared" si="3"/>
        <v>8.2466807156729037E-4</v>
      </c>
      <c r="C1518" s="241">
        <f t="shared" si="71"/>
        <v>-0.7071067811904046</v>
      </c>
      <c r="D1518" s="241">
        <f>((C1518-C1517)/($A$3))*$D$2*'D-term Reaction'!$G$4</f>
        <v>22.312347251838641</v>
      </c>
    </row>
    <row r="1519" spans="1:4" x14ac:dyDescent="0.25">
      <c r="A1519" s="241">
        <f t="shared" si="70"/>
        <v>4.7281249999998255E-2</v>
      </c>
      <c r="B1519" s="241">
        <f t="shared" si="3"/>
        <v>8.2521348695853848E-4</v>
      </c>
      <c r="C1519" s="241">
        <f t="shared" si="71"/>
        <v>-0.63439328416789809</v>
      </c>
      <c r="D1519" s="241">
        <f>((C1519-C1518)/($A$3))*$D$2*'D-term Reaction'!$G$4</f>
        <v>24.617881551939806</v>
      </c>
    </row>
    <row r="1520" spans="1:4" x14ac:dyDescent="0.25">
      <c r="A1520" s="241">
        <f t="shared" si="70"/>
        <v>4.7312499999998252E-2</v>
      </c>
      <c r="B1520" s="241">
        <f t="shared" si="3"/>
        <v>8.2575890234978669E-4</v>
      </c>
      <c r="C1520" s="241">
        <f t="shared" si="71"/>
        <v>-0.55557023302416775</v>
      </c>
      <c r="D1520" s="241">
        <f>((C1520-C1519)/($A$3))*$D$2*'D-term Reaction'!$G$4</f>
        <v>26.686332195221343</v>
      </c>
    </row>
    <row r="1521" spans="1:4" x14ac:dyDescent="0.25">
      <c r="A1521" s="241">
        <f t="shared" si="70"/>
        <v>4.7343749999998248E-2</v>
      </c>
      <c r="B1521" s="241">
        <f t="shared" si="3"/>
        <v>8.263043177410348E-4</v>
      </c>
      <c r="C1521" s="241">
        <f t="shared" si="71"/>
        <v>-0.4713967368308562</v>
      </c>
      <c r="D1521" s="241">
        <f>((C1521-C1520)/($A$3))*$D$2*'D-term Reaction'!$G$4</f>
        <v>28.497778871207558</v>
      </c>
    </row>
    <row r="1522" spans="1:4" x14ac:dyDescent="0.25">
      <c r="A1522" s="241">
        <f t="shared" si="70"/>
        <v>4.7374999999998245E-2</v>
      </c>
      <c r="B1522" s="241">
        <f t="shared" si="3"/>
        <v>8.2684973313228302E-4</v>
      </c>
      <c r="C1522" s="241">
        <f t="shared" si="71"/>
        <v>-0.38268343237016994</v>
      </c>
      <c r="D1522" s="241">
        <f>((C1522-C1521)/($A$3))*$D$2*'D-term Reaction'!$G$4</f>
        <v>30.034776358209935</v>
      </c>
    </row>
    <row r="1523" spans="1:4" x14ac:dyDescent="0.25">
      <c r="A1523" s="241">
        <f t="shared" si="70"/>
        <v>4.7406249999998241E-2</v>
      </c>
      <c r="B1523" s="241">
        <f t="shared" ref="B1523:B1586" si="72">RADIANS(A1523)</f>
        <v>8.2739514852353112E-4</v>
      </c>
      <c r="C1523" s="241">
        <f t="shared" si="71"/>
        <v>-0.29028467725976886</v>
      </c>
      <c r="D1523" s="241">
        <f>((C1523-C1522)/($A$3))*$D$2*'D-term Reaction'!$G$4</f>
        <v>31.282522530177381</v>
      </c>
    </row>
    <row r="1524" spans="1:4" x14ac:dyDescent="0.25">
      <c r="A1524" s="241">
        <f t="shared" si="70"/>
        <v>4.7437499999998238E-2</v>
      </c>
      <c r="B1524" s="241">
        <f t="shared" si="72"/>
        <v>8.2794056391477934E-4</v>
      </c>
      <c r="C1524" s="241">
        <f t="shared" si="71"/>
        <v>-0.19509032202155685</v>
      </c>
      <c r="D1524" s="241">
        <f>((C1524-C1523)/($A$3))*$D$2*'D-term Reaction'!$G$4</f>
        <v>32.229000909449056</v>
      </c>
    </row>
    <row r="1525" spans="1:4" x14ac:dyDescent="0.25">
      <c r="A1525" s="241">
        <f t="shared" si="70"/>
        <v>4.7468749999998235E-2</v>
      </c>
      <c r="B1525" s="241">
        <f t="shared" si="72"/>
        <v>8.2848597930602745E-4</v>
      </c>
      <c r="C1525" s="241">
        <f t="shared" si="71"/>
        <v>-9.8017140335086905E-2</v>
      </c>
      <c r="D1525" s="241">
        <f>((C1525-C1524)/($A$3))*$D$2*'D-term Reaction'!$G$4</f>
        <v>32.86509639177126</v>
      </c>
    </row>
    <row r="1526" spans="1:4" x14ac:dyDescent="0.25">
      <c r="A1526" s="241">
        <f t="shared" si="70"/>
        <v>4.7499999999998231E-2</v>
      </c>
      <c r="B1526" s="241">
        <f t="shared" si="72"/>
        <v>8.2903139469727566E-4</v>
      </c>
      <c r="C1526" s="241">
        <f t="shared" si="71"/>
        <v>-5.5427237235713966E-12</v>
      </c>
      <c r="D1526" s="241">
        <f>((C1526-C1525)/($A$3))*$D$2*'D-term Reaction'!$G$4</f>
        <v>33.184683029970479</v>
      </c>
    </row>
    <row r="1527" spans="1:4" x14ac:dyDescent="0.25">
      <c r="A1527" s="241">
        <f t="shared" si="70"/>
        <v>4.7531249999998228E-2</v>
      </c>
      <c r="B1527" s="241">
        <f t="shared" si="72"/>
        <v>8.2957681008852388E-4</v>
      </c>
      <c r="C1527" s="241">
        <f t="shared" si="71"/>
        <v>9.8017140324026558E-2</v>
      </c>
      <c r="D1527" s="241">
        <f>((C1527-C1526)/($A$3))*$D$2*'D-term Reaction'!$G$4</f>
        <v>33.18468302997897</v>
      </c>
    </row>
    <row r="1528" spans="1:4" x14ac:dyDescent="0.25">
      <c r="A1528" s="241">
        <f t="shared" si="70"/>
        <v>4.7562499999998224E-2</v>
      </c>
      <c r="B1528" s="241">
        <f t="shared" si="72"/>
        <v>8.3012222547977198E-4</v>
      </c>
      <c r="C1528" s="241">
        <f t="shared" si="71"/>
        <v>0.19509032201065654</v>
      </c>
      <c r="D1528" s="241">
        <f>((C1528-C1527)/($A$3))*$D$2*'D-term Reaction'!$G$4</f>
        <v>32.865096391825446</v>
      </c>
    </row>
    <row r="1529" spans="1:4" x14ac:dyDescent="0.25">
      <c r="A1529" s="241">
        <f t="shared" si="70"/>
        <v>4.7593749999998221E-2</v>
      </c>
      <c r="B1529" s="241">
        <f t="shared" si="72"/>
        <v>8.306676408710202E-4</v>
      </c>
      <c r="C1529" s="241">
        <f t="shared" si="71"/>
        <v>0.29028467724910634</v>
      </c>
      <c r="D1529" s="241">
        <f>((C1529-C1528)/($A$3))*$D$2*'D-term Reaction'!$G$4</f>
        <v>32.22900090952956</v>
      </c>
    </row>
    <row r="1530" spans="1:4" x14ac:dyDescent="0.25">
      <c r="A1530" s="241">
        <f t="shared" si="70"/>
        <v>4.7624999999998217E-2</v>
      </c>
      <c r="B1530" s="241">
        <f t="shared" si="72"/>
        <v>8.3121305626226831E-4</v>
      </c>
      <c r="C1530" s="241">
        <f t="shared" si="71"/>
        <v>0.3826834323599021</v>
      </c>
      <c r="D1530" s="241">
        <f>((C1530-C1529)/($A$3))*$D$2*'D-term Reaction'!$G$4</f>
        <v>31.282522530311013</v>
      </c>
    </row>
    <row r="1531" spans="1:4" x14ac:dyDescent="0.25">
      <c r="A1531" s="241">
        <f t="shared" ref="A1531:A1594" si="73">A1530+$A$3</f>
        <v>4.7656249999998214E-2</v>
      </c>
      <c r="B1531" s="241">
        <f t="shared" si="72"/>
        <v>8.3175847165351652E-4</v>
      </c>
      <c r="C1531" s="241">
        <f t="shared" ref="C1531:C1594" si="74">$C$2*COS(B1531*$B$2*360)</f>
        <v>0.47139673682105465</v>
      </c>
      <c r="D1531" s="241">
        <f>((C1531-C1530)/($A$3))*$D$2*'D-term Reaction'!$G$4</f>
        <v>30.034776358367804</v>
      </c>
    </row>
    <row r="1532" spans="1:4" x14ac:dyDescent="0.25">
      <c r="A1532" s="241">
        <f t="shared" si="73"/>
        <v>4.768749999999821E-2</v>
      </c>
      <c r="B1532" s="241">
        <f t="shared" si="72"/>
        <v>8.3230388704476463E-4</v>
      </c>
      <c r="C1532" s="241">
        <f t="shared" si="74"/>
        <v>0.55557023301492692</v>
      </c>
      <c r="D1532" s="241">
        <f>((C1532-C1531)/($A$3))*$D$2*'D-term Reaction'!$G$4</f>
        <v>28.497778871397394</v>
      </c>
    </row>
    <row r="1533" spans="1:4" x14ac:dyDescent="0.25">
      <c r="A1533" s="241">
        <f t="shared" si="73"/>
        <v>4.7718749999998207E-2</v>
      </c>
      <c r="B1533" s="241">
        <f t="shared" si="72"/>
        <v>8.3284930243601285E-4</v>
      </c>
      <c r="C1533" s="241">
        <f t="shared" si="74"/>
        <v>0.63439328415928498</v>
      </c>
      <c r="D1533" s="241">
        <f>((C1533-C1532)/($A$3))*$D$2*'D-term Reaction'!$G$4</f>
        <v>26.686332195433859</v>
      </c>
    </row>
    <row r="1534" spans="1:4" x14ac:dyDescent="0.25">
      <c r="A1534" s="241">
        <f t="shared" si="73"/>
        <v>4.7749999999998204E-2</v>
      </c>
      <c r="B1534" s="241">
        <f t="shared" si="72"/>
        <v>8.3339471782726095E-4</v>
      </c>
      <c r="C1534" s="241">
        <f t="shared" si="74"/>
        <v>0.70710678118254588</v>
      </c>
      <c r="D1534" s="241">
        <f>((C1534-C1533)/($A$3))*$D$2*'D-term Reaction'!$G$4</f>
        <v>24.617881552195215</v>
      </c>
    </row>
    <row r="1535" spans="1:4" x14ac:dyDescent="0.25">
      <c r="A1535" s="241">
        <f t="shared" si="73"/>
        <v>4.77812499999982E-2</v>
      </c>
      <c r="B1535" s="241">
        <f t="shared" si="72"/>
        <v>8.3394013321850917E-4</v>
      </c>
      <c r="C1535" s="241">
        <f t="shared" si="74"/>
        <v>0.77301045335913543</v>
      </c>
      <c r="D1535" s="241">
        <f>((C1535-C1534)/($A$3))*$D$2*'D-term Reaction'!$G$4</f>
        <v>22.312347252106154</v>
      </c>
    </row>
    <row r="1536" spans="1:4" x14ac:dyDescent="0.25">
      <c r="A1536" s="241">
        <f t="shared" si="73"/>
        <v>4.7812499999998197E-2</v>
      </c>
      <c r="B1536" s="241">
        <f t="shared" si="72"/>
        <v>8.3448554860975738E-4</v>
      </c>
      <c r="C1536" s="241">
        <f t="shared" si="74"/>
        <v>0.83146961229941263</v>
      </c>
      <c r="D1536" s="241">
        <f>((C1536-C1535)/($A$3))*$D$2*'D-term Reaction'!$G$4</f>
        <v>19.791932850820249</v>
      </c>
    </row>
    <row r="1537" spans="1:4" x14ac:dyDescent="0.25">
      <c r="A1537" s="241">
        <f t="shared" si="73"/>
        <v>4.7843749999998193E-2</v>
      </c>
      <c r="B1537" s="241">
        <f t="shared" si="72"/>
        <v>8.3503096400100549E-4</v>
      </c>
      <c r="C1537" s="241">
        <f t="shared" si="74"/>
        <v>0.88192126434567519</v>
      </c>
      <c r="D1537" s="241">
        <f>((C1537-C1536)/($A$3))*$D$2*'D-term Reaction'!$G$4</f>
        <v>17.08091131678265</v>
      </c>
    </row>
    <row r="1538" spans="1:4" x14ac:dyDescent="0.25">
      <c r="A1538" s="241">
        <f t="shared" si="73"/>
        <v>4.787499999999819E-2</v>
      </c>
      <c r="B1538" s="241">
        <f t="shared" si="72"/>
        <v>8.3557637939225371E-4</v>
      </c>
      <c r="C1538" s="241">
        <f t="shared" si="74"/>
        <v>0.92387953250911514</v>
      </c>
      <c r="D1538" s="241">
        <f>((C1538-C1537)/($A$3))*$D$2*'D-term Reaction'!$G$4</f>
        <v>14.205391269414228</v>
      </c>
    </row>
    <row r="1539" spans="1:4" x14ac:dyDescent="0.25">
      <c r="A1539" s="241">
        <f t="shared" si="73"/>
        <v>4.7906249999998186E-2</v>
      </c>
      <c r="B1539" s="241">
        <f t="shared" si="72"/>
        <v>8.3612179478350182E-4</v>
      </c>
      <c r="C1539" s="241">
        <f t="shared" si="74"/>
        <v>0.95694033573054804</v>
      </c>
      <c r="D1539" s="241">
        <f>((C1539-C1538)/($A$3))*$D$2*'D-term Reaction'!$G$4</f>
        <v>11.193065538648321</v>
      </c>
    </row>
    <row r="1540" spans="1:4" x14ac:dyDescent="0.25">
      <c r="A1540" s="241">
        <f t="shared" si="73"/>
        <v>4.7937499999998183E-2</v>
      </c>
      <c r="B1540" s="241">
        <f t="shared" si="72"/>
        <v>8.3666721017475003E-4</v>
      </c>
      <c r="C1540" s="241">
        <f t="shared" si="74"/>
        <v>0.98078528040211632</v>
      </c>
      <c r="D1540" s="241">
        <f>((C1540-C1539)/($A$3))*$D$2*'D-term Reaction'!$G$4</f>
        <v>8.0729444680061544</v>
      </c>
    </row>
    <row r="1541" spans="1:4" x14ac:dyDescent="0.25">
      <c r="A1541" s="241">
        <f t="shared" si="73"/>
        <v>4.796874999999818E-2</v>
      </c>
      <c r="B1541" s="241">
        <f t="shared" si="72"/>
        <v>8.3721262556599814E-4</v>
      </c>
      <c r="C1541" s="241">
        <f t="shared" si="74"/>
        <v>0.99518472667163538</v>
      </c>
      <c r="D1541" s="241">
        <f>((C1541-C1540)/($A$3))*$D$2*'D-term Reaction'!$G$4</f>
        <v>4.8750765290083704</v>
      </c>
    </row>
    <row r="1542" spans="1:4" x14ac:dyDescent="0.25">
      <c r="A1542" s="241">
        <f t="shared" si="73"/>
        <v>4.7999999999998176E-2</v>
      </c>
      <c r="B1542" s="241">
        <f t="shared" si="72"/>
        <v>8.3775804095724635E-4</v>
      </c>
      <c r="C1542" s="241">
        <f t="shared" si="74"/>
        <v>1</v>
      </c>
      <c r="D1542" s="241">
        <f>((C1542-C1541)/($A$3))*$D$2*'D-term Reaction'!$G$4</f>
        <v>1.6302589380511263</v>
      </c>
    </row>
    <row r="1543" spans="1:4" x14ac:dyDescent="0.25">
      <c r="A1543" s="241">
        <f t="shared" si="73"/>
        <v>4.8031249999998173E-2</v>
      </c>
      <c r="B1543" s="241">
        <f t="shared" si="72"/>
        <v>8.3830345634849457E-4</v>
      </c>
      <c r="C1543" s="241">
        <f t="shared" si="74"/>
        <v>0.99518472667275915</v>
      </c>
      <c r="D1543" s="241">
        <f>((C1543-C1542)/($A$3))*$D$2*'D-term Reaction'!$G$4</f>
        <v>-1.6302589376706633</v>
      </c>
    </row>
    <row r="1544" spans="1:4" x14ac:dyDescent="0.25">
      <c r="A1544" s="241">
        <f t="shared" si="73"/>
        <v>4.8062499999998169E-2</v>
      </c>
      <c r="B1544" s="241">
        <f t="shared" si="72"/>
        <v>8.3884887173974268E-4</v>
      </c>
      <c r="C1544" s="241">
        <f t="shared" si="74"/>
        <v>0.9807852804043532</v>
      </c>
      <c r="D1544" s="241">
        <f>((C1544-C1543)/($A$3))*$D$2*'D-term Reaction'!$G$4</f>
        <v>-4.8750765286315163</v>
      </c>
    </row>
    <row r="1545" spans="1:4" x14ac:dyDescent="0.25">
      <c r="A1545" s="241">
        <f t="shared" si="73"/>
        <v>4.8093749999998166E-2</v>
      </c>
      <c r="B1545" s="241">
        <f t="shared" si="72"/>
        <v>8.3939428713099089E-4</v>
      </c>
      <c r="C1545" s="241">
        <f t="shared" si="74"/>
        <v>0.95694033573388471</v>
      </c>
      <c r="D1545" s="241">
        <f>((C1545-C1544)/($A$3))*$D$2*'D-term Reaction'!$G$4</f>
        <v>-8.0729444676338122</v>
      </c>
    </row>
    <row r="1546" spans="1:4" x14ac:dyDescent="0.25">
      <c r="A1546" s="241">
        <f t="shared" si="73"/>
        <v>4.8124999999998162E-2</v>
      </c>
      <c r="B1546" s="241">
        <f t="shared" si="72"/>
        <v>8.39939702522239E-4</v>
      </c>
      <c r="C1546" s="241">
        <f t="shared" si="74"/>
        <v>0.92387953251349197</v>
      </c>
      <c r="D1546" s="241">
        <f>((C1546-C1545)/($A$3))*$D$2*'D-term Reaction'!$G$4</f>
        <v>-11.19306553829616</v>
      </c>
    </row>
    <row r="1547" spans="1:4" x14ac:dyDescent="0.25">
      <c r="A1547" s="241">
        <f t="shared" si="73"/>
        <v>4.8156249999998159E-2</v>
      </c>
      <c r="B1547" s="241">
        <f t="shared" si="72"/>
        <v>8.4048511791348722E-4</v>
      </c>
      <c r="C1547" s="241">
        <f t="shared" si="74"/>
        <v>0.88192126435108009</v>
      </c>
      <c r="D1547" s="241">
        <f>((C1547-C1546)/($A$3))*$D$2*'D-term Reaction'!$G$4</f>
        <v>-14.205391269066165</v>
      </c>
    </row>
    <row r="1548" spans="1:4" x14ac:dyDescent="0.25">
      <c r="A1548" s="241">
        <f t="shared" si="73"/>
        <v>4.8187499999998155E-2</v>
      </c>
      <c r="B1548" s="241">
        <f t="shared" si="72"/>
        <v>8.4103053330473532E-4</v>
      </c>
      <c r="C1548" s="241">
        <f t="shared" si="74"/>
        <v>0.83146961230576688</v>
      </c>
      <c r="D1548" s="241">
        <f>((C1548-C1547)/($A$3))*$D$2*'D-term Reaction'!$G$4</f>
        <v>-17.08091131646124</v>
      </c>
    </row>
    <row r="1549" spans="1:4" x14ac:dyDescent="0.25">
      <c r="A1549" s="241">
        <f t="shared" si="73"/>
        <v>4.8218749999998152E-2</v>
      </c>
      <c r="B1549" s="241">
        <f t="shared" si="72"/>
        <v>8.4157594869598354E-4</v>
      </c>
      <c r="C1549" s="241">
        <f t="shared" si="74"/>
        <v>0.77301045336642715</v>
      </c>
      <c r="D1549" s="241">
        <f>((C1549-C1548)/($A$3))*$D$2*'D-term Reaction'!$G$4</f>
        <v>-19.791932850502857</v>
      </c>
    </row>
    <row r="1550" spans="1:4" x14ac:dyDescent="0.25">
      <c r="A1550" s="241">
        <f t="shared" si="73"/>
        <v>4.8249999999998149E-2</v>
      </c>
      <c r="B1550" s="241">
        <f t="shared" si="72"/>
        <v>8.4212136408723165E-4</v>
      </c>
      <c r="C1550" s="241">
        <f t="shared" si="74"/>
        <v>0.70710678119067349</v>
      </c>
      <c r="D1550" s="241">
        <f>((C1550-C1549)/($A$3))*$D$2*'D-term Reaction'!$G$4</f>
        <v>-22.312347251823155</v>
      </c>
    </row>
    <row r="1551" spans="1:4" x14ac:dyDescent="0.25">
      <c r="A1551" s="241">
        <f t="shared" si="73"/>
        <v>4.8281249999998145E-2</v>
      </c>
      <c r="B1551" s="241">
        <f t="shared" si="72"/>
        <v>8.4266677947847986E-4</v>
      </c>
      <c r="C1551" s="241">
        <f t="shared" si="74"/>
        <v>0.63439328416814811</v>
      </c>
      <c r="D1551" s="241">
        <f>((C1551-C1550)/($A$3))*$D$2*'D-term Reaction'!$G$4</f>
        <v>-24.617881551946194</v>
      </c>
    </row>
    <row r="1552" spans="1:4" x14ac:dyDescent="0.25">
      <c r="A1552" s="241">
        <f t="shared" si="73"/>
        <v>4.8312499999998142E-2</v>
      </c>
      <c r="B1552" s="241">
        <f t="shared" si="72"/>
        <v>8.4321219486972808E-4</v>
      </c>
      <c r="C1552" s="241">
        <f t="shared" si="74"/>
        <v>0.55557023302446029</v>
      </c>
      <c r="D1552" s="241">
        <f>((C1552-C1551)/($A$3))*$D$2*'D-term Reaction'!$G$4</f>
        <v>-26.686332195206948</v>
      </c>
    </row>
    <row r="1553" spans="1:4" x14ac:dyDescent="0.25">
      <c r="A1553" s="241">
        <f t="shared" si="73"/>
        <v>4.8343749999998138E-2</v>
      </c>
      <c r="B1553" s="241">
        <f t="shared" si="72"/>
        <v>8.4375761026097619E-4</v>
      </c>
      <c r="C1553" s="241">
        <f t="shared" si="74"/>
        <v>0.47139673683116651</v>
      </c>
      <c r="D1553" s="241">
        <f>((C1553-C1552)/($A$3))*$D$2*'D-term Reaction'!$G$4</f>
        <v>-28.49777887120154</v>
      </c>
    </row>
    <row r="1554" spans="1:4" x14ac:dyDescent="0.25">
      <c r="A1554" s="241">
        <f t="shared" si="73"/>
        <v>4.8374999999998135E-2</v>
      </c>
      <c r="B1554" s="241">
        <f t="shared" si="72"/>
        <v>8.443030256522244E-4</v>
      </c>
      <c r="C1554" s="241">
        <f t="shared" si="74"/>
        <v>0.38268343237049501</v>
      </c>
      <c r="D1554" s="241">
        <f>((C1554-C1553)/($A$3))*$D$2*'D-term Reaction'!$G$4</f>
        <v>-30.03477635820494</v>
      </c>
    </row>
    <row r="1555" spans="1:4" x14ac:dyDescent="0.25">
      <c r="A1555" s="241">
        <f t="shared" si="73"/>
        <v>4.8406249999998131E-2</v>
      </c>
      <c r="B1555" s="241">
        <f t="shared" si="72"/>
        <v>8.4484844104347251E-4</v>
      </c>
      <c r="C1555" s="241">
        <f t="shared" si="74"/>
        <v>0.29028467726010554</v>
      </c>
      <c r="D1555" s="241">
        <f>((C1555-C1554)/($A$3))*$D$2*'D-term Reaction'!$G$4</f>
        <v>-31.282522530173456</v>
      </c>
    </row>
    <row r="1556" spans="1:4" x14ac:dyDescent="0.25">
      <c r="A1556" s="241">
        <f t="shared" si="73"/>
        <v>4.8437499999998128E-2</v>
      </c>
      <c r="B1556" s="241">
        <f t="shared" si="72"/>
        <v>8.4539385643472072E-4</v>
      </c>
      <c r="C1556" s="241">
        <f t="shared" si="74"/>
        <v>0.19509032202190194</v>
      </c>
      <c r="D1556" s="241">
        <f>((C1556-C1555)/($A$3))*$D$2*'D-term Reaction'!$G$4</f>
        <v>-32.229000909446206</v>
      </c>
    </row>
    <row r="1557" spans="1:4" x14ac:dyDescent="0.25">
      <c r="A1557" s="241">
        <f t="shared" si="73"/>
        <v>4.8468749999998124E-2</v>
      </c>
      <c r="B1557" s="241">
        <f t="shared" si="72"/>
        <v>8.4593927182596883E-4</v>
      </c>
      <c r="C1557" s="241">
        <f t="shared" si="74"/>
        <v>9.8017140335437056E-2</v>
      </c>
      <c r="D1557" s="241">
        <f>((C1557-C1556)/($A$3))*$D$2*'D-term Reaction'!$G$4</f>
        <v>-32.865096391769548</v>
      </c>
    </row>
    <row r="1558" spans="1:4" x14ac:dyDescent="0.25">
      <c r="A1558" s="241">
        <f t="shared" si="73"/>
        <v>4.8499999999998121E-2</v>
      </c>
      <c r="B1558" s="241">
        <f t="shared" si="72"/>
        <v>8.4648468721721705E-4</v>
      </c>
      <c r="C1558" s="241">
        <f t="shared" si="74"/>
        <v>5.8945648926181371E-12</v>
      </c>
      <c r="D1558" s="241">
        <f>((C1558-C1557)/($A$3))*$D$2*'D-term Reaction'!$G$4</f>
        <v>-33.184683029969904</v>
      </c>
    </row>
    <row r="1559" spans="1:4" x14ac:dyDescent="0.25">
      <c r="A1559" s="241">
        <f t="shared" si="73"/>
        <v>4.8531249999998118E-2</v>
      </c>
      <c r="B1559" s="241">
        <f t="shared" si="72"/>
        <v>8.4703010260846515E-4</v>
      </c>
      <c r="C1559" s="241">
        <f t="shared" si="74"/>
        <v>-9.8017140323648125E-2</v>
      </c>
      <c r="D1559" s="241">
        <f>((C1559-C1558)/($A$3))*$D$2*'D-term Reaction'!$G$4</f>
        <v>-33.184683029969968</v>
      </c>
    </row>
    <row r="1560" spans="1:4" x14ac:dyDescent="0.25">
      <c r="A1560" s="241">
        <f t="shared" si="73"/>
        <v>4.8562499999998114E-2</v>
      </c>
      <c r="B1560" s="241">
        <f t="shared" si="72"/>
        <v>8.4757551799971337E-4</v>
      </c>
      <c r="C1560" s="241">
        <f t="shared" si="74"/>
        <v>-0.19509032201031146</v>
      </c>
      <c r="D1560" s="241">
        <f>((C1560-C1559)/($A$3))*$D$2*'D-term Reaction'!$G$4</f>
        <v>-32.865096391836737</v>
      </c>
    </row>
    <row r="1561" spans="1:4" x14ac:dyDescent="0.25">
      <c r="A1561" s="241">
        <f t="shared" si="73"/>
        <v>4.8593749999998111E-2</v>
      </c>
      <c r="B1561" s="241">
        <f t="shared" si="72"/>
        <v>8.4812093339096159E-4</v>
      </c>
      <c r="C1561" s="241">
        <f t="shared" si="74"/>
        <v>-0.29028467724879686</v>
      </c>
      <c r="D1561" s="241">
        <f>((C1561-C1560)/($A$3))*$D$2*'D-term Reaction'!$G$4</f>
        <v>-32.229000909541611</v>
      </c>
    </row>
    <row r="1562" spans="1:4" x14ac:dyDescent="0.25">
      <c r="A1562" s="241">
        <f t="shared" si="73"/>
        <v>4.8624999999998107E-2</v>
      </c>
      <c r="B1562" s="241">
        <f t="shared" si="72"/>
        <v>8.4866634878220969E-4</v>
      </c>
      <c r="C1562" s="241">
        <f t="shared" si="74"/>
        <v>-0.38268343235960328</v>
      </c>
      <c r="D1562" s="241">
        <f>((C1562-C1561)/($A$3))*$D$2*'D-term Reaction'!$G$4</f>
        <v>-31.282522530314619</v>
      </c>
    </row>
    <row r="1563" spans="1:4" x14ac:dyDescent="0.25">
      <c r="A1563" s="241">
        <f t="shared" si="73"/>
        <v>4.8656249999998104E-2</v>
      </c>
      <c r="B1563" s="241">
        <f t="shared" si="72"/>
        <v>8.4921176417345791E-4</v>
      </c>
      <c r="C1563" s="241">
        <f t="shared" si="74"/>
        <v>-0.47139673682074434</v>
      </c>
      <c r="D1563" s="241">
        <f>((C1563-C1562)/($A$3))*$D$2*'D-term Reaction'!$G$4</f>
        <v>-30.034776358363917</v>
      </c>
    </row>
    <row r="1564" spans="1:4" x14ac:dyDescent="0.25">
      <c r="A1564" s="241">
        <f t="shared" si="73"/>
        <v>4.86874999999981E-2</v>
      </c>
      <c r="B1564" s="241">
        <f t="shared" si="72"/>
        <v>8.4975717956470602E-4</v>
      </c>
      <c r="C1564" s="241">
        <f t="shared" si="74"/>
        <v>-0.55557023301463437</v>
      </c>
      <c r="D1564" s="241">
        <f>((C1564-C1563)/($A$3))*$D$2*'D-term Reaction'!$G$4</f>
        <v>-28.497778871403408</v>
      </c>
    </row>
    <row r="1565" spans="1:4" x14ac:dyDescent="0.25">
      <c r="A1565" s="241">
        <f t="shared" si="73"/>
        <v>4.8718749999998097E-2</v>
      </c>
      <c r="B1565" s="241">
        <f t="shared" si="72"/>
        <v>8.5030259495595423E-4</v>
      </c>
      <c r="C1565" s="241">
        <f t="shared" si="74"/>
        <v>-0.63439328415903495</v>
      </c>
      <c r="D1565" s="241">
        <f>((C1565-C1564)/($A$3))*$D$2*'D-term Reaction'!$G$4</f>
        <v>-26.686332195448255</v>
      </c>
    </row>
    <row r="1566" spans="1:4" x14ac:dyDescent="0.25">
      <c r="A1566" s="241">
        <f t="shared" si="73"/>
        <v>4.8749999999998093E-2</v>
      </c>
      <c r="B1566" s="241">
        <f t="shared" si="72"/>
        <v>8.5084801034720234E-4</v>
      </c>
      <c r="C1566" s="241">
        <f t="shared" si="74"/>
        <v>-0.70710678118231729</v>
      </c>
      <c r="D1566" s="241">
        <f>((C1566-C1565)/($A$3))*$D$2*'D-term Reaction'!$G$4</f>
        <v>-24.617881552202466</v>
      </c>
    </row>
    <row r="1567" spans="1:4" x14ac:dyDescent="0.25">
      <c r="A1567" s="241">
        <f t="shared" si="73"/>
        <v>4.878124999999809E-2</v>
      </c>
      <c r="B1567" s="241">
        <f t="shared" si="72"/>
        <v>8.5139342573845055E-4</v>
      </c>
      <c r="C1567" s="241">
        <f t="shared" si="74"/>
        <v>-0.77301045335893015</v>
      </c>
      <c r="D1567" s="241">
        <f>((C1567-C1566)/($A$3))*$D$2*'D-term Reaction'!$G$4</f>
        <v>-22.312347252114048</v>
      </c>
    </row>
    <row r="1568" spans="1:4" x14ac:dyDescent="0.25">
      <c r="A1568" s="241">
        <f t="shared" si="73"/>
        <v>4.8812499999998087E-2</v>
      </c>
      <c r="B1568" s="241">
        <f t="shared" si="72"/>
        <v>8.5193884112969866E-4</v>
      </c>
      <c r="C1568" s="241">
        <f t="shared" si="74"/>
        <v>-0.83146961229920147</v>
      </c>
      <c r="D1568" s="241">
        <f>((C1568-C1567)/($A$3))*$D$2*'D-term Reaction'!$G$4</f>
        <v>-19.791932850818252</v>
      </c>
    </row>
    <row r="1569" spans="1:4" x14ac:dyDescent="0.25">
      <c r="A1569" s="241">
        <f t="shared" si="73"/>
        <v>4.8843749999998083E-2</v>
      </c>
      <c r="B1569" s="241">
        <f t="shared" si="72"/>
        <v>8.5248425652094688E-4</v>
      </c>
      <c r="C1569" s="241">
        <f t="shared" si="74"/>
        <v>-0.88192126434550933</v>
      </c>
      <c r="D1569" s="241">
        <f>((C1569-C1568)/($A$3))*$D$2*'D-term Reaction'!$G$4</f>
        <v>-17.080911316797987</v>
      </c>
    </row>
    <row r="1570" spans="1:4" x14ac:dyDescent="0.25">
      <c r="A1570" s="241">
        <f t="shared" si="73"/>
        <v>4.887499999999808E-2</v>
      </c>
      <c r="B1570" s="241">
        <f t="shared" si="72"/>
        <v>8.5302967191219509E-4</v>
      </c>
      <c r="C1570" s="241">
        <f t="shared" si="74"/>
        <v>-0.92387953250898047</v>
      </c>
      <c r="D1570" s="241">
        <f>((C1570-C1569)/($A$3))*$D$2*'D-term Reaction'!$G$4</f>
        <v>-14.205391269424789</v>
      </c>
    </row>
    <row r="1571" spans="1:4" x14ac:dyDescent="0.25">
      <c r="A1571" s="241">
        <f t="shared" si="73"/>
        <v>4.8906249999998076E-2</v>
      </c>
      <c r="B1571" s="241">
        <f t="shared" si="72"/>
        <v>8.535750873034432E-4</v>
      </c>
      <c r="C1571" s="241">
        <f t="shared" si="74"/>
        <v>-0.95694033573045423</v>
      </c>
      <c r="D1571" s="241">
        <f>((C1571-C1570)/($A$3))*$D$2*'D-term Reaction'!$G$4</f>
        <v>-11.193065538662154</v>
      </c>
    </row>
    <row r="1572" spans="1:4" x14ac:dyDescent="0.25">
      <c r="A1572" s="241">
        <f t="shared" si="73"/>
        <v>4.8937499999998073E-2</v>
      </c>
      <c r="B1572" s="241">
        <f t="shared" si="72"/>
        <v>8.5412050269469142E-4</v>
      </c>
      <c r="C1572" s="241">
        <f t="shared" si="74"/>
        <v>-0.98078528040204771</v>
      </c>
      <c r="D1572" s="241">
        <f>((C1572-C1571)/($A$3))*$D$2*'D-term Reaction'!$G$4</f>
        <v>-8.072944468014688</v>
      </c>
    </row>
    <row r="1573" spans="1:4" x14ac:dyDescent="0.25">
      <c r="A1573" s="241">
        <f t="shared" si="73"/>
        <v>4.8968749999998069E-2</v>
      </c>
      <c r="B1573" s="241">
        <f t="shared" si="72"/>
        <v>8.5466591808593952E-4</v>
      </c>
      <c r="C1573" s="241">
        <f t="shared" si="74"/>
        <v>-0.99518472667160085</v>
      </c>
      <c r="D1573" s="241">
        <f>((C1573-C1572)/($A$3))*$D$2*'D-term Reaction'!$G$4</f>
        <v>-4.8750765290199114</v>
      </c>
    </row>
    <row r="1574" spans="1:4" x14ac:dyDescent="0.25">
      <c r="A1574" s="241">
        <f t="shared" si="73"/>
        <v>4.8999999999998066E-2</v>
      </c>
      <c r="B1574" s="241">
        <f t="shared" si="72"/>
        <v>8.5521133347718774E-4</v>
      </c>
      <c r="C1574" s="241">
        <f t="shared" si="74"/>
        <v>-1</v>
      </c>
      <c r="D1574" s="241">
        <f>((C1574-C1573)/($A$3))*$D$2*'D-term Reaction'!$G$4</f>
        <v>-1.6302589380628161</v>
      </c>
    </row>
    <row r="1575" spans="1:4" x14ac:dyDescent="0.25">
      <c r="A1575" s="241">
        <f t="shared" si="73"/>
        <v>4.9031249999998062E-2</v>
      </c>
      <c r="B1575" s="241">
        <f t="shared" si="72"/>
        <v>8.5575674886843585E-4</v>
      </c>
      <c r="C1575" s="241">
        <f t="shared" si="74"/>
        <v>-0.99518472667279367</v>
      </c>
      <c r="D1575" s="241">
        <f>((C1575-C1574)/($A$3))*$D$2*'D-term Reaction'!$G$4</f>
        <v>1.6302589376589738</v>
      </c>
    </row>
    <row r="1576" spans="1:4" x14ac:dyDescent="0.25">
      <c r="A1576" s="241">
        <f t="shared" si="73"/>
        <v>4.9062499999998059E-2</v>
      </c>
      <c r="B1576" s="241">
        <f t="shared" si="72"/>
        <v>8.5630216425968406E-4</v>
      </c>
      <c r="C1576" s="241">
        <f t="shared" si="74"/>
        <v>-0.98078528040442181</v>
      </c>
      <c r="D1576" s="241">
        <f>((C1576-C1575)/($A$3))*$D$2*'D-term Reaction'!$G$4</f>
        <v>4.875076528619978</v>
      </c>
    </row>
    <row r="1577" spans="1:4" x14ac:dyDescent="0.25">
      <c r="A1577" s="241">
        <f t="shared" si="73"/>
        <v>4.9093749999998056E-2</v>
      </c>
      <c r="B1577" s="241">
        <f t="shared" si="72"/>
        <v>8.5684757965093228E-4</v>
      </c>
      <c r="C1577" s="241">
        <f t="shared" si="74"/>
        <v>-0.95694033573397852</v>
      </c>
      <c r="D1577" s="241">
        <f>((C1577-C1576)/($A$3))*$D$2*'D-term Reaction'!$G$4</f>
        <v>8.0729444676252786</v>
      </c>
    </row>
    <row r="1578" spans="1:4" x14ac:dyDescent="0.25">
      <c r="A1578" s="241">
        <f t="shared" si="73"/>
        <v>4.9124999999998052E-2</v>
      </c>
      <c r="B1578" s="241">
        <f t="shared" si="72"/>
        <v>8.5739299504218039E-4</v>
      </c>
      <c r="C1578" s="241">
        <f t="shared" si="74"/>
        <v>-0.92387953251362664</v>
      </c>
      <c r="D1578" s="241">
        <f>((C1578-C1577)/($A$3))*$D$2*'D-term Reaction'!$G$4</f>
        <v>11.19306553828233</v>
      </c>
    </row>
    <row r="1579" spans="1:4" x14ac:dyDescent="0.25">
      <c r="A1579" s="241">
        <f t="shared" si="73"/>
        <v>4.9156249999998049E-2</v>
      </c>
      <c r="B1579" s="241">
        <f t="shared" si="72"/>
        <v>8.579384104334286E-4</v>
      </c>
      <c r="C1579" s="241">
        <f t="shared" si="74"/>
        <v>-0.88192126435124585</v>
      </c>
      <c r="D1579" s="241">
        <f>((C1579-C1578)/($A$3))*$D$2*'D-term Reaction'!$G$4</f>
        <v>14.205391269055641</v>
      </c>
    </row>
    <row r="1580" spans="1:4" x14ac:dyDescent="0.25">
      <c r="A1580" s="241">
        <f t="shared" si="73"/>
        <v>4.9187499999998045E-2</v>
      </c>
      <c r="B1580" s="241">
        <f t="shared" si="72"/>
        <v>8.5848382582467671E-4</v>
      </c>
      <c r="C1580" s="241">
        <f t="shared" si="74"/>
        <v>-0.83146961230596239</v>
      </c>
      <c r="D1580" s="241">
        <f>((C1580-C1579)/($A$3))*$D$2*'D-term Reaction'!$G$4</f>
        <v>17.080911316451164</v>
      </c>
    </row>
    <row r="1581" spans="1:4" x14ac:dyDescent="0.25">
      <c r="A1581" s="241">
        <f t="shared" si="73"/>
        <v>4.9218749999998042E-2</v>
      </c>
      <c r="B1581" s="241">
        <f t="shared" si="72"/>
        <v>8.5902924121592492E-4</v>
      </c>
      <c r="C1581" s="241">
        <f t="shared" si="74"/>
        <v>-0.77301045336663232</v>
      </c>
      <c r="D1581" s="241">
        <f>((C1581-C1580)/($A$3))*$D$2*'D-term Reaction'!$G$4</f>
        <v>19.791932850499585</v>
      </c>
    </row>
    <row r="1582" spans="1:4" x14ac:dyDescent="0.25">
      <c r="A1582" s="241">
        <f t="shared" si="73"/>
        <v>4.9249999999998038E-2</v>
      </c>
      <c r="B1582" s="241">
        <f t="shared" si="72"/>
        <v>8.5957465660717303E-4</v>
      </c>
      <c r="C1582" s="241">
        <f t="shared" si="74"/>
        <v>-0.7071067811909022</v>
      </c>
      <c r="D1582" s="241">
        <f>((C1582-C1581)/($A$3))*$D$2*'D-term Reaction'!$G$4</f>
        <v>22.312347251815186</v>
      </c>
    </row>
    <row r="1583" spans="1:4" x14ac:dyDescent="0.25">
      <c r="A1583" s="241">
        <f t="shared" si="73"/>
        <v>4.9281249999998035E-2</v>
      </c>
      <c r="B1583" s="241">
        <f t="shared" si="72"/>
        <v>8.6012007199842125E-4</v>
      </c>
      <c r="C1583" s="241">
        <f t="shared" si="74"/>
        <v>-0.63439328416842</v>
      </c>
      <c r="D1583" s="241">
        <f>((C1583-C1582)/($A$3))*$D$2*'D-term Reaction'!$G$4</f>
        <v>24.617881551931571</v>
      </c>
    </row>
    <row r="1584" spans="1:4" x14ac:dyDescent="0.25">
      <c r="A1584" s="241">
        <f t="shared" si="73"/>
        <v>4.9312499999998032E-2</v>
      </c>
      <c r="B1584" s="241">
        <f t="shared" si="72"/>
        <v>8.6066548738966935E-4</v>
      </c>
      <c r="C1584" s="241">
        <f t="shared" si="74"/>
        <v>-0.55557023302475284</v>
      </c>
      <c r="D1584" s="241">
        <f>((C1584-C1583)/($A$3))*$D$2*'D-term Reaction'!$G$4</f>
        <v>26.686332195199956</v>
      </c>
    </row>
    <row r="1585" spans="1:4" x14ac:dyDescent="0.25">
      <c r="A1585" s="241">
        <f t="shared" si="73"/>
        <v>4.9343749999998028E-2</v>
      </c>
      <c r="B1585" s="241">
        <f t="shared" si="72"/>
        <v>8.6121090278091757E-4</v>
      </c>
      <c r="C1585" s="241">
        <f t="shared" si="74"/>
        <v>-0.47139673683145172</v>
      </c>
      <c r="D1585" s="241">
        <f>((C1585-C1584)/($A$3))*$D$2*'D-term Reaction'!$G$4</f>
        <v>28.497778871204019</v>
      </c>
    </row>
    <row r="1586" spans="1:4" x14ac:dyDescent="0.25">
      <c r="A1586" s="241">
        <f t="shared" si="73"/>
        <v>4.9374999999998025E-2</v>
      </c>
      <c r="B1586" s="241">
        <f t="shared" si="72"/>
        <v>8.6175631817216579E-4</v>
      </c>
      <c r="C1586" s="241">
        <f t="shared" si="74"/>
        <v>-0.38268343237082009</v>
      </c>
      <c r="D1586" s="241">
        <f>((C1586-C1585)/($A$3))*$D$2*'D-term Reaction'!$G$4</f>
        <v>30.034776358191444</v>
      </c>
    </row>
    <row r="1587" spans="1:4" x14ac:dyDescent="0.25">
      <c r="A1587" s="241">
        <f t="shared" si="73"/>
        <v>4.9406249999998021E-2</v>
      </c>
      <c r="B1587" s="241">
        <f t="shared" ref="B1587:B1650" si="75">RADIANS(A1587)</f>
        <v>8.6230173356341389E-4</v>
      </c>
      <c r="C1587" s="241">
        <f t="shared" si="74"/>
        <v>-0.29028467726041501</v>
      </c>
      <c r="D1587" s="241">
        <f>((C1587-C1586)/($A$3))*$D$2*'D-term Reaction'!$G$4</f>
        <v>31.282522530178742</v>
      </c>
    </row>
    <row r="1588" spans="1:4" x14ac:dyDescent="0.25">
      <c r="A1588" s="241">
        <f t="shared" si="73"/>
        <v>4.9437499999998018E-2</v>
      </c>
      <c r="B1588" s="241">
        <f t="shared" si="75"/>
        <v>8.6284714895466211E-4</v>
      </c>
      <c r="C1588" s="241">
        <f t="shared" si="74"/>
        <v>-0.19509032202224702</v>
      </c>
      <c r="D1588" s="241">
        <f>((C1588-C1587)/($A$3))*$D$2*'D-term Reaction'!$G$4</f>
        <v>32.229000909434149</v>
      </c>
    </row>
    <row r="1589" spans="1:4" x14ac:dyDescent="0.25">
      <c r="A1589" s="241">
        <f t="shared" si="73"/>
        <v>4.9468749999998014E-2</v>
      </c>
      <c r="B1589" s="241">
        <f t="shared" si="75"/>
        <v>8.6339256434591022E-4</v>
      </c>
      <c r="C1589" s="241">
        <f t="shared" si="74"/>
        <v>-9.8017140335787206E-2</v>
      </c>
      <c r="D1589" s="241">
        <f>((C1589-C1588)/($A$3))*$D$2*'D-term Reaction'!$G$4</f>
        <v>32.865096391767835</v>
      </c>
    </row>
    <row r="1590" spans="1:4" x14ac:dyDescent="0.25">
      <c r="A1590" s="241">
        <f t="shared" si="73"/>
        <v>4.9499999999998011E-2</v>
      </c>
      <c r="B1590" s="241">
        <f t="shared" si="75"/>
        <v>8.6393797973715843E-4</v>
      </c>
      <c r="C1590" s="241">
        <f t="shared" si="74"/>
        <v>-6.2464060616648776E-12</v>
      </c>
      <c r="D1590" s="241">
        <f>((C1590-C1589)/($A$3))*$D$2*'D-term Reaction'!$G$4</f>
        <v>33.184683029969328</v>
      </c>
    </row>
    <row r="1591" spans="1:4" x14ac:dyDescent="0.25">
      <c r="A1591" s="241">
        <f t="shared" si="73"/>
        <v>4.9531249999998007E-2</v>
      </c>
      <c r="B1591" s="241">
        <f t="shared" si="75"/>
        <v>8.6448339512840654E-4</v>
      </c>
      <c r="C1591" s="241">
        <f t="shared" si="74"/>
        <v>9.8017140323326257E-2</v>
      </c>
      <c r="D1591" s="241">
        <f>((C1591-C1590)/($A$3))*$D$2*'D-term Reaction'!$G$4</f>
        <v>33.184683029980114</v>
      </c>
    </row>
    <row r="1592" spans="1:4" x14ac:dyDescent="0.25">
      <c r="A1592" s="241">
        <f t="shared" si="73"/>
        <v>4.9562499999998004E-2</v>
      </c>
      <c r="B1592" s="241">
        <f t="shared" si="75"/>
        <v>8.6502881051965476E-4</v>
      </c>
      <c r="C1592" s="241">
        <f t="shared" si="74"/>
        <v>0.19509032200996637</v>
      </c>
      <c r="D1592" s="241">
        <f>((C1592-C1591)/($A$3))*$D$2*'D-term Reaction'!$G$4</f>
        <v>32.865096391828871</v>
      </c>
    </row>
    <row r="1593" spans="1:4" x14ac:dyDescent="0.25">
      <c r="A1593" s="241">
        <f t="shared" si="73"/>
        <v>4.9593749999998001E-2</v>
      </c>
      <c r="B1593" s="241">
        <f t="shared" si="75"/>
        <v>8.6557422591090286E-4</v>
      </c>
      <c r="C1593" s="241">
        <f t="shared" si="74"/>
        <v>0.29028467724843299</v>
      </c>
      <c r="D1593" s="241">
        <f>((C1593-C1592)/($A$3))*$D$2*'D-term Reaction'!$G$4</f>
        <v>32.229000909535259</v>
      </c>
    </row>
    <row r="1594" spans="1:4" x14ac:dyDescent="0.25">
      <c r="A1594" s="241">
        <f t="shared" si="73"/>
        <v>4.9624999999997997E-2</v>
      </c>
      <c r="B1594" s="241">
        <f t="shared" si="75"/>
        <v>8.6611964130215108E-4</v>
      </c>
      <c r="C1594" s="241">
        <f t="shared" si="74"/>
        <v>0.38268343235927821</v>
      </c>
      <c r="D1594" s="241">
        <f>((C1594-C1593)/($A$3))*$D$2*'D-term Reaction'!$G$4</f>
        <v>31.282522530327753</v>
      </c>
    </row>
    <row r="1595" spans="1:4" x14ac:dyDescent="0.25">
      <c r="A1595" s="241">
        <f t="shared" ref="A1595:A1658" si="76">A1594+$A$3</f>
        <v>4.9656249999997994E-2</v>
      </c>
      <c r="B1595" s="241">
        <f t="shared" si="75"/>
        <v>8.6666505669339929E-4</v>
      </c>
      <c r="C1595" s="241">
        <f t="shared" ref="C1595:C1658" si="77">$C$2*COS(B1595*$B$2*360)</f>
        <v>0.47139673682045913</v>
      </c>
      <c r="D1595" s="241">
        <f>((C1595-C1594)/($A$3))*$D$2*'D-term Reaction'!$G$4</f>
        <v>30.034776358377403</v>
      </c>
    </row>
    <row r="1596" spans="1:4" x14ac:dyDescent="0.25">
      <c r="A1596" s="241">
        <f t="shared" si="76"/>
        <v>4.968749999999799E-2</v>
      </c>
      <c r="B1596" s="241">
        <f t="shared" si="75"/>
        <v>8.672104720846474E-4</v>
      </c>
      <c r="C1596" s="241">
        <f t="shared" si="77"/>
        <v>0.55557023301434183</v>
      </c>
      <c r="D1596" s="241">
        <f>((C1596-C1595)/($A$3))*$D$2*'D-term Reaction'!$G$4</f>
        <v>28.497778871400921</v>
      </c>
    </row>
    <row r="1597" spans="1:4" x14ac:dyDescent="0.25">
      <c r="A1597" s="241">
        <f t="shared" si="76"/>
        <v>4.9718749999997987E-2</v>
      </c>
      <c r="B1597" s="241">
        <f t="shared" si="75"/>
        <v>8.6775588747589562E-4</v>
      </c>
      <c r="C1597" s="241">
        <f t="shared" si="77"/>
        <v>0.63439328415876295</v>
      </c>
      <c r="D1597" s="241">
        <f>((C1597-C1596)/($A$3))*$D$2*'D-term Reaction'!$G$4</f>
        <v>26.686332195455211</v>
      </c>
    </row>
    <row r="1598" spans="1:4" x14ac:dyDescent="0.25">
      <c r="A1598" s="241">
        <f t="shared" si="76"/>
        <v>4.9749999999997983E-2</v>
      </c>
      <c r="B1598" s="241">
        <f t="shared" si="75"/>
        <v>8.6830130286714372E-4</v>
      </c>
      <c r="C1598" s="241">
        <f t="shared" si="77"/>
        <v>0.70710678118204839</v>
      </c>
      <c r="D1598" s="241">
        <f>((C1598-C1597)/($A$3))*$D$2*'D-term Reaction'!$G$4</f>
        <v>24.617881552203514</v>
      </c>
    </row>
    <row r="1599" spans="1:4" x14ac:dyDescent="0.25">
      <c r="A1599" s="241">
        <f t="shared" si="76"/>
        <v>4.978124999999798E-2</v>
      </c>
      <c r="B1599" s="241">
        <f t="shared" si="75"/>
        <v>8.6884671825839194E-4</v>
      </c>
      <c r="C1599" s="241">
        <f t="shared" si="77"/>
        <v>0.77301045335872498</v>
      </c>
      <c r="D1599" s="241">
        <f>((C1599-C1598)/($A$3))*$D$2*'D-term Reaction'!$G$4</f>
        <v>22.312347252135623</v>
      </c>
    </row>
    <row r="1600" spans="1:4" x14ac:dyDescent="0.25">
      <c r="A1600" s="241">
        <f t="shared" si="76"/>
        <v>4.9812499999997976E-2</v>
      </c>
      <c r="B1600" s="241">
        <f t="shared" si="75"/>
        <v>8.6939213364964005E-4</v>
      </c>
      <c r="C1600" s="241">
        <f t="shared" si="77"/>
        <v>0.83146961229900596</v>
      </c>
      <c r="D1600" s="241">
        <f>((C1600-C1599)/($A$3))*$D$2*'D-term Reaction'!$G$4</f>
        <v>19.791932850821524</v>
      </c>
    </row>
    <row r="1601" spans="1:4" x14ac:dyDescent="0.25">
      <c r="A1601" s="241">
        <f t="shared" si="76"/>
        <v>4.9843749999997973E-2</v>
      </c>
      <c r="B1601" s="241">
        <f t="shared" si="75"/>
        <v>8.6993754904088826E-4</v>
      </c>
      <c r="C1601" s="241">
        <f t="shared" si="77"/>
        <v>0.88192126434535678</v>
      </c>
      <c r="D1601" s="241">
        <f>((C1601-C1600)/($A$3))*$D$2*'D-term Reaction'!$G$4</f>
        <v>17.080911316812532</v>
      </c>
    </row>
    <row r="1602" spans="1:4" x14ac:dyDescent="0.25">
      <c r="A1602" s="241">
        <f t="shared" si="76"/>
        <v>4.987499999999797E-2</v>
      </c>
      <c r="B1602" s="241">
        <f t="shared" si="75"/>
        <v>8.7048296443213637E-4</v>
      </c>
      <c r="C1602" s="241">
        <f t="shared" si="77"/>
        <v>0.92387953250883503</v>
      </c>
      <c r="D1602" s="241">
        <f>((C1602-C1601)/($A$3))*$D$2*'D-term Reaction'!$G$4</f>
        <v>14.205391269427194</v>
      </c>
    </row>
    <row r="1603" spans="1:4" x14ac:dyDescent="0.25">
      <c r="A1603" s="241">
        <f t="shared" si="76"/>
        <v>4.9906249999997966E-2</v>
      </c>
      <c r="B1603" s="241">
        <f t="shared" si="75"/>
        <v>8.7102837982338459E-4</v>
      </c>
      <c r="C1603" s="241">
        <f t="shared" si="77"/>
        <v>0.95694033573035209</v>
      </c>
      <c r="D1603" s="241">
        <f>((C1603-C1602)/($A$3))*$D$2*'D-term Reaction'!$G$4</f>
        <v>11.193065538676814</v>
      </c>
    </row>
    <row r="1604" spans="1:4" x14ac:dyDescent="0.25">
      <c r="A1604" s="241">
        <f t="shared" si="76"/>
        <v>4.9937499999997963E-2</v>
      </c>
      <c r="B1604" s="241">
        <f t="shared" si="75"/>
        <v>8.715737952146328E-4</v>
      </c>
      <c r="C1604" s="241">
        <f t="shared" si="77"/>
        <v>0.98078528040198454</v>
      </c>
      <c r="D1604" s="241">
        <f>((C1604-C1603)/($A$3))*$D$2*'D-term Reaction'!$G$4</f>
        <v>8.072944468027881</v>
      </c>
    </row>
    <row r="1605" spans="1:4" x14ac:dyDescent="0.25">
      <c r="A1605" s="241">
        <f t="shared" si="76"/>
        <v>4.9968749999997959E-2</v>
      </c>
      <c r="B1605" s="241">
        <f t="shared" si="75"/>
        <v>8.7211921060588091E-4</v>
      </c>
      <c r="C1605" s="241">
        <f t="shared" si="77"/>
        <v>0.99518472667156921</v>
      </c>
      <c r="D1605" s="241">
        <f>((C1605-C1604)/($A$3))*$D$2*'D-term Reaction'!$G$4</f>
        <v>4.8750765290305855</v>
      </c>
    </row>
    <row r="1606" spans="1:4" x14ac:dyDescent="0.25">
      <c r="A1606" s="241">
        <f t="shared" si="76"/>
        <v>4.9999999999997956E-2</v>
      </c>
      <c r="B1606" s="241">
        <f t="shared" si="75"/>
        <v>8.7266462599712913E-4</v>
      </c>
      <c r="C1606" s="241">
        <f t="shared" si="77"/>
        <v>1</v>
      </c>
      <c r="D1606" s="241">
        <f>((C1606-C1605)/($A$3))*$D$2*'D-term Reaction'!$G$4</f>
        <v>1.6302589380735286</v>
      </c>
    </row>
    <row r="1607" spans="1:4" x14ac:dyDescent="0.25">
      <c r="A1607" s="241">
        <f t="shared" si="76"/>
        <v>5.0031249999997952E-2</v>
      </c>
      <c r="B1607" s="241">
        <f t="shared" si="75"/>
        <v>8.7321004138837723E-4</v>
      </c>
      <c r="C1607" s="241">
        <f t="shared" si="77"/>
        <v>0.9951847266728282</v>
      </c>
      <c r="D1607" s="241">
        <f>((C1607-C1606)/($A$3))*$D$2*'D-term Reaction'!$G$4</f>
        <v>-1.630258937647284</v>
      </c>
    </row>
    <row r="1608" spans="1:4" x14ac:dyDescent="0.25">
      <c r="A1608" s="241">
        <f t="shared" si="76"/>
        <v>5.0062499999997949E-2</v>
      </c>
      <c r="B1608" s="241">
        <f t="shared" si="75"/>
        <v>8.7375545677962545E-4</v>
      </c>
      <c r="C1608" s="241">
        <f t="shared" si="77"/>
        <v>0.98078528040449042</v>
      </c>
      <c r="D1608" s="241">
        <f>((C1608-C1607)/($A$3))*$D$2*'D-term Reaction'!$G$4</f>
        <v>-4.8750765286084379</v>
      </c>
    </row>
    <row r="1609" spans="1:4" x14ac:dyDescent="0.25">
      <c r="A1609" s="241">
        <f t="shared" si="76"/>
        <v>5.0093749999997945E-2</v>
      </c>
      <c r="B1609" s="241">
        <f t="shared" si="75"/>
        <v>8.7430087217087356E-4</v>
      </c>
      <c r="C1609" s="241">
        <f t="shared" si="77"/>
        <v>0.95694033573408066</v>
      </c>
      <c r="D1609" s="241">
        <f>((C1609-C1608)/($A$3))*$D$2*'D-term Reaction'!$G$4</f>
        <v>-8.0729444676139277</v>
      </c>
    </row>
    <row r="1610" spans="1:4" x14ac:dyDescent="0.25">
      <c r="A1610" s="241">
        <f t="shared" si="76"/>
        <v>5.0124999999997942E-2</v>
      </c>
      <c r="B1610" s="241">
        <f t="shared" si="75"/>
        <v>8.7484628756212177E-4</v>
      </c>
      <c r="C1610" s="241">
        <f t="shared" si="77"/>
        <v>0.92387953251376131</v>
      </c>
      <c r="D1610" s="241">
        <f>((C1610-C1609)/($A$3))*$D$2*'D-term Reaction'!$G$4</f>
        <v>-11.193065538271316</v>
      </c>
    </row>
    <row r="1611" spans="1:4" x14ac:dyDescent="0.25">
      <c r="A1611" s="241">
        <f t="shared" si="76"/>
        <v>5.0156249999997939E-2</v>
      </c>
      <c r="B1611" s="241">
        <f t="shared" si="75"/>
        <v>8.7539170295336999E-4</v>
      </c>
      <c r="C1611" s="241">
        <f t="shared" si="77"/>
        <v>0.88192126435139839</v>
      </c>
      <c r="D1611" s="241">
        <f>((C1611-C1610)/($A$3))*$D$2*'D-term Reaction'!$G$4</f>
        <v>-14.205391269049588</v>
      </c>
    </row>
    <row r="1612" spans="1:4" x14ac:dyDescent="0.25">
      <c r="A1612" s="241">
        <f t="shared" si="76"/>
        <v>5.0187499999997935E-2</v>
      </c>
      <c r="B1612" s="241">
        <f t="shared" si="75"/>
        <v>8.7593711834461809E-4</v>
      </c>
      <c r="C1612" s="241">
        <f t="shared" si="77"/>
        <v>0.83146961230615779</v>
      </c>
      <c r="D1612" s="241">
        <f>((C1612-C1611)/($A$3))*$D$2*'D-term Reaction'!$G$4</f>
        <v>-17.080911316436655</v>
      </c>
    </row>
    <row r="1613" spans="1:4" x14ac:dyDescent="0.25">
      <c r="A1613" s="241">
        <f t="shared" si="76"/>
        <v>5.0218749999997932E-2</v>
      </c>
      <c r="B1613" s="241">
        <f t="shared" si="75"/>
        <v>8.7648253373586631E-4</v>
      </c>
      <c r="C1613" s="241">
        <f t="shared" si="77"/>
        <v>0.77301045336685559</v>
      </c>
      <c r="D1613" s="241">
        <f>((C1613-C1612)/($A$3))*$D$2*'D-term Reaction'!$G$4</f>
        <v>-19.791932850490152</v>
      </c>
    </row>
    <row r="1614" spans="1:4" x14ac:dyDescent="0.25">
      <c r="A1614" s="241">
        <f t="shared" si="76"/>
        <v>5.0249999999997928E-2</v>
      </c>
      <c r="B1614" s="241">
        <f t="shared" si="75"/>
        <v>8.7702794912711442E-4</v>
      </c>
      <c r="C1614" s="241">
        <f t="shared" si="77"/>
        <v>0.707106781191151</v>
      </c>
      <c r="D1614" s="241">
        <f>((C1614-C1613)/($A$3))*$D$2*'D-term Reaction'!$G$4</f>
        <v>-22.312347251806543</v>
      </c>
    </row>
    <row r="1615" spans="1:4" x14ac:dyDescent="0.25">
      <c r="A1615" s="241">
        <f t="shared" si="76"/>
        <v>5.0281249999997925E-2</v>
      </c>
      <c r="B1615" s="241">
        <f t="shared" si="75"/>
        <v>8.7757336451836263E-4</v>
      </c>
      <c r="C1615" s="241">
        <f t="shared" si="77"/>
        <v>0.63439328416867002</v>
      </c>
      <c r="D1615" s="241">
        <f>((C1615-C1614)/($A$3))*$D$2*'D-term Reaction'!$G$4</f>
        <v>-24.617881551931156</v>
      </c>
    </row>
    <row r="1616" spans="1:4" x14ac:dyDescent="0.25">
      <c r="A1616" s="241">
        <f t="shared" si="76"/>
        <v>5.0312499999997921E-2</v>
      </c>
      <c r="B1616" s="241">
        <f t="shared" si="75"/>
        <v>8.7811877990961074E-4</v>
      </c>
      <c r="C1616" s="241">
        <f t="shared" si="77"/>
        <v>0.55557023302504538</v>
      </c>
      <c r="D1616" s="241">
        <f>((C1616-C1615)/($A$3))*$D$2*'D-term Reaction'!$G$4</f>
        <v>-26.686332195185557</v>
      </c>
    </row>
    <row r="1617" spans="1:4" x14ac:dyDescent="0.25">
      <c r="A1617" s="241">
        <f t="shared" si="76"/>
        <v>5.0343749999997918E-2</v>
      </c>
      <c r="B1617" s="241">
        <f t="shared" si="75"/>
        <v>8.7866419530085896E-4</v>
      </c>
      <c r="C1617" s="241">
        <f t="shared" si="77"/>
        <v>0.47139673683176203</v>
      </c>
      <c r="D1617" s="241">
        <f>((C1617-C1616)/($A$3))*$D$2*'D-term Reaction'!$G$4</f>
        <v>-28.497778871198005</v>
      </c>
    </row>
    <row r="1618" spans="1:4" x14ac:dyDescent="0.25">
      <c r="A1618" s="241">
        <f t="shared" si="76"/>
        <v>5.0374999999997915E-2</v>
      </c>
      <c r="B1618" s="241">
        <f t="shared" si="75"/>
        <v>8.7920961069210706E-4</v>
      </c>
      <c r="C1618" s="241">
        <f t="shared" si="77"/>
        <v>0.38268343237117136</v>
      </c>
      <c r="D1618" s="241">
        <f>((C1618-C1617)/($A$3))*$D$2*'D-term Reaction'!$G$4</f>
        <v>-30.034776358177574</v>
      </c>
    </row>
    <row r="1619" spans="1:4" x14ac:dyDescent="0.25">
      <c r="A1619" s="241">
        <f t="shared" si="76"/>
        <v>5.0406249999997911E-2</v>
      </c>
      <c r="B1619" s="241">
        <f t="shared" si="75"/>
        <v>8.7975502608335528E-4</v>
      </c>
      <c r="C1619" s="241">
        <f t="shared" si="77"/>
        <v>0.29028467726072454</v>
      </c>
      <c r="D1619" s="241">
        <f>((C1619-C1618)/($A$3))*$D$2*'D-term Reaction'!$G$4</f>
        <v>-31.282522530192871</v>
      </c>
    </row>
    <row r="1620" spans="1:4" x14ac:dyDescent="0.25">
      <c r="A1620" s="241">
        <f t="shared" si="76"/>
        <v>5.0437499999997908E-2</v>
      </c>
      <c r="B1620" s="241">
        <f t="shared" si="75"/>
        <v>8.8030044147460349E-4</v>
      </c>
      <c r="C1620" s="241">
        <f t="shared" si="77"/>
        <v>0.19509032202256424</v>
      </c>
      <c r="D1620" s="241">
        <f>((C1620-C1619)/($A$3))*$D$2*'D-term Reaction'!$G$4</f>
        <v>-32.229000909431548</v>
      </c>
    </row>
    <row r="1621" spans="1:4" x14ac:dyDescent="0.25">
      <c r="A1621" s="241">
        <f t="shared" si="76"/>
        <v>5.0468749999997904E-2</v>
      </c>
      <c r="B1621" s="241">
        <f t="shared" si="75"/>
        <v>8.808458568658516E-4</v>
      </c>
      <c r="C1621" s="241">
        <f t="shared" si="77"/>
        <v>9.801714033610906E-2</v>
      </c>
      <c r="D1621" s="241">
        <f>((C1621-C1620)/($A$3))*$D$2*'D-term Reaction'!$G$4</f>
        <v>-32.865096391766265</v>
      </c>
    </row>
    <row r="1622" spans="1:4" x14ac:dyDescent="0.25">
      <c r="A1622" s="241">
        <f t="shared" si="76"/>
        <v>5.0499999999997901E-2</v>
      </c>
      <c r="B1622" s="241">
        <f t="shared" si="75"/>
        <v>8.8139127225709982E-4</v>
      </c>
      <c r="C1622" s="241">
        <f t="shared" si="77"/>
        <v>6.598247230711618E-12</v>
      </c>
      <c r="D1622" s="241">
        <f>((C1622-C1621)/($A$3))*$D$2*'D-term Reaction'!$G$4</f>
        <v>-33.184683029959174</v>
      </c>
    </row>
    <row r="1623" spans="1:4" x14ac:dyDescent="0.25">
      <c r="A1623" s="241">
        <f t="shared" si="76"/>
        <v>5.0531249999997897E-2</v>
      </c>
      <c r="B1623" s="241">
        <f t="shared" si="75"/>
        <v>8.8193668764834793E-4</v>
      </c>
      <c r="C1623" s="241">
        <f t="shared" si="77"/>
        <v>-9.8017140322976121E-2</v>
      </c>
      <c r="D1623" s="241">
        <f>((C1623-C1622)/($A$3))*$D$2*'D-term Reaction'!$G$4</f>
        <v>-33.184683029980697</v>
      </c>
    </row>
    <row r="1624" spans="1:4" x14ac:dyDescent="0.25">
      <c r="A1624" s="241">
        <f t="shared" si="76"/>
        <v>5.0562499999997894E-2</v>
      </c>
      <c r="B1624" s="241">
        <f t="shared" si="75"/>
        <v>8.8248210303959614E-4</v>
      </c>
      <c r="C1624" s="241">
        <f t="shared" si="77"/>
        <v>-0.19509032200964918</v>
      </c>
      <c r="D1624" s="241">
        <f>((C1624-C1623)/($A$3))*$D$2*'D-term Reaction'!$G$4</f>
        <v>-32.865096391840027</v>
      </c>
    </row>
    <row r="1625" spans="1:4" x14ac:dyDescent="0.25">
      <c r="A1625" s="241">
        <f t="shared" si="76"/>
        <v>5.059374999999789E-2</v>
      </c>
      <c r="B1625" s="241">
        <f t="shared" si="75"/>
        <v>8.8302751843084425E-4</v>
      </c>
      <c r="C1625" s="241">
        <f t="shared" si="77"/>
        <v>-0.29028467724812346</v>
      </c>
      <c r="D1625" s="241">
        <f>((C1625-C1624)/($A$3))*$D$2*'D-term Reaction'!$G$4</f>
        <v>-32.229000909537845</v>
      </c>
    </row>
    <row r="1626" spans="1:4" x14ac:dyDescent="0.25">
      <c r="A1626" s="241">
        <f t="shared" si="76"/>
        <v>5.0624999999997887E-2</v>
      </c>
      <c r="B1626" s="241">
        <f t="shared" si="75"/>
        <v>8.8357293382209246E-4</v>
      </c>
      <c r="C1626" s="241">
        <f t="shared" si="77"/>
        <v>-0.38268343235895314</v>
      </c>
      <c r="D1626" s="241">
        <f>((C1626-C1625)/($A$3))*$D$2*'D-term Reaction'!$G$4</f>
        <v>-31.282522530322495</v>
      </c>
    </row>
    <row r="1627" spans="1:4" x14ac:dyDescent="0.25">
      <c r="A1627" s="241">
        <f t="shared" si="76"/>
        <v>5.0656249999997884E-2</v>
      </c>
      <c r="B1627" s="241">
        <f t="shared" si="75"/>
        <v>8.8411834921334057E-4</v>
      </c>
      <c r="C1627" s="241">
        <f t="shared" si="77"/>
        <v>-0.47139673682012379</v>
      </c>
      <c r="D1627" s="241">
        <f>((C1627-C1626)/($A$3))*$D$2*'D-term Reaction'!$G$4</f>
        <v>-30.034776358373932</v>
      </c>
    </row>
    <row r="1628" spans="1:4" x14ac:dyDescent="0.25">
      <c r="A1628" s="241">
        <f t="shared" si="76"/>
        <v>5.068749999999788E-2</v>
      </c>
      <c r="B1628" s="241">
        <f t="shared" si="75"/>
        <v>8.8466376460458879E-4</v>
      </c>
      <c r="C1628" s="241">
        <f t="shared" si="77"/>
        <v>-0.55557023301404929</v>
      </c>
      <c r="D1628" s="241">
        <f>((C1628-C1627)/($A$3))*$D$2*'D-term Reaction'!$G$4</f>
        <v>-28.497778871415417</v>
      </c>
    </row>
    <row r="1629" spans="1:4" x14ac:dyDescent="0.25">
      <c r="A1629" s="241">
        <f t="shared" si="76"/>
        <v>5.0718749999997877E-2</v>
      </c>
      <c r="B1629" s="241">
        <f t="shared" si="75"/>
        <v>8.85209179995837E-4</v>
      </c>
      <c r="C1629" s="241">
        <f t="shared" si="77"/>
        <v>-0.63439328415849094</v>
      </c>
      <c r="D1629" s="241">
        <f>((C1629-C1628)/($A$3))*$D$2*'D-term Reaction'!$G$4</f>
        <v>-26.686332195462168</v>
      </c>
    </row>
    <row r="1630" spans="1:4" x14ac:dyDescent="0.25">
      <c r="A1630" s="241">
        <f t="shared" si="76"/>
        <v>5.0749999999997873E-2</v>
      </c>
      <c r="B1630" s="241">
        <f t="shared" si="75"/>
        <v>8.8575459538708511E-4</v>
      </c>
      <c r="C1630" s="241">
        <f t="shared" si="77"/>
        <v>-0.70710678118181969</v>
      </c>
      <c r="D1630" s="241">
        <f>((C1630-C1629)/($A$3))*$D$2*'D-term Reaction'!$G$4</f>
        <v>-24.617881552218176</v>
      </c>
    </row>
    <row r="1631" spans="1:4" x14ac:dyDescent="0.25">
      <c r="A1631" s="241">
        <f t="shared" si="76"/>
        <v>5.078124999999787E-2</v>
      </c>
      <c r="B1631" s="241">
        <f t="shared" si="75"/>
        <v>8.8630001077833333E-4</v>
      </c>
      <c r="C1631" s="241">
        <f t="shared" si="77"/>
        <v>-0.77301045335848384</v>
      </c>
      <c r="D1631" s="241">
        <f>((C1631-C1630)/($A$3))*$D$2*'D-term Reaction'!$G$4</f>
        <v>-22.31234725213141</v>
      </c>
    </row>
    <row r="1632" spans="1:4" x14ac:dyDescent="0.25">
      <c r="A1632" s="241">
        <f t="shared" si="76"/>
        <v>5.0812499999997866E-2</v>
      </c>
      <c r="B1632" s="241">
        <f t="shared" si="75"/>
        <v>8.8684542616958143E-4</v>
      </c>
      <c r="C1632" s="241">
        <f t="shared" si="77"/>
        <v>-0.83146961229881045</v>
      </c>
      <c r="D1632" s="241">
        <f>((C1632-C1631)/($A$3))*$D$2*'D-term Reaction'!$G$4</f>
        <v>-19.791932850836972</v>
      </c>
    </row>
    <row r="1633" spans="1:4" x14ac:dyDescent="0.25">
      <c r="A1633" s="241">
        <f t="shared" si="76"/>
        <v>5.0843749999997863E-2</v>
      </c>
      <c r="B1633" s="241">
        <f t="shared" si="75"/>
        <v>8.8739084156082965E-4</v>
      </c>
      <c r="C1633" s="241">
        <f t="shared" si="77"/>
        <v>-0.88192126434519102</v>
      </c>
      <c r="D1633" s="241">
        <f>((C1633-C1632)/($A$3))*$D$2*'D-term Reaction'!$G$4</f>
        <v>-17.080911316822608</v>
      </c>
    </row>
    <row r="1634" spans="1:4" x14ac:dyDescent="0.25">
      <c r="A1634" s="241">
        <f t="shared" si="76"/>
        <v>5.0874999999997859E-2</v>
      </c>
      <c r="B1634" s="241">
        <f t="shared" si="75"/>
        <v>8.8793625695207776E-4</v>
      </c>
      <c r="C1634" s="241">
        <f t="shared" si="77"/>
        <v>-0.92387953250871124</v>
      </c>
      <c r="D1634" s="241">
        <f>((C1634-C1633)/($A$3))*$D$2*'D-term Reaction'!$G$4</f>
        <v>-14.205391269441403</v>
      </c>
    </row>
    <row r="1635" spans="1:4" x14ac:dyDescent="0.25">
      <c r="A1635" s="241">
        <f t="shared" si="76"/>
        <v>5.0906249999997856E-2</v>
      </c>
      <c r="B1635" s="241">
        <f t="shared" si="75"/>
        <v>8.8848167234332597E-4</v>
      </c>
      <c r="C1635" s="241">
        <f t="shared" si="77"/>
        <v>-0.95694033573024995</v>
      </c>
      <c r="D1635" s="241">
        <f>((C1635-C1634)/($A$3))*$D$2*'D-term Reaction'!$G$4</f>
        <v>-11.193065538684143</v>
      </c>
    </row>
    <row r="1636" spans="1:4" x14ac:dyDescent="0.25">
      <c r="A1636" s="241">
        <f t="shared" si="76"/>
        <v>5.0937499999997853E-2</v>
      </c>
      <c r="B1636" s="241">
        <f t="shared" si="75"/>
        <v>8.8902708773457408E-4</v>
      </c>
      <c r="C1636" s="241">
        <f t="shared" si="77"/>
        <v>-0.98078528040191038</v>
      </c>
      <c r="D1636" s="241">
        <f>((C1636-C1635)/($A$3))*$D$2*'D-term Reaction'!$G$4</f>
        <v>-8.0729444680373543</v>
      </c>
    </row>
    <row r="1637" spans="1:4" x14ac:dyDescent="0.25">
      <c r="A1637" s="241">
        <f t="shared" si="76"/>
        <v>5.0968749999997849E-2</v>
      </c>
      <c r="B1637" s="241">
        <f t="shared" si="75"/>
        <v>8.8957250312582229E-4</v>
      </c>
      <c r="C1637" s="241">
        <f t="shared" si="77"/>
        <v>-0.99518472667153468</v>
      </c>
      <c r="D1637" s="241">
        <f>((C1637-C1636)/($A$3))*$D$2*'D-term Reaction'!$G$4</f>
        <v>-4.8750765290440041</v>
      </c>
    </row>
    <row r="1638" spans="1:4" x14ac:dyDescent="0.25">
      <c r="A1638" s="241">
        <f t="shared" si="76"/>
        <v>5.0999999999997846E-2</v>
      </c>
      <c r="B1638" s="241">
        <f t="shared" si="75"/>
        <v>8.9011791851707051E-4</v>
      </c>
      <c r="C1638" s="241">
        <f t="shared" si="77"/>
        <v>-1</v>
      </c>
      <c r="D1638" s="241">
        <f>((C1638-C1637)/($A$3))*$D$2*'D-term Reaction'!$G$4</f>
        <v>-1.6302589380852184</v>
      </c>
    </row>
    <row r="1639" spans="1:4" x14ac:dyDescent="0.25">
      <c r="A1639" s="241">
        <f t="shared" si="76"/>
        <v>5.1031249999997842E-2</v>
      </c>
      <c r="B1639" s="241">
        <f t="shared" si="75"/>
        <v>8.9066333390831862E-4</v>
      </c>
      <c r="C1639" s="241">
        <f t="shared" si="77"/>
        <v>-0.99518472667286262</v>
      </c>
      <c r="D1639" s="241">
        <f>((C1639-C1638)/($A$3))*$D$2*'D-term Reaction'!$G$4</f>
        <v>1.6302589376356318</v>
      </c>
    </row>
    <row r="1640" spans="1:4" x14ac:dyDescent="0.25">
      <c r="A1640" s="241">
        <f t="shared" si="76"/>
        <v>5.1062499999997839E-2</v>
      </c>
      <c r="B1640" s="241">
        <f t="shared" si="75"/>
        <v>8.9120874929956683E-4</v>
      </c>
      <c r="C1640" s="241">
        <f t="shared" si="77"/>
        <v>-0.98078528040455359</v>
      </c>
      <c r="D1640" s="241">
        <f>((C1640-C1639)/($A$3))*$D$2*'D-term Reaction'!$G$4</f>
        <v>4.8750765285987026</v>
      </c>
    </row>
    <row r="1641" spans="1:4" x14ac:dyDescent="0.25">
      <c r="A1641" s="241">
        <f t="shared" si="76"/>
        <v>5.1093749999997835E-2</v>
      </c>
      <c r="B1641" s="241">
        <f t="shared" si="75"/>
        <v>8.9175416469081494E-4</v>
      </c>
      <c r="C1641" s="241">
        <f t="shared" si="77"/>
        <v>-0.9569403357341828</v>
      </c>
      <c r="D1641" s="241">
        <f>((C1641-C1640)/($A$3))*$D$2*'D-term Reaction'!$G$4</f>
        <v>8.0729444676007347</v>
      </c>
    </row>
    <row r="1642" spans="1:4" x14ac:dyDescent="0.25">
      <c r="A1642" s="241">
        <f t="shared" si="76"/>
        <v>5.1124999999997832E-2</v>
      </c>
      <c r="B1642" s="241">
        <f t="shared" si="75"/>
        <v>8.9229958008206316E-4</v>
      </c>
      <c r="C1642" s="241">
        <f t="shared" si="77"/>
        <v>-0.92387953251389598</v>
      </c>
      <c r="D1642" s="241">
        <f>((C1642-C1641)/($A$3))*$D$2*'D-term Reaction'!$G$4</f>
        <v>11.193065538260303</v>
      </c>
    </row>
    <row r="1643" spans="1:4" x14ac:dyDescent="0.25">
      <c r="A1643" s="241">
        <f t="shared" si="76"/>
        <v>5.1156249999997828E-2</v>
      </c>
      <c r="B1643" s="241">
        <f t="shared" si="75"/>
        <v>8.9284499547331126E-4</v>
      </c>
      <c r="C1643" s="241">
        <f t="shared" si="77"/>
        <v>-0.88192126435157758</v>
      </c>
      <c r="D1643" s="241">
        <f>((C1643-C1642)/($A$3))*$D$2*'D-term Reaction'!$G$4</f>
        <v>14.205391269034518</v>
      </c>
    </row>
    <row r="1644" spans="1:4" x14ac:dyDescent="0.25">
      <c r="A1644" s="241">
        <f t="shared" si="76"/>
        <v>5.1187499999997825E-2</v>
      </c>
      <c r="B1644" s="241">
        <f t="shared" si="75"/>
        <v>8.9339041086455948E-4</v>
      </c>
      <c r="C1644" s="241">
        <f t="shared" si="77"/>
        <v>-0.83146961230633754</v>
      </c>
      <c r="D1644" s="241">
        <f>((C1644-C1643)/($A$3))*$D$2*'D-term Reaction'!$G$4</f>
        <v>17.08091131643647</v>
      </c>
    </row>
    <row r="1645" spans="1:4" x14ac:dyDescent="0.25">
      <c r="A1645" s="241">
        <f t="shared" si="76"/>
        <v>5.1218749999997822E-2</v>
      </c>
      <c r="B1645" s="241">
        <f t="shared" si="75"/>
        <v>8.939358262558077E-4</v>
      </c>
      <c r="C1645" s="241">
        <f t="shared" si="77"/>
        <v>-0.77301045336707874</v>
      </c>
      <c r="D1645" s="241">
        <f>((C1645-C1644)/($A$3))*$D$2*'D-term Reaction'!$G$4</f>
        <v>19.791932850475455</v>
      </c>
    </row>
    <row r="1646" spans="1:4" x14ac:dyDescent="0.25">
      <c r="A1646" s="241">
        <f t="shared" si="76"/>
        <v>5.1249999999997818E-2</v>
      </c>
      <c r="B1646" s="241">
        <f t="shared" si="75"/>
        <v>8.944812416470558E-4</v>
      </c>
      <c r="C1646" s="241">
        <f t="shared" si="77"/>
        <v>-0.7071067811913998</v>
      </c>
      <c r="D1646" s="241">
        <f>((C1646-C1645)/($A$3))*$D$2*'D-term Reaction'!$G$4</f>
        <v>22.31234725179786</v>
      </c>
    </row>
    <row r="1647" spans="1:4" x14ac:dyDescent="0.25">
      <c r="A1647" s="241">
        <f t="shared" si="76"/>
        <v>5.1281249999997815E-2</v>
      </c>
      <c r="B1647" s="241">
        <f t="shared" si="75"/>
        <v>8.9502665703830402E-4</v>
      </c>
      <c r="C1647" s="241">
        <f t="shared" si="77"/>
        <v>-0.63439328416896401</v>
      </c>
      <c r="D1647" s="241">
        <f>((C1647-C1646)/($A$3))*$D$2*'D-term Reaction'!$G$4</f>
        <v>24.617881551915858</v>
      </c>
    </row>
    <row r="1648" spans="1:4" x14ac:dyDescent="0.25">
      <c r="A1648" s="241">
        <f t="shared" si="76"/>
        <v>5.1312499999997811E-2</v>
      </c>
      <c r="B1648" s="241">
        <f t="shared" si="75"/>
        <v>8.9557207242955213E-4</v>
      </c>
      <c r="C1648" s="241">
        <f t="shared" si="77"/>
        <v>-0.55557023302531439</v>
      </c>
      <c r="D1648" s="241">
        <f>((C1648-C1647)/($A$3))*$D$2*'D-term Reaction'!$G$4</f>
        <v>26.686332195194016</v>
      </c>
    </row>
    <row r="1649" spans="1:4" x14ac:dyDescent="0.25">
      <c r="A1649" s="241">
        <f t="shared" si="76"/>
        <v>5.1343749999997808E-2</v>
      </c>
      <c r="B1649" s="241">
        <f t="shared" si="75"/>
        <v>8.9611748782080034E-4</v>
      </c>
      <c r="C1649" s="241">
        <f t="shared" si="77"/>
        <v>-0.47139673683207234</v>
      </c>
      <c r="D1649" s="241">
        <f>((C1649-C1648)/($A$3))*$D$2*'D-term Reaction'!$G$4</f>
        <v>28.497778871184025</v>
      </c>
    </row>
    <row r="1650" spans="1:4" x14ac:dyDescent="0.25">
      <c r="A1650" s="241">
        <f t="shared" si="76"/>
        <v>5.1374999999997804E-2</v>
      </c>
      <c r="B1650" s="241">
        <f t="shared" si="75"/>
        <v>8.9666290321204845E-4</v>
      </c>
      <c r="C1650" s="241">
        <f t="shared" si="77"/>
        <v>-0.38268343237147018</v>
      </c>
      <c r="D1650" s="241">
        <f>((C1650-C1649)/($A$3))*$D$2*'D-term Reaction'!$G$4</f>
        <v>30.034776358181464</v>
      </c>
    </row>
    <row r="1651" spans="1:4" x14ac:dyDescent="0.25">
      <c r="A1651" s="241">
        <f t="shared" si="76"/>
        <v>5.1406249999997801E-2</v>
      </c>
      <c r="B1651" s="241">
        <f t="shared" ref="B1651:B1714" si="78">RADIANS(A1651)</f>
        <v>8.9720831860329666E-4</v>
      </c>
      <c r="C1651" s="241">
        <f t="shared" si="77"/>
        <v>-0.29028467726108842</v>
      </c>
      <c r="D1651" s="241">
        <f>((C1651-C1650)/($A$3))*$D$2*'D-term Reaction'!$G$4</f>
        <v>31.282522530170848</v>
      </c>
    </row>
    <row r="1652" spans="1:4" x14ac:dyDescent="0.25">
      <c r="A1652" s="241">
        <f t="shared" si="76"/>
        <v>5.1437499999997797E-2</v>
      </c>
      <c r="B1652" s="241">
        <f t="shared" si="78"/>
        <v>8.9775373399454477E-4</v>
      </c>
      <c r="C1652" s="241">
        <f t="shared" si="77"/>
        <v>-0.19509032202293719</v>
      </c>
      <c r="D1652" s="241">
        <f>((C1652-C1651)/($A$3))*$D$2*'D-term Reaction'!$G$4</f>
        <v>32.229000909428478</v>
      </c>
    </row>
    <row r="1653" spans="1:4" x14ac:dyDescent="0.25">
      <c r="A1653" s="241">
        <f t="shared" si="76"/>
        <v>5.1468749999997794E-2</v>
      </c>
      <c r="B1653" s="241">
        <f t="shared" si="78"/>
        <v>8.9829914938579299E-4</v>
      </c>
      <c r="C1653" s="241">
        <f t="shared" si="77"/>
        <v>-9.801714033645921E-2</v>
      </c>
      <c r="D1653" s="241">
        <f>((C1653-C1652)/($A$3))*$D$2*'D-term Reaction'!$G$4</f>
        <v>32.865096391773982</v>
      </c>
    </row>
    <row r="1654" spans="1:4" x14ac:dyDescent="0.25">
      <c r="A1654" s="241">
        <f t="shared" si="76"/>
        <v>5.1499999999997791E-2</v>
      </c>
      <c r="B1654" s="241">
        <f t="shared" si="78"/>
        <v>8.988445647770412E-4</v>
      </c>
      <c r="C1654" s="241">
        <f t="shared" si="77"/>
        <v>-6.9216666903279545E-12</v>
      </c>
      <c r="D1654" s="241">
        <f>((C1654-C1653)/($A$3))*$D$2*'D-term Reaction'!$G$4</f>
        <v>33.184683029968227</v>
      </c>
    </row>
    <row r="1655" spans="1:4" x14ac:dyDescent="0.25">
      <c r="A1655" s="241">
        <f t="shared" si="76"/>
        <v>5.1531249999997787E-2</v>
      </c>
      <c r="B1655" s="241">
        <f t="shared" si="78"/>
        <v>8.9938998016828931E-4</v>
      </c>
      <c r="C1655" s="241">
        <f t="shared" si="77"/>
        <v>9.801714032262597E-2</v>
      </c>
      <c r="D1655" s="241">
        <f>((C1655-C1654)/($A$3))*$D$2*'D-term Reaction'!$G$4</f>
        <v>33.184683029971652</v>
      </c>
    </row>
    <row r="1656" spans="1:4" x14ac:dyDescent="0.25">
      <c r="A1656" s="241">
        <f t="shared" si="76"/>
        <v>5.1562499999997784E-2</v>
      </c>
      <c r="B1656" s="241">
        <f t="shared" si="78"/>
        <v>8.9993539555953753E-4</v>
      </c>
      <c r="C1656" s="241">
        <f t="shared" si="77"/>
        <v>0.1950903220093041</v>
      </c>
      <c r="D1656" s="241">
        <f>((C1656-C1655)/($A$3))*$D$2*'D-term Reaction'!$G$4</f>
        <v>32.865096391841746</v>
      </c>
    </row>
    <row r="1657" spans="1:4" x14ac:dyDescent="0.25">
      <c r="A1657" s="241">
        <f t="shared" si="76"/>
        <v>5.159374999999778E-2</v>
      </c>
      <c r="B1657" s="241">
        <f t="shared" si="78"/>
        <v>9.0048081095078563E-4</v>
      </c>
      <c r="C1657" s="241">
        <f t="shared" si="77"/>
        <v>0.29028467724775958</v>
      </c>
      <c r="D1657" s="241">
        <f>((C1657-C1656)/($A$3))*$D$2*'D-term Reaction'!$G$4</f>
        <v>32.229000909531486</v>
      </c>
    </row>
    <row r="1658" spans="1:4" x14ac:dyDescent="0.25">
      <c r="A1658" s="241">
        <f t="shared" si="76"/>
        <v>5.1624999999997777E-2</v>
      </c>
      <c r="B1658" s="241">
        <f t="shared" si="78"/>
        <v>9.0102622634203385E-4</v>
      </c>
      <c r="C1658" s="241">
        <f t="shared" si="77"/>
        <v>0.38268343235865437</v>
      </c>
      <c r="D1658" s="241">
        <f>((C1658-C1657)/($A$3))*$D$2*'D-term Reaction'!$G$4</f>
        <v>31.28252253034454</v>
      </c>
    </row>
    <row r="1659" spans="1:4" x14ac:dyDescent="0.25">
      <c r="A1659" s="241">
        <f t="shared" ref="A1659:A1722" si="79">A1658+$A$3</f>
        <v>5.1656249999997773E-2</v>
      </c>
      <c r="B1659" s="241">
        <f t="shared" si="78"/>
        <v>9.0157164173328196E-4</v>
      </c>
      <c r="C1659" s="241">
        <f t="shared" ref="C1659:C1722" si="80">$C$2*COS(B1659*$B$2*360)</f>
        <v>0.47139673681981348</v>
      </c>
      <c r="D1659" s="241">
        <f>((C1659-C1658)/($A$3))*$D$2*'D-term Reaction'!$G$4</f>
        <v>30.034776358370024</v>
      </c>
    </row>
    <row r="1660" spans="1:4" x14ac:dyDescent="0.25">
      <c r="A1660" s="241">
        <f t="shared" si="79"/>
        <v>5.168749999999777E-2</v>
      </c>
      <c r="B1660" s="241">
        <f t="shared" si="78"/>
        <v>9.0211705712453017E-4</v>
      </c>
      <c r="C1660" s="241">
        <f t="shared" si="80"/>
        <v>0.55557023301378039</v>
      </c>
      <c r="D1660" s="241">
        <f>((C1660-C1659)/($A$3))*$D$2*'D-term Reaction'!$G$4</f>
        <v>28.497778871429436</v>
      </c>
    </row>
    <row r="1661" spans="1:4" x14ac:dyDescent="0.25">
      <c r="A1661" s="241">
        <f t="shared" si="79"/>
        <v>5.1718749999997767E-2</v>
      </c>
      <c r="B1661" s="241">
        <f t="shared" si="78"/>
        <v>9.0266247251577828E-4</v>
      </c>
      <c r="C1661" s="241">
        <f t="shared" si="80"/>
        <v>0.63439328415819707</v>
      </c>
      <c r="D1661" s="241">
        <f>((C1661-C1660)/($A$3))*$D$2*'D-term Reaction'!$G$4</f>
        <v>26.686332195453708</v>
      </c>
    </row>
    <row r="1662" spans="1:4" x14ac:dyDescent="0.25">
      <c r="A1662" s="241">
        <f t="shared" si="79"/>
        <v>5.1749999999997763E-2</v>
      </c>
      <c r="B1662" s="241">
        <f t="shared" si="78"/>
        <v>9.032078879070265E-4</v>
      </c>
      <c r="C1662" s="241">
        <f t="shared" si="80"/>
        <v>0.70710678118157089</v>
      </c>
      <c r="D1662" s="241">
        <f>((C1662-C1661)/($A$3))*$D$2*'D-term Reaction'!$G$4</f>
        <v>24.617881552233438</v>
      </c>
    </row>
    <row r="1663" spans="1:4" x14ac:dyDescent="0.25">
      <c r="A1663" s="241">
        <f t="shared" si="79"/>
        <v>5.178124999999776E-2</v>
      </c>
      <c r="B1663" s="241">
        <f t="shared" si="78"/>
        <v>9.0375330329827471E-4</v>
      </c>
      <c r="C1663" s="241">
        <f t="shared" si="80"/>
        <v>0.77301045335827867</v>
      </c>
      <c r="D1663" s="241">
        <f>((C1663-C1662)/($A$3))*$D$2*'D-term Reaction'!$G$4</f>
        <v>22.312347252146186</v>
      </c>
    </row>
    <row r="1664" spans="1:4" x14ac:dyDescent="0.25">
      <c r="A1664" s="241">
        <f t="shared" si="79"/>
        <v>5.1812499999997756E-2</v>
      </c>
      <c r="B1664" s="241">
        <f t="shared" si="78"/>
        <v>9.0429871868952282E-4</v>
      </c>
      <c r="C1664" s="241">
        <f t="shared" si="80"/>
        <v>0.83146961229863081</v>
      </c>
      <c r="D1664" s="241">
        <f>((C1664-C1663)/($A$3))*$D$2*'D-term Reaction'!$G$4</f>
        <v>19.791932850845619</v>
      </c>
    </row>
    <row r="1665" spans="1:4" x14ac:dyDescent="0.25">
      <c r="A1665" s="241">
        <f t="shared" si="79"/>
        <v>5.1843749999997753E-2</v>
      </c>
      <c r="B1665" s="241">
        <f t="shared" si="78"/>
        <v>9.0484413408077103E-4</v>
      </c>
      <c r="C1665" s="241">
        <f t="shared" si="80"/>
        <v>0.88192126434502516</v>
      </c>
      <c r="D1665" s="241">
        <f>((C1665-C1664)/($A$3))*$D$2*'D-term Reaction'!$G$4</f>
        <v>17.080911316827269</v>
      </c>
    </row>
    <row r="1666" spans="1:4" x14ac:dyDescent="0.25">
      <c r="A1666" s="241">
        <f t="shared" si="79"/>
        <v>5.1874999999997749E-2</v>
      </c>
      <c r="B1666" s="241">
        <f t="shared" si="78"/>
        <v>9.0538954947201914E-4</v>
      </c>
      <c r="C1666" s="241">
        <f t="shared" si="80"/>
        <v>0.92387953250857657</v>
      </c>
      <c r="D1666" s="241">
        <f>((C1666-C1665)/($A$3))*$D$2*'D-term Reaction'!$G$4</f>
        <v>14.205391269451967</v>
      </c>
    </row>
    <row r="1667" spans="1:4" x14ac:dyDescent="0.25">
      <c r="A1667" s="241">
        <f t="shared" si="79"/>
        <v>5.1906249999997746E-2</v>
      </c>
      <c r="B1667" s="241">
        <f t="shared" si="78"/>
        <v>9.0593496486326736E-4</v>
      </c>
      <c r="C1667" s="241">
        <f t="shared" si="80"/>
        <v>0.95694033573015602</v>
      </c>
      <c r="D1667" s="241">
        <f>((C1667-C1666)/($A$3))*$D$2*'D-term Reaction'!$G$4</f>
        <v>11.193065538697937</v>
      </c>
    </row>
    <row r="1668" spans="1:4" x14ac:dyDescent="0.25">
      <c r="A1668" s="241">
        <f t="shared" si="79"/>
        <v>5.1937499999997742E-2</v>
      </c>
      <c r="B1668" s="241">
        <f t="shared" si="78"/>
        <v>9.0648038025451546E-4</v>
      </c>
      <c r="C1668" s="241">
        <f t="shared" si="80"/>
        <v>0.98078528040184731</v>
      </c>
      <c r="D1668" s="241">
        <f>((C1668-C1667)/($A$3))*$D$2*'D-term Reaction'!$G$4</f>
        <v>8.0729444680478029</v>
      </c>
    </row>
    <row r="1669" spans="1:4" x14ac:dyDescent="0.25">
      <c r="A1669" s="241">
        <f t="shared" si="79"/>
        <v>5.1968749999997739E-2</v>
      </c>
      <c r="B1669" s="241">
        <f t="shared" si="78"/>
        <v>9.0702579564576368E-4</v>
      </c>
      <c r="C1669" s="241">
        <f t="shared" si="80"/>
        <v>0.99518472667150015</v>
      </c>
      <c r="D1669" s="241">
        <f>((C1669-C1668)/($A$3))*$D$2*'D-term Reaction'!$G$4</f>
        <v>4.8750765290536648</v>
      </c>
    </row>
    <row r="1670" spans="1:4" x14ac:dyDescent="0.25">
      <c r="A1670" s="241">
        <f t="shared" si="79"/>
        <v>5.1999999999997736E-2</v>
      </c>
      <c r="B1670" s="241">
        <f t="shared" si="78"/>
        <v>9.075712110370119E-4</v>
      </c>
      <c r="C1670" s="241">
        <f t="shared" si="80"/>
        <v>1</v>
      </c>
      <c r="D1670" s="241">
        <f>((C1670-C1669)/($A$3))*$D$2*'D-term Reaction'!$G$4</f>
        <v>1.6302589380969084</v>
      </c>
    </row>
    <row r="1671" spans="1:4" x14ac:dyDescent="0.25">
      <c r="A1671" s="241">
        <f t="shared" si="79"/>
        <v>5.2031249999997732E-2</v>
      </c>
      <c r="B1671" s="241">
        <f t="shared" si="78"/>
        <v>9.0811662642826E-4</v>
      </c>
      <c r="C1671" s="241">
        <f t="shared" si="80"/>
        <v>0.99518472667289715</v>
      </c>
      <c r="D1671" s="241">
        <f>((C1671-C1670)/($A$3))*$D$2*'D-term Reaction'!$G$4</f>
        <v>-1.630258937623942</v>
      </c>
    </row>
    <row r="1672" spans="1:4" x14ac:dyDescent="0.25">
      <c r="A1672" s="241">
        <f t="shared" si="79"/>
        <v>5.2062499999997729E-2</v>
      </c>
      <c r="B1672" s="241">
        <f t="shared" si="78"/>
        <v>9.0866204181950822E-4</v>
      </c>
      <c r="C1672" s="241">
        <f t="shared" si="80"/>
        <v>0.98078528040462221</v>
      </c>
      <c r="D1672" s="241">
        <f>((C1672-C1671)/($A$3))*$D$2*'D-term Reaction'!$G$4</f>
        <v>-4.8750765285871633</v>
      </c>
    </row>
    <row r="1673" spans="1:4" x14ac:dyDescent="0.25">
      <c r="A1673" s="241">
        <f t="shared" si="79"/>
        <v>5.2093749999997725E-2</v>
      </c>
      <c r="B1673" s="241">
        <f t="shared" si="78"/>
        <v>9.0920745721075633E-4</v>
      </c>
      <c r="C1673" s="241">
        <f t="shared" si="80"/>
        <v>0.95694033573428494</v>
      </c>
      <c r="D1673" s="241">
        <f>((C1673-C1672)/($A$3))*$D$2*'D-term Reaction'!$G$4</f>
        <v>-8.0729444675893838</v>
      </c>
    </row>
    <row r="1674" spans="1:4" x14ac:dyDescent="0.25">
      <c r="A1674" s="241">
        <f t="shared" si="79"/>
        <v>5.2124999999997722E-2</v>
      </c>
      <c r="B1674" s="241">
        <f t="shared" si="78"/>
        <v>9.0975287260200454E-4</v>
      </c>
      <c r="C1674" s="241">
        <f t="shared" si="80"/>
        <v>0.92387953251401966</v>
      </c>
      <c r="D1674" s="241">
        <f>((C1674-C1673)/($A$3))*$D$2*'D-term Reaction'!$G$4</f>
        <v>-11.193065538253013</v>
      </c>
    </row>
    <row r="1675" spans="1:4" x14ac:dyDescent="0.25">
      <c r="A1675" s="241">
        <f t="shared" si="79"/>
        <v>5.2156249999997718E-2</v>
      </c>
      <c r="B1675" s="241">
        <f t="shared" si="78"/>
        <v>9.1029828799325265E-4</v>
      </c>
      <c r="C1675" s="241">
        <f t="shared" si="80"/>
        <v>0.88192126435174345</v>
      </c>
      <c r="D1675" s="241">
        <f>((C1675-C1674)/($A$3))*$D$2*'D-term Reaction'!$G$4</f>
        <v>-14.205391269020234</v>
      </c>
    </row>
    <row r="1676" spans="1:4" x14ac:dyDescent="0.25">
      <c r="A1676" s="241">
        <f t="shared" si="79"/>
        <v>5.2187499999997715E-2</v>
      </c>
      <c r="B1676" s="241">
        <f t="shared" si="78"/>
        <v>9.1084370338450087E-4</v>
      </c>
      <c r="C1676" s="241">
        <f t="shared" si="80"/>
        <v>0.83146961230653305</v>
      </c>
      <c r="D1676" s="241">
        <f>((C1676-C1675)/($A$3))*$D$2*'D-term Reaction'!$G$4</f>
        <v>-17.080911316426434</v>
      </c>
    </row>
    <row r="1677" spans="1:4" x14ac:dyDescent="0.25">
      <c r="A1677" s="241">
        <f t="shared" si="79"/>
        <v>5.2218749999997711E-2</v>
      </c>
      <c r="B1677" s="241">
        <f t="shared" si="78"/>
        <v>9.1138911877574897E-4</v>
      </c>
      <c r="C1677" s="241">
        <f t="shared" si="80"/>
        <v>0.77301045336730201</v>
      </c>
      <c r="D1677" s="241">
        <f>((C1677-C1676)/($A$3))*$D$2*'D-term Reaction'!$G$4</f>
        <v>-19.791932850466061</v>
      </c>
    </row>
    <row r="1678" spans="1:4" x14ac:dyDescent="0.25">
      <c r="A1678" s="241">
        <f t="shared" si="79"/>
        <v>5.2249999999997708E-2</v>
      </c>
      <c r="B1678" s="241">
        <f t="shared" si="78"/>
        <v>9.1193453416699719E-4</v>
      </c>
      <c r="C1678" s="241">
        <f t="shared" si="80"/>
        <v>0.70710678119162851</v>
      </c>
      <c r="D1678" s="241">
        <f>((C1678-C1677)/($A$3))*$D$2*'D-term Reaction'!$G$4</f>
        <v>-22.312347251796016</v>
      </c>
    </row>
    <row r="1679" spans="1:4" x14ac:dyDescent="0.25">
      <c r="A1679" s="241">
        <f t="shared" si="79"/>
        <v>5.2281249999997705E-2</v>
      </c>
      <c r="B1679" s="241">
        <f t="shared" si="78"/>
        <v>9.124799495582454E-4</v>
      </c>
      <c r="C1679" s="241">
        <f t="shared" si="80"/>
        <v>0.63439328416921403</v>
      </c>
      <c r="D1679" s="241">
        <f>((C1679-C1678)/($A$3))*$D$2*'D-term Reaction'!$G$4</f>
        <v>-24.617881551908642</v>
      </c>
    </row>
    <row r="1680" spans="1:4" x14ac:dyDescent="0.25">
      <c r="A1680" s="241">
        <f t="shared" si="79"/>
        <v>5.2312499999997701E-2</v>
      </c>
      <c r="B1680" s="241">
        <f t="shared" si="78"/>
        <v>9.1302536494949351E-4</v>
      </c>
      <c r="C1680" s="241">
        <f t="shared" si="80"/>
        <v>0.55557023302560693</v>
      </c>
      <c r="D1680" s="241">
        <f>((C1680-C1679)/($A$3))*$D$2*'D-term Reaction'!$G$4</f>
        <v>-26.68633219517962</v>
      </c>
    </row>
    <row r="1681" spans="1:4" x14ac:dyDescent="0.25">
      <c r="A1681" s="241">
        <f t="shared" si="79"/>
        <v>5.2343749999997698E-2</v>
      </c>
      <c r="B1681" s="241">
        <f t="shared" si="78"/>
        <v>9.1357078034074173E-4</v>
      </c>
      <c r="C1681" s="241">
        <f t="shared" si="80"/>
        <v>0.47139673683238265</v>
      </c>
      <c r="D1681" s="241">
        <f>((C1681-C1680)/($A$3))*$D$2*'D-term Reaction'!$G$4</f>
        <v>-28.497778871178014</v>
      </c>
    </row>
    <row r="1682" spans="1:4" x14ac:dyDescent="0.25">
      <c r="A1682" s="241">
        <f t="shared" si="79"/>
        <v>5.2374999999997694E-2</v>
      </c>
      <c r="B1682" s="241">
        <f t="shared" si="78"/>
        <v>9.1411619573198983E-4</v>
      </c>
      <c r="C1682" s="241">
        <f t="shared" si="80"/>
        <v>0.38268343237176899</v>
      </c>
      <c r="D1682" s="241">
        <f>((C1682-C1681)/($A$3))*$D$2*'D-term Reaction'!$G$4</f>
        <v>-30.034776358185351</v>
      </c>
    </row>
    <row r="1683" spans="1:4" x14ac:dyDescent="0.25">
      <c r="A1683" s="241">
        <f t="shared" si="79"/>
        <v>5.2406249999997691E-2</v>
      </c>
      <c r="B1683" s="241">
        <f t="shared" si="78"/>
        <v>9.1466161112323805E-4</v>
      </c>
      <c r="C1683" s="241">
        <f t="shared" si="80"/>
        <v>0.29028467726139789</v>
      </c>
      <c r="D1683" s="241">
        <f>((C1683-C1682)/($A$3))*$D$2*'D-term Reaction'!$G$4</f>
        <v>-31.282522530167238</v>
      </c>
    </row>
    <row r="1684" spans="1:4" x14ac:dyDescent="0.25">
      <c r="A1684" s="241">
        <f t="shared" si="79"/>
        <v>5.2437499999997687E-2</v>
      </c>
      <c r="B1684" s="241">
        <f t="shared" si="78"/>
        <v>9.1520702651448616E-4</v>
      </c>
      <c r="C1684" s="241">
        <f t="shared" si="80"/>
        <v>0.19509032202325438</v>
      </c>
      <c r="D1684" s="241">
        <f>((C1684-C1683)/($A$3))*$D$2*'D-term Reaction'!$G$4</f>
        <v>-32.229000909425871</v>
      </c>
    </row>
    <row r="1685" spans="1:4" x14ac:dyDescent="0.25">
      <c r="A1685" s="241">
        <f t="shared" si="79"/>
        <v>5.2468749999997684E-2</v>
      </c>
      <c r="B1685" s="241">
        <f t="shared" si="78"/>
        <v>9.1575244190573437E-4</v>
      </c>
      <c r="C1685" s="241">
        <f t="shared" si="80"/>
        <v>9.8017140336809361E-2</v>
      </c>
      <c r="D1685" s="241">
        <f>((C1685-C1684)/($A$3))*$D$2*'D-term Reaction'!$G$4</f>
        <v>-32.865096391762826</v>
      </c>
    </row>
    <row r="1686" spans="1:4" x14ac:dyDescent="0.25">
      <c r="A1686" s="241">
        <f t="shared" si="79"/>
        <v>5.249999999999768E-2</v>
      </c>
      <c r="B1686" s="241">
        <f t="shared" si="78"/>
        <v>9.1629785729698248E-4</v>
      </c>
      <c r="C1686" s="241">
        <f t="shared" si="80"/>
        <v>7.3019295688050989E-12</v>
      </c>
      <c r="D1686" s="241">
        <f>((C1686-C1685)/($A$3))*$D$2*'D-term Reaction'!$G$4</f>
        <v>-33.184683029958038</v>
      </c>
    </row>
    <row r="1687" spans="1:4" x14ac:dyDescent="0.25">
      <c r="A1687" s="241">
        <f t="shared" si="79"/>
        <v>5.2531249999997677E-2</v>
      </c>
      <c r="B1687" s="241">
        <f t="shared" si="78"/>
        <v>9.168432726882307E-4</v>
      </c>
      <c r="C1687" s="241">
        <f t="shared" si="80"/>
        <v>-9.8017140322304103E-2</v>
      </c>
      <c r="D1687" s="241">
        <f>((C1687-C1686)/($A$3))*$D$2*'D-term Reaction'!$G$4</f>
        <v>-33.184683029991412</v>
      </c>
    </row>
    <row r="1688" spans="1:4" x14ac:dyDescent="0.25">
      <c r="A1688" s="241">
        <f t="shared" si="79"/>
        <v>5.2562499999997674E-2</v>
      </c>
      <c r="B1688" s="241">
        <f t="shared" si="78"/>
        <v>9.1738868807947891E-4</v>
      </c>
      <c r="C1688" s="241">
        <f t="shared" si="80"/>
        <v>-0.19509032200895901</v>
      </c>
      <c r="D1688" s="241">
        <f>((C1688-C1687)/($A$3))*$D$2*'D-term Reaction'!$G$4</f>
        <v>-32.86509639183388</v>
      </c>
    </row>
    <row r="1689" spans="1:4" x14ac:dyDescent="0.25">
      <c r="A1689" s="241">
        <f t="shared" si="79"/>
        <v>5.259374999999767E-2</v>
      </c>
      <c r="B1689" s="241">
        <f t="shared" si="78"/>
        <v>9.1793410347072702E-4</v>
      </c>
      <c r="C1689" s="241">
        <f t="shared" si="80"/>
        <v>-0.29028467724745011</v>
      </c>
      <c r="D1689" s="241">
        <f>((C1689-C1688)/($A$3))*$D$2*'D-term Reaction'!$G$4</f>
        <v>-32.229000909543544</v>
      </c>
    </row>
    <row r="1690" spans="1:4" x14ac:dyDescent="0.25">
      <c r="A1690" s="241">
        <f t="shared" si="79"/>
        <v>5.2624999999997667E-2</v>
      </c>
      <c r="B1690" s="241">
        <f t="shared" si="78"/>
        <v>9.1847951886197524E-4</v>
      </c>
      <c r="C1690" s="241">
        <f t="shared" si="80"/>
        <v>-0.38268343235830304</v>
      </c>
      <c r="D1690" s="241">
        <f>((C1690-C1689)/($A$3))*$D$2*'D-term Reaction'!$G$4</f>
        <v>-31.282522530330365</v>
      </c>
    </row>
    <row r="1691" spans="1:4" x14ac:dyDescent="0.25">
      <c r="A1691" s="241">
        <f t="shared" si="79"/>
        <v>5.2656249999997663E-2</v>
      </c>
      <c r="B1691" s="241">
        <f t="shared" si="78"/>
        <v>9.1902493425322334E-4</v>
      </c>
      <c r="C1691" s="241">
        <f t="shared" si="80"/>
        <v>-0.47139673681950317</v>
      </c>
      <c r="D1691" s="241">
        <f>((C1691-C1690)/($A$3))*$D$2*'D-term Reaction'!$G$4</f>
        <v>-30.034776358383908</v>
      </c>
    </row>
    <row r="1692" spans="1:4" x14ac:dyDescent="0.25">
      <c r="A1692" s="241">
        <f t="shared" si="79"/>
        <v>5.268749999999766E-2</v>
      </c>
      <c r="B1692" s="241">
        <f t="shared" si="78"/>
        <v>9.1957034964447156E-4</v>
      </c>
      <c r="C1692" s="241">
        <f t="shared" si="80"/>
        <v>-0.55557023301348785</v>
      </c>
      <c r="D1692" s="241">
        <f>((C1692-C1691)/($A$3))*$D$2*'D-term Reaction'!$G$4</f>
        <v>-28.497778871435447</v>
      </c>
    </row>
    <row r="1693" spans="1:4" x14ac:dyDescent="0.25">
      <c r="A1693" s="241">
        <f t="shared" si="79"/>
        <v>5.2718749999997656E-2</v>
      </c>
      <c r="B1693" s="241">
        <f t="shared" si="78"/>
        <v>9.2011576503571967E-4</v>
      </c>
      <c r="C1693" s="241">
        <f t="shared" si="80"/>
        <v>-0.63439328415794705</v>
      </c>
      <c r="D1693" s="241">
        <f>((C1693-C1692)/($A$3))*$D$2*'D-term Reaction'!$G$4</f>
        <v>-26.686332195468104</v>
      </c>
    </row>
    <row r="1694" spans="1:4" x14ac:dyDescent="0.25">
      <c r="A1694" s="241">
        <f t="shared" si="79"/>
        <v>5.2749999999997653E-2</v>
      </c>
      <c r="B1694" s="241">
        <f t="shared" si="78"/>
        <v>9.2066118042696788E-4</v>
      </c>
      <c r="C1694" s="241">
        <f t="shared" si="80"/>
        <v>-0.70710678118132209</v>
      </c>
      <c r="D1694" s="241">
        <f>((C1694-C1693)/($A$3))*$D$2*'D-term Reaction'!$G$4</f>
        <v>-24.617881552233854</v>
      </c>
    </row>
    <row r="1695" spans="1:4" x14ac:dyDescent="0.25">
      <c r="A1695" s="241">
        <f t="shared" si="79"/>
        <v>5.2781249999997649E-2</v>
      </c>
      <c r="B1695" s="241">
        <f t="shared" si="78"/>
        <v>9.2120659581821599E-4</v>
      </c>
      <c r="C1695" s="241">
        <f t="shared" si="80"/>
        <v>-0.77301045335803742</v>
      </c>
      <c r="D1695" s="241">
        <f>((C1695-C1694)/($A$3))*$D$2*'D-term Reaction'!$G$4</f>
        <v>-22.31234725214874</v>
      </c>
    </row>
    <row r="1696" spans="1:4" x14ac:dyDescent="0.25">
      <c r="A1696" s="241">
        <f t="shared" si="79"/>
        <v>5.2812499999997646E-2</v>
      </c>
      <c r="B1696" s="241">
        <f t="shared" si="78"/>
        <v>9.217520112094642E-4</v>
      </c>
      <c r="C1696" s="241">
        <f t="shared" si="80"/>
        <v>-0.8314696122984353</v>
      </c>
      <c r="D1696" s="241">
        <f>((C1696-C1695)/($A$3))*$D$2*'D-term Reaction'!$G$4</f>
        <v>-19.791932850861105</v>
      </c>
    </row>
    <row r="1697" spans="1:4" x14ac:dyDescent="0.25">
      <c r="A1697" s="241">
        <f t="shared" si="79"/>
        <v>5.2843749999997643E-2</v>
      </c>
      <c r="B1697" s="241">
        <f t="shared" si="78"/>
        <v>9.2229742660071242E-4</v>
      </c>
      <c r="C1697" s="241">
        <f t="shared" si="80"/>
        <v>-0.88192126434487261</v>
      </c>
      <c r="D1697" s="241">
        <f>((C1697-C1696)/($A$3))*$D$2*'D-term Reaction'!$G$4</f>
        <v>-17.080911316841814</v>
      </c>
    </row>
    <row r="1698" spans="1:4" x14ac:dyDescent="0.25">
      <c r="A1698" s="241">
        <f t="shared" si="79"/>
        <v>5.2874999999997639E-2</v>
      </c>
      <c r="B1698" s="241">
        <f t="shared" si="78"/>
        <v>9.2284284199196053E-4</v>
      </c>
      <c r="C1698" s="241">
        <f t="shared" si="80"/>
        <v>-0.9238795325084419</v>
      </c>
      <c r="D1698" s="241">
        <f>((C1698-C1697)/($A$3))*$D$2*'D-term Reaction'!$G$4</f>
        <v>-14.205391269458017</v>
      </c>
    </row>
    <row r="1699" spans="1:4" x14ac:dyDescent="0.25">
      <c r="A1699" s="241">
        <f t="shared" si="79"/>
        <v>5.2906249999997636E-2</v>
      </c>
      <c r="B1699" s="241">
        <f t="shared" si="78"/>
        <v>9.2338825738320874E-4</v>
      </c>
      <c r="C1699" s="241">
        <f t="shared" si="80"/>
        <v>-0.95694033573005388</v>
      </c>
      <c r="D1699" s="241">
        <f>((C1699-C1698)/($A$3))*$D$2*'D-term Reaction'!$G$4</f>
        <v>-11.19306553870895</v>
      </c>
    </row>
    <row r="1700" spans="1:4" x14ac:dyDescent="0.25">
      <c r="A1700" s="241">
        <f t="shared" si="79"/>
        <v>5.2937499999997632E-2</v>
      </c>
      <c r="B1700" s="241">
        <f t="shared" si="78"/>
        <v>9.2393367277445685E-4</v>
      </c>
      <c r="C1700" s="241">
        <f t="shared" si="80"/>
        <v>-0.9807852804017787</v>
      </c>
      <c r="D1700" s="241">
        <f>((C1700-C1699)/($A$3))*$D$2*'D-term Reaction'!$G$4</f>
        <v>-8.0729444680591538</v>
      </c>
    </row>
    <row r="1701" spans="1:4" x14ac:dyDescent="0.25">
      <c r="A1701" s="241">
        <f t="shared" si="79"/>
        <v>5.2968749999997629E-2</v>
      </c>
      <c r="B1701" s="241">
        <f t="shared" si="78"/>
        <v>9.2447908816570507E-4</v>
      </c>
      <c r="C1701" s="241">
        <f t="shared" si="80"/>
        <v>-0.99518472667146851</v>
      </c>
      <c r="D1701" s="241">
        <f>((C1701-C1700)/($A$3))*$D$2*'D-term Reaction'!$G$4</f>
        <v>-4.8750765290661802</v>
      </c>
    </row>
    <row r="1702" spans="1:4" x14ac:dyDescent="0.25">
      <c r="A1702" s="241">
        <f t="shared" si="79"/>
        <v>5.2999999999997625E-2</v>
      </c>
      <c r="B1702" s="241">
        <f t="shared" si="78"/>
        <v>9.2502450355695317E-4</v>
      </c>
      <c r="C1702" s="241">
        <f t="shared" si="80"/>
        <v>-1</v>
      </c>
      <c r="D1702" s="241">
        <f>((C1702-C1701)/($A$3))*$D$2*'D-term Reaction'!$G$4</f>
        <v>-1.6302589381076207</v>
      </c>
    </row>
    <row r="1703" spans="1:4" x14ac:dyDescent="0.25">
      <c r="A1703" s="241">
        <f t="shared" si="79"/>
        <v>5.3031249999997622E-2</v>
      </c>
      <c r="B1703" s="241">
        <f t="shared" si="78"/>
        <v>9.2556991894820139E-4</v>
      </c>
      <c r="C1703" s="241">
        <f t="shared" si="80"/>
        <v>-0.99518472667292879</v>
      </c>
      <c r="D1703" s="241">
        <f>((C1703-C1702)/($A$3))*$D$2*'D-term Reaction'!$G$4</f>
        <v>1.6302589376132293</v>
      </c>
    </row>
    <row r="1704" spans="1:4" x14ac:dyDescent="0.25">
      <c r="A1704" s="241">
        <f t="shared" si="79"/>
        <v>5.3062499999997619E-2</v>
      </c>
      <c r="B1704" s="241">
        <f t="shared" si="78"/>
        <v>9.261153343394496E-4</v>
      </c>
      <c r="C1704" s="241">
        <f t="shared" si="80"/>
        <v>-0.98078528040469082</v>
      </c>
      <c r="D1704" s="241">
        <f>((C1704-C1703)/($A$3))*$D$2*'D-term Reaction'!$G$4</f>
        <v>4.8750765285746462</v>
      </c>
    </row>
    <row r="1705" spans="1:4" x14ac:dyDescent="0.25">
      <c r="A1705" s="241">
        <f t="shared" si="79"/>
        <v>5.3093749999997615E-2</v>
      </c>
      <c r="B1705" s="241">
        <f t="shared" si="78"/>
        <v>9.2666074973069771E-4</v>
      </c>
      <c r="C1705" s="241">
        <f t="shared" si="80"/>
        <v>-0.95694033573438708</v>
      </c>
      <c r="D1705" s="241">
        <f>((C1705-C1704)/($A$3))*$D$2*'D-term Reaction'!$G$4</f>
        <v>8.0729444675780311</v>
      </c>
    </row>
    <row r="1706" spans="1:4" x14ac:dyDescent="0.25">
      <c r="A1706" s="241">
        <f t="shared" si="79"/>
        <v>5.3124999999997612E-2</v>
      </c>
      <c r="B1706" s="241">
        <f t="shared" si="78"/>
        <v>9.2720616512194593E-4</v>
      </c>
      <c r="C1706" s="241">
        <f t="shared" si="80"/>
        <v>-0.92387953251415433</v>
      </c>
      <c r="D1706" s="241">
        <f>((C1706-C1705)/($A$3))*$D$2*'D-term Reaction'!$G$4</f>
        <v>11.193065538241997</v>
      </c>
    </row>
    <row r="1707" spans="1:4" x14ac:dyDescent="0.25">
      <c r="A1707" s="241">
        <f t="shared" si="79"/>
        <v>5.3156249999997608E-2</v>
      </c>
      <c r="B1707" s="241">
        <f t="shared" si="78"/>
        <v>9.2775158051319404E-4</v>
      </c>
      <c r="C1707" s="241">
        <f t="shared" si="80"/>
        <v>-0.88192126435189588</v>
      </c>
      <c r="D1707" s="241">
        <f>((C1707-C1706)/($A$3))*$D$2*'D-term Reaction'!$G$4</f>
        <v>14.205391269014218</v>
      </c>
    </row>
    <row r="1708" spans="1:4" x14ac:dyDescent="0.25">
      <c r="A1708" s="241">
        <f t="shared" si="79"/>
        <v>5.3187499999997605E-2</v>
      </c>
      <c r="B1708" s="241">
        <f t="shared" si="78"/>
        <v>9.2829699590444225E-4</v>
      </c>
      <c r="C1708" s="241">
        <f t="shared" si="80"/>
        <v>-0.83146961230672845</v>
      </c>
      <c r="D1708" s="241">
        <f>((C1708-C1707)/($A$3))*$D$2*'D-term Reaction'!$G$4</f>
        <v>17.080911316411886</v>
      </c>
    </row>
    <row r="1709" spans="1:4" x14ac:dyDescent="0.25">
      <c r="A1709" s="241">
        <f t="shared" si="79"/>
        <v>5.3218749999997601E-2</v>
      </c>
      <c r="B1709" s="241">
        <f t="shared" si="78"/>
        <v>9.2884241129569036E-4</v>
      </c>
      <c r="C1709" s="241">
        <f t="shared" si="80"/>
        <v>-0.77301045336752516</v>
      </c>
      <c r="D1709" s="241">
        <f>((C1709-C1708)/($A$3))*$D$2*'D-term Reaction'!$G$4</f>
        <v>19.791932850456661</v>
      </c>
    </row>
    <row r="1710" spans="1:4" x14ac:dyDescent="0.25">
      <c r="A1710" s="241">
        <f t="shared" si="79"/>
        <v>5.3249999999997598E-2</v>
      </c>
      <c r="B1710" s="241">
        <f t="shared" si="78"/>
        <v>9.2938782668693857E-4</v>
      </c>
      <c r="C1710" s="241">
        <f t="shared" si="80"/>
        <v>-0.7071067811918974</v>
      </c>
      <c r="D1710" s="241">
        <f>((C1710-C1709)/($A$3))*$D$2*'D-term Reaction'!$G$4</f>
        <v>22.312347251780533</v>
      </c>
    </row>
    <row r="1711" spans="1:4" x14ac:dyDescent="0.25">
      <c r="A1711" s="241">
        <f t="shared" si="79"/>
        <v>5.3281249999997594E-2</v>
      </c>
      <c r="B1711" s="241">
        <f t="shared" si="78"/>
        <v>9.2993324207818668E-4</v>
      </c>
      <c r="C1711" s="241">
        <f t="shared" si="80"/>
        <v>-0.63439328416948593</v>
      </c>
      <c r="D1711" s="241">
        <f>((C1711-C1710)/($A$3))*$D$2*'D-term Reaction'!$G$4</f>
        <v>24.61788155190763</v>
      </c>
    </row>
    <row r="1712" spans="1:4" x14ac:dyDescent="0.25">
      <c r="A1712" s="241">
        <f t="shared" si="79"/>
        <v>5.3312499999997591E-2</v>
      </c>
      <c r="B1712" s="241">
        <f t="shared" si="78"/>
        <v>9.304786574694349E-4</v>
      </c>
      <c r="C1712" s="241">
        <f t="shared" si="80"/>
        <v>-0.55557023302589947</v>
      </c>
      <c r="D1712" s="241">
        <f>((C1712-C1711)/($A$3))*$D$2*'D-term Reaction'!$G$4</f>
        <v>26.686332195172628</v>
      </c>
    </row>
    <row r="1713" spans="1:4" x14ac:dyDescent="0.25">
      <c r="A1713" s="241">
        <f t="shared" si="79"/>
        <v>5.3343749999997588E-2</v>
      </c>
      <c r="B1713" s="241">
        <f t="shared" si="78"/>
        <v>9.3102407286068311E-4</v>
      </c>
      <c r="C1713" s="241">
        <f t="shared" si="80"/>
        <v>-0.47139673683266786</v>
      </c>
      <c r="D1713" s="241">
        <f>((C1713-C1712)/($A$3))*$D$2*'D-term Reaction'!$G$4</f>
        <v>28.49777887118049</v>
      </c>
    </row>
    <row r="1714" spans="1:4" x14ac:dyDescent="0.25">
      <c r="A1714" s="241">
        <f t="shared" si="79"/>
        <v>5.3374999999997584E-2</v>
      </c>
      <c r="B1714" s="241">
        <f t="shared" si="78"/>
        <v>9.3156948825193122E-4</v>
      </c>
      <c r="C1714" s="241">
        <f t="shared" si="80"/>
        <v>-0.38268343237212032</v>
      </c>
      <c r="D1714" s="241">
        <f>((C1714-C1713)/($A$3))*$D$2*'D-term Reaction'!$G$4</f>
        <v>30.034776358162972</v>
      </c>
    </row>
    <row r="1715" spans="1:4" x14ac:dyDescent="0.25">
      <c r="A1715" s="241">
        <f t="shared" si="79"/>
        <v>5.3406249999997581E-2</v>
      </c>
      <c r="B1715" s="241">
        <f t="shared" ref="B1715:B1778" si="81">RADIANS(A1715)</f>
        <v>9.3211490364317944E-4</v>
      </c>
      <c r="C1715" s="241">
        <f t="shared" si="80"/>
        <v>-0.29028467726173462</v>
      </c>
      <c r="D1715" s="241">
        <f>((C1715-C1714)/($A$3))*$D$2*'D-term Reaction'!$G$4</f>
        <v>31.28252253017218</v>
      </c>
    </row>
    <row r="1716" spans="1:4" x14ac:dyDescent="0.25">
      <c r="A1716" s="241">
        <f t="shared" si="79"/>
        <v>5.3437499999997577E-2</v>
      </c>
      <c r="B1716" s="241">
        <f t="shared" si="81"/>
        <v>9.3266031903442754E-4</v>
      </c>
      <c r="C1716" s="241">
        <f t="shared" si="80"/>
        <v>-0.19509032202359947</v>
      </c>
      <c r="D1716" s="241">
        <f>((C1716-C1715)/($A$3))*$D$2*'D-term Reaction'!$G$4</f>
        <v>32.229000909423036</v>
      </c>
    </row>
    <row r="1717" spans="1:4" x14ac:dyDescent="0.25">
      <c r="A1717" s="241">
        <f t="shared" si="79"/>
        <v>5.3468749999997574E-2</v>
      </c>
      <c r="B1717" s="241">
        <f t="shared" si="81"/>
        <v>9.3320573442567576E-4</v>
      </c>
      <c r="C1717" s="241">
        <f t="shared" si="80"/>
        <v>-9.8017140337131214E-2</v>
      </c>
      <c r="D1717" s="241">
        <f>((C1717-C1716)/($A$3))*$D$2*'D-term Reaction'!$G$4</f>
        <v>32.865096391770692</v>
      </c>
    </row>
    <row r="1718" spans="1:4" x14ac:dyDescent="0.25">
      <c r="A1718" s="241">
        <f t="shared" si="79"/>
        <v>5.349999999999757E-2</v>
      </c>
      <c r="B1718" s="241">
        <f t="shared" si="81"/>
        <v>9.3375114981692387E-4</v>
      </c>
      <c r="C1718" s="241">
        <f t="shared" si="80"/>
        <v>-7.6537707378518394E-12</v>
      </c>
      <c r="D1718" s="241">
        <f>((C1718-C1717)/($A$3))*$D$2*'D-term Reaction'!$G$4</f>
        <v>33.184683029947884</v>
      </c>
    </row>
    <row r="1719" spans="1:4" x14ac:dyDescent="0.25">
      <c r="A1719" s="241">
        <f t="shared" si="79"/>
        <v>5.3531249999997567E-2</v>
      </c>
      <c r="B1719" s="241">
        <f t="shared" si="81"/>
        <v>9.3429656520817208E-4</v>
      </c>
      <c r="C1719" s="241">
        <f t="shared" si="80"/>
        <v>9.8017140321953952E-2</v>
      </c>
      <c r="D1719" s="241">
        <f>((C1719-C1718)/($A$3))*$D$2*'D-term Reaction'!$G$4</f>
        <v>33.184683029991987</v>
      </c>
    </row>
    <row r="1720" spans="1:4" x14ac:dyDescent="0.25">
      <c r="A1720" s="241">
        <f t="shared" si="79"/>
        <v>5.3562499999997563E-2</v>
      </c>
      <c r="B1720" s="241">
        <f t="shared" si="81"/>
        <v>9.3484198059942019E-4</v>
      </c>
      <c r="C1720" s="241">
        <f t="shared" si="80"/>
        <v>0.19509032200861393</v>
      </c>
      <c r="D1720" s="241">
        <f>((C1720-C1719)/($A$3))*$D$2*'D-term Reaction'!$G$4</f>
        <v>32.865096391835593</v>
      </c>
    </row>
    <row r="1721" spans="1:4" x14ac:dyDescent="0.25">
      <c r="A1721" s="241">
        <f t="shared" si="79"/>
        <v>5.359374999999756E-2</v>
      </c>
      <c r="B1721" s="241">
        <f t="shared" si="81"/>
        <v>9.353873959906684E-4</v>
      </c>
      <c r="C1721" s="241">
        <f t="shared" si="80"/>
        <v>0.29028467724714058</v>
      </c>
      <c r="D1721" s="241">
        <f>((C1721-C1720)/($A$3))*$D$2*'D-term Reaction'!$G$4</f>
        <v>32.22900090955558</v>
      </c>
    </row>
    <row r="1722" spans="1:4" x14ac:dyDescent="0.25">
      <c r="A1722" s="241">
        <f t="shared" si="79"/>
        <v>5.3624999999997557E-2</v>
      </c>
      <c r="B1722" s="241">
        <f t="shared" si="81"/>
        <v>9.3593281138191662E-4</v>
      </c>
      <c r="C1722" s="241">
        <f t="shared" si="80"/>
        <v>0.38268343235800423</v>
      </c>
      <c r="D1722" s="241">
        <f>((C1722-C1721)/($A$3))*$D$2*'D-term Reaction'!$G$4</f>
        <v>31.282522530333992</v>
      </c>
    </row>
    <row r="1723" spans="1:4" x14ac:dyDescent="0.25">
      <c r="A1723" s="241">
        <f t="shared" ref="A1723:A1786" si="82">A1722+$A$3</f>
        <v>5.3656249999997553E-2</v>
      </c>
      <c r="B1723" s="241">
        <f t="shared" si="81"/>
        <v>9.3647822677316473E-4</v>
      </c>
      <c r="C1723" s="241">
        <f t="shared" ref="C1723:C1786" si="83">$C$2*COS(B1723*$B$2*360)</f>
        <v>0.47139673681921795</v>
      </c>
      <c r="D1723" s="241">
        <f>((C1723-C1722)/($A$3))*$D$2*'D-term Reaction'!$G$4</f>
        <v>30.034776358388516</v>
      </c>
    </row>
    <row r="1724" spans="1:4" x14ac:dyDescent="0.25">
      <c r="A1724" s="241">
        <f t="shared" si="82"/>
        <v>5.368749999999755E-2</v>
      </c>
      <c r="B1724" s="241">
        <f t="shared" si="81"/>
        <v>9.3702364216441294E-4</v>
      </c>
      <c r="C1724" s="241">
        <f t="shared" si="83"/>
        <v>0.5555702330131953</v>
      </c>
      <c r="D1724" s="241">
        <f>((C1724-C1723)/($A$3))*$D$2*'D-term Reaction'!$G$4</f>
        <v>28.497778871432971</v>
      </c>
    </row>
    <row r="1725" spans="1:4" x14ac:dyDescent="0.25">
      <c r="A1725" s="241">
        <f t="shared" si="82"/>
        <v>5.3718749999997546E-2</v>
      </c>
      <c r="B1725" s="241">
        <f t="shared" si="81"/>
        <v>9.3756905755566105E-4</v>
      </c>
      <c r="C1725" s="241">
        <f t="shared" si="83"/>
        <v>0.63439328415767504</v>
      </c>
      <c r="D1725" s="241">
        <f>((C1725-C1724)/($A$3))*$D$2*'D-term Reaction'!$G$4</f>
        <v>26.686332195475057</v>
      </c>
    </row>
    <row r="1726" spans="1:4" x14ac:dyDescent="0.25">
      <c r="A1726" s="241">
        <f t="shared" si="82"/>
        <v>5.3749999999997543E-2</v>
      </c>
      <c r="B1726" s="241">
        <f t="shared" si="81"/>
        <v>9.3811447294690927E-4</v>
      </c>
      <c r="C1726" s="241">
        <f t="shared" si="83"/>
        <v>0.70710678118109338</v>
      </c>
      <c r="D1726" s="241">
        <f>((C1726-C1725)/($A$3))*$D$2*'D-term Reaction'!$G$4</f>
        <v>24.617881552248509</v>
      </c>
    </row>
    <row r="1727" spans="1:4" x14ac:dyDescent="0.25">
      <c r="A1727" s="241">
        <f t="shared" si="82"/>
        <v>5.3781249999997539E-2</v>
      </c>
      <c r="B1727" s="241">
        <f t="shared" si="81"/>
        <v>9.3865988833815737E-4</v>
      </c>
      <c r="C1727" s="241">
        <f t="shared" si="83"/>
        <v>0.77301045335783225</v>
      </c>
      <c r="D1727" s="241">
        <f>((C1727-C1726)/($A$3))*$D$2*'D-term Reaction'!$G$4</f>
        <v>22.312347252156705</v>
      </c>
    </row>
    <row r="1728" spans="1:4" x14ac:dyDescent="0.25">
      <c r="A1728" s="241">
        <f t="shared" si="82"/>
        <v>5.3812499999997536E-2</v>
      </c>
      <c r="B1728" s="241">
        <f t="shared" si="81"/>
        <v>9.3920530372940559E-4</v>
      </c>
      <c r="C1728" s="241">
        <f t="shared" si="83"/>
        <v>0.83146961229823979</v>
      </c>
      <c r="D1728" s="241">
        <f>((C1728-C1727)/($A$3))*$D$2*'D-term Reaction'!$G$4</f>
        <v>19.791932850864377</v>
      </c>
    </row>
    <row r="1729" spans="1:4" x14ac:dyDescent="0.25">
      <c r="A1729" s="241">
        <f t="shared" si="82"/>
        <v>5.3843749999997532E-2</v>
      </c>
      <c r="B1729" s="241">
        <f t="shared" si="81"/>
        <v>9.397507191206537E-4</v>
      </c>
      <c r="C1729" s="241">
        <f t="shared" si="83"/>
        <v>0.88192126434469342</v>
      </c>
      <c r="D1729" s="241">
        <f>((C1729-C1728)/($A$3))*$D$2*'D-term Reaction'!$G$4</f>
        <v>17.080911316847342</v>
      </c>
    </row>
    <row r="1730" spans="1:4" x14ac:dyDescent="0.25">
      <c r="A1730" s="241">
        <f t="shared" si="82"/>
        <v>5.3874999999997529E-2</v>
      </c>
      <c r="B1730" s="241">
        <f t="shared" si="81"/>
        <v>9.4029613451190191E-4</v>
      </c>
      <c r="C1730" s="241">
        <f t="shared" si="83"/>
        <v>0.92387953250830734</v>
      </c>
      <c r="D1730" s="241">
        <f>((C1730-C1729)/($A$3))*$D$2*'D-term Reaction'!$G$4</f>
        <v>14.205391269473129</v>
      </c>
    </row>
    <row r="1731" spans="1:4" x14ac:dyDescent="0.25">
      <c r="A1731" s="241">
        <f t="shared" si="82"/>
        <v>5.3906249999997526E-2</v>
      </c>
      <c r="B1731" s="241">
        <f t="shared" si="81"/>
        <v>9.4084154990315013E-4</v>
      </c>
      <c r="C1731" s="241">
        <f t="shared" si="83"/>
        <v>0.95694033572995174</v>
      </c>
      <c r="D1731" s="241">
        <f>((C1731-C1730)/($A$3))*$D$2*'D-term Reaction'!$G$4</f>
        <v>11.193065538719926</v>
      </c>
    </row>
    <row r="1732" spans="1:4" x14ac:dyDescent="0.25">
      <c r="A1732" s="241">
        <f t="shared" si="82"/>
        <v>5.3937499999997522E-2</v>
      </c>
      <c r="B1732" s="241">
        <f t="shared" si="81"/>
        <v>9.4138696529439824E-4</v>
      </c>
      <c r="C1732" s="241">
        <f t="shared" si="83"/>
        <v>0.98078528040170998</v>
      </c>
      <c r="D1732" s="241">
        <f>((C1732-C1731)/($A$3))*$D$2*'D-term Reaction'!$G$4</f>
        <v>8.0729444680704692</v>
      </c>
    </row>
    <row r="1733" spans="1:4" x14ac:dyDescent="0.25">
      <c r="A1733" s="241">
        <f t="shared" si="82"/>
        <v>5.3968749999997519E-2</v>
      </c>
      <c r="B1733" s="241">
        <f t="shared" si="81"/>
        <v>9.4193238068564645E-4</v>
      </c>
      <c r="C1733" s="241">
        <f t="shared" si="83"/>
        <v>0.99518472667143398</v>
      </c>
      <c r="D1733" s="241">
        <f>((C1733-C1732)/($A$3))*$D$2*'D-term Reaction'!$G$4</f>
        <v>4.8750765290777576</v>
      </c>
    </row>
    <row r="1734" spans="1:4" x14ac:dyDescent="0.25">
      <c r="A1734" s="241">
        <f t="shared" si="82"/>
        <v>5.3999999999997515E-2</v>
      </c>
      <c r="B1734" s="241">
        <f t="shared" si="81"/>
        <v>9.4247779607689456E-4</v>
      </c>
      <c r="C1734" s="241">
        <f t="shared" si="83"/>
        <v>1</v>
      </c>
      <c r="D1734" s="241">
        <f>((C1734-C1733)/($A$3))*$D$2*'D-term Reaction'!$G$4</f>
        <v>1.6302589381193102</v>
      </c>
    </row>
    <row r="1735" spans="1:4" x14ac:dyDescent="0.25">
      <c r="A1735" s="241">
        <f t="shared" si="82"/>
        <v>5.4031249999997512E-2</v>
      </c>
      <c r="B1735" s="241">
        <f t="shared" si="81"/>
        <v>9.4302321146814277E-4</v>
      </c>
      <c r="C1735" s="241">
        <f t="shared" si="83"/>
        <v>0.99518472667296332</v>
      </c>
      <c r="D1735" s="241">
        <f>((C1735-C1734)/($A$3))*$D$2*'D-term Reaction'!$G$4</f>
        <v>-1.6302589376015397</v>
      </c>
    </row>
    <row r="1736" spans="1:4" x14ac:dyDescent="0.25">
      <c r="A1736" s="241">
        <f t="shared" si="82"/>
        <v>5.4062499999997508E-2</v>
      </c>
      <c r="B1736" s="241">
        <f t="shared" si="81"/>
        <v>9.4356862685939088E-4</v>
      </c>
      <c r="C1736" s="241">
        <f t="shared" si="83"/>
        <v>0.98078528040475943</v>
      </c>
      <c r="D1736" s="241">
        <f>((C1736-C1735)/($A$3))*$D$2*'D-term Reaction'!$G$4</f>
        <v>-4.875076528563107</v>
      </c>
    </row>
    <row r="1737" spans="1:4" x14ac:dyDescent="0.25">
      <c r="A1737" s="241">
        <f t="shared" si="82"/>
        <v>5.4093749999997505E-2</v>
      </c>
      <c r="B1737" s="241">
        <f t="shared" si="81"/>
        <v>9.441140422506391E-4</v>
      </c>
      <c r="C1737" s="241">
        <f t="shared" si="83"/>
        <v>0.95694033573448101</v>
      </c>
      <c r="D1737" s="241">
        <f>((C1737-C1736)/($A$3))*$D$2*'D-term Reaction'!$G$4</f>
        <v>-8.0729444675694619</v>
      </c>
    </row>
    <row r="1738" spans="1:4" x14ac:dyDescent="0.25">
      <c r="A1738" s="241">
        <f t="shared" si="82"/>
        <v>5.4124999999997501E-2</v>
      </c>
      <c r="B1738" s="241">
        <f t="shared" si="81"/>
        <v>9.4465945764188731E-4</v>
      </c>
      <c r="C1738" s="241">
        <f t="shared" si="83"/>
        <v>0.923879532514289</v>
      </c>
      <c r="D1738" s="241">
        <f>((C1738-C1737)/($A$3))*$D$2*'D-term Reaction'!$G$4</f>
        <v>-11.193065538228202</v>
      </c>
    </row>
    <row r="1739" spans="1:4" x14ac:dyDescent="0.25">
      <c r="A1739" s="241">
        <f t="shared" si="82"/>
        <v>5.4156249999997498E-2</v>
      </c>
      <c r="B1739" s="241">
        <f t="shared" si="81"/>
        <v>9.4520487303313542E-4</v>
      </c>
      <c r="C1739" s="241">
        <f t="shared" si="83"/>
        <v>0.88192126435206175</v>
      </c>
      <c r="D1739" s="241">
        <f>((C1739-C1738)/($A$3))*$D$2*'D-term Reaction'!$G$4</f>
        <v>-14.205391269003657</v>
      </c>
    </row>
    <row r="1740" spans="1:4" x14ac:dyDescent="0.25">
      <c r="A1740" s="241">
        <f t="shared" si="82"/>
        <v>5.4187499999997495E-2</v>
      </c>
      <c r="B1740" s="241">
        <f t="shared" si="81"/>
        <v>9.4575028842438364E-4</v>
      </c>
      <c r="C1740" s="241">
        <f t="shared" si="83"/>
        <v>0.83146961230690819</v>
      </c>
      <c r="D1740" s="241">
        <f>((C1740-C1739)/($A$3))*$D$2*'D-term Reaction'!$G$4</f>
        <v>-17.080911316407189</v>
      </c>
    </row>
    <row r="1741" spans="1:4" x14ac:dyDescent="0.25">
      <c r="A1741" s="241">
        <f t="shared" si="82"/>
        <v>5.4218749999997491E-2</v>
      </c>
      <c r="B1741" s="241">
        <f t="shared" si="81"/>
        <v>9.4629570381563174E-4</v>
      </c>
      <c r="C1741" s="241">
        <f t="shared" si="83"/>
        <v>0.77301045336773033</v>
      </c>
      <c r="D1741" s="241">
        <f>((C1741-C1740)/($A$3))*$D$2*'D-term Reaction'!$G$4</f>
        <v>-19.791932850448056</v>
      </c>
    </row>
    <row r="1742" spans="1:4" x14ac:dyDescent="0.25">
      <c r="A1742" s="241">
        <f t="shared" si="82"/>
        <v>5.4249999999997488E-2</v>
      </c>
      <c r="B1742" s="241">
        <f t="shared" si="81"/>
        <v>9.4684111920687996E-4</v>
      </c>
      <c r="C1742" s="241">
        <f t="shared" si="83"/>
        <v>0.707106781192126</v>
      </c>
      <c r="D1742" s="241">
        <f>((C1742-C1741)/($A$3))*$D$2*'D-term Reaction'!$G$4</f>
        <v>-22.3123472517726</v>
      </c>
    </row>
    <row r="1743" spans="1:4" x14ac:dyDescent="0.25">
      <c r="A1743" s="241">
        <f t="shared" si="82"/>
        <v>5.4281249999997484E-2</v>
      </c>
      <c r="B1743" s="241">
        <f t="shared" si="81"/>
        <v>9.4738653459812807E-4</v>
      </c>
      <c r="C1743" s="241">
        <f t="shared" si="83"/>
        <v>0.63439328416975793</v>
      </c>
      <c r="D1743" s="241">
        <f>((C1743-C1742)/($A$3))*$D$2*'D-term Reaction'!$G$4</f>
        <v>-24.617881551892928</v>
      </c>
    </row>
    <row r="1744" spans="1:4" x14ac:dyDescent="0.25">
      <c r="A1744" s="241">
        <f t="shared" si="82"/>
        <v>5.4312499999997481E-2</v>
      </c>
      <c r="B1744" s="241">
        <f t="shared" si="81"/>
        <v>9.4793194998937628E-4</v>
      </c>
      <c r="C1744" s="241">
        <f t="shared" si="83"/>
        <v>0.55557023302619202</v>
      </c>
      <c r="D1744" s="241">
        <f>((C1744-C1743)/($A$3))*$D$2*'D-term Reaction'!$G$4</f>
        <v>-26.686332195165676</v>
      </c>
    </row>
    <row r="1745" spans="1:4" x14ac:dyDescent="0.25">
      <c r="A1745" s="241">
        <f t="shared" si="82"/>
        <v>5.4343749999997477E-2</v>
      </c>
      <c r="B1745" s="241">
        <f t="shared" si="81"/>
        <v>9.4847736538062439E-4</v>
      </c>
      <c r="C1745" s="241">
        <f t="shared" si="83"/>
        <v>0.47139673683297817</v>
      </c>
      <c r="D1745" s="241">
        <f>((C1745-C1744)/($A$3))*$D$2*'D-term Reaction'!$G$4</f>
        <v>-28.497778871174479</v>
      </c>
    </row>
    <row r="1746" spans="1:4" x14ac:dyDescent="0.25">
      <c r="A1746" s="241">
        <f t="shared" si="82"/>
        <v>5.4374999999997474E-2</v>
      </c>
      <c r="B1746" s="241">
        <f t="shared" si="81"/>
        <v>9.4902278077187261E-4</v>
      </c>
      <c r="C1746" s="241">
        <f t="shared" si="83"/>
        <v>0.38268343237241909</v>
      </c>
      <c r="D1746" s="241">
        <f>((C1746-C1745)/($A$3))*$D$2*'D-term Reaction'!$G$4</f>
        <v>-30.03477635816688</v>
      </c>
    </row>
    <row r="1747" spans="1:4" x14ac:dyDescent="0.25">
      <c r="A1747" s="241">
        <f t="shared" si="82"/>
        <v>5.4406249999997471E-2</v>
      </c>
      <c r="B1747" s="241">
        <f t="shared" si="81"/>
        <v>9.4956819616312082E-4</v>
      </c>
      <c r="C1747" s="241">
        <f t="shared" si="83"/>
        <v>0.2902846772620713</v>
      </c>
      <c r="D1747" s="241">
        <f>((C1747-C1746)/($A$3))*$D$2*'D-term Reaction'!$G$4</f>
        <v>-31.282522530159341</v>
      </c>
    </row>
    <row r="1748" spans="1:4" x14ac:dyDescent="0.25">
      <c r="A1748" s="241">
        <f t="shared" si="82"/>
        <v>5.4437499999997467E-2</v>
      </c>
      <c r="B1748" s="241">
        <f t="shared" si="81"/>
        <v>9.5011361155436893E-4</v>
      </c>
      <c r="C1748" s="241">
        <f t="shared" si="83"/>
        <v>0.19509032202394455</v>
      </c>
      <c r="D1748" s="241">
        <f>((C1748-C1747)/($A$3))*$D$2*'D-term Reaction'!$G$4</f>
        <v>-32.229000909420186</v>
      </c>
    </row>
    <row r="1749" spans="1:4" x14ac:dyDescent="0.25">
      <c r="A1749" s="241">
        <f t="shared" si="82"/>
        <v>5.4468749999997464E-2</v>
      </c>
      <c r="B1749" s="241">
        <f t="shared" si="81"/>
        <v>9.5065902694561714E-4</v>
      </c>
      <c r="C1749" s="241">
        <f t="shared" si="83"/>
        <v>9.8017140337481365E-2</v>
      </c>
      <c r="D1749" s="241">
        <f>((C1749-C1748)/($A$3))*$D$2*'D-term Reaction'!$G$4</f>
        <v>-32.865096391768972</v>
      </c>
    </row>
    <row r="1750" spans="1:4" x14ac:dyDescent="0.25">
      <c r="A1750" s="241">
        <f t="shared" si="82"/>
        <v>5.449999999999746E-2</v>
      </c>
      <c r="B1750" s="241">
        <f t="shared" si="81"/>
        <v>9.5120444233686525E-4</v>
      </c>
      <c r="C1750" s="241">
        <f t="shared" si="83"/>
        <v>7.9771901974681758E-12</v>
      </c>
      <c r="D1750" s="241">
        <f>((C1750-C1749)/($A$3))*$D$2*'D-term Reaction'!$G$4</f>
        <v>-33.184683029956929</v>
      </c>
    </row>
    <row r="1751" spans="1:4" x14ac:dyDescent="0.25">
      <c r="A1751" s="241">
        <f t="shared" si="82"/>
        <v>5.4531249999997457E-2</v>
      </c>
      <c r="B1751" s="241">
        <f t="shared" si="81"/>
        <v>9.5174985772811347E-4</v>
      </c>
      <c r="C1751" s="241">
        <f t="shared" si="83"/>
        <v>-9.8017140321603816E-2</v>
      </c>
      <c r="D1751" s="241">
        <f>((C1751-C1750)/($A$3))*$D$2*'D-term Reaction'!$G$4</f>
        <v>-33.184683029982942</v>
      </c>
    </row>
    <row r="1752" spans="1:4" x14ac:dyDescent="0.25">
      <c r="A1752" s="241">
        <f t="shared" si="82"/>
        <v>5.4562499999997453E-2</v>
      </c>
      <c r="B1752" s="241">
        <f t="shared" si="81"/>
        <v>9.5229527311936157E-4</v>
      </c>
      <c r="C1752" s="241">
        <f t="shared" si="83"/>
        <v>-0.19509032200826884</v>
      </c>
      <c r="D1752" s="241">
        <f>((C1752-C1751)/($A$3))*$D$2*'D-term Reaction'!$G$4</f>
        <v>-32.865096391837305</v>
      </c>
    </row>
    <row r="1753" spans="1:4" x14ac:dyDescent="0.25">
      <c r="A1753" s="241">
        <f t="shared" si="82"/>
        <v>5.459374999999745E-2</v>
      </c>
      <c r="B1753" s="241">
        <f t="shared" si="81"/>
        <v>9.5284068851060979E-4</v>
      </c>
      <c r="C1753" s="241">
        <f t="shared" si="83"/>
        <v>-0.2902846772468039</v>
      </c>
      <c r="D1753" s="241">
        <f>((C1753-C1752)/($A$3))*$D$2*'D-term Reaction'!$G$4</f>
        <v>-32.22900090955843</v>
      </c>
    </row>
    <row r="1754" spans="1:4" x14ac:dyDescent="0.25">
      <c r="A1754" s="241">
        <f t="shared" si="82"/>
        <v>5.4624999999997446E-2</v>
      </c>
      <c r="B1754" s="241">
        <f t="shared" si="81"/>
        <v>9.533861039018579E-4</v>
      </c>
      <c r="C1754" s="241">
        <f t="shared" si="83"/>
        <v>-0.3826834323576529</v>
      </c>
      <c r="D1754" s="241">
        <f>((C1754-C1753)/($A$3))*$D$2*'D-term Reaction'!$G$4</f>
        <v>-31.282522530329032</v>
      </c>
    </row>
    <row r="1755" spans="1:4" x14ac:dyDescent="0.25">
      <c r="A1755" s="241">
        <f t="shared" si="82"/>
        <v>5.4656249999997443E-2</v>
      </c>
      <c r="B1755" s="241">
        <f t="shared" si="81"/>
        <v>9.5393151929310611E-4</v>
      </c>
      <c r="C1755" s="241">
        <f t="shared" si="83"/>
        <v>-0.47139673681890765</v>
      </c>
      <c r="D1755" s="241">
        <f>((C1755-C1754)/($A$3))*$D$2*'D-term Reaction'!$G$4</f>
        <v>-30.034776358402407</v>
      </c>
    </row>
    <row r="1756" spans="1:4" x14ac:dyDescent="0.25">
      <c r="A1756" s="241">
        <f t="shared" si="82"/>
        <v>5.468749999999744E-2</v>
      </c>
      <c r="B1756" s="241">
        <f t="shared" si="81"/>
        <v>9.5447693468435433E-4</v>
      </c>
      <c r="C1756" s="241">
        <f t="shared" si="83"/>
        <v>-0.55557023301292641</v>
      </c>
      <c r="D1756" s="241">
        <f>((C1756-C1755)/($A$3))*$D$2*'D-term Reaction'!$G$4</f>
        <v>-28.497778871446986</v>
      </c>
    </row>
    <row r="1757" spans="1:4" x14ac:dyDescent="0.25">
      <c r="A1757" s="241">
        <f t="shared" si="82"/>
        <v>5.4718749999997436E-2</v>
      </c>
      <c r="B1757" s="241">
        <f t="shared" si="81"/>
        <v>9.5502235007560244E-4</v>
      </c>
      <c r="C1757" s="241">
        <f t="shared" si="83"/>
        <v>-0.63439328415742502</v>
      </c>
      <c r="D1757" s="241">
        <f>((C1757-C1756)/($A$3))*$D$2*'D-term Reaction'!$G$4</f>
        <v>-26.686332195481445</v>
      </c>
    </row>
    <row r="1758" spans="1:4" x14ac:dyDescent="0.25">
      <c r="A1758" s="241">
        <f t="shared" si="82"/>
        <v>5.4749999999997433E-2</v>
      </c>
      <c r="B1758" s="241">
        <f t="shared" si="81"/>
        <v>9.5556776546685065E-4</v>
      </c>
      <c r="C1758" s="241">
        <f t="shared" si="83"/>
        <v>-0.70710678118084458</v>
      </c>
      <c r="D1758" s="241">
        <f>((C1758-C1757)/($A$3))*$D$2*'D-term Reaction'!$G$4</f>
        <v>-24.617881552248924</v>
      </c>
    </row>
    <row r="1759" spans="1:4" x14ac:dyDescent="0.25">
      <c r="A1759" s="241">
        <f t="shared" si="82"/>
        <v>5.4781249999997429E-2</v>
      </c>
      <c r="B1759" s="241">
        <f t="shared" si="81"/>
        <v>9.5611318085809876E-4</v>
      </c>
      <c r="C1759" s="241">
        <f t="shared" si="83"/>
        <v>-0.77301045335760898</v>
      </c>
      <c r="D1759" s="241">
        <f>((C1759-C1758)/($A$3))*$D$2*'D-term Reaction'!$G$4</f>
        <v>-22.312347252165356</v>
      </c>
    </row>
    <row r="1760" spans="1:4" x14ac:dyDescent="0.25">
      <c r="A1760" s="241">
        <f t="shared" si="82"/>
        <v>5.4812499999997426E-2</v>
      </c>
      <c r="B1760" s="241">
        <f t="shared" si="81"/>
        <v>9.5665859624934698E-4</v>
      </c>
      <c r="C1760" s="241">
        <f t="shared" si="83"/>
        <v>-0.83146961229806016</v>
      </c>
      <c r="D1760" s="241">
        <f>((C1760-C1759)/($A$3))*$D$2*'D-term Reaction'!$G$4</f>
        <v>-19.791932850879146</v>
      </c>
    </row>
    <row r="1761" spans="1:4" x14ac:dyDescent="0.25">
      <c r="A1761" s="241">
        <f t="shared" si="82"/>
        <v>5.4843749999997422E-2</v>
      </c>
      <c r="B1761" s="241">
        <f t="shared" si="81"/>
        <v>9.5720401164059508E-4</v>
      </c>
      <c r="C1761" s="241">
        <f t="shared" si="83"/>
        <v>-0.88192126434454099</v>
      </c>
      <c r="D1761" s="241">
        <f>((C1761-C1760)/($A$3))*$D$2*'D-term Reaction'!$G$4</f>
        <v>-17.08091131685655</v>
      </c>
    </row>
    <row r="1762" spans="1:4" x14ac:dyDescent="0.25">
      <c r="A1762" s="241">
        <f t="shared" si="82"/>
        <v>5.4874999999997419E-2</v>
      </c>
      <c r="B1762" s="241">
        <f t="shared" si="81"/>
        <v>9.577494270318433E-4</v>
      </c>
      <c r="C1762" s="241">
        <f t="shared" si="83"/>
        <v>-0.92387953250818355</v>
      </c>
      <c r="D1762" s="241">
        <f>((C1762-C1761)/($A$3))*$D$2*'D-term Reaction'!$G$4</f>
        <v>-14.205391269482826</v>
      </c>
    </row>
    <row r="1763" spans="1:4" x14ac:dyDescent="0.25">
      <c r="A1763" s="241">
        <f t="shared" si="82"/>
        <v>5.4906249999997415E-2</v>
      </c>
      <c r="B1763" s="241">
        <f t="shared" si="81"/>
        <v>9.5829484242309141E-4</v>
      </c>
      <c r="C1763" s="241">
        <f t="shared" si="83"/>
        <v>-0.9569403357298496</v>
      </c>
      <c r="D1763" s="241">
        <f>((C1763-C1762)/($A$3))*$D$2*'D-term Reaction'!$G$4</f>
        <v>-11.193065538727257</v>
      </c>
    </row>
    <row r="1764" spans="1:4" x14ac:dyDescent="0.25">
      <c r="A1764" s="241">
        <f t="shared" si="82"/>
        <v>5.4937499999997412E-2</v>
      </c>
      <c r="B1764" s="241">
        <f t="shared" si="81"/>
        <v>9.5884025781433962E-4</v>
      </c>
      <c r="C1764" s="241">
        <f t="shared" si="83"/>
        <v>-0.98078528040164137</v>
      </c>
      <c r="D1764" s="241">
        <f>((C1764-C1763)/($A$3))*$D$2*'D-term Reaction'!$G$4</f>
        <v>-8.0729444680818201</v>
      </c>
    </row>
    <row r="1765" spans="1:4" x14ac:dyDescent="0.25">
      <c r="A1765" s="241">
        <f t="shared" si="82"/>
        <v>5.4968749999997409E-2</v>
      </c>
      <c r="B1765" s="241">
        <f t="shared" si="81"/>
        <v>9.5938567320558784E-4</v>
      </c>
      <c r="C1765" s="241">
        <f t="shared" si="83"/>
        <v>-0.99518472667139957</v>
      </c>
      <c r="D1765" s="241">
        <f>((C1765-C1764)/($A$3))*$D$2*'D-term Reaction'!$G$4</f>
        <v>-4.875076529089335</v>
      </c>
    </row>
    <row r="1766" spans="1:4" x14ac:dyDescent="0.25">
      <c r="A1766" s="241">
        <f t="shared" si="82"/>
        <v>5.4999999999997405E-2</v>
      </c>
      <c r="B1766" s="241">
        <f t="shared" si="81"/>
        <v>9.5993108859683594E-4</v>
      </c>
      <c r="C1766" s="241">
        <f t="shared" si="83"/>
        <v>-1</v>
      </c>
      <c r="D1766" s="241">
        <f>((C1766-C1765)/($A$3))*$D$2*'D-term Reaction'!$G$4</f>
        <v>-1.6302589381309627</v>
      </c>
    </row>
    <row r="1767" spans="1:4" x14ac:dyDescent="0.25">
      <c r="A1767" s="241">
        <f t="shared" si="82"/>
        <v>5.5031249999997402E-2</v>
      </c>
      <c r="B1767" s="241">
        <f t="shared" si="81"/>
        <v>9.6047650398808416E-4</v>
      </c>
      <c r="C1767" s="241">
        <f t="shared" si="83"/>
        <v>-0.99518472667299784</v>
      </c>
      <c r="D1767" s="241">
        <f>((C1767-C1766)/($A$3))*$D$2*'D-term Reaction'!$G$4</f>
        <v>1.63025893758985</v>
      </c>
    </row>
    <row r="1768" spans="1:4" x14ac:dyDescent="0.25">
      <c r="A1768" s="241">
        <f t="shared" si="82"/>
        <v>5.5062499999997398E-2</v>
      </c>
      <c r="B1768" s="241">
        <f t="shared" si="81"/>
        <v>9.6102191937933227E-4</v>
      </c>
      <c r="C1768" s="241">
        <f t="shared" si="83"/>
        <v>-0.98078528040482815</v>
      </c>
      <c r="D1768" s="241">
        <f>((C1768-C1767)/($A$3))*$D$2*'D-term Reaction'!$G$4</f>
        <v>4.8750765285515305</v>
      </c>
    </row>
    <row r="1769" spans="1:4" x14ac:dyDescent="0.25">
      <c r="A1769" s="241">
        <f t="shared" si="82"/>
        <v>5.5093749999997395E-2</v>
      </c>
      <c r="B1769" s="241">
        <f t="shared" si="81"/>
        <v>9.6156733477058048E-4</v>
      </c>
      <c r="C1769" s="241">
        <f t="shared" si="83"/>
        <v>-0.95694033573459136</v>
      </c>
      <c r="D1769" s="241">
        <f>((C1769-C1768)/($A$3))*$D$2*'D-term Reaction'!$G$4</f>
        <v>8.0729444675553665</v>
      </c>
    </row>
    <row r="1770" spans="1:4" x14ac:dyDescent="0.25">
      <c r="A1770" s="241">
        <f t="shared" si="82"/>
        <v>5.5124999999997391E-2</v>
      </c>
      <c r="B1770" s="241">
        <f t="shared" si="81"/>
        <v>9.6211275016182859E-4</v>
      </c>
      <c r="C1770" s="241">
        <f t="shared" si="83"/>
        <v>-0.92387953251442367</v>
      </c>
      <c r="D1770" s="241">
        <f>((C1770-C1769)/($A$3))*$D$2*'D-term Reaction'!$G$4</f>
        <v>11.193065538219972</v>
      </c>
    </row>
    <row r="1771" spans="1:4" x14ac:dyDescent="0.25">
      <c r="A1771" s="241">
        <f t="shared" si="82"/>
        <v>5.5156249999997388E-2</v>
      </c>
      <c r="B1771" s="241">
        <f t="shared" si="81"/>
        <v>9.6265816555307681E-4</v>
      </c>
      <c r="C1771" s="241">
        <f t="shared" si="83"/>
        <v>-0.88192126435222762</v>
      </c>
      <c r="D1771" s="241">
        <f>((C1771-C1770)/($A$3))*$D$2*'D-term Reaction'!$G$4</f>
        <v>14.205391268993095</v>
      </c>
    </row>
    <row r="1772" spans="1:4" x14ac:dyDescent="0.25">
      <c r="A1772" s="241">
        <f t="shared" si="82"/>
        <v>5.5187499999997384E-2</v>
      </c>
      <c r="B1772" s="241">
        <f t="shared" si="81"/>
        <v>9.6320358094432502E-4</v>
      </c>
      <c r="C1772" s="241">
        <f t="shared" si="83"/>
        <v>-0.83146961230710359</v>
      </c>
      <c r="D1772" s="241">
        <f>((C1772-C1771)/($A$3))*$D$2*'D-term Reaction'!$G$4</f>
        <v>17.080911316397192</v>
      </c>
    </row>
    <row r="1773" spans="1:4" x14ac:dyDescent="0.25">
      <c r="A1773" s="241">
        <f t="shared" si="82"/>
        <v>5.5218749999997381E-2</v>
      </c>
      <c r="B1773" s="241">
        <f t="shared" si="81"/>
        <v>9.6374899633557313E-4</v>
      </c>
      <c r="C1773" s="241">
        <f t="shared" si="83"/>
        <v>-0.77301045336797158</v>
      </c>
      <c r="D1773" s="241">
        <f>((C1773-C1772)/($A$3))*$D$2*'D-term Reaction'!$G$4</f>
        <v>19.791932850432527</v>
      </c>
    </row>
    <row r="1774" spans="1:4" x14ac:dyDescent="0.25">
      <c r="A1774" s="241">
        <f t="shared" si="82"/>
        <v>5.5249999999997378E-2</v>
      </c>
      <c r="B1774" s="241">
        <f t="shared" si="81"/>
        <v>9.6429441172682135E-4</v>
      </c>
      <c r="C1774" s="241">
        <f t="shared" si="83"/>
        <v>-0.70710678119235471</v>
      </c>
      <c r="D1774" s="241">
        <f>((C1774-C1773)/($A$3))*$D$2*'D-term Reaction'!$G$4</f>
        <v>22.312347251776846</v>
      </c>
    </row>
    <row r="1775" spans="1:4" x14ac:dyDescent="0.25">
      <c r="A1775" s="241">
        <f t="shared" si="82"/>
        <v>5.5281249999997374E-2</v>
      </c>
      <c r="B1775" s="241">
        <f t="shared" si="81"/>
        <v>9.6483982711806945E-4</v>
      </c>
      <c r="C1775" s="241">
        <f t="shared" si="83"/>
        <v>-0.63439328417002994</v>
      </c>
      <c r="D1775" s="241">
        <f>((C1775-C1774)/($A$3))*$D$2*'D-term Reaction'!$G$4</f>
        <v>24.617881551878273</v>
      </c>
    </row>
    <row r="1776" spans="1:4" x14ac:dyDescent="0.25">
      <c r="A1776" s="241">
        <f t="shared" si="82"/>
        <v>5.5312499999997371E-2</v>
      </c>
      <c r="B1776" s="241">
        <f t="shared" si="81"/>
        <v>9.6538524250931767E-4</v>
      </c>
      <c r="C1776" s="241">
        <f t="shared" si="83"/>
        <v>-0.55557023302646091</v>
      </c>
      <c r="D1776" s="241">
        <f>((C1776-C1775)/($A$3))*$D$2*'D-term Reaction'!$G$4</f>
        <v>26.686332195166727</v>
      </c>
    </row>
    <row r="1777" spans="1:4" x14ac:dyDescent="0.25">
      <c r="A1777" s="241">
        <f t="shared" si="82"/>
        <v>5.5343749999997367E-2</v>
      </c>
      <c r="B1777" s="241">
        <f t="shared" si="81"/>
        <v>9.6593065790056578E-4</v>
      </c>
      <c r="C1777" s="241">
        <f t="shared" si="83"/>
        <v>-0.47139673683331351</v>
      </c>
      <c r="D1777" s="241">
        <f>((C1777-C1776)/($A$3))*$D$2*'D-term Reaction'!$G$4</f>
        <v>28.497778871151983</v>
      </c>
    </row>
    <row r="1778" spans="1:4" x14ac:dyDescent="0.25">
      <c r="A1778" s="241">
        <f t="shared" si="82"/>
        <v>5.5374999999997364E-2</v>
      </c>
      <c r="B1778" s="241">
        <f t="shared" si="81"/>
        <v>9.6647607329181399E-4</v>
      </c>
      <c r="C1778" s="241">
        <f t="shared" si="83"/>
        <v>-0.38268343237274416</v>
      </c>
      <c r="D1778" s="241">
        <f>((C1778-C1777)/($A$3))*$D$2*'D-term Reaction'!$G$4</f>
        <v>30.034776358170358</v>
      </c>
    </row>
    <row r="1779" spans="1:4" x14ac:dyDescent="0.25">
      <c r="A1779" s="241">
        <f t="shared" si="82"/>
        <v>5.540624999999736E-2</v>
      </c>
      <c r="B1779" s="241">
        <f t="shared" ref="B1779:B1842" si="84">RADIANS(A1779)</f>
        <v>9.670214886830621E-4</v>
      </c>
      <c r="C1779" s="241">
        <f t="shared" si="83"/>
        <v>-0.29028467726240798</v>
      </c>
      <c r="D1779" s="241">
        <f>((C1779-C1778)/($A$3))*$D$2*'D-term Reaction'!$G$4</f>
        <v>31.282522530155415</v>
      </c>
    </row>
    <row r="1780" spans="1:4" x14ac:dyDescent="0.25">
      <c r="A1780" s="241">
        <f t="shared" si="82"/>
        <v>5.5437499999997357E-2</v>
      </c>
      <c r="B1780" s="241">
        <f t="shared" si="84"/>
        <v>9.6756690407431031E-4</v>
      </c>
      <c r="C1780" s="241">
        <f t="shared" si="83"/>
        <v>-0.19509032202426174</v>
      </c>
      <c r="D1780" s="241">
        <f>((C1780-C1779)/($A$3))*$D$2*'D-term Reaction'!$G$4</f>
        <v>32.229000909426787</v>
      </c>
    </row>
    <row r="1781" spans="1:4" x14ac:dyDescent="0.25">
      <c r="A1781" s="241">
        <f t="shared" si="82"/>
        <v>5.5468749999997354E-2</v>
      </c>
      <c r="B1781" s="241">
        <f t="shared" si="84"/>
        <v>9.6811231946555853E-4</v>
      </c>
      <c r="C1781" s="241">
        <f t="shared" si="83"/>
        <v>-9.8017140337831515E-2</v>
      </c>
      <c r="D1781" s="241">
        <f>((C1781-C1780)/($A$3))*$D$2*'D-term Reaction'!$G$4</f>
        <v>32.86509639175781</v>
      </c>
    </row>
    <row r="1782" spans="1:4" x14ac:dyDescent="0.25">
      <c r="A1782" s="241">
        <f t="shared" si="82"/>
        <v>5.549999999999735E-2</v>
      </c>
      <c r="B1782" s="241">
        <f t="shared" si="84"/>
        <v>9.6865773485680664E-4</v>
      </c>
      <c r="C1782" s="241">
        <f t="shared" si="83"/>
        <v>-8.3290313665149163E-12</v>
      </c>
      <c r="D1782" s="241">
        <f>((C1782-C1781)/($A$3))*$D$2*'D-term Reaction'!$G$4</f>
        <v>33.184683029956354</v>
      </c>
    </row>
    <row r="1783" spans="1:4" x14ac:dyDescent="0.25">
      <c r="A1783" s="241">
        <f t="shared" si="82"/>
        <v>5.5531249999997347E-2</v>
      </c>
      <c r="B1783" s="241">
        <f t="shared" si="84"/>
        <v>9.6920315024805485E-4</v>
      </c>
      <c r="C1783" s="241">
        <f t="shared" si="83"/>
        <v>9.8017140321253665E-2</v>
      </c>
      <c r="D1783" s="241">
        <f>((C1783-C1782)/($A$3))*$D$2*'D-term Reaction'!$G$4</f>
        <v>33.184683029983518</v>
      </c>
    </row>
    <row r="1784" spans="1:4" x14ac:dyDescent="0.25">
      <c r="A1784" s="241">
        <f t="shared" si="82"/>
        <v>5.5562499999997343E-2</v>
      </c>
      <c r="B1784" s="241">
        <f t="shared" si="84"/>
        <v>9.6974856563930296E-4</v>
      </c>
      <c r="C1784" s="241">
        <f t="shared" si="83"/>
        <v>0.19509032200795165</v>
      </c>
      <c r="D1784" s="241">
        <f>((C1784-C1783)/($A$3))*$D$2*'D-term Reaction'!$G$4</f>
        <v>32.865096391848468</v>
      </c>
    </row>
    <row r="1785" spans="1:4" x14ac:dyDescent="0.25">
      <c r="A1785" s="241">
        <f t="shared" si="82"/>
        <v>5.559374999999734E-2</v>
      </c>
      <c r="B1785" s="241">
        <f t="shared" si="84"/>
        <v>9.7029398103055118E-4</v>
      </c>
      <c r="C1785" s="241">
        <f t="shared" si="83"/>
        <v>0.29028467724646723</v>
      </c>
      <c r="D1785" s="241">
        <f>((C1785-C1784)/($A$3))*$D$2*'D-term Reaction'!$G$4</f>
        <v>32.229000909551829</v>
      </c>
    </row>
    <row r="1786" spans="1:4" x14ac:dyDescent="0.25">
      <c r="A1786" s="241">
        <f t="shared" si="82"/>
        <v>5.5624999999997336E-2</v>
      </c>
      <c r="B1786" s="241">
        <f t="shared" si="84"/>
        <v>9.7083939642179928E-4</v>
      </c>
      <c r="C1786" s="241">
        <f t="shared" si="83"/>
        <v>0.38268343235735414</v>
      </c>
      <c r="D1786" s="241">
        <f>((C1786-C1785)/($A$3))*$D$2*'D-term Reaction'!$G$4</f>
        <v>31.282522530341868</v>
      </c>
    </row>
    <row r="1787" spans="1:4" x14ac:dyDescent="0.25">
      <c r="A1787" s="241">
        <f t="shared" ref="A1787:A1850" si="85">A1786+$A$3</f>
        <v>5.5656249999997333E-2</v>
      </c>
      <c r="B1787" s="241">
        <f t="shared" si="84"/>
        <v>9.713848118130475E-4</v>
      </c>
      <c r="C1787" s="241">
        <f t="shared" ref="C1787:C1850" si="86">$C$2*COS(B1787*$B$2*360)</f>
        <v>0.47139673681859734</v>
      </c>
      <c r="D1787" s="241">
        <f>((C1787-C1786)/($A$3))*$D$2*'D-term Reaction'!$G$4</f>
        <v>30.034776358398492</v>
      </c>
    </row>
    <row r="1788" spans="1:4" x14ac:dyDescent="0.25">
      <c r="A1788" s="241">
        <f t="shared" si="85"/>
        <v>5.5687499999997329E-2</v>
      </c>
      <c r="B1788" s="241">
        <f t="shared" si="84"/>
        <v>9.7193022720429561E-4</v>
      </c>
      <c r="C1788" s="241">
        <f t="shared" si="86"/>
        <v>0.55557023301261022</v>
      </c>
      <c r="D1788" s="241">
        <f>((C1788-C1787)/($A$3))*$D$2*'D-term Reaction'!$G$4</f>
        <v>28.497778871444993</v>
      </c>
    </row>
    <row r="1789" spans="1:4" x14ac:dyDescent="0.25">
      <c r="A1789" s="241">
        <f t="shared" si="85"/>
        <v>5.5718749999997326E-2</v>
      </c>
      <c r="B1789" s="241">
        <f t="shared" si="84"/>
        <v>9.7247564259554382E-4</v>
      </c>
      <c r="C1789" s="241">
        <f t="shared" si="86"/>
        <v>0.63439328415715301</v>
      </c>
      <c r="D1789" s="241">
        <f>((C1789-C1788)/($A$3))*$D$2*'D-term Reaction'!$G$4</f>
        <v>26.686332195496409</v>
      </c>
    </row>
    <row r="1790" spans="1:4" x14ac:dyDescent="0.25">
      <c r="A1790" s="241">
        <f t="shared" si="85"/>
        <v>5.5749999999997323E-2</v>
      </c>
      <c r="B1790" s="241">
        <f t="shared" si="84"/>
        <v>9.7302105798679204E-4</v>
      </c>
      <c r="C1790" s="241">
        <f t="shared" si="86"/>
        <v>0.70710678118061587</v>
      </c>
      <c r="D1790" s="241">
        <f>((C1790-C1789)/($A$3))*$D$2*'D-term Reaction'!$G$4</f>
        <v>24.617881552263587</v>
      </c>
    </row>
    <row r="1791" spans="1:4" x14ac:dyDescent="0.25">
      <c r="A1791" s="241">
        <f t="shared" si="85"/>
        <v>5.5781249999997319E-2</v>
      </c>
      <c r="B1791" s="241">
        <f t="shared" si="84"/>
        <v>9.7356647337804015E-4</v>
      </c>
      <c r="C1791" s="241">
        <f t="shared" si="86"/>
        <v>0.77301045335738583</v>
      </c>
      <c r="D1791" s="241">
        <f>((C1791-C1790)/($A$3))*$D$2*'D-term Reaction'!$G$4</f>
        <v>22.312347252167239</v>
      </c>
    </row>
    <row r="1792" spans="1:4" x14ac:dyDescent="0.25">
      <c r="A1792" s="241">
        <f t="shared" si="85"/>
        <v>5.5812499999997316E-2</v>
      </c>
      <c r="B1792" s="241">
        <f t="shared" si="84"/>
        <v>9.7411188876928836E-4</v>
      </c>
      <c r="C1792" s="241">
        <f t="shared" si="86"/>
        <v>0.83146961229786465</v>
      </c>
      <c r="D1792" s="241">
        <f>((C1792-C1791)/($A$3))*$D$2*'D-term Reaction'!$G$4</f>
        <v>19.791932850888504</v>
      </c>
    </row>
    <row r="1793" spans="1:4" x14ac:dyDescent="0.25">
      <c r="A1793" s="241">
        <f t="shared" si="85"/>
        <v>5.5843749999997312E-2</v>
      </c>
      <c r="B1793" s="241">
        <f t="shared" si="84"/>
        <v>9.7465730416053647E-4</v>
      </c>
      <c r="C1793" s="241">
        <f t="shared" si="86"/>
        <v>0.88192126434436169</v>
      </c>
      <c r="D1793" s="241">
        <f>((C1793-C1792)/($A$3))*$D$2*'D-term Reaction'!$G$4</f>
        <v>17.080911316862036</v>
      </c>
    </row>
    <row r="1794" spans="1:4" x14ac:dyDescent="0.25">
      <c r="A1794" s="241">
        <f t="shared" si="85"/>
        <v>5.5874999999997309E-2</v>
      </c>
      <c r="B1794" s="241">
        <f t="shared" si="84"/>
        <v>9.7520271955178468E-4</v>
      </c>
      <c r="C1794" s="241">
        <f t="shared" si="86"/>
        <v>0.92387953250805976</v>
      </c>
      <c r="D1794" s="241">
        <f>((C1794-C1793)/($A$3))*$D$2*'D-term Reaction'!$G$4</f>
        <v>14.205391269501618</v>
      </c>
    </row>
    <row r="1795" spans="1:4" x14ac:dyDescent="0.25">
      <c r="A1795" s="241">
        <f t="shared" si="85"/>
        <v>5.5906249999997305E-2</v>
      </c>
      <c r="B1795" s="241">
        <f t="shared" si="84"/>
        <v>9.7574813494303279E-4</v>
      </c>
      <c r="C1795" s="241">
        <f t="shared" si="86"/>
        <v>0.95694033572974757</v>
      </c>
      <c r="D1795" s="241">
        <f>((C1795-C1794)/($A$3))*$D$2*'D-term Reaction'!$G$4</f>
        <v>11.193065538734624</v>
      </c>
    </row>
    <row r="1796" spans="1:4" x14ac:dyDescent="0.25">
      <c r="A1796" s="241">
        <f t="shared" si="85"/>
        <v>5.5937499999997302E-2</v>
      </c>
      <c r="B1796" s="241">
        <f t="shared" si="84"/>
        <v>9.7629355033428101E-4</v>
      </c>
      <c r="C1796" s="241">
        <f t="shared" si="86"/>
        <v>0.98078528040157831</v>
      </c>
      <c r="D1796" s="241">
        <f>((C1796-C1795)/($A$3))*$D$2*'D-term Reaction'!$G$4</f>
        <v>8.0729444680950131</v>
      </c>
    </row>
    <row r="1797" spans="1:4" x14ac:dyDescent="0.25">
      <c r="A1797" s="241">
        <f t="shared" si="85"/>
        <v>5.5968749999997298E-2</v>
      </c>
      <c r="B1797" s="241">
        <f t="shared" si="84"/>
        <v>9.7683896572552911E-4</v>
      </c>
      <c r="C1797" s="241">
        <f t="shared" si="86"/>
        <v>0.99518472667136226</v>
      </c>
      <c r="D1797" s="241">
        <f>((C1797-C1796)/($A$3))*$D$2*'D-term Reaction'!$G$4</f>
        <v>4.8750765290980551</v>
      </c>
    </row>
    <row r="1798" spans="1:4" x14ac:dyDescent="0.25">
      <c r="A1798" s="241">
        <f t="shared" si="85"/>
        <v>5.5999999999997295E-2</v>
      </c>
      <c r="B1798" s="241">
        <f t="shared" si="84"/>
        <v>9.7738438111677744E-4</v>
      </c>
      <c r="C1798" s="241">
        <f t="shared" si="86"/>
        <v>1</v>
      </c>
      <c r="D1798" s="241">
        <f>((C1798-C1797)/($A$3))*$D$2*'D-term Reaction'!$G$4</f>
        <v>1.6302589381435921</v>
      </c>
    </row>
    <row r="1799" spans="1:4" x14ac:dyDescent="0.25">
      <c r="A1799" s="241">
        <f t="shared" si="85"/>
        <v>5.6031249999997292E-2</v>
      </c>
      <c r="B1799" s="241">
        <f t="shared" si="84"/>
        <v>9.7792979650802555E-4</v>
      </c>
      <c r="C1799" s="241">
        <f t="shared" si="86"/>
        <v>0.99518472667302948</v>
      </c>
      <c r="D1799" s="241">
        <f>((C1799-C1798)/($A$3))*$D$2*'D-term Reaction'!$G$4</f>
        <v>-1.6302589375791374</v>
      </c>
    </row>
    <row r="1800" spans="1:4" x14ac:dyDescent="0.25">
      <c r="A1800" s="241">
        <f t="shared" si="85"/>
        <v>5.6062499999997288E-2</v>
      </c>
      <c r="B1800" s="241">
        <f t="shared" si="84"/>
        <v>9.7847521189927365E-4</v>
      </c>
      <c r="C1800" s="241">
        <f t="shared" si="86"/>
        <v>0.98078528040489121</v>
      </c>
      <c r="D1800" s="241">
        <f>((C1800-C1799)/($A$3))*$D$2*'D-term Reaction'!$G$4</f>
        <v>-4.8750765285408928</v>
      </c>
    </row>
    <row r="1801" spans="1:4" x14ac:dyDescent="0.25">
      <c r="A1801" s="241">
        <f t="shared" si="85"/>
        <v>5.6093749999997285E-2</v>
      </c>
      <c r="B1801" s="241">
        <f t="shared" si="84"/>
        <v>9.7902062729052176E-4</v>
      </c>
      <c r="C1801" s="241">
        <f t="shared" si="86"/>
        <v>0.9569403357346935</v>
      </c>
      <c r="D1801" s="241">
        <f>((C1801-C1800)/($A$3))*$D$2*'D-term Reaction'!$G$4</f>
        <v>-8.0729444675421362</v>
      </c>
    </row>
    <row r="1802" spans="1:4" x14ac:dyDescent="0.25">
      <c r="A1802" s="241">
        <f t="shared" si="85"/>
        <v>5.6124999999997281E-2</v>
      </c>
      <c r="B1802" s="241">
        <f t="shared" si="84"/>
        <v>9.7956604268177008E-4</v>
      </c>
      <c r="C1802" s="241">
        <f t="shared" si="86"/>
        <v>0.92387953251455834</v>
      </c>
      <c r="D1802" s="241">
        <f>((C1802-C1801)/($A$3))*$D$2*'D-term Reaction'!$G$4</f>
        <v>-11.193065538208957</v>
      </c>
    </row>
    <row r="1803" spans="1:4" x14ac:dyDescent="0.25">
      <c r="A1803" s="241">
        <f t="shared" si="85"/>
        <v>5.6156249999997278E-2</v>
      </c>
      <c r="B1803" s="241">
        <f t="shared" si="84"/>
        <v>9.8011145807301819E-4</v>
      </c>
      <c r="C1803" s="241">
        <f t="shared" si="86"/>
        <v>0.88192126435239349</v>
      </c>
      <c r="D1803" s="241">
        <f>((C1803-C1802)/($A$3))*$D$2*'D-term Reaction'!$G$4</f>
        <v>-14.205391268982533</v>
      </c>
    </row>
    <row r="1804" spans="1:4" x14ac:dyDescent="0.25">
      <c r="A1804" s="241">
        <f t="shared" si="85"/>
        <v>5.6187499999997274E-2</v>
      </c>
      <c r="B1804" s="241">
        <f t="shared" si="84"/>
        <v>9.806568734642663E-4</v>
      </c>
      <c r="C1804" s="241">
        <f t="shared" si="86"/>
        <v>0.8314696123072991</v>
      </c>
      <c r="D1804" s="241">
        <f>((C1804-C1803)/($A$3))*$D$2*'D-term Reaction'!$G$4</f>
        <v>-17.080911316387155</v>
      </c>
    </row>
    <row r="1805" spans="1:4" x14ac:dyDescent="0.25">
      <c r="A1805" s="241">
        <f t="shared" si="85"/>
        <v>5.6218749999997271E-2</v>
      </c>
      <c r="B1805" s="241">
        <f t="shared" si="84"/>
        <v>9.8120228885551441E-4</v>
      </c>
      <c r="C1805" s="241">
        <f t="shared" si="86"/>
        <v>0.77301045336819485</v>
      </c>
      <c r="D1805" s="241">
        <f>((C1805-C1804)/($A$3))*$D$2*'D-term Reaction'!$G$4</f>
        <v>-19.791932850423134</v>
      </c>
    </row>
    <row r="1806" spans="1:4" x14ac:dyDescent="0.25">
      <c r="A1806" s="241">
        <f t="shared" si="85"/>
        <v>5.6249999999997267E-2</v>
      </c>
      <c r="B1806" s="241">
        <f t="shared" si="84"/>
        <v>9.8174770424676273E-4</v>
      </c>
      <c r="C1806" s="241">
        <f t="shared" si="86"/>
        <v>0.7071067811926236</v>
      </c>
      <c r="D1806" s="241">
        <f>((C1806-C1805)/($A$3))*$D$2*'D-term Reaction'!$G$4</f>
        <v>-22.312347251761402</v>
      </c>
    </row>
    <row r="1807" spans="1:4" x14ac:dyDescent="0.25">
      <c r="A1807" s="241">
        <f t="shared" si="85"/>
        <v>5.6281249999997264E-2</v>
      </c>
      <c r="B1807" s="241">
        <f t="shared" si="84"/>
        <v>9.8229311963801084E-4</v>
      </c>
      <c r="C1807" s="241">
        <f t="shared" si="86"/>
        <v>0.63439328417030194</v>
      </c>
      <c r="D1807" s="241">
        <f>((C1807-C1806)/($A$3))*$D$2*'D-term Reaction'!$G$4</f>
        <v>-24.617881551877222</v>
      </c>
    </row>
    <row r="1808" spans="1:4" x14ac:dyDescent="0.25">
      <c r="A1808" s="241">
        <f t="shared" si="85"/>
        <v>5.6312499999997261E-2</v>
      </c>
      <c r="B1808" s="241">
        <f t="shared" si="84"/>
        <v>9.8283853502925895E-4</v>
      </c>
      <c r="C1808" s="241">
        <f t="shared" si="86"/>
        <v>0.55557023302675346</v>
      </c>
      <c r="D1808" s="241">
        <f>((C1808-C1807)/($A$3))*$D$2*'D-term Reaction'!$G$4</f>
        <v>-26.686332195159771</v>
      </c>
    </row>
    <row r="1809" spans="1:4" x14ac:dyDescent="0.25">
      <c r="A1809" s="241">
        <f t="shared" si="85"/>
        <v>5.6343749999997257E-2</v>
      </c>
      <c r="B1809" s="241">
        <f t="shared" si="84"/>
        <v>9.8338395042050727E-4</v>
      </c>
      <c r="C1809" s="241">
        <f t="shared" si="86"/>
        <v>0.47139673683357369</v>
      </c>
      <c r="D1809" s="241">
        <f>((C1809-C1808)/($A$3))*$D$2*'D-term Reaction'!$G$4</f>
        <v>-28.497778871162936</v>
      </c>
    </row>
    <row r="1810" spans="1:4" x14ac:dyDescent="0.25">
      <c r="A1810" s="241">
        <f t="shared" si="85"/>
        <v>5.6374999999997254E-2</v>
      </c>
      <c r="B1810" s="241">
        <f t="shared" si="84"/>
        <v>9.8392936581175538E-4</v>
      </c>
      <c r="C1810" s="241">
        <f t="shared" si="86"/>
        <v>0.38268343237306923</v>
      </c>
      <c r="D1810" s="241">
        <f>((C1810-C1809)/($A$3))*$D$2*'D-term Reaction'!$G$4</f>
        <v>-30.034776358148388</v>
      </c>
    </row>
    <row r="1811" spans="1:4" x14ac:dyDescent="0.25">
      <c r="A1811" s="241">
        <f t="shared" si="85"/>
        <v>5.640624999999725E-2</v>
      </c>
      <c r="B1811" s="241">
        <f t="shared" si="84"/>
        <v>9.8447478120300348E-4</v>
      </c>
      <c r="C1811" s="241">
        <f t="shared" si="86"/>
        <v>0.29028467726274471</v>
      </c>
      <c r="D1811" s="241">
        <f>((C1811-C1810)/($A$3))*$D$2*'D-term Reaction'!$G$4</f>
        <v>-31.282522530151471</v>
      </c>
    </row>
    <row r="1812" spans="1:4" x14ac:dyDescent="0.25">
      <c r="A1812" s="241">
        <f t="shared" si="85"/>
        <v>5.6437499999997247E-2</v>
      </c>
      <c r="B1812" s="241">
        <f t="shared" si="84"/>
        <v>9.8502019659425159E-4</v>
      </c>
      <c r="C1812" s="241">
        <f t="shared" si="86"/>
        <v>0.19509032202463472</v>
      </c>
      <c r="D1812" s="241">
        <f>((C1812-C1811)/($A$3))*$D$2*'D-term Reaction'!$G$4</f>
        <v>-32.229000909414516</v>
      </c>
    </row>
    <row r="1813" spans="1:4" x14ac:dyDescent="0.25">
      <c r="A1813" s="241">
        <f t="shared" si="85"/>
        <v>5.6468749999997243E-2</v>
      </c>
      <c r="B1813" s="241">
        <f t="shared" si="84"/>
        <v>9.8556561198549992E-4</v>
      </c>
      <c r="C1813" s="241">
        <f t="shared" si="86"/>
        <v>9.8017140338153369E-2</v>
      </c>
      <c r="D1813" s="241">
        <f>((C1813-C1812)/($A$3))*$D$2*'D-term Reaction'!$G$4</f>
        <v>-32.865096391775126</v>
      </c>
    </row>
    <row r="1814" spans="1:4" x14ac:dyDescent="0.25">
      <c r="A1814" s="241">
        <f t="shared" si="85"/>
        <v>5.649999999999724E-2</v>
      </c>
      <c r="B1814" s="241">
        <f t="shared" si="84"/>
        <v>9.8611102737674802E-4</v>
      </c>
      <c r="C1814" s="241">
        <f t="shared" si="86"/>
        <v>8.6808725355616567E-12</v>
      </c>
      <c r="D1814" s="241">
        <f>((C1814-C1813)/($A$3))*$D$2*'D-term Reaction'!$G$4</f>
        <v>-33.184683029946207</v>
      </c>
    </row>
    <row r="1815" spans="1:4" x14ac:dyDescent="0.25">
      <c r="A1815" s="241">
        <f t="shared" si="85"/>
        <v>5.6531249999997236E-2</v>
      </c>
      <c r="B1815" s="241">
        <f t="shared" si="84"/>
        <v>9.8665644276799613E-4</v>
      </c>
      <c r="C1815" s="241">
        <f t="shared" si="86"/>
        <v>-9.8017140320903515E-2</v>
      </c>
      <c r="D1815" s="241">
        <f>((C1815-C1814)/($A$3))*$D$2*'D-term Reaction'!$G$4</f>
        <v>-33.184683029984086</v>
      </c>
    </row>
    <row r="1816" spans="1:4" x14ac:dyDescent="0.25">
      <c r="A1816" s="241">
        <f t="shared" si="85"/>
        <v>5.6562499999997233E-2</v>
      </c>
      <c r="B1816" s="241">
        <f t="shared" si="84"/>
        <v>9.8720185815924445E-4</v>
      </c>
      <c r="C1816" s="241">
        <f t="shared" si="86"/>
        <v>-0.19509032200760656</v>
      </c>
      <c r="D1816" s="241">
        <f>((C1816-C1815)/($A$3))*$D$2*'D-term Reaction'!$G$4</f>
        <v>-32.86509639185018</v>
      </c>
    </row>
    <row r="1817" spans="1:4" x14ac:dyDescent="0.25">
      <c r="A1817" s="241">
        <f t="shared" si="85"/>
        <v>5.659374999999723E-2</v>
      </c>
      <c r="B1817" s="241">
        <f t="shared" si="84"/>
        <v>9.8774727355049256E-4</v>
      </c>
      <c r="C1817" s="241">
        <f t="shared" si="86"/>
        <v>-0.29028467724613055</v>
      </c>
      <c r="D1817" s="241">
        <f>((C1817-C1816)/($A$3))*$D$2*'D-term Reaction'!$G$4</f>
        <v>-32.229000909554678</v>
      </c>
    </row>
    <row r="1818" spans="1:4" x14ac:dyDescent="0.25">
      <c r="A1818" s="241">
        <f t="shared" si="85"/>
        <v>5.6624999999997226E-2</v>
      </c>
      <c r="B1818" s="241">
        <f t="shared" si="84"/>
        <v>9.8829268894174067E-4</v>
      </c>
      <c r="C1818" s="241">
        <f t="shared" si="86"/>
        <v>-0.38268343235702906</v>
      </c>
      <c r="D1818" s="241">
        <f>((C1818-C1817)/($A$3))*$D$2*'D-term Reaction'!$G$4</f>
        <v>-31.282522530345794</v>
      </c>
    </row>
    <row r="1819" spans="1:4" x14ac:dyDescent="0.25">
      <c r="A1819" s="241">
        <f t="shared" si="85"/>
        <v>5.6656249999997223E-2</v>
      </c>
      <c r="B1819" s="241">
        <f t="shared" si="84"/>
        <v>9.8883810433298878E-4</v>
      </c>
      <c r="C1819" s="241">
        <f t="shared" si="86"/>
        <v>-0.47139673681828703</v>
      </c>
      <c r="D1819" s="241">
        <f>((C1819-C1818)/($A$3))*$D$2*'D-term Reaction'!$G$4</f>
        <v>-30.034776358403494</v>
      </c>
    </row>
    <row r="1820" spans="1:4" x14ac:dyDescent="0.25">
      <c r="A1820" s="241">
        <f t="shared" si="85"/>
        <v>5.6687499999997219E-2</v>
      </c>
      <c r="B1820" s="241">
        <f t="shared" si="84"/>
        <v>9.893835197242371E-4</v>
      </c>
      <c r="C1820" s="241">
        <f t="shared" si="86"/>
        <v>-0.55557023301234132</v>
      </c>
      <c r="D1820" s="241">
        <f>((C1820-C1819)/($A$3))*$D$2*'D-term Reaction'!$G$4</f>
        <v>-28.497778871459015</v>
      </c>
    </row>
    <row r="1821" spans="1:4" x14ac:dyDescent="0.25">
      <c r="A1821" s="241">
        <f t="shared" si="85"/>
        <v>5.6718749999997216E-2</v>
      </c>
      <c r="B1821" s="241">
        <f t="shared" si="84"/>
        <v>9.8992893511548521E-4</v>
      </c>
      <c r="C1821" s="241">
        <f t="shared" si="86"/>
        <v>-0.63439328415688112</v>
      </c>
      <c r="D1821" s="241">
        <f>((C1821-C1820)/($A$3))*$D$2*'D-term Reaction'!$G$4</f>
        <v>-26.686332195495396</v>
      </c>
    </row>
    <row r="1822" spans="1:4" x14ac:dyDescent="0.25">
      <c r="A1822" s="241">
        <f t="shared" si="85"/>
        <v>5.6749999999997212E-2</v>
      </c>
      <c r="B1822" s="241">
        <f t="shared" si="84"/>
        <v>9.9047435050673331E-4</v>
      </c>
      <c r="C1822" s="241">
        <f t="shared" si="86"/>
        <v>-0.70710678118034698</v>
      </c>
      <c r="D1822" s="241">
        <f>((C1822-C1821)/($A$3))*$D$2*'D-term Reaction'!$G$4</f>
        <v>-24.617881552264596</v>
      </c>
    </row>
    <row r="1823" spans="1:4" x14ac:dyDescent="0.25">
      <c r="A1823" s="241">
        <f t="shared" si="85"/>
        <v>5.6781249999997209E-2</v>
      </c>
      <c r="B1823" s="241">
        <f t="shared" si="84"/>
        <v>9.9101976589798164E-4</v>
      </c>
      <c r="C1823" s="241">
        <f t="shared" si="86"/>
        <v>-0.77301045335719865</v>
      </c>
      <c r="D1823" s="241">
        <f>((C1823-C1822)/($A$3))*$D$2*'D-term Reaction'!$G$4</f>
        <v>-22.3123472521949</v>
      </c>
    </row>
    <row r="1824" spans="1:4" x14ac:dyDescent="0.25">
      <c r="A1824" s="241">
        <f t="shared" si="85"/>
        <v>5.6812499999997206E-2</v>
      </c>
      <c r="B1824" s="241">
        <f t="shared" si="84"/>
        <v>9.9156518128922975E-4</v>
      </c>
      <c r="C1824" s="241">
        <f t="shared" si="86"/>
        <v>-0.83146961229766925</v>
      </c>
      <c r="D1824" s="241">
        <f>((C1824-C1823)/($A$3))*$D$2*'D-term Reaction'!$G$4</f>
        <v>-19.791932850885726</v>
      </c>
    </row>
    <row r="1825" spans="1:4" x14ac:dyDescent="0.25">
      <c r="A1825" s="241">
        <f t="shared" si="85"/>
        <v>5.6843749999997202E-2</v>
      </c>
      <c r="B1825" s="241">
        <f t="shared" si="84"/>
        <v>9.9211059668047785E-4</v>
      </c>
      <c r="C1825" s="241">
        <f t="shared" si="86"/>
        <v>-0.88192126434420925</v>
      </c>
      <c r="D1825" s="241">
        <f>((C1825-C1824)/($A$3))*$D$2*'D-term Reaction'!$G$4</f>
        <v>-17.080911316876584</v>
      </c>
    </row>
    <row r="1826" spans="1:4" x14ac:dyDescent="0.25">
      <c r="A1826" s="241">
        <f t="shared" si="85"/>
        <v>5.6874999999997199E-2</v>
      </c>
      <c r="B1826" s="241">
        <f t="shared" si="84"/>
        <v>9.9265601207172596E-4</v>
      </c>
      <c r="C1826" s="241">
        <f t="shared" si="86"/>
        <v>-0.92387953250791421</v>
      </c>
      <c r="D1826" s="241">
        <f>((C1826-C1825)/($A$3))*$D$2*'D-term Reaction'!$G$4</f>
        <v>-14.205391269503949</v>
      </c>
    </row>
    <row r="1827" spans="1:4" x14ac:dyDescent="0.25">
      <c r="A1827" s="241">
        <f t="shared" si="85"/>
        <v>5.6906249999997195E-2</v>
      </c>
      <c r="B1827" s="241">
        <f t="shared" si="84"/>
        <v>9.9320142746297429E-4</v>
      </c>
      <c r="C1827" s="241">
        <f t="shared" si="86"/>
        <v>-0.95694033572965365</v>
      </c>
      <c r="D1827" s="241">
        <f>((C1827-C1826)/($A$3))*$D$2*'D-term Reaction'!$G$4</f>
        <v>-11.193065538752101</v>
      </c>
    </row>
    <row r="1828" spans="1:4" x14ac:dyDescent="0.25">
      <c r="A1828" s="241">
        <f t="shared" si="85"/>
        <v>5.6937499999997192E-2</v>
      </c>
      <c r="B1828" s="241">
        <f t="shared" si="84"/>
        <v>9.9374684285422239E-4</v>
      </c>
      <c r="C1828" s="241">
        <f t="shared" si="86"/>
        <v>-0.98078528040150958</v>
      </c>
      <c r="D1828" s="241">
        <f>((C1828-C1827)/($A$3))*$D$2*'D-term Reaction'!$G$4</f>
        <v>-8.0729444681035467</v>
      </c>
    </row>
    <row r="1829" spans="1:4" x14ac:dyDescent="0.25">
      <c r="A1829" s="241">
        <f t="shared" si="85"/>
        <v>5.6968749999997188E-2</v>
      </c>
      <c r="B1829" s="241">
        <f t="shared" si="84"/>
        <v>9.942922582454705E-4</v>
      </c>
      <c r="C1829" s="241">
        <f t="shared" si="86"/>
        <v>-0.99518472667133051</v>
      </c>
      <c r="D1829" s="241">
        <f>((C1829-C1828)/($A$3))*$D$2*'D-term Reaction'!$G$4</f>
        <v>-4.8750765291105722</v>
      </c>
    </row>
    <row r="1830" spans="1:4" x14ac:dyDescent="0.25">
      <c r="A1830" s="241">
        <f t="shared" si="85"/>
        <v>5.6999999999997185E-2</v>
      </c>
      <c r="B1830" s="241">
        <f t="shared" si="84"/>
        <v>9.9483767363671861E-4</v>
      </c>
      <c r="C1830" s="241">
        <f t="shared" si="86"/>
        <v>-1</v>
      </c>
      <c r="D1830" s="241">
        <f>((C1830-C1829)/($A$3))*$D$2*'D-term Reaction'!$G$4</f>
        <v>-1.6302589381543422</v>
      </c>
    </row>
    <row r="1831" spans="1:4" x14ac:dyDescent="0.25">
      <c r="A1831" s="241">
        <f t="shared" si="85"/>
        <v>5.7031249999997181E-2</v>
      </c>
      <c r="B1831" s="241">
        <f t="shared" si="84"/>
        <v>9.9538308902796693E-4</v>
      </c>
      <c r="C1831" s="241">
        <f t="shared" si="86"/>
        <v>-0.99518472667306401</v>
      </c>
      <c r="D1831" s="241">
        <f>((C1831-C1830)/($A$3))*$D$2*'D-term Reaction'!$G$4</f>
        <v>1.6302589375674477</v>
      </c>
    </row>
    <row r="1832" spans="1:4" x14ac:dyDescent="0.25">
      <c r="A1832" s="241">
        <f t="shared" si="85"/>
        <v>5.7062499999997178E-2</v>
      </c>
      <c r="B1832" s="241">
        <f t="shared" si="84"/>
        <v>9.9592850441921504E-4</v>
      </c>
      <c r="C1832" s="241">
        <f t="shared" si="86"/>
        <v>-0.98078528040496538</v>
      </c>
      <c r="D1832" s="241">
        <f>((C1832-C1831)/($A$3))*$D$2*'D-term Reaction'!$G$4</f>
        <v>4.8750765285274742</v>
      </c>
    </row>
    <row r="1833" spans="1:4" x14ac:dyDescent="0.25">
      <c r="A1833" s="241">
        <f t="shared" si="85"/>
        <v>5.7093749999997175E-2</v>
      </c>
      <c r="B1833" s="241">
        <f t="shared" si="84"/>
        <v>9.9647391981046315E-4</v>
      </c>
      <c r="C1833" s="241">
        <f t="shared" si="86"/>
        <v>-0.95694033573478732</v>
      </c>
      <c r="D1833" s="241">
        <f>((C1833-C1832)/($A$3))*$D$2*'D-term Reaction'!$G$4</f>
        <v>8.072944467535482</v>
      </c>
    </row>
    <row r="1834" spans="1:4" x14ac:dyDescent="0.25">
      <c r="A1834" s="241">
        <f t="shared" si="85"/>
        <v>5.7124999999997171E-2</v>
      </c>
      <c r="B1834" s="241">
        <f t="shared" si="84"/>
        <v>9.9701933520171147E-4</v>
      </c>
      <c r="C1834" s="241">
        <f t="shared" si="86"/>
        <v>-0.92387953251468202</v>
      </c>
      <c r="D1834" s="241">
        <f>((C1834-C1833)/($A$3))*$D$2*'D-term Reaction'!$G$4</f>
        <v>11.193065538198848</v>
      </c>
    </row>
    <row r="1835" spans="1:4" x14ac:dyDescent="0.25">
      <c r="A1835" s="241">
        <f t="shared" si="85"/>
        <v>5.7156249999997168E-2</v>
      </c>
      <c r="B1835" s="241">
        <f t="shared" si="84"/>
        <v>9.9756475059295958E-4</v>
      </c>
      <c r="C1835" s="241">
        <f t="shared" si="86"/>
        <v>-0.88192126435254592</v>
      </c>
      <c r="D1835" s="241">
        <f>((C1835-C1834)/($A$3))*$D$2*'D-term Reaction'!$G$4</f>
        <v>14.205391268972798</v>
      </c>
    </row>
    <row r="1836" spans="1:4" x14ac:dyDescent="0.25">
      <c r="A1836" s="241">
        <f t="shared" si="85"/>
        <v>5.7187499999997164E-2</v>
      </c>
      <c r="B1836" s="241">
        <f t="shared" si="84"/>
        <v>9.9811016598420768E-4</v>
      </c>
      <c r="C1836" s="241">
        <f t="shared" si="86"/>
        <v>-0.83146961230751038</v>
      </c>
      <c r="D1836" s="241">
        <f>((C1836-C1835)/($A$3))*$D$2*'D-term Reaction'!$G$4</f>
        <v>17.080911316367231</v>
      </c>
    </row>
    <row r="1837" spans="1:4" x14ac:dyDescent="0.25">
      <c r="A1837" s="241">
        <f t="shared" si="85"/>
        <v>5.7218749999997161E-2</v>
      </c>
      <c r="B1837" s="241">
        <f t="shared" si="84"/>
        <v>9.9865558137545579E-4</v>
      </c>
      <c r="C1837" s="241">
        <f t="shared" si="86"/>
        <v>-0.77301045336840002</v>
      </c>
      <c r="D1837" s="241">
        <f>((C1837-C1836)/($A$3))*$D$2*'D-term Reaction'!$G$4</f>
        <v>19.791932850425198</v>
      </c>
    </row>
    <row r="1838" spans="1:4" x14ac:dyDescent="0.25">
      <c r="A1838" s="241">
        <f t="shared" si="85"/>
        <v>5.7249999999997157E-2</v>
      </c>
      <c r="B1838" s="241">
        <f t="shared" si="84"/>
        <v>9.9920099676670412E-4</v>
      </c>
      <c r="C1838" s="241">
        <f t="shared" si="86"/>
        <v>-0.70710678119285231</v>
      </c>
      <c r="D1838" s="241">
        <f>((C1838-C1837)/($A$3))*$D$2*'D-term Reaction'!$G$4</f>
        <v>22.312347251753433</v>
      </c>
    </row>
    <row r="1839" spans="1:4" x14ac:dyDescent="0.25">
      <c r="A1839" s="241">
        <f t="shared" si="85"/>
        <v>5.7281249999997154E-2</v>
      </c>
      <c r="B1839" s="241">
        <f t="shared" si="84"/>
        <v>9.9974641215795222E-4</v>
      </c>
      <c r="C1839" s="241">
        <f t="shared" si="86"/>
        <v>-0.63439328417055196</v>
      </c>
      <c r="D1839" s="241">
        <f>((C1839-C1838)/($A$3))*$D$2*'D-term Reaction'!$G$4</f>
        <v>24.617881551869999</v>
      </c>
    </row>
    <row r="1840" spans="1:4" x14ac:dyDescent="0.25">
      <c r="A1840" s="241">
        <f t="shared" si="85"/>
        <v>5.731249999999715E-2</v>
      </c>
      <c r="B1840" s="241">
        <f t="shared" si="84"/>
        <v>1.0002918275492003E-3</v>
      </c>
      <c r="C1840" s="241">
        <f t="shared" si="86"/>
        <v>-0.55557023302706965</v>
      </c>
      <c r="D1840" s="241">
        <f>((C1840-C1839)/($A$3))*$D$2*'D-term Reaction'!$G$4</f>
        <v>26.686332195137371</v>
      </c>
    </row>
    <row r="1841" spans="1:4" x14ac:dyDescent="0.25">
      <c r="A1841" s="241">
        <f t="shared" si="85"/>
        <v>5.7343749999997147E-2</v>
      </c>
      <c r="B1841" s="241">
        <f t="shared" si="84"/>
        <v>1.0008372429404487E-3</v>
      </c>
      <c r="C1841" s="241">
        <f t="shared" si="86"/>
        <v>-0.471396736833884</v>
      </c>
      <c r="D1841" s="241">
        <f>((C1841-C1840)/($A$3))*$D$2*'D-term Reaction'!$G$4</f>
        <v>28.497778871164929</v>
      </c>
    </row>
    <row r="1842" spans="1:4" x14ac:dyDescent="0.25">
      <c r="A1842" s="241">
        <f t="shared" si="85"/>
        <v>5.7374999999997144E-2</v>
      </c>
      <c r="B1842" s="241">
        <f t="shared" si="84"/>
        <v>1.0013826583316968E-3</v>
      </c>
      <c r="C1842" s="241">
        <f t="shared" si="86"/>
        <v>-0.38268343237339431</v>
      </c>
      <c r="D1842" s="241">
        <f>((C1842-C1841)/($A$3))*$D$2*'D-term Reaction'!$G$4</f>
        <v>30.034776358143386</v>
      </c>
    </row>
    <row r="1843" spans="1:4" x14ac:dyDescent="0.25">
      <c r="A1843" s="241">
        <f t="shared" si="85"/>
        <v>5.740624999999714E-2</v>
      </c>
      <c r="B1843" s="241">
        <f t="shared" ref="B1843:B1906" si="87">RADIANS(A1843)</f>
        <v>1.0019280737229449E-3</v>
      </c>
      <c r="C1843" s="241">
        <f t="shared" si="86"/>
        <v>-0.29028467726308138</v>
      </c>
      <c r="D1843" s="241">
        <f>((C1843-C1842)/($A$3))*$D$2*'D-term Reaction'!$G$4</f>
        <v>31.282522530147538</v>
      </c>
    </row>
    <row r="1844" spans="1:4" x14ac:dyDescent="0.25">
      <c r="A1844" s="241">
        <f t="shared" si="85"/>
        <v>5.7437499999997137E-2</v>
      </c>
      <c r="B1844" s="241">
        <f t="shared" si="87"/>
        <v>1.002473489114193E-3</v>
      </c>
      <c r="C1844" s="241">
        <f t="shared" si="86"/>
        <v>-0.19509032202497978</v>
      </c>
      <c r="D1844" s="241">
        <f>((C1844-C1843)/($A$3))*$D$2*'D-term Reaction'!$G$4</f>
        <v>32.229000909411674</v>
      </c>
    </row>
    <row r="1845" spans="1:4" x14ac:dyDescent="0.25">
      <c r="A1845" s="241">
        <f t="shared" si="85"/>
        <v>5.7468749999997133E-2</v>
      </c>
      <c r="B1845" s="241">
        <f t="shared" si="87"/>
        <v>1.0030189045054413E-3</v>
      </c>
      <c r="C1845" s="241">
        <f t="shared" si="86"/>
        <v>-9.8017140338503519E-2</v>
      </c>
      <c r="D1845" s="241">
        <f>((C1845-C1844)/($A$3))*$D$2*'D-term Reaction'!$G$4</f>
        <v>32.865096391773399</v>
      </c>
    </row>
    <row r="1846" spans="1:4" x14ac:dyDescent="0.25">
      <c r="A1846" s="241">
        <f t="shared" si="85"/>
        <v>5.749999999999713E-2</v>
      </c>
      <c r="B1846" s="241">
        <f t="shared" si="87"/>
        <v>1.0035643198966894E-3</v>
      </c>
      <c r="C1846" s="241">
        <f t="shared" si="86"/>
        <v>-9.0042919951779932E-12</v>
      </c>
      <c r="D1846" s="241">
        <f>((C1846-C1845)/($A$3))*$D$2*'D-term Reaction'!$G$4</f>
        <v>33.184683029955252</v>
      </c>
    </row>
    <row r="1847" spans="1:4" x14ac:dyDescent="0.25">
      <c r="A1847" s="241">
        <f t="shared" si="85"/>
        <v>5.7531249999997126E-2</v>
      </c>
      <c r="B1847" s="241">
        <f t="shared" si="87"/>
        <v>1.0041097352879375E-3</v>
      </c>
      <c r="C1847" s="241">
        <f t="shared" si="86"/>
        <v>9.8017140320581661E-2</v>
      </c>
      <c r="D1847" s="241">
        <f>((C1847-C1846)/($A$3))*$D$2*'D-term Reaction'!$G$4</f>
        <v>33.184683029984619</v>
      </c>
    </row>
    <row r="1848" spans="1:4" x14ac:dyDescent="0.25">
      <c r="A1848" s="241">
        <f t="shared" si="85"/>
        <v>5.7562499999997123E-2</v>
      </c>
      <c r="B1848" s="241">
        <f t="shared" si="87"/>
        <v>1.0046551506791856E-3</v>
      </c>
      <c r="C1848" s="241">
        <f t="shared" si="86"/>
        <v>0.19509032200723361</v>
      </c>
      <c r="D1848" s="241">
        <f>((C1848-C1847)/($A$3))*$D$2*'D-term Reaction'!$G$4</f>
        <v>32.865096391832878</v>
      </c>
    </row>
    <row r="1849" spans="1:4" x14ac:dyDescent="0.25">
      <c r="A1849" s="241">
        <f t="shared" si="85"/>
        <v>5.7593749999997119E-2</v>
      </c>
      <c r="B1849" s="241">
        <f t="shared" si="87"/>
        <v>1.0052005660704339E-3</v>
      </c>
      <c r="C1849" s="241">
        <f t="shared" si="86"/>
        <v>0.29028467724582102</v>
      </c>
      <c r="D1849" s="241">
        <f>((C1849-C1848)/($A$3))*$D$2*'D-term Reaction'!$G$4</f>
        <v>32.22900090957615</v>
      </c>
    </row>
    <row r="1850" spans="1:4" x14ac:dyDescent="0.25">
      <c r="A1850" s="241">
        <f t="shared" si="85"/>
        <v>5.7624999999997116E-2</v>
      </c>
      <c r="B1850" s="241">
        <f t="shared" si="87"/>
        <v>1.0057459814616821E-3</v>
      </c>
      <c r="C1850" s="241">
        <f t="shared" si="86"/>
        <v>0.38268343235670399</v>
      </c>
      <c r="D1850" s="241">
        <f>((C1850-C1849)/($A$3))*$D$2*'D-term Reaction'!$G$4</f>
        <v>31.282522530340536</v>
      </c>
    </row>
    <row r="1851" spans="1:4" x14ac:dyDescent="0.25">
      <c r="A1851" s="241">
        <f t="shared" ref="A1851:A1914" si="88">A1850+$A$3</f>
        <v>5.7656249999997113E-2</v>
      </c>
      <c r="B1851" s="241">
        <f t="shared" si="87"/>
        <v>1.0062913968529302E-3</v>
      </c>
      <c r="C1851" s="241">
        <f t="shared" ref="C1851:C1914" si="89">$C$2*COS(B1851*$B$2*360)</f>
        <v>0.47139673681797678</v>
      </c>
      <c r="D1851" s="241">
        <f>((C1851-C1850)/($A$3))*$D$2*'D-term Reaction'!$G$4</f>
        <v>30.034776358408511</v>
      </c>
    </row>
    <row r="1852" spans="1:4" x14ac:dyDescent="0.25">
      <c r="A1852" s="241">
        <f t="shared" si="88"/>
        <v>5.7687499999997109E-2</v>
      </c>
      <c r="B1852" s="241">
        <f t="shared" si="87"/>
        <v>1.0068368122441785E-3</v>
      </c>
      <c r="C1852" s="241">
        <f t="shared" si="89"/>
        <v>0.55557023301204878</v>
      </c>
      <c r="D1852" s="241">
        <f>((C1852-C1851)/($A$3))*$D$2*'D-term Reaction'!$G$4</f>
        <v>28.497778871465009</v>
      </c>
    </row>
    <row r="1853" spans="1:4" x14ac:dyDescent="0.25">
      <c r="A1853" s="241">
        <f t="shared" si="88"/>
        <v>5.7718749999997106E-2</v>
      </c>
      <c r="B1853" s="241">
        <f t="shared" si="87"/>
        <v>1.0073822276354266E-3</v>
      </c>
      <c r="C1853" s="241">
        <f t="shared" si="89"/>
        <v>0.63439328415660912</v>
      </c>
      <c r="D1853" s="241">
        <f>((C1853-C1852)/($A$3))*$D$2*'D-term Reaction'!$G$4</f>
        <v>26.686332195502345</v>
      </c>
    </row>
    <row r="1854" spans="1:4" x14ac:dyDescent="0.25">
      <c r="A1854" s="241">
        <f t="shared" si="88"/>
        <v>5.7749999999997102E-2</v>
      </c>
      <c r="B1854" s="241">
        <f t="shared" si="87"/>
        <v>1.0079276430266747E-3</v>
      </c>
      <c r="C1854" s="241">
        <f t="shared" si="89"/>
        <v>0.70710678118009829</v>
      </c>
      <c r="D1854" s="241">
        <f>((C1854-C1853)/($A$3))*$D$2*'D-term Reaction'!$G$4</f>
        <v>24.61788155227249</v>
      </c>
    </row>
    <row r="1855" spans="1:4" x14ac:dyDescent="0.25">
      <c r="A1855" s="241">
        <f t="shared" si="88"/>
        <v>5.7781249999997099E-2</v>
      </c>
      <c r="B1855" s="241">
        <f t="shared" si="87"/>
        <v>1.0084730584179228E-3</v>
      </c>
      <c r="C1855" s="241">
        <f t="shared" si="89"/>
        <v>0.77301045335695739</v>
      </c>
      <c r="D1855" s="241">
        <f>((C1855-C1854)/($A$3))*$D$2*'D-term Reaction'!$G$4</f>
        <v>22.312347252197416</v>
      </c>
    </row>
    <row r="1856" spans="1:4" x14ac:dyDescent="0.25">
      <c r="A1856" s="241">
        <f t="shared" si="88"/>
        <v>5.7812499999997095E-2</v>
      </c>
      <c r="B1856" s="241">
        <f t="shared" si="87"/>
        <v>1.0090184738091711E-3</v>
      </c>
      <c r="C1856" s="241">
        <f t="shared" si="89"/>
        <v>0.8314696122974895</v>
      </c>
      <c r="D1856" s="241">
        <f>((C1856-C1855)/($A$3))*$D$2*'D-term Reaction'!$G$4</f>
        <v>19.791932850906548</v>
      </c>
    </row>
    <row r="1857" spans="1:4" x14ac:dyDescent="0.25">
      <c r="A1857" s="241">
        <f t="shared" si="88"/>
        <v>5.7843749999997092E-2</v>
      </c>
      <c r="B1857" s="241">
        <f t="shared" si="87"/>
        <v>1.0095638892004192E-3</v>
      </c>
      <c r="C1857" s="241">
        <f t="shared" si="89"/>
        <v>0.88192126434405682</v>
      </c>
      <c r="D1857" s="241">
        <f>((C1857-C1856)/($A$3))*$D$2*'D-term Reaction'!$G$4</f>
        <v>17.080911316885828</v>
      </c>
    </row>
    <row r="1858" spans="1:4" x14ac:dyDescent="0.25">
      <c r="A1858" s="241">
        <f t="shared" si="88"/>
        <v>5.7874999999997088E-2</v>
      </c>
      <c r="B1858" s="241">
        <f t="shared" si="87"/>
        <v>1.0101093045916673E-3</v>
      </c>
      <c r="C1858" s="241">
        <f t="shared" si="89"/>
        <v>0.92387953250777954</v>
      </c>
      <c r="D1858" s="241">
        <f>((C1858-C1857)/($A$3))*$D$2*'D-term Reaction'!$G$4</f>
        <v>14.205391269509963</v>
      </c>
    </row>
    <row r="1859" spans="1:4" x14ac:dyDescent="0.25">
      <c r="A1859" s="241">
        <f t="shared" si="88"/>
        <v>5.7906249999997085E-2</v>
      </c>
      <c r="B1859" s="241">
        <f t="shared" si="87"/>
        <v>1.0106547199829157E-3</v>
      </c>
      <c r="C1859" s="241">
        <f t="shared" si="89"/>
        <v>0.95694033572955151</v>
      </c>
      <c r="D1859" s="241">
        <f>((C1859-C1858)/($A$3))*$D$2*'D-term Reaction'!$G$4</f>
        <v>11.193065538763113</v>
      </c>
    </row>
    <row r="1860" spans="1:4" x14ac:dyDescent="0.25">
      <c r="A1860" s="241">
        <f t="shared" si="88"/>
        <v>5.7937499999997082E-2</v>
      </c>
      <c r="B1860" s="241">
        <f t="shared" si="87"/>
        <v>1.0112001353741638E-3</v>
      </c>
      <c r="C1860" s="241">
        <f t="shared" si="89"/>
        <v>0.98078528040144097</v>
      </c>
      <c r="D1860" s="241">
        <f>((C1860-C1859)/($A$3))*$D$2*'D-term Reaction'!$G$4</f>
        <v>8.0729444681148976</v>
      </c>
    </row>
    <row r="1861" spans="1:4" x14ac:dyDescent="0.25">
      <c r="A1861" s="241">
        <f t="shared" si="88"/>
        <v>5.7968749999997078E-2</v>
      </c>
      <c r="B1861" s="241">
        <f t="shared" si="87"/>
        <v>1.0117455507654119E-3</v>
      </c>
      <c r="C1861" s="241">
        <f t="shared" si="89"/>
        <v>0.99518472667129609</v>
      </c>
      <c r="D1861" s="241">
        <f>((C1861-C1860)/($A$3))*$D$2*'D-term Reaction'!$G$4</f>
        <v>4.8750765291221496</v>
      </c>
    </row>
    <row r="1862" spans="1:4" x14ac:dyDescent="0.25">
      <c r="A1862" s="241">
        <f t="shared" si="88"/>
        <v>5.7999999999997075E-2</v>
      </c>
      <c r="B1862" s="241">
        <f t="shared" si="87"/>
        <v>1.01229096615666E-3</v>
      </c>
      <c r="C1862" s="241">
        <f t="shared" si="89"/>
        <v>1</v>
      </c>
      <c r="D1862" s="241">
        <f>((C1862-C1861)/($A$3))*$D$2*'D-term Reaction'!$G$4</f>
        <v>1.6302589381659944</v>
      </c>
    </row>
    <row r="1863" spans="1:4" x14ac:dyDescent="0.25">
      <c r="A1863" s="241">
        <f t="shared" si="88"/>
        <v>5.8031249999997071E-2</v>
      </c>
      <c r="B1863" s="241">
        <f t="shared" si="87"/>
        <v>1.0128363815479083E-3</v>
      </c>
      <c r="C1863" s="241">
        <f t="shared" si="89"/>
        <v>0.99518472667309843</v>
      </c>
      <c r="D1863" s="241">
        <f>((C1863-C1862)/($A$3))*$D$2*'D-term Reaction'!$G$4</f>
        <v>-1.6302589375557954</v>
      </c>
    </row>
    <row r="1864" spans="1:4" x14ac:dyDescent="0.25">
      <c r="A1864" s="241">
        <f t="shared" si="88"/>
        <v>5.8062499999997068E-2</v>
      </c>
      <c r="B1864" s="241">
        <f t="shared" si="87"/>
        <v>1.0133817969391564E-3</v>
      </c>
      <c r="C1864" s="241">
        <f t="shared" si="89"/>
        <v>0.98078528040502289</v>
      </c>
      <c r="D1864" s="241">
        <f>((C1864-C1863)/($A$3))*$D$2*'D-term Reaction'!$G$4</f>
        <v>-4.8750765285196547</v>
      </c>
    </row>
    <row r="1865" spans="1:4" x14ac:dyDescent="0.25">
      <c r="A1865" s="241">
        <f t="shared" si="88"/>
        <v>5.8093749999997064E-2</v>
      </c>
      <c r="B1865" s="241">
        <f t="shared" si="87"/>
        <v>1.0139272123304045E-3</v>
      </c>
      <c r="C1865" s="241">
        <f t="shared" si="89"/>
        <v>0.95694033573488946</v>
      </c>
      <c r="D1865" s="241">
        <f>((C1865-C1864)/($A$3))*$D$2*'D-term Reaction'!$G$4</f>
        <v>-8.0729444675203723</v>
      </c>
    </row>
    <row r="1866" spans="1:4" x14ac:dyDescent="0.25">
      <c r="A1866" s="241">
        <f t="shared" si="88"/>
        <v>5.8124999999997061E-2</v>
      </c>
      <c r="B1866" s="241">
        <f t="shared" si="87"/>
        <v>1.0144726277216529E-3</v>
      </c>
      <c r="C1866" s="241">
        <f t="shared" si="89"/>
        <v>0.92387953251480581</v>
      </c>
      <c r="D1866" s="241">
        <f>((C1866-C1865)/($A$3))*$D$2*'D-term Reaction'!$G$4</f>
        <v>-11.193065538191517</v>
      </c>
    </row>
    <row r="1867" spans="1:4" x14ac:dyDescent="0.25">
      <c r="A1867" s="241">
        <f t="shared" si="88"/>
        <v>5.8156249999997058E-2</v>
      </c>
      <c r="B1867" s="241">
        <f t="shared" si="87"/>
        <v>1.015018043112901E-3</v>
      </c>
      <c r="C1867" s="241">
        <f t="shared" si="89"/>
        <v>0.88192126435271179</v>
      </c>
      <c r="D1867" s="241">
        <f>((C1867-C1866)/($A$3))*$D$2*'D-term Reaction'!$G$4</f>
        <v>-14.20539126895855</v>
      </c>
    </row>
    <row r="1868" spans="1:4" x14ac:dyDescent="0.25">
      <c r="A1868" s="241">
        <f t="shared" si="88"/>
        <v>5.8187499999997054E-2</v>
      </c>
      <c r="B1868" s="241">
        <f t="shared" si="87"/>
        <v>1.0155634585041491E-3</v>
      </c>
      <c r="C1868" s="241">
        <f t="shared" si="89"/>
        <v>0.83146961230769001</v>
      </c>
      <c r="D1868" s="241">
        <f>((C1868-C1867)/($A$3))*$D$2*'D-term Reaction'!$G$4</f>
        <v>-17.08091131636257</v>
      </c>
    </row>
    <row r="1869" spans="1:4" x14ac:dyDescent="0.25">
      <c r="A1869" s="241">
        <f t="shared" si="88"/>
        <v>5.8218749999997051E-2</v>
      </c>
      <c r="B1869" s="241">
        <f t="shared" si="87"/>
        <v>1.0161088738953972E-3</v>
      </c>
      <c r="C1869" s="241">
        <f t="shared" si="89"/>
        <v>0.77301045336862317</v>
      </c>
      <c r="D1869" s="241">
        <f>((C1869-C1868)/($A$3))*$D$2*'D-term Reaction'!$G$4</f>
        <v>-19.791932850410465</v>
      </c>
    </row>
    <row r="1870" spans="1:4" x14ac:dyDescent="0.25">
      <c r="A1870" s="241">
        <f t="shared" si="88"/>
        <v>5.8249999999997047E-2</v>
      </c>
      <c r="B1870" s="241">
        <f t="shared" si="87"/>
        <v>1.0166542892866455E-3</v>
      </c>
      <c r="C1870" s="241">
        <f t="shared" si="89"/>
        <v>0.70710678119310111</v>
      </c>
      <c r="D1870" s="241">
        <f>((C1870-C1869)/($A$3))*$D$2*'D-term Reaction'!$G$4</f>
        <v>-22.312347251744747</v>
      </c>
    </row>
    <row r="1871" spans="1:4" x14ac:dyDescent="0.25">
      <c r="A1871" s="241">
        <f t="shared" si="88"/>
        <v>5.8281249999997044E-2</v>
      </c>
      <c r="B1871" s="241">
        <f t="shared" si="87"/>
        <v>1.0171997046778936E-3</v>
      </c>
      <c r="C1871" s="241">
        <f t="shared" si="89"/>
        <v>0.63439328417082386</v>
      </c>
      <c r="D1871" s="241">
        <f>((C1871-C1870)/($A$3))*$D$2*'D-term Reaction'!$G$4</f>
        <v>-24.617881551862183</v>
      </c>
    </row>
    <row r="1872" spans="1:4" x14ac:dyDescent="0.25">
      <c r="A1872" s="241">
        <f t="shared" si="88"/>
        <v>5.831249999999704E-2</v>
      </c>
      <c r="B1872" s="241">
        <f t="shared" si="87"/>
        <v>1.0177451200691417E-3</v>
      </c>
      <c r="C1872" s="241">
        <f t="shared" si="89"/>
        <v>0.55557023302736219</v>
      </c>
      <c r="D1872" s="241">
        <f>((C1872-C1871)/($A$3))*$D$2*'D-term Reaction'!$G$4</f>
        <v>-26.68633219513038</v>
      </c>
    </row>
    <row r="1873" spans="1:4" x14ac:dyDescent="0.25">
      <c r="A1873" s="241">
        <f t="shared" si="88"/>
        <v>5.8343749999997037E-2</v>
      </c>
      <c r="B1873" s="241">
        <f t="shared" si="87"/>
        <v>1.0182905354603898E-3</v>
      </c>
      <c r="C1873" s="241">
        <f t="shared" si="89"/>
        <v>0.47139673683424438</v>
      </c>
      <c r="D1873" s="241">
        <f>((C1873-C1872)/($A$3))*$D$2*'D-term Reaction'!$G$4</f>
        <v>-28.497778871141964</v>
      </c>
    </row>
    <row r="1874" spans="1:4" x14ac:dyDescent="0.25">
      <c r="A1874" s="241">
        <f t="shared" si="88"/>
        <v>5.8374999999997033E-2</v>
      </c>
      <c r="B1874" s="241">
        <f t="shared" si="87"/>
        <v>1.0188359508516381E-3</v>
      </c>
      <c r="C1874" s="241">
        <f t="shared" si="89"/>
        <v>0.38268343237366681</v>
      </c>
      <c r="D1874" s="241">
        <f>((C1874-C1873)/($A$3))*$D$2*'D-term Reaction'!$G$4</f>
        <v>-30.034776358173136</v>
      </c>
    </row>
    <row r="1875" spans="1:4" x14ac:dyDescent="0.25">
      <c r="A1875" s="241">
        <f t="shared" si="88"/>
        <v>5.840624999999703E-2</v>
      </c>
      <c r="B1875" s="241">
        <f t="shared" si="87"/>
        <v>1.0193813662428863E-3</v>
      </c>
      <c r="C1875" s="241">
        <f t="shared" si="89"/>
        <v>0.29028467726339086</v>
      </c>
      <c r="D1875" s="241">
        <f>((C1875-C1874)/($A$3))*$D$2*'D-term Reaction'!$G$4</f>
        <v>-31.282522530135026</v>
      </c>
    </row>
    <row r="1876" spans="1:4" x14ac:dyDescent="0.25">
      <c r="A1876" s="241">
        <f t="shared" si="88"/>
        <v>5.8437499999997027E-2</v>
      </c>
      <c r="B1876" s="241">
        <f t="shared" si="87"/>
        <v>1.0199267816341344E-3</v>
      </c>
      <c r="C1876" s="241">
        <f t="shared" si="89"/>
        <v>0.195090322025297</v>
      </c>
      <c r="D1876" s="241">
        <f>((C1876-C1875)/($A$3))*$D$2*'D-term Reaction'!$G$4</f>
        <v>-32.229000909409052</v>
      </c>
    </row>
    <row r="1877" spans="1:4" x14ac:dyDescent="0.25">
      <c r="A1877" s="241">
        <f t="shared" si="88"/>
        <v>5.8468749999997023E-2</v>
      </c>
      <c r="B1877" s="241">
        <f t="shared" si="87"/>
        <v>1.0204721970253827E-3</v>
      </c>
      <c r="C1877" s="241">
        <f t="shared" si="89"/>
        <v>9.801714033885367E-2</v>
      </c>
      <c r="D1877" s="241">
        <f>((C1877-C1876)/($A$3))*$D$2*'D-term Reaction'!$G$4</f>
        <v>-32.865096391762251</v>
      </c>
    </row>
    <row r="1878" spans="1:4" x14ac:dyDescent="0.25">
      <c r="A1878" s="241">
        <f t="shared" si="88"/>
        <v>5.849999999999702E-2</v>
      </c>
      <c r="B1878" s="241">
        <f t="shared" si="87"/>
        <v>1.0210176124166308E-3</v>
      </c>
      <c r="C1878" s="241">
        <f t="shared" si="89"/>
        <v>9.3561331642247336E-12</v>
      </c>
      <c r="D1878" s="241">
        <f>((C1878-C1877)/($A$3))*$D$2*'D-term Reaction'!$G$4</f>
        <v>-33.184683029954684</v>
      </c>
    </row>
    <row r="1879" spans="1:4" x14ac:dyDescent="0.25">
      <c r="A1879" s="241">
        <f t="shared" si="88"/>
        <v>5.8531249999997016E-2</v>
      </c>
      <c r="B1879" s="241">
        <f t="shared" si="87"/>
        <v>1.0215630278078789E-3</v>
      </c>
      <c r="C1879" s="241">
        <f t="shared" si="89"/>
        <v>-9.8017140320231511E-2</v>
      </c>
      <c r="D1879" s="241">
        <f>((C1879-C1878)/($A$3))*$D$2*'D-term Reaction'!$G$4</f>
        <v>-33.184683029985187</v>
      </c>
    </row>
    <row r="1880" spans="1:4" x14ac:dyDescent="0.25">
      <c r="A1880" s="241">
        <f t="shared" si="88"/>
        <v>5.8562499999997013E-2</v>
      </c>
      <c r="B1880" s="241">
        <f t="shared" si="87"/>
        <v>1.022108443199127E-3</v>
      </c>
      <c r="C1880" s="241">
        <f t="shared" si="89"/>
        <v>-0.19509032200688853</v>
      </c>
      <c r="D1880" s="241">
        <f>((C1880-C1879)/($A$3))*$D$2*'D-term Reaction'!$G$4</f>
        <v>-32.865096391834591</v>
      </c>
    </row>
    <row r="1881" spans="1:4" x14ac:dyDescent="0.25">
      <c r="A1881" s="241">
        <f t="shared" si="88"/>
        <v>5.8593749999997009E-2</v>
      </c>
      <c r="B1881" s="241">
        <f t="shared" si="87"/>
        <v>1.0226538585903753E-3</v>
      </c>
      <c r="C1881" s="241">
        <f t="shared" si="89"/>
        <v>-0.29028467724545715</v>
      </c>
      <c r="D1881" s="241">
        <f>((C1881-C1880)/($A$3))*$D$2*'D-term Reaction'!$G$4</f>
        <v>-32.229000909569791</v>
      </c>
    </row>
    <row r="1882" spans="1:4" x14ac:dyDescent="0.25">
      <c r="A1882" s="241">
        <f t="shared" si="88"/>
        <v>5.8624999999997006E-2</v>
      </c>
      <c r="B1882" s="241">
        <f t="shared" si="87"/>
        <v>1.0231992739816234E-3</v>
      </c>
      <c r="C1882" s="241">
        <f t="shared" si="89"/>
        <v>-0.38268343235637892</v>
      </c>
      <c r="D1882" s="241">
        <f>((C1882-C1881)/($A$3))*$D$2*'D-term Reaction'!$G$4</f>
        <v>-31.282522530353674</v>
      </c>
    </row>
    <row r="1883" spans="1:4" x14ac:dyDescent="0.25">
      <c r="A1883" s="241">
        <f t="shared" si="88"/>
        <v>5.8656249999997002E-2</v>
      </c>
      <c r="B1883" s="241">
        <f t="shared" si="87"/>
        <v>1.0237446893728715E-3</v>
      </c>
      <c r="C1883" s="241">
        <f t="shared" si="89"/>
        <v>-0.47139673681766647</v>
      </c>
      <c r="D1883" s="241">
        <f>((C1883-C1882)/($A$3))*$D$2*'D-term Reaction'!$G$4</f>
        <v>-30.034776358413509</v>
      </c>
    </row>
    <row r="1884" spans="1:4" x14ac:dyDescent="0.25">
      <c r="A1884" s="241">
        <f t="shared" si="88"/>
        <v>5.8687499999996999E-2</v>
      </c>
      <c r="B1884" s="241">
        <f t="shared" si="87"/>
        <v>1.0242901047641199E-3</v>
      </c>
      <c r="C1884" s="241">
        <f t="shared" si="89"/>
        <v>-0.55557023301177988</v>
      </c>
      <c r="D1884" s="241">
        <f>((C1884-C1883)/($A$3))*$D$2*'D-term Reaction'!$G$4</f>
        <v>-28.497778871479035</v>
      </c>
    </row>
    <row r="1885" spans="1:4" x14ac:dyDescent="0.25">
      <c r="A1885" s="241">
        <f t="shared" si="88"/>
        <v>5.8718749999996996E-2</v>
      </c>
      <c r="B1885" s="241">
        <f t="shared" si="87"/>
        <v>1.024835520155368E-3</v>
      </c>
      <c r="C1885" s="241">
        <f t="shared" si="89"/>
        <v>-0.63439328415635909</v>
      </c>
      <c r="D1885" s="241">
        <f>((C1885-C1884)/($A$3))*$D$2*'D-term Reaction'!$G$4</f>
        <v>-26.686332195508736</v>
      </c>
    </row>
    <row r="1886" spans="1:4" x14ac:dyDescent="0.25">
      <c r="A1886" s="241">
        <f t="shared" si="88"/>
        <v>5.8749999999996992E-2</v>
      </c>
      <c r="B1886" s="241">
        <f t="shared" si="87"/>
        <v>1.0253809355466161E-3</v>
      </c>
      <c r="C1886" s="241">
        <f t="shared" si="89"/>
        <v>-0.70710678117986958</v>
      </c>
      <c r="D1886" s="241">
        <f>((C1886-C1885)/($A$3))*$D$2*'D-term Reaction'!$G$4</f>
        <v>-24.617881552279709</v>
      </c>
    </row>
    <row r="1887" spans="1:4" x14ac:dyDescent="0.25">
      <c r="A1887" s="241">
        <f t="shared" si="88"/>
        <v>5.8781249999996989E-2</v>
      </c>
      <c r="B1887" s="241">
        <f t="shared" si="87"/>
        <v>1.0259263509378642E-3</v>
      </c>
      <c r="C1887" s="241">
        <f t="shared" si="89"/>
        <v>-0.77301045335673424</v>
      </c>
      <c r="D1887" s="241">
        <f>((C1887-C1886)/($A$3))*$D$2*'D-term Reaction'!$G$4</f>
        <v>-22.312347252199299</v>
      </c>
    </row>
    <row r="1888" spans="1:4" x14ac:dyDescent="0.25">
      <c r="A1888" s="241">
        <f t="shared" si="88"/>
        <v>5.8812499999996985E-2</v>
      </c>
      <c r="B1888" s="241">
        <f t="shared" si="87"/>
        <v>1.0264717663291125E-3</v>
      </c>
      <c r="C1888" s="241">
        <f t="shared" si="89"/>
        <v>-0.8314696122972941</v>
      </c>
      <c r="D1888" s="241">
        <f>((C1888-C1887)/($A$3))*$D$2*'D-term Reaction'!$G$4</f>
        <v>-19.791932850915945</v>
      </c>
    </row>
    <row r="1889" spans="1:4" x14ac:dyDescent="0.25">
      <c r="A1889" s="241">
        <f t="shared" si="88"/>
        <v>5.8843749999996982E-2</v>
      </c>
      <c r="B1889" s="241">
        <f t="shared" si="87"/>
        <v>1.0270171817203606E-3</v>
      </c>
      <c r="C1889" s="241">
        <f t="shared" si="89"/>
        <v>-0.88192126434387752</v>
      </c>
      <c r="D1889" s="241">
        <f>((C1889-C1888)/($A$3))*$D$2*'D-term Reaction'!$G$4</f>
        <v>-17.080911316891282</v>
      </c>
    </row>
    <row r="1890" spans="1:4" x14ac:dyDescent="0.25">
      <c r="A1890" s="241">
        <f t="shared" si="88"/>
        <v>5.8874999999996978E-2</v>
      </c>
      <c r="B1890" s="241">
        <f t="shared" si="87"/>
        <v>1.0275625971116087E-3</v>
      </c>
      <c r="C1890" s="241">
        <f t="shared" si="89"/>
        <v>-0.92387953250764498</v>
      </c>
      <c r="D1890" s="241">
        <f>((C1890-C1889)/($A$3))*$D$2*'D-term Reaction'!$G$4</f>
        <v>-14.20539126952511</v>
      </c>
    </row>
    <row r="1891" spans="1:4" x14ac:dyDescent="0.25">
      <c r="A1891" s="241">
        <f t="shared" si="88"/>
        <v>5.8906249999996975E-2</v>
      </c>
      <c r="B1891" s="241">
        <f t="shared" si="87"/>
        <v>1.0281080125028571E-3</v>
      </c>
      <c r="C1891" s="241">
        <f t="shared" si="89"/>
        <v>-0.95694033572944937</v>
      </c>
      <c r="D1891" s="241">
        <f>((C1891-C1890)/($A$3))*$D$2*'D-term Reaction'!$G$4</f>
        <v>-11.193065538774089</v>
      </c>
    </row>
    <row r="1892" spans="1:4" x14ac:dyDescent="0.25">
      <c r="A1892" s="241">
        <f t="shared" si="88"/>
        <v>5.8937499999996971E-2</v>
      </c>
      <c r="B1892" s="241">
        <f t="shared" si="87"/>
        <v>1.0286534278941052E-3</v>
      </c>
      <c r="C1892" s="241">
        <f t="shared" si="89"/>
        <v>-0.98078528040137236</v>
      </c>
      <c r="D1892" s="241">
        <f>((C1892-C1891)/($A$3))*$D$2*'D-term Reaction'!$G$4</f>
        <v>-8.0729444681262486</v>
      </c>
    </row>
    <row r="1893" spans="1:4" x14ac:dyDescent="0.25">
      <c r="A1893" s="241">
        <f t="shared" si="88"/>
        <v>5.8968749999996968E-2</v>
      </c>
      <c r="B1893" s="241">
        <f t="shared" si="87"/>
        <v>1.0291988432853533E-3</v>
      </c>
      <c r="C1893" s="241">
        <f t="shared" si="89"/>
        <v>-0.99518472667126157</v>
      </c>
      <c r="D1893" s="241">
        <f>((C1893-C1892)/($A$3))*$D$2*'D-term Reaction'!$G$4</f>
        <v>-4.8750765291336888</v>
      </c>
    </row>
    <row r="1894" spans="1:4" x14ac:dyDescent="0.25">
      <c r="A1894" s="241">
        <f t="shared" si="88"/>
        <v>5.8999999999996965E-2</v>
      </c>
      <c r="B1894" s="241">
        <f t="shared" si="87"/>
        <v>1.0297442586766014E-3</v>
      </c>
      <c r="C1894" s="241">
        <f t="shared" si="89"/>
        <v>-1</v>
      </c>
      <c r="D1894" s="241">
        <f>((C1894-C1893)/($A$3))*$D$2*'D-term Reaction'!$G$4</f>
        <v>-1.6302589381776842</v>
      </c>
    </row>
    <row r="1895" spans="1:4" x14ac:dyDescent="0.25">
      <c r="A1895" s="241">
        <f t="shared" si="88"/>
        <v>5.9031249999996961E-2</v>
      </c>
      <c r="B1895" s="241">
        <f t="shared" si="87"/>
        <v>1.0302896740678497E-3</v>
      </c>
      <c r="C1895" s="241">
        <f t="shared" si="89"/>
        <v>-0.99518472667313018</v>
      </c>
      <c r="D1895" s="241">
        <f>((C1895-C1894)/($A$3))*$D$2*'D-term Reaction'!$G$4</f>
        <v>1.6302589375450454</v>
      </c>
    </row>
    <row r="1896" spans="1:4" x14ac:dyDescent="0.25">
      <c r="A1896" s="241">
        <f t="shared" si="88"/>
        <v>5.9062499999996958E-2</v>
      </c>
      <c r="B1896" s="241">
        <f t="shared" si="87"/>
        <v>1.0308350894590978E-3</v>
      </c>
      <c r="C1896" s="241">
        <f t="shared" si="89"/>
        <v>-0.98078528040509161</v>
      </c>
      <c r="D1896" s="241">
        <f>((C1896-C1895)/($A$3))*$D$2*'D-term Reaction'!$G$4</f>
        <v>4.8750765285071394</v>
      </c>
    </row>
    <row r="1897" spans="1:4" x14ac:dyDescent="0.25">
      <c r="A1897" s="241">
        <f t="shared" si="88"/>
        <v>5.9093749999996954E-2</v>
      </c>
      <c r="B1897" s="241">
        <f t="shared" si="87"/>
        <v>1.0313805048503459E-3</v>
      </c>
      <c r="C1897" s="241">
        <f t="shared" si="89"/>
        <v>-0.9569403357349916</v>
      </c>
      <c r="D1897" s="241">
        <f>((C1897-C1896)/($A$3))*$D$2*'D-term Reaction'!$G$4</f>
        <v>8.0729444675090587</v>
      </c>
    </row>
    <row r="1898" spans="1:4" x14ac:dyDescent="0.25">
      <c r="A1898" s="241">
        <f t="shared" si="88"/>
        <v>5.9124999999996951E-2</v>
      </c>
      <c r="B1898" s="241">
        <f t="shared" si="87"/>
        <v>1.031925920241594E-3</v>
      </c>
      <c r="C1898" s="241">
        <f t="shared" si="89"/>
        <v>-0.92387953251496224</v>
      </c>
      <c r="D1898" s="241">
        <f>((C1898-C1897)/($A$3))*$D$2*'D-term Reaction'!$G$4</f>
        <v>11.193065538173139</v>
      </c>
    </row>
    <row r="1899" spans="1:4" x14ac:dyDescent="0.25">
      <c r="A1899" s="241">
        <f t="shared" si="88"/>
        <v>5.9156249999996947E-2</v>
      </c>
      <c r="B1899" s="241">
        <f t="shared" si="87"/>
        <v>1.0324713356328423E-3</v>
      </c>
      <c r="C1899" s="241">
        <f t="shared" si="89"/>
        <v>-0.88192126435287765</v>
      </c>
      <c r="D1899" s="241">
        <f>((C1899-C1898)/($A$3))*$D$2*'D-term Reaction'!$G$4</f>
        <v>14.205391268955356</v>
      </c>
    </row>
    <row r="1900" spans="1:4" x14ac:dyDescent="0.25">
      <c r="A1900" s="241">
        <f t="shared" si="88"/>
        <v>5.9187499999996944E-2</v>
      </c>
      <c r="B1900" s="241">
        <f t="shared" si="87"/>
        <v>1.0330167510240905E-3</v>
      </c>
      <c r="C1900" s="241">
        <f t="shared" si="89"/>
        <v>-0.83146961230788552</v>
      </c>
      <c r="D1900" s="241">
        <f>((C1900-C1899)/($A$3))*$D$2*'D-term Reaction'!$G$4</f>
        <v>17.080911316352534</v>
      </c>
    </row>
    <row r="1901" spans="1:4" x14ac:dyDescent="0.25">
      <c r="A1901" s="241">
        <f t="shared" si="88"/>
        <v>5.9218749999996941E-2</v>
      </c>
      <c r="B1901" s="241">
        <f t="shared" si="87"/>
        <v>1.0335621664153386E-3</v>
      </c>
      <c r="C1901" s="241">
        <f t="shared" si="89"/>
        <v>-0.77301045336884633</v>
      </c>
      <c r="D1901" s="241">
        <f>((C1901-C1900)/($A$3))*$D$2*'D-term Reaction'!$G$4</f>
        <v>19.791932850401107</v>
      </c>
    </row>
    <row r="1902" spans="1:4" x14ac:dyDescent="0.25">
      <c r="A1902" s="241">
        <f t="shared" si="88"/>
        <v>5.9249999999996937E-2</v>
      </c>
      <c r="B1902" s="241">
        <f t="shared" si="87"/>
        <v>1.0341075818065869E-3</v>
      </c>
      <c r="C1902" s="241">
        <f t="shared" si="89"/>
        <v>-0.70710678119334991</v>
      </c>
      <c r="D1902" s="241">
        <f>((C1902-C1901)/($A$3))*$D$2*'D-term Reaction'!$G$4</f>
        <v>22.312347251736067</v>
      </c>
    </row>
    <row r="1903" spans="1:4" x14ac:dyDescent="0.25">
      <c r="A1903" s="241">
        <f t="shared" si="88"/>
        <v>5.9281249999996934E-2</v>
      </c>
      <c r="B1903" s="241">
        <f t="shared" si="87"/>
        <v>1.034652997197835E-3</v>
      </c>
      <c r="C1903" s="241">
        <f t="shared" si="89"/>
        <v>-0.63439328417107388</v>
      </c>
      <c r="D1903" s="241">
        <f>((C1903-C1902)/($A$3))*$D$2*'D-term Reaction'!$G$4</f>
        <v>24.617881551861771</v>
      </c>
    </row>
    <row r="1904" spans="1:4" x14ac:dyDescent="0.25">
      <c r="A1904" s="241">
        <f t="shared" si="88"/>
        <v>5.931249999999693E-2</v>
      </c>
      <c r="B1904" s="241">
        <f t="shared" si="87"/>
        <v>1.0351984125890831E-3</v>
      </c>
      <c r="C1904" s="241">
        <f t="shared" si="89"/>
        <v>-0.55557023302760744</v>
      </c>
      <c r="D1904" s="241">
        <f>((C1904-C1903)/($A$3))*$D$2*'D-term Reaction'!$G$4</f>
        <v>26.686332195131996</v>
      </c>
    </row>
    <row r="1905" spans="1:4" x14ac:dyDescent="0.25">
      <c r="A1905" s="241">
        <f t="shared" si="88"/>
        <v>5.9343749999996927E-2</v>
      </c>
      <c r="B1905" s="241">
        <f t="shared" si="87"/>
        <v>1.0357438279803312E-3</v>
      </c>
      <c r="C1905" s="241">
        <f t="shared" si="89"/>
        <v>-0.47139673683452965</v>
      </c>
      <c r="D1905" s="241">
        <f>((C1905-C1904)/($A$3))*$D$2*'D-term Reaction'!$G$4</f>
        <v>28.497778871128414</v>
      </c>
    </row>
    <row r="1906" spans="1:4" x14ac:dyDescent="0.25">
      <c r="A1906" s="241">
        <f t="shared" si="88"/>
        <v>5.9374999999996923E-2</v>
      </c>
      <c r="B1906" s="241">
        <f t="shared" si="87"/>
        <v>1.0362892433715795E-3</v>
      </c>
      <c r="C1906" s="241">
        <f t="shared" si="89"/>
        <v>-0.38268343237401814</v>
      </c>
      <c r="D1906" s="241">
        <f>((C1906-C1905)/($A$3))*$D$2*'D-term Reaction'!$G$4</f>
        <v>30.034776358150772</v>
      </c>
    </row>
    <row r="1907" spans="1:4" x14ac:dyDescent="0.25">
      <c r="A1907" s="241">
        <f t="shared" si="88"/>
        <v>5.940624999999692E-2</v>
      </c>
      <c r="B1907" s="241">
        <f t="shared" ref="B1907:B1970" si="90">RADIANS(A1907)</f>
        <v>1.0368346587628276E-3</v>
      </c>
      <c r="C1907" s="241">
        <f t="shared" si="89"/>
        <v>-0.29028467726372753</v>
      </c>
      <c r="D1907" s="241">
        <f>((C1907-C1906)/($A$3))*$D$2*'D-term Reaction'!$G$4</f>
        <v>31.282522530139985</v>
      </c>
    </row>
    <row r="1908" spans="1:4" x14ac:dyDescent="0.25">
      <c r="A1908" s="241">
        <f t="shared" si="88"/>
        <v>5.9437499999996916E-2</v>
      </c>
      <c r="B1908" s="241">
        <f t="shared" si="90"/>
        <v>1.0373800741540757E-3</v>
      </c>
      <c r="C1908" s="241">
        <f t="shared" si="89"/>
        <v>-0.19509032202564208</v>
      </c>
      <c r="D1908" s="241">
        <f>((C1908-C1907)/($A$3))*$D$2*'D-term Reaction'!$G$4</f>
        <v>32.22900090940621</v>
      </c>
    </row>
    <row r="1909" spans="1:4" x14ac:dyDescent="0.25">
      <c r="A1909" s="241">
        <f t="shared" si="88"/>
        <v>5.9468749999996913E-2</v>
      </c>
      <c r="B1909" s="241">
        <f t="shared" si="90"/>
        <v>1.0379254895453241E-3</v>
      </c>
      <c r="C1909" s="241">
        <f t="shared" si="89"/>
        <v>-9.801714033920382E-2</v>
      </c>
      <c r="D1909" s="241">
        <f>((C1909-C1908)/($A$3))*$D$2*'D-term Reaction'!$G$4</f>
        <v>32.865096391760538</v>
      </c>
    </row>
    <row r="1910" spans="1:4" x14ac:dyDescent="0.25">
      <c r="A1910" s="241">
        <f t="shared" si="88"/>
        <v>5.949999999999691E-2</v>
      </c>
      <c r="B1910" s="241">
        <f t="shared" si="90"/>
        <v>1.0384709049365722E-3</v>
      </c>
      <c r="C1910" s="241">
        <f t="shared" si="89"/>
        <v>-9.7079743332714741E-12</v>
      </c>
      <c r="D1910" s="241">
        <f>((C1910-C1909)/($A$3))*$D$2*'D-term Reaction'!$G$4</f>
        <v>33.184683029954115</v>
      </c>
    </row>
    <row r="1911" spans="1:4" x14ac:dyDescent="0.25">
      <c r="A1911" s="241">
        <f t="shared" si="88"/>
        <v>5.9531249999996906E-2</v>
      </c>
      <c r="B1911" s="241">
        <f t="shared" si="90"/>
        <v>1.0390163203278203E-3</v>
      </c>
      <c r="C1911" s="241">
        <f t="shared" si="89"/>
        <v>9.8017140319853077E-2</v>
      </c>
      <c r="D1911" s="241">
        <f>((C1911-C1910)/($A$3))*$D$2*'D-term Reaction'!$G$4</f>
        <v>33.184683029976185</v>
      </c>
    </row>
    <row r="1912" spans="1:4" x14ac:dyDescent="0.25">
      <c r="A1912" s="241">
        <f t="shared" si="88"/>
        <v>5.9562499999996903E-2</v>
      </c>
      <c r="B1912" s="241">
        <f t="shared" si="90"/>
        <v>1.0395617357190684E-3</v>
      </c>
      <c r="C1912" s="241">
        <f t="shared" si="89"/>
        <v>0.19509032200654344</v>
      </c>
      <c r="D1912" s="241">
        <f>((C1912-C1911)/($A$3))*$D$2*'D-term Reaction'!$G$4</f>
        <v>32.865096391845888</v>
      </c>
    </row>
    <row r="1913" spans="1:4" x14ac:dyDescent="0.25">
      <c r="A1913" s="241">
        <f t="shared" si="88"/>
        <v>5.9593749999996899E-2</v>
      </c>
      <c r="B1913" s="241">
        <f t="shared" si="90"/>
        <v>1.0401071511103167E-3</v>
      </c>
      <c r="C1913" s="241">
        <f t="shared" si="89"/>
        <v>0.29028467724517487</v>
      </c>
      <c r="D1913" s="241">
        <f>((C1913-C1912)/($A$3))*$D$2*'D-term Reaction'!$G$4</f>
        <v>32.229000909591058</v>
      </c>
    </row>
    <row r="1914" spans="1:4" x14ac:dyDescent="0.25">
      <c r="A1914" s="241">
        <f t="shared" si="88"/>
        <v>5.9624999999996896E-2</v>
      </c>
      <c r="B1914" s="241">
        <f t="shared" si="90"/>
        <v>1.0406525665015648E-3</v>
      </c>
      <c r="C1914" s="241">
        <f t="shared" si="89"/>
        <v>0.38268343235608016</v>
      </c>
      <c r="D1914" s="241">
        <f>((C1914-C1913)/($A$3))*$D$2*'D-term Reaction'!$G$4</f>
        <v>31.282522530348093</v>
      </c>
    </row>
    <row r="1915" spans="1:4" x14ac:dyDescent="0.25">
      <c r="A1915" s="241">
        <f t="shared" ref="A1915:A1978" si="91">A1914+$A$3</f>
        <v>5.9656249999996892E-2</v>
      </c>
      <c r="B1915" s="241">
        <f t="shared" si="90"/>
        <v>1.0411979818928129E-3</v>
      </c>
      <c r="C1915" s="241">
        <f t="shared" ref="C1915:C1978" si="92">$C$2*COS(B1915*$B$2*360)</f>
        <v>0.47139673681738126</v>
      </c>
      <c r="D1915" s="241">
        <f>((C1915-C1914)/($A$3))*$D$2*'D-term Reaction'!$G$4</f>
        <v>30.034776358418096</v>
      </c>
    </row>
    <row r="1916" spans="1:4" x14ac:dyDescent="0.25">
      <c r="A1916" s="241">
        <f t="shared" si="91"/>
        <v>5.9687499999996889E-2</v>
      </c>
      <c r="B1916" s="241">
        <f t="shared" si="90"/>
        <v>1.0417433972840613E-3</v>
      </c>
      <c r="C1916" s="241">
        <f t="shared" si="92"/>
        <v>0.55557023301148734</v>
      </c>
      <c r="D1916" s="241">
        <f>((C1916-C1915)/($A$3))*$D$2*'D-term Reaction'!$G$4</f>
        <v>28.497778871476552</v>
      </c>
    </row>
    <row r="1917" spans="1:4" x14ac:dyDescent="0.25">
      <c r="A1917" s="241">
        <f t="shared" si="91"/>
        <v>5.9718749999996885E-2</v>
      </c>
      <c r="B1917" s="241">
        <f t="shared" si="90"/>
        <v>1.0422888126753094E-3</v>
      </c>
      <c r="C1917" s="241">
        <f t="shared" si="92"/>
        <v>0.63439328415608709</v>
      </c>
      <c r="D1917" s="241">
        <f>((C1917-C1916)/($A$3))*$D$2*'D-term Reaction'!$G$4</f>
        <v>26.686332195515689</v>
      </c>
    </row>
    <row r="1918" spans="1:4" x14ac:dyDescent="0.25">
      <c r="A1918" s="241">
        <f t="shared" si="91"/>
        <v>5.9749999999996882E-2</v>
      </c>
      <c r="B1918" s="241">
        <f t="shared" si="90"/>
        <v>1.0428342280665575E-3</v>
      </c>
      <c r="C1918" s="241">
        <f t="shared" si="92"/>
        <v>0.70710678117962078</v>
      </c>
      <c r="D1918" s="241">
        <f>((C1918-C1917)/($A$3))*$D$2*'D-term Reaction'!$G$4</f>
        <v>24.617881552287564</v>
      </c>
    </row>
    <row r="1919" spans="1:4" x14ac:dyDescent="0.25">
      <c r="A1919" s="241">
        <f t="shared" si="91"/>
        <v>5.9781249999996879E-2</v>
      </c>
      <c r="B1919" s="241">
        <f t="shared" si="90"/>
        <v>1.0433796434578056E-3</v>
      </c>
      <c r="C1919" s="241">
        <f t="shared" si="92"/>
        <v>0.77301045335649299</v>
      </c>
      <c r="D1919" s="241">
        <f>((C1919-C1918)/($A$3))*$D$2*'D-term Reaction'!$G$4</f>
        <v>22.31234725220185</v>
      </c>
    </row>
    <row r="1920" spans="1:4" x14ac:dyDescent="0.25">
      <c r="A1920" s="241">
        <f t="shared" si="91"/>
        <v>5.9812499999996875E-2</v>
      </c>
      <c r="B1920" s="241">
        <f t="shared" si="90"/>
        <v>1.0439250588490539E-3</v>
      </c>
      <c r="C1920" s="241">
        <f t="shared" si="92"/>
        <v>0.83146961229709859</v>
      </c>
      <c r="D1920" s="241">
        <f>((C1920-C1919)/($A$3))*$D$2*'D-term Reaction'!$G$4</f>
        <v>19.791932850931431</v>
      </c>
    </row>
    <row r="1921" spans="1:4" x14ac:dyDescent="0.25">
      <c r="A1921" s="241">
        <f t="shared" si="91"/>
        <v>5.9843749999996872E-2</v>
      </c>
      <c r="B1921" s="241">
        <f t="shared" si="90"/>
        <v>1.044470474240302E-3</v>
      </c>
      <c r="C1921" s="241">
        <f t="shared" si="92"/>
        <v>0.88192126434371165</v>
      </c>
      <c r="D1921" s="241">
        <f>((C1921-C1920)/($A$3))*$D$2*'D-term Reaction'!$G$4</f>
        <v>17.080911316901314</v>
      </c>
    </row>
    <row r="1922" spans="1:4" x14ac:dyDescent="0.25">
      <c r="A1922" s="241">
        <f t="shared" si="91"/>
        <v>5.9874999999996868E-2</v>
      </c>
      <c r="B1922" s="241">
        <f t="shared" si="90"/>
        <v>1.0450158896315501E-3</v>
      </c>
      <c r="C1922" s="241">
        <f t="shared" si="92"/>
        <v>0.92387953250751031</v>
      </c>
      <c r="D1922" s="241">
        <f>((C1922-C1921)/($A$3))*$D$2*'D-term Reaction'!$G$4</f>
        <v>14.205391269535674</v>
      </c>
    </row>
    <row r="1923" spans="1:4" x14ac:dyDescent="0.25">
      <c r="A1923" s="241">
        <f t="shared" si="91"/>
        <v>5.9906249999996865E-2</v>
      </c>
      <c r="B1923" s="241">
        <f t="shared" si="90"/>
        <v>1.0455613050227982E-3</v>
      </c>
      <c r="C1923" s="241">
        <f t="shared" si="92"/>
        <v>0.95694033572934722</v>
      </c>
      <c r="D1923" s="241">
        <f>((C1923-C1922)/($A$3))*$D$2*'D-term Reaction'!$G$4</f>
        <v>11.193065538785103</v>
      </c>
    </row>
    <row r="1924" spans="1:4" x14ac:dyDescent="0.25">
      <c r="A1924" s="241">
        <f t="shared" si="91"/>
        <v>5.9937499999996861E-2</v>
      </c>
      <c r="B1924" s="241">
        <f t="shared" si="90"/>
        <v>1.0461067204140465E-3</v>
      </c>
      <c r="C1924" s="241">
        <f t="shared" si="92"/>
        <v>0.9807852804013093</v>
      </c>
      <c r="D1924" s="241">
        <f>((C1924-C1923)/($A$3))*$D$2*'D-term Reaction'!$G$4</f>
        <v>8.0729444681394806</v>
      </c>
    </row>
    <row r="1925" spans="1:4" x14ac:dyDescent="0.25">
      <c r="A1925" s="241">
        <f t="shared" si="91"/>
        <v>5.9968749999996858E-2</v>
      </c>
      <c r="B1925" s="241">
        <f t="shared" si="90"/>
        <v>1.0466521358052947E-3</v>
      </c>
      <c r="C1925" s="241">
        <f t="shared" si="92"/>
        <v>0.99518472667122992</v>
      </c>
      <c r="D1925" s="241">
        <f>((C1925-C1924)/($A$3))*$D$2*'D-term Reaction'!$G$4</f>
        <v>4.8750765291443257</v>
      </c>
    </row>
    <row r="1926" spans="1:4" x14ac:dyDescent="0.25">
      <c r="A1926" s="241">
        <f t="shared" si="91"/>
        <v>5.9999999999996854E-2</v>
      </c>
      <c r="B1926" s="241">
        <f t="shared" si="90"/>
        <v>1.0471975511965428E-3</v>
      </c>
      <c r="C1926" s="241">
        <f t="shared" si="92"/>
        <v>1</v>
      </c>
      <c r="D1926" s="241">
        <f>((C1926-C1925)/($A$3))*$D$2*'D-term Reaction'!$G$4</f>
        <v>1.6302589381883967</v>
      </c>
    </row>
    <row r="1927" spans="1:4" x14ac:dyDescent="0.25">
      <c r="A1927" s="241">
        <f t="shared" si="91"/>
        <v>6.0031249999996851E-2</v>
      </c>
      <c r="B1927" s="241">
        <f t="shared" si="90"/>
        <v>1.0477429665877911E-3</v>
      </c>
      <c r="C1927" s="241">
        <f t="shared" si="92"/>
        <v>0.99518472667316471</v>
      </c>
      <c r="D1927" s="241">
        <f>((C1927-C1926)/($A$3))*$D$2*'D-term Reaction'!$G$4</f>
        <v>-1.6302589375333556</v>
      </c>
    </row>
    <row r="1928" spans="1:4" x14ac:dyDescent="0.25">
      <c r="A1928" s="241">
        <f t="shared" si="91"/>
        <v>6.0062499999996848E-2</v>
      </c>
      <c r="B1928" s="241">
        <f t="shared" si="90"/>
        <v>1.0482883819790392E-3</v>
      </c>
      <c r="C1928" s="241">
        <f t="shared" si="92"/>
        <v>0.98078528040516022</v>
      </c>
      <c r="D1928" s="241">
        <f>((C1928-C1927)/($A$3))*$D$2*'D-term Reaction'!$G$4</f>
        <v>-4.8750765284955992</v>
      </c>
    </row>
    <row r="1929" spans="1:4" x14ac:dyDescent="0.25">
      <c r="A1929" s="241">
        <f t="shared" si="91"/>
        <v>6.0093749999996844E-2</v>
      </c>
      <c r="B1929" s="241">
        <f t="shared" si="90"/>
        <v>1.0488337973702873E-3</v>
      </c>
      <c r="C1929" s="241">
        <f t="shared" si="92"/>
        <v>0.95694033573509374</v>
      </c>
      <c r="D1929" s="241">
        <f>((C1929-C1928)/($A$3))*$D$2*'D-term Reaction'!$G$4</f>
        <v>-8.0729444674977078</v>
      </c>
    </row>
    <row r="1930" spans="1:4" x14ac:dyDescent="0.25">
      <c r="A1930" s="241">
        <f t="shared" si="91"/>
        <v>6.0124999999996841E-2</v>
      </c>
      <c r="B1930" s="241">
        <f t="shared" si="90"/>
        <v>1.0493792127615354E-3</v>
      </c>
      <c r="C1930" s="241">
        <f t="shared" si="92"/>
        <v>0.92387953251509691</v>
      </c>
      <c r="D1930" s="241">
        <f>((C1930-C1929)/($A$3))*$D$2*'D-term Reaction'!$G$4</f>
        <v>-11.193065538162125</v>
      </c>
    </row>
    <row r="1931" spans="1:4" x14ac:dyDescent="0.25">
      <c r="A1931" s="241">
        <f t="shared" si="91"/>
        <v>6.0156249999996837E-2</v>
      </c>
      <c r="B1931" s="241">
        <f t="shared" si="90"/>
        <v>1.0499246281527837E-3</v>
      </c>
      <c r="C1931" s="241">
        <f t="shared" si="92"/>
        <v>0.88192126435304352</v>
      </c>
      <c r="D1931" s="241">
        <f>((C1931-C1930)/($A$3))*$D$2*'D-term Reaction'!$G$4</f>
        <v>-14.205391268944796</v>
      </c>
    </row>
    <row r="1932" spans="1:4" x14ac:dyDescent="0.25">
      <c r="A1932" s="241">
        <f t="shared" si="91"/>
        <v>6.0187499999996834E-2</v>
      </c>
      <c r="B1932" s="241">
        <f t="shared" si="90"/>
        <v>1.0504700435440318E-3</v>
      </c>
      <c r="C1932" s="241">
        <f t="shared" si="92"/>
        <v>0.83146961230806515</v>
      </c>
      <c r="D1932" s="241">
        <f>((C1932-C1931)/($A$3))*$D$2*'D-term Reaction'!$G$4</f>
        <v>-17.080911316347876</v>
      </c>
    </row>
    <row r="1933" spans="1:4" x14ac:dyDescent="0.25">
      <c r="A1933" s="241">
        <f t="shared" si="91"/>
        <v>6.021874999999683E-2</v>
      </c>
      <c r="B1933" s="241">
        <f t="shared" si="90"/>
        <v>1.0510154589352799E-3</v>
      </c>
      <c r="C1933" s="241">
        <f t="shared" si="92"/>
        <v>0.77301045336905161</v>
      </c>
      <c r="D1933" s="241">
        <f>((C1933-C1932)/($A$3))*$D$2*'D-term Reaction'!$G$4</f>
        <v>-19.791932850392421</v>
      </c>
    </row>
    <row r="1934" spans="1:4" x14ac:dyDescent="0.25">
      <c r="A1934" s="241">
        <f t="shared" si="91"/>
        <v>6.0249999999996827E-2</v>
      </c>
      <c r="B1934" s="241">
        <f t="shared" si="90"/>
        <v>1.0515608743265283E-3</v>
      </c>
      <c r="C1934" s="241">
        <f t="shared" si="92"/>
        <v>0.70710678119357862</v>
      </c>
      <c r="D1934" s="241">
        <f>((C1934-C1933)/($A$3))*$D$2*'D-term Reaction'!$G$4</f>
        <v>-22.312347251728134</v>
      </c>
    </row>
    <row r="1935" spans="1:4" x14ac:dyDescent="0.25">
      <c r="A1935" s="241">
        <f t="shared" si="91"/>
        <v>6.0281249999996823E-2</v>
      </c>
      <c r="B1935" s="241">
        <f t="shared" si="90"/>
        <v>1.0521062897177764E-3</v>
      </c>
      <c r="C1935" s="241">
        <f t="shared" si="92"/>
        <v>0.63439328417134588</v>
      </c>
      <c r="D1935" s="241">
        <f>((C1935-C1934)/($A$3))*$D$2*'D-term Reaction'!$G$4</f>
        <v>-24.617881551847113</v>
      </c>
    </row>
    <row r="1936" spans="1:4" x14ac:dyDescent="0.25">
      <c r="A1936" s="241">
        <f t="shared" si="91"/>
        <v>6.031249999999682E-2</v>
      </c>
      <c r="B1936" s="241">
        <f t="shared" si="90"/>
        <v>1.0526517051090245E-3</v>
      </c>
      <c r="C1936" s="241">
        <f t="shared" si="92"/>
        <v>0.55557023302789998</v>
      </c>
      <c r="D1936" s="241">
        <f>((C1936-C1935)/($A$3))*$D$2*'D-term Reaction'!$G$4</f>
        <v>-26.686332195125043</v>
      </c>
    </row>
    <row r="1937" spans="1:4" x14ac:dyDescent="0.25">
      <c r="A1937" s="241">
        <f t="shared" si="91"/>
        <v>6.0343749999996817E-2</v>
      </c>
      <c r="B1937" s="241">
        <f t="shared" si="90"/>
        <v>1.0531971205002726E-3</v>
      </c>
      <c r="C1937" s="241">
        <f t="shared" si="92"/>
        <v>0.4713967368348399</v>
      </c>
      <c r="D1937" s="241">
        <f>((C1937-C1936)/($A$3))*$D$2*'D-term Reaction'!$G$4</f>
        <v>-28.497778871122417</v>
      </c>
    </row>
    <row r="1938" spans="1:4" x14ac:dyDescent="0.25">
      <c r="A1938" s="241">
        <f t="shared" si="91"/>
        <v>6.0374999999996813E-2</v>
      </c>
      <c r="B1938" s="241">
        <f t="shared" si="90"/>
        <v>1.0537425358915209E-3</v>
      </c>
      <c r="C1938" s="241">
        <f t="shared" si="92"/>
        <v>0.38268343237434321</v>
      </c>
      <c r="D1938" s="241">
        <f>((C1938-C1937)/($A$3))*$D$2*'D-term Reaction'!$G$4</f>
        <v>-30.034776358145759</v>
      </c>
    </row>
    <row r="1939" spans="1:4" x14ac:dyDescent="0.25">
      <c r="A1939" s="241">
        <f t="shared" si="91"/>
        <v>6.040624999999681E-2</v>
      </c>
      <c r="B1939" s="241">
        <f t="shared" si="90"/>
        <v>1.054287951282769E-3</v>
      </c>
      <c r="C1939" s="241">
        <f t="shared" si="92"/>
        <v>0.29028467726406426</v>
      </c>
      <c r="D1939" s="241">
        <f>((C1939-C1938)/($A$3))*$D$2*'D-term Reaction'!$G$4</f>
        <v>-31.282522530136042</v>
      </c>
    </row>
    <row r="1940" spans="1:4" x14ac:dyDescent="0.25">
      <c r="A1940" s="241">
        <f t="shared" si="91"/>
        <v>6.0437499999996806E-2</v>
      </c>
      <c r="B1940" s="241">
        <f t="shared" si="90"/>
        <v>1.0548333666740171E-3</v>
      </c>
      <c r="C1940" s="241">
        <f t="shared" si="92"/>
        <v>0.19509032202598717</v>
      </c>
      <c r="D1940" s="241">
        <f>((C1940-C1939)/($A$3))*$D$2*'D-term Reaction'!$G$4</f>
        <v>-32.229000909403375</v>
      </c>
    </row>
    <row r="1941" spans="1:4" x14ac:dyDescent="0.25">
      <c r="A1941" s="241">
        <f t="shared" si="91"/>
        <v>6.0468749999996803E-2</v>
      </c>
      <c r="B1941" s="241">
        <f t="shared" si="90"/>
        <v>1.0553787820652652E-3</v>
      </c>
      <c r="C1941" s="241">
        <f t="shared" si="92"/>
        <v>9.8017140339610537E-2</v>
      </c>
      <c r="D1941" s="241">
        <f>((C1941-C1940)/($A$3))*$D$2*'D-term Reaction'!$G$4</f>
        <v>-32.865096391739669</v>
      </c>
    </row>
    <row r="1942" spans="1:4" x14ac:dyDescent="0.25">
      <c r="A1942" s="241">
        <f t="shared" si="91"/>
        <v>6.0499999999996799E-2</v>
      </c>
      <c r="B1942" s="241">
        <f t="shared" si="90"/>
        <v>1.0559241974565136E-3</v>
      </c>
      <c r="C1942" s="241">
        <f t="shared" si="92"/>
        <v>1.0031393792887811E-11</v>
      </c>
      <c r="D1942" s="241">
        <f>((C1942-C1941)/($A$3))*$D$2*'D-term Reaction'!$G$4</f>
        <v>-33.184683029982317</v>
      </c>
    </row>
    <row r="1943" spans="1:4" x14ac:dyDescent="0.25">
      <c r="A1943" s="241">
        <f t="shared" si="91"/>
        <v>6.0531249999996796E-2</v>
      </c>
      <c r="B1943" s="241">
        <f t="shared" si="90"/>
        <v>1.0564696128477617E-3</v>
      </c>
      <c r="C1943" s="241">
        <f t="shared" si="92"/>
        <v>-9.8017140319559493E-2</v>
      </c>
      <c r="D1943" s="241">
        <f>((C1943-C1942)/($A$3))*$D$2*'D-term Reaction'!$G$4</f>
        <v>-33.184683029986289</v>
      </c>
    </row>
    <row r="1944" spans="1:4" x14ac:dyDescent="0.25">
      <c r="A1944" s="241">
        <f t="shared" si="91"/>
        <v>6.0562499999996793E-2</v>
      </c>
      <c r="B1944" s="241">
        <f t="shared" si="90"/>
        <v>1.0570150282390098E-3</v>
      </c>
      <c r="C1944" s="241">
        <f t="shared" si="92"/>
        <v>-0.19509032200622625</v>
      </c>
      <c r="D1944" s="241">
        <f>((C1944-C1943)/($A$3))*$D$2*'D-term Reaction'!$G$4</f>
        <v>-32.865096391837895</v>
      </c>
    </row>
    <row r="1945" spans="1:4" x14ac:dyDescent="0.25">
      <c r="A1945" s="241">
        <f t="shared" si="91"/>
        <v>6.0593749999996789E-2</v>
      </c>
      <c r="B1945" s="241">
        <f t="shared" si="90"/>
        <v>1.0575604436302581E-3</v>
      </c>
      <c r="C1945" s="241">
        <f t="shared" si="92"/>
        <v>-0.29028467724483814</v>
      </c>
      <c r="D1945" s="241">
        <f>((C1945-C1944)/($A$3))*$D$2*'D-term Reaction'!$G$4</f>
        <v>-32.229000909584435</v>
      </c>
    </row>
    <row r="1946" spans="1:4" x14ac:dyDescent="0.25">
      <c r="A1946" s="241">
        <f t="shared" si="91"/>
        <v>6.0624999999996786E-2</v>
      </c>
      <c r="B1946" s="241">
        <f t="shared" si="90"/>
        <v>1.0581058590215062E-3</v>
      </c>
      <c r="C1946" s="241">
        <f t="shared" si="92"/>
        <v>-0.38268343235575508</v>
      </c>
      <c r="D1946" s="241">
        <f>((C1946-C1945)/($A$3))*$D$2*'D-term Reaction'!$G$4</f>
        <v>-31.282522530352033</v>
      </c>
    </row>
    <row r="1947" spans="1:4" x14ac:dyDescent="0.25">
      <c r="A1947" s="241">
        <f t="shared" si="91"/>
        <v>6.0656249999996782E-2</v>
      </c>
      <c r="B1947" s="241">
        <f t="shared" si="90"/>
        <v>1.0586512744127543E-3</v>
      </c>
      <c r="C1947" s="241">
        <f t="shared" si="92"/>
        <v>-0.47139673681707095</v>
      </c>
      <c r="D1947" s="241">
        <f>((C1947-C1946)/($A$3))*$D$2*'D-term Reaction'!$G$4</f>
        <v>-30.034776358423098</v>
      </c>
    </row>
    <row r="1948" spans="1:4" x14ac:dyDescent="0.25">
      <c r="A1948" s="241">
        <f t="shared" si="91"/>
        <v>6.0687499999996779E-2</v>
      </c>
      <c r="B1948" s="241">
        <f t="shared" si="90"/>
        <v>1.0591966898040024E-3</v>
      </c>
      <c r="C1948" s="241">
        <f t="shared" si="92"/>
        <v>-0.55557023301117114</v>
      </c>
      <c r="D1948" s="241">
        <f>((C1948-C1947)/($A$3))*$D$2*'D-term Reaction'!$G$4</f>
        <v>-28.497778871474562</v>
      </c>
    </row>
    <row r="1949" spans="1:4" x14ac:dyDescent="0.25">
      <c r="A1949" s="241">
        <f t="shared" si="91"/>
        <v>6.0718749999996775E-2</v>
      </c>
      <c r="B1949" s="241">
        <f t="shared" si="90"/>
        <v>1.0597421051952507E-3</v>
      </c>
      <c r="C1949" s="241">
        <f t="shared" si="92"/>
        <v>-0.6343932841558152</v>
      </c>
      <c r="D1949" s="241">
        <f>((C1949-C1948)/($A$3))*$D$2*'D-term Reaction'!$G$4</f>
        <v>-26.686332195530689</v>
      </c>
    </row>
    <row r="1950" spans="1:4" x14ac:dyDescent="0.25">
      <c r="A1950" s="241">
        <f t="shared" si="91"/>
        <v>6.0749999999996772E-2</v>
      </c>
      <c r="B1950" s="241">
        <f t="shared" si="90"/>
        <v>1.0602875205864989E-3</v>
      </c>
      <c r="C1950" s="241">
        <f t="shared" si="92"/>
        <v>-0.70710678117937198</v>
      </c>
      <c r="D1950" s="241">
        <f>((C1950-C1949)/($A$3))*$D$2*'D-term Reaction'!$G$4</f>
        <v>-24.617881552295383</v>
      </c>
    </row>
    <row r="1951" spans="1:4" x14ac:dyDescent="0.25">
      <c r="A1951" s="241">
        <f t="shared" si="91"/>
        <v>6.0781249999996768E-2</v>
      </c>
      <c r="B1951" s="241">
        <f t="shared" si="90"/>
        <v>1.060832935977747E-3</v>
      </c>
      <c r="C1951" s="241">
        <f t="shared" si="92"/>
        <v>-0.77301045335626972</v>
      </c>
      <c r="D1951" s="241">
        <f>((C1951-C1950)/($A$3))*$D$2*'D-term Reaction'!$G$4</f>
        <v>-22.3123472522105</v>
      </c>
    </row>
    <row r="1952" spans="1:4" x14ac:dyDescent="0.25">
      <c r="A1952" s="241">
        <f t="shared" si="91"/>
        <v>6.0812499999996765E-2</v>
      </c>
      <c r="B1952" s="241">
        <f t="shared" si="90"/>
        <v>1.0613783513689953E-3</v>
      </c>
      <c r="C1952" s="241">
        <f t="shared" si="92"/>
        <v>-0.83146961229691896</v>
      </c>
      <c r="D1952" s="241">
        <f>((C1952-C1951)/($A$3))*$D$2*'D-term Reaction'!$G$4</f>
        <v>-19.7919328509462</v>
      </c>
    </row>
    <row r="1953" spans="1:4" x14ac:dyDescent="0.25">
      <c r="A1953" s="241">
        <f t="shared" si="91"/>
        <v>6.0843749999996762E-2</v>
      </c>
      <c r="B1953" s="241">
        <f t="shared" si="90"/>
        <v>1.0619237667602434E-3</v>
      </c>
      <c r="C1953" s="241">
        <f t="shared" si="92"/>
        <v>-0.88192126434357265</v>
      </c>
      <c r="D1953" s="241">
        <f>((C1953-C1952)/($A$3))*$D$2*'D-term Reaction'!$G$4</f>
        <v>-17.080911316915074</v>
      </c>
    </row>
    <row r="1954" spans="1:4" x14ac:dyDescent="0.25">
      <c r="A1954" s="241">
        <f t="shared" si="91"/>
        <v>6.0874999999996758E-2</v>
      </c>
      <c r="B1954" s="241">
        <f t="shared" si="90"/>
        <v>1.0624691821514915E-3</v>
      </c>
      <c r="C1954" s="241">
        <f t="shared" si="92"/>
        <v>-0.92387953250738652</v>
      </c>
      <c r="D1954" s="241">
        <f>((C1954-C1953)/($A$3))*$D$2*'D-term Reaction'!$G$4</f>
        <v>-14.205391269540822</v>
      </c>
    </row>
    <row r="1955" spans="1:4" x14ac:dyDescent="0.25">
      <c r="A1955" s="241">
        <f t="shared" si="91"/>
        <v>6.0906249999996755E-2</v>
      </c>
      <c r="B1955" s="241">
        <f t="shared" si="90"/>
        <v>1.0630145975427396E-3</v>
      </c>
      <c r="C1955" s="241">
        <f t="shared" si="92"/>
        <v>-0.95694033572924508</v>
      </c>
      <c r="D1955" s="241">
        <f>((C1955-C1954)/($A$3))*$D$2*'D-term Reaction'!$G$4</f>
        <v>-11.193065538792432</v>
      </c>
    </row>
    <row r="1956" spans="1:4" x14ac:dyDescent="0.25">
      <c r="A1956" s="241">
        <f t="shared" si="91"/>
        <v>6.0937499999996751E-2</v>
      </c>
      <c r="B1956" s="241">
        <f t="shared" si="90"/>
        <v>1.0635600129339879E-3</v>
      </c>
      <c r="C1956" s="241">
        <f t="shared" si="92"/>
        <v>-0.98078528040124058</v>
      </c>
      <c r="D1956" s="241">
        <f>((C1956-C1955)/($A$3))*$D$2*'D-term Reaction'!$G$4</f>
        <v>-8.0729444681507925</v>
      </c>
    </row>
    <row r="1957" spans="1:4" x14ac:dyDescent="0.25">
      <c r="A1957" s="241">
        <f t="shared" si="91"/>
        <v>6.0968749999996748E-2</v>
      </c>
      <c r="B1957" s="241">
        <f t="shared" si="90"/>
        <v>1.064105428325236E-3</v>
      </c>
      <c r="C1957" s="241">
        <f t="shared" si="92"/>
        <v>-0.9951847266711954</v>
      </c>
      <c r="D1957" s="241">
        <f>((C1957-C1956)/($A$3))*$D$2*'D-term Reaction'!$G$4</f>
        <v>-4.8750765291559031</v>
      </c>
    </row>
    <row r="1958" spans="1:4" x14ac:dyDescent="0.25">
      <c r="A1958" s="241">
        <f t="shared" si="91"/>
        <v>6.0999999999996744E-2</v>
      </c>
      <c r="B1958" s="241">
        <f t="shared" si="90"/>
        <v>1.0646508437164841E-3</v>
      </c>
      <c r="C1958" s="241">
        <f t="shared" si="92"/>
        <v>-1</v>
      </c>
      <c r="D1958" s="241">
        <f>((C1958-C1957)/($A$3))*$D$2*'D-term Reaction'!$G$4</f>
        <v>-1.6302589382000865</v>
      </c>
    </row>
    <row r="1959" spans="1:4" x14ac:dyDescent="0.25">
      <c r="A1959" s="241">
        <f t="shared" si="91"/>
        <v>6.1031249999996741E-2</v>
      </c>
      <c r="B1959" s="241">
        <f t="shared" si="90"/>
        <v>1.0651962591077325E-3</v>
      </c>
      <c r="C1959" s="241">
        <f t="shared" si="92"/>
        <v>-0.99518472667319913</v>
      </c>
      <c r="D1959" s="241">
        <f>((C1959-C1958)/($A$3))*$D$2*'D-term Reaction'!$G$4</f>
        <v>1.6302589375217034</v>
      </c>
    </row>
    <row r="1960" spans="1:4" x14ac:dyDescent="0.25">
      <c r="A1960" s="241">
        <f t="shared" si="91"/>
        <v>6.1062499999996737E-2</v>
      </c>
      <c r="B1960" s="241">
        <f t="shared" si="90"/>
        <v>1.0657416744989806E-3</v>
      </c>
      <c r="C1960" s="241">
        <f t="shared" si="92"/>
        <v>-0.98078528040523438</v>
      </c>
      <c r="D1960" s="241">
        <f>((C1960-C1959)/($A$3))*$D$2*'D-term Reaction'!$G$4</f>
        <v>4.8750765284821425</v>
      </c>
    </row>
    <row r="1961" spans="1:4" x14ac:dyDescent="0.25">
      <c r="A1961" s="241">
        <f t="shared" si="91"/>
        <v>6.1093749999996734E-2</v>
      </c>
      <c r="B1961" s="241">
        <f t="shared" si="90"/>
        <v>1.0662870898902287E-3</v>
      </c>
      <c r="C1961" s="241">
        <f t="shared" si="92"/>
        <v>-0.95694033573519588</v>
      </c>
      <c r="D1961" s="241">
        <f>((C1961-C1960)/($A$3))*$D$2*'D-term Reaction'!$G$4</f>
        <v>8.0729444674882345</v>
      </c>
    </row>
    <row r="1962" spans="1:4" x14ac:dyDescent="0.25">
      <c r="A1962" s="241">
        <f t="shared" si="91"/>
        <v>6.1124999999996731E-2</v>
      </c>
      <c r="B1962" s="241">
        <f t="shared" si="90"/>
        <v>1.0668325052814768E-3</v>
      </c>
      <c r="C1962" s="241">
        <f t="shared" si="92"/>
        <v>-0.92387953251522059</v>
      </c>
      <c r="D1962" s="241">
        <f>((C1962-C1961)/($A$3))*$D$2*'D-term Reaction'!$G$4</f>
        <v>11.193065538154832</v>
      </c>
    </row>
    <row r="1963" spans="1:4" x14ac:dyDescent="0.25">
      <c r="A1963" s="241">
        <f t="shared" si="91"/>
        <v>6.1156249999996727E-2</v>
      </c>
      <c r="B1963" s="241">
        <f t="shared" si="90"/>
        <v>1.0673779206727251E-3</v>
      </c>
      <c r="C1963" s="241">
        <f t="shared" si="92"/>
        <v>-0.88192126435319596</v>
      </c>
      <c r="D1963" s="241">
        <f>((C1963-C1962)/($A$3))*$D$2*'D-term Reaction'!$G$4</f>
        <v>14.20539126893506</v>
      </c>
    </row>
    <row r="1964" spans="1:4" x14ac:dyDescent="0.25">
      <c r="A1964" s="241">
        <f t="shared" si="91"/>
        <v>6.1187499999996724E-2</v>
      </c>
      <c r="B1964" s="241">
        <f t="shared" si="90"/>
        <v>1.0679233360639732E-3</v>
      </c>
      <c r="C1964" s="241">
        <f t="shared" si="92"/>
        <v>-0.83146961230826066</v>
      </c>
      <c r="D1964" s="241">
        <f>((C1964-C1963)/($A$3))*$D$2*'D-term Reaction'!$G$4</f>
        <v>17.080911316333289</v>
      </c>
    </row>
    <row r="1965" spans="1:4" x14ac:dyDescent="0.25">
      <c r="A1965" s="241">
        <f t="shared" si="91"/>
        <v>6.121874999999672E-2</v>
      </c>
      <c r="B1965" s="241">
        <f t="shared" si="90"/>
        <v>1.0684687514552213E-3</v>
      </c>
      <c r="C1965" s="241">
        <f t="shared" si="92"/>
        <v>-0.77301045336927476</v>
      </c>
      <c r="D1965" s="241">
        <f>((C1965-C1964)/($A$3))*$D$2*'D-term Reaction'!$G$4</f>
        <v>19.791932850383066</v>
      </c>
    </row>
    <row r="1966" spans="1:4" x14ac:dyDescent="0.25">
      <c r="A1966" s="241">
        <f t="shared" si="91"/>
        <v>6.1249999999996717E-2</v>
      </c>
      <c r="B1966" s="241">
        <f t="shared" si="90"/>
        <v>1.0690141668464694E-3</v>
      </c>
      <c r="C1966" s="241">
        <f t="shared" si="92"/>
        <v>-0.70710678119384751</v>
      </c>
      <c r="D1966" s="241">
        <f>((C1966-C1965)/($A$3))*$D$2*'D-term Reaction'!$G$4</f>
        <v>22.312347251712644</v>
      </c>
    </row>
    <row r="1967" spans="1:4" x14ac:dyDescent="0.25">
      <c r="A1967" s="241">
        <f t="shared" si="91"/>
        <v>6.1281249999996713E-2</v>
      </c>
      <c r="B1967" s="241">
        <f t="shared" si="90"/>
        <v>1.0695595822377178E-3</v>
      </c>
      <c r="C1967" s="241">
        <f t="shared" si="92"/>
        <v>-0.63439328417161789</v>
      </c>
      <c r="D1967" s="241">
        <f>((C1967-C1966)/($A$3))*$D$2*'D-term Reaction'!$G$4</f>
        <v>24.617881551846057</v>
      </c>
    </row>
    <row r="1968" spans="1:4" x14ac:dyDescent="0.25">
      <c r="A1968" s="241">
        <f t="shared" si="91"/>
        <v>6.131249999999671E-2</v>
      </c>
      <c r="B1968" s="241">
        <f t="shared" si="90"/>
        <v>1.0701049976289659E-3</v>
      </c>
      <c r="C1968" s="241">
        <f t="shared" si="92"/>
        <v>-0.55557023302821618</v>
      </c>
      <c r="D1968" s="241">
        <f>((C1968-C1967)/($A$3))*$D$2*'D-term Reaction'!$G$4</f>
        <v>26.686332195110079</v>
      </c>
    </row>
    <row r="1969" spans="1:4" x14ac:dyDescent="0.25">
      <c r="A1969" s="241">
        <f t="shared" si="91"/>
        <v>6.1343749999996706E-2</v>
      </c>
      <c r="B1969" s="241">
        <f t="shared" si="90"/>
        <v>1.070650413020214E-3</v>
      </c>
      <c r="C1969" s="241">
        <f t="shared" si="92"/>
        <v>-0.47139673683515021</v>
      </c>
      <c r="D1969" s="241">
        <f>((C1969-C1968)/($A$3))*$D$2*'D-term Reaction'!$G$4</f>
        <v>28.497778871124407</v>
      </c>
    </row>
    <row r="1970" spans="1:4" x14ac:dyDescent="0.25">
      <c r="A1970" s="241">
        <f t="shared" si="91"/>
        <v>6.1374999999996703E-2</v>
      </c>
      <c r="B1970" s="241">
        <f t="shared" si="90"/>
        <v>1.0711958284114623E-3</v>
      </c>
      <c r="C1970" s="241">
        <f t="shared" si="92"/>
        <v>-0.38268343237466823</v>
      </c>
      <c r="D1970" s="241">
        <f>((C1970-C1969)/($A$3))*$D$2*'D-term Reaction'!$G$4</f>
        <v>30.034776358140778</v>
      </c>
    </row>
    <row r="1971" spans="1:4" x14ac:dyDescent="0.25">
      <c r="A1971" s="241">
        <f t="shared" si="91"/>
        <v>6.14062499999967E-2</v>
      </c>
      <c r="B1971" s="241">
        <f t="shared" ref="B1971:B2034" si="93">RADIANS(A1971)</f>
        <v>1.0717412438027104E-3</v>
      </c>
      <c r="C1971" s="241">
        <f t="shared" si="92"/>
        <v>-0.29028467726437374</v>
      </c>
      <c r="D1971" s="241">
        <f>((C1971-C1970)/($A$3))*$D$2*'D-term Reaction'!$G$4</f>
        <v>31.2825225301413</v>
      </c>
    </row>
    <row r="1972" spans="1:4" x14ac:dyDescent="0.25">
      <c r="A1972" s="241">
        <f t="shared" si="91"/>
        <v>6.1437499999996696E-2</v>
      </c>
      <c r="B1972" s="241">
        <f t="shared" si="93"/>
        <v>1.0722866591939585E-3</v>
      </c>
      <c r="C1972" s="241">
        <f t="shared" si="92"/>
        <v>-0.19509032202630436</v>
      </c>
      <c r="D1972" s="241">
        <f>((C1972-C1971)/($A$3))*$D$2*'D-term Reaction'!$G$4</f>
        <v>32.229000909400767</v>
      </c>
    </row>
    <row r="1973" spans="1:4" x14ac:dyDescent="0.25">
      <c r="A1973" s="241">
        <f t="shared" si="91"/>
        <v>6.1468749999996693E-2</v>
      </c>
      <c r="B1973" s="241">
        <f t="shared" si="93"/>
        <v>1.0728320745852066E-3</v>
      </c>
      <c r="C1973" s="241">
        <f t="shared" si="92"/>
        <v>-9.8017140339904107E-2</v>
      </c>
      <c r="D1973" s="241">
        <f>((C1973-C1972)/($A$3))*$D$2*'D-term Reaction'!$G$4</f>
        <v>32.865096391747663</v>
      </c>
    </row>
    <row r="1974" spans="1:4" x14ac:dyDescent="0.25">
      <c r="A1974" s="241">
        <f t="shared" si="91"/>
        <v>6.1499999999996689E-2</v>
      </c>
      <c r="B1974" s="241">
        <f t="shared" si="93"/>
        <v>1.073377489976455E-3</v>
      </c>
      <c r="C1974" s="241">
        <f t="shared" si="92"/>
        <v>-1.0383234961934551E-11</v>
      </c>
      <c r="D1974" s="241">
        <f>((C1974-C1973)/($A$3))*$D$2*'D-term Reaction'!$G$4</f>
        <v>33.184683029962585</v>
      </c>
    </row>
    <row r="1975" spans="1:4" x14ac:dyDescent="0.25">
      <c r="A1975" s="241">
        <f t="shared" si="91"/>
        <v>6.1531249999996686E-2</v>
      </c>
      <c r="B1975" s="241">
        <f t="shared" si="93"/>
        <v>1.0739229053677031E-3</v>
      </c>
      <c r="C1975" s="241">
        <f t="shared" si="92"/>
        <v>9.8017140319209356E-2</v>
      </c>
      <c r="D1975" s="241">
        <f>((C1975-C1974)/($A$3))*$D$2*'D-term Reaction'!$G$4</f>
        <v>33.184683029986864</v>
      </c>
    </row>
    <row r="1976" spans="1:4" x14ac:dyDescent="0.25">
      <c r="A1976" s="241">
        <f t="shared" si="91"/>
        <v>6.1562499999996682E-2</v>
      </c>
      <c r="B1976" s="241">
        <f t="shared" si="93"/>
        <v>1.0744683207589512E-3</v>
      </c>
      <c r="C1976" s="241">
        <f t="shared" si="92"/>
        <v>0.19509032200588117</v>
      </c>
      <c r="D1976" s="241">
        <f>((C1976-C1975)/($A$3))*$D$2*'D-term Reaction'!$G$4</f>
        <v>32.8650963918396</v>
      </c>
    </row>
    <row r="1977" spans="1:4" x14ac:dyDescent="0.25">
      <c r="A1977" s="241">
        <f t="shared" si="91"/>
        <v>6.1593749999996679E-2</v>
      </c>
      <c r="B1977" s="241">
        <f t="shared" si="93"/>
        <v>1.0750137361501995E-3</v>
      </c>
      <c r="C1977" s="241">
        <f t="shared" si="92"/>
        <v>0.29028467724447427</v>
      </c>
      <c r="D1977" s="241">
        <f>((C1977-C1976)/($A$3))*$D$2*'D-term Reaction'!$G$4</f>
        <v>32.229000909578069</v>
      </c>
    </row>
    <row r="1978" spans="1:4" x14ac:dyDescent="0.25">
      <c r="A1978" s="241">
        <f t="shared" si="91"/>
        <v>6.1624999999996675E-2</v>
      </c>
      <c r="B1978" s="241">
        <f t="shared" si="93"/>
        <v>1.0755591515414476E-3</v>
      </c>
      <c r="C1978" s="241">
        <f t="shared" si="92"/>
        <v>0.38268343235543001</v>
      </c>
      <c r="D1978" s="241">
        <f>((C1978-C1977)/($A$3))*$D$2*'D-term Reaction'!$G$4</f>
        <v>31.282522530365174</v>
      </c>
    </row>
    <row r="1979" spans="1:4" x14ac:dyDescent="0.25">
      <c r="A1979" s="241">
        <f t="shared" ref="A1979:A2042" si="94">A1978+$A$3</f>
        <v>6.1656249999996672E-2</v>
      </c>
      <c r="B1979" s="241">
        <f t="shared" si="93"/>
        <v>1.0761045669326957E-3</v>
      </c>
      <c r="C1979" s="241">
        <f t="shared" ref="C1979:C2042" si="95">$C$2*COS(B1979*$B$2*360)</f>
        <v>0.47139673681676064</v>
      </c>
      <c r="D1979" s="241">
        <f>((C1979-C1978)/($A$3))*$D$2*'D-term Reaction'!$G$4</f>
        <v>30.034776358428097</v>
      </c>
    </row>
    <row r="1980" spans="1:4" x14ac:dyDescent="0.25">
      <c r="A1980" s="241">
        <f t="shared" si="94"/>
        <v>6.1687499999996669E-2</v>
      </c>
      <c r="B1980" s="241">
        <f t="shared" si="93"/>
        <v>1.0766499823239438E-3</v>
      </c>
      <c r="C1980" s="241">
        <f t="shared" si="95"/>
        <v>0.5555702330108786</v>
      </c>
      <c r="D1980" s="241">
        <f>((C1980-C1979)/($A$3))*$D$2*'D-term Reaction'!$G$4</f>
        <v>28.497778871480573</v>
      </c>
    </row>
    <row r="1981" spans="1:4" x14ac:dyDescent="0.25">
      <c r="A1981" s="241">
        <f t="shared" si="94"/>
        <v>6.1718749999996665E-2</v>
      </c>
      <c r="B1981" s="241">
        <f t="shared" si="93"/>
        <v>1.0771953977151921E-3</v>
      </c>
      <c r="C1981" s="241">
        <f t="shared" si="95"/>
        <v>0.63439328415556517</v>
      </c>
      <c r="D1981" s="241">
        <f>((C1981-C1980)/($A$3))*$D$2*'D-term Reaction'!$G$4</f>
        <v>26.686332195545084</v>
      </c>
    </row>
    <row r="1982" spans="1:4" x14ac:dyDescent="0.25">
      <c r="A1982" s="241">
        <f t="shared" si="94"/>
        <v>6.1749999999996662E-2</v>
      </c>
      <c r="B1982" s="241">
        <f t="shared" si="93"/>
        <v>1.0777408131064402E-3</v>
      </c>
      <c r="C1982" s="241">
        <f t="shared" si="95"/>
        <v>0.70710678117914327</v>
      </c>
      <c r="D1982" s="241">
        <f>((C1982-C1981)/($A$3))*$D$2*'D-term Reaction'!$G$4</f>
        <v>24.617881552302599</v>
      </c>
    </row>
    <row r="1983" spans="1:4" x14ac:dyDescent="0.25">
      <c r="A1983" s="241">
        <f t="shared" si="94"/>
        <v>6.1781249999996658E-2</v>
      </c>
      <c r="B1983" s="241">
        <f t="shared" si="93"/>
        <v>1.0782862284976883E-3</v>
      </c>
      <c r="C1983" s="241">
        <f t="shared" si="95"/>
        <v>0.77301045335608265</v>
      </c>
      <c r="D1983" s="241">
        <f>((C1983-C1982)/($A$3))*$D$2*'D-term Reaction'!$G$4</f>
        <v>22.312347252224594</v>
      </c>
    </row>
    <row r="1984" spans="1:4" x14ac:dyDescent="0.25">
      <c r="A1984" s="241">
        <f t="shared" si="94"/>
        <v>6.1812499999996655E-2</v>
      </c>
      <c r="B1984" s="241">
        <f t="shared" si="93"/>
        <v>1.0788316438889367E-3</v>
      </c>
      <c r="C1984" s="241">
        <f t="shared" si="95"/>
        <v>0.83146961229672345</v>
      </c>
      <c r="D1984" s="241">
        <f>((C1984-C1983)/($A$3))*$D$2*'D-term Reaction'!$G$4</f>
        <v>19.791932850943347</v>
      </c>
    </row>
    <row r="1985" spans="1:4" x14ac:dyDescent="0.25">
      <c r="A1985" s="241">
        <f t="shared" si="94"/>
        <v>6.1843749999996651E-2</v>
      </c>
      <c r="B1985" s="241">
        <f t="shared" si="93"/>
        <v>1.0793770592801848E-3</v>
      </c>
      <c r="C1985" s="241">
        <f t="shared" si="95"/>
        <v>0.88192126434339335</v>
      </c>
      <c r="D1985" s="241">
        <f>((C1985-C1984)/($A$3))*$D$2*'D-term Reaction'!$G$4</f>
        <v>17.08091131692056</v>
      </c>
    </row>
    <row r="1986" spans="1:4" x14ac:dyDescent="0.25">
      <c r="A1986" s="241">
        <f t="shared" si="94"/>
        <v>6.1874999999996648E-2</v>
      </c>
      <c r="B1986" s="241">
        <f t="shared" si="93"/>
        <v>1.0799224746714329E-3</v>
      </c>
      <c r="C1986" s="241">
        <f t="shared" si="95"/>
        <v>0.92387953250725185</v>
      </c>
      <c r="D1986" s="241">
        <f>((C1986-C1985)/($A$3))*$D$2*'D-term Reaction'!$G$4</f>
        <v>14.205391269555935</v>
      </c>
    </row>
    <row r="1987" spans="1:4" x14ac:dyDescent="0.25">
      <c r="A1987" s="241">
        <f t="shared" si="94"/>
        <v>6.1906249999996645E-2</v>
      </c>
      <c r="B1987" s="241">
        <f t="shared" si="93"/>
        <v>1.080467890062681E-3</v>
      </c>
      <c r="C1987" s="241">
        <f t="shared" si="95"/>
        <v>0.95694033572914294</v>
      </c>
      <c r="D1987" s="241">
        <f>((C1987-C1986)/($A$3))*$D$2*'D-term Reaction'!$G$4</f>
        <v>11.193065538803445</v>
      </c>
    </row>
    <row r="1988" spans="1:4" x14ac:dyDescent="0.25">
      <c r="A1988" s="241">
        <f t="shared" si="94"/>
        <v>6.1937499999996641E-2</v>
      </c>
      <c r="B1988" s="241">
        <f t="shared" si="93"/>
        <v>1.0810133054539293E-3</v>
      </c>
      <c r="C1988" s="241">
        <f t="shared" si="95"/>
        <v>0.98078528040117197</v>
      </c>
      <c r="D1988" s="241">
        <f>((C1988-C1987)/($A$3))*$D$2*'D-term Reaction'!$G$4</f>
        <v>8.0729444681621452</v>
      </c>
    </row>
    <row r="1989" spans="1:4" x14ac:dyDescent="0.25">
      <c r="A1989" s="241">
        <f t="shared" si="94"/>
        <v>6.1968749999996638E-2</v>
      </c>
      <c r="B1989" s="241">
        <f t="shared" si="93"/>
        <v>1.0815587208451774E-3</v>
      </c>
      <c r="C1989" s="241">
        <f t="shared" si="95"/>
        <v>0.99518472667116087</v>
      </c>
      <c r="D1989" s="241">
        <f>((C1989-C1988)/($A$3))*$D$2*'D-term Reaction'!$G$4</f>
        <v>4.8750765291674423</v>
      </c>
    </row>
    <row r="1990" spans="1:4" x14ac:dyDescent="0.25">
      <c r="A1990" s="241">
        <f t="shared" si="94"/>
        <v>6.1999999999996634E-2</v>
      </c>
      <c r="B1990" s="241">
        <f t="shared" si="93"/>
        <v>1.0821041362364255E-3</v>
      </c>
      <c r="C1990" s="241">
        <f t="shared" si="95"/>
        <v>1</v>
      </c>
      <c r="D1990" s="241">
        <f>((C1990-C1989)/($A$3))*$D$2*'D-term Reaction'!$G$4</f>
        <v>1.6302589382117763</v>
      </c>
    </row>
    <row r="1991" spans="1:4" x14ac:dyDescent="0.25">
      <c r="A1991" s="241">
        <f t="shared" si="94"/>
        <v>6.2031249999996631E-2</v>
      </c>
      <c r="B1991" s="241">
        <f t="shared" si="93"/>
        <v>1.0826495516276736E-3</v>
      </c>
      <c r="C1991" s="241">
        <f t="shared" si="95"/>
        <v>0.99518472667323365</v>
      </c>
      <c r="D1991" s="241">
        <f>((C1991-C1990)/($A$3))*$D$2*'D-term Reaction'!$G$4</f>
        <v>-1.6302589375100136</v>
      </c>
    </row>
    <row r="1992" spans="1:4" x14ac:dyDescent="0.25">
      <c r="A1992" s="241">
        <f t="shared" si="94"/>
        <v>6.2062499999996627E-2</v>
      </c>
      <c r="B1992" s="241">
        <f t="shared" si="93"/>
        <v>1.083194967018922E-3</v>
      </c>
      <c r="C1992" s="241">
        <f t="shared" si="95"/>
        <v>0.980785280405292</v>
      </c>
      <c r="D1992" s="241">
        <f>((C1992-C1991)/($A$3))*$D$2*'D-term Reaction'!$G$4</f>
        <v>-4.8750765284743247</v>
      </c>
    </row>
    <row r="1993" spans="1:4" x14ac:dyDescent="0.25">
      <c r="A1993" s="241">
        <f t="shared" si="94"/>
        <v>6.2093749999996624E-2</v>
      </c>
      <c r="B1993" s="241">
        <f t="shared" si="93"/>
        <v>1.0837403824101701E-3</v>
      </c>
      <c r="C1993" s="241">
        <f t="shared" si="95"/>
        <v>0.9569403357352898</v>
      </c>
      <c r="D1993" s="241">
        <f>((C1993-C1992)/($A$3))*$D$2*'D-term Reaction'!$G$4</f>
        <v>-8.0729444674759439</v>
      </c>
    </row>
    <row r="1994" spans="1:4" x14ac:dyDescent="0.25">
      <c r="A1994" s="241">
        <f t="shared" si="94"/>
        <v>6.212499999999662E-2</v>
      </c>
      <c r="B1994" s="241">
        <f t="shared" si="93"/>
        <v>1.0842857978014182E-3</v>
      </c>
      <c r="C1994" s="241">
        <f t="shared" si="95"/>
        <v>0.92387953251535526</v>
      </c>
      <c r="D1994" s="241">
        <f>((C1994-C1993)/($A$3))*$D$2*'D-term Reaction'!$G$4</f>
        <v>-11.193065538141038</v>
      </c>
    </row>
    <row r="1995" spans="1:4" x14ac:dyDescent="0.25">
      <c r="A1995" s="241">
        <f t="shared" si="94"/>
        <v>6.2156249999996617E-2</v>
      </c>
      <c r="B1995" s="241">
        <f t="shared" si="93"/>
        <v>1.0848312131926665E-3</v>
      </c>
      <c r="C1995" s="241">
        <f t="shared" si="95"/>
        <v>0.88192126435336182</v>
      </c>
      <c r="D1995" s="241">
        <f>((C1995-C1994)/($A$3))*$D$2*'D-term Reaction'!$G$4</f>
        <v>-14.205391268924497</v>
      </c>
    </row>
    <row r="1996" spans="1:4" x14ac:dyDescent="0.25">
      <c r="A1996" s="241">
        <f t="shared" si="94"/>
        <v>6.2187499999996614E-2</v>
      </c>
      <c r="B1996" s="241">
        <f t="shared" si="93"/>
        <v>1.0853766285839146E-3</v>
      </c>
      <c r="C1996" s="241">
        <f t="shared" si="95"/>
        <v>0.83146961230845617</v>
      </c>
      <c r="D1996" s="241">
        <f>((C1996-C1995)/($A$3))*$D$2*'D-term Reaction'!$G$4</f>
        <v>-17.080911316323256</v>
      </c>
    </row>
    <row r="1997" spans="1:4" x14ac:dyDescent="0.25">
      <c r="A1997" s="241">
        <f t="shared" si="94"/>
        <v>6.221874999999661E-2</v>
      </c>
      <c r="B1997" s="241">
        <f t="shared" si="93"/>
        <v>1.0859220439751627E-3</v>
      </c>
      <c r="C1997" s="241">
        <f t="shared" si="95"/>
        <v>0.77301045336949792</v>
      </c>
      <c r="D1997" s="241">
        <f>((C1997-C1996)/($A$3))*$D$2*'D-term Reaction'!$G$4</f>
        <v>-19.791932850373705</v>
      </c>
    </row>
    <row r="1998" spans="1:4" x14ac:dyDescent="0.25">
      <c r="A1998" s="241">
        <f t="shared" si="94"/>
        <v>6.2249999999996607E-2</v>
      </c>
      <c r="B1998" s="241">
        <f t="shared" si="93"/>
        <v>1.0864674593664108E-3</v>
      </c>
      <c r="C1998" s="241">
        <f t="shared" si="95"/>
        <v>0.70710678119411641</v>
      </c>
      <c r="D1998" s="241">
        <f>((C1998-C1997)/($A$3))*$D$2*'D-term Reaction'!$G$4</f>
        <v>-22.312347251697165</v>
      </c>
    </row>
    <row r="1999" spans="1:4" x14ac:dyDescent="0.25">
      <c r="A1999" s="241">
        <f t="shared" si="94"/>
        <v>6.2281249999996603E-2</v>
      </c>
      <c r="B1999" s="241">
        <f t="shared" si="93"/>
        <v>1.0870128747576592E-3</v>
      </c>
      <c r="C1999" s="241">
        <f t="shared" si="95"/>
        <v>0.63439328417188978</v>
      </c>
      <c r="D1999" s="241">
        <f>((C1999-C1998)/($A$3))*$D$2*'D-term Reaction'!$G$4</f>
        <v>-24.617881551845045</v>
      </c>
    </row>
    <row r="2000" spans="1:4" x14ac:dyDescent="0.25">
      <c r="A2000" s="241">
        <f t="shared" si="94"/>
        <v>6.23124999999966E-2</v>
      </c>
      <c r="B2000" s="241">
        <f t="shared" si="93"/>
        <v>1.0875582901489073E-3</v>
      </c>
      <c r="C2000" s="241">
        <f t="shared" si="95"/>
        <v>0.55557023302850872</v>
      </c>
      <c r="D2000" s="241">
        <f>((C2000-C1999)/($A$3))*$D$2*'D-term Reaction'!$G$4</f>
        <v>-26.686332195103091</v>
      </c>
    </row>
    <row r="2001" spans="1:4" x14ac:dyDescent="0.25">
      <c r="A2001" s="241">
        <f t="shared" si="94"/>
        <v>6.2343749999996596E-2</v>
      </c>
      <c r="B2001" s="241">
        <f t="shared" si="93"/>
        <v>1.0881037055401554E-3</v>
      </c>
      <c r="C2001" s="241">
        <f t="shared" si="95"/>
        <v>0.47139673683543548</v>
      </c>
      <c r="D2001" s="241">
        <f>((C2001-C2000)/($A$3))*$D$2*'D-term Reaction'!$G$4</f>
        <v>-28.497778871126872</v>
      </c>
    </row>
    <row r="2002" spans="1:4" x14ac:dyDescent="0.25">
      <c r="A2002" s="241">
        <f t="shared" si="94"/>
        <v>6.2374999999996593E-2</v>
      </c>
      <c r="B2002" s="241">
        <f t="shared" si="93"/>
        <v>1.0886491209314037E-3</v>
      </c>
      <c r="C2002" s="241">
        <f t="shared" si="95"/>
        <v>0.38268343237494079</v>
      </c>
      <c r="D2002" s="241">
        <f>((C2002-C2001)/($A$3))*$D$2*'D-term Reaction'!$G$4</f>
        <v>-30.034776358145077</v>
      </c>
    </row>
    <row r="2003" spans="1:4" x14ac:dyDescent="0.25">
      <c r="A2003" s="241">
        <f t="shared" si="94"/>
        <v>6.2406249999996589E-2</v>
      </c>
      <c r="B2003" s="241">
        <f t="shared" si="93"/>
        <v>1.0891945363226518E-3</v>
      </c>
      <c r="C2003" s="241">
        <f t="shared" si="95"/>
        <v>0.29028467726471041</v>
      </c>
      <c r="D2003" s="241">
        <f>((C2003-C2002)/($A$3))*$D$2*'D-term Reaction'!$G$4</f>
        <v>-31.282522530119593</v>
      </c>
    </row>
    <row r="2004" spans="1:4" x14ac:dyDescent="0.25">
      <c r="A2004" s="241">
        <f t="shared" si="94"/>
        <v>6.2437499999996586E-2</v>
      </c>
      <c r="B2004" s="241">
        <f t="shared" si="93"/>
        <v>1.0897399517138999E-3</v>
      </c>
      <c r="C2004" s="241">
        <f t="shared" si="95"/>
        <v>0.19509032202664944</v>
      </c>
      <c r="D2004" s="241">
        <f>((C2004-C2003)/($A$3))*$D$2*'D-term Reaction'!$G$4</f>
        <v>-32.229000909397918</v>
      </c>
    </row>
    <row r="2005" spans="1:4" x14ac:dyDescent="0.25">
      <c r="A2005" s="241">
        <f t="shared" si="94"/>
        <v>6.2468749999996583E-2</v>
      </c>
      <c r="B2005" s="241">
        <f t="shared" si="93"/>
        <v>1.090285367105148E-3</v>
      </c>
      <c r="C2005" s="241">
        <f t="shared" si="95"/>
        <v>9.8017140340254258E-2</v>
      </c>
      <c r="D2005" s="241">
        <f>((C2005-C2004)/($A$3))*$D$2*'D-term Reaction'!$G$4</f>
        <v>-32.865096391745951</v>
      </c>
    </row>
    <row r="2006" spans="1:4" x14ac:dyDescent="0.25">
      <c r="A2006" s="241">
        <f t="shared" si="94"/>
        <v>6.2499999999996579E-2</v>
      </c>
      <c r="B2006" s="241">
        <f t="shared" si="93"/>
        <v>1.0908307824963963E-3</v>
      </c>
      <c r="C2006" s="241">
        <f t="shared" si="95"/>
        <v>1.0735076130981291E-11</v>
      </c>
      <c r="D2006" s="241">
        <f>((C2006-C2005)/($A$3))*$D$2*'D-term Reaction'!$G$4</f>
        <v>-33.184683029962009</v>
      </c>
    </row>
    <row r="2007" spans="1:4" x14ac:dyDescent="0.25">
      <c r="A2007" s="241">
        <f t="shared" si="94"/>
        <v>6.2531249999996583E-2</v>
      </c>
      <c r="B2007" s="241">
        <f t="shared" si="93"/>
        <v>1.0913761978876444E-3</v>
      </c>
      <c r="C2007" s="241">
        <f t="shared" si="95"/>
        <v>-9.8017140318830923E-2</v>
      </c>
      <c r="D2007" s="241">
        <f>((C2007-C2006)/($A$3))*$D$2*'D-term Reaction'!$G$4</f>
        <v>-33.184683029977862</v>
      </c>
    </row>
    <row r="2008" spans="1:4" x14ac:dyDescent="0.25">
      <c r="A2008" s="241">
        <f t="shared" si="94"/>
        <v>6.2562499999996579E-2</v>
      </c>
      <c r="B2008" s="241">
        <f t="shared" si="93"/>
        <v>1.0919216132788928E-3</v>
      </c>
      <c r="C2008" s="241">
        <f t="shared" si="95"/>
        <v>-0.19509032200559184</v>
      </c>
      <c r="D2008" s="241">
        <f>((C2008-C2007)/($A$3))*$D$2*'D-term Reaction'!$G$4</f>
        <v>-32.86509639186977</v>
      </c>
    </row>
    <row r="2009" spans="1:4" x14ac:dyDescent="0.25">
      <c r="A2009" s="241">
        <f t="shared" si="94"/>
        <v>6.2593749999996576E-2</v>
      </c>
      <c r="B2009" s="241">
        <f t="shared" si="93"/>
        <v>1.0924670286701409E-3</v>
      </c>
      <c r="C2009" s="241">
        <f t="shared" si="95"/>
        <v>-0.29028467724413759</v>
      </c>
      <c r="D2009" s="241">
        <f>((C2009-C2008)/($A$3))*$D$2*'D-term Reaction'!$G$4</f>
        <v>-32.229000909562046</v>
      </c>
    </row>
    <row r="2010" spans="1:4" x14ac:dyDescent="0.25">
      <c r="A2010" s="241">
        <f t="shared" si="94"/>
        <v>6.2624999999996572E-2</v>
      </c>
      <c r="B2010" s="241">
        <f t="shared" si="93"/>
        <v>1.093012444061389E-3</v>
      </c>
      <c r="C2010" s="241">
        <f t="shared" si="95"/>
        <v>-0.38268343235513125</v>
      </c>
      <c r="D2010" s="241">
        <f>((C2010-C2009)/($A$3))*$D$2*'D-term Reaction'!$G$4</f>
        <v>-31.28252253037801</v>
      </c>
    </row>
    <row r="2011" spans="1:4" x14ac:dyDescent="0.25">
      <c r="A2011" s="241">
        <f t="shared" si="94"/>
        <v>6.2656249999996569E-2</v>
      </c>
      <c r="B2011" s="241">
        <f t="shared" si="93"/>
        <v>1.0935578594526373E-3</v>
      </c>
      <c r="C2011" s="241">
        <f t="shared" si="95"/>
        <v>-0.47139673681652555</v>
      </c>
      <c r="D2011" s="241">
        <f>((C2011-C2010)/($A$3))*$D$2*'D-term Reaction'!$G$4</f>
        <v>-30.034776358449651</v>
      </c>
    </row>
    <row r="2012" spans="1:4" x14ac:dyDescent="0.25">
      <c r="A2012" s="241">
        <f t="shared" si="94"/>
        <v>6.2687499999996565E-2</v>
      </c>
      <c r="B2012" s="241">
        <f t="shared" si="93"/>
        <v>1.0941032748438854E-3</v>
      </c>
      <c r="C2012" s="241">
        <f t="shared" si="95"/>
        <v>-0.55557023301063335</v>
      </c>
      <c r="D2012" s="241">
        <f>((C2012-C2011)/($A$3))*$D$2*'D-term Reaction'!$G$4</f>
        <v>-28.497778871477131</v>
      </c>
    </row>
    <row r="2013" spans="1:4" x14ac:dyDescent="0.25">
      <c r="A2013" s="241">
        <f t="shared" si="94"/>
        <v>6.2718749999996562E-2</v>
      </c>
      <c r="B2013" s="241">
        <f t="shared" si="93"/>
        <v>1.0946486902351335E-3</v>
      </c>
      <c r="C2013" s="241">
        <f t="shared" si="95"/>
        <v>-0.63439328415529317</v>
      </c>
      <c r="D2013" s="241">
        <f>((C2013-C2012)/($A$3))*$D$2*'D-term Reaction'!$G$4</f>
        <v>-26.686332195536025</v>
      </c>
    </row>
    <row r="2014" spans="1:4" x14ac:dyDescent="0.25">
      <c r="A2014" s="241">
        <f t="shared" si="94"/>
        <v>6.2749999999996559E-2</v>
      </c>
      <c r="B2014" s="241">
        <f t="shared" si="93"/>
        <v>1.0951941056263816E-3</v>
      </c>
      <c r="C2014" s="241">
        <f t="shared" si="95"/>
        <v>-0.70710678117889447</v>
      </c>
      <c r="D2014" s="241">
        <f>((C2014-C2013)/($A$3))*$D$2*'D-term Reaction'!$G$4</f>
        <v>-24.617881552310454</v>
      </c>
    </row>
    <row r="2015" spans="1:4" x14ac:dyDescent="0.25">
      <c r="A2015" s="241">
        <f t="shared" si="94"/>
        <v>6.2781249999996555E-2</v>
      </c>
      <c r="B2015" s="241">
        <f t="shared" si="93"/>
        <v>1.09573952101763E-3</v>
      </c>
      <c r="C2015" s="241">
        <f t="shared" si="95"/>
        <v>-0.77301045335587748</v>
      </c>
      <c r="D2015" s="241">
        <f>((C2015-C2014)/($A$3))*$D$2*'D-term Reaction'!$G$4</f>
        <v>-22.312347252239366</v>
      </c>
    </row>
    <row r="2016" spans="1:4" x14ac:dyDescent="0.25">
      <c r="A2016" s="241">
        <f t="shared" si="94"/>
        <v>6.2812499999996552E-2</v>
      </c>
      <c r="B2016" s="241">
        <f t="shared" si="93"/>
        <v>1.0962849364088781E-3</v>
      </c>
      <c r="C2016" s="241">
        <f t="shared" si="95"/>
        <v>-0.83146961229652794</v>
      </c>
      <c r="D2016" s="241">
        <f>((C2016-C2015)/($A$3))*$D$2*'D-term Reaction'!$G$4</f>
        <v>-19.791932850946615</v>
      </c>
    </row>
    <row r="2017" spans="1:4" x14ac:dyDescent="0.25">
      <c r="A2017" s="241">
        <f t="shared" si="94"/>
        <v>6.2843749999996548E-2</v>
      </c>
      <c r="B2017" s="241">
        <f t="shared" si="93"/>
        <v>1.0968303518001262E-3</v>
      </c>
      <c r="C2017" s="241">
        <f t="shared" si="95"/>
        <v>-0.88192126434322748</v>
      </c>
      <c r="D2017" s="241">
        <f>((C2017-C2016)/($A$3))*$D$2*'D-term Reaction'!$G$4</f>
        <v>-17.080911316930596</v>
      </c>
    </row>
    <row r="2018" spans="1:4" x14ac:dyDescent="0.25">
      <c r="A2018" s="241">
        <f t="shared" si="94"/>
        <v>6.2874999999996545E-2</v>
      </c>
      <c r="B2018" s="241">
        <f t="shared" si="93"/>
        <v>1.0973757671913745E-3</v>
      </c>
      <c r="C2018" s="241">
        <f t="shared" si="95"/>
        <v>-0.92387953250712818</v>
      </c>
      <c r="D2018" s="241">
        <f>((C2018-C2017)/($A$3))*$D$2*'D-term Reaction'!$G$4</f>
        <v>-14.205391269570217</v>
      </c>
    </row>
    <row r="2019" spans="1:4" x14ac:dyDescent="0.25">
      <c r="A2019" s="241">
        <f t="shared" si="94"/>
        <v>6.2906249999996541E-2</v>
      </c>
      <c r="B2019" s="241">
        <f t="shared" si="93"/>
        <v>1.0979211825826226E-3</v>
      </c>
      <c r="C2019" s="241">
        <f t="shared" si="95"/>
        <v>-0.95694033572904913</v>
      </c>
      <c r="D2019" s="241">
        <f>((C2019-C2018)/($A$3))*$D$2*'D-term Reaction'!$G$4</f>
        <v>-11.193065538813558</v>
      </c>
    </row>
    <row r="2020" spans="1:4" x14ac:dyDescent="0.25">
      <c r="A2020" s="241">
        <f t="shared" si="94"/>
        <v>6.2937499999996538E-2</v>
      </c>
      <c r="B2020" s="241">
        <f t="shared" si="93"/>
        <v>1.0984665979738707E-3</v>
      </c>
      <c r="C2020" s="241">
        <f t="shared" si="95"/>
        <v>-0.98078528040110891</v>
      </c>
      <c r="D2020" s="241">
        <f>((C2020-C2019)/($A$3))*$D$2*'D-term Reaction'!$G$4</f>
        <v>-8.0729444681725564</v>
      </c>
    </row>
    <row r="2021" spans="1:4" x14ac:dyDescent="0.25">
      <c r="A2021" s="241">
        <f t="shared" si="94"/>
        <v>6.2968749999996534E-2</v>
      </c>
      <c r="B2021" s="241">
        <f t="shared" si="93"/>
        <v>1.0990120133651188E-3</v>
      </c>
      <c r="C2021" s="241">
        <f t="shared" si="95"/>
        <v>-0.99518472667112923</v>
      </c>
      <c r="D2021" s="241">
        <f>((C2021-C2020)/($A$3))*$D$2*'D-term Reaction'!$G$4</f>
        <v>-4.87507652917808</v>
      </c>
    </row>
    <row r="2022" spans="1:4" x14ac:dyDescent="0.25">
      <c r="A2022" s="241">
        <f t="shared" si="94"/>
        <v>6.2999999999996531E-2</v>
      </c>
      <c r="B2022" s="241">
        <f t="shared" si="93"/>
        <v>1.0995574287563671E-3</v>
      </c>
      <c r="C2022" s="241">
        <f t="shared" si="95"/>
        <v>-1</v>
      </c>
      <c r="D2022" s="241">
        <f>((C2022-C2021)/($A$3))*$D$2*'D-term Reaction'!$G$4</f>
        <v>-1.6302589382224888</v>
      </c>
    </row>
    <row r="2023" spans="1:4" x14ac:dyDescent="0.25">
      <c r="A2023" s="241">
        <f t="shared" si="94"/>
        <v>6.3031249999996528E-2</v>
      </c>
      <c r="B2023" s="241">
        <f t="shared" si="93"/>
        <v>1.1001028441476152E-3</v>
      </c>
      <c r="C2023" s="241">
        <f t="shared" si="95"/>
        <v>-0.9951847266732653</v>
      </c>
      <c r="D2023" s="241">
        <f>((C2023-C2022)/($A$3))*$D$2*'D-term Reaction'!$G$4</f>
        <v>1.6302589374993013</v>
      </c>
    </row>
    <row r="2024" spans="1:4" x14ac:dyDescent="0.25">
      <c r="A2024" s="241">
        <f t="shared" si="94"/>
        <v>6.3062499999996524E-2</v>
      </c>
      <c r="B2024" s="241">
        <f t="shared" si="93"/>
        <v>1.1006482595388634E-3</v>
      </c>
      <c r="C2024" s="241">
        <f t="shared" si="95"/>
        <v>-0.98078528040536062</v>
      </c>
      <c r="D2024" s="241">
        <f>((C2024-C2023)/($A$3))*$D$2*'D-term Reaction'!$G$4</f>
        <v>4.8750765284618085</v>
      </c>
    </row>
    <row r="2025" spans="1:4" x14ac:dyDescent="0.25">
      <c r="A2025" s="241">
        <f t="shared" si="94"/>
        <v>6.3093749999996521E-2</v>
      </c>
      <c r="B2025" s="241">
        <f t="shared" si="93"/>
        <v>1.1011936749301117E-3</v>
      </c>
      <c r="C2025" s="241">
        <f t="shared" si="95"/>
        <v>-0.9569403357353754</v>
      </c>
      <c r="D2025" s="241">
        <f>((C2025-C2024)/($A$3))*$D$2*'D-term Reaction'!$G$4</f>
        <v>8.0729444674701938</v>
      </c>
    </row>
    <row r="2026" spans="1:4" x14ac:dyDescent="0.25">
      <c r="A2026" s="241">
        <f t="shared" si="94"/>
        <v>6.3124999999996517E-2</v>
      </c>
      <c r="B2026" s="241">
        <f t="shared" si="93"/>
        <v>1.1017390903213598E-3</v>
      </c>
      <c r="C2026" s="241">
        <f t="shared" si="95"/>
        <v>-0.92387953251547905</v>
      </c>
      <c r="D2026" s="241">
        <f>((C2026-C2025)/($A$3))*$D$2*'D-term Reaction'!$G$4</f>
        <v>11.193065538128106</v>
      </c>
    </row>
    <row r="2027" spans="1:4" x14ac:dyDescent="0.25">
      <c r="A2027" s="241">
        <f t="shared" si="94"/>
        <v>6.3156249999996514E-2</v>
      </c>
      <c r="B2027" s="241">
        <f t="shared" si="93"/>
        <v>1.1022845057126079E-3</v>
      </c>
      <c r="C2027" s="241">
        <f t="shared" si="95"/>
        <v>-0.88192126435352769</v>
      </c>
      <c r="D2027" s="241">
        <f>((C2027-C2026)/($A$3))*$D$2*'D-term Reaction'!$G$4</f>
        <v>14.205391268910251</v>
      </c>
    </row>
    <row r="2028" spans="1:4" x14ac:dyDescent="0.25">
      <c r="A2028" s="241">
        <f t="shared" si="94"/>
        <v>6.318749999999651E-2</v>
      </c>
      <c r="B2028" s="241">
        <f t="shared" si="93"/>
        <v>1.102829921103856E-3</v>
      </c>
      <c r="C2028" s="241">
        <f t="shared" si="95"/>
        <v>-0.83146961230865157</v>
      </c>
      <c r="D2028" s="241">
        <f>((C2028-C2027)/($A$3))*$D$2*'D-term Reaction'!$G$4</f>
        <v>17.080911316313255</v>
      </c>
    </row>
    <row r="2029" spans="1:4" x14ac:dyDescent="0.25">
      <c r="A2029" s="241">
        <f t="shared" si="94"/>
        <v>6.3218749999996507E-2</v>
      </c>
      <c r="B2029" s="241">
        <f t="shared" si="93"/>
        <v>1.1033753364951043E-3</v>
      </c>
      <c r="C2029" s="241">
        <f t="shared" si="95"/>
        <v>-0.77301045336970309</v>
      </c>
      <c r="D2029" s="241">
        <f>((C2029-C2028)/($A$3))*$D$2*'D-term Reaction'!$G$4</f>
        <v>19.791932850370397</v>
      </c>
    </row>
    <row r="2030" spans="1:4" x14ac:dyDescent="0.25">
      <c r="A2030" s="241">
        <f t="shared" si="94"/>
        <v>6.3249999999996503E-2</v>
      </c>
      <c r="B2030" s="241">
        <f t="shared" si="93"/>
        <v>1.1039207518863524E-3</v>
      </c>
      <c r="C2030" s="241">
        <f t="shared" si="95"/>
        <v>-0.70710678119430481</v>
      </c>
      <c r="D2030" s="241">
        <f>((C2030-C2029)/($A$3))*$D$2*'D-term Reaction'!$G$4</f>
        <v>22.312347251702835</v>
      </c>
    </row>
    <row r="2031" spans="1:4" x14ac:dyDescent="0.25">
      <c r="A2031" s="241">
        <f t="shared" si="94"/>
        <v>6.32812499999965E-2</v>
      </c>
      <c r="B2031" s="241">
        <f t="shared" si="93"/>
        <v>1.1044661672776005E-3</v>
      </c>
      <c r="C2031" s="241">
        <f t="shared" si="95"/>
        <v>-0.6343932841721398</v>
      </c>
      <c r="D2031" s="241">
        <f>((C2031-C2030)/($A$3))*$D$2*'D-term Reaction'!$G$4</f>
        <v>24.617881551824183</v>
      </c>
    </row>
    <row r="2032" spans="1:4" x14ac:dyDescent="0.25">
      <c r="A2032" s="241">
        <f t="shared" si="94"/>
        <v>6.3312499999996497E-2</v>
      </c>
      <c r="B2032" s="241">
        <f t="shared" si="93"/>
        <v>1.1050115826688486E-3</v>
      </c>
      <c r="C2032" s="241">
        <f t="shared" si="95"/>
        <v>-0.55557023302875397</v>
      </c>
      <c r="D2032" s="241">
        <f>((C2032-C2031)/($A$3))*$D$2*'D-term Reaction'!$G$4</f>
        <v>26.686332195104708</v>
      </c>
    </row>
    <row r="2033" spans="1:4" x14ac:dyDescent="0.25">
      <c r="A2033" s="241">
        <f t="shared" si="94"/>
        <v>6.3343749999996493E-2</v>
      </c>
      <c r="B2033" s="241">
        <f t="shared" si="93"/>
        <v>1.105556998060097E-3</v>
      </c>
      <c r="C2033" s="241">
        <f t="shared" si="95"/>
        <v>-0.47139673683569561</v>
      </c>
      <c r="D2033" s="241">
        <f>((C2033-C2032)/($A$3))*$D$2*'D-term Reaction'!$G$4</f>
        <v>28.497778871121831</v>
      </c>
    </row>
    <row r="2034" spans="1:4" x14ac:dyDescent="0.25">
      <c r="A2034" s="241">
        <f t="shared" si="94"/>
        <v>6.337499999999649E-2</v>
      </c>
      <c r="B2034" s="241">
        <f t="shared" si="93"/>
        <v>1.1061024134513451E-3</v>
      </c>
      <c r="C2034" s="241">
        <f t="shared" si="95"/>
        <v>-0.38268343237529212</v>
      </c>
      <c r="D2034" s="241">
        <f>((C2034-C2033)/($A$3))*$D$2*'D-term Reaction'!$G$4</f>
        <v>30.0347763581142</v>
      </c>
    </row>
    <row r="2035" spans="1:4" x14ac:dyDescent="0.25">
      <c r="A2035" s="241">
        <f t="shared" si="94"/>
        <v>6.3406249999996486E-2</v>
      </c>
      <c r="B2035" s="241">
        <f t="shared" ref="B2035:B2098" si="96">RADIANS(A2035)</f>
        <v>1.1066478288425932E-3</v>
      </c>
      <c r="C2035" s="241">
        <f t="shared" si="95"/>
        <v>-0.29028467726504714</v>
      </c>
      <c r="D2035" s="241">
        <f>((C2035-C2034)/($A$3))*$D$2*'D-term Reaction'!$G$4</f>
        <v>31.282522530124535</v>
      </c>
    </row>
    <row r="2036" spans="1:4" x14ac:dyDescent="0.25">
      <c r="A2036" s="241">
        <f t="shared" si="94"/>
        <v>6.3437499999996483E-2</v>
      </c>
      <c r="B2036" s="241">
        <f t="shared" si="96"/>
        <v>1.1071932442338415E-3</v>
      </c>
      <c r="C2036" s="241">
        <f t="shared" si="95"/>
        <v>-0.19509032202696666</v>
      </c>
      <c r="D2036" s="241">
        <f>((C2036-C2035)/($A$3))*$D$2*'D-term Reaction'!$G$4</f>
        <v>32.229000909404519</v>
      </c>
    </row>
    <row r="2037" spans="1:4" x14ac:dyDescent="0.25">
      <c r="A2037" s="241">
        <f t="shared" si="94"/>
        <v>6.3468749999996479E-2</v>
      </c>
      <c r="B2037" s="241">
        <f t="shared" si="96"/>
        <v>1.1077386596250896E-3</v>
      </c>
      <c r="C2037" s="241">
        <f t="shared" si="95"/>
        <v>-9.8017140340576125E-2</v>
      </c>
      <c r="D2037" s="241">
        <f>((C2037-C2036)/($A$3))*$D$2*'D-term Reaction'!$G$4</f>
        <v>32.86509639174438</v>
      </c>
    </row>
    <row r="2038" spans="1:4" x14ac:dyDescent="0.25">
      <c r="A2038" s="241">
        <f t="shared" si="94"/>
        <v>6.3499999999996476E-2</v>
      </c>
      <c r="B2038" s="241">
        <f t="shared" si="96"/>
        <v>1.1082840750163377E-3</v>
      </c>
      <c r="C2038" s="241">
        <f t="shared" si="95"/>
        <v>-1.1086917300028032E-11</v>
      </c>
      <c r="D2038" s="241">
        <f>((C2038-C2037)/($A$3))*$D$2*'D-term Reaction'!$G$4</f>
        <v>33.184683029951856</v>
      </c>
    </row>
    <row r="2039" spans="1:4" x14ac:dyDescent="0.25">
      <c r="A2039" s="241">
        <f t="shared" si="94"/>
        <v>6.3531249999996472E-2</v>
      </c>
      <c r="B2039" s="241">
        <f t="shared" si="96"/>
        <v>1.1088294904075858E-3</v>
      </c>
      <c r="C2039" s="241">
        <f t="shared" si="95"/>
        <v>9.8017140318537338E-2</v>
      </c>
      <c r="D2039" s="241">
        <f>((C2039-C2038)/($A$3))*$D$2*'D-term Reaction'!$G$4</f>
        <v>33.184683029997586</v>
      </c>
    </row>
    <row r="2040" spans="1:4" x14ac:dyDescent="0.25">
      <c r="A2040" s="241">
        <f t="shared" si="94"/>
        <v>6.3562499999996469E-2</v>
      </c>
      <c r="B2040" s="241">
        <f t="shared" si="96"/>
        <v>1.1093749057988342E-3</v>
      </c>
      <c r="C2040" s="241">
        <f t="shared" si="95"/>
        <v>0.19509032200527462</v>
      </c>
      <c r="D2040" s="241">
        <f>((C2040-C2039)/($A$3))*$D$2*'D-term Reaction'!$G$4</f>
        <v>32.865096391861769</v>
      </c>
    </row>
    <row r="2041" spans="1:4" x14ac:dyDescent="0.25">
      <c r="A2041" s="241">
        <f t="shared" si="94"/>
        <v>6.3593749999996466E-2</v>
      </c>
      <c r="B2041" s="241">
        <f t="shared" si="96"/>
        <v>1.1099203211900823E-3</v>
      </c>
      <c r="C2041" s="241">
        <f t="shared" si="95"/>
        <v>0.29028467724385526</v>
      </c>
      <c r="D2041" s="241">
        <f>((C2041-C2040)/($A$3))*$D$2*'D-term Reaction'!$G$4</f>
        <v>32.229000909573855</v>
      </c>
    </row>
    <row r="2042" spans="1:4" x14ac:dyDescent="0.25">
      <c r="A2042" s="241">
        <f t="shared" si="94"/>
        <v>6.3624999999996462E-2</v>
      </c>
      <c r="B2042" s="241">
        <f t="shared" si="96"/>
        <v>1.1104657365813304E-3</v>
      </c>
      <c r="C2042" s="241">
        <f t="shared" si="95"/>
        <v>0.38268343235480617</v>
      </c>
      <c r="D2042" s="241">
        <f>((C2042-C2041)/($A$3))*$D$2*'D-term Reaction'!$G$4</f>
        <v>31.28252253036354</v>
      </c>
    </row>
    <row r="2043" spans="1:4" x14ac:dyDescent="0.25">
      <c r="A2043" s="241">
        <f t="shared" ref="A2043:A2106" si="97">A2042+$A$3</f>
        <v>6.3656249999996459E-2</v>
      </c>
      <c r="B2043" s="241">
        <f t="shared" si="96"/>
        <v>1.1110111519725787E-3</v>
      </c>
      <c r="C2043" s="241">
        <f t="shared" ref="C2043:C2106" si="98">$C$2*COS(B2043*$B$2*360)</f>
        <v>0.47139673681619015</v>
      </c>
      <c r="D2043" s="241">
        <f>((C2043-C2042)/($A$3))*$D$2*'D-term Reaction'!$G$4</f>
        <v>30.034776358446159</v>
      </c>
    </row>
    <row r="2044" spans="1:4" x14ac:dyDescent="0.25">
      <c r="A2044" s="241">
        <f t="shared" si="97"/>
        <v>6.3687499999996455E-2</v>
      </c>
      <c r="B2044" s="241">
        <f t="shared" si="96"/>
        <v>1.1115565673638268E-3</v>
      </c>
      <c r="C2044" s="241">
        <f t="shared" si="98"/>
        <v>0.55557023301034081</v>
      </c>
      <c r="D2044" s="241">
        <f>((C2044-C2043)/($A$3))*$D$2*'D-term Reaction'!$G$4</f>
        <v>28.497778871491644</v>
      </c>
    </row>
    <row r="2045" spans="1:4" x14ac:dyDescent="0.25">
      <c r="A2045" s="241">
        <f t="shared" si="97"/>
        <v>6.3718749999996452E-2</v>
      </c>
      <c r="B2045" s="241">
        <f t="shared" si="96"/>
        <v>1.1121019827550749E-3</v>
      </c>
      <c r="C2045" s="241">
        <f t="shared" si="98"/>
        <v>0.63439328415502116</v>
      </c>
      <c r="D2045" s="241">
        <f>((C2045-C2044)/($A$3))*$D$2*'D-term Reaction'!$G$4</f>
        <v>26.686332195542978</v>
      </c>
    </row>
    <row r="2046" spans="1:4" x14ac:dyDescent="0.25">
      <c r="A2046" s="241">
        <f t="shared" si="97"/>
        <v>6.3749999999996448E-2</v>
      </c>
      <c r="B2046" s="241">
        <f t="shared" si="96"/>
        <v>1.112647398146323E-3</v>
      </c>
      <c r="C2046" s="241">
        <f t="shared" si="98"/>
        <v>0.70710678117864567</v>
      </c>
      <c r="D2046" s="241">
        <f>((C2046-C2045)/($A$3))*$D$2*'D-term Reaction'!$G$4</f>
        <v>24.617881552318316</v>
      </c>
    </row>
    <row r="2047" spans="1:4" x14ac:dyDescent="0.25">
      <c r="A2047" s="241">
        <f t="shared" si="97"/>
        <v>6.3781249999996445E-2</v>
      </c>
      <c r="B2047" s="241">
        <f t="shared" si="96"/>
        <v>1.1131928135375713E-3</v>
      </c>
      <c r="C2047" s="241">
        <f t="shared" si="98"/>
        <v>0.77301045335565421</v>
      </c>
      <c r="D2047" s="241">
        <f>((C2047-C2046)/($A$3))*$D$2*'D-term Reaction'!$G$4</f>
        <v>22.312347252248014</v>
      </c>
    </row>
    <row r="2048" spans="1:4" x14ac:dyDescent="0.25">
      <c r="A2048" s="241">
        <f t="shared" si="97"/>
        <v>6.3812499999996442E-2</v>
      </c>
      <c r="B2048" s="241">
        <f t="shared" si="96"/>
        <v>1.1137382289288194E-3</v>
      </c>
      <c r="C2048" s="241">
        <f t="shared" si="98"/>
        <v>0.83146961229631666</v>
      </c>
      <c r="D2048" s="241">
        <f>((C2048-C2047)/($A$3))*$D$2*'D-term Reaction'!$G$4</f>
        <v>19.791932850950676</v>
      </c>
    </row>
    <row r="2049" spans="1:4" x14ac:dyDescent="0.25">
      <c r="A2049" s="241">
        <f t="shared" si="97"/>
        <v>6.3843749999996438E-2</v>
      </c>
      <c r="B2049" s="241">
        <f t="shared" si="96"/>
        <v>1.1142836443200676E-3</v>
      </c>
      <c r="C2049" s="241">
        <f t="shared" si="98"/>
        <v>0.88192126434308837</v>
      </c>
      <c r="D2049" s="241">
        <f>((C2049-C2048)/($A$3))*$D$2*'D-term Reaction'!$G$4</f>
        <v>17.080911316955028</v>
      </c>
    </row>
    <row r="2050" spans="1:4" x14ac:dyDescent="0.25">
      <c r="A2050" s="241">
        <f t="shared" si="97"/>
        <v>6.3874999999996435E-2</v>
      </c>
      <c r="B2050" s="241">
        <f t="shared" si="96"/>
        <v>1.1148290597113159E-3</v>
      </c>
      <c r="C2050" s="241">
        <f t="shared" si="98"/>
        <v>0.92387953250701527</v>
      </c>
      <c r="D2050" s="241">
        <f>((C2050-C2049)/($A$3))*$D$2*'D-term Reaction'!$G$4</f>
        <v>14.205391269579088</v>
      </c>
    </row>
    <row r="2051" spans="1:4" x14ac:dyDescent="0.25">
      <c r="A2051" s="241">
        <f t="shared" si="97"/>
        <v>6.3906249999996431E-2</v>
      </c>
      <c r="B2051" s="241">
        <f t="shared" si="96"/>
        <v>1.115374475102564E-3</v>
      </c>
      <c r="C2051" s="241">
        <f t="shared" si="98"/>
        <v>0.9569403357289552</v>
      </c>
      <c r="D2051" s="241">
        <f>((C2051-C2050)/($A$3))*$D$2*'D-term Reaction'!$G$4</f>
        <v>11.193065538819983</v>
      </c>
    </row>
    <row r="2052" spans="1:4" x14ac:dyDescent="0.25">
      <c r="A2052" s="241">
        <f t="shared" si="97"/>
        <v>6.3937499999996428E-2</v>
      </c>
      <c r="B2052" s="241">
        <f t="shared" si="96"/>
        <v>1.1159198904938121E-3</v>
      </c>
      <c r="C2052" s="241">
        <f t="shared" si="98"/>
        <v>0.98078528040104029</v>
      </c>
      <c r="D2052" s="241">
        <f>((C2052-C2051)/($A$3))*$D$2*'D-term Reaction'!$G$4</f>
        <v>8.0729444681811273</v>
      </c>
    </row>
    <row r="2053" spans="1:4" x14ac:dyDescent="0.25">
      <c r="A2053" s="241">
        <f t="shared" si="97"/>
        <v>6.3968749999996424E-2</v>
      </c>
      <c r="B2053" s="241">
        <f t="shared" si="96"/>
        <v>1.1164653058850602E-3</v>
      </c>
      <c r="C2053" s="241">
        <f t="shared" si="98"/>
        <v>0.9951847266710947</v>
      </c>
      <c r="D2053" s="241">
        <f>((C2053-C2052)/($A$3))*$D$2*'D-term Reaction'!$G$4</f>
        <v>4.8750765291896183</v>
      </c>
    </row>
    <row r="2054" spans="1:4" x14ac:dyDescent="0.25">
      <c r="A2054" s="241">
        <f t="shared" si="97"/>
        <v>6.3999999999996421E-2</v>
      </c>
      <c r="B2054" s="241">
        <f t="shared" si="96"/>
        <v>1.1170107212763085E-3</v>
      </c>
      <c r="C2054" s="241">
        <f t="shared" si="98"/>
        <v>1</v>
      </c>
      <c r="D2054" s="241">
        <f>((C2054-C2053)/($A$3))*$D$2*'D-term Reaction'!$G$4</f>
        <v>1.6302589382341783</v>
      </c>
    </row>
    <row r="2055" spans="1:4" x14ac:dyDescent="0.25">
      <c r="A2055" s="241">
        <f t="shared" si="97"/>
        <v>6.4031249999996417E-2</v>
      </c>
      <c r="B2055" s="241">
        <f t="shared" si="96"/>
        <v>1.1175561366675566E-3</v>
      </c>
      <c r="C2055" s="241">
        <f t="shared" si="98"/>
        <v>0.99518472667329982</v>
      </c>
      <c r="D2055" s="241">
        <f>((C2055-C2054)/($A$3))*$D$2*'D-term Reaction'!$G$4</f>
        <v>-1.6302589374876113</v>
      </c>
    </row>
    <row r="2056" spans="1:4" x14ac:dyDescent="0.25">
      <c r="A2056" s="241">
        <f t="shared" si="97"/>
        <v>6.4062499999996414E-2</v>
      </c>
      <c r="B2056" s="241">
        <f t="shared" si="96"/>
        <v>1.1181015520588047E-3</v>
      </c>
      <c r="C2056" s="241">
        <f t="shared" si="98"/>
        <v>0.98078528040543478</v>
      </c>
      <c r="D2056" s="241">
        <f>((C2056-C2055)/($A$3))*$D$2*'D-term Reaction'!$G$4</f>
        <v>-4.875076528448389</v>
      </c>
    </row>
    <row r="2057" spans="1:4" x14ac:dyDescent="0.25">
      <c r="A2057" s="241">
        <f t="shared" si="97"/>
        <v>6.4093749999996411E-2</v>
      </c>
      <c r="B2057" s="241">
        <f t="shared" si="96"/>
        <v>1.1186469674500528E-3</v>
      </c>
      <c r="C2057" s="241">
        <f t="shared" si="98"/>
        <v>0.95694033573549409</v>
      </c>
      <c r="D2057" s="241">
        <f>((C2057-C2056)/($A$3))*$D$2*'D-term Reaction'!$G$4</f>
        <v>-8.0729444674551196</v>
      </c>
    </row>
    <row r="2058" spans="1:4" x14ac:dyDescent="0.25">
      <c r="A2058" s="241">
        <f t="shared" si="97"/>
        <v>6.4124999999996407E-2</v>
      </c>
      <c r="B2058" s="241">
        <f t="shared" si="96"/>
        <v>1.1191923828413012E-3</v>
      </c>
      <c r="C2058" s="241">
        <f t="shared" si="98"/>
        <v>0.92387953251561372</v>
      </c>
      <c r="D2058" s="241">
        <f>((C2058-C2057)/($A$3))*$D$2*'D-term Reaction'!$G$4</f>
        <v>-11.193065538122696</v>
      </c>
    </row>
    <row r="2059" spans="1:4" x14ac:dyDescent="0.25">
      <c r="A2059" s="241">
        <f t="shared" si="97"/>
        <v>6.4156249999996404E-2</v>
      </c>
      <c r="B2059" s="241">
        <f t="shared" si="96"/>
        <v>1.1197377982325493E-3</v>
      </c>
      <c r="C2059" s="241">
        <f t="shared" si="98"/>
        <v>0.88192126435368012</v>
      </c>
      <c r="D2059" s="241">
        <f>((C2059-C2058)/($A$3))*$D$2*'D-term Reaction'!$G$4</f>
        <v>-14.205391268904238</v>
      </c>
    </row>
    <row r="2060" spans="1:4" x14ac:dyDescent="0.25">
      <c r="A2060" s="241">
        <f t="shared" si="97"/>
        <v>6.41874999999964E-2</v>
      </c>
      <c r="B2060" s="241">
        <f t="shared" si="96"/>
        <v>1.1202832136237974E-3</v>
      </c>
      <c r="C2060" s="241">
        <f t="shared" si="98"/>
        <v>0.83146961230883132</v>
      </c>
      <c r="D2060" s="241">
        <f>((C2060-C2059)/($A$3))*$D$2*'D-term Reaction'!$G$4</f>
        <v>-17.080911316304011</v>
      </c>
    </row>
    <row r="2061" spans="1:4" x14ac:dyDescent="0.25">
      <c r="A2061" s="241">
        <f t="shared" si="97"/>
        <v>6.4218749999996397E-2</v>
      </c>
      <c r="B2061" s="241">
        <f t="shared" si="96"/>
        <v>1.1208286290150457E-3</v>
      </c>
      <c r="C2061" s="241">
        <f t="shared" si="98"/>
        <v>0.77301045336990837</v>
      </c>
      <c r="D2061" s="241">
        <f>((C2061-C2060)/($A$3))*$D$2*'D-term Reaction'!$G$4</f>
        <v>-19.791932850361754</v>
      </c>
    </row>
    <row r="2062" spans="1:4" x14ac:dyDescent="0.25">
      <c r="A2062" s="241">
        <f t="shared" si="97"/>
        <v>6.4249999999996393E-2</v>
      </c>
      <c r="B2062" s="241">
        <f t="shared" si="96"/>
        <v>1.1213740444062938E-3</v>
      </c>
      <c r="C2062" s="241">
        <f t="shared" si="98"/>
        <v>0.70710678119455361</v>
      </c>
      <c r="D2062" s="241">
        <f>((C2062-C2061)/($A$3))*$D$2*'D-term Reaction'!$G$4</f>
        <v>-22.312347251688106</v>
      </c>
    </row>
    <row r="2063" spans="1:4" x14ac:dyDescent="0.25">
      <c r="A2063" s="241">
        <f t="shared" si="97"/>
        <v>6.428124999999639E-2</v>
      </c>
      <c r="B2063" s="241">
        <f t="shared" si="96"/>
        <v>1.1219194597975419E-3</v>
      </c>
      <c r="C2063" s="241">
        <f t="shared" si="98"/>
        <v>0.63439328417241181</v>
      </c>
      <c r="D2063" s="241">
        <f>((C2063-C2062)/($A$3))*$D$2*'D-term Reaction'!$G$4</f>
        <v>-24.617881551816332</v>
      </c>
    </row>
    <row r="2064" spans="1:4" x14ac:dyDescent="0.25">
      <c r="A2064" s="241">
        <f t="shared" si="97"/>
        <v>6.4312499999996386E-2</v>
      </c>
      <c r="B2064" s="241">
        <f t="shared" si="96"/>
        <v>1.12246487518879E-3</v>
      </c>
      <c r="C2064" s="241">
        <f t="shared" si="98"/>
        <v>0.55557023302907016</v>
      </c>
      <c r="D2064" s="241">
        <f>((C2064-C2063)/($A$3))*$D$2*'D-term Reaction'!$G$4</f>
        <v>-26.686332195089747</v>
      </c>
    </row>
    <row r="2065" spans="1:4" x14ac:dyDescent="0.25">
      <c r="A2065" s="241">
        <f t="shared" si="97"/>
        <v>6.4343749999996383E-2</v>
      </c>
      <c r="B2065" s="241">
        <f t="shared" si="96"/>
        <v>1.1230102905800384E-3</v>
      </c>
      <c r="C2065" s="241">
        <f t="shared" si="98"/>
        <v>0.47139673683600591</v>
      </c>
      <c r="D2065" s="241">
        <f>((C2065-C2064)/($A$3))*$D$2*'D-term Reaction'!$G$4</f>
        <v>-28.497778871123828</v>
      </c>
    </row>
    <row r="2066" spans="1:4" x14ac:dyDescent="0.25">
      <c r="A2066" s="241">
        <f t="shared" si="97"/>
        <v>6.437499999999638E-2</v>
      </c>
      <c r="B2066" s="241">
        <f t="shared" si="96"/>
        <v>1.1235557059712865E-3</v>
      </c>
      <c r="C2066" s="241">
        <f t="shared" si="98"/>
        <v>0.38268343237561719</v>
      </c>
      <c r="D2066" s="241">
        <f>((C2066-C2065)/($A$3))*$D$2*'D-term Reaction'!$G$4</f>
        <v>-30.034776358109202</v>
      </c>
    </row>
    <row r="2067" spans="1:4" x14ac:dyDescent="0.25">
      <c r="A2067" s="241">
        <f t="shared" si="97"/>
        <v>6.4406249999996376E-2</v>
      </c>
      <c r="B2067" s="241">
        <f t="shared" si="96"/>
        <v>1.1241011213625346E-3</v>
      </c>
      <c r="C2067" s="241">
        <f t="shared" si="98"/>
        <v>0.29028467726538382</v>
      </c>
      <c r="D2067" s="241">
        <f>((C2067-C2066)/($A$3))*$D$2*'D-term Reaction'!$G$4</f>
        <v>-31.282522530120609</v>
      </c>
    </row>
    <row r="2068" spans="1:4" x14ac:dyDescent="0.25">
      <c r="A2068" s="241">
        <f t="shared" si="97"/>
        <v>6.4437499999996373E-2</v>
      </c>
      <c r="B2068" s="241">
        <f t="shared" si="96"/>
        <v>1.1246465367537829E-3</v>
      </c>
      <c r="C2068" s="241">
        <f t="shared" si="98"/>
        <v>0.19509032202731172</v>
      </c>
      <c r="D2068" s="241">
        <f>((C2068-C2067)/($A$3))*$D$2*'D-term Reaction'!$G$4</f>
        <v>-32.229000909401684</v>
      </c>
    </row>
    <row r="2069" spans="1:4" x14ac:dyDescent="0.25">
      <c r="A2069" s="241">
        <f t="shared" si="97"/>
        <v>6.4468749999996369E-2</v>
      </c>
      <c r="B2069" s="241">
        <f t="shared" si="96"/>
        <v>1.125191952145031E-3</v>
      </c>
      <c r="C2069" s="241">
        <f t="shared" si="98"/>
        <v>9.8017140340897979E-2</v>
      </c>
      <c r="D2069" s="241">
        <f>((C2069-C2068)/($A$3))*$D$2*'D-term Reaction'!$G$4</f>
        <v>-32.865096391752232</v>
      </c>
    </row>
    <row r="2070" spans="1:4" x14ac:dyDescent="0.25">
      <c r="A2070" s="241">
        <f t="shared" si="97"/>
        <v>6.4499999999996366E-2</v>
      </c>
      <c r="B2070" s="241">
        <f t="shared" si="96"/>
        <v>1.1257373675362791E-3</v>
      </c>
      <c r="C2070" s="241">
        <f t="shared" si="98"/>
        <v>1.1410336759644368E-11</v>
      </c>
      <c r="D2070" s="241">
        <f>((C2070-C2069)/($A$3))*$D$2*'D-term Reaction'!$G$4</f>
        <v>-33.184683029951337</v>
      </c>
    </row>
    <row r="2071" spans="1:4" x14ac:dyDescent="0.25">
      <c r="A2071" s="241">
        <f t="shared" si="97"/>
        <v>6.4531249999996362E-2</v>
      </c>
      <c r="B2071" s="241">
        <f t="shared" si="96"/>
        <v>1.1262827829275272E-3</v>
      </c>
      <c r="C2071" s="241">
        <f t="shared" si="98"/>
        <v>-9.8017140318187201E-2</v>
      </c>
      <c r="D2071" s="241">
        <f>((C2071-C2070)/($A$3))*$D$2*'D-term Reaction'!$G$4</f>
        <v>-33.184683029988534</v>
      </c>
    </row>
    <row r="2072" spans="1:4" x14ac:dyDescent="0.25">
      <c r="A2072" s="241">
        <f t="shared" si="97"/>
        <v>6.4562499999996359E-2</v>
      </c>
      <c r="B2072" s="241">
        <f t="shared" si="96"/>
        <v>1.1268281983187755E-3</v>
      </c>
      <c r="C2072" s="241">
        <f t="shared" si="98"/>
        <v>-0.19509032200492954</v>
      </c>
      <c r="D2072" s="241">
        <f>((C2072-C2071)/($A$3))*$D$2*'D-term Reaction'!$G$4</f>
        <v>-32.865096391863482</v>
      </c>
    </row>
    <row r="2073" spans="1:4" x14ac:dyDescent="0.25">
      <c r="A2073" s="241">
        <f t="shared" si="97"/>
        <v>6.4593749999996355E-2</v>
      </c>
      <c r="B2073" s="241">
        <f t="shared" si="96"/>
        <v>1.1273736137100236E-3</v>
      </c>
      <c r="C2073" s="241">
        <f t="shared" si="98"/>
        <v>-0.29028467724349138</v>
      </c>
      <c r="D2073" s="241">
        <f>((C2073-C2072)/($A$3))*$D$2*'D-term Reaction'!$G$4</f>
        <v>-32.229000909567496</v>
      </c>
    </row>
    <row r="2074" spans="1:4" x14ac:dyDescent="0.25">
      <c r="A2074" s="241">
        <f t="shared" si="97"/>
        <v>6.4624999999996352E-2</v>
      </c>
      <c r="B2074" s="241">
        <f t="shared" si="96"/>
        <v>1.1279190291012718E-3</v>
      </c>
      <c r="C2074" s="241">
        <f t="shared" si="98"/>
        <v>-0.3826834323544811</v>
      </c>
      <c r="D2074" s="241">
        <f>((C2074-C2073)/($A$3))*$D$2*'D-term Reaction'!$G$4</f>
        <v>-31.282522530376674</v>
      </c>
    </row>
    <row r="2075" spans="1:4" x14ac:dyDescent="0.25">
      <c r="A2075" s="241">
        <f t="shared" si="97"/>
        <v>6.4656249999996349E-2</v>
      </c>
      <c r="B2075" s="241">
        <f t="shared" si="96"/>
        <v>1.1284644444925199E-3</v>
      </c>
      <c r="C2075" s="241">
        <f t="shared" si="98"/>
        <v>-0.47139673681585481</v>
      </c>
      <c r="D2075" s="241">
        <f>((C2075-C2074)/($A$3))*$D$2*'D-term Reaction'!$G$4</f>
        <v>-30.034776358442681</v>
      </c>
    </row>
    <row r="2076" spans="1:4" x14ac:dyDescent="0.25">
      <c r="A2076" s="241">
        <f t="shared" si="97"/>
        <v>6.4687499999996345E-2</v>
      </c>
      <c r="B2076" s="241">
        <f t="shared" si="96"/>
        <v>1.1290098598837682E-3</v>
      </c>
      <c r="C2076" s="241">
        <f t="shared" si="98"/>
        <v>-0.55557023301004815</v>
      </c>
      <c r="D2076" s="241">
        <f>((C2076-C2075)/($A$3))*$D$2*'D-term Reaction'!$G$4</f>
        <v>-28.4977788715061</v>
      </c>
    </row>
    <row r="2077" spans="1:4" x14ac:dyDescent="0.25">
      <c r="A2077" s="241">
        <f t="shared" si="97"/>
        <v>6.4718749999996342E-2</v>
      </c>
      <c r="B2077" s="241">
        <f t="shared" si="96"/>
        <v>1.1295552752750163E-3</v>
      </c>
      <c r="C2077" s="241">
        <f t="shared" si="98"/>
        <v>-0.63439328415474927</v>
      </c>
      <c r="D2077" s="241">
        <f>((C2077-C2076)/($A$3))*$D$2*'D-term Reaction'!$G$4</f>
        <v>-26.686332195550008</v>
      </c>
    </row>
    <row r="2078" spans="1:4" x14ac:dyDescent="0.25">
      <c r="A2078" s="241">
        <f t="shared" si="97"/>
        <v>6.4749999999996338E-2</v>
      </c>
      <c r="B2078" s="241">
        <f t="shared" si="96"/>
        <v>1.1301006906662644E-3</v>
      </c>
      <c r="C2078" s="241">
        <f t="shared" si="98"/>
        <v>-0.70710678117841697</v>
      </c>
      <c r="D2078" s="241">
        <f>((C2078-C2077)/($A$3))*$D$2*'D-term Reaction'!$G$4</f>
        <v>-24.617881552332932</v>
      </c>
    </row>
    <row r="2079" spans="1:4" x14ac:dyDescent="0.25">
      <c r="A2079" s="241">
        <f t="shared" si="97"/>
        <v>6.4781249999996335E-2</v>
      </c>
      <c r="B2079" s="241">
        <f t="shared" si="96"/>
        <v>1.1306461060575127E-3</v>
      </c>
      <c r="C2079" s="241">
        <f t="shared" si="98"/>
        <v>-0.77301045335544905</v>
      </c>
      <c r="D2079" s="241">
        <f>((C2079-C2078)/($A$3))*$D$2*'D-term Reaction'!$G$4</f>
        <v>-22.312347252255979</v>
      </c>
    </row>
    <row r="2080" spans="1:4" x14ac:dyDescent="0.25">
      <c r="A2080" s="241">
        <f t="shared" si="97"/>
        <v>6.4812499999996331E-2</v>
      </c>
      <c r="B2080" s="241">
        <f t="shared" si="96"/>
        <v>1.1311915214487608E-3</v>
      </c>
      <c r="C2080" s="241">
        <f t="shared" si="98"/>
        <v>-0.83146961229615279</v>
      </c>
      <c r="D2080" s="241">
        <f>((C2080-C2079)/($A$3))*$D$2*'D-term Reaction'!$G$4</f>
        <v>-19.791932850964656</v>
      </c>
    </row>
    <row r="2081" spans="1:4" x14ac:dyDescent="0.25">
      <c r="A2081" s="241">
        <f t="shared" si="97"/>
        <v>6.4843749999996328E-2</v>
      </c>
      <c r="B2081" s="241">
        <f t="shared" si="96"/>
        <v>1.1317369368400089E-3</v>
      </c>
      <c r="C2081" s="241">
        <f t="shared" si="98"/>
        <v>-0.88192126434290918</v>
      </c>
      <c r="D2081" s="241">
        <f>((C2081-C2080)/($A$3))*$D$2*'D-term Reaction'!$G$4</f>
        <v>-17.080911316949841</v>
      </c>
    </row>
    <row r="2082" spans="1:4" x14ac:dyDescent="0.25">
      <c r="A2082" s="241">
        <f t="shared" si="97"/>
        <v>6.4874999999996324E-2</v>
      </c>
      <c r="B2082" s="241">
        <f t="shared" si="96"/>
        <v>1.132282352231257E-3</v>
      </c>
      <c r="C2082" s="241">
        <f t="shared" si="98"/>
        <v>-0.92387953250685884</v>
      </c>
      <c r="D2082" s="241">
        <f>((C2082-C2081)/($A$3))*$D$2*'D-term Reaction'!$G$4</f>
        <v>-14.205391269586793</v>
      </c>
    </row>
    <row r="2083" spans="1:4" x14ac:dyDescent="0.25">
      <c r="A2083" s="241">
        <f t="shared" si="97"/>
        <v>6.4906249999996321E-2</v>
      </c>
      <c r="B2083" s="241">
        <f t="shared" si="96"/>
        <v>1.1328277676225054E-3</v>
      </c>
      <c r="C2083" s="241">
        <f t="shared" si="98"/>
        <v>-0.95694033572885306</v>
      </c>
      <c r="D2083" s="241">
        <f>((C2083-C2082)/($A$3))*$D$2*'D-term Reaction'!$G$4</f>
        <v>-11.193065538838365</v>
      </c>
    </row>
    <row r="2084" spans="1:4" x14ac:dyDescent="0.25">
      <c r="A2084" s="241">
        <f t="shared" si="97"/>
        <v>6.4937499999996318E-2</v>
      </c>
      <c r="B2084" s="241">
        <f t="shared" si="96"/>
        <v>1.1333731830137535E-3</v>
      </c>
      <c r="C2084" s="241">
        <f t="shared" si="98"/>
        <v>-0.98078528040097157</v>
      </c>
      <c r="D2084" s="241">
        <f>((C2084-C2083)/($A$3))*$D$2*'D-term Reaction'!$G$4</f>
        <v>-8.0729444681924409</v>
      </c>
    </row>
    <row r="2085" spans="1:4" x14ac:dyDescent="0.25">
      <c r="A2085" s="241">
        <f t="shared" si="97"/>
        <v>6.4968749999996314E-2</v>
      </c>
      <c r="B2085" s="241">
        <f t="shared" si="96"/>
        <v>1.1339185984050016E-3</v>
      </c>
      <c r="C2085" s="241">
        <f t="shared" si="98"/>
        <v>-0.99518472667106017</v>
      </c>
      <c r="D2085" s="241">
        <f>((C2085-C2084)/($A$3))*$D$2*'D-term Reaction'!$G$4</f>
        <v>-4.8750765292011957</v>
      </c>
    </row>
    <row r="2086" spans="1:4" x14ac:dyDescent="0.25">
      <c r="A2086" s="241">
        <f t="shared" si="97"/>
        <v>6.4999999999996311E-2</v>
      </c>
      <c r="B2086" s="241">
        <f t="shared" si="96"/>
        <v>1.1344640137962499E-3</v>
      </c>
      <c r="C2086" s="241">
        <f t="shared" si="98"/>
        <v>-1</v>
      </c>
      <c r="D2086" s="241">
        <f>((C2086-C2085)/($A$3))*$D$2*'D-term Reaction'!$G$4</f>
        <v>-1.6302589382458681</v>
      </c>
    </row>
    <row r="2087" spans="1:4" x14ac:dyDescent="0.25">
      <c r="A2087" s="241">
        <f t="shared" si="97"/>
        <v>6.5031249999996307E-2</v>
      </c>
      <c r="B2087" s="241">
        <f t="shared" si="96"/>
        <v>1.135009429187498E-3</v>
      </c>
      <c r="C2087" s="241">
        <f t="shared" si="98"/>
        <v>-0.99518472667333435</v>
      </c>
      <c r="D2087" s="241">
        <f>((C2087-C2086)/($A$3))*$D$2*'D-term Reaction'!$G$4</f>
        <v>1.6302589374759215</v>
      </c>
    </row>
    <row r="2088" spans="1:4" x14ac:dyDescent="0.25">
      <c r="A2088" s="241">
        <f t="shared" si="97"/>
        <v>6.5062499999996304E-2</v>
      </c>
      <c r="B2088" s="241">
        <f t="shared" si="96"/>
        <v>1.1355548445787461E-3</v>
      </c>
      <c r="C2088" s="241">
        <f t="shared" si="98"/>
        <v>-0.98078528040549229</v>
      </c>
      <c r="D2088" s="241">
        <f>((C2088-C2087)/($A$3))*$D$2*'D-term Reaction'!$G$4</f>
        <v>4.8750765284406086</v>
      </c>
    </row>
    <row r="2089" spans="1:4" x14ac:dyDescent="0.25">
      <c r="A2089" s="241">
        <f t="shared" si="97"/>
        <v>6.50937499999963E-2</v>
      </c>
      <c r="B2089" s="241">
        <f t="shared" si="96"/>
        <v>1.1361002599699942E-3</v>
      </c>
      <c r="C2089" s="241">
        <f t="shared" si="98"/>
        <v>-0.9569403357355879</v>
      </c>
      <c r="D2089" s="241">
        <f>((C2089-C2088)/($A$3))*$D$2*'D-term Reaction'!$G$4</f>
        <v>8.072944467442829</v>
      </c>
    </row>
    <row r="2090" spans="1:4" x14ac:dyDescent="0.25">
      <c r="A2090" s="241">
        <f t="shared" si="97"/>
        <v>6.5124999999996297E-2</v>
      </c>
      <c r="B2090" s="241">
        <f t="shared" si="96"/>
        <v>1.1366456753612426E-3</v>
      </c>
      <c r="C2090" s="241">
        <f t="shared" si="98"/>
        <v>-0.92387953251572663</v>
      </c>
      <c r="D2090" s="241">
        <f>((C2090-C2089)/($A$3))*$D$2*'D-term Reaction'!$G$4</f>
        <v>11.193065538116231</v>
      </c>
    </row>
    <row r="2091" spans="1:4" x14ac:dyDescent="0.25">
      <c r="A2091" s="241">
        <f t="shared" si="97"/>
        <v>6.5156249999996294E-2</v>
      </c>
      <c r="B2091" s="241">
        <f t="shared" si="96"/>
        <v>1.1371910907524907E-3</v>
      </c>
      <c r="C2091" s="241">
        <f t="shared" si="98"/>
        <v>-0.88192126435384599</v>
      </c>
      <c r="D2091" s="241">
        <f>((C2091-C2090)/($A$3))*$D$2*'D-term Reaction'!$G$4</f>
        <v>14.205391268886309</v>
      </c>
    </row>
    <row r="2092" spans="1:4" x14ac:dyDescent="0.25">
      <c r="A2092" s="241">
        <f t="shared" si="97"/>
        <v>6.518749999999629E-2</v>
      </c>
      <c r="B2092" s="241">
        <f t="shared" si="96"/>
        <v>1.1377365061437388E-3</v>
      </c>
      <c r="C2092" s="241">
        <f t="shared" si="98"/>
        <v>-0.83146961230902672</v>
      </c>
      <c r="D2092" s="241">
        <f>((C2092-C2091)/($A$3))*$D$2*'D-term Reaction'!$G$4</f>
        <v>17.08091131629401</v>
      </c>
    </row>
    <row r="2093" spans="1:4" x14ac:dyDescent="0.25">
      <c r="A2093" s="241">
        <f t="shared" si="97"/>
        <v>6.5218749999996287E-2</v>
      </c>
      <c r="B2093" s="241">
        <f t="shared" si="96"/>
        <v>1.1382819215349871E-3</v>
      </c>
      <c r="C2093" s="241">
        <f t="shared" si="98"/>
        <v>-0.77301045337013152</v>
      </c>
      <c r="D2093" s="241">
        <f>((C2093-C2092)/($A$3))*$D$2*'D-term Reaction'!$G$4</f>
        <v>19.791932850352353</v>
      </c>
    </row>
    <row r="2094" spans="1:4" x14ac:dyDescent="0.25">
      <c r="A2094" s="241">
        <f t="shared" si="97"/>
        <v>6.5249999999996283E-2</v>
      </c>
      <c r="B2094" s="241">
        <f t="shared" si="96"/>
        <v>1.1388273369262352E-3</v>
      </c>
      <c r="C2094" s="241">
        <f t="shared" si="98"/>
        <v>-0.70710678119480241</v>
      </c>
      <c r="D2094" s="241">
        <f>((C2094-C2093)/($A$3))*$D$2*'D-term Reaction'!$G$4</f>
        <v>22.312347251679423</v>
      </c>
    </row>
    <row r="2095" spans="1:4" x14ac:dyDescent="0.25">
      <c r="A2095" s="241">
        <f t="shared" si="97"/>
        <v>6.528124999999628E-2</v>
      </c>
      <c r="B2095" s="241">
        <f t="shared" si="96"/>
        <v>1.1393727523174833E-3</v>
      </c>
      <c r="C2095" s="241">
        <f t="shared" si="98"/>
        <v>-0.63439328417268381</v>
      </c>
      <c r="D2095" s="241">
        <f>((C2095-C2094)/($A$3))*$D$2*'D-term Reaction'!$G$4</f>
        <v>24.61788155180847</v>
      </c>
    </row>
    <row r="2096" spans="1:4" x14ac:dyDescent="0.25">
      <c r="A2096" s="241">
        <f t="shared" si="97"/>
        <v>6.5312499999996276E-2</v>
      </c>
      <c r="B2096" s="241">
        <f t="shared" si="96"/>
        <v>1.1399181677087314E-3</v>
      </c>
      <c r="C2096" s="241">
        <f t="shared" si="98"/>
        <v>-0.5555702330293627</v>
      </c>
      <c r="D2096" s="241">
        <f>((C2096-C2095)/($A$3))*$D$2*'D-term Reaction'!$G$4</f>
        <v>26.686332195082791</v>
      </c>
    </row>
    <row r="2097" spans="1:4" x14ac:dyDescent="0.25">
      <c r="A2097" s="241">
        <f t="shared" si="97"/>
        <v>6.5343749999996273E-2</v>
      </c>
      <c r="B2097" s="241">
        <f t="shared" si="96"/>
        <v>1.1404635830999797E-3</v>
      </c>
      <c r="C2097" s="241">
        <f t="shared" si="98"/>
        <v>-0.47139673683634126</v>
      </c>
      <c r="D2097" s="241">
        <f>((C2097-C2096)/($A$3))*$D$2*'D-term Reaction'!$G$4</f>
        <v>28.49777887110934</v>
      </c>
    </row>
    <row r="2098" spans="1:4" x14ac:dyDescent="0.25">
      <c r="A2098" s="241">
        <f t="shared" si="97"/>
        <v>6.5374999999996269E-2</v>
      </c>
      <c r="B2098" s="241">
        <f t="shared" si="96"/>
        <v>1.1410089984912278E-3</v>
      </c>
      <c r="C2098" s="241">
        <f t="shared" si="98"/>
        <v>-0.3826834323758897</v>
      </c>
      <c r="D2098" s="241">
        <f>((C2098-C2097)/($A$3))*$D$2*'D-term Reaction'!$G$4</f>
        <v>30.034776358130479</v>
      </c>
    </row>
    <row r="2099" spans="1:4" x14ac:dyDescent="0.25">
      <c r="A2099" s="241">
        <f t="shared" si="97"/>
        <v>6.5406249999996266E-2</v>
      </c>
      <c r="B2099" s="241">
        <f t="shared" ref="B2099:B2162" si="99">RADIANS(A2099)</f>
        <v>1.141554413882476E-3</v>
      </c>
      <c r="C2099" s="241">
        <f t="shared" si="98"/>
        <v>-0.29028467726569329</v>
      </c>
      <c r="D2099" s="241">
        <f>((C2099-C2098)/($A$3))*$D$2*'D-term Reaction'!$G$4</f>
        <v>31.282522530108093</v>
      </c>
    </row>
    <row r="2100" spans="1:4" x14ac:dyDescent="0.25">
      <c r="A2100" s="241">
        <f t="shared" si="97"/>
        <v>6.5437499999996263E-2</v>
      </c>
      <c r="B2100" s="241">
        <f t="shared" si="99"/>
        <v>1.1420998292737241E-3</v>
      </c>
      <c r="C2100" s="241">
        <f t="shared" si="98"/>
        <v>-0.1950903220276568</v>
      </c>
      <c r="D2100" s="241">
        <f>((C2100-C2099)/($A$3))*$D$2*'D-term Reaction'!$G$4</f>
        <v>32.229000909389626</v>
      </c>
    </row>
    <row r="2101" spans="1:4" x14ac:dyDescent="0.25">
      <c r="A2101" s="241">
        <f t="shared" si="97"/>
        <v>6.5468749999996259E-2</v>
      </c>
      <c r="B2101" s="241">
        <f t="shared" si="99"/>
        <v>1.1426452446649724E-3</v>
      </c>
      <c r="C2101" s="241">
        <f t="shared" si="98"/>
        <v>-9.801714034124813E-2</v>
      </c>
      <c r="D2101" s="241">
        <f>((C2101-C2100)/($A$3))*$D$2*'D-term Reaction'!$G$4</f>
        <v>32.865096391750519</v>
      </c>
    </row>
    <row r="2102" spans="1:4" x14ac:dyDescent="0.25">
      <c r="A2102" s="241">
        <f t="shared" si="97"/>
        <v>6.5499999999996256E-2</v>
      </c>
      <c r="B2102" s="241">
        <f t="shared" si="99"/>
        <v>1.1431906600562205E-3</v>
      </c>
      <c r="C2102" s="241">
        <f t="shared" si="98"/>
        <v>-1.1762177928691109E-11</v>
      </c>
      <c r="D2102" s="241">
        <f>((C2102-C2101)/($A$3))*$D$2*'D-term Reaction'!$G$4</f>
        <v>33.184683029950762</v>
      </c>
    </row>
    <row r="2103" spans="1:4" x14ac:dyDescent="0.25">
      <c r="A2103" s="241">
        <f t="shared" si="97"/>
        <v>6.5531249999996252E-2</v>
      </c>
      <c r="B2103" s="241">
        <f t="shared" si="99"/>
        <v>1.1437360754474686E-3</v>
      </c>
      <c r="C2103" s="241">
        <f t="shared" si="98"/>
        <v>9.8017140317837051E-2</v>
      </c>
      <c r="D2103" s="241">
        <f>((C2103-C2102)/($A$3))*$D$2*'D-term Reaction'!$G$4</f>
        <v>33.18468302998911</v>
      </c>
    </row>
    <row r="2104" spans="1:4" x14ac:dyDescent="0.25">
      <c r="A2104" s="241">
        <f t="shared" si="97"/>
        <v>6.5562499999996249E-2</v>
      </c>
      <c r="B2104" s="241">
        <f t="shared" si="99"/>
        <v>1.1442814908387169E-3</v>
      </c>
      <c r="C2104" s="241">
        <f t="shared" si="98"/>
        <v>0.19509032200458445</v>
      </c>
      <c r="D2104" s="241">
        <f>((C2104-C2103)/($A$3))*$D$2*'D-term Reaction'!$G$4</f>
        <v>32.865096391865194</v>
      </c>
    </row>
    <row r="2105" spans="1:4" x14ac:dyDescent="0.25">
      <c r="A2105" s="241">
        <f t="shared" si="97"/>
        <v>6.5593749999996245E-2</v>
      </c>
      <c r="B2105" s="241">
        <f t="shared" si="99"/>
        <v>1.144826906229965E-3</v>
      </c>
      <c r="C2105" s="241">
        <f t="shared" si="98"/>
        <v>0.29028467724315471</v>
      </c>
      <c r="D2105" s="241">
        <f>((C2105-C2104)/($A$3))*$D$2*'D-term Reaction'!$G$4</f>
        <v>32.229000909570345</v>
      </c>
    </row>
    <row r="2106" spans="1:4" x14ac:dyDescent="0.25">
      <c r="A2106" s="241">
        <f t="shared" si="97"/>
        <v>6.5624999999996242E-2</v>
      </c>
      <c r="B2106" s="241">
        <f t="shared" si="99"/>
        <v>1.1453723216212131E-3</v>
      </c>
      <c r="C2106" s="241">
        <f t="shared" si="98"/>
        <v>0.38268343235415603</v>
      </c>
      <c r="D2106" s="241">
        <f>((C2106-C2105)/($A$3))*$D$2*'D-term Reaction'!$G$4</f>
        <v>31.282522530380604</v>
      </c>
    </row>
    <row r="2107" spans="1:4" x14ac:dyDescent="0.25">
      <c r="A2107" s="241">
        <f t="shared" ref="A2107:A2170" si="100">A2106+$A$3</f>
        <v>6.5656249999996238E-2</v>
      </c>
      <c r="B2107" s="241">
        <f t="shared" si="99"/>
        <v>1.1459177370124612E-3</v>
      </c>
      <c r="C2107" s="241">
        <f t="shared" ref="C2107:C2170" si="101">$C$2*COS(B2107*$B$2*360)</f>
        <v>0.4713967368155445</v>
      </c>
      <c r="D2107" s="241">
        <f>((C2107-C2106)/($A$3))*$D$2*'D-term Reaction'!$G$4</f>
        <v>30.034776358447679</v>
      </c>
    </row>
    <row r="2108" spans="1:4" x14ac:dyDescent="0.25">
      <c r="A2108" s="241">
        <f t="shared" si="100"/>
        <v>6.5687499999996235E-2</v>
      </c>
      <c r="B2108" s="241">
        <f t="shared" si="99"/>
        <v>1.1464631524037096E-3</v>
      </c>
      <c r="C2108" s="241">
        <f t="shared" si="101"/>
        <v>0.55557023300977926</v>
      </c>
      <c r="D2108" s="241">
        <f>((C2108-C2107)/($A$3))*$D$2*'D-term Reaction'!$G$4</f>
        <v>28.497778871520119</v>
      </c>
    </row>
    <row r="2109" spans="1:4" x14ac:dyDescent="0.25">
      <c r="A2109" s="241">
        <f t="shared" si="100"/>
        <v>6.5718749999996232E-2</v>
      </c>
      <c r="B2109" s="241">
        <f t="shared" si="99"/>
        <v>1.1470085677949577E-3</v>
      </c>
      <c r="C2109" s="241">
        <f t="shared" si="101"/>
        <v>0.63439328415449925</v>
      </c>
      <c r="D2109" s="241">
        <f>((C2109-C2108)/($A$3))*$D$2*'D-term Reaction'!$G$4</f>
        <v>26.686332195556396</v>
      </c>
    </row>
    <row r="2110" spans="1:4" x14ac:dyDescent="0.25">
      <c r="A2110" s="241">
        <f t="shared" si="100"/>
        <v>6.5749999999996228E-2</v>
      </c>
      <c r="B2110" s="241">
        <f t="shared" si="99"/>
        <v>1.1475539831862058E-3</v>
      </c>
      <c r="C2110" s="241">
        <f t="shared" si="101"/>
        <v>0.70710678117816816</v>
      </c>
      <c r="D2110" s="241">
        <f>((C2110-C2109)/($A$3))*$D$2*'D-term Reaction'!$G$4</f>
        <v>24.617881552333348</v>
      </c>
    </row>
    <row r="2111" spans="1:4" x14ac:dyDescent="0.25">
      <c r="A2111" s="241">
        <f t="shared" si="100"/>
        <v>6.5781249999996225E-2</v>
      </c>
      <c r="B2111" s="241">
        <f t="shared" si="99"/>
        <v>1.1480993985774541E-3</v>
      </c>
      <c r="C2111" s="241">
        <f t="shared" si="101"/>
        <v>0.77301045335522589</v>
      </c>
      <c r="D2111" s="241">
        <f>((C2111-C2110)/($A$3))*$D$2*'D-term Reaction'!$G$4</f>
        <v>22.312347252264662</v>
      </c>
    </row>
    <row r="2112" spans="1:4" x14ac:dyDescent="0.25">
      <c r="A2112" s="241">
        <f t="shared" si="100"/>
        <v>6.5812499999996221E-2</v>
      </c>
      <c r="B2112" s="241">
        <f t="shared" si="99"/>
        <v>1.1486448139687022E-3</v>
      </c>
      <c r="C2112" s="241">
        <f t="shared" si="101"/>
        <v>0.83146961229595728</v>
      </c>
      <c r="D2112" s="241">
        <f>((C2112-C2111)/($A$3))*$D$2*'D-term Reaction'!$G$4</f>
        <v>19.791932850974018</v>
      </c>
    </row>
    <row r="2113" spans="1:4" x14ac:dyDescent="0.25">
      <c r="A2113" s="241">
        <f t="shared" si="100"/>
        <v>6.5843749999996218E-2</v>
      </c>
      <c r="B2113" s="241">
        <f t="shared" si="99"/>
        <v>1.1491902293599503E-3</v>
      </c>
      <c r="C2113" s="241">
        <f t="shared" si="101"/>
        <v>0.88192126434274332</v>
      </c>
      <c r="D2113" s="241">
        <f>((C2113-C2112)/($A$3))*$D$2*'D-term Reaction'!$G$4</f>
        <v>17.080911316959877</v>
      </c>
    </row>
    <row r="2114" spans="1:4" x14ac:dyDescent="0.25">
      <c r="A2114" s="241">
        <f t="shared" si="100"/>
        <v>6.5874999999996214E-2</v>
      </c>
      <c r="B2114" s="241">
        <f t="shared" si="99"/>
        <v>1.1497356447511984E-3</v>
      </c>
      <c r="C2114" s="241">
        <f t="shared" si="101"/>
        <v>0.92387953250672417</v>
      </c>
      <c r="D2114" s="241">
        <f>((C2114-C2113)/($A$3))*$D$2*'D-term Reaction'!$G$4</f>
        <v>14.205391269597355</v>
      </c>
    </row>
    <row r="2115" spans="1:4" x14ac:dyDescent="0.25">
      <c r="A2115" s="241">
        <f t="shared" si="100"/>
        <v>6.5906249999996211E-2</v>
      </c>
      <c r="B2115" s="241">
        <f t="shared" si="99"/>
        <v>1.1502810601424468E-3</v>
      </c>
      <c r="C2115" s="241">
        <f t="shared" si="101"/>
        <v>0.95694033572875092</v>
      </c>
      <c r="D2115" s="241">
        <f>((C2115-C2114)/($A$3))*$D$2*'D-term Reaction'!$G$4</f>
        <v>11.193065538849376</v>
      </c>
    </row>
    <row r="2116" spans="1:4" x14ac:dyDescent="0.25">
      <c r="A2116" s="241">
        <f t="shared" si="100"/>
        <v>6.5937499999996207E-2</v>
      </c>
      <c r="B2116" s="241">
        <f t="shared" si="99"/>
        <v>1.1508264755336949E-3</v>
      </c>
      <c r="C2116" s="241">
        <f t="shared" si="101"/>
        <v>0.98078528040090296</v>
      </c>
      <c r="D2116" s="241">
        <f>((C2116-C2115)/($A$3))*$D$2*'D-term Reaction'!$G$4</f>
        <v>8.0729444682037919</v>
      </c>
    </row>
    <row r="2117" spans="1:4" x14ac:dyDescent="0.25">
      <c r="A2117" s="241">
        <f t="shared" si="100"/>
        <v>6.5968749999996204E-2</v>
      </c>
      <c r="B2117" s="241">
        <f t="shared" si="99"/>
        <v>1.151371890924943E-3</v>
      </c>
      <c r="C2117" s="241">
        <f t="shared" si="101"/>
        <v>0.99518472667102853</v>
      </c>
      <c r="D2117" s="241">
        <f>((C2117-C2116)/($A$3))*$D$2*'D-term Reaction'!$G$4</f>
        <v>4.8750765292137128</v>
      </c>
    </row>
    <row r="2118" spans="1:4" x14ac:dyDescent="0.25">
      <c r="A2118" s="241">
        <f t="shared" si="100"/>
        <v>6.5999999999996201E-2</v>
      </c>
      <c r="B2118" s="241">
        <f t="shared" si="99"/>
        <v>1.1519173063161913E-3</v>
      </c>
      <c r="C2118" s="241">
        <f t="shared" si="101"/>
        <v>1</v>
      </c>
      <c r="D2118" s="241">
        <f>((C2118-C2117)/($A$3))*$D$2*'D-term Reaction'!$G$4</f>
        <v>1.6302589382565809</v>
      </c>
    </row>
    <row r="2119" spans="1:4" x14ac:dyDescent="0.25">
      <c r="A2119" s="241">
        <f t="shared" si="100"/>
        <v>6.6031249999996197E-2</v>
      </c>
      <c r="B2119" s="241">
        <f t="shared" si="99"/>
        <v>1.1524627217074394E-3</v>
      </c>
      <c r="C2119" s="241">
        <f t="shared" si="101"/>
        <v>0.99518472667336599</v>
      </c>
      <c r="D2119" s="241">
        <f>((C2119-C2118)/($A$3))*$D$2*'D-term Reaction'!$G$4</f>
        <v>-1.630258937465209</v>
      </c>
    </row>
    <row r="2120" spans="1:4" x14ac:dyDescent="0.25">
      <c r="A2120" s="241">
        <f t="shared" si="100"/>
        <v>6.6062499999996194E-2</v>
      </c>
      <c r="B2120" s="241">
        <f t="shared" si="99"/>
        <v>1.1530081370986875E-3</v>
      </c>
      <c r="C2120" s="241">
        <f t="shared" si="101"/>
        <v>0.98078528040556101</v>
      </c>
      <c r="D2120" s="241">
        <f>((C2120-C2119)/($A$3))*$D$2*'D-term Reaction'!$G$4</f>
        <v>-4.8750765284280551</v>
      </c>
    </row>
    <row r="2121" spans="1:4" x14ac:dyDescent="0.25">
      <c r="A2121" s="241">
        <f t="shared" si="100"/>
        <v>6.609374999999619E-2</v>
      </c>
      <c r="B2121" s="241">
        <f t="shared" si="99"/>
        <v>1.1535535524899356E-3</v>
      </c>
      <c r="C2121" s="241">
        <f t="shared" si="101"/>
        <v>0.95694033573569004</v>
      </c>
      <c r="D2121" s="241">
        <f>((C2121-C2120)/($A$3))*$D$2*'D-term Reaction'!$G$4</f>
        <v>-8.0729444674315154</v>
      </c>
    </row>
    <row r="2122" spans="1:4" x14ac:dyDescent="0.25">
      <c r="A2122" s="241">
        <f t="shared" si="100"/>
        <v>6.6124999999996187E-2</v>
      </c>
      <c r="B2122" s="241">
        <f t="shared" si="99"/>
        <v>1.1540989678811839E-3</v>
      </c>
      <c r="C2122" s="241">
        <f t="shared" si="101"/>
        <v>0.92387953251587207</v>
      </c>
      <c r="D2122" s="241">
        <f>((C2122-C2121)/($A$3))*$D$2*'D-term Reaction'!$G$4</f>
        <v>-11.193065538101569</v>
      </c>
    </row>
    <row r="2123" spans="1:4" x14ac:dyDescent="0.25">
      <c r="A2123" s="241">
        <f t="shared" si="100"/>
        <v>6.6156249999996183E-2</v>
      </c>
      <c r="B2123" s="241">
        <f t="shared" si="99"/>
        <v>1.154644383272432E-3</v>
      </c>
      <c r="C2123" s="241">
        <f t="shared" si="101"/>
        <v>0.88192126435401186</v>
      </c>
      <c r="D2123" s="241">
        <f>((C2123-C2122)/($A$3))*$D$2*'D-term Reaction'!$G$4</f>
        <v>-14.205391268879392</v>
      </c>
    </row>
    <row r="2124" spans="1:4" x14ac:dyDescent="0.25">
      <c r="A2124" s="241">
        <f t="shared" si="100"/>
        <v>6.618749999999618E-2</v>
      </c>
      <c r="B2124" s="241">
        <f t="shared" si="99"/>
        <v>1.1551897986636802E-3</v>
      </c>
      <c r="C2124" s="241">
        <f t="shared" si="101"/>
        <v>0.83146961230922223</v>
      </c>
      <c r="D2124" s="241">
        <f>((C2124-C2123)/($A$3))*$D$2*'D-term Reaction'!$G$4</f>
        <v>-17.080911316283974</v>
      </c>
    </row>
    <row r="2125" spans="1:4" x14ac:dyDescent="0.25">
      <c r="A2125" s="241">
        <f t="shared" si="100"/>
        <v>6.6218749999996177E-2</v>
      </c>
      <c r="B2125" s="241">
        <f t="shared" si="99"/>
        <v>1.1557352140549283E-3</v>
      </c>
      <c r="C2125" s="241">
        <f t="shared" si="101"/>
        <v>0.77301045337037277</v>
      </c>
      <c r="D2125" s="241">
        <f>((C2125-C2124)/($A$3))*$D$2*'D-term Reaction'!$G$4</f>
        <v>-19.79193285033687</v>
      </c>
    </row>
    <row r="2126" spans="1:4" x14ac:dyDescent="0.25">
      <c r="A2126" s="241">
        <f t="shared" si="100"/>
        <v>6.6249999999996173E-2</v>
      </c>
      <c r="B2126" s="241">
        <f t="shared" si="99"/>
        <v>1.1562806294461766E-3</v>
      </c>
      <c r="C2126" s="241">
        <f t="shared" si="101"/>
        <v>0.70710678119505121</v>
      </c>
      <c r="D2126" s="241">
        <f>((C2126-C2125)/($A$3))*$D$2*'D-term Reaction'!$G$4</f>
        <v>-22.312347251676865</v>
      </c>
    </row>
    <row r="2127" spans="1:4" x14ac:dyDescent="0.25">
      <c r="A2127" s="241">
        <f t="shared" si="100"/>
        <v>6.628124999999617E-2</v>
      </c>
      <c r="B2127" s="241">
        <f t="shared" si="99"/>
        <v>1.1568260448374247E-3</v>
      </c>
      <c r="C2127" s="241">
        <f t="shared" si="101"/>
        <v>0.63439328417293384</v>
      </c>
      <c r="D2127" s="241">
        <f>((C2127-C2126)/($A$3))*$D$2*'D-term Reaction'!$G$4</f>
        <v>-24.617881551808058</v>
      </c>
    </row>
    <row r="2128" spans="1:4" x14ac:dyDescent="0.25">
      <c r="A2128" s="241">
        <f t="shared" si="100"/>
        <v>6.6312499999996166E-2</v>
      </c>
      <c r="B2128" s="241">
        <f t="shared" si="99"/>
        <v>1.1573714602286728E-3</v>
      </c>
      <c r="C2128" s="241">
        <f t="shared" si="101"/>
        <v>0.55557023302960795</v>
      </c>
      <c r="D2128" s="241">
        <f>((C2128-C2127)/($A$3))*$D$2*'D-term Reaction'!$G$4</f>
        <v>-26.686332195084407</v>
      </c>
    </row>
    <row r="2129" spans="1:4" x14ac:dyDescent="0.25">
      <c r="A2129" s="241">
        <f t="shared" si="100"/>
        <v>6.6343749999996163E-2</v>
      </c>
      <c r="B2129" s="241">
        <f t="shared" si="99"/>
        <v>1.1579168756199211E-3</v>
      </c>
      <c r="C2129" s="241">
        <f t="shared" si="101"/>
        <v>0.47139673683660144</v>
      </c>
      <c r="D2129" s="241">
        <f>((C2129-C2128)/($A$3))*$D$2*'D-term Reaction'!$G$4</f>
        <v>-28.497778871104281</v>
      </c>
    </row>
    <row r="2130" spans="1:4" x14ac:dyDescent="0.25">
      <c r="A2130" s="241">
        <f t="shared" si="100"/>
        <v>6.6374999999996159E-2</v>
      </c>
      <c r="B2130" s="241">
        <f t="shared" si="99"/>
        <v>1.1584622910111692E-3</v>
      </c>
      <c r="C2130" s="241">
        <f t="shared" si="101"/>
        <v>0.38268343237624103</v>
      </c>
      <c r="D2130" s="241">
        <f>((C2130-C2129)/($A$3))*$D$2*'D-term Reaction'!$G$4</f>
        <v>-30.034776358099617</v>
      </c>
    </row>
    <row r="2131" spans="1:4" x14ac:dyDescent="0.25">
      <c r="A2131" s="241">
        <f t="shared" si="100"/>
        <v>6.6406249999996156E-2</v>
      </c>
      <c r="B2131" s="241">
        <f t="shared" si="99"/>
        <v>1.1590077064024173E-3</v>
      </c>
      <c r="C2131" s="241">
        <f t="shared" si="101"/>
        <v>0.29028467726603002</v>
      </c>
      <c r="D2131" s="241">
        <f>((C2131-C2130)/($A$3))*$D$2*'D-term Reaction'!$G$4</f>
        <v>-31.282522530113035</v>
      </c>
    </row>
    <row r="2132" spans="1:4" x14ac:dyDescent="0.25">
      <c r="A2132" s="241">
        <f t="shared" si="100"/>
        <v>6.6437499999996152E-2</v>
      </c>
      <c r="B2132" s="241">
        <f t="shared" si="99"/>
        <v>1.1595531217936654E-3</v>
      </c>
      <c r="C2132" s="241">
        <f t="shared" si="101"/>
        <v>0.19509032202800189</v>
      </c>
      <c r="D2132" s="241">
        <f>((C2132-C2131)/($A$3))*$D$2*'D-term Reaction'!$G$4</f>
        <v>-32.229000909386805</v>
      </c>
    </row>
    <row r="2133" spans="1:4" x14ac:dyDescent="0.25">
      <c r="A2133" s="241">
        <f t="shared" si="100"/>
        <v>6.6468749999996149E-2</v>
      </c>
      <c r="B2133" s="241">
        <f t="shared" si="99"/>
        <v>1.1600985371849138E-3</v>
      </c>
      <c r="C2133" s="241">
        <f t="shared" si="101"/>
        <v>9.801714034159828E-2</v>
      </c>
      <c r="D2133" s="241">
        <f>((C2133-C2132)/($A$3))*$D$2*'D-term Reaction'!$G$4</f>
        <v>-32.8650963917488</v>
      </c>
    </row>
    <row r="2134" spans="1:4" x14ac:dyDescent="0.25">
      <c r="A2134" s="241">
        <f t="shared" si="100"/>
        <v>6.6499999999996146E-2</v>
      </c>
      <c r="B2134" s="241">
        <f t="shared" si="99"/>
        <v>1.1606439525761619E-3</v>
      </c>
      <c r="C2134" s="241">
        <f t="shared" si="101"/>
        <v>1.2114019097737849E-11</v>
      </c>
      <c r="D2134" s="241">
        <f>((C2134-C2133)/($A$3))*$D$2*'D-term Reaction'!$G$4</f>
        <v>-33.184683029950193</v>
      </c>
    </row>
    <row r="2135" spans="1:4" x14ac:dyDescent="0.25">
      <c r="A2135" s="241">
        <f t="shared" si="100"/>
        <v>6.6531249999996142E-2</v>
      </c>
      <c r="B2135" s="241">
        <f t="shared" si="99"/>
        <v>1.16118936796741E-3</v>
      </c>
      <c r="C2135" s="241">
        <f t="shared" si="101"/>
        <v>-9.8017140317458618E-2</v>
      </c>
      <c r="D2135" s="241">
        <f>((C2135-C2134)/($A$3))*$D$2*'D-term Reaction'!$G$4</f>
        <v>-33.184683029980107</v>
      </c>
    </row>
    <row r="2136" spans="1:4" x14ac:dyDescent="0.25">
      <c r="A2136" s="241">
        <f t="shared" si="100"/>
        <v>6.6562499999996139E-2</v>
      </c>
      <c r="B2136" s="241">
        <f t="shared" si="99"/>
        <v>1.1617347833586583E-3</v>
      </c>
      <c r="C2136" s="241">
        <f t="shared" si="101"/>
        <v>-0.1950903220042394</v>
      </c>
      <c r="D2136" s="241">
        <f>((C2136-C2135)/($A$3))*$D$2*'D-term Reaction'!$G$4</f>
        <v>-32.865096391876499</v>
      </c>
    </row>
    <row r="2137" spans="1:4" x14ac:dyDescent="0.25">
      <c r="A2137" s="241">
        <f t="shared" si="100"/>
        <v>6.6593749999996135E-2</v>
      </c>
      <c r="B2137" s="241">
        <f t="shared" si="99"/>
        <v>1.1622801987499064E-3</v>
      </c>
      <c r="C2137" s="241">
        <f t="shared" si="101"/>
        <v>-0.29028467724287238</v>
      </c>
      <c r="D2137" s="241">
        <f>((C2137-C2136)/($A$3))*$D$2*'D-term Reaction'!$G$4</f>
        <v>-32.229000909591576</v>
      </c>
    </row>
    <row r="2138" spans="1:4" x14ac:dyDescent="0.25">
      <c r="A2138" s="241">
        <f t="shared" si="100"/>
        <v>6.6624999999996132E-2</v>
      </c>
      <c r="B2138" s="241">
        <f t="shared" si="99"/>
        <v>1.1628256141411545E-3</v>
      </c>
      <c r="C2138" s="241">
        <f t="shared" si="101"/>
        <v>-0.38268343235385727</v>
      </c>
      <c r="D2138" s="241">
        <f>((C2138-C2137)/($A$3))*$D$2*'D-term Reaction'!$G$4</f>
        <v>-31.28252253037504</v>
      </c>
    </row>
    <row r="2139" spans="1:4" x14ac:dyDescent="0.25">
      <c r="A2139" s="241">
        <f t="shared" si="100"/>
        <v>6.6656249999996128E-2</v>
      </c>
      <c r="B2139" s="241">
        <f t="shared" si="99"/>
        <v>1.1633710295324026E-3</v>
      </c>
      <c r="C2139" s="241">
        <f t="shared" si="101"/>
        <v>-0.47139673681525929</v>
      </c>
      <c r="D2139" s="241">
        <f>((C2139-C2138)/($A$3))*$D$2*'D-term Reaction'!$G$4</f>
        <v>-30.034776358452262</v>
      </c>
    </row>
    <row r="2140" spans="1:4" x14ac:dyDescent="0.25">
      <c r="A2140" s="241">
        <f t="shared" si="100"/>
        <v>6.6687499999996125E-2</v>
      </c>
      <c r="B2140" s="241">
        <f t="shared" si="99"/>
        <v>1.163916444923651E-3</v>
      </c>
      <c r="C2140" s="241">
        <f t="shared" si="101"/>
        <v>-0.55557023300948671</v>
      </c>
      <c r="D2140" s="241">
        <f>((C2140-C2139)/($A$3))*$D$2*'D-term Reaction'!$G$4</f>
        <v>-28.497778871517635</v>
      </c>
    </row>
    <row r="2141" spans="1:4" x14ac:dyDescent="0.25">
      <c r="A2141" s="241">
        <f t="shared" si="100"/>
        <v>6.6718749999996121E-2</v>
      </c>
      <c r="B2141" s="241">
        <f t="shared" si="99"/>
        <v>1.1644618603148991E-3</v>
      </c>
      <c r="C2141" s="241">
        <f t="shared" si="101"/>
        <v>-0.63439328415422724</v>
      </c>
      <c r="D2141" s="241">
        <f>((C2141-C2140)/($A$3))*$D$2*'D-term Reaction'!$G$4</f>
        <v>-26.686332195563352</v>
      </c>
    </row>
    <row r="2142" spans="1:4" x14ac:dyDescent="0.25">
      <c r="A2142" s="241">
        <f t="shared" si="100"/>
        <v>6.6749999999996118E-2</v>
      </c>
      <c r="B2142" s="241">
        <f t="shared" si="99"/>
        <v>1.1650072757061472E-3</v>
      </c>
      <c r="C2142" s="241">
        <f t="shared" si="101"/>
        <v>-0.70710678117791947</v>
      </c>
      <c r="D2142" s="241">
        <f>((C2142-C2141)/($A$3))*$D$2*'D-term Reaction'!$G$4</f>
        <v>-24.617881552341238</v>
      </c>
    </row>
    <row r="2143" spans="1:4" x14ac:dyDescent="0.25">
      <c r="A2143" s="241">
        <f t="shared" si="100"/>
        <v>6.6781249999996115E-2</v>
      </c>
      <c r="B2143" s="241">
        <f t="shared" si="99"/>
        <v>1.1655526910973955E-3</v>
      </c>
      <c r="C2143" s="241">
        <f t="shared" si="101"/>
        <v>-0.77301045335500262</v>
      </c>
      <c r="D2143" s="241">
        <f>((C2143-C2142)/($A$3))*$D$2*'D-term Reaction'!$G$4</f>
        <v>-22.31234725227327</v>
      </c>
    </row>
    <row r="2144" spans="1:4" x14ac:dyDescent="0.25">
      <c r="A2144" s="241">
        <f t="shared" si="100"/>
        <v>6.6812499999996111E-2</v>
      </c>
      <c r="B2144" s="241">
        <f t="shared" si="99"/>
        <v>1.1660981064886436E-3</v>
      </c>
      <c r="C2144" s="241">
        <f t="shared" si="101"/>
        <v>-0.83146961229576188</v>
      </c>
      <c r="D2144" s="241">
        <f>((C2144-C2143)/($A$3))*$D$2*'D-term Reaction'!$G$4</f>
        <v>-19.79193285098345</v>
      </c>
    </row>
    <row r="2145" spans="1:4" x14ac:dyDescent="0.25">
      <c r="A2145" s="241">
        <f t="shared" si="100"/>
        <v>6.6843749999996108E-2</v>
      </c>
      <c r="B2145" s="241">
        <f t="shared" si="99"/>
        <v>1.1666435218798917E-3</v>
      </c>
      <c r="C2145" s="241">
        <f t="shared" si="101"/>
        <v>-0.88192126434257745</v>
      </c>
      <c r="D2145" s="241">
        <f>((C2145-C2144)/($A$3))*$D$2*'D-term Reaction'!$G$4</f>
        <v>-17.080911316969875</v>
      </c>
    </row>
    <row r="2146" spans="1:4" x14ac:dyDescent="0.25">
      <c r="A2146" s="241">
        <f t="shared" si="100"/>
        <v>6.6874999999996104E-2</v>
      </c>
      <c r="B2146" s="241">
        <f t="shared" si="99"/>
        <v>1.1671889372711398E-3</v>
      </c>
      <c r="C2146" s="241">
        <f t="shared" si="101"/>
        <v>-0.92387953250660038</v>
      </c>
      <c r="D2146" s="241">
        <f>((C2146-C2145)/($A$3))*$D$2*'D-term Reaction'!$G$4</f>
        <v>-14.205391269611599</v>
      </c>
    </row>
    <row r="2147" spans="1:4" x14ac:dyDescent="0.25">
      <c r="A2147" s="241">
        <f t="shared" si="100"/>
        <v>6.6906249999996101E-2</v>
      </c>
      <c r="B2147" s="241">
        <f t="shared" si="99"/>
        <v>1.1677343526623881E-3</v>
      </c>
      <c r="C2147" s="241">
        <f t="shared" si="101"/>
        <v>-0.956940335728657</v>
      </c>
      <c r="D2147" s="241">
        <f>((C2147-C2146)/($A$3))*$D$2*'D-term Reaction'!$G$4</f>
        <v>-11.193065538859488</v>
      </c>
    </row>
    <row r="2148" spans="1:4" x14ac:dyDescent="0.25">
      <c r="A2148" s="241">
        <f t="shared" si="100"/>
        <v>6.6937499999996097E-2</v>
      </c>
      <c r="B2148" s="241">
        <f t="shared" si="99"/>
        <v>1.1682797680536362E-3</v>
      </c>
      <c r="C2148" s="241">
        <f t="shared" si="101"/>
        <v>-0.9807852804008399</v>
      </c>
      <c r="D2148" s="241">
        <f>((C2148-C2147)/($A$3))*$D$2*'D-term Reaction'!$G$4</f>
        <v>-8.0729444682142404</v>
      </c>
    </row>
    <row r="2149" spans="1:4" x14ac:dyDescent="0.25">
      <c r="A2149" s="241">
        <f t="shared" si="100"/>
        <v>6.6968749999996094E-2</v>
      </c>
      <c r="B2149" s="241">
        <f t="shared" si="99"/>
        <v>1.1688251834448844E-3</v>
      </c>
      <c r="C2149" s="241">
        <f t="shared" si="101"/>
        <v>-0.995184726670994</v>
      </c>
      <c r="D2149" s="241">
        <f>((C2149-C2148)/($A$3))*$D$2*'D-term Reaction'!$G$4</f>
        <v>-4.8750765292233726</v>
      </c>
    </row>
    <row r="2150" spans="1:4" x14ac:dyDescent="0.25">
      <c r="A2150" s="241">
        <f t="shared" si="100"/>
        <v>6.699999999999609E-2</v>
      </c>
      <c r="B2150" s="241">
        <f t="shared" si="99"/>
        <v>1.1693705988361325E-3</v>
      </c>
      <c r="C2150" s="241">
        <f t="shared" si="101"/>
        <v>-1</v>
      </c>
      <c r="D2150" s="241">
        <f>((C2150-C2149)/($A$3))*$D$2*'D-term Reaction'!$G$4</f>
        <v>-1.6302589382682704</v>
      </c>
    </row>
    <row r="2151" spans="1:4" x14ac:dyDescent="0.25">
      <c r="A2151" s="241">
        <f t="shared" si="100"/>
        <v>6.7031249999996087E-2</v>
      </c>
      <c r="B2151" s="241">
        <f t="shared" si="99"/>
        <v>1.1699160142273808E-3</v>
      </c>
      <c r="C2151" s="241">
        <f t="shared" si="101"/>
        <v>-0.99518472667340052</v>
      </c>
      <c r="D2151" s="241">
        <f>((C2151-C2150)/($A$3))*$D$2*'D-term Reaction'!$G$4</f>
        <v>1.6302589374535192</v>
      </c>
    </row>
    <row r="2152" spans="1:4" x14ac:dyDescent="0.25">
      <c r="A2152" s="241">
        <f t="shared" si="100"/>
        <v>6.7062499999996084E-2</v>
      </c>
      <c r="B2152" s="241">
        <f t="shared" si="99"/>
        <v>1.1704614296186289E-3</v>
      </c>
      <c r="C2152" s="241">
        <f t="shared" si="101"/>
        <v>-0.98078528040563517</v>
      </c>
      <c r="D2152" s="241">
        <f>((C2152-C2151)/($A$3))*$D$2*'D-term Reaction'!$G$4</f>
        <v>4.8750765284146356</v>
      </c>
    </row>
    <row r="2153" spans="1:4" x14ac:dyDescent="0.25">
      <c r="A2153" s="241">
        <f t="shared" si="100"/>
        <v>6.709374999999608E-2</v>
      </c>
      <c r="B2153" s="241">
        <f t="shared" si="99"/>
        <v>1.171006845009877E-3</v>
      </c>
      <c r="C2153" s="241">
        <f t="shared" si="101"/>
        <v>-0.95694033573579218</v>
      </c>
      <c r="D2153" s="241">
        <f>((C2153-C2152)/($A$3))*$D$2*'D-term Reaction'!$G$4</f>
        <v>8.0729444674220421</v>
      </c>
    </row>
    <row r="2154" spans="1:4" x14ac:dyDescent="0.25">
      <c r="A2154" s="241">
        <f t="shared" si="100"/>
        <v>6.7124999999996077E-2</v>
      </c>
      <c r="B2154" s="241">
        <f t="shared" si="99"/>
        <v>1.1715522604011253E-3</v>
      </c>
      <c r="C2154" s="241">
        <f t="shared" si="101"/>
        <v>-0.92387953251600674</v>
      </c>
      <c r="D2154" s="241">
        <f>((C2154-C2153)/($A$3))*$D$2*'D-term Reaction'!$G$4</f>
        <v>11.193065538090558</v>
      </c>
    </row>
    <row r="2155" spans="1:4" x14ac:dyDescent="0.25">
      <c r="A2155" s="241">
        <f t="shared" si="100"/>
        <v>6.7156249999996073E-2</v>
      </c>
      <c r="B2155" s="241">
        <f t="shared" si="99"/>
        <v>1.1720976757923734E-3</v>
      </c>
      <c r="C2155" s="241">
        <f t="shared" si="101"/>
        <v>-0.88192126435417773</v>
      </c>
      <c r="D2155" s="241">
        <f>((C2155-C2154)/($A$3))*$D$2*'D-term Reaction'!$G$4</f>
        <v>14.20539126886883</v>
      </c>
    </row>
    <row r="2156" spans="1:4" x14ac:dyDescent="0.25">
      <c r="A2156" s="241">
        <f t="shared" si="100"/>
        <v>6.718749999999607E-2</v>
      </c>
      <c r="B2156" s="241">
        <f t="shared" si="99"/>
        <v>1.1726430911836215E-3</v>
      </c>
      <c r="C2156" s="241">
        <f t="shared" si="101"/>
        <v>-0.83146961230940197</v>
      </c>
      <c r="D2156" s="241">
        <f>((C2156-C2155)/($A$3))*$D$2*'D-term Reaction'!$G$4</f>
        <v>17.080911316279277</v>
      </c>
    </row>
    <row r="2157" spans="1:4" x14ac:dyDescent="0.25">
      <c r="A2157" s="241">
        <f t="shared" si="100"/>
        <v>6.7218749999996066E-2</v>
      </c>
      <c r="B2157" s="241">
        <f t="shared" si="99"/>
        <v>1.1731885065748696E-3</v>
      </c>
      <c r="C2157" s="241">
        <f t="shared" si="101"/>
        <v>-0.77301045337057794</v>
      </c>
      <c r="D2157" s="241">
        <f>((C2157-C2156)/($A$3))*$D$2*'D-term Reaction'!$G$4</f>
        <v>19.791932850328259</v>
      </c>
    </row>
    <row r="2158" spans="1:4" x14ac:dyDescent="0.25">
      <c r="A2158" s="241">
        <f t="shared" si="100"/>
        <v>6.7249999999996063E-2</v>
      </c>
      <c r="B2158" s="241">
        <f t="shared" si="99"/>
        <v>1.173733921966118E-3</v>
      </c>
      <c r="C2158" s="241">
        <f t="shared" si="101"/>
        <v>-0.70710678119527992</v>
      </c>
      <c r="D2158" s="241">
        <f>((C2158-C2157)/($A$3))*$D$2*'D-term Reaction'!$G$4</f>
        <v>22.3123472516689</v>
      </c>
    </row>
    <row r="2159" spans="1:4" x14ac:dyDescent="0.25">
      <c r="A2159" s="241">
        <f t="shared" si="100"/>
        <v>6.7281249999996059E-2</v>
      </c>
      <c r="B2159" s="241">
        <f t="shared" si="99"/>
        <v>1.1742793373573661E-3</v>
      </c>
      <c r="C2159" s="241">
        <f t="shared" si="101"/>
        <v>-0.63439328417320573</v>
      </c>
      <c r="D2159" s="241">
        <f>((C2159-C2158)/($A$3))*$D$2*'D-term Reaction'!$G$4</f>
        <v>24.617881551793438</v>
      </c>
    </row>
    <row r="2160" spans="1:4" x14ac:dyDescent="0.25">
      <c r="A2160" s="241">
        <f t="shared" si="100"/>
        <v>6.7312499999996056E-2</v>
      </c>
      <c r="B2160" s="241">
        <f t="shared" si="99"/>
        <v>1.1748247527486142E-3</v>
      </c>
      <c r="C2160" s="241">
        <f t="shared" si="101"/>
        <v>-0.55557023302992414</v>
      </c>
      <c r="D2160" s="241">
        <f>((C2160-C2159)/($A$3))*$D$2*'D-term Reaction'!$G$4</f>
        <v>26.686332195069411</v>
      </c>
    </row>
    <row r="2161" spans="1:4" x14ac:dyDescent="0.25">
      <c r="A2161" s="241">
        <f t="shared" si="100"/>
        <v>6.7343749999996053E-2</v>
      </c>
      <c r="B2161" s="241">
        <f t="shared" si="99"/>
        <v>1.1753701681398625E-3</v>
      </c>
      <c r="C2161" s="241">
        <f t="shared" si="101"/>
        <v>-0.47139673683691174</v>
      </c>
      <c r="D2161" s="241">
        <f>((C2161-C2160)/($A$3))*$D$2*'D-term Reaction'!$G$4</f>
        <v>28.497778871106274</v>
      </c>
    </row>
    <row r="2162" spans="1:4" x14ac:dyDescent="0.25">
      <c r="A2162" s="241">
        <f t="shared" si="100"/>
        <v>6.7374999999996049E-2</v>
      </c>
      <c r="B2162" s="241">
        <f t="shared" si="99"/>
        <v>1.1759155835311106E-3</v>
      </c>
      <c r="C2162" s="241">
        <f t="shared" si="101"/>
        <v>-0.3826834323765661</v>
      </c>
      <c r="D2162" s="241">
        <f>((C2162-C2161)/($A$3))*$D$2*'D-term Reaction'!$G$4</f>
        <v>30.034776358094618</v>
      </c>
    </row>
    <row r="2163" spans="1:4" x14ac:dyDescent="0.25">
      <c r="A2163" s="241">
        <f t="shared" si="100"/>
        <v>6.7406249999996046E-2</v>
      </c>
      <c r="B2163" s="241">
        <f t="shared" ref="B2163:B2226" si="102">RADIANS(A2163)</f>
        <v>1.1764609989223587E-3</v>
      </c>
      <c r="C2163" s="241">
        <f t="shared" si="101"/>
        <v>-0.2902846772663667</v>
      </c>
      <c r="D2163" s="241">
        <f>((C2163-C2162)/($A$3))*$D$2*'D-term Reaction'!$G$4</f>
        <v>31.282522530109109</v>
      </c>
    </row>
    <row r="2164" spans="1:4" x14ac:dyDescent="0.25">
      <c r="A2164" s="241">
        <f t="shared" si="100"/>
        <v>6.7437499999996042E-2</v>
      </c>
      <c r="B2164" s="241">
        <f t="shared" si="102"/>
        <v>1.1770064143136068E-3</v>
      </c>
      <c r="C2164" s="241">
        <f t="shared" si="101"/>
        <v>-0.19509032202834697</v>
      </c>
      <c r="D2164" s="241">
        <f>((C2164-C2163)/($A$3))*$D$2*'D-term Reaction'!$G$4</f>
        <v>32.229000909383956</v>
      </c>
    </row>
    <row r="2165" spans="1:4" x14ac:dyDescent="0.25">
      <c r="A2165" s="241">
        <f t="shared" si="100"/>
        <v>6.7468749999996039E-2</v>
      </c>
      <c r="B2165" s="241">
        <f t="shared" si="102"/>
        <v>1.1775518297048552E-3</v>
      </c>
      <c r="C2165" s="241">
        <f t="shared" si="101"/>
        <v>-9.8017140341948417E-2</v>
      </c>
      <c r="D2165" s="241">
        <f>((C2165-C2164)/($A$3))*$D$2*'D-term Reaction'!$G$4</f>
        <v>32.865096391747095</v>
      </c>
    </row>
    <row r="2166" spans="1:4" x14ac:dyDescent="0.25">
      <c r="A2166" s="241">
        <f t="shared" si="100"/>
        <v>6.7499999999996035E-2</v>
      </c>
      <c r="B2166" s="241">
        <f t="shared" si="102"/>
        <v>1.1780972450961033E-3</v>
      </c>
      <c r="C2166" s="241">
        <f t="shared" si="101"/>
        <v>-1.2437438557354186E-11</v>
      </c>
      <c r="D2166" s="241">
        <f>((C2166-C2165)/($A$3))*$D$2*'D-term Reaction'!$G$4</f>
        <v>33.184683029959238</v>
      </c>
    </row>
    <row r="2167" spans="1:4" x14ac:dyDescent="0.25">
      <c r="A2167" s="241">
        <f t="shared" si="100"/>
        <v>6.7531249999996032E-2</v>
      </c>
      <c r="B2167" s="241">
        <f t="shared" si="102"/>
        <v>1.1786426604873514E-3</v>
      </c>
      <c r="C2167" s="241">
        <f t="shared" si="101"/>
        <v>9.8017140317165033E-2</v>
      </c>
      <c r="D2167" s="241">
        <f>((C2167-C2166)/($A$3))*$D$2*'D-term Reaction'!$G$4</f>
        <v>33.184683029990211</v>
      </c>
    </row>
    <row r="2168" spans="1:4" x14ac:dyDescent="0.25">
      <c r="A2168" s="241">
        <f t="shared" si="100"/>
        <v>6.7562499999996029E-2</v>
      </c>
      <c r="B2168" s="241">
        <f t="shared" si="102"/>
        <v>1.1791880758785995E-3</v>
      </c>
      <c r="C2168" s="241">
        <f t="shared" si="101"/>
        <v>0.19509032200386642</v>
      </c>
      <c r="D2168" s="241">
        <f>((C2168-C2167)/($A$3))*$D$2*'D-term Reaction'!$G$4</f>
        <v>32.865096391849619</v>
      </c>
    </row>
    <row r="2169" spans="1:4" x14ac:dyDescent="0.25">
      <c r="A2169" s="241">
        <f t="shared" si="100"/>
        <v>6.7593749999996025E-2</v>
      </c>
      <c r="B2169" s="241">
        <f t="shared" si="102"/>
        <v>1.1797334912698478E-3</v>
      </c>
      <c r="C2169" s="241">
        <f t="shared" si="101"/>
        <v>0.2902846772425357</v>
      </c>
      <c r="D2169" s="241">
        <f>((C2169-C2168)/($A$3))*$D$2*'D-term Reaction'!$G$4</f>
        <v>32.229000909603869</v>
      </c>
    </row>
    <row r="2170" spans="1:4" x14ac:dyDescent="0.25">
      <c r="A2170" s="241">
        <f t="shared" si="100"/>
        <v>6.7624999999996022E-2</v>
      </c>
      <c r="B2170" s="241">
        <f t="shared" si="102"/>
        <v>1.1802789066610959E-3</v>
      </c>
      <c r="C2170" s="241">
        <f t="shared" si="101"/>
        <v>0.38268343235353219</v>
      </c>
      <c r="D2170" s="241">
        <f>((C2170-C2169)/($A$3))*$D$2*'D-term Reaction'!$G$4</f>
        <v>31.282522530378969</v>
      </c>
    </row>
    <row r="2171" spans="1:4" x14ac:dyDescent="0.25">
      <c r="A2171" s="241">
        <f t="shared" ref="A2171:A2234" si="103">A2170+$A$3</f>
        <v>6.7656249999996018E-2</v>
      </c>
      <c r="B2171" s="241">
        <f t="shared" si="102"/>
        <v>1.180824322052344E-3</v>
      </c>
      <c r="C2171" s="241">
        <f t="shared" ref="C2171:C2234" si="104">$C$2*COS(B2171*$B$2*360)</f>
        <v>0.47139673681494898</v>
      </c>
      <c r="D2171" s="241">
        <f>((C2171-C2170)/($A$3))*$D$2*'D-term Reaction'!$G$4</f>
        <v>30.034776358457265</v>
      </c>
    </row>
    <row r="2172" spans="1:4" x14ac:dyDescent="0.25">
      <c r="A2172" s="241">
        <f t="shared" si="103"/>
        <v>6.7687499999996015E-2</v>
      </c>
      <c r="B2172" s="241">
        <f t="shared" si="102"/>
        <v>1.1813697374435923E-3</v>
      </c>
      <c r="C2172" s="241">
        <f t="shared" si="104"/>
        <v>0.55557023300919417</v>
      </c>
      <c r="D2172" s="241">
        <f>((C2172-C2171)/($A$3))*$D$2*'D-term Reaction'!$G$4</f>
        <v>28.49777887152365</v>
      </c>
    </row>
    <row r="2173" spans="1:4" x14ac:dyDescent="0.25">
      <c r="A2173" s="241">
        <f t="shared" si="103"/>
        <v>6.7718749999996011E-2</v>
      </c>
      <c r="B2173" s="241">
        <f t="shared" si="102"/>
        <v>1.1819151528348404E-3</v>
      </c>
      <c r="C2173" s="241">
        <f t="shared" si="104"/>
        <v>0.63439328415395524</v>
      </c>
      <c r="D2173" s="241">
        <f>((C2173-C2172)/($A$3))*$D$2*'D-term Reaction'!$G$4</f>
        <v>26.686332195570305</v>
      </c>
    </row>
    <row r="2174" spans="1:4" x14ac:dyDescent="0.25">
      <c r="A2174" s="241">
        <f t="shared" si="103"/>
        <v>6.7749999999996008E-2</v>
      </c>
      <c r="B2174" s="241">
        <f t="shared" si="102"/>
        <v>1.1824605682260886E-3</v>
      </c>
      <c r="C2174" s="241">
        <f t="shared" si="104"/>
        <v>0.70710678117767067</v>
      </c>
      <c r="D2174" s="241">
        <f>((C2174-C2173)/($A$3))*$D$2*'D-term Reaction'!$G$4</f>
        <v>24.617881552349097</v>
      </c>
    </row>
    <row r="2175" spans="1:4" x14ac:dyDescent="0.25">
      <c r="A2175" s="241">
        <f t="shared" si="103"/>
        <v>6.7781249999996004E-2</v>
      </c>
      <c r="B2175" s="241">
        <f t="shared" si="102"/>
        <v>1.1830059836173367E-3</v>
      </c>
      <c r="C2175" s="241">
        <f t="shared" si="104"/>
        <v>0.77301045335474339</v>
      </c>
      <c r="D2175" s="241">
        <f>((C2175-C2174)/($A$3))*$D$2*'D-term Reaction'!$G$4</f>
        <v>22.312347252269735</v>
      </c>
    </row>
    <row r="2176" spans="1:4" x14ac:dyDescent="0.25">
      <c r="A2176" s="241">
        <f t="shared" si="103"/>
        <v>6.7812499999996001E-2</v>
      </c>
      <c r="B2176" s="241">
        <f t="shared" si="102"/>
        <v>1.183551399008585E-3</v>
      </c>
      <c r="C2176" s="241">
        <f t="shared" si="104"/>
        <v>0.83146961229558214</v>
      </c>
      <c r="D2176" s="241">
        <f>((C2176-C2175)/($A$3))*$D$2*'D-term Reaction'!$G$4</f>
        <v>19.791932851010365</v>
      </c>
    </row>
    <row r="2177" spans="1:4" x14ac:dyDescent="0.25">
      <c r="A2177" s="241">
        <f t="shared" si="103"/>
        <v>6.7843749999995998E-2</v>
      </c>
      <c r="B2177" s="241">
        <f t="shared" si="102"/>
        <v>1.1840968143998331E-3</v>
      </c>
      <c r="C2177" s="241">
        <f t="shared" si="104"/>
        <v>0.88192126434243845</v>
      </c>
      <c r="D2177" s="241">
        <f>((C2177-C2176)/($A$3))*$D$2*'D-term Reaction'!$G$4</f>
        <v>17.08091131698367</v>
      </c>
    </row>
    <row r="2178" spans="1:4" x14ac:dyDescent="0.25">
      <c r="A2178" s="241">
        <f t="shared" si="103"/>
        <v>6.7874999999995994E-2</v>
      </c>
      <c r="B2178" s="241">
        <f t="shared" si="102"/>
        <v>1.1846422297910812E-3</v>
      </c>
      <c r="C2178" s="241">
        <f t="shared" si="104"/>
        <v>0.92387953250646582</v>
      </c>
      <c r="D2178" s="241">
        <f>((C2178-C2177)/($A$3))*$D$2*'D-term Reaction'!$G$4</f>
        <v>14.205391269613104</v>
      </c>
    </row>
    <row r="2179" spans="1:4" x14ac:dyDescent="0.25">
      <c r="A2179" s="241">
        <f t="shared" si="103"/>
        <v>6.7906249999995991E-2</v>
      </c>
      <c r="B2179" s="241">
        <f t="shared" si="102"/>
        <v>1.1851876451823295E-3</v>
      </c>
      <c r="C2179" s="241">
        <f t="shared" si="104"/>
        <v>0.95694033572855486</v>
      </c>
      <c r="D2179" s="241">
        <f>((C2179-C2178)/($A$3))*$D$2*'D-term Reaction'!$G$4</f>
        <v>11.193065538870465</v>
      </c>
    </row>
    <row r="2180" spans="1:4" x14ac:dyDescent="0.25">
      <c r="A2180" s="241">
        <f t="shared" si="103"/>
        <v>6.7937499999995987E-2</v>
      </c>
      <c r="B2180" s="241">
        <f t="shared" si="102"/>
        <v>1.1857330605735776E-3</v>
      </c>
      <c r="C2180" s="241">
        <f t="shared" si="104"/>
        <v>0.98078528040077118</v>
      </c>
      <c r="D2180" s="241">
        <f>((C2180-C2179)/($A$3))*$D$2*'D-term Reaction'!$G$4</f>
        <v>8.0729444682255558</v>
      </c>
    </row>
    <row r="2181" spans="1:4" x14ac:dyDescent="0.25">
      <c r="A2181" s="241">
        <f t="shared" si="103"/>
        <v>6.7968749999995984E-2</v>
      </c>
      <c r="B2181" s="241">
        <f t="shared" si="102"/>
        <v>1.1862784759648257E-3</v>
      </c>
      <c r="C2181" s="241">
        <f t="shared" si="104"/>
        <v>0.99518472667095959</v>
      </c>
      <c r="D2181" s="241">
        <f>((C2181-C2180)/($A$3))*$D$2*'D-term Reaction'!$G$4</f>
        <v>4.8750765292349874</v>
      </c>
    </row>
    <row r="2182" spans="1:4" x14ac:dyDescent="0.25">
      <c r="A2182" s="241">
        <f t="shared" si="103"/>
        <v>6.799999999999598E-2</v>
      </c>
      <c r="B2182" s="241">
        <f t="shared" si="102"/>
        <v>1.1868238913560738E-3</v>
      </c>
      <c r="C2182" s="241">
        <f t="shared" si="104"/>
        <v>1</v>
      </c>
      <c r="D2182" s="241">
        <f>((C2182-C2181)/($A$3))*$D$2*'D-term Reaction'!$G$4</f>
        <v>1.6302589382799229</v>
      </c>
    </row>
    <row r="2183" spans="1:4" x14ac:dyDescent="0.25">
      <c r="A2183" s="241">
        <f t="shared" si="103"/>
        <v>6.8031249999995977E-2</v>
      </c>
      <c r="B2183" s="241">
        <f t="shared" si="102"/>
        <v>1.1873693067473222E-3</v>
      </c>
      <c r="C2183" s="241">
        <f t="shared" si="104"/>
        <v>0.99518472667343494</v>
      </c>
      <c r="D2183" s="241">
        <f>((C2183-C2182)/($A$3))*$D$2*'D-term Reaction'!$G$4</f>
        <v>-1.6302589374418672</v>
      </c>
    </row>
    <row r="2184" spans="1:4" x14ac:dyDescent="0.25">
      <c r="A2184" s="241">
        <f t="shared" si="103"/>
        <v>6.8062499999995973E-2</v>
      </c>
      <c r="B2184" s="241">
        <f t="shared" si="102"/>
        <v>1.1879147221385703E-3</v>
      </c>
      <c r="C2184" s="241">
        <f t="shared" si="104"/>
        <v>0.98078528040570379</v>
      </c>
      <c r="D2184" s="241">
        <f>((C2184-C2183)/($A$3))*$D$2*'D-term Reaction'!$G$4</f>
        <v>-4.8750765284030591</v>
      </c>
    </row>
    <row r="2185" spans="1:4" x14ac:dyDescent="0.25">
      <c r="A2185" s="241">
        <f t="shared" si="103"/>
        <v>6.809374999999597E-2</v>
      </c>
      <c r="B2185" s="241">
        <f t="shared" si="102"/>
        <v>1.1884601375298184E-3</v>
      </c>
      <c r="C2185" s="241">
        <f t="shared" si="104"/>
        <v>0.95694033573588611</v>
      </c>
      <c r="D2185" s="241">
        <f>((C2185-C2184)/($A$3))*$D$2*'D-term Reaction'!$G$4</f>
        <v>-8.0729444674134729</v>
      </c>
    </row>
    <row r="2186" spans="1:4" x14ac:dyDescent="0.25">
      <c r="A2186" s="241">
        <f t="shared" si="103"/>
        <v>6.8124999999995967E-2</v>
      </c>
      <c r="B2186" s="241">
        <f t="shared" si="102"/>
        <v>1.1890055529210667E-3</v>
      </c>
      <c r="C2186" s="241">
        <f t="shared" si="104"/>
        <v>0.92387953251611965</v>
      </c>
      <c r="D2186" s="241">
        <f>((C2186-C2185)/($A$3))*$D$2*'D-term Reaction'!$G$4</f>
        <v>-11.193065538084131</v>
      </c>
    </row>
    <row r="2187" spans="1:4" x14ac:dyDescent="0.25">
      <c r="A2187" s="241">
        <f t="shared" si="103"/>
        <v>6.8156249999995963E-2</v>
      </c>
      <c r="B2187" s="241">
        <f t="shared" si="102"/>
        <v>1.1895509683123148E-3</v>
      </c>
      <c r="C2187" s="241">
        <f t="shared" si="104"/>
        <v>0.88192126435433016</v>
      </c>
      <c r="D2187" s="241">
        <f>((C2187-C2186)/($A$3))*$D$2*'D-term Reaction'!$G$4</f>
        <v>-14.205391268855449</v>
      </c>
    </row>
    <row r="2188" spans="1:4" x14ac:dyDescent="0.25">
      <c r="A2188" s="241">
        <f t="shared" si="103"/>
        <v>6.818749999999596E-2</v>
      </c>
      <c r="B2188" s="241">
        <f t="shared" si="102"/>
        <v>1.1900963837035629E-3</v>
      </c>
      <c r="C2188" s="241">
        <f t="shared" si="104"/>
        <v>0.83146961230959737</v>
      </c>
      <c r="D2188" s="241">
        <f>((C2188-C2187)/($A$3))*$D$2*'D-term Reaction'!$G$4</f>
        <v>-17.080911316264729</v>
      </c>
    </row>
    <row r="2189" spans="1:4" x14ac:dyDescent="0.25">
      <c r="A2189" s="241">
        <f t="shared" si="103"/>
        <v>6.8218749999995956E-2</v>
      </c>
      <c r="B2189" s="241">
        <f t="shared" si="102"/>
        <v>1.190641799094811E-3</v>
      </c>
      <c r="C2189" s="241">
        <f t="shared" si="104"/>
        <v>0.7730104533708011</v>
      </c>
      <c r="D2189" s="241">
        <f>((C2189-C2188)/($A$3))*$D$2*'D-term Reaction'!$G$4</f>
        <v>-19.791932850318865</v>
      </c>
    </row>
    <row r="2190" spans="1:4" x14ac:dyDescent="0.25">
      <c r="A2190" s="241">
        <f t="shared" si="103"/>
        <v>6.8249999999995953E-2</v>
      </c>
      <c r="B2190" s="241">
        <f t="shared" si="102"/>
        <v>1.1911872144860594E-3</v>
      </c>
      <c r="C2190" s="241">
        <f t="shared" si="104"/>
        <v>0.70710678119552872</v>
      </c>
      <c r="D2190" s="241">
        <f>((C2190-C2189)/($A$3))*$D$2*'D-term Reaction'!$G$4</f>
        <v>-22.312347251660213</v>
      </c>
    </row>
    <row r="2191" spans="1:4" x14ac:dyDescent="0.25">
      <c r="A2191" s="241">
        <f t="shared" si="103"/>
        <v>6.8281249999995949E-2</v>
      </c>
      <c r="B2191" s="241">
        <f t="shared" si="102"/>
        <v>1.1917326298773075E-3</v>
      </c>
      <c r="C2191" s="241">
        <f t="shared" si="104"/>
        <v>0.63439328417347773</v>
      </c>
      <c r="D2191" s="241">
        <f>((C2191-C2190)/($A$3))*$D$2*'D-term Reaction'!$G$4</f>
        <v>-24.61788155178558</v>
      </c>
    </row>
    <row r="2192" spans="1:4" x14ac:dyDescent="0.25">
      <c r="A2192" s="241">
        <f t="shared" si="103"/>
        <v>6.8312499999995946E-2</v>
      </c>
      <c r="B2192" s="241">
        <f t="shared" si="102"/>
        <v>1.1922780452685556E-3</v>
      </c>
      <c r="C2192" s="241">
        <f t="shared" si="104"/>
        <v>0.55557023303021669</v>
      </c>
      <c r="D2192" s="241">
        <f>((C2192-C2191)/($A$3))*$D$2*'D-term Reaction'!$G$4</f>
        <v>-26.686332195062459</v>
      </c>
    </row>
    <row r="2193" spans="1:4" x14ac:dyDescent="0.25">
      <c r="A2193" s="241">
        <f t="shared" si="103"/>
        <v>6.8343749999995942E-2</v>
      </c>
      <c r="B2193" s="241">
        <f t="shared" si="102"/>
        <v>1.1928234606598037E-3</v>
      </c>
      <c r="C2193" s="241">
        <f t="shared" si="104"/>
        <v>0.47139673683727218</v>
      </c>
      <c r="D2193" s="241">
        <f>((C2193-C2192)/($A$3))*$D$2*'D-term Reaction'!$G$4</f>
        <v>-28.497778871083291</v>
      </c>
    </row>
    <row r="2194" spans="1:4" x14ac:dyDescent="0.25">
      <c r="A2194" s="241">
        <f t="shared" si="103"/>
        <v>6.8374999999995939E-2</v>
      </c>
      <c r="B2194" s="241">
        <f t="shared" si="102"/>
        <v>1.193368876051052E-3</v>
      </c>
      <c r="C2194" s="241">
        <f t="shared" si="104"/>
        <v>0.38268343237689117</v>
      </c>
      <c r="D2194" s="241">
        <f>((C2194-C2193)/($A$3))*$D$2*'D-term Reaction'!$G$4</f>
        <v>-30.034776358106587</v>
      </c>
    </row>
    <row r="2195" spans="1:4" x14ac:dyDescent="0.25">
      <c r="A2195" s="241">
        <f t="shared" si="103"/>
        <v>6.8406249999995936E-2</v>
      </c>
      <c r="B2195" s="241">
        <f t="shared" si="102"/>
        <v>1.1939142914423001E-3</v>
      </c>
      <c r="C2195" s="241">
        <f t="shared" si="104"/>
        <v>0.29028467726667617</v>
      </c>
      <c r="D2195" s="241">
        <f>((C2195-C2194)/($A$3))*$D$2*'D-term Reaction'!$G$4</f>
        <v>-31.282522530114392</v>
      </c>
    </row>
    <row r="2196" spans="1:4" x14ac:dyDescent="0.25">
      <c r="A2196" s="241">
        <f t="shared" si="103"/>
        <v>6.8437499999995932E-2</v>
      </c>
      <c r="B2196" s="241">
        <f t="shared" si="102"/>
        <v>1.1944597068335482E-3</v>
      </c>
      <c r="C2196" s="241">
        <f t="shared" si="104"/>
        <v>0.19509032202866416</v>
      </c>
      <c r="D2196" s="241">
        <f>((C2196-C2195)/($A$3))*$D$2*'D-term Reaction'!$G$4</f>
        <v>-32.229000909381341</v>
      </c>
    </row>
    <row r="2197" spans="1:4" x14ac:dyDescent="0.25">
      <c r="A2197" s="241">
        <f t="shared" si="103"/>
        <v>6.8468749999995929E-2</v>
      </c>
      <c r="B2197" s="241">
        <f t="shared" si="102"/>
        <v>1.1950051222247965E-3</v>
      </c>
      <c r="C2197" s="241">
        <f t="shared" si="104"/>
        <v>9.8017140342270284E-2</v>
      </c>
      <c r="D2197" s="241">
        <f>((C2197-C2196)/($A$3))*$D$2*'D-term Reaction'!$G$4</f>
        <v>-32.86509639174551</v>
      </c>
    </row>
    <row r="2198" spans="1:4" x14ac:dyDescent="0.25">
      <c r="A2198" s="241">
        <f t="shared" si="103"/>
        <v>6.8499999999995925E-2</v>
      </c>
      <c r="B2198" s="241">
        <f t="shared" si="102"/>
        <v>1.1955505376160446E-3</v>
      </c>
      <c r="C2198" s="241">
        <f t="shared" si="104"/>
        <v>1.2789279726400926E-11</v>
      </c>
      <c r="D2198" s="241">
        <f>((C2198-C2197)/($A$3))*$D$2*'D-term Reaction'!$G$4</f>
        <v>-33.184683029949085</v>
      </c>
    </row>
    <row r="2199" spans="1:4" x14ac:dyDescent="0.25">
      <c r="A2199" s="241">
        <f t="shared" si="103"/>
        <v>6.8531249999995922E-2</v>
      </c>
      <c r="B2199" s="241">
        <f t="shared" si="102"/>
        <v>1.1960959530072928E-3</v>
      </c>
      <c r="C2199" s="241">
        <f t="shared" si="104"/>
        <v>-9.8017140316814896E-2</v>
      </c>
      <c r="D2199" s="241">
        <f>((C2199-C2198)/($A$3))*$D$2*'D-term Reaction'!$G$4</f>
        <v>-33.184683029990786</v>
      </c>
    </row>
    <row r="2200" spans="1:4" x14ac:dyDescent="0.25">
      <c r="A2200" s="241">
        <f t="shared" si="103"/>
        <v>6.8562499999995918E-2</v>
      </c>
      <c r="B2200" s="241">
        <f t="shared" si="102"/>
        <v>1.1966413683985409E-3</v>
      </c>
      <c r="C2200" s="241">
        <f t="shared" si="104"/>
        <v>-0.19509032200352136</v>
      </c>
      <c r="D2200" s="241">
        <f>((C2200-C2199)/($A$3))*$D$2*'D-term Reaction'!$G$4</f>
        <v>-32.865096391851338</v>
      </c>
    </row>
    <row r="2201" spans="1:4" x14ac:dyDescent="0.25">
      <c r="A2201" s="241">
        <f t="shared" si="103"/>
        <v>6.8593749999995915E-2</v>
      </c>
      <c r="B2201" s="241">
        <f t="shared" si="102"/>
        <v>1.1971867837897892E-3</v>
      </c>
      <c r="C2201" s="241">
        <f t="shared" si="104"/>
        <v>-0.29028467724217183</v>
      </c>
      <c r="D2201" s="241">
        <f>((C2201-C2200)/($A$3))*$D$2*'D-term Reaction'!$G$4</f>
        <v>-32.229000909597502</v>
      </c>
    </row>
    <row r="2202" spans="1:4" x14ac:dyDescent="0.25">
      <c r="A2202" s="241">
        <f t="shared" si="103"/>
        <v>6.8624999999995911E-2</v>
      </c>
      <c r="B2202" s="241">
        <f t="shared" si="102"/>
        <v>1.1977321991810373E-3</v>
      </c>
      <c r="C2202" s="241">
        <f t="shared" si="104"/>
        <v>-0.38268343235320712</v>
      </c>
      <c r="D2202" s="241">
        <f>((C2202-C2201)/($A$3))*$D$2*'D-term Reaction'!$G$4</f>
        <v>-31.2825225303921</v>
      </c>
    </row>
    <row r="2203" spans="1:4" x14ac:dyDescent="0.25">
      <c r="A2203" s="241">
        <f t="shared" si="103"/>
        <v>6.8656249999995908E-2</v>
      </c>
      <c r="B2203" s="241">
        <f t="shared" si="102"/>
        <v>1.1982776145722854E-3</v>
      </c>
      <c r="C2203" s="241">
        <f t="shared" si="104"/>
        <v>-0.47139673681463867</v>
      </c>
      <c r="D2203" s="241">
        <f>((C2203-C2202)/($A$3))*$D$2*'D-term Reaction'!$G$4</f>
        <v>-30.034776358462263</v>
      </c>
    </row>
    <row r="2204" spans="1:4" x14ac:dyDescent="0.25">
      <c r="A2204" s="241">
        <f t="shared" si="103"/>
        <v>6.8687499999995905E-2</v>
      </c>
      <c r="B2204" s="241">
        <f t="shared" si="102"/>
        <v>1.1988230299635337E-3</v>
      </c>
      <c r="C2204" s="241">
        <f t="shared" si="104"/>
        <v>-0.55557023300890163</v>
      </c>
      <c r="D2204" s="241">
        <f>((C2204-C2203)/($A$3))*$D$2*'D-term Reaction'!$G$4</f>
        <v>-28.497778871529661</v>
      </c>
    </row>
    <row r="2205" spans="1:4" x14ac:dyDescent="0.25">
      <c r="A2205" s="241">
        <f t="shared" si="103"/>
        <v>6.8718749999995901E-2</v>
      </c>
      <c r="B2205" s="241">
        <f t="shared" si="102"/>
        <v>1.1993684453547818E-3</v>
      </c>
      <c r="C2205" s="241">
        <f t="shared" si="104"/>
        <v>-0.63439328415370522</v>
      </c>
      <c r="D2205" s="241">
        <f>((C2205-C2204)/($A$3))*$D$2*'D-term Reaction'!$G$4</f>
        <v>-26.686332195584697</v>
      </c>
    </row>
    <row r="2206" spans="1:4" x14ac:dyDescent="0.25">
      <c r="A2206" s="241">
        <f t="shared" si="103"/>
        <v>6.8749999999995898E-2</v>
      </c>
      <c r="B2206" s="241">
        <f t="shared" si="102"/>
        <v>1.1999138607460299E-3</v>
      </c>
      <c r="C2206" s="241">
        <f t="shared" si="104"/>
        <v>-0.70710678117744197</v>
      </c>
      <c r="D2206" s="241">
        <f>((C2206-C2205)/($A$3))*$D$2*'D-term Reaction'!$G$4</f>
        <v>-24.617881552356312</v>
      </c>
    </row>
    <row r="2207" spans="1:4" x14ac:dyDescent="0.25">
      <c r="A2207" s="241">
        <f t="shared" si="103"/>
        <v>6.8781249999995894E-2</v>
      </c>
      <c r="B2207" s="241">
        <f t="shared" si="102"/>
        <v>1.200459276137278E-3</v>
      </c>
      <c r="C2207" s="241">
        <f t="shared" si="104"/>
        <v>-0.7730104533545562</v>
      </c>
      <c r="D2207" s="241">
        <f>((C2207-C2206)/($A$3))*$D$2*'D-term Reaction'!$G$4</f>
        <v>-22.312347252283793</v>
      </c>
    </row>
    <row r="2208" spans="1:4" x14ac:dyDescent="0.25">
      <c r="A2208" s="241">
        <f t="shared" si="103"/>
        <v>6.8812499999995891E-2</v>
      </c>
      <c r="B2208" s="241">
        <f t="shared" si="102"/>
        <v>1.2010046915285264E-3</v>
      </c>
      <c r="C2208" s="241">
        <f t="shared" si="104"/>
        <v>-0.83146961229538674</v>
      </c>
      <c r="D2208" s="241">
        <f>((C2208-C2207)/($A$3))*$D$2*'D-term Reaction'!$G$4</f>
        <v>-19.791932851007584</v>
      </c>
    </row>
    <row r="2209" spans="1:4" x14ac:dyDescent="0.25">
      <c r="A2209" s="241">
        <f t="shared" si="103"/>
        <v>6.8843749999995887E-2</v>
      </c>
      <c r="B2209" s="241">
        <f t="shared" si="102"/>
        <v>1.2015501069197745E-3</v>
      </c>
      <c r="C2209" s="241">
        <f t="shared" si="104"/>
        <v>-0.88192126434225915</v>
      </c>
      <c r="D2209" s="241">
        <f>((C2209-C2208)/($A$3))*$D$2*'D-term Reaction'!$G$4</f>
        <v>-17.08091131698912</v>
      </c>
    </row>
    <row r="2210" spans="1:4" x14ac:dyDescent="0.25">
      <c r="A2210" s="241">
        <f t="shared" si="103"/>
        <v>6.8874999999995884E-2</v>
      </c>
      <c r="B2210" s="241">
        <f t="shared" si="102"/>
        <v>1.2020955223110226E-3</v>
      </c>
      <c r="C2210" s="241">
        <f t="shared" si="104"/>
        <v>-0.92387953250633115</v>
      </c>
      <c r="D2210" s="241">
        <f>((C2210-C2209)/($A$3))*$D$2*'D-term Reaction'!$G$4</f>
        <v>-14.205391269628214</v>
      </c>
    </row>
    <row r="2211" spans="1:4" x14ac:dyDescent="0.25">
      <c r="A2211" s="241">
        <f t="shared" si="103"/>
        <v>6.8906249999995881E-2</v>
      </c>
      <c r="B2211" s="241">
        <f t="shared" si="102"/>
        <v>1.2026409377022709E-3</v>
      </c>
      <c r="C2211" s="241">
        <f t="shared" si="104"/>
        <v>-0.95694033572845283</v>
      </c>
      <c r="D2211" s="241">
        <f>((C2211-C2210)/($A$3))*$D$2*'D-term Reaction'!$G$4</f>
        <v>-11.193065538881516</v>
      </c>
    </row>
    <row r="2212" spans="1:4" x14ac:dyDescent="0.25">
      <c r="A2212" s="241">
        <f t="shared" si="103"/>
        <v>6.8937499999995877E-2</v>
      </c>
      <c r="B2212" s="241">
        <f t="shared" si="102"/>
        <v>1.203186353093519E-3</v>
      </c>
      <c r="C2212" s="241">
        <f t="shared" si="104"/>
        <v>-0.98078528040070256</v>
      </c>
      <c r="D2212" s="241">
        <f>((C2212-C2211)/($A$3))*$D$2*'D-term Reaction'!$G$4</f>
        <v>-8.0729444682368694</v>
      </c>
    </row>
    <row r="2213" spans="1:4" x14ac:dyDescent="0.25">
      <c r="A2213" s="241">
        <f t="shared" si="103"/>
        <v>6.8968749999995874E-2</v>
      </c>
      <c r="B2213" s="241">
        <f t="shared" si="102"/>
        <v>1.2037317684847671E-3</v>
      </c>
      <c r="C2213" s="241">
        <f t="shared" si="104"/>
        <v>-0.99518472667092506</v>
      </c>
      <c r="D2213" s="241">
        <f>((C2213-C2212)/($A$3))*$D$2*'D-term Reaction'!$G$4</f>
        <v>-4.8750765292465266</v>
      </c>
    </row>
    <row r="2214" spans="1:4" x14ac:dyDescent="0.25">
      <c r="A2214" s="241">
        <f t="shared" si="103"/>
        <v>6.899999999999587E-2</v>
      </c>
      <c r="B2214" s="241">
        <f t="shared" si="102"/>
        <v>1.2042771838760152E-3</v>
      </c>
      <c r="C2214" s="241">
        <f t="shared" si="104"/>
        <v>-1</v>
      </c>
      <c r="D2214" s="241">
        <f>((C2214-C2213)/($A$3))*$D$2*'D-term Reaction'!$G$4</f>
        <v>-1.6302589382916124</v>
      </c>
    </row>
    <row r="2215" spans="1:4" x14ac:dyDescent="0.25">
      <c r="A2215" s="241">
        <f t="shared" si="103"/>
        <v>6.9031249999995867E-2</v>
      </c>
      <c r="B2215" s="241">
        <f t="shared" si="102"/>
        <v>1.2048225992672636E-3</v>
      </c>
      <c r="C2215" s="241">
        <f t="shared" si="104"/>
        <v>-0.99518472667346669</v>
      </c>
      <c r="D2215" s="241">
        <f>((C2215-C2214)/($A$3))*$D$2*'D-term Reaction'!$G$4</f>
        <v>1.6302589374311169</v>
      </c>
    </row>
    <row r="2216" spans="1:4" x14ac:dyDescent="0.25">
      <c r="A2216" s="241">
        <f t="shared" si="103"/>
        <v>6.9062499999995863E-2</v>
      </c>
      <c r="B2216" s="241">
        <f t="shared" si="102"/>
        <v>1.2053680146585117E-3</v>
      </c>
      <c r="C2216" s="241">
        <f t="shared" si="104"/>
        <v>-0.98078528040576141</v>
      </c>
      <c r="D2216" s="241">
        <f>((C2216-C2215)/($A$3))*$D$2*'D-term Reaction'!$G$4</f>
        <v>4.8750765283943007</v>
      </c>
    </row>
    <row r="2217" spans="1:4" x14ac:dyDescent="0.25">
      <c r="A2217" s="241">
        <f t="shared" si="103"/>
        <v>6.909374999999586E-2</v>
      </c>
      <c r="B2217" s="241">
        <f t="shared" si="102"/>
        <v>1.2059134300497598E-3</v>
      </c>
      <c r="C2217" s="241">
        <f t="shared" si="104"/>
        <v>-0.95694033573598825</v>
      </c>
      <c r="D2217" s="241">
        <f>((C2217-C2216)/($A$3))*$D$2*'D-term Reaction'!$G$4</f>
        <v>8.0729444673984005</v>
      </c>
    </row>
    <row r="2218" spans="1:4" x14ac:dyDescent="0.25">
      <c r="A2218" s="241">
        <f t="shared" si="103"/>
        <v>6.9124999999995856E-2</v>
      </c>
      <c r="B2218" s="241">
        <f t="shared" si="102"/>
        <v>1.2064588454410079E-3</v>
      </c>
      <c r="C2218" s="241">
        <f t="shared" si="104"/>
        <v>-0.92387953251627608</v>
      </c>
      <c r="D2218" s="241">
        <f>((C2218-C2217)/($A$3))*$D$2*'D-term Reaction'!$G$4</f>
        <v>11.193065538065749</v>
      </c>
    </row>
    <row r="2219" spans="1:4" x14ac:dyDescent="0.25">
      <c r="A2219" s="241">
        <f t="shared" si="103"/>
        <v>6.9156249999995853E-2</v>
      </c>
      <c r="B2219" s="241">
        <f t="shared" si="102"/>
        <v>1.2070042608322562E-3</v>
      </c>
      <c r="C2219" s="241">
        <f t="shared" si="104"/>
        <v>-0.88192126435449603</v>
      </c>
      <c r="D2219" s="241">
        <f>((C2219-C2218)/($A$3))*$D$2*'D-term Reaction'!$G$4</f>
        <v>14.205391268852253</v>
      </c>
    </row>
    <row r="2220" spans="1:4" x14ac:dyDescent="0.25">
      <c r="A2220" s="241">
        <f t="shared" si="103"/>
        <v>6.918749999999585E-2</v>
      </c>
      <c r="B2220" s="241">
        <f t="shared" si="102"/>
        <v>1.2075496762235043E-3</v>
      </c>
      <c r="C2220" s="241">
        <f t="shared" si="104"/>
        <v>-0.83146961230979288</v>
      </c>
      <c r="D2220" s="241">
        <f>((C2220-C2219)/($A$3))*$D$2*'D-term Reaction'!$G$4</f>
        <v>17.080911316254696</v>
      </c>
    </row>
    <row r="2221" spans="1:4" x14ac:dyDescent="0.25">
      <c r="A2221" s="241">
        <f t="shared" si="103"/>
        <v>6.9218749999995846E-2</v>
      </c>
      <c r="B2221" s="241">
        <f t="shared" si="102"/>
        <v>1.2080950916147524E-3</v>
      </c>
      <c r="C2221" s="241">
        <f t="shared" si="104"/>
        <v>-0.77301045337102436</v>
      </c>
      <c r="D2221" s="241">
        <f>((C2221-C2220)/($A$3))*$D$2*'D-term Reaction'!$G$4</f>
        <v>19.791932850309468</v>
      </c>
    </row>
    <row r="2222" spans="1:4" x14ac:dyDescent="0.25">
      <c r="A2222" s="241">
        <f t="shared" si="103"/>
        <v>6.9249999999995843E-2</v>
      </c>
      <c r="B2222" s="241">
        <f t="shared" si="102"/>
        <v>1.2086405070060007E-3</v>
      </c>
      <c r="C2222" s="241">
        <f t="shared" si="104"/>
        <v>-0.70710678119577752</v>
      </c>
      <c r="D2222" s="241">
        <f>((C2222-C2221)/($A$3))*$D$2*'D-term Reaction'!$G$4</f>
        <v>22.312347251651566</v>
      </c>
    </row>
    <row r="2223" spans="1:4" x14ac:dyDescent="0.25">
      <c r="A2223" s="241">
        <f t="shared" si="103"/>
        <v>6.9281249999995839E-2</v>
      </c>
      <c r="B2223" s="241">
        <f t="shared" si="102"/>
        <v>1.2091859223972488E-3</v>
      </c>
      <c r="C2223" s="241">
        <f t="shared" si="104"/>
        <v>-0.63439328417377172</v>
      </c>
      <c r="D2223" s="241">
        <f>((C2223-C2222)/($A$3))*$D$2*'D-term Reaction'!$G$4</f>
        <v>24.617881551770282</v>
      </c>
    </row>
    <row r="2224" spans="1:4" x14ac:dyDescent="0.25">
      <c r="A2224" s="241">
        <f t="shared" si="103"/>
        <v>6.9312499999995836E-2</v>
      </c>
      <c r="B2224" s="241">
        <f t="shared" si="102"/>
        <v>1.209731337788497E-3</v>
      </c>
      <c r="C2224" s="241">
        <f t="shared" si="104"/>
        <v>-0.55557023303046205</v>
      </c>
      <c r="D2224" s="241">
        <f>((C2224-C2223)/($A$3))*$D$2*'D-term Reaction'!$G$4</f>
        <v>26.686332195078919</v>
      </c>
    </row>
    <row r="2225" spans="1:4" x14ac:dyDescent="0.25">
      <c r="A2225" s="241">
        <f t="shared" si="103"/>
        <v>6.9343749999995832E-2</v>
      </c>
      <c r="B2225" s="241">
        <f t="shared" si="102"/>
        <v>1.2102767531797451E-3</v>
      </c>
      <c r="C2225" s="241">
        <f t="shared" si="104"/>
        <v>-0.4713967368375574</v>
      </c>
      <c r="D2225" s="241">
        <f>((C2225-C2224)/($A$3))*$D$2*'D-term Reaction'!$G$4</f>
        <v>28.497778871069794</v>
      </c>
    </row>
    <row r="2226" spans="1:4" x14ac:dyDescent="0.25">
      <c r="A2226" s="241">
        <f t="shared" si="103"/>
        <v>6.9374999999995829E-2</v>
      </c>
      <c r="B2226" s="241">
        <f t="shared" si="102"/>
        <v>1.2108221685709934E-3</v>
      </c>
      <c r="C2226" s="241">
        <f t="shared" si="104"/>
        <v>-0.38268343237718994</v>
      </c>
      <c r="D2226" s="241">
        <f>((C2226-C2225)/($A$3))*$D$2*'D-term Reaction'!$G$4</f>
        <v>30.034776358102004</v>
      </c>
    </row>
    <row r="2227" spans="1:4" x14ac:dyDescent="0.25">
      <c r="A2227" s="241">
        <f t="shared" si="103"/>
        <v>6.9406249999995825E-2</v>
      </c>
      <c r="B2227" s="241">
        <f t="shared" ref="B2227:B2290" si="105">RADIANS(A2227)</f>
        <v>1.2113675839622415E-3</v>
      </c>
      <c r="C2227" s="241">
        <f t="shared" si="104"/>
        <v>-0.29028467726701285</v>
      </c>
      <c r="D2227" s="241">
        <f>((C2227-C2226)/($A$3))*$D$2*'D-term Reaction'!$G$4</f>
        <v>31.282522530101552</v>
      </c>
    </row>
    <row r="2228" spans="1:4" x14ac:dyDescent="0.25">
      <c r="A2228" s="241">
        <f t="shared" si="103"/>
        <v>6.9437499999995822E-2</v>
      </c>
      <c r="B2228" s="241">
        <f t="shared" si="105"/>
        <v>1.2119129993534896E-3</v>
      </c>
      <c r="C2228" s="241">
        <f t="shared" si="104"/>
        <v>-0.19509032202900925</v>
      </c>
      <c r="D2228" s="241">
        <f>((C2228-C2227)/($A$3))*$D$2*'D-term Reaction'!$G$4</f>
        <v>32.229000909378492</v>
      </c>
    </row>
    <row r="2229" spans="1:4" x14ac:dyDescent="0.25">
      <c r="A2229" s="241">
        <f t="shared" si="103"/>
        <v>6.9468749999995819E-2</v>
      </c>
      <c r="B2229" s="241">
        <f t="shared" si="105"/>
        <v>1.2124584147447379E-3</v>
      </c>
      <c r="C2229" s="241">
        <f t="shared" si="104"/>
        <v>-9.8017140342620435E-2</v>
      </c>
      <c r="D2229" s="241">
        <f>((C2229-C2228)/($A$3))*$D$2*'D-term Reaction'!$G$4</f>
        <v>32.865096391743791</v>
      </c>
    </row>
    <row r="2230" spans="1:4" x14ac:dyDescent="0.25">
      <c r="A2230" s="241">
        <f t="shared" si="103"/>
        <v>6.9499999999995815E-2</v>
      </c>
      <c r="B2230" s="241">
        <f t="shared" si="105"/>
        <v>1.213003830135986E-3</v>
      </c>
      <c r="C2230" s="241">
        <f t="shared" si="104"/>
        <v>-1.3141120895447667E-11</v>
      </c>
      <c r="D2230" s="241">
        <f>((C2230-C2229)/($A$3))*$D$2*'D-term Reaction'!$G$4</f>
        <v>33.184683029948509</v>
      </c>
    </row>
    <row r="2231" spans="1:4" x14ac:dyDescent="0.25">
      <c r="A2231" s="241">
        <f t="shared" si="103"/>
        <v>6.9531249999995812E-2</v>
      </c>
      <c r="B2231" s="241">
        <f t="shared" si="105"/>
        <v>1.2135492455272341E-3</v>
      </c>
      <c r="C2231" s="241">
        <f t="shared" si="104"/>
        <v>9.8017140316436463E-2</v>
      </c>
      <c r="D2231" s="241">
        <f>((C2231-C2230)/($A$3))*$D$2*'D-term Reaction'!$G$4</f>
        <v>33.184683029981784</v>
      </c>
    </row>
    <row r="2232" spans="1:4" x14ac:dyDescent="0.25">
      <c r="A2232" s="241">
        <f t="shared" si="103"/>
        <v>6.9562499999995808E-2</v>
      </c>
      <c r="B2232" s="241">
        <f t="shared" si="105"/>
        <v>1.2140946609184822E-3</v>
      </c>
      <c r="C2232" s="241">
        <f t="shared" si="104"/>
        <v>0.19509032200317628</v>
      </c>
      <c r="D2232" s="241">
        <f>((C2232-C2231)/($A$3))*$D$2*'D-term Reaction'!$G$4</f>
        <v>32.865096391862629</v>
      </c>
    </row>
    <row r="2233" spans="1:4" x14ac:dyDescent="0.25">
      <c r="A2233" s="241">
        <f t="shared" si="103"/>
        <v>6.9593749999995805E-2</v>
      </c>
      <c r="B2233" s="241">
        <f t="shared" si="105"/>
        <v>1.2146400763097306E-3</v>
      </c>
      <c r="C2233" s="241">
        <f t="shared" si="104"/>
        <v>0.29028467724183515</v>
      </c>
      <c r="D2233" s="241">
        <f>((C2233-C2232)/($A$3))*$D$2*'D-term Reaction'!$G$4</f>
        <v>32.229000909600344</v>
      </c>
    </row>
    <row r="2234" spans="1:4" x14ac:dyDescent="0.25">
      <c r="A2234" s="241">
        <f t="shared" si="103"/>
        <v>6.9624999999995801E-2</v>
      </c>
      <c r="B2234" s="241">
        <f t="shared" si="105"/>
        <v>1.2151854917009787E-3</v>
      </c>
      <c r="C2234" s="241">
        <f t="shared" si="104"/>
        <v>0.3826834323529083</v>
      </c>
      <c r="D2234" s="241">
        <f>((C2234-C2233)/($A$3))*$D$2*'D-term Reaction'!$G$4</f>
        <v>31.282522530404918</v>
      </c>
    </row>
    <row r="2235" spans="1:4" x14ac:dyDescent="0.25">
      <c r="A2235" s="241">
        <f t="shared" ref="A2235:A2298" si="106">A2234+$A$3</f>
        <v>6.9656249999995798E-2</v>
      </c>
      <c r="B2235" s="241">
        <f t="shared" si="105"/>
        <v>1.2157309070922268E-3</v>
      </c>
      <c r="C2235" s="241">
        <f t="shared" ref="C2235:C2298" si="107">$C$2*COS(B2235*$B$2*360)</f>
        <v>0.47139673681435346</v>
      </c>
      <c r="D2235" s="241">
        <f>((C2235-C2234)/($A$3))*$D$2*'D-term Reaction'!$G$4</f>
        <v>30.034776358466868</v>
      </c>
    </row>
    <row r="2236" spans="1:4" x14ac:dyDescent="0.25">
      <c r="A2236" s="241">
        <f t="shared" si="106"/>
        <v>6.9687499999995794E-2</v>
      </c>
      <c r="B2236" s="241">
        <f t="shared" si="105"/>
        <v>1.2162763224834749E-3</v>
      </c>
      <c r="C2236" s="241">
        <f t="shared" si="107"/>
        <v>0.55557023300860908</v>
      </c>
      <c r="D2236" s="241">
        <f>((C2236-C2235)/($A$3))*$D$2*'D-term Reaction'!$G$4</f>
        <v>28.497778871527181</v>
      </c>
    </row>
    <row r="2237" spans="1:4" x14ac:dyDescent="0.25">
      <c r="A2237" s="241">
        <f t="shared" si="106"/>
        <v>6.9718749999995791E-2</v>
      </c>
      <c r="B2237" s="241">
        <f t="shared" si="105"/>
        <v>1.2168217378747232E-3</v>
      </c>
      <c r="C2237" s="241">
        <f t="shared" si="107"/>
        <v>0.63439328415343332</v>
      </c>
      <c r="D2237" s="241">
        <f>((C2237-C2236)/($A$3))*$D$2*'D-term Reaction'!$G$4</f>
        <v>26.686332195591692</v>
      </c>
    </row>
    <row r="2238" spans="1:4" x14ac:dyDescent="0.25">
      <c r="A2238" s="241">
        <f t="shared" si="106"/>
        <v>6.9749999999995788E-2</v>
      </c>
      <c r="B2238" s="241">
        <f t="shared" si="105"/>
        <v>1.2173671532659713E-3</v>
      </c>
      <c r="C2238" s="241">
        <f t="shared" si="107"/>
        <v>0.70710678117719317</v>
      </c>
      <c r="D2238" s="241">
        <f>((C2238-C2237)/($A$3))*$D$2*'D-term Reaction'!$G$4</f>
        <v>24.617881552364128</v>
      </c>
    </row>
    <row r="2239" spans="1:4" x14ac:dyDescent="0.25">
      <c r="A2239" s="241">
        <f t="shared" si="106"/>
        <v>6.9781249999995784E-2</v>
      </c>
      <c r="B2239" s="241">
        <f t="shared" si="105"/>
        <v>1.2179125686572194E-3</v>
      </c>
      <c r="C2239" s="241">
        <f t="shared" si="107"/>
        <v>0.77301045335431495</v>
      </c>
      <c r="D2239" s="241">
        <f>((C2239-C2238)/($A$3))*$D$2*'D-term Reaction'!$G$4</f>
        <v>22.312347252286351</v>
      </c>
    </row>
    <row r="2240" spans="1:4" x14ac:dyDescent="0.25">
      <c r="A2240" s="241">
        <f t="shared" si="106"/>
        <v>6.9812499999995781E-2</v>
      </c>
      <c r="B2240" s="241">
        <f t="shared" si="105"/>
        <v>1.2184579840484678E-3</v>
      </c>
      <c r="C2240" s="241">
        <f t="shared" si="107"/>
        <v>0.83146961229519123</v>
      </c>
      <c r="D2240" s="241">
        <f>((C2240-C2239)/($A$3))*$D$2*'D-term Reaction'!$G$4</f>
        <v>19.79193285102307</v>
      </c>
    </row>
    <row r="2241" spans="1:4" x14ac:dyDescent="0.25">
      <c r="A2241" s="241">
        <f t="shared" si="106"/>
        <v>6.9843749999995777E-2</v>
      </c>
      <c r="B2241" s="241">
        <f t="shared" si="105"/>
        <v>1.2190033994397159E-3</v>
      </c>
      <c r="C2241" s="241">
        <f t="shared" si="107"/>
        <v>0.88192126434209328</v>
      </c>
      <c r="D2241" s="241">
        <f>((C2241-C2240)/($A$3))*$D$2*'D-term Reaction'!$G$4</f>
        <v>17.080911316999156</v>
      </c>
    </row>
    <row r="2242" spans="1:4" x14ac:dyDescent="0.25">
      <c r="A2242" s="241">
        <f t="shared" si="106"/>
        <v>6.9874999999995774E-2</v>
      </c>
      <c r="B2242" s="241">
        <f t="shared" si="105"/>
        <v>1.219548814830964E-3</v>
      </c>
      <c r="C2242" s="241">
        <f t="shared" si="107"/>
        <v>0.92387953250619648</v>
      </c>
      <c r="D2242" s="241">
        <f>((C2242-C2241)/($A$3))*$D$2*'D-term Reaction'!$G$4</f>
        <v>14.205391269638778</v>
      </c>
    </row>
    <row r="2243" spans="1:4" x14ac:dyDescent="0.25">
      <c r="A2243" s="241">
        <f t="shared" si="106"/>
        <v>6.990624999999577E-2</v>
      </c>
      <c r="B2243" s="241">
        <f t="shared" si="105"/>
        <v>1.2200942302222121E-3</v>
      </c>
      <c r="C2243" s="241">
        <f t="shared" si="107"/>
        <v>0.95694033572834236</v>
      </c>
      <c r="D2243" s="241">
        <f>((C2243-C2242)/($A$3))*$D$2*'D-term Reaction'!$G$4</f>
        <v>11.19306553888971</v>
      </c>
    </row>
    <row r="2244" spans="1:4" x14ac:dyDescent="0.25">
      <c r="A2244" s="241">
        <f t="shared" si="106"/>
        <v>6.9937499999995767E-2</v>
      </c>
      <c r="B2244" s="241">
        <f t="shared" si="105"/>
        <v>1.2206396456134604E-3</v>
      </c>
      <c r="C2244" s="241">
        <f t="shared" si="107"/>
        <v>0.9807852804006395</v>
      </c>
      <c r="D2244" s="241">
        <f>((C2244-C2243)/($A$3))*$D$2*'D-term Reaction'!$G$4</f>
        <v>8.0729444682529206</v>
      </c>
    </row>
    <row r="2245" spans="1:4" x14ac:dyDescent="0.25">
      <c r="A2245" s="241">
        <f t="shared" si="106"/>
        <v>6.9968749999995763E-2</v>
      </c>
      <c r="B2245" s="241">
        <f t="shared" si="105"/>
        <v>1.2211850610047085E-3</v>
      </c>
      <c r="C2245" s="241">
        <f t="shared" si="107"/>
        <v>0.99518472667089342</v>
      </c>
      <c r="D2245" s="241">
        <f>((C2245-C2244)/($A$3))*$D$2*'D-term Reaction'!$G$4</f>
        <v>4.8750765292571643</v>
      </c>
    </row>
    <row r="2246" spans="1:4" x14ac:dyDescent="0.25">
      <c r="A2246" s="241">
        <f t="shared" si="106"/>
        <v>6.999999999999576E-2</v>
      </c>
      <c r="B2246" s="241">
        <f t="shared" si="105"/>
        <v>1.2217304763959566E-3</v>
      </c>
      <c r="C2246" s="241">
        <f t="shared" si="107"/>
        <v>1</v>
      </c>
      <c r="D2246" s="241">
        <f>((C2246-C2245)/($A$3))*$D$2*'D-term Reaction'!$G$4</f>
        <v>1.6302589383023252</v>
      </c>
    </row>
    <row r="2247" spans="1:4" x14ac:dyDescent="0.25">
      <c r="A2247" s="241">
        <f t="shared" si="106"/>
        <v>7.0031249999995757E-2</v>
      </c>
      <c r="B2247" s="241">
        <f t="shared" si="105"/>
        <v>1.2222758917872049E-3</v>
      </c>
      <c r="C2247" s="241">
        <f t="shared" si="107"/>
        <v>0.99518472667350122</v>
      </c>
      <c r="D2247" s="241">
        <f>((C2247-C2246)/($A$3))*$D$2*'D-term Reaction'!$G$4</f>
        <v>-1.6302589374194274</v>
      </c>
    </row>
    <row r="2248" spans="1:4" x14ac:dyDescent="0.25">
      <c r="A2248" s="241">
        <f t="shared" si="106"/>
        <v>7.0062499999995753E-2</v>
      </c>
      <c r="B2248" s="241">
        <f t="shared" si="105"/>
        <v>1.2228213071784531E-3</v>
      </c>
      <c r="C2248" s="241">
        <f t="shared" si="107"/>
        <v>0.98078528040583557</v>
      </c>
      <c r="D2248" s="241">
        <f>((C2248-C2247)/($A$3))*$D$2*'D-term Reaction'!$G$4</f>
        <v>-4.8750765283808821</v>
      </c>
    </row>
    <row r="2249" spans="1:4" x14ac:dyDescent="0.25">
      <c r="A2249" s="241">
        <f t="shared" si="106"/>
        <v>7.009374999999575E-2</v>
      </c>
      <c r="B2249" s="241">
        <f t="shared" si="105"/>
        <v>1.2233667225697012E-3</v>
      </c>
      <c r="C2249" s="241">
        <f t="shared" si="107"/>
        <v>0.95694033573609039</v>
      </c>
      <c r="D2249" s="241">
        <f>((C2249-C2248)/($A$3))*$D$2*'D-term Reaction'!$G$4</f>
        <v>-8.072944467388929</v>
      </c>
    </row>
    <row r="2250" spans="1:4" x14ac:dyDescent="0.25">
      <c r="A2250" s="241">
        <f t="shared" si="106"/>
        <v>7.0124999999995746E-2</v>
      </c>
      <c r="B2250" s="241">
        <f t="shared" si="105"/>
        <v>1.2239121379609493E-3</v>
      </c>
      <c r="C2250" s="241">
        <f t="shared" si="107"/>
        <v>0.92387953251641064</v>
      </c>
      <c r="D2250" s="241">
        <f>((C2250-C2249)/($A$3))*$D$2*'D-term Reaction'!$G$4</f>
        <v>-11.193065538054775</v>
      </c>
    </row>
    <row r="2251" spans="1:4" x14ac:dyDescent="0.25">
      <c r="A2251" s="241">
        <f t="shared" si="106"/>
        <v>7.0156249999995743E-2</v>
      </c>
      <c r="B2251" s="241">
        <f t="shared" si="105"/>
        <v>1.2244575533521976E-3</v>
      </c>
      <c r="C2251" s="241">
        <f t="shared" si="107"/>
        <v>0.88192126435466189</v>
      </c>
      <c r="D2251" s="241">
        <f>((C2251-C2250)/($A$3))*$D$2*'D-term Reaction'!$G$4</f>
        <v>-14.205391268841655</v>
      </c>
    </row>
    <row r="2252" spans="1:4" x14ac:dyDescent="0.25">
      <c r="A2252" s="241">
        <f t="shared" si="106"/>
        <v>7.0187499999995739E-2</v>
      </c>
      <c r="B2252" s="241">
        <f t="shared" si="105"/>
        <v>1.2250029687434457E-3</v>
      </c>
      <c r="C2252" s="241">
        <f t="shared" si="107"/>
        <v>0.83146961230998828</v>
      </c>
      <c r="D2252" s="241">
        <f>((C2252-C2251)/($A$3))*$D$2*'D-term Reaction'!$G$4</f>
        <v>-17.080911316244695</v>
      </c>
    </row>
    <row r="2253" spans="1:4" x14ac:dyDescent="0.25">
      <c r="A2253" s="241">
        <f t="shared" si="106"/>
        <v>7.0218749999995736E-2</v>
      </c>
      <c r="B2253" s="241">
        <f t="shared" si="105"/>
        <v>1.2255483841346938E-3</v>
      </c>
      <c r="C2253" s="241">
        <f t="shared" si="107"/>
        <v>0.77301045337122953</v>
      </c>
      <c r="D2253" s="241">
        <f>((C2253-C2252)/($A$3))*$D$2*'D-term Reaction'!$G$4</f>
        <v>-19.791932850306157</v>
      </c>
    </row>
    <row r="2254" spans="1:4" x14ac:dyDescent="0.25">
      <c r="A2254" s="241">
        <f t="shared" si="106"/>
        <v>7.0249999999995733E-2</v>
      </c>
      <c r="B2254" s="241">
        <f t="shared" si="105"/>
        <v>1.2260937995259421E-3</v>
      </c>
      <c r="C2254" s="241">
        <f t="shared" si="107"/>
        <v>0.70710678119600623</v>
      </c>
      <c r="D2254" s="241">
        <f>((C2254-C2253)/($A$3))*$D$2*'D-term Reaction'!$G$4</f>
        <v>-22.312347251643597</v>
      </c>
    </row>
    <row r="2255" spans="1:4" x14ac:dyDescent="0.25">
      <c r="A2255" s="241">
        <f t="shared" si="106"/>
        <v>7.0281249999995729E-2</v>
      </c>
      <c r="B2255" s="241">
        <f t="shared" si="105"/>
        <v>1.2266392149171902E-3</v>
      </c>
      <c r="C2255" s="241">
        <f t="shared" si="107"/>
        <v>0.63439328417399976</v>
      </c>
      <c r="D2255" s="241">
        <f>((C2255-C2254)/($A$3))*$D$2*'D-term Reaction'!$G$4</f>
        <v>-24.617881551770505</v>
      </c>
    </row>
    <row r="2256" spans="1:4" x14ac:dyDescent="0.25">
      <c r="A2256" s="241">
        <f t="shared" si="106"/>
        <v>7.0312499999995726E-2</v>
      </c>
      <c r="B2256" s="241">
        <f t="shared" si="105"/>
        <v>1.2271846303084383E-3</v>
      </c>
      <c r="C2256" s="241">
        <f t="shared" si="107"/>
        <v>0.55557023303077813</v>
      </c>
      <c r="D2256" s="241">
        <f>((C2256-C2255)/($A$3))*$D$2*'D-term Reaction'!$G$4</f>
        <v>-26.686332195049111</v>
      </c>
    </row>
    <row r="2257" spans="1:4" x14ac:dyDescent="0.25">
      <c r="A2257" s="241">
        <f t="shared" si="106"/>
        <v>7.0343749999995722E-2</v>
      </c>
      <c r="B2257" s="241">
        <f t="shared" si="105"/>
        <v>1.2277300456996865E-3</v>
      </c>
      <c r="C2257" s="241">
        <f t="shared" si="107"/>
        <v>0.4713967368378677</v>
      </c>
      <c r="D2257" s="241">
        <f>((C2257-C2256)/($A$3))*$D$2*'D-term Reaction'!$G$4</f>
        <v>-28.497778871071748</v>
      </c>
    </row>
    <row r="2258" spans="1:4" x14ac:dyDescent="0.25">
      <c r="A2258" s="241">
        <f t="shared" si="106"/>
        <v>7.0374999999995719E-2</v>
      </c>
      <c r="B2258" s="241">
        <f t="shared" si="105"/>
        <v>1.2282754610909348E-3</v>
      </c>
      <c r="C2258" s="241">
        <f t="shared" si="107"/>
        <v>0.38268343237751501</v>
      </c>
      <c r="D2258" s="241">
        <f>((C2258-C2257)/($A$3))*$D$2*'D-term Reaction'!$G$4</f>
        <v>-30.034776358097002</v>
      </c>
    </row>
    <row r="2259" spans="1:4" x14ac:dyDescent="0.25">
      <c r="A2259" s="241">
        <f t="shared" si="106"/>
        <v>7.0406249999995715E-2</v>
      </c>
      <c r="B2259" s="241">
        <f t="shared" si="105"/>
        <v>1.2288208764821829E-3</v>
      </c>
      <c r="C2259" s="241">
        <f t="shared" si="107"/>
        <v>0.29028467726734958</v>
      </c>
      <c r="D2259" s="241">
        <f>((C2259-C2258)/($A$3))*$D$2*'D-term Reaction'!$G$4</f>
        <v>-31.282522530097605</v>
      </c>
    </row>
    <row r="2260" spans="1:4" x14ac:dyDescent="0.25">
      <c r="A2260" s="241">
        <f t="shared" si="106"/>
        <v>7.0437499999995712E-2</v>
      </c>
      <c r="B2260" s="241">
        <f t="shared" si="105"/>
        <v>1.229366291873431E-3</v>
      </c>
      <c r="C2260" s="241">
        <f t="shared" si="107"/>
        <v>0.19509032202935433</v>
      </c>
      <c r="D2260" s="241">
        <f>((C2260-C2259)/($A$3))*$D$2*'D-term Reaction'!$G$4</f>
        <v>-32.229000909375664</v>
      </c>
    </row>
    <row r="2261" spans="1:4" x14ac:dyDescent="0.25">
      <c r="A2261" s="241">
        <f t="shared" si="106"/>
        <v>7.0468749999995708E-2</v>
      </c>
      <c r="B2261" s="241">
        <f t="shared" si="105"/>
        <v>1.2299117072646791E-3</v>
      </c>
      <c r="C2261" s="241">
        <f t="shared" si="107"/>
        <v>9.8017140343027151E-2</v>
      </c>
      <c r="D2261" s="241">
        <f>((C2261-C2260)/($A$3))*$D$2*'D-term Reaction'!$G$4</f>
        <v>-32.865096391722929</v>
      </c>
    </row>
    <row r="2262" spans="1:4" x14ac:dyDescent="0.25">
      <c r="A2262" s="241">
        <f t="shared" si="106"/>
        <v>7.0499999999995705E-2</v>
      </c>
      <c r="B2262" s="241">
        <f t="shared" si="105"/>
        <v>1.2304571226559274E-3</v>
      </c>
      <c r="C2262" s="241">
        <f t="shared" si="107"/>
        <v>1.3492962064494407E-11</v>
      </c>
      <c r="D2262" s="241">
        <f>((C2262-C2261)/($A$3))*$D$2*'D-term Reaction'!$G$4</f>
        <v>-33.18468302996709</v>
      </c>
    </row>
    <row r="2263" spans="1:4" x14ac:dyDescent="0.25">
      <c r="A2263" s="241">
        <f t="shared" si="106"/>
        <v>7.0531249999995702E-2</v>
      </c>
      <c r="B2263" s="241">
        <f t="shared" si="105"/>
        <v>1.2310025380471755E-3</v>
      </c>
      <c r="C2263" s="241">
        <f t="shared" si="107"/>
        <v>-9.8017140316142878E-2</v>
      </c>
      <c r="D2263" s="241">
        <f>((C2263-C2262)/($A$3))*$D$2*'D-term Reaction'!$G$4</f>
        <v>-33.184683030001509</v>
      </c>
    </row>
    <row r="2264" spans="1:4" x14ac:dyDescent="0.25">
      <c r="A2264" s="241">
        <f t="shared" si="106"/>
        <v>7.0562499999995698E-2</v>
      </c>
      <c r="B2264" s="241">
        <f t="shared" si="105"/>
        <v>1.2315479534384236E-3</v>
      </c>
      <c r="C2264" s="241">
        <f t="shared" si="107"/>
        <v>-0.19509032200285906</v>
      </c>
      <c r="D2264" s="241">
        <f>((C2264-C2263)/($A$3))*$D$2*'D-term Reaction'!$G$4</f>
        <v>-32.865096391854628</v>
      </c>
    </row>
    <row r="2265" spans="1:4" x14ac:dyDescent="0.25">
      <c r="A2265" s="241">
        <f t="shared" si="106"/>
        <v>7.0593749999995695E-2</v>
      </c>
      <c r="B2265" s="241">
        <f t="shared" si="105"/>
        <v>1.232093368829672E-3</v>
      </c>
      <c r="C2265" s="241">
        <f t="shared" si="107"/>
        <v>-0.29028467724155282</v>
      </c>
      <c r="D2265" s="241">
        <f>((C2265-C2264)/($A$3))*$D$2*'D-term Reaction'!$G$4</f>
        <v>-32.229000909612161</v>
      </c>
    </row>
    <row r="2266" spans="1:4" x14ac:dyDescent="0.25">
      <c r="A2266" s="241">
        <f t="shared" si="106"/>
        <v>7.0624999999995691E-2</v>
      </c>
      <c r="B2266" s="241">
        <f t="shared" si="105"/>
        <v>1.2326387842209201E-3</v>
      </c>
      <c r="C2266" s="241">
        <f t="shared" si="107"/>
        <v>-0.38268343235258329</v>
      </c>
      <c r="D2266" s="241">
        <f>((C2266-C2265)/($A$3))*$D$2*'D-term Reaction'!$G$4</f>
        <v>-31.282522530390469</v>
      </c>
    </row>
    <row r="2267" spans="1:4" x14ac:dyDescent="0.25">
      <c r="A2267" s="241">
        <f t="shared" si="106"/>
        <v>7.0656249999995688E-2</v>
      </c>
      <c r="B2267" s="241">
        <f t="shared" si="105"/>
        <v>1.2331841996121682E-3</v>
      </c>
      <c r="C2267" s="241">
        <f t="shared" si="107"/>
        <v>-0.47139673681404315</v>
      </c>
      <c r="D2267" s="241">
        <f>((C2267-C2266)/($A$3))*$D$2*'D-term Reaction'!$G$4</f>
        <v>-30.034776358471849</v>
      </c>
    </row>
    <row r="2268" spans="1:4" x14ac:dyDescent="0.25">
      <c r="A2268" s="241">
        <f t="shared" si="106"/>
        <v>7.0687499999995684E-2</v>
      </c>
      <c r="B2268" s="241">
        <f t="shared" si="105"/>
        <v>1.2337296150034163E-3</v>
      </c>
      <c r="C2268" s="241">
        <f t="shared" si="107"/>
        <v>-0.55557023300831654</v>
      </c>
      <c r="D2268" s="241">
        <f>((C2268-C2267)/($A$3))*$D$2*'D-term Reaction'!$G$4</f>
        <v>-28.497778871533196</v>
      </c>
    </row>
    <row r="2269" spans="1:4" x14ac:dyDescent="0.25">
      <c r="A2269" s="241">
        <f t="shared" si="106"/>
        <v>7.0718749999995681E-2</v>
      </c>
      <c r="B2269" s="241">
        <f t="shared" si="105"/>
        <v>1.2342750303946646E-3</v>
      </c>
      <c r="C2269" s="241">
        <f t="shared" si="107"/>
        <v>-0.63439328415316132</v>
      </c>
      <c r="D2269" s="241">
        <f>((C2269-C2268)/($A$3))*$D$2*'D-term Reaction'!$G$4</f>
        <v>-26.686332195598649</v>
      </c>
    </row>
    <row r="2270" spans="1:4" x14ac:dyDescent="0.25">
      <c r="A2270" s="241">
        <f t="shared" si="106"/>
        <v>7.0749999999995677E-2</v>
      </c>
      <c r="B2270" s="241">
        <f t="shared" si="105"/>
        <v>1.2348204457859127E-3</v>
      </c>
      <c r="C2270" s="241">
        <f t="shared" si="107"/>
        <v>-0.70710678117694437</v>
      </c>
      <c r="D2270" s="241">
        <f>((C2270-C2269)/($A$3))*$D$2*'D-term Reaction'!$G$4</f>
        <v>-24.617881552371983</v>
      </c>
    </row>
    <row r="2271" spans="1:4" x14ac:dyDescent="0.25">
      <c r="A2271" s="241">
        <f t="shared" si="106"/>
        <v>7.0781249999995674E-2</v>
      </c>
      <c r="B2271" s="241">
        <f t="shared" si="105"/>
        <v>1.2353658611771608E-3</v>
      </c>
      <c r="C2271" s="241">
        <f t="shared" si="107"/>
        <v>-0.7730104533540918</v>
      </c>
      <c r="D2271" s="241">
        <f>((C2271-C2270)/($A$3))*$D$2*'D-term Reaction'!$G$4</f>
        <v>-22.31234725229503</v>
      </c>
    </row>
    <row r="2272" spans="1:4" x14ac:dyDescent="0.25">
      <c r="A2272" s="241">
        <f t="shared" si="106"/>
        <v>7.0812499999995671E-2</v>
      </c>
      <c r="B2272" s="241">
        <f t="shared" si="105"/>
        <v>1.2359112765684091E-3</v>
      </c>
      <c r="C2272" s="241">
        <f t="shared" si="107"/>
        <v>-0.83146961229497995</v>
      </c>
      <c r="D2272" s="241">
        <f>((C2272-C2271)/($A$3))*$D$2*'D-term Reaction'!$G$4</f>
        <v>-19.791932851027092</v>
      </c>
    </row>
    <row r="2273" spans="1:4" x14ac:dyDescent="0.25">
      <c r="A2273" s="241">
        <f t="shared" si="106"/>
        <v>7.0843749999995667E-2</v>
      </c>
      <c r="B2273" s="241">
        <f t="shared" si="105"/>
        <v>1.2364566919596573E-3</v>
      </c>
      <c r="C2273" s="241">
        <f t="shared" si="107"/>
        <v>-0.88192126434195428</v>
      </c>
      <c r="D2273" s="241">
        <f>((C2273-C2272)/($A$3))*$D$2*'D-term Reaction'!$G$4</f>
        <v>-17.080911317023624</v>
      </c>
    </row>
    <row r="2274" spans="1:4" x14ac:dyDescent="0.25">
      <c r="A2274" s="241">
        <f t="shared" si="106"/>
        <v>7.0874999999995664E-2</v>
      </c>
      <c r="B2274" s="241">
        <f t="shared" si="105"/>
        <v>1.2370021073509054E-3</v>
      </c>
      <c r="C2274" s="241">
        <f t="shared" si="107"/>
        <v>-0.92387953250607269</v>
      </c>
      <c r="D2274" s="241">
        <f>((C2274-C2273)/($A$3))*$D$2*'D-term Reaction'!$G$4</f>
        <v>-14.205391269643927</v>
      </c>
    </row>
    <row r="2275" spans="1:4" x14ac:dyDescent="0.25">
      <c r="A2275" s="241">
        <f t="shared" si="106"/>
        <v>7.090624999999566E-2</v>
      </c>
      <c r="B2275" s="241">
        <f t="shared" si="105"/>
        <v>1.2375475227421535E-3</v>
      </c>
      <c r="C2275" s="241">
        <f t="shared" si="107"/>
        <v>-0.95694033572824855</v>
      </c>
      <c r="D2275" s="241">
        <f>((C2275-C2274)/($A$3))*$D$2*'D-term Reaction'!$G$4</f>
        <v>-11.193065538899861</v>
      </c>
    </row>
    <row r="2276" spans="1:4" x14ac:dyDescent="0.25">
      <c r="A2276" s="241">
        <f t="shared" si="106"/>
        <v>7.0937499999995657E-2</v>
      </c>
      <c r="B2276" s="241">
        <f t="shared" si="105"/>
        <v>1.2380929381334018E-3</v>
      </c>
      <c r="C2276" s="241">
        <f t="shared" si="107"/>
        <v>-0.98078528040057089</v>
      </c>
      <c r="D2276" s="241">
        <f>((C2276-C2275)/($A$3))*$D$2*'D-term Reaction'!$G$4</f>
        <v>-8.0729444682614506</v>
      </c>
    </row>
    <row r="2277" spans="1:4" x14ac:dyDescent="0.25">
      <c r="A2277" s="241">
        <f t="shared" si="106"/>
        <v>7.0968749999995653E-2</v>
      </c>
      <c r="B2277" s="241">
        <f t="shared" si="105"/>
        <v>1.2386383535246499E-3</v>
      </c>
      <c r="C2277" s="241">
        <f t="shared" si="107"/>
        <v>-0.99518472667085889</v>
      </c>
      <c r="D2277" s="241">
        <f>((C2277-C2276)/($A$3))*$D$2*'D-term Reaction'!$G$4</f>
        <v>-4.8750765292687035</v>
      </c>
    </row>
    <row r="2278" spans="1:4" x14ac:dyDescent="0.25">
      <c r="A2278" s="241">
        <f t="shared" si="106"/>
        <v>7.099999999999565E-2</v>
      </c>
      <c r="B2278" s="241">
        <f t="shared" si="105"/>
        <v>1.239183768915898E-3</v>
      </c>
      <c r="C2278" s="241">
        <f t="shared" si="107"/>
        <v>-1</v>
      </c>
      <c r="D2278" s="241">
        <f>((C2278-C2277)/($A$3))*$D$2*'D-term Reaction'!$G$4</f>
        <v>-1.6302589383140149</v>
      </c>
    </row>
    <row r="2279" spans="1:4" x14ac:dyDescent="0.25">
      <c r="A2279" s="241">
        <f t="shared" si="106"/>
        <v>7.1031249999995646E-2</v>
      </c>
      <c r="B2279" s="241">
        <f t="shared" si="105"/>
        <v>1.2397291843071463E-3</v>
      </c>
      <c r="C2279" s="241">
        <f t="shared" si="107"/>
        <v>-0.99518472667353564</v>
      </c>
      <c r="D2279" s="241">
        <f>((C2279-C2278)/($A$3))*$D$2*'D-term Reaction'!$G$4</f>
        <v>1.6302589374077752</v>
      </c>
    </row>
    <row r="2280" spans="1:4" x14ac:dyDescent="0.25">
      <c r="A2280" s="241">
        <f t="shared" si="106"/>
        <v>7.1062499999995643E-2</v>
      </c>
      <c r="B2280" s="241">
        <f t="shared" si="105"/>
        <v>1.2402745996983944E-3</v>
      </c>
      <c r="C2280" s="241">
        <f t="shared" si="107"/>
        <v>-0.98078528040590418</v>
      </c>
      <c r="D2280" s="241">
        <f>((C2280-C2279)/($A$3))*$D$2*'D-term Reaction'!$G$4</f>
        <v>4.8750765283693038</v>
      </c>
    </row>
    <row r="2281" spans="1:4" x14ac:dyDescent="0.25">
      <c r="A2281" s="241">
        <f t="shared" si="106"/>
        <v>7.109374999999564E-2</v>
      </c>
      <c r="B2281" s="241">
        <f t="shared" si="105"/>
        <v>1.2408200150896425E-3</v>
      </c>
      <c r="C2281" s="241">
        <f t="shared" si="107"/>
        <v>-0.95694033573619253</v>
      </c>
      <c r="D2281" s="241">
        <f>((C2281-C2280)/($A$3))*$D$2*'D-term Reaction'!$G$4</f>
        <v>8.0729444673775763</v>
      </c>
    </row>
    <row r="2282" spans="1:4" x14ac:dyDescent="0.25">
      <c r="A2282" s="241">
        <f t="shared" si="106"/>
        <v>7.1124999999995636E-2</v>
      </c>
      <c r="B2282" s="241">
        <f t="shared" si="105"/>
        <v>1.2413654304808907E-3</v>
      </c>
      <c r="C2282" s="241">
        <f t="shared" si="107"/>
        <v>-0.92387953251654531</v>
      </c>
      <c r="D2282" s="241">
        <f>((C2282-C2281)/($A$3))*$D$2*'D-term Reaction'!$G$4</f>
        <v>11.193065538043761</v>
      </c>
    </row>
    <row r="2283" spans="1:4" x14ac:dyDescent="0.25">
      <c r="A2283" s="241">
        <f t="shared" si="106"/>
        <v>7.1156249999995633E-2</v>
      </c>
      <c r="B2283" s="241">
        <f t="shared" si="105"/>
        <v>1.241910845872139E-3</v>
      </c>
      <c r="C2283" s="241">
        <f t="shared" si="107"/>
        <v>-0.88192126435481433</v>
      </c>
      <c r="D2283" s="241">
        <f>((C2283-C2282)/($A$3))*$D$2*'D-term Reaction'!$G$4</f>
        <v>14.205391268835641</v>
      </c>
    </row>
    <row r="2284" spans="1:4" x14ac:dyDescent="0.25">
      <c r="A2284" s="241">
        <f t="shared" si="106"/>
        <v>7.1187499999995629E-2</v>
      </c>
      <c r="B2284" s="241">
        <f t="shared" si="105"/>
        <v>1.2424562612633871E-3</v>
      </c>
      <c r="C2284" s="241">
        <f t="shared" si="107"/>
        <v>-0.83146961231016803</v>
      </c>
      <c r="D2284" s="241">
        <f>((C2284-C2283)/($A$3))*$D$2*'D-term Reaction'!$G$4</f>
        <v>17.080911316235451</v>
      </c>
    </row>
    <row r="2285" spans="1:4" x14ac:dyDescent="0.25">
      <c r="A2285" s="241">
        <f t="shared" si="106"/>
        <v>7.1218749999995626E-2</v>
      </c>
      <c r="B2285" s="241">
        <f t="shared" si="105"/>
        <v>1.2430016766546352E-3</v>
      </c>
      <c r="C2285" s="241">
        <f t="shared" si="107"/>
        <v>-0.77301045337145269</v>
      </c>
      <c r="D2285" s="241">
        <f>((C2285-C2284)/($A$3))*$D$2*'D-term Reaction'!$G$4</f>
        <v>19.791932850291463</v>
      </c>
    </row>
    <row r="2286" spans="1:4" x14ac:dyDescent="0.25">
      <c r="A2286" s="241">
        <f t="shared" si="106"/>
        <v>7.1249999999995622E-2</v>
      </c>
      <c r="B2286" s="241">
        <f t="shared" si="105"/>
        <v>1.2435470920458833E-3</v>
      </c>
      <c r="C2286" s="241">
        <f t="shared" si="107"/>
        <v>-0.70710678119627512</v>
      </c>
      <c r="D2286" s="241">
        <f>((C2286-C2285)/($A$3))*$D$2*'D-term Reaction'!$G$4</f>
        <v>22.312347251628115</v>
      </c>
    </row>
    <row r="2287" spans="1:4" x14ac:dyDescent="0.25">
      <c r="A2287" s="241">
        <f t="shared" si="106"/>
        <v>7.1281249999995619E-2</v>
      </c>
      <c r="B2287" s="241">
        <f t="shared" si="105"/>
        <v>1.2440925074371316E-3</v>
      </c>
      <c r="C2287" s="241">
        <f t="shared" si="107"/>
        <v>-0.63439328417427165</v>
      </c>
      <c r="D2287" s="241">
        <f>((C2287-C2286)/($A$3))*$D$2*'D-term Reaction'!$G$4</f>
        <v>24.617881551769493</v>
      </c>
    </row>
    <row r="2288" spans="1:4" x14ac:dyDescent="0.25">
      <c r="A2288" s="241">
        <f t="shared" si="106"/>
        <v>7.1312499999995616E-2</v>
      </c>
      <c r="B2288" s="241">
        <f t="shared" si="105"/>
        <v>1.2446379228283797E-3</v>
      </c>
      <c r="C2288" s="241">
        <f t="shared" si="107"/>
        <v>-0.55557023303107067</v>
      </c>
      <c r="D2288" s="241">
        <f>((C2288-C2287)/($A$3))*$D$2*'D-term Reaction'!$G$4</f>
        <v>26.686332195042123</v>
      </c>
    </row>
    <row r="2289" spans="1:4" x14ac:dyDescent="0.25">
      <c r="A2289" s="241">
        <f t="shared" si="106"/>
        <v>7.1343749999995612E-2</v>
      </c>
      <c r="B2289" s="241">
        <f t="shared" si="105"/>
        <v>1.2451833382196278E-3</v>
      </c>
      <c r="C2289" s="241">
        <f t="shared" si="107"/>
        <v>-0.47139673683817801</v>
      </c>
      <c r="D2289" s="241">
        <f>((C2289-C2288)/($A$3))*$D$2*'D-term Reaction'!$G$4</f>
        <v>28.497778871065737</v>
      </c>
    </row>
    <row r="2290" spans="1:4" x14ac:dyDescent="0.25">
      <c r="A2290" s="241">
        <f t="shared" si="106"/>
        <v>7.1374999999995609E-2</v>
      </c>
      <c r="B2290" s="241">
        <f t="shared" si="105"/>
        <v>1.2457287536108762E-3</v>
      </c>
      <c r="C2290" s="241">
        <f t="shared" si="107"/>
        <v>-0.38268343237784008</v>
      </c>
      <c r="D2290" s="241">
        <f>((C2290-C2289)/($A$3))*$D$2*'D-term Reaction'!$G$4</f>
        <v>30.034776358092003</v>
      </c>
    </row>
    <row r="2291" spans="1:4" x14ac:dyDescent="0.25">
      <c r="A2291" s="241">
        <f t="shared" si="106"/>
        <v>7.1406249999995605E-2</v>
      </c>
      <c r="B2291" s="241">
        <f t="shared" ref="B2291:B2354" si="108">RADIANS(A2291)</f>
        <v>1.2462741690021243E-3</v>
      </c>
      <c r="C2291" s="241">
        <f t="shared" si="107"/>
        <v>-0.29028467726768625</v>
      </c>
      <c r="D2291" s="241">
        <f>((C2291-C2290)/($A$3))*$D$2*'D-term Reaction'!$G$4</f>
        <v>31.282522530093679</v>
      </c>
    </row>
    <row r="2292" spans="1:4" x14ac:dyDescent="0.25">
      <c r="A2292" s="241">
        <f t="shared" si="106"/>
        <v>7.1437499999995602E-2</v>
      </c>
      <c r="B2292" s="241">
        <f t="shared" si="108"/>
        <v>1.2468195843933724E-3</v>
      </c>
      <c r="C2292" s="241">
        <f t="shared" si="107"/>
        <v>-0.19509032202967155</v>
      </c>
      <c r="D2292" s="241">
        <f>((C2292-C2291)/($A$3))*$D$2*'D-term Reaction'!$G$4</f>
        <v>32.22900090938225</v>
      </c>
    </row>
    <row r="2293" spans="1:4" x14ac:dyDescent="0.25">
      <c r="A2293" s="241">
        <f t="shared" si="106"/>
        <v>7.1468749999995598E-2</v>
      </c>
      <c r="B2293" s="241">
        <f t="shared" si="108"/>
        <v>1.2473649997846205E-3</v>
      </c>
      <c r="C2293" s="241">
        <f t="shared" si="107"/>
        <v>-9.8017140343320722E-2</v>
      </c>
      <c r="D2293" s="241">
        <f>((C2293-C2292)/($A$3))*$D$2*'D-term Reaction'!$G$4</f>
        <v>32.865096391730937</v>
      </c>
    </row>
    <row r="2294" spans="1:4" x14ac:dyDescent="0.25">
      <c r="A2294" s="241">
        <f t="shared" si="106"/>
        <v>7.1499999999995595E-2</v>
      </c>
      <c r="B2294" s="241">
        <f t="shared" si="108"/>
        <v>1.2479104151758688E-3</v>
      </c>
      <c r="C2294" s="241">
        <f t="shared" si="107"/>
        <v>-1.3816381524110743E-11</v>
      </c>
      <c r="D2294" s="241">
        <f>((C2294-C2293)/($A$3))*$D$2*'D-term Reaction'!$G$4</f>
        <v>33.184683029956986</v>
      </c>
    </row>
    <row r="2295" spans="1:4" x14ac:dyDescent="0.25">
      <c r="A2295" s="241">
        <f t="shared" si="106"/>
        <v>7.1531249999995591E-2</v>
      </c>
      <c r="B2295" s="241">
        <f t="shared" si="108"/>
        <v>1.2484558305671169E-3</v>
      </c>
      <c r="C2295" s="241">
        <f t="shared" si="107"/>
        <v>9.8017140315792742E-2</v>
      </c>
      <c r="D2295" s="241">
        <f>((C2295-C2294)/($A$3))*$D$2*'D-term Reaction'!$G$4</f>
        <v>33.184683029992463</v>
      </c>
    </row>
    <row r="2296" spans="1:4" x14ac:dyDescent="0.25">
      <c r="A2296" s="241">
        <f t="shared" si="106"/>
        <v>7.1562499999995588E-2</v>
      </c>
      <c r="B2296" s="241">
        <f t="shared" si="108"/>
        <v>1.249001245958365E-3</v>
      </c>
      <c r="C2296" s="241">
        <f t="shared" si="107"/>
        <v>0.19509032200251397</v>
      </c>
      <c r="D2296" s="241">
        <f>((C2296-C2295)/($A$3))*$D$2*'D-term Reaction'!$G$4</f>
        <v>32.865096391856333</v>
      </c>
    </row>
    <row r="2297" spans="1:4" x14ac:dyDescent="0.25">
      <c r="A2297" s="241">
        <f t="shared" si="106"/>
        <v>7.1593749999995585E-2</v>
      </c>
      <c r="B2297" s="241">
        <f t="shared" si="108"/>
        <v>1.2495466613496133E-3</v>
      </c>
      <c r="C2297" s="241">
        <f t="shared" si="107"/>
        <v>0.29028467724118895</v>
      </c>
      <c r="D2297" s="241">
        <f>((C2297-C2296)/($A$3))*$D$2*'D-term Reaction'!$G$4</f>
        <v>32.229000909605794</v>
      </c>
    </row>
    <row r="2298" spans="1:4" x14ac:dyDescent="0.25">
      <c r="A2298" s="241">
        <f t="shared" si="106"/>
        <v>7.1624999999995581E-2</v>
      </c>
      <c r="B2298" s="241">
        <f t="shared" si="108"/>
        <v>1.2500920767408615E-3</v>
      </c>
      <c r="C2298" s="241">
        <f t="shared" si="107"/>
        <v>0.38268343235225821</v>
      </c>
      <c r="D2298" s="241">
        <f>((C2298-C2297)/($A$3))*$D$2*'D-term Reaction'!$G$4</f>
        <v>31.282522530403607</v>
      </c>
    </row>
    <row r="2299" spans="1:4" x14ac:dyDescent="0.25">
      <c r="A2299" s="241">
        <f t="shared" ref="A2299:A2362" si="109">A2298+$A$3</f>
        <v>7.1656249999995578E-2</v>
      </c>
      <c r="B2299" s="241">
        <f t="shared" si="108"/>
        <v>1.2506374921321096E-3</v>
      </c>
      <c r="C2299" s="241">
        <f t="shared" ref="C2299:C2362" si="110">$C$2*COS(B2299*$B$2*360)</f>
        <v>0.4713967368137329</v>
      </c>
      <c r="D2299" s="241">
        <f>((C2299-C2298)/($A$3))*$D$2*'D-term Reaction'!$G$4</f>
        <v>30.034776358476861</v>
      </c>
    </row>
    <row r="2300" spans="1:4" x14ac:dyDescent="0.25">
      <c r="A2300" s="241">
        <f t="shared" si="109"/>
        <v>7.1687499999995574E-2</v>
      </c>
      <c r="B2300" s="241">
        <f t="shared" si="108"/>
        <v>1.2511829075233577E-3</v>
      </c>
      <c r="C2300" s="241">
        <f t="shared" si="110"/>
        <v>0.55557023300802399</v>
      </c>
      <c r="D2300" s="241">
        <f>((C2300-C2299)/($A$3))*$D$2*'D-term Reaction'!$G$4</f>
        <v>28.49777887153919</v>
      </c>
    </row>
    <row r="2301" spans="1:4" x14ac:dyDescent="0.25">
      <c r="A2301" s="241">
        <f t="shared" si="109"/>
        <v>7.1718749999995571E-2</v>
      </c>
      <c r="B2301" s="241">
        <f t="shared" si="108"/>
        <v>1.251728322914606E-3</v>
      </c>
      <c r="C2301" s="241">
        <f t="shared" si="110"/>
        <v>0.63439328415288931</v>
      </c>
      <c r="D2301" s="241">
        <f>((C2301-C2300)/($A$3))*$D$2*'D-term Reaction'!$G$4</f>
        <v>26.686332195605598</v>
      </c>
    </row>
    <row r="2302" spans="1:4" x14ac:dyDescent="0.25">
      <c r="A2302" s="241">
        <f t="shared" si="109"/>
        <v>7.1749999999995567E-2</v>
      </c>
      <c r="B2302" s="241">
        <f t="shared" si="108"/>
        <v>1.2522737383058541E-3</v>
      </c>
      <c r="C2302" s="241">
        <f t="shared" si="110"/>
        <v>0.70710678117671566</v>
      </c>
      <c r="D2302" s="241">
        <f>((C2302-C2301)/($A$3))*$D$2*'D-term Reaction'!$G$4</f>
        <v>24.617881552386645</v>
      </c>
    </row>
    <row r="2303" spans="1:4" x14ac:dyDescent="0.25">
      <c r="A2303" s="241">
        <f t="shared" si="109"/>
        <v>7.1781249999995564E-2</v>
      </c>
      <c r="B2303" s="241">
        <f t="shared" si="108"/>
        <v>1.2528191536971022E-3</v>
      </c>
      <c r="C2303" s="241">
        <f t="shared" si="110"/>
        <v>0.77301045335390461</v>
      </c>
      <c r="D2303" s="241">
        <f>((C2303-C2302)/($A$3))*$D$2*'D-term Reaction'!$G$4</f>
        <v>22.312347252309088</v>
      </c>
    </row>
    <row r="2304" spans="1:4" x14ac:dyDescent="0.25">
      <c r="A2304" s="241">
        <f t="shared" si="109"/>
        <v>7.181249999999556E-2</v>
      </c>
      <c r="B2304" s="241">
        <f t="shared" si="108"/>
        <v>1.2533645690883505E-3</v>
      </c>
      <c r="C2304" s="241">
        <f t="shared" si="110"/>
        <v>0.83146961229481609</v>
      </c>
      <c r="D2304" s="241">
        <f>((C2304-C2303)/($A$3))*$D$2*'D-term Reaction'!$G$4</f>
        <v>19.791932851034986</v>
      </c>
    </row>
    <row r="2305" spans="1:4" x14ac:dyDescent="0.25">
      <c r="A2305" s="241">
        <f t="shared" si="109"/>
        <v>7.1843749999995557E-2</v>
      </c>
      <c r="B2305" s="241">
        <f t="shared" si="108"/>
        <v>1.2539099844795986E-3</v>
      </c>
      <c r="C2305" s="241">
        <f t="shared" si="110"/>
        <v>0.88192126434177498</v>
      </c>
      <c r="D2305" s="241">
        <f>((C2305-C2304)/($A$3))*$D$2*'D-term Reaction'!$G$4</f>
        <v>17.080911317018401</v>
      </c>
    </row>
    <row r="2306" spans="1:4" x14ac:dyDescent="0.25">
      <c r="A2306" s="241">
        <f t="shared" si="109"/>
        <v>7.1874999999995554E-2</v>
      </c>
      <c r="B2306" s="241">
        <f t="shared" si="108"/>
        <v>1.2544553998708467E-3</v>
      </c>
      <c r="C2306" s="241">
        <f t="shared" si="110"/>
        <v>0.92387953250593813</v>
      </c>
      <c r="D2306" s="241">
        <f>((C2306-C2305)/($A$3))*$D$2*'D-term Reaction'!$G$4</f>
        <v>14.205391269659074</v>
      </c>
    </row>
    <row r="2307" spans="1:4" x14ac:dyDescent="0.25">
      <c r="A2307" s="241">
        <f t="shared" si="109"/>
        <v>7.190624999999555E-2</v>
      </c>
      <c r="B2307" s="241">
        <f t="shared" si="108"/>
        <v>1.2550008152620949E-3</v>
      </c>
      <c r="C2307" s="241">
        <f t="shared" si="110"/>
        <v>0.95694033572814641</v>
      </c>
      <c r="D2307" s="241">
        <f>((C2307-C2306)/($A$3))*$D$2*'D-term Reaction'!$G$4</f>
        <v>11.193065538910833</v>
      </c>
    </row>
    <row r="2308" spans="1:4" x14ac:dyDescent="0.25">
      <c r="A2308" s="241">
        <f t="shared" si="109"/>
        <v>7.1937499999995547E-2</v>
      </c>
      <c r="B2308" s="241">
        <f t="shared" si="108"/>
        <v>1.2555462306533432E-3</v>
      </c>
      <c r="C2308" s="241">
        <f t="shared" si="110"/>
        <v>0.98078528040050217</v>
      </c>
      <c r="D2308" s="241">
        <f>((C2308-C2307)/($A$3))*$D$2*'D-term Reaction'!$G$4</f>
        <v>8.072944468272766</v>
      </c>
    </row>
    <row r="2309" spans="1:4" x14ac:dyDescent="0.25">
      <c r="A2309" s="241">
        <f t="shared" si="109"/>
        <v>7.1968749999995543E-2</v>
      </c>
      <c r="B2309" s="241">
        <f t="shared" si="108"/>
        <v>1.2560916460445913E-3</v>
      </c>
      <c r="C2309" s="241">
        <f t="shared" si="110"/>
        <v>0.99518472667082436</v>
      </c>
      <c r="D2309" s="241">
        <f>((C2309-C2308)/($A$3))*$D$2*'D-term Reaction'!$G$4</f>
        <v>4.87507652928028</v>
      </c>
    </row>
    <row r="2310" spans="1:4" x14ac:dyDescent="0.25">
      <c r="A2310" s="241">
        <f t="shared" si="109"/>
        <v>7.199999999999554E-2</v>
      </c>
      <c r="B2310" s="241">
        <f t="shared" si="108"/>
        <v>1.2566370614358394E-3</v>
      </c>
      <c r="C2310" s="241">
        <f t="shared" si="110"/>
        <v>1</v>
      </c>
      <c r="D2310" s="241">
        <f>((C2310-C2309)/($A$3))*$D$2*'D-term Reaction'!$G$4</f>
        <v>1.6302589383257045</v>
      </c>
    </row>
    <row r="2311" spans="1:4" x14ac:dyDescent="0.25">
      <c r="A2311" s="241">
        <f t="shared" si="109"/>
        <v>7.2031249999995536E-2</v>
      </c>
      <c r="B2311" s="241">
        <f t="shared" si="108"/>
        <v>1.2571824768270875E-3</v>
      </c>
      <c r="C2311" s="241">
        <f t="shared" si="110"/>
        <v>0.99518472667357571</v>
      </c>
      <c r="D2311" s="241">
        <f>((C2311-C2310)/($A$3))*$D$2*'D-term Reaction'!$G$4</f>
        <v>-1.630258937394206</v>
      </c>
    </row>
    <row r="2312" spans="1:4" x14ac:dyDescent="0.25">
      <c r="A2312" s="241">
        <f t="shared" si="109"/>
        <v>7.2062499999995533E-2</v>
      </c>
      <c r="B2312" s="241">
        <f t="shared" si="108"/>
        <v>1.2577278922183358E-3</v>
      </c>
      <c r="C2312" s="241">
        <f t="shared" si="110"/>
        <v>0.98078528040596169</v>
      </c>
      <c r="D2312" s="241">
        <f>((C2312-C2311)/($A$3))*$D$2*'D-term Reaction'!$G$4</f>
        <v>-4.8750765283634037</v>
      </c>
    </row>
    <row r="2313" spans="1:4" x14ac:dyDescent="0.25">
      <c r="A2313" s="241">
        <f t="shared" si="109"/>
        <v>7.2093749999995529E-2</v>
      </c>
      <c r="B2313" s="241">
        <f t="shared" si="108"/>
        <v>1.2582733076095839E-3</v>
      </c>
      <c r="C2313" s="241">
        <f t="shared" si="110"/>
        <v>0.95694033573628634</v>
      </c>
      <c r="D2313" s="241">
        <f>((C2313-C2312)/($A$3))*$D$2*'D-term Reaction'!$G$4</f>
        <v>-8.0729444673652857</v>
      </c>
    </row>
    <row r="2314" spans="1:4" x14ac:dyDescent="0.25">
      <c r="A2314" s="241">
        <f t="shared" si="109"/>
        <v>7.2124999999995526E-2</v>
      </c>
      <c r="B2314" s="241">
        <f t="shared" si="108"/>
        <v>1.258818723000832E-3</v>
      </c>
      <c r="C2314" s="241">
        <f t="shared" si="110"/>
        <v>0.9238795325166691</v>
      </c>
      <c r="D2314" s="241">
        <f>((C2314-C2313)/($A$3))*$D$2*'D-term Reaction'!$G$4</f>
        <v>-11.193065538033613</v>
      </c>
    </row>
    <row r="2315" spans="1:4" x14ac:dyDescent="0.25">
      <c r="A2315" s="241">
        <f t="shared" si="109"/>
        <v>7.2156249999995523E-2</v>
      </c>
      <c r="B2315" s="241">
        <f t="shared" si="108"/>
        <v>1.2593641383920804E-3</v>
      </c>
      <c r="C2315" s="241">
        <f t="shared" si="110"/>
        <v>0.88192126435498019</v>
      </c>
      <c r="D2315" s="241">
        <f>((C2315-C2314)/($A$3))*$D$2*'D-term Reaction'!$G$4</f>
        <v>-14.205391268821396</v>
      </c>
    </row>
    <row r="2316" spans="1:4" x14ac:dyDescent="0.25">
      <c r="A2316" s="241">
        <f t="shared" si="109"/>
        <v>7.2187499999995519E-2</v>
      </c>
      <c r="B2316" s="241">
        <f t="shared" si="108"/>
        <v>1.2599095537833285E-3</v>
      </c>
      <c r="C2316" s="241">
        <f t="shared" si="110"/>
        <v>0.83146961231036354</v>
      </c>
      <c r="D2316" s="241">
        <f>((C2316-C2315)/($A$3))*$D$2*'D-term Reaction'!$G$4</f>
        <v>-17.080911316225414</v>
      </c>
    </row>
    <row r="2317" spans="1:4" x14ac:dyDescent="0.25">
      <c r="A2317" s="241">
        <f t="shared" si="109"/>
        <v>7.2218749999995516E-2</v>
      </c>
      <c r="B2317" s="241">
        <f t="shared" si="108"/>
        <v>1.2604549691745766E-3</v>
      </c>
      <c r="C2317" s="241">
        <f t="shared" si="110"/>
        <v>0.77301045337167595</v>
      </c>
      <c r="D2317" s="241">
        <f>((C2317-C2316)/($A$3))*$D$2*'D-term Reaction'!$G$4</f>
        <v>-19.791932850282063</v>
      </c>
    </row>
    <row r="2318" spans="1:4" x14ac:dyDescent="0.25">
      <c r="A2318" s="241">
        <f t="shared" si="109"/>
        <v>7.2249999999995512E-2</v>
      </c>
      <c r="B2318" s="241">
        <f t="shared" si="108"/>
        <v>1.2610003845658247E-3</v>
      </c>
      <c r="C2318" s="241">
        <f t="shared" si="110"/>
        <v>0.70710678119654402</v>
      </c>
      <c r="D2318" s="241">
        <f>((C2318-C2317)/($A$3))*$D$2*'D-term Reaction'!$G$4</f>
        <v>-22.312347251612664</v>
      </c>
    </row>
    <row r="2319" spans="1:4" x14ac:dyDescent="0.25">
      <c r="A2319" s="241">
        <f t="shared" si="109"/>
        <v>7.2281249999995509E-2</v>
      </c>
      <c r="B2319" s="241">
        <f t="shared" si="108"/>
        <v>1.261545799957073E-3</v>
      </c>
      <c r="C2319" s="241">
        <f t="shared" si="110"/>
        <v>0.63439328417454366</v>
      </c>
      <c r="D2319" s="241">
        <f>((C2319-C2318)/($A$3))*$D$2*'D-term Reaction'!$G$4</f>
        <v>-24.617881551768438</v>
      </c>
    </row>
    <row r="2320" spans="1:4" x14ac:dyDescent="0.25">
      <c r="A2320" s="241">
        <f t="shared" si="109"/>
        <v>7.2312499999995505E-2</v>
      </c>
      <c r="B2320" s="241">
        <f t="shared" si="108"/>
        <v>1.2620912153483211E-3</v>
      </c>
      <c r="C2320" s="241">
        <f t="shared" si="110"/>
        <v>0.55557023303136321</v>
      </c>
      <c r="D2320" s="241">
        <f>((C2320-C2319)/($A$3))*$D$2*'D-term Reaction'!$G$4</f>
        <v>-26.68633219503517</v>
      </c>
    </row>
    <row r="2321" spans="1:4" x14ac:dyDescent="0.25">
      <c r="A2321" s="241">
        <f t="shared" si="109"/>
        <v>7.2343749999995502E-2</v>
      </c>
      <c r="B2321" s="241">
        <f t="shared" si="108"/>
        <v>1.2626366307395692E-3</v>
      </c>
      <c r="C2321" s="241">
        <f t="shared" si="110"/>
        <v>0.47139673683848826</v>
      </c>
      <c r="D2321" s="241">
        <f>((C2321-C2320)/($A$3))*$D$2*'D-term Reaction'!$G$4</f>
        <v>-28.49777887105974</v>
      </c>
    </row>
    <row r="2322" spans="1:4" x14ac:dyDescent="0.25">
      <c r="A2322" s="241">
        <f t="shared" si="109"/>
        <v>7.2374999999995498E-2</v>
      </c>
      <c r="B2322" s="241">
        <f t="shared" si="108"/>
        <v>1.2631820461308175E-3</v>
      </c>
      <c r="C2322" s="241">
        <f t="shared" si="110"/>
        <v>0.38268343237813884</v>
      </c>
      <c r="D2322" s="241">
        <f>((C2322-C2321)/($A$3))*$D$2*'D-term Reaction'!$G$4</f>
        <v>-30.034776358095897</v>
      </c>
    </row>
    <row r="2323" spans="1:4" x14ac:dyDescent="0.25">
      <c r="A2323" s="241">
        <f t="shared" si="109"/>
        <v>7.2406249999995495E-2</v>
      </c>
      <c r="B2323" s="241">
        <f t="shared" si="108"/>
        <v>1.2637274615220657E-3</v>
      </c>
      <c r="C2323" s="241">
        <f t="shared" si="110"/>
        <v>0.29028467726799573</v>
      </c>
      <c r="D2323" s="241">
        <f>((C2323-C2322)/($A$3))*$D$2*'D-term Reaction'!$G$4</f>
        <v>-31.282522530090048</v>
      </c>
    </row>
    <row r="2324" spans="1:4" x14ac:dyDescent="0.25">
      <c r="A2324" s="241">
        <f t="shared" si="109"/>
        <v>7.2437499999995492E-2</v>
      </c>
      <c r="B2324" s="241">
        <f t="shared" si="108"/>
        <v>1.2642728769133138E-3</v>
      </c>
      <c r="C2324" s="241">
        <f t="shared" si="110"/>
        <v>0.19509032203001661</v>
      </c>
      <c r="D2324" s="241">
        <f>((C2324-C2323)/($A$3))*$D$2*'D-term Reaction'!$G$4</f>
        <v>-32.229000909370207</v>
      </c>
    </row>
    <row r="2325" spans="1:4" x14ac:dyDescent="0.25">
      <c r="A2325" s="241">
        <f t="shared" si="109"/>
        <v>7.2468749999995488E-2</v>
      </c>
      <c r="B2325" s="241">
        <f t="shared" si="108"/>
        <v>1.2648182923045619E-3</v>
      </c>
      <c r="C2325" s="241">
        <f t="shared" si="110"/>
        <v>9.8017140343670872E-2</v>
      </c>
      <c r="D2325" s="241">
        <f>((C2325-C2324)/($A$3))*$D$2*'D-term Reaction'!$G$4</f>
        <v>-32.86509639172921</v>
      </c>
    </row>
    <row r="2326" spans="1:4" x14ac:dyDescent="0.25">
      <c r="A2326" s="241">
        <f t="shared" si="109"/>
        <v>7.2499999999995485E-2</v>
      </c>
      <c r="B2326" s="241">
        <f t="shared" si="108"/>
        <v>1.2653637076958102E-3</v>
      </c>
      <c r="C2326" s="241">
        <f t="shared" si="110"/>
        <v>1.4168222693157484E-11</v>
      </c>
      <c r="D2326" s="241">
        <f>((C2326-C2325)/($A$3))*$D$2*'D-term Reaction'!$G$4</f>
        <v>-33.184683029956417</v>
      </c>
    </row>
    <row r="2327" spans="1:4" x14ac:dyDescent="0.25">
      <c r="A2327" s="241">
        <f t="shared" si="109"/>
        <v>7.2531249999995481E-2</v>
      </c>
      <c r="B2327" s="241">
        <f t="shared" si="108"/>
        <v>1.2659091230870583E-3</v>
      </c>
      <c r="C2327" s="241">
        <f t="shared" si="110"/>
        <v>-9.8017140315414308E-2</v>
      </c>
      <c r="D2327" s="241">
        <f>((C2327-C2326)/($A$3))*$D$2*'D-term Reaction'!$G$4</f>
        <v>-33.184683029983454</v>
      </c>
    </row>
    <row r="2328" spans="1:4" x14ac:dyDescent="0.25">
      <c r="A2328" s="241">
        <f t="shared" si="109"/>
        <v>7.2562499999995478E-2</v>
      </c>
      <c r="B2328" s="241">
        <f t="shared" si="108"/>
        <v>1.2664545384783064E-3</v>
      </c>
      <c r="C2328" s="241">
        <f t="shared" si="110"/>
        <v>-0.19509032200216891</v>
      </c>
      <c r="D2328" s="241">
        <f>((C2328-C2327)/($A$3))*$D$2*'D-term Reaction'!$G$4</f>
        <v>-32.865096391867638</v>
      </c>
    </row>
    <row r="2329" spans="1:4" x14ac:dyDescent="0.25">
      <c r="A2329" s="241">
        <f t="shared" si="109"/>
        <v>7.2593749999995474E-2</v>
      </c>
      <c r="B2329" s="241">
        <f t="shared" si="108"/>
        <v>1.2669999538695545E-3</v>
      </c>
      <c r="C2329" s="241">
        <f t="shared" si="110"/>
        <v>-0.29028467724082507</v>
      </c>
      <c r="D2329" s="241">
        <f>((C2329-C2328)/($A$3))*$D$2*'D-term Reaction'!$G$4</f>
        <v>-32.229000909599428</v>
      </c>
    </row>
    <row r="2330" spans="1:4" x14ac:dyDescent="0.25">
      <c r="A2330" s="241">
        <f t="shared" si="109"/>
        <v>7.2624999999995471E-2</v>
      </c>
      <c r="B2330" s="241">
        <f t="shared" si="108"/>
        <v>1.2675453692608028E-3</v>
      </c>
      <c r="C2330" s="241">
        <f t="shared" si="110"/>
        <v>-0.38268343235193314</v>
      </c>
      <c r="D2330" s="241">
        <f>((C2330-C2329)/($A$3))*$D$2*'D-term Reaction'!$G$4</f>
        <v>-31.282522530416742</v>
      </c>
    </row>
    <row r="2331" spans="1:4" x14ac:dyDescent="0.25">
      <c r="A2331" s="241">
        <f t="shared" si="109"/>
        <v>7.2656249999995468E-2</v>
      </c>
      <c r="B2331" s="241">
        <f t="shared" si="108"/>
        <v>1.2680907846520509E-3</v>
      </c>
      <c r="C2331" s="241">
        <f t="shared" si="110"/>
        <v>-0.47139673681344763</v>
      </c>
      <c r="D2331" s="241">
        <f>((C2331-C2330)/($A$3))*$D$2*'D-term Reaction'!$G$4</f>
        <v>-30.03477635849034</v>
      </c>
    </row>
    <row r="2332" spans="1:4" x14ac:dyDescent="0.25">
      <c r="A2332" s="241">
        <f t="shared" si="109"/>
        <v>7.2687499999995464E-2</v>
      </c>
      <c r="B2332" s="241">
        <f t="shared" si="108"/>
        <v>1.2686362000432991E-3</v>
      </c>
      <c r="C2332" s="241">
        <f t="shared" si="110"/>
        <v>-0.5555702330077551</v>
      </c>
      <c r="D2332" s="241">
        <f>((C2332-C2331)/($A$3))*$D$2*'D-term Reaction'!$G$4</f>
        <v>-28.497778871544735</v>
      </c>
    </row>
    <row r="2333" spans="1:4" x14ac:dyDescent="0.25">
      <c r="A2333" s="241">
        <f t="shared" si="109"/>
        <v>7.2718749999995461E-2</v>
      </c>
      <c r="B2333" s="241">
        <f t="shared" si="108"/>
        <v>1.2691816154345474E-3</v>
      </c>
      <c r="C2333" s="241">
        <f t="shared" si="110"/>
        <v>-0.63439328415263929</v>
      </c>
      <c r="D2333" s="241">
        <f>((C2333-C2332)/($A$3))*$D$2*'D-term Reaction'!$G$4</f>
        <v>-26.686332195611989</v>
      </c>
    </row>
    <row r="2334" spans="1:4" x14ac:dyDescent="0.25">
      <c r="A2334" s="241">
        <f t="shared" si="109"/>
        <v>7.2749999999995457E-2</v>
      </c>
      <c r="B2334" s="241">
        <f t="shared" si="108"/>
        <v>1.2697270308257955E-3</v>
      </c>
      <c r="C2334" s="241">
        <f t="shared" si="110"/>
        <v>-0.70710678117646686</v>
      </c>
      <c r="D2334" s="241">
        <f>((C2334-C2333)/($A$3))*$D$2*'D-term Reaction'!$G$4</f>
        <v>-24.617881552387061</v>
      </c>
    </row>
    <row r="2335" spans="1:4" x14ac:dyDescent="0.25">
      <c r="A2335" s="241">
        <f t="shared" si="109"/>
        <v>7.2781249999995454E-2</v>
      </c>
      <c r="B2335" s="241">
        <f t="shared" si="108"/>
        <v>1.2702724462170436E-3</v>
      </c>
      <c r="C2335" s="241">
        <f t="shared" si="110"/>
        <v>-0.77301045335366347</v>
      </c>
      <c r="D2335" s="241">
        <f>((C2335-C2334)/($A$3))*$D$2*'D-term Reaction'!$G$4</f>
        <v>-22.312347252311682</v>
      </c>
    </row>
    <row r="2336" spans="1:4" x14ac:dyDescent="0.25">
      <c r="A2336" s="241">
        <f t="shared" si="109"/>
        <v>7.281249999999545E-2</v>
      </c>
      <c r="B2336" s="241">
        <f t="shared" si="108"/>
        <v>1.2708178616082917E-3</v>
      </c>
      <c r="C2336" s="241">
        <f t="shared" si="110"/>
        <v>-0.83146961229458904</v>
      </c>
      <c r="D2336" s="241">
        <f>((C2336-C2335)/($A$3))*$D$2*'D-term Reaction'!$G$4</f>
        <v>-19.791932851039757</v>
      </c>
    </row>
    <row r="2337" spans="1:4" x14ac:dyDescent="0.25">
      <c r="A2337" s="241">
        <f t="shared" si="109"/>
        <v>7.2843749999995447E-2</v>
      </c>
      <c r="B2337" s="241">
        <f t="shared" si="108"/>
        <v>1.27136327699954E-3</v>
      </c>
      <c r="C2337" s="241">
        <f t="shared" si="110"/>
        <v>-0.88192126434160911</v>
      </c>
      <c r="D2337" s="241">
        <f>((C2337-C2336)/($A$3))*$D$2*'D-term Reaction'!$G$4</f>
        <v>-17.080911317039114</v>
      </c>
    </row>
    <row r="2338" spans="1:4" x14ac:dyDescent="0.25">
      <c r="A2338" s="241">
        <f t="shared" si="109"/>
        <v>7.2874999999995443E-2</v>
      </c>
      <c r="B2338" s="241">
        <f t="shared" si="108"/>
        <v>1.2719086923907881E-3</v>
      </c>
      <c r="C2338" s="241">
        <f t="shared" si="110"/>
        <v>-0.92387953250580346</v>
      </c>
      <c r="D2338" s="241">
        <f>((C2338-C2337)/($A$3))*$D$2*'D-term Reaction'!$G$4</f>
        <v>-14.205391269669637</v>
      </c>
    </row>
    <row r="2339" spans="1:4" x14ac:dyDescent="0.25">
      <c r="A2339" s="241">
        <f t="shared" si="109"/>
        <v>7.290624999999544E-2</v>
      </c>
      <c r="B2339" s="241">
        <f t="shared" si="108"/>
        <v>1.2724541077820362E-3</v>
      </c>
      <c r="C2339" s="241">
        <f t="shared" si="110"/>
        <v>-0.95694033572804427</v>
      </c>
      <c r="D2339" s="241">
        <f>((C2339-C2338)/($A$3))*$D$2*'D-term Reaction'!$G$4</f>
        <v>-11.193065538921847</v>
      </c>
    </row>
    <row r="2340" spans="1:4" x14ac:dyDescent="0.25">
      <c r="A2340" s="241">
        <f t="shared" si="109"/>
        <v>7.2937499999995437E-2</v>
      </c>
      <c r="B2340" s="241">
        <f t="shared" si="108"/>
        <v>1.2729995231732846E-3</v>
      </c>
      <c r="C2340" s="241">
        <f t="shared" si="110"/>
        <v>-0.98078528040043356</v>
      </c>
      <c r="D2340" s="241">
        <f>((C2340-C2339)/($A$3))*$D$2*'D-term Reaction'!$G$4</f>
        <v>-8.0729444682841169</v>
      </c>
    </row>
    <row r="2341" spans="1:4" x14ac:dyDescent="0.25">
      <c r="A2341" s="241">
        <f t="shared" si="109"/>
        <v>7.2968749999995433E-2</v>
      </c>
      <c r="B2341" s="241">
        <f t="shared" si="108"/>
        <v>1.2735449385645327E-3</v>
      </c>
      <c r="C2341" s="241">
        <f t="shared" si="110"/>
        <v>-0.99518472667079272</v>
      </c>
      <c r="D2341" s="241">
        <f>((C2341-C2340)/($A$3))*$D$2*'D-term Reaction'!$G$4</f>
        <v>-4.8750765292927971</v>
      </c>
    </row>
    <row r="2342" spans="1:4" x14ac:dyDescent="0.25">
      <c r="A2342" s="241">
        <f t="shared" si="109"/>
        <v>7.299999999999543E-2</v>
      </c>
      <c r="B2342" s="241">
        <f t="shared" si="108"/>
        <v>1.2740903539557808E-3</v>
      </c>
      <c r="C2342" s="241">
        <f t="shared" si="110"/>
        <v>-1</v>
      </c>
      <c r="D2342" s="241">
        <f>((C2342-C2341)/($A$3))*$D$2*'D-term Reaction'!$G$4</f>
        <v>-1.630258938336417</v>
      </c>
    </row>
    <row r="2343" spans="1:4" x14ac:dyDescent="0.25">
      <c r="A2343" s="241">
        <f t="shared" si="109"/>
        <v>7.3031249999995426E-2</v>
      </c>
      <c r="B2343" s="241">
        <f t="shared" si="108"/>
        <v>1.2746357693470289E-3</v>
      </c>
      <c r="C2343" s="241">
        <f t="shared" si="110"/>
        <v>-0.99518472667360747</v>
      </c>
      <c r="D2343" s="241">
        <f>((C2343-C2342)/($A$3))*$D$2*'D-term Reaction'!$G$4</f>
        <v>1.6302589373834557</v>
      </c>
    </row>
    <row r="2344" spans="1:4" x14ac:dyDescent="0.25">
      <c r="A2344" s="241">
        <f t="shared" si="109"/>
        <v>7.3062499999995423E-2</v>
      </c>
      <c r="B2344" s="241">
        <f t="shared" si="108"/>
        <v>1.2751811847382772E-3</v>
      </c>
      <c r="C2344" s="241">
        <f t="shared" si="110"/>
        <v>-0.98078528040603041</v>
      </c>
      <c r="D2344" s="241">
        <f>((C2344-C2343)/($A$3))*$D$2*'D-term Reaction'!$G$4</f>
        <v>4.8750765283508866</v>
      </c>
    </row>
    <row r="2345" spans="1:4" x14ac:dyDescent="0.25">
      <c r="A2345" s="241">
        <f t="shared" si="109"/>
        <v>7.3093749999995419E-2</v>
      </c>
      <c r="B2345" s="241">
        <f t="shared" si="108"/>
        <v>1.2757266001295253E-3</v>
      </c>
      <c r="C2345" s="241">
        <f t="shared" si="110"/>
        <v>-0.95694033573638848</v>
      </c>
      <c r="D2345" s="241">
        <f>((C2345-C2344)/($A$3))*$D$2*'D-term Reaction'!$G$4</f>
        <v>8.0729444673539721</v>
      </c>
    </row>
    <row r="2346" spans="1:4" x14ac:dyDescent="0.25">
      <c r="A2346" s="241">
        <f t="shared" si="109"/>
        <v>7.3124999999995416E-2</v>
      </c>
      <c r="B2346" s="241">
        <f t="shared" si="108"/>
        <v>1.2762720155207734E-3</v>
      </c>
      <c r="C2346" s="241">
        <f t="shared" si="110"/>
        <v>-0.92387953251680377</v>
      </c>
      <c r="D2346" s="241">
        <f>((C2346-C2345)/($A$3))*$D$2*'D-term Reaction'!$G$4</f>
        <v>11.1930655380226</v>
      </c>
    </row>
    <row r="2347" spans="1:4" x14ac:dyDescent="0.25">
      <c r="A2347" s="241">
        <f t="shared" si="109"/>
        <v>7.3156249999995412E-2</v>
      </c>
      <c r="B2347" s="241">
        <f t="shared" si="108"/>
        <v>1.2768174309120217E-3</v>
      </c>
      <c r="C2347" s="241">
        <f t="shared" si="110"/>
        <v>-0.88192126435514606</v>
      </c>
      <c r="D2347" s="241">
        <f>((C2347-C2346)/($A$3))*$D$2*'D-term Reaction'!$G$4</f>
        <v>14.205391268810832</v>
      </c>
    </row>
    <row r="2348" spans="1:4" x14ac:dyDescent="0.25">
      <c r="A2348" s="241">
        <f t="shared" si="109"/>
        <v>7.3187499999995409E-2</v>
      </c>
      <c r="B2348" s="241">
        <f t="shared" si="108"/>
        <v>1.2773628463032699E-3</v>
      </c>
      <c r="C2348" s="241">
        <f t="shared" si="110"/>
        <v>-0.83146961231055894</v>
      </c>
      <c r="D2348" s="241">
        <f>((C2348-C2347)/($A$3))*$D$2*'D-term Reaction'!$G$4</f>
        <v>17.080911316215413</v>
      </c>
    </row>
    <row r="2349" spans="1:4" x14ac:dyDescent="0.25">
      <c r="A2349" s="241">
        <f t="shared" si="109"/>
        <v>7.3218749999995406E-2</v>
      </c>
      <c r="B2349" s="241">
        <f t="shared" si="108"/>
        <v>1.277908261694518E-3</v>
      </c>
      <c r="C2349" s="241">
        <f t="shared" si="110"/>
        <v>-0.77301045337189911</v>
      </c>
      <c r="D2349" s="241">
        <f>((C2349-C2348)/($A$3))*$D$2*'D-term Reaction'!$G$4</f>
        <v>19.791932850272669</v>
      </c>
    </row>
    <row r="2350" spans="1:4" x14ac:dyDescent="0.25">
      <c r="A2350" s="241">
        <f t="shared" si="109"/>
        <v>7.3249999999995402E-2</v>
      </c>
      <c r="B2350" s="241">
        <f t="shared" si="108"/>
        <v>1.2784536770857661E-3</v>
      </c>
      <c r="C2350" s="241">
        <f t="shared" si="110"/>
        <v>-0.70710678119679271</v>
      </c>
      <c r="D2350" s="241">
        <f>((C2350-C2349)/($A$3))*$D$2*'D-term Reaction'!$G$4</f>
        <v>22.31234725160402</v>
      </c>
    </row>
    <row r="2351" spans="1:4" x14ac:dyDescent="0.25">
      <c r="A2351" s="241">
        <f t="shared" si="109"/>
        <v>7.3281249999995399E-2</v>
      </c>
      <c r="B2351" s="241">
        <f t="shared" si="108"/>
        <v>1.2789990924770144E-3</v>
      </c>
      <c r="C2351" s="241">
        <f t="shared" si="110"/>
        <v>-0.63439328417479368</v>
      </c>
      <c r="D2351" s="241">
        <f>((C2351-C2350)/($A$3))*$D$2*'D-term Reaction'!$G$4</f>
        <v>24.61788155176799</v>
      </c>
    </row>
    <row r="2352" spans="1:4" x14ac:dyDescent="0.25">
      <c r="A2352" s="241">
        <f t="shared" si="109"/>
        <v>7.3312499999995395E-2</v>
      </c>
      <c r="B2352" s="241">
        <f t="shared" si="108"/>
        <v>1.2795445078682625E-3</v>
      </c>
      <c r="C2352" s="241">
        <f t="shared" si="110"/>
        <v>-0.55557023303160857</v>
      </c>
      <c r="D2352" s="241">
        <f>((C2352-C2351)/($A$3))*$D$2*'D-term Reaction'!$G$4</f>
        <v>26.686332195036751</v>
      </c>
    </row>
    <row r="2353" spans="1:4" x14ac:dyDescent="0.25">
      <c r="A2353" s="241">
        <f t="shared" si="109"/>
        <v>7.3343749999995392E-2</v>
      </c>
      <c r="B2353" s="241">
        <f t="shared" si="108"/>
        <v>1.2800899232595106E-3</v>
      </c>
      <c r="C2353" s="241">
        <f t="shared" si="110"/>
        <v>-0.47139673683877353</v>
      </c>
      <c r="D2353" s="241">
        <f>((C2353-C2352)/($A$3))*$D$2*'D-term Reaction'!$G$4</f>
        <v>28.497778871046226</v>
      </c>
    </row>
    <row r="2354" spans="1:4" x14ac:dyDescent="0.25">
      <c r="A2354" s="241">
        <f t="shared" si="109"/>
        <v>7.3374999999995388E-2</v>
      </c>
      <c r="B2354" s="241">
        <f t="shared" si="108"/>
        <v>1.2806353386507587E-3</v>
      </c>
      <c r="C2354" s="241">
        <f t="shared" si="110"/>
        <v>-0.38268343237849017</v>
      </c>
      <c r="D2354" s="241">
        <f>((C2354-C2353)/($A$3))*$D$2*'D-term Reaction'!$G$4</f>
        <v>30.034776358073529</v>
      </c>
    </row>
    <row r="2355" spans="1:4" x14ac:dyDescent="0.25">
      <c r="A2355" s="241">
        <f t="shared" si="109"/>
        <v>7.3406249999995385E-2</v>
      </c>
      <c r="B2355" s="241">
        <f t="shared" ref="B2355:B2418" si="111">RADIANS(A2355)</f>
        <v>1.281180754042007E-3</v>
      </c>
      <c r="C2355" s="241">
        <f t="shared" si="110"/>
        <v>-0.29028467726833246</v>
      </c>
      <c r="D2355" s="241">
        <f>((C2355-C2354)/($A$3))*$D$2*'D-term Reaction'!$G$4</f>
        <v>31.28252253009499</v>
      </c>
    </row>
    <row r="2356" spans="1:4" x14ac:dyDescent="0.25">
      <c r="A2356" s="241">
        <f t="shared" si="109"/>
        <v>7.3437499999995381E-2</v>
      </c>
      <c r="B2356" s="241">
        <f t="shared" si="111"/>
        <v>1.2817261694332551E-3</v>
      </c>
      <c r="C2356" s="241">
        <f t="shared" si="110"/>
        <v>-0.1950903220303617</v>
      </c>
      <c r="D2356" s="241">
        <f>((C2356-C2355)/($A$3))*$D$2*'D-term Reaction'!$G$4</f>
        <v>32.229000909367372</v>
      </c>
    </row>
    <row r="2357" spans="1:4" x14ac:dyDescent="0.25">
      <c r="A2357" s="241">
        <f t="shared" si="109"/>
        <v>7.3468749999995378E-2</v>
      </c>
      <c r="B2357" s="241">
        <f t="shared" si="111"/>
        <v>1.2822715848245033E-3</v>
      </c>
      <c r="C2357" s="241">
        <f t="shared" si="110"/>
        <v>-9.8017140344049306E-2</v>
      </c>
      <c r="D2357" s="241">
        <f>((C2357-C2356)/($A$3))*$D$2*'D-term Reaction'!$G$4</f>
        <v>32.86509639171792</v>
      </c>
    </row>
    <row r="2358" spans="1:4" x14ac:dyDescent="0.25">
      <c r="A2358" s="241">
        <f t="shared" si="109"/>
        <v>7.3499999999995375E-2</v>
      </c>
      <c r="B2358" s="241">
        <f t="shared" si="111"/>
        <v>1.2828170002157516E-3</v>
      </c>
      <c r="C2358" s="241">
        <f t="shared" si="110"/>
        <v>-1.4520063862204224E-11</v>
      </c>
      <c r="D2358" s="241">
        <f>((C2358-C2357)/($A$3))*$D$2*'D-term Reaction'!$G$4</f>
        <v>33.18468302996542</v>
      </c>
    </row>
    <row r="2359" spans="1:4" x14ac:dyDescent="0.25">
      <c r="A2359" s="241">
        <f t="shared" si="109"/>
        <v>7.3531249999995371E-2</v>
      </c>
      <c r="B2359" s="241">
        <f t="shared" si="111"/>
        <v>1.2833624156069997E-3</v>
      </c>
      <c r="C2359" s="241">
        <f t="shared" si="110"/>
        <v>9.8017140315064158E-2</v>
      </c>
      <c r="D2359" s="241">
        <f>((C2359-C2358)/($A$3))*$D$2*'D-term Reaction'!$G$4</f>
        <v>33.184683029984029</v>
      </c>
    </row>
    <row r="2360" spans="1:4" x14ac:dyDescent="0.25">
      <c r="A2360" s="241">
        <f t="shared" si="109"/>
        <v>7.3562499999995368E-2</v>
      </c>
      <c r="B2360" s="241">
        <f t="shared" si="111"/>
        <v>1.2839078309982478E-3</v>
      </c>
      <c r="C2360" s="241">
        <f t="shared" si="110"/>
        <v>0.1950903220018517</v>
      </c>
      <c r="D2360" s="241">
        <f>((C2360-C2359)/($A$3))*$D$2*'D-term Reaction'!$G$4</f>
        <v>32.865096391878787</v>
      </c>
    </row>
    <row r="2361" spans="1:4" x14ac:dyDescent="0.25">
      <c r="A2361" s="241">
        <f t="shared" si="109"/>
        <v>7.3593749999995364E-2</v>
      </c>
      <c r="B2361" s="241">
        <f t="shared" si="111"/>
        <v>1.2844532463894959E-3</v>
      </c>
      <c r="C2361" s="241">
        <f t="shared" si="110"/>
        <v>0.29028467724051554</v>
      </c>
      <c r="D2361" s="241">
        <f>((C2361-C2360)/($A$3))*$D$2*'D-term Reaction'!$G$4</f>
        <v>32.229000909602028</v>
      </c>
    </row>
    <row r="2362" spans="1:4" x14ac:dyDescent="0.25">
      <c r="A2362" s="241">
        <f t="shared" si="109"/>
        <v>7.3624999999995361E-2</v>
      </c>
      <c r="B2362" s="241">
        <f t="shared" si="111"/>
        <v>1.2849986617807442E-3</v>
      </c>
      <c r="C2362" s="241">
        <f t="shared" si="110"/>
        <v>0.38268343235163432</v>
      </c>
      <c r="D2362" s="241">
        <f>((C2362-C2361)/($A$3))*$D$2*'D-term Reaction'!$G$4</f>
        <v>31.282522530420369</v>
      </c>
    </row>
    <row r="2363" spans="1:4" x14ac:dyDescent="0.25">
      <c r="A2363" s="241">
        <f t="shared" ref="A2363:A2426" si="112">A2362+$A$3</f>
        <v>7.3656249999995357E-2</v>
      </c>
      <c r="B2363" s="241">
        <f t="shared" si="111"/>
        <v>1.2855440771719923E-3</v>
      </c>
      <c r="C2363" s="241">
        <f t="shared" ref="C2363:C2426" si="113">$C$2*COS(B2363*$B$2*360)</f>
        <v>0.47139673681313732</v>
      </c>
      <c r="D2363" s="241">
        <f>((C2363-C2362)/($A$3))*$D$2*'D-term Reaction'!$G$4</f>
        <v>30.034776358486454</v>
      </c>
    </row>
    <row r="2364" spans="1:4" x14ac:dyDescent="0.25">
      <c r="A2364" s="241">
        <f t="shared" si="112"/>
        <v>7.3687499999995354E-2</v>
      </c>
      <c r="B2364" s="241">
        <f t="shared" si="111"/>
        <v>1.2860894925632404E-3</v>
      </c>
      <c r="C2364" s="241">
        <f t="shared" si="113"/>
        <v>0.55557023300746256</v>
      </c>
      <c r="D2364" s="241">
        <f>((C2364-C2363)/($A$3))*$D$2*'D-term Reaction'!$G$4</f>
        <v>28.49777887155075</v>
      </c>
    </row>
    <row r="2365" spans="1:4" x14ac:dyDescent="0.25">
      <c r="A2365" s="241">
        <f t="shared" si="112"/>
        <v>7.371874999999535E-2</v>
      </c>
      <c r="B2365" s="241">
        <f t="shared" si="111"/>
        <v>1.2866349079544888E-3</v>
      </c>
      <c r="C2365" s="241">
        <f t="shared" si="113"/>
        <v>0.63439328415236729</v>
      </c>
      <c r="D2365" s="241">
        <f>((C2365-C2364)/($A$3))*$D$2*'D-term Reaction'!$G$4</f>
        <v>26.686332195618942</v>
      </c>
    </row>
    <row r="2366" spans="1:4" x14ac:dyDescent="0.25">
      <c r="A2366" s="241">
        <f t="shared" si="112"/>
        <v>7.3749999999995347E-2</v>
      </c>
      <c r="B2366" s="241">
        <f t="shared" si="111"/>
        <v>1.2871803233457369E-3</v>
      </c>
      <c r="C2366" s="241">
        <f t="shared" si="113"/>
        <v>0.70710678117621806</v>
      </c>
      <c r="D2366" s="241">
        <f>((C2366-C2365)/($A$3))*$D$2*'D-term Reaction'!$G$4</f>
        <v>24.617881552394913</v>
      </c>
    </row>
    <row r="2367" spans="1:4" x14ac:dyDescent="0.25">
      <c r="A2367" s="241">
        <f t="shared" si="112"/>
        <v>7.3781249999995344E-2</v>
      </c>
      <c r="B2367" s="241">
        <f t="shared" si="111"/>
        <v>1.287725738736985E-3</v>
      </c>
      <c r="C2367" s="241">
        <f t="shared" si="113"/>
        <v>0.77301045335344021</v>
      </c>
      <c r="D2367" s="241">
        <f>((C2367-C2366)/($A$3))*$D$2*'D-term Reaction'!$G$4</f>
        <v>22.312347252320325</v>
      </c>
    </row>
    <row r="2368" spans="1:4" x14ac:dyDescent="0.25">
      <c r="A2368" s="241">
        <f t="shared" si="112"/>
        <v>7.381249999999534E-2</v>
      </c>
      <c r="B2368" s="241">
        <f t="shared" si="111"/>
        <v>1.2882711541282331E-3</v>
      </c>
      <c r="C2368" s="241">
        <f t="shared" si="113"/>
        <v>0.83146961229439353</v>
      </c>
      <c r="D2368" s="241">
        <f>((C2368-C2367)/($A$3))*$D$2*'D-term Reaction'!$G$4</f>
        <v>19.791932851049154</v>
      </c>
    </row>
    <row r="2369" spans="1:4" x14ac:dyDescent="0.25">
      <c r="A2369" s="241">
        <f t="shared" si="112"/>
        <v>7.3843749999995337E-2</v>
      </c>
      <c r="B2369" s="241">
        <f t="shared" si="111"/>
        <v>1.2888165695194814E-3</v>
      </c>
      <c r="C2369" s="241">
        <f t="shared" si="113"/>
        <v>0.88192126434144325</v>
      </c>
      <c r="D2369" s="241">
        <f>((C2369-C2368)/($A$3))*$D$2*'D-term Reaction'!$G$4</f>
        <v>17.08091131704915</v>
      </c>
    </row>
    <row r="2370" spans="1:4" x14ac:dyDescent="0.25">
      <c r="A2370" s="241">
        <f t="shared" si="112"/>
        <v>7.3874999999995333E-2</v>
      </c>
      <c r="B2370" s="241">
        <f t="shared" si="111"/>
        <v>1.2893619849107295E-3</v>
      </c>
      <c r="C2370" s="241">
        <f t="shared" si="113"/>
        <v>0.92387953250567967</v>
      </c>
      <c r="D2370" s="241">
        <f>((C2370-C2369)/($A$3))*$D$2*'D-term Reaction'!$G$4</f>
        <v>14.205391269683881</v>
      </c>
    </row>
    <row r="2371" spans="1:4" x14ac:dyDescent="0.25">
      <c r="A2371" s="241">
        <f t="shared" si="112"/>
        <v>7.390624999999533E-2</v>
      </c>
      <c r="B2371" s="241">
        <f t="shared" si="111"/>
        <v>1.2899074003019776E-3</v>
      </c>
      <c r="C2371" s="241">
        <f t="shared" si="113"/>
        <v>0.95694033572795034</v>
      </c>
      <c r="D2371" s="241">
        <f>((C2371-C2370)/($A$3))*$D$2*'D-term Reaction'!$G$4</f>
        <v>11.193065538931958</v>
      </c>
    </row>
    <row r="2372" spans="1:4" x14ac:dyDescent="0.25">
      <c r="A2372" s="241">
        <f t="shared" si="112"/>
        <v>7.3937499999995326E-2</v>
      </c>
      <c r="B2372" s="241">
        <f t="shared" si="111"/>
        <v>1.2904528156932259E-3</v>
      </c>
      <c r="C2372" s="241">
        <f t="shared" si="113"/>
        <v>0.9807852804003705</v>
      </c>
      <c r="D2372" s="241">
        <f>((C2372-C2371)/($A$3))*$D$2*'D-term Reaction'!$G$4</f>
        <v>8.0729444682945672</v>
      </c>
    </row>
    <row r="2373" spans="1:4" x14ac:dyDescent="0.25">
      <c r="A2373" s="241">
        <f t="shared" si="112"/>
        <v>7.3968749999995323E-2</v>
      </c>
      <c r="B2373" s="241">
        <f t="shared" si="111"/>
        <v>1.2909982310844741E-3</v>
      </c>
      <c r="C2373" s="241">
        <f t="shared" si="113"/>
        <v>0.99518472667075819</v>
      </c>
      <c r="D2373" s="241">
        <f>((C2373-C2372)/($A$3))*$D$2*'D-term Reaction'!$G$4</f>
        <v>4.8750765293024569</v>
      </c>
    </row>
    <row r="2374" spans="1:4" x14ac:dyDescent="0.25">
      <c r="A2374" s="241">
        <f t="shared" si="112"/>
        <v>7.399999999999532E-2</v>
      </c>
      <c r="B2374" s="241">
        <f t="shared" si="111"/>
        <v>1.2915436464757222E-3</v>
      </c>
      <c r="C2374" s="241">
        <f t="shared" si="113"/>
        <v>1</v>
      </c>
      <c r="D2374" s="241">
        <f>((C2374-C2373)/($A$3))*$D$2*'D-term Reaction'!$G$4</f>
        <v>1.6302589383481068</v>
      </c>
    </row>
    <row r="2375" spans="1:4" x14ac:dyDescent="0.25">
      <c r="A2375" s="241">
        <f t="shared" si="112"/>
        <v>7.4031249999995316E-2</v>
      </c>
      <c r="B2375" s="241">
        <f t="shared" si="111"/>
        <v>1.2920890618669703E-3</v>
      </c>
      <c r="C2375" s="241">
        <f t="shared" si="113"/>
        <v>0.99518472667364188</v>
      </c>
      <c r="D2375" s="241">
        <f>((C2375-C2374)/($A$3))*$D$2*'D-term Reaction'!$G$4</f>
        <v>-1.6302589373718037</v>
      </c>
    </row>
    <row r="2376" spans="1:4" x14ac:dyDescent="0.25">
      <c r="A2376" s="241">
        <f t="shared" si="112"/>
        <v>7.4062499999995313E-2</v>
      </c>
      <c r="B2376" s="241">
        <f t="shared" si="111"/>
        <v>1.2926344772582186E-3</v>
      </c>
      <c r="C2376" s="241">
        <f t="shared" si="113"/>
        <v>0.98078528040610458</v>
      </c>
      <c r="D2376" s="241">
        <f>((C2376-C2375)/($A$3))*$D$2*'D-term Reaction'!$G$4</f>
        <v>-4.8750765283374307</v>
      </c>
    </row>
    <row r="2377" spans="1:4" x14ac:dyDescent="0.25">
      <c r="A2377" s="241">
        <f t="shared" si="112"/>
        <v>7.4093749999995309E-2</v>
      </c>
      <c r="B2377" s="241">
        <f t="shared" si="111"/>
        <v>1.2931798926494667E-3</v>
      </c>
      <c r="C2377" s="241">
        <f t="shared" si="113"/>
        <v>0.95694033573649062</v>
      </c>
      <c r="D2377" s="241">
        <f>((C2377-C2376)/($A$3))*$D$2*'D-term Reaction'!$G$4</f>
        <v>-8.0729444673445006</v>
      </c>
    </row>
    <row r="2378" spans="1:4" x14ac:dyDescent="0.25">
      <c r="A2378" s="241">
        <f t="shared" si="112"/>
        <v>7.4124999999995306E-2</v>
      </c>
      <c r="B2378" s="241">
        <f t="shared" si="111"/>
        <v>1.2937253080407148E-3</v>
      </c>
      <c r="C2378" s="241">
        <f t="shared" si="113"/>
        <v>0.92387953251693833</v>
      </c>
      <c r="D2378" s="241">
        <f>((C2378-C2377)/($A$3))*$D$2*'D-term Reaction'!$G$4</f>
        <v>-11.193065538011624</v>
      </c>
    </row>
    <row r="2379" spans="1:4" x14ac:dyDescent="0.25">
      <c r="A2379" s="241">
        <f t="shared" si="112"/>
        <v>7.4156249999995302E-2</v>
      </c>
      <c r="B2379" s="241">
        <f t="shared" si="111"/>
        <v>1.2942707234319629E-3</v>
      </c>
      <c r="C2379" s="241">
        <f t="shared" si="113"/>
        <v>0.88192126435532536</v>
      </c>
      <c r="D2379" s="241">
        <f>((C2379-C2378)/($A$3))*$D$2*'D-term Reaction'!$G$4</f>
        <v>-14.205391268795685</v>
      </c>
    </row>
    <row r="2380" spans="1:4" x14ac:dyDescent="0.25">
      <c r="A2380" s="241">
        <f t="shared" si="112"/>
        <v>7.4187499999995299E-2</v>
      </c>
      <c r="B2380" s="241">
        <f t="shared" si="111"/>
        <v>1.2948161388232112E-3</v>
      </c>
      <c r="C2380" s="241">
        <f t="shared" si="113"/>
        <v>0.83146961231073868</v>
      </c>
      <c r="D2380" s="241">
        <f>((C2380-C2379)/($A$3))*$D$2*'D-term Reaction'!$G$4</f>
        <v>-17.080911316215268</v>
      </c>
    </row>
    <row r="2381" spans="1:4" x14ac:dyDescent="0.25">
      <c r="A2381" s="241">
        <f t="shared" si="112"/>
        <v>7.4218749999995295E-2</v>
      </c>
      <c r="B2381" s="241">
        <f t="shared" si="111"/>
        <v>1.2953615542144593E-3</v>
      </c>
      <c r="C2381" s="241">
        <f t="shared" si="113"/>
        <v>0.77301045337210428</v>
      </c>
      <c r="D2381" s="241">
        <f>((C2381-C2380)/($A$3))*$D$2*'D-term Reaction'!$G$4</f>
        <v>-19.791932850264061</v>
      </c>
    </row>
    <row r="2382" spans="1:4" x14ac:dyDescent="0.25">
      <c r="A2382" s="241">
        <f t="shared" si="112"/>
        <v>7.4249999999995292E-2</v>
      </c>
      <c r="B2382" s="241">
        <f t="shared" si="111"/>
        <v>1.2959069696057075E-3</v>
      </c>
      <c r="C2382" s="241">
        <f t="shared" si="113"/>
        <v>0.70710678119700132</v>
      </c>
      <c r="D2382" s="241">
        <f>((C2382-C2381)/($A$3))*$D$2*'D-term Reaction'!$G$4</f>
        <v>-22.312347251602855</v>
      </c>
    </row>
    <row r="2383" spans="1:4" x14ac:dyDescent="0.25">
      <c r="A2383" s="241">
        <f t="shared" si="112"/>
        <v>7.4281249999995289E-2</v>
      </c>
      <c r="B2383" s="241">
        <f t="shared" si="111"/>
        <v>1.2964523849969558E-3</v>
      </c>
      <c r="C2383" s="241">
        <f t="shared" si="113"/>
        <v>0.63439328417506569</v>
      </c>
      <c r="D2383" s="241">
        <f>((C2383-C2382)/($A$3))*$D$2*'D-term Reaction'!$G$4</f>
        <v>-24.617881551746525</v>
      </c>
    </row>
    <row r="2384" spans="1:4" x14ac:dyDescent="0.25">
      <c r="A2384" s="241">
        <f t="shared" si="112"/>
        <v>7.4312499999995285E-2</v>
      </c>
      <c r="B2384" s="241">
        <f t="shared" si="111"/>
        <v>1.2969978003882039E-3</v>
      </c>
      <c r="C2384" s="241">
        <f t="shared" si="113"/>
        <v>0.55557023303192477</v>
      </c>
      <c r="D2384" s="241">
        <f>((C2384-C2383)/($A$3))*$D$2*'D-term Reaction'!$G$4</f>
        <v>-26.686332195021784</v>
      </c>
    </row>
    <row r="2385" spans="1:4" x14ac:dyDescent="0.25">
      <c r="A2385" s="241">
        <f t="shared" si="112"/>
        <v>7.4343749999995282E-2</v>
      </c>
      <c r="B2385" s="241">
        <f t="shared" si="111"/>
        <v>1.297543215779452E-3</v>
      </c>
      <c r="C2385" s="241">
        <f t="shared" si="113"/>
        <v>0.47139673683908384</v>
      </c>
      <c r="D2385" s="241">
        <f>((C2385-C2384)/($A$3))*$D$2*'D-term Reaction'!$G$4</f>
        <v>-28.497778871048226</v>
      </c>
    </row>
    <row r="2386" spans="1:4" x14ac:dyDescent="0.25">
      <c r="A2386" s="241">
        <f t="shared" si="112"/>
        <v>7.4374999999995278E-2</v>
      </c>
      <c r="B2386" s="241">
        <f t="shared" si="111"/>
        <v>1.2980886311707001E-3</v>
      </c>
      <c r="C2386" s="241">
        <f t="shared" si="113"/>
        <v>0.38268343237881525</v>
      </c>
      <c r="D2386" s="241">
        <f>((C2386-C2385)/($A$3))*$D$2*'D-term Reaction'!$G$4</f>
        <v>-30.03477635806853</v>
      </c>
    </row>
    <row r="2387" spans="1:4" x14ac:dyDescent="0.25">
      <c r="A2387" s="241">
        <f t="shared" si="112"/>
        <v>7.4406249999995275E-2</v>
      </c>
      <c r="B2387" s="241">
        <f t="shared" si="111"/>
        <v>1.2986340465619484E-3</v>
      </c>
      <c r="C2387" s="241">
        <f t="shared" si="113"/>
        <v>0.29028467726866913</v>
      </c>
      <c r="D2387" s="241">
        <f>((C2387-C2386)/($A$3))*$D$2*'D-term Reaction'!$G$4</f>
        <v>-31.282522530091065</v>
      </c>
    </row>
    <row r="2388" spans="1:4" x14ac:dyDescent="0.25">
      <c r="A2388" s="241">
        <f t="shared" si="112"/>
        <v>7.4437499999995271E-2</v>
      </c>
      <c r="B2388" s="241">
        <f t="shared" si="111"/>
        <v>1.2991794619531965E-3</v>
      </c>
      <c r="C2388" s="241">
        <f t="shared" si="113"/>
        <v>0.19509032203070678</v>
      </c>
      <c r="D2388" s="241">
        <f>((C2388-C2387)/($A$3))*$D$2*'D-term Reaction'!$G$4</f>
        <v>-32.22900090936453</v>
      </c>
    </row>
    <row r="2389" spans="1:4" x14ac:dyDescent="0.25">
      <c r="A2389" s="241">
        <f t="shared" si="112"/>
        <v>7.4468749999995268E-2</v>
      </c>
      <c r="B2389" s="241">
        <f t="shared" si="111"/>
        <v>1.2997248773444446E-3</v>
      </c>
      <c r="C2389" s="241">
        <f t="shared" si="113"/>
        <v>9.8017140344399456E-2</v>
      </c>
      <c r="D2389" s="241">
        <f>((C2389-C2388)/($A$3))*$D$2*'D-term Reaction'!$G$4</f>
        <v>-32.8650963917162</v>
      </c>
    </row>
    <row r="2390" spans="1:4" x14ac:dyDescent="0.25">
      <c r="A2390" s="241">
        <f t="shared" si="112"/>
        <v>7.4499999999995264E-2</v>
      </c>
      <c r="B2390" s="241">
        <f t="shared" si="111"/>
        <v>1.300270292735693E-3</v>
      </c>
      <c r="C2390" s="241">
        <f t="shared" si="113"/>
        <v>1.4843483321820561E-11</v>
      </c>
      <c r="D2390" s="241">
        <f>((C2390-C2389)/($A$3))*$D$2*'D-term Reaction'!$G$4</f>
        <v>-33.184683029974465</v>
      </c>
    </row>
    <row r="2391" spans="1:4" x14ac:dyDescent="0.25">
      <c r="A2391" s="241">
        <f t="shared" si="112"/>
        <v>7.4531249999995261E-2</v>
      </c>
      <c r="B2391" s="241">
        <f t="shared" si="111"/>
        <v>1.3008157081269411E-3</v>
      </c>
      <c r="C2391" s="241">
        <f t="shared" si="113"/>
        <v>-9.8017140314770587E-2</v>
      </c>
      <c r="D2391" s="241">
        <f>((C2391-C2390)/($A$3))*$D$2*'D-term Reaction'!$G$4</f>
        <v>-33.18468302999414</v>
      </c>
    </row>
    <row r="2392" spans="1:4" x14ac:dyDescent="0.25">
      <c r="A2392" s="241">
        <f t="shared" si="112"/>
        <v>7.4562499999995258E-2</v>
      </c>
      <c r="B2392" s="241">
        <f t="shared" si="111"/>
        <v>1.3013611235181892E-3</v>
      </c>
      <c r="C2392" s="241">
        <f t="shared" si="113"/>
        <v>-0.19509032200150661</v>
      </c>
      <c r="D2392" s="241">
        <f>((C2392-C2391)/($A$3))*$D$2*'D-term Reaction'!$G$4</f>
        <v>-32.865096391861343</v>
      </c>
    </row>
    <row r="2393" spans="1:4" x14ac:dyDescent="0.25">
      <c r="A2393" s="241">
        <f t="shared" si="112"/>
        <v>7.4593749999995254E-2</v>
      </c>
      <c r="B2393" s="241">
        <f t="shared" si="111"/>
        <v>1.3019065389094373E-3</v>
      </c>
      <c r="C2393" s="241">
        <f t="shared" si="113"/>
        <v>-0.29028467724017887</v>
      </c>
      <c r="D2393" s="241">
        <f>((C2393-C2392)/($A$3))*$D$2*'D-term Reaction'!$G$4</f>
        <v>-32.229000909604878</v>
      </c>
    </row>
    <row r="2394" spans="1:4" x14ac:dyDescent="0.25">
      <c r="A2394" s="241">
        <f t="shared" si="112"/>
        <v>7.4624999999995251E-2</v>
      </c>
      <c r="B2394" s="241">
        <f t="shared" si="111"/>
        <v>1.3024519543006856E-3</v>
      </c>
      <c r="C2394" s="241">
        <f t="shared" si="113"/>
        <v>-0.38268343235130931</v>
      </c>
      <c r="D2394" s="241">
        <f>((C2394-C2393)/($A$3))*$D$2*'D-term Reaction'!$G$4</f>
        <v>-31.282522530424316</v>
      </c>
    </row>
    <row r="2395" spans="1:4" x14ac:dyDescent="0.25">
      <c r="A2395" s="241">
        <f t="shared" si="112"/>
        <v>7.4656249999995247E-2</v>
      </c>
      <c r="B2395" s="241">
        <f t="shared" si="111"/>
        <v>1.3029973696919337E-3</v>
      </c>
      <c r="C2395" s="241">
        <f t="shared" si="113"/>
        <v>-0.47139673681282707</v>
      </c>
      <c r="D2395" s="241">
        <f>((C2395-C2394)/($A$3))*$D$2*'D-term Reaction'!$G$4</f>
        <v>-30.034776358491449</v>
      </c>
    </row>
    <row r="2396" spans="1:4" x14ac:dyDescent="0.25">
      <c r="A2396" s="241">
        <f t="shared" si="112"/>
        <v>7.4687499999995244E-2</v>
      </c>
      <c r="B2396" s="241">
        <f t="shared" si="111"/>
        <v>1.3035427850831818E-3</v>
      </c>
      <c r="C2396" s="241">
        <f t="shared" si="113"/>
        <v>-0.55557023300717001</v>
      </c>
      <c r="D2396" s="241">
        <f>((C2396-C2395)/($A$3))*$D$2*'D-term Reaction'!$G$4</f>
        <v>-28.497778871556743</v>
      </c>
    </row>
    <row r="2397" spans="1:4" x14ac:dyDescent="0.25">
      <c r="A2397" s="241">
        <f t="shared" si="112"/>
        <v>7.471874999999524E-2</v>
      </c>
      <c r="B2397" s="241">
        <f t="shared" si="111"/>
        <v>1.3040882004744299E-3</v>
      </c>
      <c r="C2397" s="241">
        <f t="shared" si="113"/>
        <v>-0.63439328415205143</v>
      </c>
      <c r="D2397" s="241">
        <f>((C2397-C2396)/($A$3))*$D$2*'D-term Reaction'!$G$4</f>
        <v>-26.686332195611051</v>
      </c>
    </row>
    <row r="2398" spans="1:4" x14ac:dyDescent="0.25">
      <c r="A2398" s="241">
        <f t="shared" si="112"/>
        <v>7.4749999999995237E-2</v>
      </c>
      <c r="B2398" s="241">
        <f t="shared" si="111"/>
        <v>1.3046336158656783E-3</v>
      </c>
      <c r="C2398" s="241">
        <f t="shared" si="113"/>
        <v>-0.70710678117594916</v>
      </c>
      <c r="D2398" s="241">
        <f>((C2398-C2397)/($A$3))*$D$2*'D-term Reaction'!$G$4</f>
        <v>-24.617881552410815</v>
      </c>
    </row>
    <row r="2399" spans="1:4" x14ac:dyDescent="0.25">
      <c r="A2399" s="241">
        <f t="shared" si="112"/>
        <v>7.4781249999995233E-2</v>
      </c>
      <c r="B2399" s="241">
        <f t="shared" si="111"/>
        <v>1.3051790312569264E-3</v>
      </c>
      <c r="C2399" s="241">
        <f t="shared" si="113"/>
        <v>-0.77301045335325302</v>
      </c>
      <c r="D2399" s="241">
        <f>((C2399-C2398)/($A$3))*$D$2*'D-term Reaction'!$G$4</f>
        <v>-22.312347252347994</v>
      </c>
    </row>
    <row r="2400" spans="1:4" x14ac:dyDescent="0.25">
      <c r="A2400" s="241">
        <f t="shared" si="112"/>
        <v>7.481249999999523E-2</v>
      </c>
      <c r="B2400" s="241">
        <f t="shared" si="111"/>
        <v>1.3057244466481745E-3</v>
      </c>
      <c r="C2400" s="241">
        <f t="shared" si="113"/>
        <v>-0.8314696122942139</v>
      </c>
      <c r="D2400" s="241">
        <f>((C2400-C2399)/($A$3))*$D$2*'D-term Reaction'!$G$4</f>
        <v>-19.791932851051712</v>
      </c>
    </row>
    <row r="2401" spans="1:4" x14ac:dyDescent="0.25">
      <c r="A2401" s="241">
        <f t="shared" si="112"/>
        <v>7.4843749999995227E-2</v>
      </c>
      <c r="B2401" s="241">
        <f t="shared" si="111"/>
        <v>1.3062698620394228E-3</v>
      </c>
      <c r="C2401" s="241">
        <f t="shared" si="113"/>
        <v>-0.88192126434129081</v>
      </c>
      <c r="D2401" s="241">
        <f>((C2401-C2400)/($A$3))*$D$2*'D-term Reaction'!$G$4</f>
        <v>-17.080911317058359</v>
      </c>
    </row>
    <row r="2402" spans="1:4" x14ac:dyDescent="0.25">
      <c r="A2402" s="241">
        <f t="shared" si="112"/>
        <v>7.4874999999995223E-2</v>
      </c>
      <c r="B2402" s="241">
        <f t="shared" si="111"/>
        <v>1.3068152774306709E-3</v>
      </c>
      <c r="C2402" s="241">
        <f t="shared" si="113"/>
        <v>-0.923879532505545</v>
      </c>
      <c r="D2402" s="241">
        <f>((C2402-C2401)/($A$3))*$D$2*'D-term Reaction'!$G$4</f>
        <v>-14.205391269689896</v>
      </c>
    </row>
    <row r="2403" spans="1:4" x14ac:dyDescent="0.25">
      <c r="A2403" s="241">
        <f t="shared" si="112"/>
        <v>7.490624999999522E-2</v>
      </c>
      <c r="B2403" s="241">
        <f t="shared" si="111"/>
        <v>1.307360692821919E-3</v>
      </c>
      <c r="C2403" s="241">
        <f t="shared" si="113"/>
        <v>-0.9569403357278482</v>
      </c>
      <c r="D2403" s="241">
        <f>((C2403-C2402)/($A$3))*$D$2*'D-term Reaction'!$G$4</f>
        <v>-11.193065538942971</v>
      </c>
    </row>
    <row r="2404" spans="1:4" x14ac:dyDescent="0.25">
      <c r="A2404" s="241">
        <f t="shared" si="112"/>
        <v>7.4937499999995216E-2</v>
      </c>
      <c r="B2404" s="241">
        <f t="shared" si="111"/>
        <v>1.3079061082131671E-3</v>
      </c>
      <c r="C2404" s="241">
        <f t="shared" si="113"/>
        <v>-0.98078528040029633</v>
      </c>
      <c r="D2404" s="241">
        <f>((C2404-C2403)/($A$3))*$D$2*'D-term Reaction'!$G$4</f>
        <v>-8.0729444683040388</v>
      </c>
    </row>
    <row r="2405" spans="1:4" x14ac:dyDescent="0.25">
      <c r="A2405" s="241">
        <f t="shared" si="112"/>
        <v>7.4968749999995213E-2</v>
      </c>
      <c r="B2405" s="241">
        <f t="shared" si="111"/>
        <v>1.3084515236044154E-3</v>
      </c>
      <c r="C2405" s="241">
        <f t="shared" si="113"/>
        <v>-0.99518472667072366</v>
      </c>
      <c r="D2405" s="241">
        <f>((C2405-C2404)/($A$3))*$D$2*'D-term Reaction'!$G$4</f>
        <v>-4.8750765293158764</v>
      </c>
    </row>
    <row r="2406" spans="1:4" x14ac:dyDescent="0.25">
      <c r="A2406" s="241">
        <f t="shared" si="112"/>
        <v>7.4999999999995209E-2</v>
      </c>
      <c r="B2406" s="241">
        <f t="shared" si="111"/>
        <v>1.3089969389956635E-3</v>
      </c>
      <c r="C2406" s="241">
        <f t="shared" si="113"/>
        <v>-1</v>
      </c>
      <c r="D2406" s="241">
        <f>((C2406-C2405)/($A$3))*$D$2*'D-term Reaction'!$G$4</f>
        <v>-1.6302589383597965</v>
      </c>
    </row>
    <row r="2407" spans="1:4" x14ac:dyDescent="0.25">
      <c r="A2407" s="241">
        <f t="shared" si="112"/>
        <v>7.5031249999995206E-2</v>
      </c>
      <c r="B2407" s="241">
        <f t="shared" si="111"/>
        <v>1.3095423543869117E-3</v>
      </c>
      <c r="C2407" s="241">
        <f t="shared" si="113"/>
        <v>-0.99518472667367641</v>
      </c>
      <c r="D2407" s="241">
        <f>((C2407-C2406)/($A$3))*$D$2*'D-term Reaction'!$G$4</f>
        <v>1.6302589373601137</v>
      </c>
    </row>
    <row r="2408" spans="1:4" x14ac:dyDescent="0.25">
      <c r="A2408" s="241">
        <f t="shared" si="112"/>
        <v>7.5062499999995203E-2</v>
      </c>
      <c r="B2408" s="241">
        <f t="shared" si="111"/>
        <v>1.31008776977816E-3</v>
      </c>
      <c r="C2408" s="241">
        <f t="shared" si="113"/>
        <v>-0.98078528040617319</v>
      </c>
      <c r="D2408" s="241">
        <f>((C2408-C2407)/($A$3))*$D$2*'D-term Reaction'!$G$4</f>
        <v>4.8750765283258914</v>
      </c>
    </row>
    <row r="2409" spans="1:4" x14ac:dyDescent="0.25">
      <c r="A2409" s="241">
        <f t="shared" si="112"/>
        <v>7.5093749999995199E-2</v>
      </c>
      <c r="B2409" s="241">
        <f t="shared" si="111"/>
        <v>1.3106331851694081E-3</v>
      </c>
      <c r="C2409" s="241">
        <f t="shared" si="113"/>
        <v>-0.95694033573658455</v>
      </c>
      <c r="D2409" s="241">
        <f>((C2409-C2408)/($A$3))*$D$2*'D-term Reaction'!$G$4</f>
        <v>8.0729444673359296</v>
      </c>
    </row>
    <row r="2410" spans="1:4" x14ac:dyDescent="0.25">
      <c r="A2410" s="241">
        <f t="shared" si="112"/>
        <v>7.5124999999995196E-2</v>
      </c>
      <c r="B2410" s="241">
        <f t="shared" si="111"/>
        <v>1.3111786005606562E-3</v>
      </c>
      <c r="C2410" s="241">
        <f t="shared" si="113"/>
        <v>-0.92387953251706212</v>
      </c>
      <c r="D2410" s="241">
        <f>((C2410-C2409)/($A$3))*$D$2*'D-term Reaction'!$G$4</f>
        <v>11.193065538001512</v>
      </c>
    </row>
    <row r="2411" spans="1:4" x14ac:dyDescent="0.25">
      <c r="A2411" s="241">
        <f t="shared" si="112"/>
        <v>7.5156249999995192E-2</v>
      </c>
      <c r="B2411" s="241">
        <f t="shared" si="111"/>
        <v>1.3117240159519043E-3</v>
      </c>
      <c r="C2411" s="241">
        <f t="shared" si="113"/>
        <v>-0.8819212643554778</v>
      </c>
      <c r="D2411" s="241">
        <f>((C2411-C2410)/($A$3))*$D$2*'D-term Reaction'!$G$4</f>
        <v>14.205391268785988</v>
      </c>
    </row>
    <row r="2412" spans="1:4" x14ac:dyDescent="0.25">
      <c r="A2412" s="241">
        <f t="shared" si="112"/>
        <v>7.5187499999995189E-2</v>
      </c>
      <c r="B2412" s="241">
        <f t="shared" si="111"/>
        <v>1.3122694313431526E-3</v>
      </c>
      <c r="C2412" s="241">
        <f t="shared" si="113"/>
        <v>-0.83146961231093408</v>
      </c>
      <c r="D2412" s="241">
        <f>((C2412-C2411)/($A$3))*$D$2*'D-term Reaction'!$G$4</f>
        <v>17.080911316200719</v>
      </c>
    </row>
    <row r="2413" spans="1:4" x14ac:dyDescent="0.25">
      <c r="A2413" s="241">
        <f t="shared" si="112"/>
        <v>7.5218749999995185E-2</v>
      </c>
      <c r="B2413" s="241">
        <f t="shared" si="111"/>
        <v>1.3128148467344007E-3</v>
      </c>
      <c r="C2413" s="241">
        <f t="shared" si="113"/>
        <v>-0.77301045337232754</v>
      </c>
      <c r="D2413" s="241">
        <f>((C2413-C2412)/($A$3))*$D$2*'D-term Reaction'!$G$4</f>
        <v>19.791932850254629</v>
      </c>
    </row>
    <row r="2414" spans="1:4" x14ac:dyDescent="0.25">
      <c r="A2414" s="241">
        <f t="shared" si="112"/>
        <v>7.5249999999995182E-2</v>
      </c>
      <c r="B2414" s="241">
        <f t="shared" si="111"/>
        <v>1.3133602621256488E-3</v>
      </c>
      <c r="C2414" s="241">
        <f t="shared" si="113"/>
        <v>-0.70710678119727022</v>
      </c>
      <c r="D2414" s="241">
        <f>((C2414-C2413)/($A$3))*$D$2*'D-term Reaction'!$G$4</f>
        <v>22.312347251587404</v>
      </c>
    </row>
    <row r="2415" spans="1:4" x14ac:dyDescent="0.25">
      <c r="A2415" s="241">
        <f t="shared" si="112"/>
        <v>7.5281249999995178E-2</v>
      </c>
      <c r="B2415" s="241">
        <f t="shared" si="111"/>
        <v>1.3139056775168972E-3</v>
      </c>
      <c r="C2415" s="241">
        <f t="shared" si="113"/>
        <v>-0.63439328417533769</v>
      </c>
      <c r="D2415" s="241">
        <f>((C2415-C2414)/($A$3))*$D$2*'D-term Reaction'!$G$4</f>
        <v>24.617881551745473</v>
      </c>
    </row>
    <row r="2416" spans="1:4" x14ac:dyDescent="0.25">
      <c r="A2416" s="241">
        <f t="shared" si="112"/>
        <v>7.5312499999995175E-2</v>
      </c>
      <c r="B2416" s="241">
        <f t="shared" si="111"/>
        <v>1.3144510929081453E-3</v>
      </c>
      <c r="C2416" s="241">
        <f t="shared" si="113"/>
        <v>-0.55557023303221731</v>
      </c>
      <c r="D2416" s="241">
        <f>((C2416-C2415)/($A$3))*$D$2*'D-term Reaction'!$G$4</f>
        <v>26.686332195014835</v>
      </c>
    </row>
    <row r="2417" spans="1:4" x14ac:dyDescent="0.25">
      <c r="A2417" s="241">
        <f t="shared" si="112"/>
        <v>7.5343749999995172E-2</v>
      </c>
      <c r="B2417" s="241">
        <f t="shared" si="111"/>
        <v>1.3149965082993934E-3</v>
      </c>
      <c r="C2417" s="241">
        <f t="shared" si="113"/>
        <v>-0.47139673683939409</v>
      </c>
      <c r="D2417" s="241">
        <f>((C2417-C2416)/($A$3))*$D$2*'D-term Reaction'!$G$4</f>
        <v>28.497778871042225</v>
      </c>
    </row>
    <row r="2418" spans="1:4" x14ac:dyDescent="0.25">
      <c r="A2418" s="241">
        <f t="shared" si="112"/>
        <v>7.5374999999995168E-2</v>
      </c>
      <c r="B2418" s="241">
        <f t="shared" si="111"/>
        <v>1.3155419236906415E-3</v>
      </c>
      <c r="C2418" s="241">
        <f t="shared" si="113"/>
        <v>-0.38268343237914032</v>
      </c>
      <c r="D2418" s="241">
        <f>((C2418-C2417)/($A$3))*$D$2*'D-term Reaction'!$G$4</f>
        <v>30.034776358063514</v>
      </c>
    </row>
    <row r="2419" spans="1:4" x14ac:dyDescent="0.25">
      <c r="A2419" s="241">
        <f t="shared" si="112"/>
        <v>7.5406249999995165E-2</v>
      </c>
      <c r="B2419" s="241">
        <f t="shared" ref="B2419:B2482" si="114">RADIANS(A2419)</f>
        <v>1.3160873390818898E-3</v>
      </c>
      <c r="C2419" s="241">
        <f t="shared" si="113"/>
        <v>-0.29028467726897861</v>
      </c>
      <c r="D2419" s="241">
        <f>((C2419-C2418)/($A$3))*$D$2*'D-term Reaction'!$G$4</f>
        <v>31.282522530096347</v>
      </c>
    </row>
    <row r="2420" spans="1:4" x14ac:dyDescent="0.25">
      <c r="A2420" s="241">
        <f t="shared" si="112"/>
        <v>7.5437499999995161E-2</v>
      </c>
      <c r="B2420" s="241">
        <f t="shared" si="114"/>
        <v>1.3166327544731379E-3</v>
      </c>
      <c r="C2420" s="241">
        <f t="shared" si="113"/>
        <v>-0.195090322031024</v>
      </c>
      <c r="D2420" s="241">
        <f>((C2420-C2419)/($A$3))*$D$2*'D-term Reaction'!$G$4</f>
        <v>32.229000909361908</v>
      </c>
    </row>
    <row r="2421" spans="1:4" x14ac:dyDescent="0.25">
      <c r="A2421" s="241">
        <f t="shared" si="112"/>
        <v>7.5468749999995158E-2</v>
      </c>
      <c r="B2421" s="241">
        <f t="shared" si="114"/>
        <v>1.317178169864386E-3</v>
      </c>
      <c r="C2421" s="241">
        <f t="shared" si="113"/>
        <v>-9.8017140344693027E-2</v>
      </c>
      <c r="D2421" s="241">
        <f>((C2421-C2420)/($A$3))*$D$2*'D-term Reaction'!$G$4</f>
        <v>32.865096391724208</v>
      </c>
    </row>
    <row r="2422" spans="1:4" x14ac:dyDescent="0.25">
      <c r="A2422" s="241">
        <f t="shared" si="112"/>
        <v>7.5499999999995154E-2</v>
      </c>
      <c r="B2422" s="241">
        <f t="shared" si="114"/>
        <v>1.3177235852556341E-3</v>
      </c>
      <c r="C2422" s="241">
        <f t="shared" si="113"/>
        <v>-1.5252167909728109E-11</v>
      </c>
      <c r="D2422" s="241">
        <f>((C2422-C2421)/($A$3))*$D$2*'D-term Reaction'!$G$4</f>
        <v>33.184683029935492</v>
      </c>
    </row>
    <row r="2423" spans="1:4" x14ac:dyDescent="0.25">
      <c r="A2423" s="241">
        <f t="shared" si="112"/>
        <v>7.5531249999995151E-2</v>
      </c>
      <c r="B2423" s="241">
        <f t="shared" si="114"/>
        <v>1.3182690006468825E-3</v>
      </c>
      <c r="C2423" s="241">
        <f t="shared" si="113"/>
        <v>9.8017140314392154E-2</v>
      </c>
      <c r="D2423" s="241">
        <f>((C2423-C2422)/($A$3))*$D$2*'D-term Reaction'!$G$4</f>
        <v>33.184683030004379</v>
      </c>
    </row>
    <row r="2424" spans="1:4" x14ac:dyDescent="0.25">
      <c r="A2424" s="241">
        <f t="shared" si="112"/>
        <v>7.5562499999995147E-2</v>
      </c>
      <c r="B2424" s="241">
        <f t="shared" si="114"/>
        <v>1.3188144160381306E-3</v>
      </c>
      <c r="C2424" s="241">
        <f t="shared" si="113"/>
        <v>0.19509032200116153</v>
      </c>
      <c r="D2424" s="241">
        <f>((C2424-C2423)/($A$3))*$D$2*'D-term Reaction'!$G$4</f>
        <v>32.865096391872633</v>
      </c>
    </row>
    <row r="2425" spans="1:4" x14ac:dyDescent="0.25">
      <c r="A2425" s="241">
        <f t="shared" si="112"/>
        <v>7.5593749999995144E-2</v>
      </c>
      <c r="B2425" s="241">
        <f t="shared" si="114"/>
        <v>1.3193598314293787E-3</v>
      </c>
      <c r="C2425" s="241">
        <f t="shared" si="113"/>
        <v>0.29028467723984219</v>
      </c>
      <c r="D2425" s="241">
        <f>((C2425-C2424)/($A$3))*$D$2*'D-term Reaction'!$G$4</f>
        <v>32.229000909607727</v>
      </c>
    </row>
    <row r="2426" spans="1:4" x14ac:dyDescent="0.25">
      <c r="A2426" s="241">
        <f t="shared" si="112"/>
        <v>7.5624999999995141E-2</v>
      </c>
      <c r="B2426" s="241">
        <f t="shared" si="114"/>
        <v>1.319905246820627E-3</v>
      </c>
      <c r="C2426" s="241">
        <f t="shared" si="113"/>
        <v>0.38268343235098423</v>
      </c>
      <c r="D2426" s="241">
        <f>((C2426-C2425)/($A$3))*$D$2*'D-term Reaction'!$G$4</f>
        <v>31.282522530428242</v>
      </c>
    </row>
    <row r="2427" spans="1:4" x14ac:dyDescent="0.25">
      <c r="A2427" s="241">
        <f t="shared" ref="A2427:A2490" si="115">A2426+$A$3</f>
        <v>7.5656249999995137E-2</v>
      </c>
      <c r="B2427" s="241">
        <f t="shared" si="114"/>
        <v>1.3204506622118751E-3</v>
      </c>
      <c r="C2427" s="241">
        <f t="shared" ref="C2427:C2490" si="116">$C$2*COS(B2427*$B$2*360)</f>
        <v>0.47139673681251676</v>
      </c>
      <c r="D2427" s="241">
        <f>((C2427-C2426)/($A$3))*$D$2*'D-term Reaction'!$G$4</f>
        <v>30.034776358496451</v>
      </c>
    </row>
    <row r="2428" spans="1:4" x14ac:dyDescent="0.25">
      <c r="A2428" s="241">
        <f t="shared" si="115"/>
        <v>7.5687499999995134E-2</v>
      </c>
      <c r="B2428" s="241">
        <f t="shared" si="114"/>
        <v>1.3209960776031232E-3</v>
      </c>
      <c r="C2428" s="241">
        <f t="shared" si="116"/>
        <v>0.55557023300687747</v>
      </c>
      <c r="D2428" s="241">
        <f>((C2428-C2427)/($A$3))*$D$2*'D-term Reaction'!$G$4</f>
        <v>28.497778871562762</v>
      </c>
    </row>
    <row r="2429" spans="1:4" x14ac:dyDescent="0.25">
      <c r="A2429" s="241">
        <f t="shared" si="115"/>
        <v>7.571874999999513E-2</v>
      </c>
      <c r="B2429" s="241">
        <f t="shared" si="114"/>
        <v>1.3215414929943713E-3</v>
      </c>
      <c r="C2429" s="241">
        <f t="shared" si="116"/>
        <v>0.63439328415182339</v>
      </c>
      <c r="D2429" s="241">
        <f>((C2429-C2428)/($A$3))*$D$2*'D-term Reaction'!$G$4</f>
        <v>26.68633219563289</v>
      </c>
    </row>
    <row r="2430" spans="1:4" x14ac:dyDescent="0.25">
      <c r="A2430" s="241">
        <f t="shared" si="115"/>
        <v>7.5749999999995127E-2</v>
      </c>
      <c r="B2430" s="241">
        <f t="shared" si="114"/>
        <v>1.3220869083856196E-3</v>
      </c>
      <c r="C2430" s="241">
        <f t="shared" si="116"/>
        <v>0.70710678117574066</v>
      </c>
      <c r="D2430" s="241">
        <f>((C2430-C2429)/($A$3))*$D$2*'D-term Reaction'!$G$4</f>
        <v>24.61788155241743</v>
      </c>
    </row>
    <row r="2431" spans="1:4" x14ac:dyDescent="0.25">
      <c r="A2431" s="241">
        <f t="shared" si="115"/>
        <v>7.5781249999995123E-2</v>
      </c>
      <c r="B2431" s="241">
        <f t="shared" si="114"/>
        <v>1.3226323237768677E-3</v>
      </c>
      <c r="C2431" s="241">
        <f t="shared" si="116"/>
        <v>0.77301045335301188</v>
      </c>
      <c r="D2431" s="241">
        <f>((C2431-C2430)/($A$3))*$D$2*'D-term Reaction'!$G$4</f>
        <v>22.312347252336941</v>
      </c>
    </row>
    <row r="2432" spans="1:4" x14ac:dyDescent="0.25">
      <c r="A2432" s="241">
        <f t="shared" si="115"/>
        <v>7.581249999999512E-2</v>
      </c>
      <c r="B2432" s="241">
        <f t="shared" si="114"/>
        <v>1.3231777391681159E-3</v>
      </c>
      <c r="C2432" s="241">
        <f t="shared" si="116"/>
        <v>0.83146961229401839</v>
      </c>
      <c r="D2432" s="241">
        <f>((C2432-C2431)/($A$3))*$D$2*'D-term Reaction'!$G$4</f>
        <v>19.791932851067163</v>
      </c>
    </row>
    <row r="2433" spans="1:4" x14ac:dyDescent="0.25">
      <c r="A2433" s="241">
        <f t="shared" si="115"/>
        <v>7.5843749999995116E-2</v>
      </c>
      <c r="B2433" s="241">
        <f t="shared" si="114"/>
        <v>1.3237231545593642E-3</v>
      </c>
      <c r="C2433" s="241">
        <f t="shared" si="116"/>
        <v>0.88192126434112494</v>
      </c>
      <c r="D2433" s="241">
        <f>((C2433-C2432)/($A$3))*$D$2*'D-term Reaction'!$G$4</f>
        <v>17.080911317068395</v>
      </c>
    </row>
    <row r="2434" spans="1:4" x14ac:dyDescent="0.25">
      <c r="A2434" s="241">
        <f t="shared" si="115"/>
        <v>7.5874999999995113E-2</v>
      </c>
      <c r="B2434" s="241">
        <f t="shared" si="114"/>
        <v>1.3242685699506123E-3</v>
      </c>
      <c r="C2434" s="241">
        <f t="shared" si="116"/>
        <v>0.92387953250541044</v>
      </c>
      <c r="D2434" s="241">
        <f>((C2434-C2433)/($A$3))*$D$2*'D-term Reaction'!$G$4</f>
        <v>14.205391269700495</v>
      </c>
    </row>
    <row r="2435" spans="1:4" x14ac:dyDescent="0.25">
      <c r="A2435" s="241">
        <f t="shared" si="115"/>
        <v>7.590624999999511E-2</v>
      </c>
      <c r="B2435" s="241">
        <f t="shared" si="114"/>
        <v>1.3248139853418604E-3</v>
      </c>
      <c r="C2435" s="241">
        <f t="shared" si="116"/>
        <v>0.95694033572774606</v>
      </c>
      <c r="D2435" s="241">
        <f>((C2435-C2434)/($A$3))*$D$2*'D-term Reaction'!$G$4</f>
        <v>11.193065538953947</v>
      </c>
    </row>
    <row r="2436" spans="1:4" x14ac:dyDescent="0.25">
      <c r="A2436" s="241">
        <f t="shared" si="115"/>
        <v>7.5937499999995106E-2</v>
      </c>
      <c r="B2436" s="241">
        <f t="shared" si="114"/>
        <v>1.3253594007331085E-3</v>
      </c>
      <c r="C2436" s="241">
        <f t="shared" si="116"/>
        <v>0.98078528040022206</v>
      </c>
      <c r="D2436" s="241">
        <f>((C2436-C2435)/($A$3))*$D$2*'D-term Reaction'!$G$4</f>
        <v>8.072944468313473</v>
      </c>
    </row>
    <row r="2437" spans="1:4" x14ac:dyDescent="0.25">
      <c r="A2437" s="241">
        <f t="shared" si="115"/>
        <v>7.5968749999995103E-2</v>
      </c>
      <c r="B2437" s="241">
        <f t="shared" si="114"/>
        <v>1.3259048161243568E-3</v>
      </c>
      <c r="C2437" s="241">
        <f t="shared" si="116"/>
        <v>0.99518472667068925</v>
      </c>
      <c r="D2437" s="241">
        <f>((C2437-C2436)/($A$3))*$D$2*'D-term Reaction'!$G$4</f>
        <v>4.8750765293293705</v>
      </c>
    </row>
    <row r="2438" spans="1:4" x14ac:dyDescent="0.25">
      <c r="A2438" s="241">
        <f t="shared" si="115"/>
        <v>7.5999999999995099E-2</v>
      </c>
      <c r="B2438" s="241">
        <f t="shared" si="114"/>
        <v>1.3264502315156049E-3</v>
      </c>
      <c r="C2438" s="241">
        <f t="shared" si="116"/>
        <v>1</v>
      </c>
      <c r="D2438" s="241">
        <f>((C2438-C2437)/($A$3))*$D$2*'D-term Reaction'!$G$4</f>
        <v>1.630258938371449</v>
      </c>
    </row>
    <row r="2439" spans="1:4" x14ac:dyDescent="0.25">
      <c r="A2439" s="241">
        <f t="shared" si="115"/>
        <v>7.6031249999995096E-2</v>
      </c>
      <c r="B2439" s="241">
        <f t="shared" si="114"/>
        <v>1.326995646906853E-3</v>
      </c>
      <c r="C2439" s="241">
        <f t="shared" si="116"/>
        <v>0.99518472667370805</v>
      </c>
      <c r="D2439" s="241">
        <f>((C2439-C2438)/($A$3))*$D$2*'D-term Reaction'!$G$4</f>
        <v>-1.6302589373494014</v>
      </c>
    </row>
    <row r="2440" spans="1:4" x14ac:dyDescent="0.25">
      <c r="A2440" s="241">
        <f t="shared" si="115"/>
        <v>7.6062499999995092E-2</v>
      </c>
      <c r="B2440" s="241">
        <f t="shared" si="114"/>
        <v>1.3275410622981014E-3</v>
      </c>
      <c r="C2440" s="241">
        <f t="shared" si="116"/>
        <v>0.9807852804062307</v>
      </c>
      <c r="D2440" s="241">
        <f>((C2440-C2439)/($A$3))*$D$2*'D-term Reaction'!$G$4</f>
        <v>-4.8750765283171331</v>
      </c>
    </row>
    <row r="2441" spans="1:4" x14ac:dyDescent="0.25">
      <c r="A2441" s="241">
        <f t="shared" si="115"/>
        <v>7.6093749999995089E-2</v>
      </c>
      <c r="B2441" s="241">
        <f t="shared" si="114"/>
        <v>1.3280864776893495E-3</v>
      </c>
      <c r="C2441" s="241">
        <f t="shared" si="116"/>
        <v>0.95694033573668669</v>
      </c>
      <c r="D2441" s="241">
        <f>((C2441-C2440)/($A$3))*$D$2*'D-term Reaction'!$G$4</f>
        <v>-8.0729444673208182</v>
      </c>
    </row>
    <row r="2442" spans="1:4" x14ac:dyDescent="0.25">
      <c r="A2442" s="241">
        <f t="shared" si="115"/>
        <v>7.6124999999995085E-2</v>
      </c>
      <c r="B2442" s="241">
        <f t="shared" si="114"/>
        <v>1.3286318930805976E-3</v>
      </c>
      <c r="C2442" s="241">
        <f t="shared" si="116"/>
        <v>0.92387953251719679</v>
      </c>
      <c r="D2442" s="241">
        <f>((C2442-C2441)/($A$3))*$D$2*'D-term Reaction'!$G$4</f>
        <v>-11.193065537990501</v>
      </c>
    </row>
    <row r="2443" spans="1:4" x14ac:dyDescent="0.25">
      <c r="A2443" s="241">
        <f t="shared" si="115"/>
        <v>7.6156249999995082E-2</v>
      </c>
      <c r="B2443" s="241">
        <f t="shared" si="114"/>
        <v>1.3291773084718457E-3</v>
      </c>
      <c r="C2443" s="241">
        <f t="shared" si="116"/>
        <v>0.88192126435564366</v>
      </c>
      <c r="D2443" s="241">
        <f>((C2443-C2442)/($A$3))*$D$2*'D-term Reaction'!$G$4</f>
        <v>-14.205391268775424</v>
      </c>
    </row>
    <row r="2444" spans="1:4" x14ac:dyDescent="0.25">
      <c r="A2444" s="241">
        <f t="shared" si="115"/>
        <v>7.6187499999995079E-2</v>
      </c>
      <c r="B2444" s="241">
        <f t="shared" si="114"/>
        <v>1.329722723863094E-3</v>
      </c>
      <c r="C2444" s="241">
        <f t="shared" si="116"/>
        <v>0.83146961231112959</v>
      </c>
      <c r="D2444" s="241">
        <f>((C2444-C2443)/($A$3))*$D$2*'D-term Reaction'!$G$4</f>
        <v>-17.080911316190683</v>
      </c>
    </row>
    <row r="2445" spans="1:4" x14ac:dyDescent="0.25">
      <c r="A2445" s="241">
        <f t="shared" si="115"/>
        <v>7.6218749999995075E-2</v>
      </c>
      <c r="B2445" s="241">
        <f t="shared" si="114"/>
        <v>1.3302681392543421E-3</v>
      </c>
      <c r="C2445" s="241">
        <f t="shared" si="116"/>
        <v>0.7730104533725507</v>
      </c>
      <c r="D2445" s="241">
        <f>((C2445-C2444)/($A$3))*$D$2*'D-term Reaction'!$G$4</f>
        <v>-19.791932850245267</v>
      </c>
    </row>
    <row r="2446" spans="1:4" x14ac:dyDescent="0.25">
      <c r="A2446" s="241">
        <f t="shared" si="115"/>
        <v>7.6249999999995072E-2</v>
      </c>
      <c r="B2446" s="241">
        <f t="shared" si="114"/>
        <v>1.3308135546455902E-3</v>
      </c>
      <c r="C2446" s="241">
        <f t="shared" si="116"/>
        <v>0.70710678119751902</v>
      </c>
      <c r="D2446" s="241">
        <f>((C2446-C2445)/($A$3))*$D$2*'D-term Reaction'!$G$4</f>
        <v>-22.312347251578721</v>
      </c>
    </row>
    <row r="2447" spans="1:4" x14ac:dyDescent="0.25">
      <c r="A2447" s="241">
        <f t="shared" si="115"/>
        <v>7.6281249999995068E-2</v>
      </c>
      <c r="B2447" s="241">
        <f t="shared" si="114"/>
        <v>1.3313589700368383E-3</v>
      </c>
      <c r="C2447" s="241">
        <f t="shared" si="116"/>
        <v>0.63439328417565355</v>
      </c>
      <c r="D2447" s="241">
        <f>((C2447-C2446)/($A$3))*$D$2*'D-term Reaction'!$G$4</f>
        <v>-24.617881551722771</v>
      </c>
    </row>
    <row r="2448" spans="1:4" x14ac:dyDescent="0.25">
      <c r="A2448" s="241">
        <f t="shared" si="115"/>
        <v>7.6312499999995065E-2</v>
      </c>
      <c r="B2448" s="241">
        <f t="shared" si="114"/>
        <v>1.3319043854280867E-3</v>
      </c>
      <c r="C2448" s="241">
        <f t="shared" si="116"/>
        <v>0.55557023303246256</v>
      </c>
      <c r="D2448" s="241">
        <f>((C2448-C2447)/($A$3))*$D$2*'D-term Reaction'!$G$4</f>
        <v>-26.686332195038741</v>
      </c>
    </row>
    <row r="2449" spans="1:4" x14ac:dyDescent="0.25">
      <c r="A2449" s="241">
        <f t="shared" si="115"/>
        <v>7.6343749999995061E-2</v>
      </c>
      <c r="B2449" s="241">
        <f t="shared" si="114"/>
        <v>1.3324498008193348E-3</v>
      </c>
      <c r="C2449" s="241">
        <f t="shared" si="116"/>
        <v>0.47139673683967936</v>
      </c>
      <c r="D2449" s="241">
        <f>((C2449-C2448)/($A$3))*$D$2*'D-term Reaction'!$G$4</f>
        <v>-28.497778871028675</v>
      </c>
    </row>
    <row r="2450" spans="1:4" x14ac:dyDescent="0.25">
      <c r="A2450" s="241">
        <f t="shared" si="115"/>
        <v>7.6374999999995058E-2</v>
      </c>
      <c r="B2450" s="241">
        <f t="shared" si="114"/>
        <v>1.3329952162105829E-3</v>
      </c>
      <c r="C2450" s="241">
        <f t="shared" si="116"/>
        <v>0.38268343237943908</v>
      </c>
      <c r="D2450" s="241">
        <f>((C2450-C2449)/($A$3))*$D$2*'D-term Reaction'!$G$4</f>
        <v>-30.034776358058949</v>
      </c>
    </row>
    <row r="2451" spans="1:4" x14ac:dyDescent="0.25">
      <c r="A2451" s="241">
        <f t="shared" si="115"/>
        <v>7.6406249999995055E-2</v>
      </c>
      <c r="B2451" s="241">
        <f t="shared" si="114"/>
        <v>1.3335406316018312E-3</v>
      </c>
      <c r="C2451" s="241">
        <f t="shared" si="116"/>
        <v>0.29028467726931534</v>
      </c>
      <c r="D2451" s="241">
        <f>((C2451-C2450)/($A$3))*$D$2*'D-term Reaction'!$G$4</f>
        <v>-31.28252253008349</v>
      </c>
    </row>
    <row r="2452" spans="1:4" x14ac:dyDescent="0.25">
      <c r="A2452" s="241">
        <f t="shared" si="115"/>
        <v>7.6437499999995051E-2</v>
      </c>
      <c r="B2452" s="241">
        <f t="shared" si="114"/>
        <v>1.3340860469930793E-3</v>
      </c>
      <c r="C2452" s="241">
        <f t="shared" si="116"/>
        <v>0.19509032203136906</v>
      </c>
      <c r="D2452" s="241">
        <f>((C2452-C2451)/($A$3))*$D$2*'D-term Reaction'!$G$4</f>
        <v>-32.229000909359094</v>
      </c>
    </row>
    <row r="2453" spans="1:4" x14ac:dyDescent="0.25">
      <c r="A2453" s="241">
        <f t="shared" si="115"/>
        <v>7.6468749999995048E-2</v>
      </c>
      <c r="B2453" s="241">
        <f t="shared" si="114"/>
        <v>1.3346314623843274E-3</v>
      </c>
      <c r="C2453" s="241">
        <f t="shared" si="116"/>
        <v>9.8017140345043177E-2</v>
      </c>
      <c r="D2453" s="241">
        <f>((C2453-C2452)/($A$3))*$D$2*'D-term Reaction'!$G$4</f>
        <v>-32.865096391722489</v>
      </c>
    </row>
    <row r="2454" spans="1:4" x14ac:dyDescent="0.25">
      <c r="A2454" s="241">
        <f t="shared" si="115"/>
        <v>7.6499999999995044E-2</v>
      </c>
      <c r="B2454" s="241">
        <f t="shared" si="114"/>
        <v>1.3351768777755755E-3</v>
      </c>
      <c r="C2454" s="241">
        <f t="shared" si="116"/>
        <v>1.560400907877485E-11</v>
      </c>
      <c r="D2454" s="241">
        <f>((C2454-C2453)/($A$3))*$D$2*'D-term Reaction'!$G$4</f>
        <v>-33.184683029934924</v>
      </c>
    </row>
    <row r="2455" spans="1:4" x14ac:dyDescent="0.25">
      <c r="A2455" s="241">
        <f t="shared" si="115"/>
        <v>7.6531249999995041E-2</v>
      </c>
      <c r="B2455" s="241">
        <f t="shared" si="114"/>
        <v>1.3357222931668238E-3</v>
      </c>
      <c r="C2455" s="241">
        <f t="shared" si="116"/>
        <v>-9.8017140314042003E-2</v>
      </c>
      <c r="D2455" s="241">
        <f>((C2455-C2454)/($A$3))*$D$2*'D-term Reaction'!$G$4</f>
        <v>-33.184683030004948</v>
      </c>
    </row>
    <row r="2456" spans="1:4" x14ac:dyDescent="0.25">
      <c r="A2456" s="241">
        <f t="shared" si="115"/>
        <v>7.6562499999995037E-2</v>
      </c>
      <c r="B2456" s="241">
        <f t="shared" si="114"/>
        <v>1.3362677085580719E-3</v>
      </c>
      <c r="C2456" s="241">
        <f t="shared" si="116"/>
        <v>-0.19509032200081647</v>
      </c>
      <c r="D2456" s="241">
        <f>((C2456-C2455)/($A$3))*$D$2*'D-term Reaction'!$G$4</f>
        <v>-32.86509639187436</v>
      </c>
    </row>
    <row r="2457" spans="1:4" x14ac:dyDescent="0.25">
      <c r="A2457" s="241">
        <f t="shared" si="115"/>
        <v>7.6593749999995034E-2</v>
      </c>
      <c r="B2457" s="241">
        <f t="shared" si="114"/>
        <v>1.3368131239493201E-3</v>
      </c>
      <c r="C2457" s="241">
        <f t="shared" si="116"/>
        <v>-0.29028467723950552</v>
      </c>
      <c r="D2457" s="241">
        <f>((C2457-C2456)/($A$3))*$D$2*'D-term Reaction'!$G$4</f>
        <v>-32.229000909610555</v>
      </c>
    </row>
    <row r="2458" spans="1:4" x14ac:dyDescent="0.25">
      <c r="A2458" s="241">
        <f t="shared" si="115"/>
        <v>7.662499999999503E-2</v>
      </c>
      <c r="B2458" s="241">
        <f t="shared" si="114"/>
        <v>1.3373585393405684E-3</v>
      </c>
      <c r="C2458" s="241">
        <f t="shared" si="116"/>
        <v>-0.38268343235068542</v>
      </c>
      <c r="D2458" s="241">
        <f>((C2458-C2457)/($A$3))*$D$2*'D-term Reaction'!$G$4</f>
        <v>-31.28252253044106</v>
      </c>
    </row>
    <row r="2459" spans="1:4" x14ac:dyDescent="0.25">
      <c r="A2459" s="241">
        <f t="shared" si="115"/>
        <v>7.6656249999995027E-2</v>
      </c>
      <c r="B2459" s="241">
        <f t="shared" si="114"/>
        <v>1.3379039547318165E-3</v>
      </c>
      <c r="C2459" s="241">
        <f t="shared" si="116"/>
        <v>-0.47139673681223154</v>
      </c>
      <c r="D2459" s="241">
        <f>((C2459-C2458)/($A$3))*$D$2*'D-term Reaction'!$G$4</f>
        <v>-30.034776358501059</v>
      </c>
    </row>
    <row r="2460" spans="1:4" x14ac:dyDescent="0.25">
      <c r="A2460" s="241">
        <f t="shared" si="115"/>
        <v>7.6687499999995024E-2</v>
      </c>
      <c r="B2460" s="241">
        <f t="shared" si="114"/>
        <v>1.3384493701230646E-3</v>
      </c>
      <c r="C2460" s="241">
        <f t="shared" si="116"/>
        <v>-0.55557023300660857</v>
      </c>
      <c r="D2460" s="241">
        <f>((C2460-C2459)/($A$3))*$D$2*'D-term Reaction'!$G$4</f>
        <v>-28.497778871568283</v>
      </c>
    </row>
    <row r="2461" spans="1:4" x14ac:dyDescent="0.25">
      <c r="A2461" s="241">
        <f t="shared" si="115"/>
        <v>7.671874999999502E-2</v>
      </c>
      <c r="B2461" s="241">
        <f t="shared" si="114"/>
        <v>1.3389947855143127E-3</v>
      </c>
      <c r="C2461" s="241">
        <f t="shared" si="116"/>
        <v>-0.63439328415155138</v>
      </c>
      <c r="D2461" s="241">
        <f>((C2461-C2460)/($A$3))*$D$2*'D-term Reaction'!$G$4</f>
        <v>-26.686332195631838</v>
      </c>
    </row>
    <row r="2462" spans="1:4" x14ac:dyDescent="0.25">
      <c r="A2462" s="241">
        <f t="shared" si="115"/>
        <v>7.6749999999995017E-2</v>
      </c>
      <c r="B2462" s="241">
        <f t="shared" si="114"/>
        <v>1.339540200905561E-3</v>
      </c>
      <c r="C2462" s="241">
        <f t="shared" si="116"/>
        <v>-0.70710678117549186</v>
      </c>
      <c r="D2462" s="241">
        <f>((C2462-C2461)/($A$3))*$D$2*'D-term Reaction'!$G$4</f>
        <v>-24.617881552425285</v>
      </c>
    </row>
    <row r="2463" spans="1:4" x14ac:dyDescent="0.25">
      <c r="A2463" s="241">
        <f t="shared" si="115"/>
        <v>7.6781249999995013E-2</v>
      </c>
      <c r="B2463" s="241">
        <f t="shared" si="114"/>
        <v>1.3400856162968091E-3</v>
      </c>
      <c r="C2463" s="241">
        <f t="shared" si="116"/>
        <v>-0.77301045335278862</v>
      </c>
      <c r="D2463" s="241">
        <f>((C2463-C2462)/($A$3))*$D$2*'D-term Reaction'!$G$4</f>
        <v>-22.312347252345589</v>
      </c>
    </row>
    <row r="2464" spans="1:4" x14ac:dyDescent="0.25">
      <c r="A2464" s="241">
        <f t="shared" si="115"/>
        <v>7.681249999999501E-2</v>
      </c>
      <c r="B2464" s="241">
        <f t="shared" si="114"/>
        <v>1.3406310316880572E-3</v>
      </c>
      <c r="C2464" s="241">
        <f t="shared" si="116"/>
        <v>-0.83146961229382288</v>
      </c>
      <c r="D2464" s="241">
        <f>((C2464-C2463)/($A$3))*$D$2*'D-term Reaction'!$G$4</f>
        <v>-19.79193285107656</v>
      </c>
    </row>
    <row r="2465" spans="1:4" x14ac:dyDescent="0.25">
      <c r="A2465" s="241">
        <f t="shared" si="115"/>
        <v>7.6843749999995006E-2</v>
      </c>
      <c r="B2465" s="241">
        <f t="shared" si="114"/>
        <v>1.3411764470793053E-3</v>
      </c>
      <c r="C2465" s="241">
        <f t="shared" si="116"/>
        <v>-0.88192126434094564</v>
      </c>
      <c r="D2465" s="241">
        <f>((C2465-C2464)/($A$3))*$D$2*'D-term Reaction'!$G$4</f>
        <v>-17.08091131707388</v>
      </c>
    </row>
    <row r="2466" spans="1:4" x14ac:dyDescent="0.25">
      <c r="A2466" s="241">
        <f t="shared" si="115"/>
        <v>7.6874999999995003E-2</v>
      </c>
      <c r="B2466" s="241">
        <f t="shared" si="114"/>
        <v>1.3417218624705537E-3</v>
      </c>
      <c r="C2466" s="241">
        <f t="shared" si="116"/>
        <v>-0.92387953250527577</v>
      </c>
      <c r="D2466" s="241">
        <f>((C2466-C2465)/($A$3))*$D$2*'D-term Reaction'!$G$4</f>
        <v>-14.205391269715607</v>
      </c>
    </row>
    <row r="2467" spans="1:4" x14ac:dyDescent="0.25">
      <c r="A2467" s="241">
        <f t="shared" si="115"/>
        <v>7.6906249999994999E-2</v>
      </c>
      <c r="B2467" s="241">
        <f t="shared" si="114"/>
        <v>1.3422672778618018E-3</v>
      </c>
      <c r="C2467" s="241">
        <f t="shared" si="116"/>
        <v>-0.95694033572765225</v>
      </c>
      <c r="D2467" s="241">
        <f>((C2467-C2466)/($A$3))*$D$2*'D-term Reaction'!$G$4</f>
        <v>-11.19306553896778</v>
      </c>
    </row>
    <row r="2468" spans="1:4" x14ac:dyDescent="0.25">
      <c r="A2468" s="241">
        <f t="shared" si="115"/>
        <v>7.6937499999994996E-2</v>
      </c>
      <c r="B2468" s="241">
        <f t="shared" si="114"/>
        <v>1.3428126932530499E-3</v>
      </c>
      <c r="C2468" s="241">
        <f t="shared" si="116"/>
        <v>-0.98078528040016455</v>
      </c>
      <c r="D2468" s="241">
        <f>((C2468-C2467)/($A$3))*$D$2*'D-term Reaction'!$G$4</f>
        <v>-8.0729444683257636</v>
      </c>
    </row>
    <row r="2469" spans="1:4" x14ac:dyDescent="0.25">
      <c r="A2469" s="241">
        <f t="shared" si="115"/>
        <v>7.6968749999994993E-2</v>
      </c>
      <c r="B2469" s="241">
        <f t="shared" si="114"/>
        <v>1.3433581086442982E-3</v>
      </c>
      <c r="C2469" s="241">
        <f t="shared" si="116"/>
        <v>-0.99518472667065749</v>
      </c>
      <c r="D2469" s="241">
        <f>((C2469-C2468)/($A$3))*$D$2*'D-term Reaction'!$G$4</f>
        <v>-4.8750765293380898</v>
      </c>
    </row>
    <row r="2470" spans="1:4" x14ac:dyDescent="0.25">
      <c r="A2470" s="241">
        <f t="shared" si="115"/>
        <v>7.6999999999994989E-2</v>
      </c>
      <c r="B2470" s="241">
        <f t="shared" si="114"/>
        <v>1.3439035240355463E-3</v>
      </c>
      <c r="C2470" s="241">
        <f t="shared" si="116"/>
        <v>-1</v>
      </c>
      <c r="D2470" s="241">
        <f>((C2470-C2469)/($A$3))*$D$2*'D-term Reaction'!$G$4</f>
        <v>-1.6302589383821988</v>
      </c>
    </row>
    <row r="2471" spans="1:4" x14ac:dyDescent="0.25">
      <c r="A2471" s="241">
        <f t="shared" si="115"/>
        <v>7.7031249999994986E-2</v>
      </c>
      <c r="B2471" s="241">
        <f t="shared" si="114"/>
        <v>1.3444489394267944E-3</v>
      </c>
      <c r="C2471" s="241">
        <f t="shared" si="116"/>
        <v>-0.99518472667374258</v>
      </c>
      <c r="D2471" s="241">
        <f>((C2471-C2470)/($A$3))*$D$2*'D-term Reaction'!$G$4</f>
        <v>1.6302589373377117</v>
      </c>
    </row>
    <row r="2472" spans="1:4" x14ac:dyDescent="0.25">
      <c r="A2472" s="241">
        <f t="shared" si="115"/>
        <v>7.7062499999994982E-2</v>
      </c>
      <c r="B2472" s="241">
        <f t="shared" si="114"/>
        <v>1.3449943548180425E-3</v>
      </c>
      <c r="C2472" s="241">
        <f t="shared" si="116"/>
        <v>-0.98078528040631052</v>
      </c>
      <c r="D2472" s="241">
        <f>((C2472-C2471)/($A$3))*$D$2*'D-term Reaction'!$G$4</f>
        <v>4.8750765283017969</v>
      </c>
    </row>
    <row r="2473" spans="1:4" x14ac:dyDescent="0.25">
      <c r="A2473" s="241">
        <f t="shared" si="115"/>
        <v>7.7093749999994979E-2</v>
      </c>
      <c r="B2473" s="241">
        <f t="shared" si="114"/>
        <v>1.3455397702092909E-3</v>
      </c>
      <c r="C2473" s="241">
        <f t="shared" si="116"/>
        <v>-0.95694033573678883</v>
      </c>
      <c r="D2473" s="241">
        <f>((C2473-C2472)/($A$3))*$D$2*'D-term Reaction'!$G$4</f>
        <v>8.0729444673132651</v>
      </c>
    </row>
    <row r="2474" spans="1:4" x14ac:dyDescent="0.25">
      <c r="A2474" s="241">
        <f t="shared" si="115"/>
        <v>7.7124999999994975E-2</v>
      </c>
      <c r="B2474" s="241">
        <f t="shared" si="114"/>
        <v>1.346085185600539E-3</v>
      </c>
      <c r="C2474" s="241">
        <f t="shared" si="116"/>
        <v>-0.92387953251733146</v>
      </c>
      <c r="D2474" s="241">
        <f>((C2474-C2473)/($A$3))*$D$2*'D-term Reaction'!$G$4</f>
        <v>11.193065537979486</v>
      </c>
    </row>
    <row r="2475" spans="1:4" x14ac:dyDescent="0.25">
      <c r="A2475" s="241">
        <f t="shared" si="115"/>
        <v>7.7156249999994972E-2</v>
      </c>
      <c r="B2475" s="241">
        <f t="shared" si="114"/>
        <v>1.3466306009917871E-3</v>
      </c>
      <c r="C2475" s="241">
        <f t="shared" si="116"/>
        <v>-0.88192126435580953</v>
      </c>
      <c r="D2475" s="241">
        <f>((C2475-C2474)/($A$3))*$D$2*'D-term Reaction'!$G$4</f>
        <v>14.205391268764862</v>
      </c>
    </row>
    <row r="2476" spans="1:4" x14ac:dyDescent="0.25">
      <c r="A2476" s="241">
        <f t="shared" si="115"/>
        <v>7.7187499999994968E-2</v>
      </c>
      <c r="B2476" s="241">
        <f t="shared" si="114"/>
        <v>1.3471760163830354E-3</v>
      </c>
      <c r="C2476" s="241">
        <f t="shared" si="116"/>
        <v>-0.8314696123113251</v>
      </c>
      <c r="D2476" s="241">
        <f>((C2476-C2475)/($A$3))*$D$2*'D-term Reaction'!$G$4</f>
        <v>17.080911316180647</v>
      </c>
    </row>
    <row r="2477" spans="1:4" x14ac:dyDescent="0.25">
      <c r="A2477" s="241">
        <f t="shared" si="115"/>
        <v>7.7218749999994965E-2</v>
      </c>
      <c r="B2477" s="241">
        <f t="shared" si="114"/>
        <v>1.3477214317742835E-3</v>
      </c>
      <c r="C2477" s="241">
        <f t="shared" si="116"/>
        <v>-0.77301045337275587</v>
      </c>
      <c r="D2477" s="241">
        <f>((C2477-C2476)/($A$3))*$D$2*'D-term Reaction'!$G$4</f>
        <v>19.791932850241995</v>
      </c>
    </row>
    <row r="2478" spans="1:4" x14ac:dyDescent="0.25">
      <c r="A2478" s="241">
        <f t="shared" si="115"/>
        <v>7.7249999999994962E-2</v>
      </c>
      <c r="B2478" s="241">
        <f t="shared" si="114"/>
        <v>1.3482668471655316E-3</v>
      </c>
      <c r="C2478" s="241">
        <f t="shared" si="116"/>
        <v>-0.70710678119772763</v>
      </c>
      <c r="D2478" s="241">
        <f>((C2478-C2477)/($A$3))*$D$2*'D-term Reaction'!$G$4</f>
        <v>22.31234725157756</v>
      </c>
    </row>
    <row r="2479" spans="1:4" x14ac:dyDescent="0.25">
      <c r="A2479" s="241">
        <f t="shared" si="115"/>
        <v>7.7281249999994958E-2</v>
      </c>
      <c r="B2479" s="241">
        <f t="shared" si="114"/>
        <v>1.3488122625567797E-3</v>
      </c>
      <c r="C2479" s="241">
        <f t="shared" si="116"/>
        <v>-0.63439328417590357</v>
      </c>
      <c r="D2479" s="241">
        <f>((C2479-C2478)/($A$3))*$D$2*'D-term Reaction'!$G$4</f>
        <v>24.617881551708752</v>
      </c>
    </row>
    <row r="2480" spans="1:4" x14ac:dyDescent="0.25">
      <c r="A2480" s="241">
        <f t="shared" si="115"/>
        <v>7.7312499999994955E-2</v>
      </c>
      <c r="B2480" s="241">
        <f t="shared" si="114"/>
        <v>1.349357677948028E-3</v>
      </c>
      <c r="C2480" s="241">
        <f t="shared" si="116"/>
        <v>-0.55557023303277875</v>
      </c>
      <c r="D2480" s="241">
        <f>((C2480-C2479)/($A$3))*$D$2*'D-term Reaction'!$G$4</f>
        <v>26.686332195016334</v>
      </c>
    </row>
    <row r="2481" spans="1:4" x14ac:dyDescent="0.25">
      <c r="A2481" s="241">
        <f t="shared" si="115"/>
        <v>7.7343749999994951E-2</v>
      </c>
      <c r="B2481" s="241">
        <f t="shared" si="114"/>
        <v>1.3499030933392761E-3</v>
      </c>
      <c r="C2481" s="241">
        <f t="shared" si="116"/>
        <v>-0.47139673683998962</v>
      </c>
      <c r="D2481" s="241">
        <f>((C2481-C2480)/($A$3))*$D$2*'D-term Reaction'!$G$4</f>
        <v>28.497778871030686</v>
      </c>
    </row>
    <row r="2482" spans="1:4" x14ac:dyDescent="0.25">
      <c r="A2482" s="241">
        <f t="shared" si="115"/>
        <v>7.7374999999994948E-2</v>
      </c>
      <c r="B2482" s="241">
        <f t="shared" si="114"/>
        <v>1.3504485087305243E-3</v>
      </c>
      <c r="C2482" s="241">
        <f t="shared" si="116"/>
        <v>-0.38268343237976415</v>
      </c>
      <c r="D2482" s="241">
        <f>((C2482-C2481)/($A$3))*$D$2*'D-term Reaction'!$G$4</f>
        <v>30.034776358053929</v>
      </c>
    </row>
    <row r="2483" spans="1:4" x14ac:dyDescent="0.25">
      <c r="A2483" s="241">
        <f t="shared" si="115"/>
        <v>7.7406249999994944E-2</v>
      </c>
      <c r="B2483" s="241">
        <f t="shared" ref="B2483:B2546" si="117">RADIANS(A2483)</f>
        <v>1.3509939241217726E-3</v>
      </c>
      <c r="C2483" s="241">
        <f t="shared" si="116"/>
        <v>-0.29028467726965201</v>
      </c>
      <c r="D2483" s="241">
        <f>((C2483-C2482)/($A$3))*$D$2*'D-term Reaction'!$G$4</f>
        <v>31.282522530079561</v>
      </c>
    </row>
    <row r="2484" spans="1:4" x14ac:dyDescent="0.25">
      <c r="A2484" s="241">
        <f t="shared" si="115"/>
        <v>7.7437499999994941E-2</v>
      </c>
      <c r="B2484" s="241">
        <f t="shared" si="117"/>
        <v>1.3515393395130207E-3</v>
      </c>
      <c r="C2484" s="241">
        <f t="shared" si="116"/>
        <v>-0.19509032203171414</v>
      </c>
      <c r="D2484" s="241">
        <f>((C2484-C2483)/($A$3))*$D$2*'D-term Reaction'!$G$4</f>
        <v>32.229000909356245</v>
      </c>
    </row>
    <row r="2485" spans="1:4" x14ac:dyDescent="0.25">
      <c r="A2485" s="241">
        <f t="shared" si="115"/>
        <v>7.7468749999994937E-2</v>
      </c>
      <c r="B2485" s="241">
        <f t="shared" si="117"/>
        <v>1.3520847549042688E-3</v>
      </c>
      <c r="C2485" s="241">
        <f t="shared" si="116"/>
        <v>-9.8017140345421611E-2</v>
      </c>
      <c r="D2485" s="241">
        <f>((C2485-C2484)/($A$3))*$D$2*'D-term Reaction'!$G$4</f>
        <v>32.865096391711198</v>
      </c>
    </row>
    <row r="2486" spans="1:4" x14ac:dyDescent="0.25">
      <c r="A2486" s="241">
        <f t="shared" si="115"/>
        <v>7.7499999999994934E-2</v>
      </c>
      <c r="B2486" s="241">
        <f t="shared" si="117"/>
        <v>1.3526301702955169E-3</v>
      </c>
      <c r="C2486" s="241">
        <f t="shared" si="116"/>
        <v>-1.595585024782159E-11</v>
      </c>
      <c r="D2486" s="241">
        <f>((C2486-C2485)/($A$3))*$D$2*'D-term Reaction'!$G$4</f>
        <v>33.184683029943926</v>
      </c>
    </row>
    <row r="2487" spans="1:4" x14ac:dyDescent="0.25">
      <c r="A2487" s="241">
        <f t="shared" si="115"/>
        <v>7.7531249999994931E-2</v>
      </c>
      <c r="B2487" s="241">
        <f t="shared" si="117"/>
        <v>1.3531755856867652E-3</v>
      </c>
      <c r="C2487" s="241">
        <f t="shared" si="116"/>
        <v>9.8017140313748419E-2</v>
      </c>
      <c r="D2487" s="241">
        <f>((C2487-C2486)/($A$3))*$D$2*'D-term Reaction'!$G$4</f>
        <v>33.184683030024672</v>
      </c>
    </row>
    <row r="2488" spans="1:4" x14ac:dyDescent="0.25">
      <c r="A2488" s="241">
        <f t="shared" si="115"/>
        <v>7.7562499999994927E-2</v>
      </c>
      <c r="B2488" s="241">
        <f t="shared" si="117"/>
        <v>1.3537210010780133E-3</v>
      </c>
      <c r="C2488" s="241">
        <f t="shared" si="116"/>
        <v>0.19509032200049925</v>
      </c>
      <c r="D2488" s="241">
        <f>((C2488-C2487)/($A$3))*$D$2*'D-term Reaction'!$G$4</f>
        <v>32.865096391866359</v>
      </c>
    </row>
    <row r="2489" spans="1:4" x14ac:dyDescent="0.25">
      <c r="A2489" s="241">
        <f t="shared" si="115"/>
        <v>7.7593749999994924E-2</v>
      </c>
      <c r="B2489" s="241">
        <f t="shared" si="117"/>
        <v>1.3542664164692614E-3</v>
      </c>
      <c r="C2489" s="241">
        <f t="shared" si="116"/>
        <v>0.29028467723919599</v>
      </c>
      <c r="D2489" s="241">
        <f>((C2489-C2488)/($A$3))*$D$2*'D-term Reaction'!$G$4</f>
        <v>32.229000909613163</v>
      </c>
    </row>
    <row r="2490" spans="1:4" x14ac:dyDescent="0.25">
      <c r="A2490" s="241">
        <f t="shared" si="115"/>
        <v>7.762499999999492E-2</v>
      </c>
      <c r="B2490" s="241">
        <f t="shared" si="117"/>
        <v>1.3548118318605095E-3</v>
      </c>
      <c r="C2490" s="241">
        <f t="shared" si="116"/>
        <v>0.38268343235033414</v>
      </c>
      <c r="D2490" s="241">
        <f>((C2490-C2489)/($A$3))*$D$2*'D-term Reaction'!$G$4</f>
        <v>31.282522530426931</v>
      </c>
    </row>
    <row r="2491" spans="1:4" x14ac:dyDescent="0.25">
      <c r="A2491" s="241">
        <f t="shared" ref="A2491:A2554" si="118">A2490+$A$3</f>
        <v>7.7656249999994917E-2</v>
      </c>
      <c r="B2491" s="241">
        <f t="shared" si="117"/>
        <v>1.3553572472517579E-3</v>
      </c>
      <c r="C2491" s="241">
        <f t="shared" ref="C2491:C2554" si="119">$C$2*COS(B2491*$B$2*360)</f>
        <v>0.47139673681192124</v>
      </c>
      <c r="D2491" s="241">
        <f>((C2491-C2490)/($A$3))*$D$2*'D-term Reaction'!$G$4</f>
        <v>30.034776358514922</v>
      </c>
    </row>
    <row r="2492" spans="1:4" x14ac:dyDescent="0.25">
      <c r="A2492" s="241">
        <f t="shared" si="118"/>
        <v>7.7687499999994913E-2</v>
      </c>
      <c r="B2492" s="241">
        <f t="shared" si="117"/>
        <v>1.355902662643006E-3</v>
      </c>
      <c r="C2492" s="241">
        <f t="shared" si="119"/>
        <v>0.55557023300631603</v>
      </c>
      <c r="D2492" s="241">
        <f>((C2492-C2491)/($A$3))*$D$2*'D-term Reaction'!$G$4</f>
        <v>28.497778871574294</v>
      </c>
    </row>
    <row r="2493" spans="1:4" x14ac:dyDescent="0.25">
      <c r="A2493" s="241">
        <f t="shared" si="118"/>
        <v>7.771874999999491E-2</v>
      </c>
      <c r="B2493" s="241">
        <f t="shared" si="117"/>
        <v>1.3564480780342541E-3</v>
      </c>
      <c r="C2493" s="241">
        <f t="shared" si="119"/>
        <v>0.63439328415125751</v>
      </c>
      <c r="D2493" s="241">
        <f>((C2493-C2492)/($A$3))*$D$2*'D-term Reaction'!$G$4</f>
        <v>26.686332195631383</v>
      </c>
    </row>
    <row r="2494" spans="1:4" x14ac:dyDescent="0.25">
      <c r="A2494" s="241">
        <f t="shared" si="118"/>
        <v>7.7749999999994907E-2</v>
      </c>
      <c r="B2494" s="241">
        <f t="shared" si="117"/>
        <v>1.3569934934255024E-3</v>
      </c>
      <c r="C2494" s="241">
        <f t="shared" si="119"/>
        <v>0.70710678117524306</v>
      </c>
      <c r="D2494" s="241">
        <f>((C2494-C2493)/($A$3))*$D$2*'D-term Reaction'!$G$4</f>
        <v>24.617881552440547</v>
      </c>
    </row>
    <row r="2495" spans="1:4" x14ac:dyDescent="0.25">
      <c r="A2495" s="241">
        <f t="shared" si="118"/>
        <v>7.7781249999994903E-2</v>
      </c>
      <c r="B2495" s="241">
        <f t="shared" si="117"/>
        <v>1.3575389088167505E-3</v>
      </c>
      <c r="C2495" s="241">
        <f t="shared" si="119"/>
        <v>0.77301045335256546</v>
      </c>
      <c r="D2495" s="241">
        <f>((C2495-C2494)/($A$3))*$D$2*'D-term Reaction'!$G$4</f>
        <v>22.312347252354272</v>
      </c>
    </row>
    <row r="2496" spans="1:4" x14ac:dyDescent="0.25">
      <c r="A2496" s="241">
        <f t="shared" si="118"/>
        <v>7.78124999999949E-2</v>
      </c>
      <c r="B2496" s="241">
        <f t="shared" si="117"/>
        <v>1.3580843242079986E-3</v>
      </c>
      <c r="C2496" s="241">
        <f t="shared" si="119"/>
        <v>0.83146961229362748</v>
      </c>
      <c r="D2496" s="241">
        <f>((C2496-C2495)/($A$3))*$D$2*'D-term Reaction'!$G$4</f>
        <v>19.791932851085953</v>
      </c>
    </row>
    <row r="2497" spans="1:4" x14ac:dyDescent="0.25">
      <c r="A2497" s="241">
        <f t="shared" si="118"/>
        <v>7.7843749999994896E-2</v>
      </c>
      <c r="B2497" s="241">
        <f t="shared" si="117"/>
        <v>1.3586297395992467E-3</v>
      </c>
      <c r="C2497" s="241">
        <f t="shared" si="119"/>
        <v>0.88192126434079321</v>
      </c>
      <c r="D2497" s="241">
        <f>((C2497-C2496)/($A$3))*$D$2*'D-term Reaction'!$G$4</f>
        <v>17.080911317088429</v>
      </c>
    </row>
    <row r="2498" spans="1:4" x14ac:dyDescent="0.25">
      <c r="A2498" s="241">
        <f t="shared" si="118"/>
        <v>7.7874999999994893E-2</v>
      </c>
      <c r="B2498" s="241">
        <f t="shared" si="117"/>
        <v>1.3591751549904951E-3</v>
      </c>
      <c r="C2498" s="241">
        <f t="shared" si="119"/>
        <v>0.92387953250515198</v>
      </c>
      <c r="D2498" s="241">
        <f>((C2498-C2497)/($A$3))*$D$2*'D-term Reaction'!$G$4</f>
        <v>14.205391269725304</v>
      </c>
    </row>
    <row r="2499" spans="1:4" x14ac:dyDescent="0.25">
      <c r="A2499" s="241">
        <f t="shared" si="118"/>
        <v>7.7906249999994889E-2</v>
      </c>
      <c r="B2499" s="241">
        <f t="shared" si="117"/>
        <v>1.3597205703817432E-3</v>
      </c>
      <c r="C2499" s="241">
        <f t="shared" si="119"/>
        <v>0.95694033572755011</v>
      </c>
      <c r="D2499" s="241">
        <f>((C2499-C2498)/($A$3))*$D$2*'D-term Reaction'!$G$4</f>
        <v>11.193065538975111</v>
      </c>
    </row>
    <row r="2500" spans="1:4" x14ac:dyDescent="0.25">
      <c r="A2500" s="241">
        <f t="shared" si="118"/>
        <v>7.7937499999994886E-2</v>
      </c>
      <c r="B2500" s="241">
        <f t="shared" si="117"/>
        <v>1.3602659857729913E-3</v>
      </c>
      <c r="C2500" s="241">
        <f t="shared" si="119"/>
        <v>0.98078528040009594</v>
      </c>
      <c r="D2500" s="241">
        <f>((C2500-C2499)/($A$3))*$D$2*'D-term Reaction'!$G$4</f>
        <v>8.0729444683371163</v>
      </c>
    </row>
    <row r="2501" spans="1:4" x14ac:dyDescent="0.25">
      <c r="A2501" s="241">
        <f t="shared" si="118"/>
        <v>7.7968749999994882E-2</v>
      </c>
      <c r="B2501" s="241">
        <f t="shared" si="117"/>
        <v>1.3608114011642396E-3</v>
      </c>
      <c r="C2501" s="241">
        <f t="shared" si="119"/>
        <v>0.99518472667062308</v>
      </c>
      <c r="D2501" s="241">
        <f>((C2501-C2500)/($A$3))*$D$2*'D-term Reaction'!$G$4</f>
        <v>4.8750765293496681</v>
      </c>
    </row>
    <row r="2502" spans="1:4" x14ac:dyDescent="0.25">
      <c r="A2502" s="241">
        <f t="shared" si="118"/>
        <v>7.7999999999994879E-2</v>
      </c>
      <c r="B2502" s="241">
        <f t="shared" si="117"/>
        <v>1.3613568165554877E-3</v>
      </c>
      <c r="C2502" s="241">
        <f t="shared" si="119"/>
        <v>1</v>
      </c>
      <c r="D2502" s="241">
        <f>((C2502-C2501)/($A$3))*$D$2*'D-term Reaction'!$G$4</f>
        <v>1.6302589383938508</v>
      </c>
    </row>
    <row r="2503" spans="1:4" x14ac:dyDescent="0.25">
      <c r="A2503" s="241">
        <f t="shared" si="118"/>
        <v>7.8031249999994876E-2</v>
      </c>
      <c r="B2503" s="241">
        <f t="shared" si="117"/>
        <v>1.3619022319467358E-3</v>
      </c>
      <c r="C2503" s="241">
        <f t="shared" si="119"/>
        <v>0.99518472667377711</v>
      </c>
      <c r="D2503" s="241">
        <f>((C2503-C2502)/($A$3))*$D$2*'D-term Reaction'!$G$4</f>
        <v>-1.6302589373260217</v>
      </c>
    </row>
    <row r="2504" spans="1:4" x14ac:dyDescent="0.25">
      <c r="A2504" s="241">
        <f t="shared" si="118"/>
        <v>7.8062499999994872E-2</v>
      </c>
      <c r="B2504" s="241">
        <f t="shared" si="117"/>
        <v>1.3624476473379839E-3</v>
      </c>
      <c r="C2504" s="241">
        <f t="shared" si="119"/>
        <v>0.98078528040637913</v>
      </c>
      <c r="D2504" s="241">
        <f>((C2504-C2503)/($A$3))*$D$2*'D-term Reaction'!$G$4</f>
        <v>-4.8750765282902577</v>
      </c>
    </row>
    <row r="2505" spans="1:4" x14ac:dyDescent="0.25">
      <c r="A2505" s="241">
        <f t="shared" si="118"/>
        <v>7.8093749999994869E-2</v>
      </c>
      <c r="B2505" s="241">
        <f t="shared" si="117"/>
        <v>1.3629930627292322E-3</v>
      </c>
      <c r="C2505" s="241">
        <f t="shared" si="119"/>
        <v>0.95694033573689097</v>
      </c>
      <c r="D2505" s="241">
        <f>((C2505-C2504)/($A$3))*$D$2*'D-term Reaction'!$G$4</f>
        <v>-8.0729444673019124</v>
      </c>
    </row>
    <row r="2506" spans="1:4" x14ac:dyDescent="0.25">
      <c r="A2506" s="241">
        <f t="shared" si="118"/>
        <v>7.8124999999994865E-2</v>
      </c>
      <c r="B2506" s="241">
        <f t="shared" si="117"/>
        <v>1.3635384781204803E-3</v>
      </c>
      <c r="C2506" s="241">
        <f t="shared" si="119"/>
        <v>0.92387953251745525</v>
      </c>
      <c r="D2506" s="241">
        <f>((C2506-C2505)/($A$3))*$D$2*'D-term Reaction'!$G$4</f>
        <v>-11.193065537972156</v>
      </c>
    </row>
    <row r="2507" spans="1:4" x14ac:dyDescent="0.25">
      <c r="A2507" s="241">
        <f t="shared" si="118"/>
        <v>7.8156249999994862E-2</v>
      </c>
      <c r="B2507" s="241">
        <f t="shared" si="117"/>
        <v>1.3640838935117285E-3</v>
      </c>
      <c r="C2507" s="241">
        <f t="shared" si="119"/>
        <v>0.88192126435596196</v>
      </c>
      <c r="D2507" s="241">
        <f>((C2507-C2506)/($A$3))*$D$2*'D-term Reaction'!$G$4</f>
        <v>-14.205391268755166</v>
      </c>
    </row>
    <row r="2508" spans="1:4" x14ac:dyDescent="0.25">
      <c r="A2508" s="241">
        <f t="shared" si="118"/>
        <v>7.8187499999994858E-2</v>
      </c>
      <c r="B2508" s="241">
        <f t="shared" si="117"/>
        <v>1.3646293089029768E-3</v>
      </c>
      <c r="C2508" s="241">
        <f t="shared" si="119"/>
        <v>0.83146961231150474</v>
      </c>
      <c r="D2508" s="241">
        <f>((C2508-C2507)/($A$3))*$D$2*'D-term Reaction'!$G$4</f>
        <v>-17.080911316171438</v>
      </c>
    </row>
    <row r="2509" spans="1:4" x14ac:dyDescent="0.25">
      <c r="A2509" s="241">
        <f t="shared" si="118"/>
        <v>7.8218749999994855E-2</v>
      </c>
      <c r="B2509" s="241">
        <f t="shared" si="117"/>
        <v>1.3651747242942249E-3</v>
      </c>
      <c r="C2509" s="241">
        <f t="shared" si="119"/>
        <v>0.77301045337297913</v>
      </c>
      <c r="D2509" s="241">
        <f>((C2509-C2508)/($A$3))*$D$2*'D-term Reaction'!$G$4</f>
        <v>-19.791932850227223</v>
      </c>
    </row>
    <row r="2510" spans="1:4" x14ac:dyDescent="0.25">
      <c r="A2510" s="241">
        <f t="shared" si="118"/>
        <v>7.8249999999994851E-2</v>
      </c>
      <c r="B2510" s="241">
        <f t="shared" si="117"/>
        <v>1.365720139685473E-3</v>
      </c>
      <c r="C2510" s="241">
        <f t="shared" si="119"/>
        <v>0.70710678119799653</v>
      </c>
      <c r="D2510" s="241">
        <f>((C2510-C2509)/($A$3))*$D$2*'D-term Reaction'!$G$4</f>
        <v>-22.312347251562109</v>
      </c>
    </row>
    <row r="2511" spans="1:4" x14ac:dyDescent="0.25">
      <c r="A2511" s="241">
        <f t="shared" si="118"/>
        <v>7.8281249999994848E-2</v>
      </c>
      <c r="B2511" s="241">
        <f t="shared" si="117"/>
        <v>1.3662655550767211E-3</v>
      </c>
      <c r="C2511" s="241">
        <f t="shared" si="119"/>
        <v>0.63439328417617558</v>
      </c>
      <c r="D2511" s="241">
        <f>((C2511-C2510)/($A$3))*$D$2*'D-term Reaction'!$G$4</f>
        <v>-24.617881551707697</v>
      </c>
    </row>
    <row r="2512" spans="1:4" x14ac:dyDescent="0.25">
      <c r="A2512" s="241">
        <f t="shared" si="118"/>
        <v>7.8312499999994845E-2</v>
      </c>
      <c r="B2512" s="241">
        <f t="shared" si="117"/>
        <v>1.3668109704679694E-3</v>
      </c>
      <c r="C2512" s="241">
        <f t="shared" si="119"/>
        <v>0.55557023303307129</v>
      </c>
      <c r="D2512" s="241">
        <f>((C2512-C2511)/($A$3))*$D$2*'D-term Reaction'!$G$4</f>
        <v>-26.686332195009385</v>
      </c>
    </row>
    <row r="2513" spans="1:4" x14ac:dyDescent="0.25">
      <c r="A2513" s="241">
        <f t="shared" si="118"/>
        <v>7.8343749999994841E-2</v>
      </c>
      <c r="B2513" s="241">
        <f t="shared" si="117"/>
        <v>1.3673563858592175E-3</v>
      </c>
      <c r="C2513" s="241">
        <f t="shared" si="119"/>
        <v>0.47139673684029992</v>
      </c>
      <c r="D2513" s="241">
        <f>((C2513-C2512)/($A$3))*$D$2*'D-term Reaction'!$G$4</f>
        <v>-28.497778871024671</v>
      </c>
    </row>
    <row r="2514" spans="1:4" x14ac:dyDescent="0.25">
      <c r="A2514" s="241">
        <f t="shared" si="118"/>
        <v>7.8374999999994838E-2</v>
      </c>
      <c r="B2514" s="241">
        <f t="shared" si="117"/>
        <v>1.3679018012504656E-3</v>
      </c>
      <c r="C2514" s="241">
        <f t="shared" si="119"/>
        <v>0.38268343238008923</v>
      </c>
      <c r="D2514" s="241">
        <f>((C2514-C2513)/($A$3))*$D$2*'D-term Reaction'!$G$4</f>
        <v>-30.03477635804893</v>
      </c>
    </row>
    <row r="2515" spans="1:4" x14ac:dyDescent="0.25">
      <c r="A2515" s="241">
        <f t="shared" si="118"/>
        <v>7.8406249999994834E-2</v>
      </c>
      <c r="B2515" s="241">
        <f t="shared" si="117"/>
        <v>1.3684472166417137E-3</v>
      </c>
      <c r="C2515" s="241">
        <f t="shared" si="119"/>
        <v>0.29028467727004309</v>
      </c>
      <c r="D2515" s="241">
        <f>((C2515-C2514)/($A$3))*$D$2*'D-term Reaction'!$G$4</f>
        <v>-31.282522530057218</v>
      </c>
    </row>
    <row r="2516" spans="1:4" x14ac:dyDescent="0.25">
      <c r="A2516" s="241">
        <f t="shared" si="118"/>
        <v>7.8437499999994831E-2</v>
      </c>
      <c r="B2516" s="241">
        <f t="shared" si="117"/>
        <v>1.3689926320329621E-3</v>
      </c>
      <c r="C2516" s="241">
        <f t="shared" si="119"/>
        <v>0.19509032203203136</v>
      </c>
      <c r="D2516" s="241">
        <f>((C2516-C2515)/($A$3))*$D$2*'D-term Reaction'!$G$4</f>
        <v>-32.229000909381249</v>
      </c>
    </row>
    <row r="2517" spans="1:4" x14ac:dyDescent="0.25">
      <c r="A2517" s="241">
        <f t="shared" si="118"/>
        <v>7.8468749999994827E-2</v>
      </c>
      <c r="B2517" s="241">
        <f t="shared" si="117"/>
        <v>1.3695380474242102E-3</v>
      </c>
      <c r="C2517" s="241">
        <f t="shared" si="119"/>
        <v>9.8017140345715181E-2</v>
      </c>
      <c r="D2517" s="241">
        <f>((C2517-C2516)/($A$3))*$D$2*'D-term Reaction'!$G$4</f>
        <v>-32.865096391719199</v>
      </c>
    </row>
    <row r="2518" spans="1:4" x14ac:dyDescent="0.25">
      <c r="A2518" s="241">
        <f t="shared" si="118"/>
        <v>7.8499999999994824E-2</v>
      </c>
      <c r="B2518" s="241">
        <f t="shared" si="117"/>
        <v>1.3700834628154583E-3</v>
      </c>
      <c r="C2518" s="241">
        <f t="shared" si="119"/>
        <v>1.6279269707437927E-11</v>
      </c>
      <c r="D2518" s="241">
        <f>((C2518-C2517)/($A$3))*$D$2*'D-term Reaction'!$G$4</f>
        <v>-33.184683029933815</v>
      </c>
    </row>
    <row r="2519" spans="1:4" x14ac:dyDescent="0.25">
      <c r="A2519" s="241">
        <f t="shared" si="118"/>
        <v>7.853124999999482E-2</v>
      </c>
      <c r="B2519" s="241">
        <f t="shared" si="117"/>
        <v>1.3706288782067066E-3</v>
      </c>
      <c r="C2519" s="241">
        <f t="shared" si="119"/>
        <v>-9.8017140313398282E-2</v>
      </c>
      <c r="D2519" s="241">
        <f>((C2519-C2518)/($A$3))*$D$2*'D-term Reaction'!$G$4</f>
        <v>-33.184683030015627</v>
      </c>
    </row>
    <row r="2520" spans="1:4" x14ac:dyDescent="0.25">
      <c r="A2520" s="241">
        <f t="shared" si="118"/>
        <v>7.8562499999994817E-2</v>
      </c>
      <c r="B2520" s="241">
        <f t="shared" si="117"/>
        <v>1.3711742935979547E-3</v>
      </c>
      <c r="C2520" s="241">
        <f t="shared" si="119"/>
        <v>-0.19509032200015416</v>
      </c>
      <c r="D2520" s="241">
        <f>((C2520-C2519)/($A$3))*$D$2*'D-term Reaction'!$G$4</f>
        <v>-32.865096391868072</v>
      </c>
    </row>
    <row r="2521" spans="1:4" x14ac:dyDescent="0.25">
      <c r="A2521" s="241">
        <f t="shared" si="118"/>
        <v>7.8593749999994814E-2</v>
      </c>
      <c r="B2521" s="241">
        <f t="shared" si="117"/>
        <v>1.3717197089892028E-3</v>
      </c>
      <c r="C2521" s="241">
        <f t="shared" si="119"/>
        <v>-0.29028467723885931</v>
      </c>
      <c r="D2521" s="241">
        <f>((C2521-C2520)/($A$3))*$D$2*'D-term Reaction'!$G$4</f>
        <v>-32.229000909616012</v>
      </c>
    </row>
    <row r="2522" spans="1:4" x14ac:dyDescent="0.25">
      <c r="A2522" s="241">
        <f t="shared" si="118"/>
        <v>7.862499999999481E-2</v>
      </c>
      <c r="B2522" s="241">
        <f t="shared" si="117"/>
        <v>1.3722651243804509E-3</v>
      </c>
      <c r="C2522" s="241">
        <f t="shared" si="119"/>
        <v>-0.38268343235000907</v>
      </c>
      <c r="D2522" s="241">
        <f>((C2522-C2521)/($A$3))*$D$2*'D-term Reaction'!$G$4</f>
        <v>-31.282522530430857</v>
      </c>
    </row>
    <row r="2523" spans="1:4" x14ac:dyDescent="0.25">
      <c r="A2523" s="241">
        <f t="shared" si="118"/>
        <v>7.8656249999994807E-2</v>
      </c>
      <c r="B2523" s="241">
        <f t="shared" si="117"/>
        <v>1.3728105397716993E-3</v>
      </c>
      <c r="C2523" s="241">
        <f t="shared" si="119"/>
        <v>-0.47139673681161093</v>
      </c>
      <c r="D2523" s="241">
        <f>((C2523-C2522)/($A$3))*$D$2*'D-term Reaction'!$G$4</f>
        <v>-30.034776358519924</v>
      </c>
    </row>
    <row r="2524" spans="1:4" x14ac:dyDescent="0.25">
      <c r="A2524" s="241">
        <f t="shared" si="118"/>
        <v>7.8687499999994803E-2</v>
      </c>
      <c r="B2524" s="241">
        <f t="shared" si="117"/>
        <v>1.3733559551629474E-3</v>
      </c>
      <c r="C2524" s="241">
        <f t="shared" si="119"/>
        <v>-0.55557023300602348</v>
      </c>
      <c r="D2524" s="241">
        <f>((C2524-C2523)/($A$3))*$D$2*'D-term Reaction'!$G$4</f>
        <v>-28.497778871580312</v>
      </c>
    </row>
    <row r="2525" spans="1:4" x14ac:dyDescent="0.25">
      <c r="A2525" s="241">
        <f t="shared" si="118"/>
        <v>7.87187499999948E-2</v>
      </c>
      <c r="B2525" s="241">
        <f t="shared" si="117"/>
        <v>1.3739013705541955E-3</v>
      </c>
      <c r="C2525" s="241">
        <f t="shared" si="119"/>
        <v>-0.6343932841509855</v>
      </c>
      <c r="D2525" s="241">
        <f>((C2525-C2524)/($A$3))*$D$2*'D-term Reaction'!$G$4</f>
        <v>-26.686332195638343</v>
      </c>
    </row>
    <row r="2526" spans="1:4" x14ac:dyDescent="0.25">
      <c r="A2526" s="241">
        <f t="shared" si="118"/>
        <v>7.8749999999994796E-2</v>
      </c>
      <c r="B2526" s="241">
        <f t="shared" si="117"/>
        <v>1.3744467859454438E-3</v>
      </c>
      <c r="C2526" s="241">
        <f t="shared" si="119"/>
        <v>-0.70710678117501435</v>
      </c>
      <c r="D2526" s="241">
        <f>((C2526-C2525)/($A$3))*$D$2*'D-term Reaction'!$G$4</f>
        <v>-24.617881552455209</v>
      </c>
    </row>
    <row r="2527" spans="1:4" x14ac:dyDescent="0.25">
      <c r="A2527" s="241">
        <f t="shared" si="118"/>
        <v>7.8781249999994793E-2</v>
      </c>
      <c r="B2527" s="241">
        <f t="shared" si="117"/>
        <v>1.3749922013366919E-3</v>
      </c>
      <c r="C2527" s="241">
        <f t="shared" si="119"/>
        <v>-0.77301045335237828</v>
      </c>
      <c r="D2527" s="241">
        <f>((C2527-C2526)/($A$3))*$D$2*'D-term Reaction'!$G$4</f>
        <v>-22.31234725236833</v>
      </c>
    </row>
    <row r="2528" spans="1:4" x14ac:dyDescent="0.25">
      <c r="A2528" s="241">
        <f t="shared" si="118"/>
        <v>7.881249999999479E-2</v>
      </c>
      <c r="B2528" s="241">
        <f t="shared" si="117"/>
        <v>1.37553761672794E-3</v>
      </c>
      <c r="C2528" s="241">
        <f t="shared" si="119"/>
        <v>-0.83146961229344774</v>
      </c>
      <c r="D2528" s="241">
        <f>((C2528-C2527)/($A$3))*$D$2*'D-term Reaction'!$G$4</f>
        <v>-19.791932851088472</v>
      </c>
    </row>
    <row r="2529" spans="1:4" x14ac:dyDescent="0.25">
      <c r="A2529" s="241">
        <f t="shared" si="118"/>
        <v>7.8843749999994786E-2</v>
      </c>
      <c r="B2529" s="241">
        <f t="shared" si="117"/>
        <v>1.3760830321191881E-3</v>
      </c>
      <c r="C2529" s="241">
        <f t="shared" si="119"/>
        <v>-0.88192126434062734</v>
      </c>
      <c r="D2529" s="241">
        <f>((C2529-C2528)/($A$3))*$D$2*'D-term Reaction'!$G$4</f>
        <v>-17.080911317093125</v>
      </c>
    </row>
    <row r="2530" spans="1:4" x14ac:dyDescent="0.25">
      <c r="A2530" s="241">
        <f t="shared" si="118"/>
        <v>7.8874999999994783E-2</v>
      </c>
      <c r="B2530" s="241">
        <f t="shared" si="117"/>
        <v>1.3766284475104364E-3</v>
      </c>
      <c r="C2530" s="241">
        <f t="shared" si="119"/>
        <v>-0.92387953250501731</v>
      </c>
      <c r="D2530" s="241">
        <f>((C2530-C2529)/($A$3))*$D$2*'D-term Reaction'!$G$4</f>
        <v>-14.205391269735864</v>
      </c>
    </row>
    <row r="2531" spans="1:4" x14ac:dyDescent="0.25">
      <c r="A2531" s="241">
        <f t="shared" si="118"/>
        <v>7.8906249999994779E-2</v>
      </c>
      <c r="B2531" s="241">
        <f t="shared" si="117"/>
        <v>1.3771738629016846E-3</v>
      </c>
      <c r="C2531" s="241">
        <f t="shared" si="119"/>
        <v>-0.95694033572744797</v>
      </c>
      <c r="D2531" s="241">
        <f>((C2531-C2530)/($A$3))*$D$2*'D-term Reaction'!$G$4</f>
        <v>-11.193065538986122</v>
      </c>
    </row>
    <row r="2532" spans="1:4" x14ac:dyDescent="0.25">
      <c r="A2532" s="241">
        <f t="shared" si="118"/>
        <v>7.8937499999994776E-2</v>
      </c>
      <c r="B2532" s="241">
        <f t="shared" si="117"/>
        <v>1.3777192782929327E-3</v>
      </c>
      <c r="C2532" s="241">
        <f t="shared" si="119"/>
        <v>-0.98078528040002166</v>
      </c>
      <c r="D2532" s="241">
        <f>((C2532-C2531)/($A$3))*$D$2*'D-term Reaction'!$G$4</f>
        <v>-8.0729444683465488</v>
      </c>
    </row>
    <row r="2533" spans="1:4" x14ac:dyDescent="0.25">
      <c r="A2533" s="241">
        <f t="shared" si="118"/>
        <v>7.8968749999994772E-2</v>
      </c>
      <c r="B2533" s="241">
        <f t="shared" si="117"/>
        <v>1.378264693684181E-3</v>
      </c>
      <c r="C2533" s="241">
        <f t="shared" si="119"/>
        <v>-0.99518472667058855</v>
      </c>
      <c r="D2533" s="241">
        <f>((C2533-C2532)/($A$3))*$D$2*'D-term Reaction'!$G$4</f>
        <v>-4.875076529363124</v>
      </c>
    </row>
    <row r="2534" spans="1:4" x14ac:dyDescent="0.25">
      <c r="A2534" s="241">
        <f t="shared" si="118"/>
        <v>7.8999999999994769E-2</v>
      </c>
      <c r="B2534" s="241">
        <f t="shared" si="117"/>
        <v>1.3788101090754291E-3</v>
      </c>
      <c r="C2534" s="241">
        <f t="shared" si="119"/>
        <v>-1</v>
      </c>
      <c r="D2534" s="241">
        <f>((C2534-C2533)/($A$3))*$D$2*'D-term Reaction'!$G$4</f>
        <v>-1.6302589384055408</v>
      </c>
    </row>
    <row r="2535" spans="1:4" x14ac:dyDescent="0.25">
      <c r="A2535" s="241">
        <f t="shared" si="118"/>
        <v>7.9031249999994765E-2</v>
      </c>
      <c r="B2535" s="241">
        <f t="shared" si="117"/>
        <v>1.3793555244666772E-3</v>
      </c>
      <c r="C2535" s="241">
        <f t="shared" si="119"/>
        <v>-0.99518472667381153</v>
      </c>
      <c r="D2535" s="241">
        <f>((C2535-C2534)/($A$3))*$D$2*'D-term Reaction'!$G$4</f>
        <v>1.6302589373143697</v>
      </c>
    </row>
    <row r="2536" spans="1:4" x14ac:dyDescent="0.25">
      <c r="A2536" s="241">
        <f t="shared" si="118"/>
        <v>7.9062499999994762E-2</v>
      </c>
      <c r="B2536" s="241">
        <f t="shared" si="117"/>
        <v>1.3799009398579253E-3</v>
      </c>
      <c r="C2536" s="241">
        <f t="shared" si="119"/>
        <v>-0.98078528040644219</v>
      </c>
      <c r="D2536" s="241">
        <f>((C2536-C2535)/($A$3))*$D$2*'D-term Reaction'!$G$4</f>
        <v>4.8750765282805606</v>
      </c>
    </row>
    <row r="2537" spans="1:4" x14ac:dyDescent="0.25">
      <c r="A2537" s="241">
        <f t="shared" si="118"/>
        <v>7.9093749999994759E-2</v>
      </c>
      <c r="B2537" s="241">
        <f t="shared" si="117"/>
        <v>1.3804463552491736E-3</v>
      </c>
      <c r="C2537" s="241">
        <f t="shared" si="119"/>
        <v>-0.95694033573698478</v>
      </c>
      <c r="D2537" s="241">
        <f>((C2537-C2536)/($A$3))*$D$2*'D-term Reaction'!$G$4</f>
        <v>8.0729444672915012</v>
      </c>
    </row>
    <row r="2538" spans="1:4" x14ac:dyDescent="0.25">
      <c r="A2538" s="241">
        <f t="shared" si="118"/>
        <v>7.9124999999994755E-2</v>
      </c>
      <c r="B2538" s="241">
        <f t="shared" si="117"/>
        <v>1.3809917706404217E-3</v>
      </c>
      <c r="C2538" s="241">
        <f t="shared" si="119"/>
        <v>-0.92387953251758981</v>
      </c>
      <c r="D2538" s="241">
        <f>((C2538-C2537)/($A$3))*$D$2*'D-term Reaction'!$G$4</f>
        <v>11.193065537958363</v>
      </c>
    </row>
    <row r="2539" spans="1:4" x14ac:dyDescent="0.25">
      <c r="A2539" s="241">
        <f t="shared" si="118"/>
        <v>7.9156249999994752E-2</v>
      </c>
      <c r="B2539" s="241">
        <f t="shared" si="117"/>
        <v>1.3815371860316698E-3</v>
      </c>
      <c r="C2539" s="241">
        <f t="shared" si="119"/>
        <v>-0.88192126435612783</v>
      </c>
      <c r="D2539" s="241">
        <f>((C2539-C2538)/($A$3))*$D$2*'D-term Reaction'!$G$4</f>
        <v>14.205391268744565</v>
      </c>
    </row>
    <row r="2540" spans="1:4" x14ac:dyDescent="0.25">
      <c r="A2540" s="241">
        <f t="shared" si="118"/>
        <v>7.9187499999994748E-2</v>
      </c>
      <c r="B2540" s="241">
        <f t="shared" si="117"/>
        <v>1.3820826014229179E-3</v>
      </c>
      <c r="C2540" s="241">
        <f t="shared" si="119"/>
        <v>-0.83146961231173178</v>
      </c>
      <c r="D2540" s="241">
        <f>((C2540-C2539)/($A$3))*$D$2*'D-term Reaction'!$G$4</f>
        <v>17.080911316150726</v>
      </c>
    </row>
    <row r="2541" spans="1:4" x14ac:dyDescent="0.25">
      <c r="A2541" s="241">
        <f t="shared" si="118"/>
        <v>7.9218749999994745E-2</v>
      </c>
      <c r="B2541" s="241">
        <f t="shared" si="117"/>
        <v>1.3826280168141663E-3</v>
      </c>
      <c r="C2541" s="241">
        <f t="shared" si="119"/>
        <v>-0.77301045337320229</v>
      </c>
      <c r="D2541" s="241">
        <f>((C2541-C2540)/($A$3))*$D$2*'D-term Reaction'!$G$4</f>
        <v>19.791932850228541</v>
      </c>
    </row>
    <row r="2542" spans="1:4" x14ac:dyDescent="0.25">
      <c r="A2542" s="241">
        <f t="shared" si="118"/>
        <v>7.9249999999994741E-2</v>
      </c>
      <c r="B2542" s="241">
        <f t="shared" si="117"/>
        <v>1.3831734322054144E-3</v>
      </c>
      <c r="C2542" s="241">
        <f t="shared" si="119"/>
        <v>-0.70710678119824533</v>
      </c>
      <c r="D2542" s="241">
        <f>((C2542-C2541)/($A$3))*$D$2*'D-term Reaction'!$G$4</f>
        <v>22.31234725155343</v>
      </c>
    </row>
    <row r="2543" spans="1:4" x14ac:dyDescent="0.25">
      <c r="A2543" s="241">
        <f t="shared" si="118"/>
        <v>7.9281249999994738E-2</v>
      </c>
      <c r="B2543" s="241">
        <f t="shared" si="117"/>
        <v>1.3837188475966625E-3</v>
      </c>
      <c r="C2543" s="241">
        <f t="shared" si="119"/>
        <v>-0.63439328417644747</v>
      </c>
      <c r="D2543" s="241">
        <f>((C2543-C2542)/($A$3))*$D$2*'D-term Reaction'!$G$4</f>
        <v>24.617881551699877</v>
      </c>
    </row>
    <row r="2544" spans="1:4" x14ac:dyDescent="0.25">
      <c r="A2544" s="241">
        <f t="shared" si="118"/>
        <v>7.9312499999994734E-2</v>
      </c>
      <c r="B2544" s="241">
        <f t="shared" si="117"/>
        <v>1.3842642629879108E-3</v>
      </c>
      <c r="C2544" s="241">
        <f t="shared" si="119"/>
        <v>-0.55557023303336384</v>
      </c>
      <c r="D2544" s="241">
        <f>((C2544-C2543)/($A$3))*$D$2*'D-term Reaction'!$G$4</f>
        <v>26.68633219500239</v>
      </c>
    </row>
    <row r="2545" spans="1:4" x14ac:dyDescent="0.25">
      <c r="A2545" s="241">
        <f t="shared" si="118"/>
        <v>7.9343749999994731E-2</v>
      </c>
      <c r="B2545" s="241">
        <f t="shared" si="117"/>
        <v>1.3848096783791589E-3</v>
      </c>
      <c r="C2545" s="241">
        <f t="shared" si="119"/>
        <v>-0.47139673684058514</v>
      </c>
      <c r="D2545" s="241">
        <f>((C2545-C2544)/($A$3))*$D$2*'D-term Reaction'!$G$4</f>
        <v>28.497778871027155</v>
      </c>
    </row>
    <row r="2546" spans="1:4" x14ac:dyDescent="0.25">
      <c r="A2546" s="241">
        <f t="shared" si="118"/>
        <v>7.9374999999994728E-2</v>
      </c>
      <c r="B2546" s="241">
        <f t="shared" si="117"/>
        <v>1.385355093770407E-3</v>
      </c>
      <c r="C2546" s="241">
        <f t="shared" si="119"/>
        <v>-0.38268343238038804</v>
      </c>
      <c r="D2546" s="241">
        <f>((C2546-C2545)/($A$3))*$D$2*'D-term Reaction'!$G$4</f>
        <v>30.034776358044326</v>
      </c>
    </row>
    <row r="2547" spans="1:4" x14ac:dyDescent="0.25">
      <c r="A2547" s="241">
        <f t="shared" si="118"/>
        <v>7.9406249999994724E-2</v>
      </c>
      <c r="B2547" s="241">
        <f t="shared" ref="B2547:B2610" si="120">RADIANS(A2547)</f>
        <v>1.3859005091616551E-3</v>
      </c>
      <c r="C2547" s="241">
        <f t="shared" si="119"/>
        <v>-0.29028467727032536</v>
      </c>
      <c r="D2547" s="241">
        <f>((C2547-C2546)/($A$3))*$D$2*'D-term Reaction'!$G$4</f>
        <v>31.282522530062817</v>
      </c>
    </row>
    <row r="2548" spans="1:4" x14ac:dyDescent="0.25">
      <c r="A2548" s="241">
        <f t="shared" si="118"/>
        <v>7.9437499999994721E-2</v>
      </c>
      <c r="B2548" s="241">
        <f t="shared" si="120"/>
        <v>1.3864459245529035E-3</v>
      </c>
      <c r="C2548" s="241">
        <f t="shared" si="119"/>
        <v>-0.19509032203237645</v>
      </c>
      <c r="D2548" s="241">
        <f>((C2548-C2547)/($A$3))*$D$2*'D-term Reaction'!$G$4</f>
        <v>32.229000909359982</v>
      </c>
    </row>
    <row r="2549" spans="1:4" x14ac:dyDescent="0.25">
      <c r="A2549" s="241">
        <f t="shared" si="118"/>
        <v>7.9468749999994717E-2</v>
      </c>
      <c r="B2549" s="241">
        <f t="shared" si="120"/>
        <v>1.3869913399441516E-3</v>
      </c>
      <c r="C2549" s="241">
        <f t="shared" si="119"/>
        <v>-9.8017140346065332E-2</v>
      </c>
      <c r="D2549" s="241">
        <f>((C2549-C2548)/($A$3))*$D$2*'D-term Reaction'!$G$4</f>
        <v>32.865096391717486</v>
      </c>
    </row>
    <row r="2550" spans="1:4" x14ac:dyDescent="0.25">
      <c r="A2550" s="241">
        <f t="shared" si="118"/>
        <v>7.9499999999994714E-2</v>
      </c>
      <c r="B2550" s="241">
        <f t="shared" si="120"/>
        <v>1.3875367553353997E-3</v>
      </c>
      <c r="C2550" s="241">
        <f t="shared" si="119"/>
        <v>-1.6631110876484667E-11</v>
      </c>
      <c r="D2550" s="241">
        <f>((C2550-C2549)/($A$3))*$D$2*'D-term Reaction'!$G$4</f>
        <v>33.184683029933247</v>
      </c>
    </row>
    <row r="2551" spans="1:4" x14ac:dyDescent="0.25">
      <c r="A2551" s="241">
        <f t="shared" si="118"/>
        <v>7.953124999999471E-2</v>
      </c>
      <c r="B2551" s="241">
        <f t="shared" si="120"/>
        <v>1.388082170726648E-3</v>
      </c>
      <c r="C2551" s="241">
        <f t="shared" si="119"/>
        <v>9.8017140313019849E-2</v>
      </c>
      <c r="D2551" s="241">
        <f>((C2551-C2550)/($A$3))*$D$2*'D-term Reaction'!$G$4</f>
        <v>33.184683030006624</v>
      </c>
    </row>
    <row r="2552" spans="1:4" x14ac:dyDescent="0.25">
      <c r="A2552" s="241">
        <f t="shared" si="118"/>
        <v>7.9562499999994707E-2</v>
      </c>
      <c r="B2552" s="241">
        <f t="shared" si="120"/>
        <v>1.3886275861178961E-3</v>
      </c>
      <c r="C2552" s="241">
        <f t="shared" si="119"/>
        <v>0.19509032199980908</v>
      </c>
      <c r="D2552" s="241">
        <f>((C2552-C2551)/($A$3))*$D$2*'D-term Reaction'!$G$4</f>
        <v>32.865096391879355</v>
      </c>
    </row>
    <row r="2553" spans="1:4" x14ac:dyDescent="0.25">
      <c r="A2553" s="241">
        <f t="shared" si="118"/>
        <v>7.9593749999994703E-2</v>
      </c>
      <c r="B2553" s="241">
        <f t="shared" si="120"/>
        <v>1.3891730015091442E-3</v>
      </c>
      <c r="C2553" s="241">
        <f t="shared" si="119"/>
        <v>0.29028467723852264</v>
      </c>
      <c r="D2553" s="241">
        <f>((C2553-C2552)/($A$3))*$D$2*'D-term Reaction'!$G$4</f>
        <v>32.229000909618861</v>
      </c>
    </row>
    <row r="2554" spans="1:4" x14ac:dyDescent="0.25">
      <c r="A2554" s="241">
        <f t="shared" si="118"/>
        <v>7.96249999999947E-2</v>
      </c>
      <c r="B2554" s="241">
        <f t="shared" si="120"/>
        <v>1.3897184169003923E-3</v>
      </c>
      <c r="C2554" s="241">
        <f t="shared" si="119"/>
        <v>0.38268343234968399</v>
      </c>
      <c r="D2554" s="241">
        <f>((C2554-C2553)/($A$3))*$D$2*'D-term Reaction'!$G$4</f>
        <v>31.282522530434782</v>
      </c>
    </row>
    <row r="2555" spans="1:4" x14ac:dyDescent="0.25">
      <c r="A2555" s="241">
        <f t="shared" ref="A2555:A2618" si="121">A2554+$A$3</f>
        <v>7.9656249999994697E-2</v>
      </c>
      <c r="B2555" s="241">
        <f t="shared" si="120"/>
        <v>1.3902638322916406E-3</v>
      </c>
      <c r="C2555" s="241">
        <f t="shared" ref="C2555:C2618" si="122">$C$2*COS(B2555*$B$2*360)</f>
        <v>0.47139673681132571</v>
      </c>
      <c r="D2555" s="241">
        <f>((C2555-C2554)/($A$3))*$D$2*'D-term Reaction'!$G$4</f>
        <v>30.034776358533417</v>
      </c>
    </row>
    <row r="2556" spans="1:4" x14ac:dyDescent="0.25">
      <c r="A2556" s="241">
        <f t="shared" si="121"/>
        <v>7.9687499999994693E-2</v>
      </c>
      <c r="B2556" s="241">
        <f t="shared" si="120"/>
        <v>1.3908092476828888E-3</v>
      </c>
      <c r="C2556" s="241">
        <f t="shared" si="122"/>
        <v>0.55557023300575459</v>
      </c>
      <c r="D2556" s="241">
        <f>((C2556-C2555)/($A$3))*$D$2*'D-term Reaction'!$G$4</f>
        <v>28.49777887158584</v>
      </c>
    </row>
    <row r="2557" spans="1:4" x14ac:dyDescent="0.25">
      <c r="A2557" s="241">
        <f t="shared" si="121"/>
        <v>7.971874999999469E-2</v>
      </c>
      <c r="B2557" s="241">
        <f t="shared" si="120"/>
        <v>1.3913546630741369E-3</v>
      </c>
      <c r="C2557" s="241">
        <f t="shared" si="122"/>
        <v>0.63439328415075746</v>
      </c>
      <c r="D2557" s="241">
        <f>((C2557-C2556)/($A$3))*$D$2*'D-term Reaction'!$G$4</f>
        <v>26.68633219565217</v>
      </c>
    </row>
    <row r="2558" spans="1:4" x14ac:dyDescent="0.25">
      <c r="A2558" s="241">
        <f t="shared" si="121"/>
        <v>7.9749999999994686E-2</v>
      </c>
      <c r="B2558" s="241">
        <f t="shared" si="120"/>
        <v>1.391900078465385E-3</v>
      </c>
      <c r="C2558" s="241">
        <f t="shared" si="122"/>
        <v>0.70710678117472536</v>
      </c>
      <c r="D2558" s="241">
        <f>((C2558-C2557)/($A$3))*$D$2*'D-term Reaction'!$G$4</f>
        <v>24.617881552434568</v>
      </c>
    </row>
    <row r="2559" spans="1:4" x14ac:dyDescent="0.25">
      <c r="A2559" s="241">
        <f t="shared" si="121"/>
        <v>7.9781249999994683E-2</v>
      </c>
      <c r="B2559" s="241">
        <f t="shared" si="120"/>
        <v>1.3924454938566333E-3</v>
      </c>
      <c r="C2559" s="241">
        <f t="shared" si="122"/>
        <v>0.77301045335213703</v>
      </c>
      <c r="D2559" s="241">
        <f>((C2559-C2558)/($A$3))*$D$2*'D-term Reaction'!$G$4</f>
        <v>22.312347252384491</v>
      </c>
    </row>
    <row r="2560" spans="1:4" x14ac:dyDescent="0.25">
      <c r="A2560" s="241">
        <f t="shared" si="121"/>
        <v>7.9812499999994679E-2</v>
      </c>
      <c r="B2560" s="241">
        <f t="shared" si="120"/>
        <v>1.3929909092478814E-3</v>
      </c>
      <c r="C2560" s="241">
        <f t="shared" si="122"/>
        <v>0.83146961229325234</v>
      </c>
      <c r="D2560" s="241">
        <f>((C2560-C2559)/($A$3))*$D$2*'D-term Reaction'!$G$4</f>
        <v>19.791932851103997</v>
      </c>
    </row>
    <row r="2561" spans="1:4" x14ac:dyDescent="0.25">
      <c r="A2561" s="241">
        <f t="shared" si="121"/>
        <v>7.9843749999994676E-2</v>
      </c>
      <c r="B2561" s="241">
        <f t="shared" si="120"/>
        <v>1.3935363246391295E-3</v>
      </c>
      <c r="C2561" s="241">
        <f t="shared" si="122"/>
        <v>0.88192126434046147</v>
      </c>
      <c r="D2561" s="241">
        <f>((C2561-C2560)/($A$3))*$D$2*'D-term Reaction'!$G$4</f>
        <v>17.080911317103123</v>
      </c>
    </row>
    <row r="2562" spans="1:4" x14ac:dyDescent="0.25">
      <c r="A2562" s="241">
        <f t="shared" si="121"/>
        <v>7.9874999999994672E-2</v>
      </c>
      <c r="B2562" s="241">
        <f t="shared" si="120"/>
        <v>1.3940817400303778E-3</v>
      </c>
      <c r="C2562" s="241">
        <f t="shared" si="122"/>
        <v>0.92387953250488264</v>
      </c>
      <c r="D2562" s="241">
        <f>((C2562-C2561)/($A$3))*$D$2*'D-term Reaction'!$G$4</f>
        <v>14.205391269746427</v>
      </c>
    </row>
    <row r="2563" spans="1:4" x14ac:dyDescent="0.25">
      <c r="A2563" s="241">
        <f t="shared" si="121"/>
        <v>7.9906249999994669E-2</v>
      </c>
      <c r="B2563" s="241">
        <f t="shared" si="120"/>
        <v>1.3946271554216259E-3</v>
      </c>
      <c r="C2563" s="241">
        <f t="shared" si="122"/>
        <v>0.95694033572734583</v>
      </c>
      <c r="D2563" s="241">
        <f>((C2563-C2562)/($A$3))*$D$2*'D-term Reaction'!$G$4</f>
        <v>11.193065538997136</v>
      </c>
    </row>
    <row r="2564" spans="1:4" x14ac:dyDescent="0.25">
      <c r="A2564" s="241">
        <f t="shared" si="121"/>
        <v>7.9937499999994666E-2</v>
      </c>
      <c r="B2564" s="241">
        <f t="shared" si="120"/>
        <v>1.395172570812874E-3</v>
      </c>
      <c r="C2564" s="241">
        <f t="shared" si="122"/>
        <v>0.98078528039995305</v>
      </c>
      <c r="D2564" s="241">
        <f>((C2564-C2563)/($A$3))*$D$2*'D-term Reaction'!$G$4</f>
        <v>8.0729444683579015</v>
      </c>
    </row>
    <row r="2565" spans="1:4" x14ac:dyDescent="0.25">
      <c r="A2565" s="241">
        <f t="shared" si="121"/>
        <v>7.9968749999994662E-2</v>
      </c>
      <c r="B2565" s="241">
        <f t="shared" si="120"/>
        <v>1.3957179862041222E-3</v>
      </c>
      <c r="C2565" s="241">
        <f t="shared" si="122"/>
        <v>0.99518472667055125</v>
      </c>
      <c r="D2565" s="241">
        <f>((C2565-C2564)/($A$3))*$D$2*'D-term Reaction'!$G$4</f>
        <v>4.8750765293737235</v>
      </c>
    </row>
    <row r="2566" spans="1:4" x14ac:dyDescent="0.25">
      <c r="A2566" s="241">
        <f t="shared" si="121"/>
        <v>7.9999999999994659E-2</v>
      </c>
      <c r="B2566" s="241">
        <f t="shared" si="120"/>
        <v>1.3962634015953705E-3</v>
      </c>
      <c r="C2566" s="241">
        <f t="shared" si="122"/>
        <v>1</v>
      </c>
      <c r="D2566" s="241">
        <f>((C2566-C2565)/($A$3))*$D$2*'D-term Reaction'!$G$4</f>
        <v>1.6302589384181703</v>
      </c>
    </row>
    <row r="2567" spans="1:4" x14ac:dyDescent="0.25">
      <c r="A2567" s="241">
        <f t="shared" si="121"/>
        <v>8.0031249999994655E-2</v>
      </c>
      <c r="B2567" s="241">
        <f t="shared" si="120"/>
        <v>1.3968088169866186E-3</v>
      </c>
      <c r="C2567" s="241">
        <f t="shared" si="122"/>
        <v>0.99518472667384328</v>
      </c>
      <c r="D2567" s="241">
        <f>((C2567-C2566)/($A$3))*$D$2*'D-term Reaction'!$G$4</f>
        <v>-1.6302589373036194</v>
      </c>
    </row>
    <row r="2568" spans="1:4" x14ac:dyDescent="0.25">
      <c r="A2568" s="241">
        <f t="shared" si="121"/>
        <v>8.0062499999994652E-2</v>
      </c>
      <c r="B2568" s="241">
        <f t="shared" si="120"/>
        <v>1.3973542323778667E-3</v>
      </c>
      <c r="C2568" s="241">
        <f t="shared" si="122"/>
        <v>0.98078528040651081</v>
      </c>
      <c r="D2568" s="241">
        <f>((C2568-C2567)/($A$3))*$D$2*'D-term Reaction'!$G$4</f>
        <v>-4.8750765282680817</v>
      </c>
    </row>
    <row r="2569" spans="1:4" x14ac:dyDescent="0.25">
      <c r="A2569" s="241">
        <f t="shared" si="121"/>
        <v>8.0093749999994648E-2</v>
      </c>
      <c r="B2569" s="241">
        <f t="shared" si="120"/>
        <v>1.397899647769115E-3</v>
      </c>
      <c r="C2569" s="241">
        <f t="shared" si="122"/>
        <v>0.95694033573708692</v>
      </c>
      <c r="D2569" s="241">
        <f>((C2569-C2568)/($A$3))*$D$2*'D-term Reaction'!$G$4</f>
        <v>-8.0729444672801502</v>
      </c>
    </row>
    <row r="2570" spans="1:4" x14ac:dyDescent="0.25">
      <c r="A2570" s="241">
        <f t="shared" si="121"/>
        <v>8.0124999999994645E-2</v>
      </c>
      <c r="B2570" s="241">
        <f t="shared" si="120"/>
        <v>1.3984450631603631E-3</v>
      </c>
      <c r="C2570" s="241">
        <f t="shared" si="122"/>
        <v>0.92387953251772448</v>
      </c>
      <c r="D2570" s="241">
        <f>((C2570-C2569)/($A$3))*$D$2*'D-term Reaction'!$G$4</f>
        <v>-11.193065537947348</v>
      </c>
    </row>
    <row r="2571" spans="1:4" x14ac:dyDescent="0.25">
      <c r="A2571" s="241">
        <f t="shared" si="121"/>
        <v>8.0156249999994642E-2</v>
      </c>
      <c r="B2571" s="241">
        <f t="shared" si="120"/>
        <v>1.3989904785516112E-3</v>
      </c>
      <c r="C2571" s="241">
        <f t="shared" si="122"/>
        <v>0.8819212643562937</v>
      </c>
      <c r="D2571" s="241">
        <f>((C2571-C2570)/($A$3))*$D$2*'D-term Reaction'!$G$4</f>
        <v>-14.205391268734004</v>
      </c>
    </row>
    <row r="2572" spans="1:4" x14ac:dyDescent="0.25">
      <c r="A2572" s="241">
        <f t="shared" si="121"/>
        <v>8.0187499999994638E-2</v>
      </c>
      <c r="B2572" s="241">
        <f t="shared" si="120"/>
        <v>1.3995358939428593E-3</v>
      </c>
      <c r="C2572" s="241">
        <f t="shared" si="122"/>
        <v>0.83146961231192729</v>
      </c>
      <c r="D2572" s="241">
        <f>((C2572-C2571)/($A$3))*$D$2*'D-term Reaction'!$G$4</f>
        <v>-17.080911316140693</v>
      </c>
    </row>
    <row r="2573" spans="1:4" x14ac:dyDescent="0.25">
      <c r="A2573" s="241">
        <f t="shared" si="121"/>
        <v>8.0218749999994635E-2</v>
      </c>
      <c r="B2573" s="241">
        <f t="shared" si="120"/>
        <v>1.4000813093341077E-3</v>
      </c>
      <c r="C2573" s="241">
        <f t="shared" si="122"/>
        <v>0.77301045337344354</v>
      </c>
      <c r="D2573" s="241">
        <f>((C2573-C2572)/($A$3))*$D$2*'D-term Reaction'!$G$4</f>
        <v>-19.791932850213055</v>
      </c>
    </row>
    <row r="2574" spans="1:4" x14ac:dyDescent="0.25">
      <c r="A2574" s="241">
        <f t="shared" si="121"/>
        <v>8.0249999999994631E-2</v>
      </c>
      <c r="B2574" s="241">
        <f t="shared" si="120"/>
        <v>1.4006267247253558E-3</v>
      </c>
      <c r="C2574" s="241">
        <f t="shared" si="122"/>
        <v>0.70710678119845394</v>
      </c>
      <c r="D2574" s="241">
        <f>((C2574-C2573)/($A$3))*$D$2*'D-term Reaction'!$G$4</f>
        <v>-22.312347251564475</v>
      </c>
    </row>
    <row r="2575" spans="1:4" x14ac:dyDescent="0.25">
      <c r="A2575" s="241">
        <f t="shared" si="121"/>
        <v>8.0281249999994628E-2</v>
      </c>
      <c r="B2575" s="241">
        <f t="shared" si="120"/>
        <v>1.4011721401166039E-3</v>
      </c>
      <c r="C2575" s="241">
        <f t="shared" si="122"/>
        <v>0.63439328417669749</v>
      </c>
      <c r="D2575" s="241">
        <f>((C2575-C2574)/($A$3))*$D$2*'D-term Reaction'!$G$4</f>
        <v>-24.617881551685858</v>
      </c>
    </row>
    <row r="2576" spans="1:4" x14ac:dyDescent="0.25">
      <c r="A2576" s="241">
        <f t="shared" si="121"/>
        <v>8.0312499999994624E-2</v>
      </c>
      <c r="B2576" s="241">
        <f t="shared" si="120"/>
        <v>1.4017175555078522E-3</v>
      </c>
      <c r="C2576" s="241">
        <f t="shared" si="122"/>
        <v>0.55557023303363273</v>
      </c>
      <c r="D2576" s="241">
        <f>((C2576-C2575)/($A$3))*$D$2*'D-term Reaction'!$G$4</f>
        <v>-26.686332194996002</v>
      </c>
    </row>
    <row r="2577" spans="1:4" x14ac:dyDescent="0.25">
      <c r="A2577" s="241">
        <f t="shared" si="121"/>
        <v>8.0343749999994621E-2</v>
      </c>
      <c r="B2577" s="241">
        <f t="shared" si="120"/>
        <v>1.4022629708991003E-3</v>
      </c>
      <c r="C2577" s="241">
        <f t="shared" si="122"/>
        <v>0.47139673684089545</v>
      </c>
      <c r="D2577" s="241">
        <f>((C2577-C2576)/($A$3))*$D$2*'D-term Reaction'!$G$4</f>
        <v>-28.497778871013132</v>
      </c>
    </row>
    <row r="2578" spans="1:4" x14ac:dyDescent="0.25">
      <c r="A2578" s="241">
        <f t="shared" si="121"/>
        <v>8.0374999999994617E-2</v>
      </c>
      <c r="B2578" s="241">
        <f t="shared" si="120"/>
        <v>1.4028083862903484E-3</v>
      </c>
      <c r="C2578" s="241">
        <f t="shared" si="122"/>
        <v>0.38268343238071306</v>
      </c>
      <c r="D2578" s="241">
        <f>((C2578-C2577)/($A$3))*$D$2*'D-term Reaction'!$G$4</f>
        <v>-30.034776358039345</v>
      </c>
    </row>
    <row r="2579" spans="1:4" x14ac:dyDescent="0.25">
      <c r="A2579" s="241">
        <f t="shared" si="121"/>
        <v>8.0406249999994614E-2</v>
      </c>
      <c r="B2579" s="241">
        <f t="shared" si="120"/>
        <v>1.4033538016815965E-3</v>
      </c>
      <c r="C2579" s="241">
        <f t="shared" si="122"/>
        <v>0.29028467727066209</v>
      </c>
      <c r="D2579" s="241">
        <f>((C2579-C2578)/($A$3))*$D$2*'D-term Reaction'!$G$4</f>
        <v>-31.282522530058852</v>
      </c>
    </row>
    <row r="2580" spans="1:4" x14ac:dyDescent="0.25">
      <c r="A2580" s="241">
        <f t="shared" si="121"/>
        <v>8.0437499999994611E-2</v>
      </c>
      <c r="B2580" s="241">
        <f t="shared" si="120"/>
        <v>1.4038992170728448E-3</v>
      </c>
      <c r="C2580" s="241">
        <f t="shared" si="122"/>
        <v>0.1950903220327215</v>
      </c>
      <c r="D2580" s="241">
        <f>((C2580-C2579)/($A$3))*$D$2*'D-term Reaction'!$G$4</f>
        <v>-32.229000909357161</v>
      </c>
    </row>
    <row r="2581" spans="1:4" x14ac:dyDescent="0.25">
      <c r="A2581" s="241">
        <f t="shared" si="121"/>
        <v>8.0468749999994607E-2</v>
      </c>
      <c r="B2581" s="241">
        <f t="shared" si="120"/>
        <v>1.404444632464093E-3</v>
      </c>
      <c r="C2581" s="241">
        <f t="shared" si="122"/>
        <v>9.8017140346443765E-2</v>
      </c>
      <c r="D2581" s="241">
        <f>((C2581-C2580)/($A$3))*$D$2*'D-term Reaction'!$G$4</f>
        <v>-32.865096391706189</v>
      </c>
    </row>
    <row r="2582" spans="1:4" x14ac:dyDescent="0.25">
      <c r="A2582" s="241">
        <f t="shared" si="121"/>
        <v>8.0499999999994604E-2</v>
      </c>
      <c r="B2582" s="241">
        <f t="shared" si="120"/>
        <v>1.4049900478553411E-3</v>
      </c>
      <c r="C2582" s="241">
        <f t="shared" si="122"/>
        <v>1.6982952045531408E-11</v>
      </c>
      <c r="D2582" s="241">
        <f>((C2582-C2581)/($A$3))*$D$2*'D-term Reaction'!$G$4</f>
        <v>-33.184683029942249</v>
      </c>
    </row>
    <row r="2583" spans="1:4" x14ac:dyDescent="0.25">
      <c r="A2583" s="241">
        <f t="shared" si="121"/>
        <v>8.05312499999946E-2</v>
      </c>
      <c r="B2583" s="241">
        <f t="shared" si="120"/>
        <v>1.4055354632465892E-3</v>
      </c>
      <c r="C2583" s="241">
        <f t="shared" si="122"/>
        <v>-9.8017140312641415E-2</v>
      </c>
      <c r="D2583" s="241">
        <f>((C2583-C2582)/($A$3))*$D$2*'D-term Reaction'!$G$4</f>
        <v>-33.184683029997622</v>
      </c>
    </row>
    <row r="2584" spans="1:4" x14ac:dyDescent="0.25">
      <c r="A2584" s="241">
        <f t="shared" si="121"/>
        <v>8.0562499999994597E-2</v>
      </c>
      <c r="B2584" s="241">
        <f t="shared" si="120"/>
        <v>1.4060808786378375E-3</v>
      </c>
      <c r="C2584" s="241">
        <f t="shared" si="122"/>
        <v>-0.19509032199949189</v>
      </c>
      <c r="D2584" s="241">
        <f>((C2584-C2583)/($A$3))*$D$2*'D-term Reaction'!$G$4</f>
        <v>-32.865096391900096</v>
      </c>
    </row>
    <row r="2585" spans="1:4" x14ac:dyDescent="0.25">
      <c r="A2585" s="241">
        <f t="shared" si="121"/>
        <v>8.0593749999994593E-2</v>
      </c>
      <c r="B2585" s="241">
        <f t="shared" si="120"/>
        <v>1.4066262940290856E-3</v>
      </c>
      <c r="C2585" s="241">
        <f t="shared" si="122"/>
        <v>-0.29028467723821311</v>
      </c>
      <c r="D2585" s="241">
        <f>((C2585-C2584)/($A$3))*$D$2*'D-term Reaction'!$G$4</f>
        <v>-32.229000909621448</v>
      </c>
    </row>
    <row r="2586" spans="1:4" x14ac:dyDescent="0.25">
      <c r="A2586" s="241">
        <f t="shared" si="121"/>
        <v>8.062499999999459E-2</v>
      </c>
      <c r="B2586" s="241">
        <f t="shared" si="120"/>
        <v>1.4071717094203337E-3</v>
      </c>
      <c r="C2586" s="241">
        <f t="shared" si="122"/>
        <v>-0.38268343234938518</v>
      </c>
      <c r="D2586" s="241">
        <f>((C2586-C2585)/($A$3))*$D$2*'D-term Reaction'!$G$4</f>
        <v>-31.282522530438413</v>
      </c>
    </row>
    <row r="2587" spans="1:4" x14ac:dyDescent="0.25">
      <c r="A2587" s="241">
        <f t="shared" si="121"/>
        <v>8.0656249999994586E-2</v>
      </c>
      <c r="B2587" s="241">
        <f t="shared" si="120"/>
        <v>1.407717124811582E-3</v>
      </c>
      <c r="C2587" s="241">
        <f t="shared" si="122"/>
        <v>-0.4713967368110154</v>
      </c>
      <c r="D2587" s="241">
        <f>((C2587-C2586)/($A$3))*$D$2*'D-term Reaction'!$G$4</f>
        <v>-30.034776358529527</v>
      </c>
    </row>
    <row r="2588" spans="1:4" x14ac:dyDescent="0.25">
      <c r="A2588" s="241">
        <f t="shared" si="121"/>
        <v>8.0687499999994583E-2</v>
      </c>
      <c r="B2588" s="241">
        <f t="shared" si="120"/>
        <v>1.4082625402028301E-3</v>
      </c>
      <c r="C2588" s="241">
        <f t="shared" si="122"/>
        <v>-0.55557023300546204</v>
      </c>
      <c r="D2588" s="241">
        <f>((C2588-C2587)/($A$3))*$D$2*'D-term Reaction'!$G$4</f>
        <v>-28.497778871591855</v>
      </c>
    </row>
    <row r="2589" spans="1:4" x14ac:dyDescent="0.25">
      <c r="A2589" s="241">
        <f t="shared" si="121"/>
        <v>8.071874999999458E-2</v>
      </c>
      <c r="B2589" s="241">
        <f t="shared" si="120"/>
        <v>1.4088079555940782E-3</v>
      </c>
      <c r="C2589" s="241">
        <f t="shared" si="122"/>
        <v>-0.63439328415046348</v>
      </c>
      <c r="D2589" s="241">
        <f>((C2589-C2588)/($A$3))*$D$2*'D-term Reaction'!$G$4</f>
        <v>-26.686332195651683</v>
      </c>
    </row>
    <row r="2590" spans="1:4" x14ac:dyDescent="0.25">
      <c r="A2590" s="241">
        <f t="shared" si="121"/>
        <v>8.0749999999994576E-2</v>
      </c>
      <c r="B2590" s="241">
        <f t="shared" si="120"/>
        <v>1.4093533709853264E-3</v>
      </c>
      <c r="C2590" s="241">
        <f t="shared" si="122"/>
        <v>-0.70710678117447656</v>
      </c>
      <c r="D2590" s="241">
        <f>((C2590-C2589)/($A$3))*$D$2*'D-term Reaction'!$G$4</f>
        <v>-24.617881552449866</v>
      </c>
    </row>
    <row r="2591" spans="1:4" x14ac:dyDescent="0.25">
      <c r="A2591" s="241">
        <f t="shared" si="121"/>
        <v>8.0781249999994573E-2</v>
      </c>
      <c r="B2591" s="241">
        <f t="shared" si="120"/>
        <v>1.4098987863765747E-3</v>
      </c>
      <c r="C2591" s="241">
        <f t="shared" si="122"/>
        <v>-0.77301045335191387</v>
      </c>
      <c r="D2591" s="241">
        <f>((C2591-C2590)/($A$3))*$D$2*'D-term Reaction'!$G$4</f>
        <v>-22.312347252393177</v>
      </c>
    </row>
    <row r="2592" spans="1:4" x14ac:dyDescent="0.25">
      <c r="A2592" s="241">
        <f t="shared" si="121"/>
        <v>8.0812499999994569E-2</v>
      </c>
      <c r="B2592" s="241">
        <f t="shared" si="120"/>
        <v>1.4104442017678228E-3</v>
      </c>
      <c r="C2592" s="241">
        <f t="shared" si="122"/>
        <v>-0.83146961229305683</v>
      </c>
      <c r="D2592" s="241">
        <f>((C2592-C2591)/($A$3))*$D$2*'D-term Reaction'!$G$4</f>
        <v>-19.791932851113355</v>
      </c>
    </row>
    <row r="2593" spans="1:4" x14ac:dyDescent="0.25">
      <c r="A2593" s="241">
        <f t="shared" si="121"/>
        <v>8.0843749999994566E-2</v>
      </c>
      <c r="B2593" s="241">
        <f t="shared" si="120"/>
        <v>1.4109896171590709E-3</v>
      </c>
      <c r="C2593" s="241">
        <f t="shared" si="122"/>
        <v>-0.88192126434029561</v>
      </c>
      <c r="D2593" s="241">
        <f>((C2593-C2592)/($A$3))*$D$2*'D-term Reaction'!$G$4</f>
        <v>-17.080911317113159</v>
      </c>
    </row>
    <row r="2594" spans="1:4" x14ac:dyDescent="0.25">
      <c r="A2594" s="241">
        <f t="shared" si="121"/>
        <v>8.0874999999994562E-2</v>
      </c>
      <c r="B2594" s="241">
        <f t="shared" si="120"/>
        <v>1.4115350325503192E-3</v>
      </c>
      <c r="C2594" s="241">
        <f t="shared" si="122"/>
        <v>-0.92387953250475896</v>
      </c>
      <c r="D2594" s="241">
        <f>((C2594-C2593)/($A$3))*$D$2*'D-term Reaction'!$G$4</f>
        <v>-14.205391269760712</v>
      </c>
    </row>
    <row r="2595" spans="1:4" x14ac:dyDescent="0.25">
      <c r="A2595" s="241">
        <f t="shared" si="121"/>
        <v>8.0906249999994559E-2</v>
      </c>
      <c r="B2595" s="241">
        <f t="shared" si="120"/>
        <v>1.4120804479415673E-3</v>
      </c>
      <c r="C2595" s="241">
        <f t="shared" si="122"/>
        <v>-0.9569403357272519</v>
      </c>
      <c r="D2595" s="241">
        <f>((C2595-C2594)/($A$3))*$D$2*'D-term Reaction'!$G$4</f>
        <v>-11.193065539007211</v>
      </c>
    </row>
    <row r="2596" spans="1:4" x14ac:dyDescent="0.25">
      <c r="A2596" s="241">
        <f t="shared" si="121"/>
        <v>8.0937499999994555E-2</v>
      </c>
      <c r="B2596" s="241">
        <f t="shared" si="120"/>
        <v>1.4126258633328154E-3</v>
      </c>
      <c r="C2596" s="241">
        <f t="shared" si="122"/>
        <v>-0.98078528039989554</v>
      </c>
      <c r="D2596" s="241">
        <f>((C2596-C2595)/($A$3))*$D$2*'D-term Reaction'!$G$4</f>
        <v>-8.0729444683702312</v>
      </c>
    </row>
    <row r="2597" spans="1:4" x14ac:dyDescent="0.25">
      <c r="A2597" s="241">
        <f t="shared" si="121"/>
        <v>8.0968749999994552E-2</v>
      </c>
      <c r="B2597" s="241">
        <f t="shared" si="120"/>
        <v>1.4131712787240635E-3</v>
      </c>
      <c r="C2597" s="241">
        <f t="shared" si="122"/>
        <v>-0.99518472667051683</v>
      </c>
      <c r="D2597" s="241">
        <f>((C2597-C2596)/($A$3))*$D$2*'D-term Reaction'!$G$4</f>
        <v>-4.8750765293815421</v>
      </c>
    </row>
    <row r="2598" spans="1:4" x14ac:dyDescent="0.25">
      <c r="A2598" s="241">
        <f t="shared" si="121"/>
        <v>8.0999999999994549E-2</v>
      </c>
      <c r="B2598" s="241">
        <f t="shared" si="120"/>
        <v>1.4137166941153119E-3</v>
      </c>
      <c r="C2598" s="241">
        <f t="shared" si="122"/>
        <v>-1</v>
      </c>
      <c r="D2598" s="241">
        <f>((C2598-C2597)/($A$3))*$D$2*'D-term Reaction'!$G$4</f>
        <v>-1.6302589384298225</v>
      </c>
    </row>
    <row r="2599" spans="1:4" x14ac:dyDescent="0.25">
      <c r="A2599" s="241">
        <f t="shared" si="121"/>
        <v>8.1031249999994545E-2</v>
      </c>
      <c r="B2599" s="241">
        <f t="shared" si="120"/>
        <v>1.41426210950656E-3</v>
      </c>
      <c r="C2599" s="241">
        <f t="shared" si="122"/>
        <v>-0.9951847266738777</v>
      </c>
      <c r="D2599" s="241">
        <f>((C2599-C2598)/($A$3))*$D$2*'D-term Reaction'!$G$4</f>
        <v>1.6302589372919674</v>
      </c>
    </row>
    <row r="2600" spans="1:4" x14ac:dyDescent="0.25">
      <c r="A2600" s="241">
        <f t="shared" si="121"/>
        <v>8.1062499999994542E-2</v>
      </c>
      <c r="B2600" s="241">
        <f t="shared" si="120"/>
        <v>1.4148075248978081E-3</v>
      </c>
      <c r="C2600" s="241">
        <f t="shared" si="122"/>
        <v>-0.98078528040657953</v>
      </c>
      <c r="D2600" s="241">
        <f>((C2600-C2599)/($A$3))*$D$2*'D-term Reaction'!$G$4</f>
        <v>4.8750765282564661</v>
      </c>
    </row>
    <row r="2601" spans="1:4" x14ac:dyDescent="0.25">
      <c r="A2601" s="241">
        <f t="shared" si="121"/>
        <v>8.1093749999994538E-2</v>
      </c>
      <c r="B2601" s="241">
        <f t="shared" si="120"/>
        <v>1.4153529402890564E-3</v>
      </c>
      <c r="C2601" s="241">
        <f t="shared" si="122"/>
        <v>-0.95694033573718906</v>
      </c>
      <c r="D2601" s="241">
        <f>((C2601-C2600)/($A$3))*$D$2*'D-term Reaction'!$G$4</f>
        <v>8.0729444672688349</v>
      </c>
    </row>
    <row r="2602" spans="1:4" x14ac:dyDescent="0.25">
      <c r="A2602" s="241">
        <f t="shared" si="121"/>
        <v>8.1124999999994535E-2</v>
      </c>
      <c r="B2602" s="241">
        <f t="shared" si="120"/>
        <v>1.4158983556803045E-3</v>
      </c>
      <c r="C2602" s="241">
        <f t="shared" si="122"/>
        <v>-0.92387953251785915</v>
      </c>
      <c r="D2602" s="241">
        <f>((C2602-C2601)/($A$3))*$D$2*'D-term Reaction'!$G$4</f>
        <v>11.193065537936333</v>
      </c>
    </row>
    <row r="2603" spans="1:4" x14ac:dyDescent="0.25">
      <c r="A2603" s="241">
        <f t="shared" si="121"/>
        <v>8.1156249999994531E-2</v>
      </c>
      <c r="B2603" s="241">
        <f t="shared" si="120"/>
        <v>1.4164437710715526E-3</v>
      </c>
      <c r="C2603" s="241">
        <f t="shared" si="122"/>
        <v>-0.88192126435645957</v>
      </c>
      <c r="D2603" s="241">
        <f>((C2603-C2602)/($A$3))*$D$2*'D-term Reaction'!$G$4</f>
        <v>14.20539126872344</v>
      </c>
    </row>
    <row r="2604" spans="1:4" x14ac:dyDescent="0.25">
      <c r="A2604" s="241">
        <f t="shared" si="121"/>
        <v>8.1187499999994528E-2</v>
      </c>
      <c r="B2604" s="241">
        <f t="shared" si="120"/>
        <v>1.4169891864628007E-3</v>
      </c>
      <c r="C2604" s="241">
        <f t="shared" si="122"/>
        <v>-0.83146961231209116</v>
      </c>
      <c r="D2604" s="241">
        <f>((C2604-C2603)/($A$3))*$D$2*'D-term Reaction'!$G$4</f>
        <v>17.080911316141368</v>
      </c>
    </row>
    <row r="2605" spans="1:4" x14ac:dyDescent="0.25">
      <c r="A2605" s="241">
        <f t="shared" si="121"/>
        <v>8.1218749999994524E-2</v>
      </c>
      <c r="B2605" s="241">
        <f t="shared" si="120"/>
        <v>1.417534601854049E-3</v>
      </c>
      <c r="C2605" s="241">
        <f t="shared" si="122"/>
        <v>-0.77301045337363072</v>
      </c>
      <c r="D2605" s="241">
        <f>((C2605-C2604)/($A$3))*$D$2*'D-term Reaction'!$G$4</f>
        <v>19.791932850205161</v>
      </c>
    </row>
    <row r="2606" spans="1:4" x14ac:dyDescent="0.25">
      <c r="A2606" s="241">
        <f t="shared" si="121"/>
        <v>8.1249999999994521E-2</v>
      </c>
      <c r="B2606" s="241">
        <f t="shared" si="120"/>
        <v>1.4180800172452972E-3</v>
      </c>
      <c r="C2606" s="241">
        <f t="shared" si="122"/>
        <v>-0.70710678119872283</v>
      </c>
      <c r="D2606" s="241">
        <f>((C2606-C2605)/($A$3))*$D$2*'D-term Reaction'!$G$4</f>
        <v>22.312347251536814</v>
      </c>
    </row>
    <row r="2607" spans="1:4" x14ac:dyDescent="0.25">
      <c r="A2607" s="241">
        <f t="shared" si="121"/>
        <v>8.1281249999994518E-2</v>
      </c>
      <c r="B2607" s="241">
        <f t="shared" si="120"/>
        <v>1.4186254326365453E-3</v>
      </c>
      <c r="C2607" s="241">
        <f t="shared" si="122"/>
        <v>-0.6343932841769695</v>
      </c>
      <c r="D2607" s="241">
        <f>((C2607-C2606)/($A$3))*$D$2*'D-term Reaction'!$G$4</f>
        <v>24.61788155168481</v>
      </c>
    </row>
    <row r="2608" spans="1:4" x14ac:dyDescent="0.25">
      <c r="A2608" s="241">
        <f t="shared" si="121"/>
        <v>8.1312499999994514E-2</v>
      </c>
      <c r="B2608" s="241">
        <f t="shared" si="120"/>
        <v>1.4191708480277934E-3</v>
      </c>
      <c r="C2608" s="241">
        <f t="shared" si="122"/>
        <v>-0.55557023303394892</v>
      </c>
      <c r="D2608" s="241">
        <f>((C2608-C2607)/($A$3))*$D$2*'D-term Reaction'!$G$4</f>
        <v>26.686332194981045</v>
      </c>
    </row>
    <row r="2609" spans="1:4" x14ac:dyDescent="0.25">
      <c r="A2609" s="241">
        <f t="shared" si="121"/>
        <v>8.1343749999994511E-2</v>
      </c>
      <c r="B2609" s="241">
        <f t="shared" si="120"/>
        <v>1.4197162634190417E-3</v>
      </c>
      <c r="C2609" s="241">
        <f t="shared" si="122"/>
        <v>-0.47139673684120575</v>
      </c>
      <c r="D2609" s="241">
        <f>((C2609-C2608)/($A$3))*$D$2*'D-term Reaction'!$G$4</f>
        <v>28.497778871015129</v>
      </c>
    </row>
    <row r="2610" spans="1:4" x14ac:dyDescent="0.25">
      <c r="A2610" s="241">
        <f t="shared" si="121"/>
        <v>8.1374999999994507E-2</v>
      </c>
      <c r="B2610" s="241">
        <f t="shared" si="120"/>
        <v>1.4202616788102898E-3</v>
      </c>
      <c r="C2610" s="241">
        <f t="shared" si="122"/>
        <v>-0.38268343238103814</v>
      </c>
      <c r="D2610" s="241">
        <f>((C2610-C2609)/($A$3))*$D$2*'D-term Reaction'!$G$4</f>
        <v>30.034776358034346</v>
      </c>
    </row>
    <row r="2611" spans="1:4" x14ac:dyDescent="0.25">
      <c r="A2611" s="241">
        <f t="shared" si="121"/>
        <v>8.1406249999994504E-2</v>
      </c>
      <c r="B2611" s="241">
        <f t="shared" ref="B2611:B2674" si="123">RADIANS(A2611)</f>
        <v>1.4208070942015379E-3</v>
      </c>
      <c r="C2611" s="241">
        <f t="shared" si="122"/>
        <v>-0.29028467727102597</v>
      </c>
      <c r="D2611" s="241">
        <f>((C2611-C2610)/($A$3))*$D$2*'D-term Reaction'!$G$4</f>
        <v>31.282522530045718</v>
      </c>
    </row>
    <row r="2612" spans="1:4" x14ac:dyDescent="0.25">
      <c r="A2612" s="241">
        <f t="shared" si="121"/>
        <v>8.14374999999945E-2</v>
      </c>
      <c r="B2612" s="241">
        <f t="shared" si="123"/>
        <v>1.4213525095927862E-3</v>
      </c>
      <c r="C2612" s="241">
        <f t="shared" si="122"/>
        <v>-0.19509032203306659</v>
      </c>
      <c r="D2612" s="241">
        <f>((C2612-C2611)/($A$3))*$D$2*'D-term Reaction'!$G$4</f>
        <v>32.229000909363528</v>
      </c>
    </row>
    <row r="2613" spans="1:4" x14ac:dyDescent="0.25">
      <c r="A2613" s="241">
        <f t="shared" si="121"/>
        <v>8.1468749999994497E-2</v>
      </c>
      <c r="B2613" s="241">
        <f t="shared" si="123"/>
        <v>1.4218979249840343E-3</v>
      </c>
      <c r="C2613" s="241">
        <f t="shared" si="122"/>
        <v>-9.8017140346737336E-2</v>
      </c>
      <c r="D2613" s="241">
        <f>((C2613-C2612)/($A$3))*$D$2*'D-term Reaction'!$G$4</f>
        <v>32.865096391723625</v>
      </c>
    </row>
    <row r="2614" spans="1:4" x14ac:dyDescent="0.25">
      <c r="A2614" s="241">
        <f t="shared" si="121"/>
        <v>8.1499999999994494E-2</v>
      </c>
      <c r="B2614" s="241">
        <f t="shared" si="123"/>
        <v>1.4224433403752824E-3</v>
      </c>
      <c r="C2614" s="241">
        <f t="shared" si="122"/>
        <v>-1.7306371505147744E-11</v>
      </c>
      <c r="D2614" s="241">
        <f>((C2614-C2613)/($A$3))*$D$2*'D-term Reaction'!$G$4</f>
        <v>33.184683029932145</v>
      </c>
    </row>
    <row r="2615" spans="1:4" x14ac:dyDescent="0.25">
      <c r="A2615" s="241">
        <f t="shared" si="121"/>
        <v>8.153124999999449E-2</v>
      </c>
      <c r="B2615" s="241">
        <f t="shared" si="123"/>
        <v>1.4229887557665306E-3</v>
      </c>
      <c r="C2615" s="241">
        <f t="shared" si="122"/>
        <v>9.8017140312347831E-2</v>
      </c>
      <c r="D2615" s="241">
        <f>((C2615-C2614)/($A$3))*$D$2*'D-term Reaction'!$G$4</f>
        <v>33.184683030007719</v>
      </c>
    </row>
    <row r="2616" spans="1:4" x14ac:dyDescent="0.25">
      <c r="A2616" s="241">
        <f t="shared" si="121"/>
        <v>8.1562499999994487E-2</v>
      </c>
      <c r="B2616" s="241">
        <f t="shared" si="123"/>
        <v>1.4235341711577789E-3</v>
      </c>
      <c r="C2616" s="241">
        <f t="shared" si="122"/>
        <v>0.19509032199917467</v>
      </c>
      <c r="D2616" s="241">
        <f>((C2616-C2615)/($A$3))*$D$2*'D-term Reaction'!$G$4</f>
        <v>32.865096391892095</v>
      </c>
    </row>
    <row r="2617" spans="1:4" x14ac:dyDescent="0.25">
      <c r="A2617" s="241">
        <f t="shared" si="121"/>
        <v>8.1593749999994483E-2</v>
      </c>
      <c r="B2617" s="241">
        <f t="shared" si="123"/>
        <v>1.424079586549027E-3</v>
      </c>
      <c r="C2617" s="241">
        <f t="shared" si="122"/>
        <v>0.29028467723787643</v>
      </c>
      <c r="D2617" s="241">
        <f>((C2617-C2616)/($A$3))*$D$2*'D-term Reaction'!$G$4</f>
        <v>32.229000909614861</v>
      </c>
    </row>
    <row r="2618" spans="1:4" x14ac:dyDescent="0.25">
      <c r="A2618" s="241">
        <f t="shared" si="121"/>
        <v>8.162499999999448E-2</v>
      </c>
      <c r="B2618" s="241">
        <f t="shared" si="123"/>
        <v>1.4246250019402751E-3</v>
      </c>
      <c r="C2618" s="241">
        <f t="shared" si="122"/>
        <v>0.3826834323490339</v>
      </c>
      <c r="D2618" s="241">
        <f>((C2618-C2617)/($A$3))*$D$2*'D-term Reaction'!$G$4</f>
        <v>31.282522530433472</v>
      </c>
    </row>
    <row r="2619" spans="1:4" x14ac:dyDescent="0.25">
      <c r="A2619" s="241">
        <f t="shared" ref="A2619:A2682" si="124">A2618+$A$3</f>
        <v>8.1656249999994476E-2</v>
      </c>
      <c r="B2619" s="241">
        <f t="shared" si="123"/>
        <v>1.4251704173315234E-3</v>
      </c>
      <c r="C2619" s="241">
        <f t="shared" ref="C2619:C2682" si="125">$C$2*COS(B2619*$B$2*360)</f>
        <v>0.47139673681068006</v>
      </c>
      <c r="D2619" s="241">
        <f>((C2619-C2618)/($A$3))*$D$2*'D-term Reaction'!$G$4</f>
        <v>30.03477635853492</v>
      </c>
    </row>
    <row r="2620" spans="1:4" x14ac:dyDescent="0.25">
      <c r="A2620" s="241">
        <f t="shared" si="124"/>
        <v>8.1687499999994473E-2</v>
      </c>
      <c r="B2620" s="241">
        <f t="shared" si="123"/>
        <v>1.4257158327227715E-3</v>
      </c>
      <c r="C2620" s="241">
        <f t="shared" si="125"/>
        <v>0.5555702330051695</v>
      </c>
      <c r="D2620" s="241">
        <f>((C2620-C2619)/($A$3))*$D$2*'D-term Reaction'!$G$4</f>
        <v>28.497778871606339</v>
      </c>
    </row>
    <row r="2621" spans="1:4" x14ac:dyDescent="0.25">
      <c r="A2621" s="241">
        <f t="shared" si="124"/>
        <v>8.1718749999994469E-2</v>
      </c>
      <c r="B2621" s="241">
        <f t="shared" si="123"/>
        <v>1.4262612481140196E-3</v>
      </c>
      <c r="C2621" s="241">
        <f t="shared" si="125"/>
        <v>0.63439328415019147</v>
      </c>
      <c r="D2621" s="241">
        <f>((C2621-C2620)/($A$3))*$D$2*'D-term Reaction'!$G$4</f>
        <v>26.686332195658633</v>
      </c>
    </row>
    <row r="2622" spans="1:4" x14ac:dyDescent="0.25">
      <c r="A2622" s="241">
        <f t="shared" si="124"/>
        <v>8.1749999999994466E-2</v>
      </c>
      <c r="B2622" s="241">
        <f t="shared" si="123"/>
        <v>1.4268066635052677E-3</v>
      </c>
      <c r="C2622" s="241">
        <f t="shared" si="125"/>
        <v>0.70710678117420767</v>
      </c>
      <c r="D2622" s="241">
        <f>((C2622-C2621)/($A$3))*$D$2*'D-term Reaction'!$G$4</f>
        <v>24.617881552450921</v>
      </c>
    </row>
    <row r="2623" spans="1:4" x14ac:dyDescent="0.25">
      <c r="A2623" s="241">
        <f t="shared" si="124"/>
        <v>8.1781249999994463E-2</v>
      </c>
      <c r="B2623" s="241">
        <f t="shared" si="123"/>
        <v>1.4273520788965161E-3</v>
      </c>
      <c r="C2623" s="241">
        <f t="shared" si="125"/>
        <v>0.7730104533517087</v>
      </c>
      <c r="D2623" s="241">
        <f>((C2623-C2622)/($A$3))*$D$2*'D-term Reaction'!$G$4</f>
        <v>22.312347252414749</v>
      </c>
    </row>
    <row r="2624" spans="1:4" x14ac:dyDescent="0.25">
      <c r="A2624" s="241">
        <f t="shared" si="124"/>
        <v>8.1812499999994459E-2</v>
      </c>
      <c r="B2624" s="241">
        <f t="shared" si="123"/>
        <v>1.4278974942877642E-3</v>
      </c>
      <c r="C2624" s="241">
        <f t="shared" si="125"/>
        <v>0.83146961229289296</v>
      </c>
      <c r="D2624" s="241">
        <f>((C2624-C2623)/($A$3))*$D$2*'D-term Reaction'!$G$4</f>
        <v>19.791932851127338</v>
      </c>
    </row>
    <row r="2625" spans="1:4" x14ac:dyDescent="0.25">
      <c r="A2625" s="241">
        <f t="shared" si="124"/>
        <v>8.1843749999994456E-2</v>
      </c>
      <c r="B2625" s="241">
        <f t="shared" si="123"/>
        <v>1.4284429096790123E-3</v>
      </c>
      <c r="C2625" s="241">
        <f t="shared" si="125"/>
        <v>0.88192126434014317</v>
      </c>
      <c r="D2625" s="241">
        <f>((C2625-C2624)/($A$3))*$D$2*'D-term Reaction'!$G$4</f>
        <v>17.080911317117032</v>
      </c>
    </row>
    <row r="2626" spans="1:4" x14ac:dyDescent="0.25">
      <c r="A2626" s="241">
        <f t="shared" si="124"/>
        <v>8.1874999999994452E-2</v>
      </c>
      <c r="B2626" s="241">
        <f t="shared" si="123"/>
        <v>1.4289883250702604E-3</v>
      </c>
      <c r="C2626" s="241">
        <f t="shared" si="125"/>
        <v>0.92387953250460253</v>
      </c>
      <c r="D2626" s="241">
        <f>((C2626-C2625)/($A$3))*$D$2*'D-term Reaction'!$G$4</f>
        <v>14.205391269759359</v>
      </c>
    </row>
    <row r="2627" spans="1:4" x14ac:dyDescent="0.25">
      <c r="A2627" s="241">
        <f t="shared" si="124"/>
        <v>8.1906249999994449E-2</v>
      </c>
      <c r="B2627" s="241">
        <f t="shared" si="123"/>
        <v>1.4295337404615087E-3</v>
      </c>
      <c r="C2627" s="241">
        <f t="shared" si="125"/>
        <v>0.95694033572714154</v>
      </c>
      <c r="D2627" s="241">
        <f>((C2627-C2626)/($A$3))*$D$2*'D-term Reaction'!$G$4</f>
        <v>11.193065539022808</v>
      </c>
    </row>
    <row r="2628" spans="1:4" x14ac:dyDescent="0.25">
      <c r="A2628" s="241">
        <f t="shared" si="124"/>
        <v>8.1937499999994445E-2</v>
      </c>
      <c r="B2628" s="241">
        <f t="shared" si="123"/>
        <v>1.4300791558527568E-3</v>
      </c>
      <c r="C2628" s="241">
        <f t="shared" si="125"/>
        <v>0.98078528039982693</v>
      </c>
      <c r="D2628" s="241">
        <f>((C2628-C2627)/($A$3))*$D$2*'D-term Reaction'!$G$4</f>
        <v>8.0729444683843639</v>
      </c>
    </row>
    <row r="2629" spans="1:4" x14ac:dyDescent="0.25">
      <c r="A2629" s="241">
        <f t="shared" si="124"/>
        <v>8.1968749999994442E-2</v>
      </c>
      <c r="B2629" s="241">
        <f t="shared" si="123"/>
        <v>1.4306245712440049E-3</v>
      </c>
      <c r="C2629" s="241">
        <f t="shared" si="125"/>
        <v>0.9951847266704823</v>
      </c>
      <c r="D2629" s="241">
        <f>((C2629-C2628)/($A$3))*$D$2*'D-term Reaction'!$G$4</f>
        <v>4.8750765293930813</v>
      </c>
    </row>
    <row r="2630" spans="1:4" x14ac:dyDescent="0.25">
      <c r="A2630" s="241">
        <f t="shared" si="124"/>
        <v>8.1999999999994438E-2</v>
      </c>
      <c r="B2630" s="241">
        <f t="shared" si="123"/>
        <v>1.4311699866352532E-3</v>
      </c>
      <c r="C2630" s="241">
        <f t="shared" si="125"/>
        <v>1</v>
      </c>
      <c r="D2630" s="241">
        <f>((C2630-C2629)/($A$3))*$D$2*'D-term Reaction'!$G$4</f>
        <v>1.6302589384415125</v>
      </c>
    </row>
    <row r="2631" spans="1:4" x14ac:dyDescent="0.25">
      <c r="A2631" s="241">
        <f t="shared" si="124"/>
        <v>8.2031249999994435E-2</v>
      </c>
      <c r="B2631" s="241">
        <f t="shared" si="123"/>
        <v>1.4317154020265014E-3</v>
      </c>
      <c r="C2631" s="241">
        <f t="shared" si="125"/>
        <v>0.99518472667390945</v>
      </c>
      <c r="D2631" s="241">
        <f>((C2631-C2630)/($A$3))*$D$2*'D-term Reaction'!$G$4</f>
        <v>-1.6302589372812171</v>
      </c>
    </row>
    <row r="2632" spans="1:4" x14ac:dyDescent="0.25">
      <c r="A2632" s="241">
        <f t="shared" si="124"/>
        <v>8.2062499999994432E-2</v>
      </c>
      <c r="B2632" s="241">
        <f t="shared" si="123"/>
        <v>1.4322608174177495E-3</v>
      </c>
      <c r="C2632" s="241">
        <f t="shared" si="125"/>
        <v>0.98078528040664814</v>
      </c>
      <c r="D2632" s="241">
        <f>((C2632-C2631)/($A$3))*$D$2*'D-term Reaction'!$G$4</f>
        <v>-4.8750765282439872</v>
      </c>
    </row>
    <row r="2633" spans="1:4" x14ac:dyDescent="0.25">
      <c r="A2633" s="241">
        <f t="shared" si="124"/>
        <v>8.2093749999994428E-2</v>
      </c>
      <c r="B2633" s="241">
        <f t="shared" si="123"/>
        <v>1.4328062328089976E-3</v>
      </c>
      <c r="C2633" s="241">
        <f t="shared" si="125"/>
        <v>0.9569403357372912</v>
      </c>
      <c r="D2633" s="241">
        <f>((C2633-C2632)/($A$3))*$D$2*'D-term Reaction'!$G$4</f>
        <v>-8.0729444672574839</v>
      </c>
    </row>
    <row r="2634" spans="1:4" x14ac:dyDescent="0.25">
      <c r="A2634" s="241">
        <f t="shared" si="124"/>
        <v>8.2124999999994425E-2</v>
      </c>
      <c r="B2634" s="241">
        <f t="shared" si="123"/>
        <v>1.4333516482002459E-3</v>
      </c>
      <c r="C2634" s="241">
        <f t="shared" si="125"/>
        <v>0.92387953251798294</v>
      </c>
      <c r="D2634" s="241">
        <f>((C2634-C2633)/($A$3))*$D$2*'D-term Reaction'!$G$4</f>
        <v>-11.193065537929005</v>
      </c>
    </row>
    <row r="2635" spans="1:4" x14ac:dyDescent="0.25">
      <c r="A2635" s="241">
        <f t="shared" si="124"/>
        <v>8.2156249999994421E-2</v>
      </c>
      <c r="B2635" s="241">
        <f t="shared" si="123"/>
        <v>1.433897063591494E-3</v>
      </c>
      <c r="C2635" s="241">
        <f t="shared" si="125"/>
        <v>0.88192126435662543</v>
      </c>
      <c r="D2635" s="241">
        <f>((C2635-C2634)/($A$3))*$D$2*'D-term Reaction'!$G$4</f>
        <v>-14.205391268709194</v>
      </c>
    </row>
    <row r="2636" spans="1:4" x14ac:dyDescent="0.25">
      <c r="A2636" s="241">
        <f t="shared" si="124"/>
        <v>8.2187499999994418E-2</v>
      </c>
      <c r="B2636" s="241">
        <f t="shared" si="123"/>
        <v>1.4344424789827421E-3</v>
      </c>
      <c r="C2636" s="241">
        <f t="shared" si="125"/>
        <v>0.83146961231228667</v>
      </c>
      <c r="D2636" s="241">
        <f>((C2636-C2635)/($A$3))*$D$2*'D-term Reaction'!$G$4</f>
        <v>-17.080911316131331</v>
      </c>
    </row>
    <row r="2637" spans="1:4" x14ac:dyDescent="0.25">
      <c r="A2637" s="241">
        <f t="shared" si="124"/>
        <v>8.2218749999994414E-2</v>
      </c>
      <c r="B2637" s="241">
        <f t="shared" si="123"/>
        <v>1.4349878943739904E-3</v>
      </c>
      <c r="C2637" s="241">
        <f t="shared" si="125"/>
        <v>0.77301045337385388</v>
      </c>
      <c r="D2637" s="241">
        <f>((C2637-C2636)/($A$3))*$D$2*'D-term Reaction'!$G$4</f>
        <v>-19.791932850195803</v>
      </c>
    </row>
    <row r="2638" spans="1:4" x14ac:dyDescent="0.25">
      <c r="A2638" s="241">
        <f t="shared" si="124"/>
        <v>8.2249999999994411E-2</v>
      </c>
      <c r="B2638" s="241">
        <f t="shared" si="123"/>
        <v>1.4355333097652385E-3</v>
      </c>
      <c r="C2638" s="241">
        <f t="shared" si="125"/>
        <v>0.70710678119897152</v>
      </c>
      <c r="D2638" s="241">
        <f>((C2638-C2637)/($A$3))*$D$2*'D-term Reaction'!$G$4</f>
        <v>-22.312347251528166</v>
      </c>
    </row>
    <row r="2639" spans="1:4" x14ac:dyDescent="0.25">
      <c r="A2639" s="241">
        <f t="shared" si="124"/>
        <v>8.2281249999994407E-2</v>
      </c>
      <c r="B2639" s="241">
        <f t="shared" si="123"/>
        <v>1.4360787251564866E-3</v>
      </c>
      <c r="C2639" s="241">
        <f t="shared" si="125"/>
        <v>0.63439328417721952</v>
      </c>
      <c r="D2639" s="241">
        <f>((C2639-C2638)/($A$3))*$D$2*'D-term Reaction'!$G$4</f>
        <v>-24.617881551684356</v>
      </c>
    </row>
    <row r="2640" spans="1:4" x14ac:dyDescent="0.25">
      <c r="A2640" s="241">
        <f t="shared" si="124"/>
        <v>8.2312499999994404E-2</v>
      </c>
      <c r="B2640" s="241">
        <f t="shared" si="123"/>
        <v>1.4366241405477348E-3</v>
      </c>
      <c r="C2640" s="241">
        <f t="shared" si="125"/>
        <v>0.55557023303424147</v>
      </c>
      <c r="D2640" s="241">
        <f>((C2640-C2639)/($A$3))*$D$2*'D-term Reaction'!$G$4</f>
        <v>-26.686332194966646</v>
      </c>
    </row>
    <row r="2641" spans="1:4" x14ac:dyDescent="0.25">
      <c r="A2641" s="241">
        <f t="shared" si="124"/>
        <v>8.2343749999994401E-2</v>
      </c>
      <c r="B2641" s="241">
        <f t="shared" si="123"/>
        <v>1.4371695559389831E-3</v>
      </c>
      <c r="C2641" s="241">
        <f t="shared" si="125"/>
        <v>0.47139673684151606</v>
      </c>
      <c r="D2641" s="241">
        <f>((C2641-C2640)/($A$3))*$D$2*'D-term Reaction'!$G$4</f>
        <v>-28.49777887100911</v>
      </c>
    </row>
    <row r="2642" spans="1:4" x14ac:dyDescent="0.25">
      <c r="A2642" s="241">
        <f t="shared" si="124"/>
        <v>8.2374999999994397E-2</v>
      </c>
      <c r="B2642" s="241">
        <f t="shared" si="123"/>
        <v>1.4377149713302312E-3</v>
      </c>
      <c r="C2642" s="241">
        <f t="shared" si="125"/>
        <v>0.38268343238138947</v>
      </c>
      <c r="D2642" s="241">
        <f>((C2642-C2641)/($A$3))*$D$2*'D-term Reaction'!$G$4</f>
        <v>-30.034776358020459</v>
      </c>
    </row>
    <row r="2643" spans="1:4" x14ac:dyDescent="0.25">
      <c r="A2643" s="241">
        <f t="shared" si="124"/>
        <v>8.2406249999994394E-2</v>
      </c>
      <c r="B2643" s="241">
        <f t="shared" si="123"/>
        <v>1.4382603867214793E-3</v>
      </c>
      <c r="C2643" s="241">
        <f t="shared" si="125"/>
        <v>0.29028467727133545</v>
      </c>
      <c r="D2643" s="241">
        <f>((C2643-C2642)/($A$3))*$D$2*'D-term Reaction'!$G$4</f>
        <v>-31.282522530059886</v>
      </c>
    </row>
    <row r="2644" spans="1:4" x14ac:dyDescent="0.25">
      <c r="A2644" s="241">
        <f t="shared" si="124"/>
        <v>8.243749999999439E-2</v>
      </c>
      <c r="B2644" s="241">
        <f t="shared" si="123"/>
        <v>1.4388058021127276E-3</v>
      </c>
      <c r="C2644" s="241">
        <f t="shared" si="125"/>
        <v>0.19509032203341167</v>
      </c>
      <c r="D2644" s="241">
        <f>((C2644-C2643)/($A$3))*$D$2*'D-term Reaction'!$G$4</f>
        <v>-32.22900090935147</v>
      </c>
    </row>
    <row r="2645" spans="1:4" x14ac:dyDescent="0.25">
      <c r="A2645" s="241">
        <f t="shared" si="124"/>
        <v>8.2468749999994387E-2</v>
      </c>
      <c r="B2645" s="241">
        <f t="shared" si="123"/>
        <v>1.4393512175039757E-3</v>
      </c>
      <c r="C2645" s="241">
        <f t="shared" si="125"/>
        <v>9.8017140347087486E-2</v>
      </c>
      <c r="D2645" s="241">
        <f>((C2645-C2644)/($A$3))*$D$2*'D-term Reaction'!$G$4</f>
        <v>-32.865096391721913</v>
      </c>
    </row>
    <row r="2646" spans="1:4" x14ac:dyDescent="0.25">
      <c r="A2646" s="241">
        <f t="shared" si="124"/>
        <v>8.2499999999994383E-2</v>
      </c>
      <c r="B2646" s="241">
        <f t="shared" si="123"/>
        <v>1.4398966328952238E-3</v>
      </c>
      <c r="C2646" s="241">
        <f t="shared" si="125"/>
        <v>1.7658212674194484E-11</v>
      </c>
      <c r="D2646" s="241">
        <f>((C2646-C2645)/($A$3))*$D$2*'D-term Reaction'!$G$4</f>
        <v>-33.18468302993157</v>
      </c>
    </row>
    <row r="2647" spans="1:4" x14ac:dyDescent="0.25">
      <c r="A2647" s="241">
        <f t="shared" si="124"/>
        <v>8.253124999999438E-2</v>
      </c>
      <c r="B2647" s="241">
        <f t="shared" si="123"/>
        <v>1.4404420482864719E-3</v>
      </c>
      <c r="C2647" s="241">
        <f t="shared" si="125"/>
        <v>-9.8017140311997694E-2</v>
      </c>
      <c r="D2647" s="241">
        <f>((C2647-C2646)/($A$3))*$D$2*'D-term Reaction'!$G$4</f>
        <v>-33.184683030008301</v>
      </c>
    </row>
    <row r="2648" spans="1:4" x14ac:dyDescent="0.25">
      <c r="A2648" s="241">
        <f t="shared" si="124"/>
        <v>8.2562499999994376E-2</v>
      </c>
      <c r="B2648" s="241">
        <f t="shared" si="123"/>
        <v>1.4409874636777203E-3</v>
      </c>
      <c r="C2648" s="241">
        <f t="shared" si="125"/>
        <v>-0.19509032199882959</v>
      </c>
      <c r="D2648" s="241">
        <f>((C2648-C2647)/($A$3))*$D$2*'D-term Reaction'!$G$4</f>
        <v>-32.8650963918938</v>
      </c>
    </row>
    <row r="2649" spans="1:4" x14ac:dyDescent="0.25">
      <c r="A2649" s="241">
        <f t="shared" si="124"/>
        <v>8.2593749999994373E-2</v>
      </c>
      <c r="B2649" s="241">
        <f t="shared" si="123"/>
        <v>1.4415328790689684E-3</v>
      </c>
      <c r="C2649" s="241">
        <f t="shared" si="125"/>
        <v>-0.29028467723753976</v>
      </c>
      <c r="D2649" s="241">
        <f>((C2649-C2648)/($A$3))*$D$2*'D-term Reaction'!$G$4</f>
        <v>-32.22900090961771</v>
      </c>
    </row>
    <row r="2650" spans="1:4" x14ac:dyDescent="0.25">
      <c r="A2650" s="241">
        <f t="shared" si="124"/>
        <v>8.262499999999437E-2</v>
      </c>
      <c r="B2650" s="241">
        <f t="shared" si="123"/>
        <v>1.4420782944602165E-3</v>
      </c>
      <c r="C2650" s="241">
        <f t="shared" si="125"/>
        <v>-0.38268343234870883</v>
      </c>
      <c r="D2650" s="241">
        <f>((C2650-C2649)/($A$3))*$D$2*'D-term Reaction'!$G$4</f>
        <v>-31.282522530437397</v>
      </c>
    </row>
    <row r="2651" spans="1:4" x14ac:dyDescent="0.25">
      <c r="A2651" s="241">
        <f t="shared" si="124"/>
        <v>8.2656249999994366E-2</v>
      </c>
      <c r="B2651" s="241">
        <f t="shared" si="123"/>
        <v>1.4426237098514646E-3</v>
      </c>
      <c r="C2651" s="241">
        <f t="shared" si="125"/>
        <v>-0.47139673681036975</v>
      </c>
      <c r="D2651" s="241">
        <f>((C2651-C2650)/($A$3))*$D$2*'D-term Reaction'!$G$4</f>
        <v>-30.034776358539922</v>
      </c>
    </row>
    <row r="2652" spans="1:4" x14ac:dyDescent="0.25">
      <c r="A2652" s="241">
        <f t="shared" si="124"/>
        <v>8.2687499999994363E-2</v>
      </c>
      <c r="B2652" s="241">
        <f t="shared" si="123"/>
        <v>1.4431691252427129E-3</v>
      </c>
      <c r="C2652" s="241">
        <f t="shared" si="125"/>
        <v>-0.55557023300487696</v>
      </c>
      <c r="D2652" s="241">
        <f>((C2652-C2651)/($A$3))*$D$2*'D-term Reaction'!$G$4</f>
        <v>-28.497778871612354</v>
      </c>
    </row>
    <row r="2653" spans="1:4" x14ac:dyDescent="0.25">
      <c r="A2653" s="241">
        <f t="shared" si="124"/>
        <v>8.2718749999994359E-2</v>
      </c>
      <c r="B2653" s="241">
        <f t="shared" si="123"/>
        <v>1.443714540633961E-3</v>
      </c>
      <c r="C2653" s="241">
        <f t="shared" si="125"/>
        <v>-0.63439328414996343</v>
      </c>
      <c r="D2653" s="241">
        <f>((C2653-C2652)/($A$3))*$D$2*'D-term Reaction'!$G$4</f>
        <v>-26.686332195680478</v>
      </c>
    </row>
    <row r="2654" spans="1:4" x14ac:dyDescent="0.25">
      <c r="A2654" s="241">
        <f t="shared" si="124"/>
        <v>8.2749999999994356E-2</v>
      </c>
      <c r="B2654" s="241">
        <f t="shared" si="123"/>
        <v>1.4442599560252091E-3</v>
      </c>
      <c r="C2654" s="241">
        <f t="shared" si="125"/>
        <v>-0.70710678117399905</v>
      </c>
      <c r="D2654" s="241">
        <f>((C2654-C2653)/($A$3))*$D$2*'D-term Reaction'!$G$4</f>
        <v>-24.617881552457497</v>
      </c>
    </row>
    <row r="2655" spans="1:4" x14ac:dyDescent="0.25">
      <c r="A2655" s="241">
        <f t="shared" si="124"/>
        <v>8.2781249999994352E-2</v>
      </c>
      <c r="B2655" s="241">
        <f t="shared" si="123"/>
        <v>1.4448053714164574E-3</v>
      </c>
      <c r="C2655" s="241">
        <f t="shared" si="125"/>
        <v>-0.77301045335148544</v>
      </c>
      <c r="D2655" s="241">
        <f>((C2655-C2654)/($A$3))*$D$2*'D-term Reaction'!$G$4</f>
        <v>-22.31234725240979</v>
      </c>
    </row>
    <row r="2656" spans="1:4" x14ac:dyDescent="0.25">
      <c r="A2656" s="241">
        <f t="shared" si="124"/>
        <v>8.2812499999994349E-2</v>
      </c>
      <c r="B2656" s="241">
        <f t="shared" si="123"/>
        <v>1.4453507868077056E-3</v>
      </c>
      <c r="C2656" s="241">
        <f t="shared" si="125"/>
        <v>-0.83146961229269745</v>
      </c>
      <c r="D2656" s="241">
        <f>((C2656-C2655)/($A$3))*$D$2*'D-term Reaction'!$G$4</f>
        <v>-19.791932851136739</v>
      </c>
    </row>
    <row r="2657" spans="1:4" x14ac:dyDescent="0.25">
      <c r="A2657" s="241">
        <f t="shared" si="124"/>
        <v>8.2843749999994346E-2</v>
      </c>
      <c r="B2657" s="241">
        <f t="shared" si="123"/>
        <v>1.4458962021989537E-3</v>
      </c>
      <c r="C2657" s="241">
        <f t="shared" si="125"/>
        <v>-0.88192126433997731</v>
      </c>
      <c r="D2657" s="241">
        <f>((C2657-C2656)/($A$3))*$D$2*'D-term Reaction'!$G$4</f>
        <v>-17.080911317127068</v>
      </c>
    </row>
    <row r="2658" spans="1:4" x14ac:dyDescent="0.25">
      <c r="A2658" s="241">
        <f t="shared" si="124"/>
        <v>8.2874999999994342E-2</v>
      </c>
      <c r="B2658" s="241">
        <f t="shared" si="123"/>
        <v>1.4464416175902018E-3</v>
      </c>
      <c r="C2658" s="241">
        <f t="shared" si="125"/>
        <v>-0.92387953250446786</v>
      </c>
      <c r="D2658" s="241">
        <f>((C2658-C2657)/($A$3))*$D$2*'D-term Reaction'!$G$4</f>
        <v>-14.205391269769921</v>
      </c>
    </row>
    <row r="2659" spans="1:4" x14ac:dyDescent="0.25">
      <c r="A2659" s="241">
        <f t="shared" si="124"/>
        <v>8.2906249999994339E-2</v>
      </c>
      <c r="B2659" s="241">
        <f t="shared" si="123"/>
        <v>1.4469870329814501E-3</v>
      </c>
      <c r="C2659" s="241">
        <f t="shared" si="125"/>
        <v>-0.9569403357270394</v>
      </c>
      <c r="D2659" s="241">
        <f>((C2659-C2658)/($A$3))*$D$2*'D-term Reaction'!$G$4</f>
        <v>-11.193065539033821</v>
      </c>
    </row>
    <row r="2660" spans="1:4" x14ac:dyDescent="0.25">
      <c r="A2660" s="241">
        <f t="shared" si="124"/>
        <v>8.2937499999994335E-2</v>
      </c>
      <c r="B2660" s="241">
        <f t="shared" si="123"/>
        <v>1.4475324483726982E-3</v>
      </c>
      <c r="C2660" s="241">
        <f t="shared" si="125"/>
        <v>-0.98078528039975821</v>
      </c>
      <c r="D2660" s="241">
        <f>((C2660-C2659)/($A$3))*$D$2*'D-term Reaction'!$G$4</f>
        <v>-8.0729444683956775</v>
      </c>
    </row>
    <row r="2661" spans="1:4" x14ac:dyDescent="0.25">
      <c r="A2661" s="241">
        <f t="shared" si="124"/>
        <v>8.2968749999994332E-2</v>
      </c>
      <c r="B2661" s="241">
        <f t="shared" si="123"/>
        <v>1.4480778637639463E-3</v>
      </c>
      <c r="C2661" s="241">
        <f t="shared" si="125"/>
        <v>-0.99518472667044777</v>
      </c>
      <c r="D2661" s="241">
        <f>((C2661-C2660)/($A$3))*$D$2*'D-term Reaction'!$G$4</f>
        <v>-4.8750765294046579</v>
      </c>
    </row>
    <row r="2662" spans="1:4" x14ac:dyDescent="0.25">
      <c r="A2662" s="241">
        <f t="shared" si="124"/>
        <v>8.2999999999994328E-2</v>
      </c>
      <c r="B2662" s="241">
        <f t="shared" si="123"/>
        <v>1.4486232791551946E-3</v>
      </c>
      <c r="C2662" s="241">
        <f t="shared" si="125"/>
        <v>-1</v>
      </c>
      <c r="D2662" s="241">
        <f>((C2662-C2661)/($A$3))*$D$2*'D-term Reaction'!$G$4</f>
        <v>-1.630258938453202</v>
      </c>
    </row>
    <row r="2663" spans="1:4" x14ac:dyDescent="0.25">
      <c r="A2663" s="241">
        <f t="shared" si="124"/>
        <v>8.3031249999994325E-2</v>
      </c>
      <c r="B2663" s="241">
        <f t="shared" si="123"/>
        <v>1.4491686945464427E-3</v>
      </c>
      <c r="C2663" s="241">
        <f t="shared" si="125"/>
        <v>-0.99518472667394398</v>
      </c>
      <c r="D2663" s="241">
        <f>((C2663-C2662)/($A$3))*$D$2*'D-term Reaction'!$G$4</f>
        <v>1.6302589372695273</v>
      </c>
    </row>
    <row r="2664" spans="1:4" x14ac:dyDescent="0.25">
      <c r="A2664" s="241">
        <f t="shared" si="124"/>
        <v>8.3062499999994321E-2</v>
      </c>
      <c r="B2664" s="241">
        <f t="shared" si="123"/>
        <v>1.4497141099376908E-3</v>
      </c>
      <c r="C2664" s="241">
        <f t="shared" si="125"/>
        <v>-0.98078528040670565</v>
      </c>
      <c r="D2664" s="241">
        <f>((C2664-C2663)/($A$3))*$D$2*'D-term Reaction'!$G$4</f>
        <v>4.8750765282362067</v>
      </c>
    </row>
    <row r="2665" spans="1:4" x14ac:dyDescent="0.25">
      <c r="A2665" s="241">
        <f t="shared" si="124"/>
        <v>8.3093749999994318E-2</v>
      </c>
      <c r="B2665" s="241">
        <f t="shared" si="123"/>
        <v>1.450259525328939E-3</v>
      </c>
      <c r="C2665" s="241">
        <f t="shared" si="125"/>
        <v>-0.95694033573739334</v>
      </c>
      <c r="D2665" s="241">
        <f>((C2665-C2664)/($A$3))*$D$2*'D-term Reaction'!$G$4</f>
        <v>8.0729444672423725</v>
      </c>
    </row>
    <row r="2666" spans="1:4" x14ac:dyDescent="0.25">
      <c r="A2666" s="241">
        <f t="shared" si="124"/>
        <v>8.3124999999994315E-2</v>
      </c>
      <c r="B2666" s="241">
        <f t="shared" si="123"/>
        <v>1.4508049407201873E-3</v>
      </c>
      <c r="C2666" s="241">
        <f t="shared" si="125"/>
        <v>-0.9238795325181175</v>
      </c>
      <c r="D2666" s="241">
        <f>((C2666-C2665)/($A$3))*$D$2*'D-term Reaction'!$G$4</f>
        <v>11.193065537918029</v>
      </c>
    </row>
    <row r="2667" spans="1:4" x14ac:dyDescent="0.25">
      <c r="A2667" s="241">
        <f t="shared" si="124"/>
        <v>8.3156249999994311E-2</v>
      </c>
      <c r="B2667" s="241">
        <f t="shared" si="123"/>
        <v>1.4513503561114354E-3</v>
      </c>
      <c r="C2667" s="241">
        <f t="shared" si="125"/>
        <v>-0.8819212643567913</v>
      </c>
      <c r="D2667" s="241">
        <f>((C2667-C2666)/($A$3))*$D$2*'D-term Reaction'!$G$4</f>
        <v>14.205391268698596</v>
      </c>
    </row>
    <row r="2668" spans="1:4" x14ac:dyDescent="0.25">
      <c r="A2668" s="241">
        <f t="shared" si="124"/>
        <v>8.3187499999994308E-2</v>
      </c>
      <c r="B2668" s="241">
        <f t="shared" si="123"/>
        <v>1.4518957715026835E-3</v>
      </c>
      <c r="C2668" s="241">
        <f t="shared" si="125"/>
        <v>-0.83146961231248206</v>
      </c>
      <c r="D2668" s="241">
        <f>((C2668-C2667)/($A$3))*$D$2*'D-term Reaction'!$G$4</f>
        <v>17.080911316121334</v>
      </c>
    </row>
    <row r="2669" spans="1:4" x14ac:dyDescent="0.25">
      <c r="A2669" s="241">
        <f t="shared" si="124"/>
        <v>8.3218749999994304E-2</v>
      </c>
      <c r="B2669" s="241">
        <f t="shared" si="123"/>
        <v>1.4524411868939318E-3</v>
      </c>
      <c r="C2669" s="241">
        <f t="shared" si="125"/>
        <v>-0.77301045337407714</v>
      </c>
      <c r="D2669" s="241">
        <f>((C2669-C2668)/($A$3))*$D$2*'D-term Reaction'!$G$4</f>
        <v>19.791932850186367</v>
      </c>
    </row>
    <row r="2670" spans="1:4" x14ac:dyDescent="0.25">
      <c r="A2670" s="241">
        <f t="shared" si="124"/>
        <v>8.3249999999994301E-2</v>
      </c>
      <c r="B2670" s="241">
        <f t="shared" si="123"/>
        <v>1.4529866022851799E-3</v>
      </c>
      <c r="C2670" s="241">
        <f t="shared" si="125"/>
        <v>-0.70710678119922032</v>
      </c>
      <c r="D2670" s="241">
        <f>((C2670-C2669)/($A$3))*$D$2*'D-term Reaction'!$G$4</f>
        <v>22.312347251519522</v>
      </c>
    </row>
    <row r="2671" spans="1:4" x14ac:dyDescent="0.25">
      <c r="A2671" s="241">
        <f t="shared" si="124"/>
        <v>8.3281249999994297E-2</v>
      </c>
      <c r="B2671" s="241">
        <f t="shared" si="123"/>
        <v>1.453532017676428E-3</v>
      </c>
      <c r="C2671" s="241">
        <f t="shared" si="125"/>
        <v>-0.63439328417753538</v>
      </c>
      <c r="D2671" s="241">
        <f>((C2671-C2670)/($A$3))*$D$2*'D-term Reaction'!$G$4</f>
        <v>24.61788155166165</v>
      </c>
    </row>
    <row r="2672" spans="1:4" x14ac:dyDescent="0.25">
      <c r="A2672" s="241">
        <f t="shared" si="124"/>
        <v>8.3312499999994294E-2</v>
      </c>
      <c r="B2672" s="241">
        <f t="shared" si="123"/>
        <v>1.4540774330676761E-3</v>
      </c>
      <c r="C2672" s="241">
        <f t="shared" si="125"/>
        <v>-0.55557023303448672</v>
      </c>
      <c r="D2672" s="241">
        <f>((C2672-C2671)/($A$3))*$D$2*'D-term Reaction'!$G$4</f>
        <v>26.686332194990552</v>
      </c>
    </row>
    <row r="2673" spans="1:4" x14ac:dyDescent="0.25">
      <c r="A2673" s="241">
        <f t="shared" si="124"/>
        <v>8.334374999999429E-2</v>
      </c>
      <c r="B2673" s="241">
        <f t="shared" si="123"/>
        <v>1.4546228484589245E-3</v>
      </c>
      <c r="C2673" s="241">
        <f t="shared" si="125"/>
        <v>-0.47139673684177624</v>
      </c>
      <c r="D2673" s="241">
        <f>((C2673-C2672)/($A$3))*$D$2*'D-term Reaction'!$G$4</f>
        <v>28.497778871004055</v>
      </c>
    </row>
    <row r="2674" spans="1:4" x14ac:dyDescent="0.25">
      <c r="A2674" s="241">
        <f t="shared" si="124"/>
        <v>8.3374999999994287E-2</v>
      </c>
      <c r="B2674" s="241">
        <f t="shared" si="123"/>
        <v>1.4551682638501726E-3</v>
      </c>
      <c r="C2674" s="241">
        <f t="shared" si="125"/>
        <v>-0.38268343238166203</v>
      </c>
      <c r="D2674" s="241">
        <f>((C2674-C2673)/($A$3))*$D$2*'D-term Reaction'!$G$4</f>
        <v>30.034776358016266</v>
      </c>
    </row>
    <row r="2675" spans="1:4" x14ac:dyDescent="0.25">
      <c r="A2675" s="241">
        <f t="shared" si="124"/>
        <v>8.3406249999994284E-2</v>
      </c>
      <c r="B2675" s="241">
        <f t="shared" ref="B2675:B2738" si="126">RADIANS(A2675)</f>
        <v>1.4557136792414207E-3</v>
      </c>
      <c r="C2675" s="241">
        <f t="shared" si="125"/>
        <v>-0.29028467727167218</v>
      </c>
      <c r="D2675" s="241">
        <f>((C2675-C2674)/($A$3))*$D$2*'D-term Reaction'!$G$4</f>
        <v>31.282522530038161</v>
      </c>
    </row>
    <row r="2676" spans="1:4" x14ac:dyDescent="0.25">
      <c r="A2676" s="241">
        <f t="shared" si="124"/>
        <v>8.343749999999428E-2</v>
      </c>
      <c r="B2676" s="241">
        <f t="shared" si="126"/>
        <v>1.4562590946326688E-3</v>
      </c>
      <c r="C2676" s="241">
        <f t="shared" si="125"/>
        <v>-0.19509032203375676</v>
      </c>
      <c r="D2676" s="241">
        <f>((C2676-C2675)/($A$3))*$D$2*'D-term Reaction'!$G$4</f>
        <v>32.229000909348642</v>
      </c>
    </row>
    <row r="2677" spans="1:4" x14ac:dyDescent="0.25">
      <c r="A2677" s="241">
        <f t="shared" si="124"/>
        <v>8.3468749999994277E-2</v>
      </c>
      <c r="B2677" s="241">
        <f t="shared" si="126"/>
        <v>1.4568045100239171E-3</v>
      </c>
      <c r="C2677" s="241">
        <f t="shared" si="125"/>
        <v>-9.8017140347437637E-2</v>
      </c>
      <c r="D2677" s="241">
        <f>((C2677-C2676)/($A$3))*$D$2*'D-term Reaction'!$G$4</f>
        <v>32.865096391720201</v>
      </c>
    </row>
    <row r="2678" spans="1:4" x14ac:dyDescent="0.25">
      <c r="A2678" s="241">
        <f t="shared" si="124"/>
        <v>8.3499999999994273E-2</v>
      </c>
      <c r="B2678" s="241">
        <f t="shared" si="126"/>
        <v>1.4573499254151652E-3</v>
      </c>
      <c r="C2678" s="241">
        <f t="shared" si="125"/>
        <v>-1.8010053843241225E-11</v>
      </c>
      <c r="D2678" s="241">
        <f>((C2678-C2677)/($A$3))*$D$2*'D-term Reaction'!$G$4</f>
        <v>33.184683029930994</v>
      </c>
    </row>
    <row r="2679" spans="1:4" x14ac:dyDescent="0.25">
      <c r="A2679" s="241">
        <f t="shared" si="124"/>
        <v>8.353124999999427E-2</v>
      </c>
      <c r="B2679" s="241">
        <f t="shared" si="126"/>
        <v>1.4578953408064133E-3</v>
      </c>
      <c r="C2679" s="241">
        <f t="shared" si="125"/>
        <v>9.8017140311590978E-2</v>
      </c>
      <c r="D2679" s="241">
        <f>((C2679-C2678)/($A$3))*$D$2*'D-term Reaction'!$G$4</f>
        <v>33.184683029989721</v>
      </c>
    </row>
    <row r="2680" spans="1:4" x14ac:dyDescent="0.25">
      <c r="A2680" s="241">
        <f t="shared" si="124"/>
        <v>8.3562499999994266E-2</v>
      </c>
      <c r="B2680" s="241">
        <f t="shared" si="126"/>
        <v>1.4584407561976616E-3</v>
      </c>
      <c r="C2680" s="241">
        <f t="shared" si="125"/>
        <v>0.19509032199848453</v>
      </c>
      <c r="D2680" s="241">
        <f>((C2680-C2679)/($A$3))*$D$2*'D-term Reaction'!$G$4</f>
        <v>32.865096391914676</v>
      </c>
    </row>
    <row r="2681" spans="1:4" x14ac:dyDescent="0.25">
      <c r="A2681" s="241">
        <f t="shared" si="124"/>
        <v>8.3593749999994263E-2</v>
      </c>
      <c r="B2681" s="241">
        <f t="shared" si="126"/>
        <v>1.4589861715889098E-3</v>
      </c>
      <c r="C2681" s="241">
        <f t="shared" si="125"/>
        <v>0.29028467723725743</v>
      </c>
      <c r="D2681" s="241">
        <f>((C2681-C2680)/($A$3))*$D$2*'D-term Reaction'!$G$4</f>
        <v>32.229000909638948</v>
      </c>
    </row>
    <row r="2682" spans="1:4" x14ac:dyDescent="0.25">
      <c r="A2682" s="241">
        <f t="shared" si="124"/>
        <v>8.3624999999994259E-2</v>
      </c>
      <c r="B2682" s="241">
        <f t="shared" si="126"/>
        <v>1.4595315869801579E-3</v>
      </c>
      <c r="C2682" s="241">
        <f t="shared" si="125"/>
        <v>0.38268343234843627</v>
      </c>
      <c r="D2682" s="241">
        <f>((C2682-C2681)/($A$3))*$D$2*'D-term Reaction'!$G$4</f>
        <v>31.282522530440708</v>
      </c>
    </row>
    <row r="2683" spans="1:4" x14ac:dyDescent="0.25">
      <c r="A2683" s="241">
        <f t="shared" ref="A2683:A2746" si="127">A2682+$A$3</f>
        <v>8.3656249999994256E-2</v>
      </c>
      <c r="B2683" s="241">
        <f t="shared" si="126"/>
        <v>1.460077002371406E-3</v>
      </c>
      <c r="C2683" s="241">
        <f t="shared" ref="C2683:C2746" si="128">$C$2*COS(B2683*$B$2*360)</f>
        <v>0.47139673681005945</v>
      </c>
      <c r="D2683" s="241">
        <f>((C2683-C2682)/($A$3))*$D$2*'D-term Reaction'!$G$4</f>
        <v>30.034776358527143</v>
      </c>
    </row>
    <row r="2684" spans="1:4" x14ac:dyDescent="0.25">
      <c r="A2684" s="241">
        <f t="shared" si="127"/>
        <v>8.3687499999994253E-2</v>
      </c>
      <c r="B2684" s="241">
        <f t="shared" si="126"/>
        <v>1.4606224177626543E-3</v>
      </c>
      <c r="C2684" s="241">
        <f t="shared" si="128"/>
        <v>0.55557023300458441</v>
      </c>
      <c r="D2684" s="241">
        <f>((C2684-C2683)/($A$3))*$D$2*'D-term Reaction'!$G$4</f>
        <v>28.497778871618365</v>
      </c>
    </row>
    <row r="2685" spans="1:4" x14ac:dyDescent="0.25">
      <c r="A2685" s="241">
        <f t="shared" si="127"/>
        <v>8.3718749999994249E-2</v>
      </c>
      <c r="B2685" s="241">
        <f t="shared" si="126"/>
        <v>1.4611678331539024E-3</v>
      </c>
      <c r="C2685" s="241">
        <f t="shared" si="128"/>
        <v>0.63439328414969154</v>
      </c>
      <c r="D2685" s="241">
        <f>((C2685-C2684)/($A$3))*$D$2*'D-term Reaction'!$G$4</f>
        <v>26.686332195687466</v>
      </c>
    </row>
    <row r="2686" spans="1:4" x14ac:dyDescent="0.25">
      <c r="A2686" s="241">
        <f t="shared" si="127"/>
        <v>8.3749999999994246E-2</v>
      </c>
      <c r="B2686" s="241">
        <f t="shared" si="126"/>
        <v>1.4617132485451505E-3</v>
      </c>
      <c r="C2686" s="241">
        <f t="shared" si="128"/>
        <v>0.70710678117375025</v>
      </c>
      <c r="D2686" s="241">
        <f>((C2686-C2685)/($A$3))*$D$2*'D-term Reaction'!$G$4</f>
        <v>24.617881552465317</v>
      </c>
    </row>
    <row r="2687" spans="1:4" x14ac:dyDescent="0.25">
      <c r="A2687" s="241">
        <f t="shared" si="127"/>
        <v>8.3781249999994242E-2</v>
      </c>
      <c r="B2687" s="241">
        <f t="shared" si="126"/>
        <v>1.4622586639363988E-3</v>
      </c>
      <c r="C2687" s="241">
        <f t="shared" si="128"/>
        <v>0.77301045335126228</v>
      </c>
      <c r="D2687" s="241">
        <f>((C2687-C2686)/($A$3))*$D$2*'D-term Reaction'!$G$4</f>
        <v>22.312347252418469</v>
      </c>
    </row>
    <row r="2688" spans="1:4" x14ac:dyDescent="0.25">
      <c r="A2688" s="241">
        <f t="shared" si="127"/>
        <v>8.3812499999994239E-2</v>
      </c>
      <c r="B2688" s="241">
        <f t="shared" si="126"/>
        <v>1.4628040793276469E-3</v>
      </c>
      <c r="C2688" s="241">
        <f t="shared" si="128"/>
        <v>0.83146961229247041</v>
      </c>
      <c r="D2688" s="241">
        <f>((C2688-C2687)/($A$3))*$D$2*'D-term Reaction'!$G$4</f>
        <v>19.791932851135421</v>
      </c>
    </row>
    <row r="2689" spans="1:4" x14ac:dyDescent="0.25">
      <c r="A2689" s="241">
        <f t="shared" si="127"/>
        <v>8.3843749999994235E-2</v>
      </c>
      <c r="B2689" s="241">
        <f t="shared" si="126"/>
        <v>1.463349494718895E-3</v>
      </c>
      <c r="C2689" s="241">
        <f t="shared" si="128"/>
        <v>0.88192126433981144</v>
      </c>
      <c r="D2689" s="241">
        <f>((C2689-C2688)/($A$3))*$D$2*'D-term Reaction'!$G$4</f>
        <v>17.08091131714778</v>
      </c>
    </row>
    <row r="2690" spans="1:4" x14ac:dyDescent="0.25">
      <c r="A2690" s="241">
        <f t="shared" si="127"/>
        <v>8.3874999999994232E-2</v>
      </c>
      <c r="B2690" s="241">
        <f t="shared" si="126"/>
        <v>1.4638949101101432E-3</v>
      </c>
      <c r="C2690" s="241">
        <f t="shared" si="128"/>
        <v>0.92387953250433319</v>
      </c>
      <c r="D2690" s="241">
        <f>((C2690-C2689)/($A$3))*$D$2*'D-term Reaction'!$G$4</f>
        <v>14.205391269780481</v>
      </c>
    </row>
    <row r="2691" spans="1:4" x14ac:dyDescent="0.25">
      <c r="A2691" s="241">
        <f t="shared" si="127"/>
        <v>8.3906249999994229E-2</v>
      </c>
      <c r="B2691" s="241">
        <f t="shared" si="126"/>
        <v>1.4644403255013915E-3</v>
      </c>
      <c r="C2691" s="241">
        <f t="shared" si="128"/>
        <v>0.95694033572695381</v>
      </c>
      <c r="D2691" s="241">
        <f>((C2691-C2690)/($A$3))*$D$2*'D-term Reaction'!$G$4</f>
        <v>11.193065539050435</v>
      </c>
    </row>
    <row r="2692" spans="1:4" x14ac:dyDescent="0.25">
      <c r="A2692" s="241">
        <f t="shared" si="127"/>
        <v>8.3937499999994225E-2</v>
      </c>
      <c r="B2692" s="241">
        <f t="shared" si="126"/>
        <v>1.4649857408926396E-3</v>
      </c>
      <c r="C2692" s="241">
        <f t="shared" si="128"/>
        <v>0.9807852803996896</v>
      </c>
      <c r="D2692" s="241">
        <f>((C2692-C2691)/($A$3))*$D$2*'D-term Reaction'!$G$4</f>
        <v>8.0729444684014275</v>
      </c>
    </row>
    <row r="2693" spans="1:4" x14ac:dyDescent="0.25">
      <c r="A2693" s="241">
        <f t="shared" si="127"/>
        <v>8.3968749999994222E-2</v>
      </c>
      <c r="B2693" s="241">
        <f t="shared" si="126"/>
        <v>1.4655311562838877E-3</v>
      </c>
      <c r="C2693" s="241">
        <f t="shared" si="128"/>
        <v>0.99518472667041891</v>
      </c>
      <c r="D2693" s="241">
        <f>((C2693-C2692)/($A$3))*$D$2*'D-term Reaction'!$G$4</f>
        <v>4.8750765294181155</v>
      </c>
    </row>
    <row r="2694" spans="1:4" x14ac:dyDescent="0.25">
      <c r="A2694" s="241">
        <f t="shared" si="127"/>
        <v>8.3999999999994218E-2</v>
      </c>
      <c r="B2694" s="241">
        <f t="shared" si="126"/>
        <v>1.4660765716751358E-3</v>
      </c>
      <c r="C2694" s="241">
        <f t="shared" si="128"/>
        <v>1</v>
      </c>
      <c r="D2694" s="241">
        <f>((C2694-C2693)/($A$3))*$D$2*'D-term Reaction'!$G$4</f>
        <v>1.6302589384629749</v>
      </c>
    </row>
    <row r="2695" spans="1:4" x14ac:dyDescent="0.25">
      <c r="A2695" s="241">
        <f t="shared" si="127"/>
        <v>8.4031249999994215E-2</v>
      </c>
      <c r="B2695" s="241">
        <f t="shared" si="126"/>
        <v>1.4666219870663841E-3</v>
      </c>
      <c r="C2695" s="241">
        <f t="shared" si="128"/>
        <v>0.99518472667397839</v>
      </c>
      <c r="D2695" s="241">
        <f>((C2695-C2694)/($A$3))*$D$2*'D-term Reaction'!$G$4</f>
        <v>-1.6302589372578753</v>
      </c>
    </row>
    <row r="2696" spans="1:4" x14ac:dyDescent="0.25">
      <c r="A2696" s="241">
        <f t="shared" si="127"/>
        <v>8.4062499999994211E-2</v>
      </c>
      <c r="B2696" s="241">
        <f t="shared" si="126"/>
        <v>1.4671674024576322E-3</v>
      </c>
      <c r="C2696" s="241">
        <f t="shared" si="128"/>
        <v>0.98078528040678536</v>
      </c>
      <c r="D2696" s="241">
        <f>((C2696-C2695)/($A$3))*$D$2*'D-term Reaction'!$G$4</f>
        <v>-4.8750765282208715</v>
      </c>
    </row>
    <row r="2697" spans="1:4" x14ac:dyDescent="0.25">
      <c r="A2697" s="241">
        <f t="shared" si="127"/>
        <v>8.4093749999994208E-2</v>
      </c>
      <c r="B2697" s="241">
        <f t="shared" si="126"/>
        <v>1.4677128178488803E-3</v>
      </c>
      <c r="C2697" s="241">
        <f t="shared" si="128"/>
        <v>0.95694033573749548</v>
      </c>
      <c r="D2697" s="241">
        <f>((C2697-C2696)/($A$3))*$D$2*'D-term Reaction'!$G$4</f>
        <v>-8.0729444672347803</v>
      </c>
    </row>
    <row r="2698" spans="1:4" x14ac:dyDescent="0.25">
      <c r="A2698" s="241">
        <f t="shared" si="127"/>
        <v>8.4124999999994204E-2</v>
      </c>
      <c r="B2698" s="241">
        <f t="shared" si="126"/>
        <v>1.4682582332401287E-3</v>
      </c>
      <c r="C2698" s="241">
        <f t="shared" si="128"/>
        <v>0.92387953251825217</v>
      </c>
      <c r="D2698" s="241">
        <f>((C2698-C2697)/($A$3))*$D$2*'D-term Reaction'!$G$4</f>
        <v>-11.193065537907017</v>
      </c>
    </row>
    <row r="2699" spans="1:4" x14ac:dyDescent="0.25">
      <c r="A2699" s="241">
        <f t="shared" si="127"/>
        <v>8.4156249999994201E-2</v>
      </c>
      <c r="B2699" s="241">
        <f t="shared" si="126"/>
        <v>1.4688036486313768E-3</v>
      </c>
      <c r="C2699" s="241">
        <f t="shared" si="128"/>
        <v>0.88192126435695706</v>
      </c>
      <c r="D2699" s="241">
        <f>((C2699-C2698)/($A$3))*$D$2*'D-term Reaction'!$G$4</f>
        <v>-14.205391268688071</v>
      </c>
    </row>
    <row r="2700" spans="1:4" x14ac:dyDescent="0.25">
      <c r="A2700" s="241">
        <f t="shared" si="127"/>
        <v>8.4187499999994198E-2</v>
      </c>
      <c r="B2700" s="241">
        <f t="shared" si="126"/>
        <v>1.4693490640226249E-3</v>
      </c>
      <c r="C2700" s="241">
        <f t="shared" si="128"/>
        <v>0.83146961231267758</v>
      </c>
      <c r="D2700" s="241">
        <f>((C2700-C2699)/($A$3))*$D$2*'D-term Reaction'!$G$4</f>
        <v>-17.080911316111262</v>
      </c>
    </row>
    <row r="2701" spans="1:4" x14ac:dyDescent="0.25">
      <c r="A2701" s="241">
        <f t="shared" si="127"/>
        <v>8.4218749999994194E-2</v>
      </c>
      <c r="B2701" s="241">
        <f t="shared" si="126"/>
        <v>1.469894479413873E-3</v>
      </c>
      <c r="C2701" s="241">
        <f t="shared" si="128"/>
        <v>0.7730104533743003</v>
      </c>
      <c r="D2701" s="241">
        <f>((C2701-C2700)/($A$3))*$D$2*'D-term Reaction'!$G$4</f>
        <v>-19.791932850177009</v>
      </c>
    </row>
    <row r="2702" spans="1:4" x14ac:dyDescent="0.25">
      <c r="A2702" s="241">
        <f t="shared" si="127"/>
        <v>8.4249999999994191E-2</v>
      </c>
      <c r="B2702" s="241">
        <f t="shared" si="126"/>
        <v>1.4704398948051213E-3</v>
      </c>
      <c r="C2702" s="241">
        <f t="shared" si="128"/>
        <v>0.70710678119942894</v>
      </c>
      <c r="D2702" s="241">
        <f>((C2702-C2701)/($A$3))*$D$2*'D-term Reaction'!$G$4</f>
        <v>-22.312347251524447</v>
      </c>
    </row>
    <row r="2703" spans="1:4" x14ac:dyDescent="0.25">
      <c r="A2703" s="241">
        <f t="shared" si="127"/>
        <v>8.4281249999994187E-2</v>
      </c>
      <c r="B2703" s="241">
        <f t="shared" si="126"/>
        <v>1.4709853101963694E-3</v>
      </c>
      <c r="C2703" s="241">
        <f t="shared" si="128"/>
        <v>0.63439328417776342</v>
      </c>
      <c r="D2703" s="241">
        <f>((C2703-C2702)/($A$3))*$D$2*'D-term Reaction'!$G$4</f>
        <v>-24.617881551655074</v>
      </c>
    </row>
    <row r="2704" spans="1:4" x14ac:dyDescent="0.25">
      <c r="A2704" s="241">
        <f t="shared" si="127"/>
        <v>8.4312499999994184E-2</v>
      </c>
      <c r="B2704" s="241">
        <f t="shared" si="126"/>
        <v>1.4715307255876175E-3</v>
      </c>
      <c r="C2704" s="241">
        <f t="shared" si="128"/>
        <v>0.55557023303482655</v>
      </c>
      <c r="D2704" s="241">
        <f>((C2704-C2703)/($A$3))*$D$2*'D-term Reaction'!$G$4</f>
        <v>-26.686332194952701</v>
      </c>
    </row>
    <row r="2705" spans="1:4" x14ac:dyDescent="0.25">
      <c r="A2705" s="241">
        <f t="shared" si="127"/>
        <v>8.434374999999418E-2</v>
      </c>
      <c r="B2705" s="241">
        <f t="shared" si="126"/>
        <v>1.4720761409788658E-3</v>
      </c>
      <c r="C2705" s="241">
        <f t="shared" si="128"/>
        <v>0.47139673684208649</v>
      </c>
      <c r="D2705" s="241">
        <f>((C2705-C2704)/($A$3))*$D$2*'D-term Reaction'!$G$4</f>
        <v>-28.497778871014074</v>
      </c>
    </row>
    <row r="2706" spans="1:4" x14ac:dyDescent="0.25">
      <c r="A2706" s="241">
        <f t="shared" si="127"/>
        <v>8.4374999999994177E-2</v>
      </c>
      <c r="B2706" s="241">
        <f t="shared" si="126"/>
        <v>1.472621556370114E-3</v>
      </c>
      <c r="C2706" s="241">
        <f t="shared" si="128"/>
        <v>0.38268343238198704</v>
      </c>
      <c r="D2706" s="241">
        <f>((C2706-C2705)/($A$3))*$D$2*'D-term Reaction'!$G$4</f>
        <v>-30.034776358011268</v>
      </c>
    </row>
    <row r="2707" spans="1:4" x14ac:dyDescent="0.25">
      <c r="A2707" s="241">
        <f t="shared" si="127"/>
        <v>8.4406249999994173E-2</v>
      </c>
      <c r="B2707" s="241">
        <f t="shared" si="126"/>
        <v>1.4731669717613621E-3</v>
      </c>
      <c r="C2707" s="241">
        <f t="shared" si="128"/>
        <v>0.29028467727200885</v>
      </c>
      <c r="D2707" s="241">
        <f>((C2707-C2706)/($A$3))*$D$2*'D-term Reaction'!$G$4</f>
        <v>-31.282522530034214</v>
      </c>
    </row>
    <row r="2708" spans="1:4" x14ac:dyDescent="0.25">
      <c r="A2708" s="241">
        <f t="shared" si="127"/>
        <v>8.443749999999417E-2</v>
      </c>
      <c r="B2708" s="241">
        <f t="shared" si="126"/>
        <v>1.4737123871526102E-3</v>
      </c>
      <c r="C2708" s="241">
        <f t="shared" si="128"/>
        <v>0.19509032203410184</v>
      </c>
      <c r="D2708" s="241">
        <f>((C2708-C2707)/($A$3))*$D$2*'D-term Reaction'!$G$4</f>
        <v>-32.229000909345793</v>
      </c>
    </row>
    <row r="2709" spans="1:4" x14ac:dyDescent="0.25">
      <c r="A2709" s="241">
        <f t="shared" si="127"/>
        <v>8.4468749999994167E-2</v>
      </c>
      <c r="B2709" s="241">
        <f t="shared" si="126"/>
        <v>1.4742578025438585E-3</v>
      </c>
      <c r="C2709" s="241">
        <f t="shared" si="128"/>
        <v>9.8017140347787787E-2</v>
      </c>
      <c r="D2709" s="241">
        <f>((C2709-C2708)/($A$3))*$D$2*'D-term Reaction'!$G$4</f>
        <v>-32.865096391718488</v>
      </c>
    </row>
    <row r="2710" spans="1:4" x14ac:dyDescent="0.25">
      <c r="A2710" s="241">
        <f t="shared" si="127"/>
        <v>8.4499999999994163E-2</v>
      </c>
      <c r="B2710" s="241">
        <f t="shared" si="126"/>
        <v>1.4748032179351066E-3</v>
      </c>
      <c r="C2710" s="241">
        <f t="shared" si="128"/>
        <v>1.8361895012287965E-11</v>
      </c>
      <c r="D2710" s="241">
        <f>((C2710-C2709)/($A$3))*$D$2*'D-term Reaction'!$G$4</f>
        <v>-33.184683029930426</v>
      </c>
    </row>
    <row r="2711" spans="1:4" x14ac:dyDescent="0.25">
      <c r="A2711" s="241">
        <f t="shared" si="127"/>
        <v>8.453124999999416E-2</v>
      </c>
      <c r="B2711" s="241">
        <f t="shared" si="126"/>
        <v>1.4753486333263547E-3</v>
      </c>
      <c r="C2711" s="241">
        <f t="shared" si="128"/>
        <v>-9.8017140311297393E-2</v>
      </c>
      <c r="D2711" s="241">
        <f>((C2711-C2710)/($A$3))*$D$2*'D-term Reaction'!$G$4</f>
        <v>-33.184683030009445</v>
      </c>
    </row>
    <row r="2712" spans="1:4" x14ac:dyDescent="0.25">
      <c r="A2712" s="241">
        <f t="shared" si="127"/>
        <v>8.4562499999994156E-2</v>
      </c>
      <c r="B2712" s="241">
        <f t="shared" si="126"/>
        <v>1.475894048717603E-3</v>
      </c>
      <c r="C2712" s="241">
        <f t="shared" si="128"/>
        <v>-0.19509032199813944</v>
      </c>
      <c r="D2712" s="241">
        <f>((C2712-C2711)/($A$3))*$D$2*'D-term Reaction'!$G$4</f>
        <v>-32.865096391897247</v>
      </c>
    </row>
    <row r="2713" spans="1:4" x14ac:dyDescent="0.25">
      <c r="A2713" s="241">
        <f t="shared" si="127"/>
        <v>8.4593749999994153E-2</v>
      </c>
      <c r="B2713" s="241">
        <f t="shared" si="126"/>
        <v>1.4764394641088511E-3</v>
      </c>
      <c r="C2713" s="241">
        <f t="shared" si="128"/>
        <v>-0.29028467723692075</v>
      </c>
      <c r="D2713" s="241">
        <f>((C2713-C2712)/($A$3))*$D$2*'D-term Reaction'!$G$4</f>
        <v>-32.229000909641798</v>
      </c>
    </row>
    <row r="2714" spans="1:4" x14ac:dyDescent="0.25">
      <c r="A2714" s="241">
        <f t="shared" si="127"/>
        <v>8.4624999999994149E-2</v>
      </c>
      <c r="B2714" s="241">
        <f t="shared" si="126"/>
        <v>1.4769848795000992E-3</v>
      </c>
      <c r="C2714" s="241">
        <f t="shared" si="128"/>
        <v>-0.3826834323481112</v>
      </c>
      <c r="D2714" s="241">
        <f>((C2714-C2713)/($A$3))*$D$2*'D-term Reaction'!$G$4</f>
        <v>-31.282522530444634</v>
      </c>
    </row>
    <row r="2715" spans="1:4" x14ac:dyDescent="0.25">
      <c r="A2715" s="241">
        <f t="shared" si="127"/>
        <v>8.4656249999994146E-2</v>
      </c>
      <c r="B2715" s="241">
        <f t="shared" si="126"/>
        <v>1.4775302948913474E-3</v>
      </c>
      <c r="C2715" s="241">
        <f t="shared" si="128"/>
        <v>-0.47139673680974914</v>
      </c>
      <c r="D2715" s="241">
        <f>((C2715-C2714)/($A$3))*$D$2*'D-term Reaction'!$G$4</f>
        <v>-30.034776358532142</v>
      </c>
    </row>
    <row r="2716" spans="1:4" x14ac:dyDescent="0.25">
      <c r="A2716" s="241">
        <f t="shared" si="127"/>
        <v>8.4687499999994142E-2</v>
      </c>
      <c r="B2716" s="241">
        <f t="shared" si="126"/>
        <v>1.4780757102825957E-3</v>
      </c>
      <c r="C2716" s="241">
        <f t="shared" si="128"/>
        <v>-0.55557023300429187</v>
      </c>
      <c r="D2716" s="241">
        <f>((C2716-C2715)/($A$3))*$D$2*'D-term Reaction'!$G$4</f>
        <v>-28.497778871624384</v>
      </c>
    </row>
    <row r="2717" spans="1:4" x14ac:dyDescent="0.25">
      <c r="A2717" s="241">
        <f t="shared" si="127"/>
        <v>8.4718749999994139E-2</v>
      </c>
      <c r="B2717" s="241">
        <f t="shared" si="126"/>
        <v>1.4786211256738438E-3</v>
      </c>
      <c r="C2717" s="241">
        <f t="shared" si="128"/>
        <v>-0.63439328414941953</v>
      </c>
      <c r="D2717" s="241">
        <f>((C2717-C2716)/($A$3))*$D$2*'D-term Reaction'!$G$4</f>
        <v>-26.686332195694423</v>
      </c>
    </row>
    <row r="2718" spans="1:4" x14ac:dyDescent="0.25">
      <c r="A2718" s="241">
        <f t="shared" si="127"/>
        <v>8.4749999999994136E-2</v>
      </c>
      <c r="B2718" s="241">
        <f t="shared" si="126"/>
        <v>1.4791665410650919E-3</v>
      </c>
      <c r="C2718" s="241">
        <f t="shared" si="128"/>
        <v>-0.70710678117350145</v>
      </c>
      <c r="D2718" s="241">
        <f>((C2718-C2717)/($A$3))*$D$2*'D-term Reaction'!$G$4</f>
        <v>-24.617881552473172</v>
      </c>
    </row>
    <row r="2719" spans="1:4" x14ac:dyDescent="0.25">
      <c r="A2719" s="241">
        <f t="shared" si="127"/>
        <v>8.4781249999994132E-2</v>
      </c>
      <c r="B2719" s="241">
        <f t="shared" si="126"/>
        <v>1.47971195645634E-3</v>
      </c>
      <c r="C2719" s="241">
        <f t="shared" si="128"/>
        <v>-0.77301045335100294</v>
      </c>
      <c r="D2719" s="241">
        <f>((C2719-C2718)/($A$3))*$D$2*'D-term Reaction'!$G$4</f>
        <v>-22.312347252414895</v>
      </c>
    </row>
    <row r="2720" spans="1:4" x14ac:dyDescent="0.25">
      <c r="A2720" s="241">
        <f t="shared" si="127"/>
        <v>8.4812499999994129E-2</v>
      </c>
      <c r="B2720" s="241">
        <f t="shared" si="126"/>
        <v>1.4802573718475883E-3</v>
      </c>
      <c r="C2720" s="241">
        <f t="shared" si="128"/>
        <v>-0.83146961229230654</v>
      </c>
      <c r="D2720" s="241">
        <f>((C2720-C2719)/($A$3))*$D$2*'D-term Reaction'!$G$4</f>
        <v>-19.791932851167743</v>
      </c>
    </row>
    <row r="2721" spans="1:4" x14ac:dyDescent="0.25">
      <c r="A2721" s="241">
        <f t="shared" si="127"/>
        <v>8.4843749999994125E-2</v>
      </c>
      <c r="B2721" s="241">
        <f t="shared" si="126"/>
        <v>1.4808027872388364E-3</v>
      </c>
      <c r="C2721" s="241">
        <f t="shared" si="128"/>
        <v>-0.88192126433967244</v>
      </c>
      <c r="D2721" s="241">
        <f>((C2721-C2720)/($A$3))*$D$2*'D-term Reaction'!$G$4</f>
        <v>-17.0809113171562</v>
      </c>
    </row>
    <row r="2722" spans="1:4" x14ac:dyDescent="0.25">
      <c r="A2722" s="241">
        <f t="shared" si="127"/>
        <v>8.4874999999994122E-2</v>
      </c>
      <c r="B2722" s="241">
        <f t="shared" si="126"/>
        <v>1.4813482026300845E-3</v>
      </c>
      <c r="C2722" s="241">
        <f t="shared" si="128"/>
        <v>-0.92387953250422039</v>
      </c>
      <c r="D2722" s="241">
        <f>((C2722-C2721)/($A$3))*$D$2*'D-term Reaction'!$G$4</f>
        <v>-14.205391269789352</v>
      </c>
    </row>
    <row r="2723" spans="1:4" x14ac:dyDescent="0.25">
      <c r="A2723" s="241">
        <f t="shared" si="127"/>
        <v>8.4906249999994118E-2</v>
      </c>
      <c r="B2723" s="241">
        <f t="shared" si="126"/>
        <v>1.4818936180213329E-3</v>
      </c>
      <c r="C2723" s="241">
        <f t="shared" si="128"/>
        <v>-0.95694033572685167</v>
      </c>
      <c r="D2723" s="241">
        <f>((C2723-C2722)/($A$3))*$D$2*'D-term Reaction'!$G$4</f>
        <v>-11.193065539054043</v>
      </c>
    </row>
    <row r="2724" spans="1:4" x14ac:dyDescent="0.25">
      <c r="A2724" s="241">
        <f t="shared" si="127"/>
        <v>8.4937499999994115E-2</v>
      </c>
      <c r="B2724" s="241">
        <f t="shared" si="126"/>
        <v>1.482439033412581E-3</v>
      </c>
      <c r="C2724" s="241">
        <f t="shared" si="128"/>
        <v>-0.98078528039962098</v>
      </c>
      <c r="D2724" s="241">
        <f>((C2724-C2723)/($A$3))*$D$2*'D-term Reaction'!$G$4</f>
        <v>-8.0729444684127802</v>
      </c>
    </row>
    <row r="2725" spans="1:4" x14ac:dyDescent="0.25">
      <c r="A2725" s="241">
        <f t="shared" si="127"/>
        <v>8.4968749999994111E-2</v>
      </c>
      <c r="B2725" s="241">
        <f t="shared" si="126"/>
        <v>1.4829844488038291E-3</v>
      </c>
      <c r="C2725" s="241">
        <f t="shared" si="128"/>
        <v>-0.99518472667038438</v>
      </c>
      <c r="D2725" s="241">
        <f>((C2725-C2724)/($A$3))*$D$2*'D-term Reaction'!$G$4</f>
        <v>-4.8750765294296547</v>
      </c>
    </row>
    <row r="2726" spans="1:4" x14ac:dyDescent="0.25">
      <c r="A2726" s="241">
        <f t="shared" si="127"/>
        <v>8.4999999999994108E-2</v>
      </c>
      <c r="B2726" s="241">
        <f t="shared" si="126"/>
        <v>1.4835298641950772E-3</v>
      </c>
      <c r="C2726" s="241">
        <f t="shared" si="128"/>
        <v>-1</v>
      </c>
      <c r="D2726" s="241">
        <f>((C2726-C2725)/($A$3))*$D$2*'D-term Reaction'!$G$4</f>
        <v>-1.6302589384746646</v>
      </c>
    </row>
    <row r="2727" spans="1:4" x14ac:dyDescent="0.25">
      <c r="A2727" s="241">
        <f t="shared" si="127"/>
        <v>8.5031249999994105E-2</v>
      </c>
      <c r="B2727" s="241">
        <f t="shared" si="126"/>
        <v>1.4840752795863255E-3</v>
      </c>
      <c r="C2727" s="241">
        <f t="shared" si="128"/>
        <v>-0.99518472667401292</v>
      </c>
      <c r="D2727" s="241">
        <f>((C2727-C2726)/($A$3))*$D$2*'D-term Reaction'!$G$4</f>
        <v>1.6302589372461855</v>
      </c>
    </row>
    <row r="2728" spans="1:4" x14ac:dyDescent="0.25">
      <c r="A2728" s="241">
        <f t="shared" si="127"/>
        <v>8.5062499999994101E-2</v>
      </c>
      <c r="B2728" s="241">
        <f t="shared" si="126"/>
        <v>1.4846206949775736E-3</v>
      </c>
      <c r="C2728" s="241">
        <f t="shared" si="128"/>
        <v>-0.98078528040685409</v>
      </c>
      <c r="D2728" s="241">
        <f>((C2728-C2727)/($A$3))*$D$2*'D-term Reaction'!$G$4</f>
        <v>4.875076528209294</v>
      </c>
    </row>
    <row r="2729" spans="1:4" x14ac:dyDescent="0.25">
      <c r="A2729" s="241">
        <f t="shared" si="127"/>
        <v>8.5093749999994098E-2</v>
      </c>
      <c r="B2729" s="241">
        <f t="shared" si="126"/>
        <v>1.4851661103688217E-3</v>
      </c>
      <c r="C2729" s="241">
        <f t="shared" si="128"/>
        <v>-0.95694033573759762</v>
      </c>
      <c r="D2729" s="241">
        <f>((C2729-C2728)/($A$3))*$D$2*'D-term Reaction'!$G$4</f>
        <v>8.0729444672234685</v>
      </c>
    </row>
    <row r="2730" spans="1:4" x14ac:dyDescent="0.25">
      <c r="A2730" s="241">
        <f t="shared" si="127"/>
        <v>8.5124999999994094E-2</v>
      </c>
      <c r="B2730" s="241">
        <f t="shared" si="126"/>
        <v>1.48571152576007E-3</v>
      </c>
      <c r="C2730" s="241">
        <f t="shared" si="128"/>
        <v>-0.92387953251836508</v>
      </c>
      <c r="D2730" s="241">
        <f>((C2730-C2729)/($A$3))*$D$2*'D-term Reaction'!$G$4</f>
        <v>11.193065537903371</v>
      </c>
    </row>
    <row r="2731" spans="1:4" x14ac:dyDescent="0.25">
      <c r="A2731" s="241">
        <f t="shared" si="127"/>
        <v>8.5156249999994091E-2</v>
      </c>
      <c r="B2731" s="241">
        <f t="shared" si="126"/>
        <v>1.4862569411513182E-3</v>
      </c>
      <c r="C2731" s="241">
        <f t="shared" si="128"/>
        <v>-0.88192126435709617</v>
      </c>
      <c r="D2731" s="241">
        <f>((C2731-C2730)/($A$3))*$D$2*'D-term Reaction'!$G$4</f>
        <v>14.205391268679199</v>
      </c>
    </row>
    <row r="2732" spans="1:4" x14ac:dyDescent="0.25">
      <c r="A2732" s="241">
        <f t="shared" si="127"/>
        <v>8.5187499999994087E-2</v>
      </c>
      <c r="B2732" s="241">
        <f t="shared" si="126"/>
        <v>1.4868023565425663E-3</v>
      </c>
      <c r="C2732" s="241">
        <f t="shared" si="128"/>
        <v>-0.83146961231287309</v>
      </c>
      <c r="D2732" s="241">
        <f>((C2732-C2731)/($A$3))*$D$2*'D-term Reaction'!$G$4</f>
        <v>17.080911316092163</v>
      </c>
    </row>
    <row r="2733" spans="1:4" x14ac:dyDescent="0.25">
      <c r="A2733" s="241">
        <f t="shared" si="127"/>
        <v>8.5218749999994084E-2</v>
      </c>
      <c r="B2733" s="241">
        <f t="shared" si="126"/>
        <v>1.4873477719338144E-3</v>
      </c>
      <c r="C2733" s="241">
        <f t="shared" si="128"/>
        <v>-0.77301045337452357</v>
      </c>
      <c r="D2733" s="241">
        <f>((C2733-C2732)/($A$3))*$D$2*'D-term Reaction'!$G$4</f>
        <v>19.791932850167608</v>
      </c>
    </row>
    <row r="2734" spans="1:4" x14ac:dyDescent="0.25">
      <c r="A2734" s="241">
        <f t="shared" si="127"/>
        <v>8.5249999999994081E-2</v>
      </c>
      <c r="B2734" s="241">
        <f t="shared" si="126"/>
        <v>1.4878931873250627E-3</v>
      </c>
      <c r="C2734" s="241">
        <f t="shared" si="128"/>
        <v>-0.70710678119967774</v>
      </c>
      <c r="D2734" s="241">
        <f>((C2734-C2733)/($A$3))*$D$2*'D-term Reaction'!$G$4</f>
        <v>22.312347251515803</v>
      </c>
    </row>
    <row r="2735" spans="1:4" x14ac:dyDescent="0.25">
      <c r="A2735" s="241">
        <f t="shared" si="127"/>
        <v>8.5281249999994077E-2</v>
      </c>
      <c r="B2735" s="241">
        <f t="shared" si="126"/>
        <v>1.4884386027163108E-3</v>
      </c>
      <c r="C2735" s="241">
        <f t="shared" si="128"/>
        <v>-0.63439328417803542</v>
      </c>
      <c r="D2735" s="241">
        <f>((C2735-C2734)/($A$3))*$D$2*'D-term Reaction'!$G$4</f>
        <v>24.617881551647219</v>
      </c>
    </row>
    <row r="2736" spans="1:4" x14ac:dyDescent="0.25">
      <c r="A2736" s="241">
        <f t="shared" si="127"/>
        <v>8.5312499999994074E-2</v>
      </c>
      <c r="B2736" s="241">
        <f t="shared" si="126"/>
        <v>1.4889840181075589E-3</v>
      </c>
      <c r="C2736" s="241">
        <f t="shared" si="128"/>
        <v>-0.5555702330351191</v>
      </c>
      <c r="D2736" s="241">
        <f>((C2736-C2735)/($A$3))*$D$2*'D-term Reaction'!$G$4</f>
        <v>26.686332194945749</v>
      </c>
    </row>
    <row r="2737" spans="1:4" x14ac:dyDescent="0.25">
      <c r="A2737" s="241">
        <f t="shared" si="127"/>
        <v>8.534374999999407E-2</v>
      </c>
      <c r="B2737" s="241">
        <f t="shared" si="126"/>
        <v>1.4895294334988072E-3</v>
      </c>
      <c r="C2737" s="241">
        <f t="shared" si="128"/>
        <v>-0.47139673684244693</v>
      </c>
      <c r="D2737" s="241">
        <f>((C2737-C2736)/($A$3))*$D$2*'D-term Reaction'!$G$4</f>
        <v>28.497778870991091</v>
      </c>
    </row>
    <row r="2738" spans="1:4" x14ac:dyDescent="0.25">
      <c r="A2738" s="241">
        <f t="shared" si="127"/>
        <v>8.5374999999994067E-2</v>
      </c>
      <c r="B2738" s="241">
        <f t="shared" si="126"/>
        <v>1.4900748488900553E-3</v>
      </c>
      <c r="C2738" s="241">
        <f t="shared" si="128"/>
        <v>-0.38268343238231212</v>
      </c>
      <c r="D2738" s="241">
        <f>((C2738-C2737)/($A$3))*$D$2*'D-term Reaction'!$G$4</f>
        <v>30.034776358023237</v>
      </c>
    </row>
    <row r="2739" spans="1:4" x14ac:dyDescent="0.25">
      <c r="A2739" s="241">
        <f t="shared" si="127"/>
        <v>8.5406249999994063E-2</v>
      </c>
      <c r="B2739" s="241">
        <f t="shared" ref="B2739:B2802" si="129">RADIANS(A2739)</f>
        <v>1.4906202642813034E-3</v>
      </c>
      <c r="C2739" s="241">
        <f t="shared" si="128"/>
        <v>-0.29028467727234553</v>
      </c>
      <c r="D2739" s="241">
        <f>((C2739-C2738)/($A$3))*$D$2*'D-term Reaction'!$G$4</f>
        <v>31.282522530030285</v>
      </c>
    </row>
    <row r="2740" spans="1:4" x14ac:dyDescent="0.25">
      <c r="A2740" s="241">
        <f t="shared" si="127"/>
        <v>8.543749999999406E-2</v>
      </c>
      <c r="B2740" s="241">
        <f t="shared" si="129"/>
        <v>1.4911656796725516E-3</v>
      </c>
      <c r="C2740" s="241">
        <f t="shared" si="128"/>
        <v>-0.19509032203444693</v>
      </c>
      <c r="D2740" s="241">
        <f>((C2740-C2739)/($A$3))*$D$2*'D-term Reaction'!$G$4</f>
        <v>32.229000909342943</v>
      </c>
    </row>
    <row r="2741" spans="1:4" x14ac:dyDescent="0.25">
      <c r="A2741" s="241">
        <f t="shared" si="127"/>
        <v>8.5468749999994056E-2</v>
      </c>
      <c r="B2741" s="241">
        <f t="shared" si="129"/>
        <v>1.4917110950637999E-3</v>
      </c>
      <c r="C2741" s="241">
        <f t="shared" si="128"/>
        <v>-9.8017140348137924E-2</v>
      </c>
      <c r="D2741" s="241">
        <f>((C2741-C2740)/($A$3))*$D$2*'D-term Reaction'!$G$4</f>
        <v>32.865096391716769</v>
      </c>
    </row>
    <row r="2742" spans="1:4" x14ac:dyDescent="0.25">
      <c r="A2742" s="241">
        <f t="shared" si="127"/>
        <v>8.5499999999994053E-2</v>
      </c>
      <c r="B2742" s="241">
        <f t="shared" si="129"/>
        <v>1.492256510455048E-3</v>
      </c>
      <c r="C2742" s="241">
        <f t="shared" si="128"/>
        <v>-1.8656892762473898E-11</v>
      </c>
      <c r="D2742" s="241">
        <f>((C2742-C2741)/($A$3))*$D$2*'D-term Reaction'!$G$4</f>
        <v>33.184683029949092</v>
      </c>
    </row>
    <row r="2743" spans="1:4" x14ac:dyDescent="0.25">
      <c r="A2743" s="241">
        <f t="shared" si="127"/>
        <v>8.553124999999405E-2</v>
      </c>
      <c r="B2743" s="241">
        <f t="shared" si="129"/>
        <v>1.4928019258462961E-3</v>
      </c>
      <c r="C2743" s="241">
        <f t="shared" si="128"/>
        <v>9.8017140310947243E-2</v>
      </c>
      <c r="D2743" s="241">
        <f>((C2743-C2742)/($A$3))*$D$2*'D-term Reaction'!$G$4</f>
        <v>33.184683029990772</v>
      </c>
    </row>
    <row r="2744" spans="1:4" x14ac:dyDescent="0.25">
      <c r="A2744" s="241">
        <f t="shared" si="127"/>
        <v>8.5562499999994046E-2</v>
      </c>
      <c r="B2744" s="241">
        <f t="shared" si="129"/>
        <v>1.4933473412375442E-3</v>
      </c>
      <c r="C2744" s="241">
        <f t="shared" si="128"/>
        <v>0.1950903219977386</v>
      </c>
      <c r="D2744" s="241">
        <f>((C2744-C2743)/($A$3))*$D$2*'D-term Reaction'!$G$4</f>
        <v>32.86509639188008</v>
      </c>
    </row>
    <row r="2745" spans="1:4" x14ac:dyDescent="0.25">
      <c r="A2745" s="241">
        <f t="shared" si="127"/>
        <v>8.5593749999994043E-2</v>
      </c>
      <c r="B2745" s="241">
        <f t="shared" si="129"/>
        <v>1.4938927566287925E-3</v>
      </c>
      <c r="C2745" s="241">
        <f t="shared" si="128"/>
        <v>0.29028467723652968</v>
      </c>
      <c r="D2745" s="241">
        <f>((C2745-C2744)/($A$3))*$D$2*'D-term Reaction'!$G$4</f>
        <v>32.229000909645109</v>
      </c>
    </row>
    <row r="2746" spans="1:4" x14ac:dyDescent="0.25">
      <c r="A2746" s="241">
        <f t="shared" si="127"/>
        <v>8.5624999999994039E-2</v>
      </c>
      <c r="B2746" s="241">
        <f t="shared" si="129"/>
        <v>1.4944381720200406E-3</v>
      </c>
      <c r="C2746" s="241">
        <f t="shared" si="128"/>
        <v>0.38268343234778618</v>
      </c>
      <c r="D2746" s="241">
        <f>((C2746-C2745)/($A$3))*$D$2*'D-term Reaction'!$G$4</f>
        <v>31.282522530466998</v>
      </c>
    </row>
    <row r="2747" spans="1:4" x14ac:dyDescent="0.25">
      <c r="A2747" s="241">
        <f t="shared" ref="A2747:A2810" si="130">A2746+$A$3</f>
        <v>8.5656249999994036E-2</v>
      </c>
      <c r="B2747" s="241">
        <f t="shared" si="129"/>
        <v>1.4949835874112887E-3</v>
      </c>
      <c r="C2747" s="241">
        <f t="shared" ref="C2747:C2810" si="131">$C$2*COS(B2747*$B$2*360)</f>
        <v>0.47139673680943883</v>
      </c>
      <c r="D2747" s="241">
        <f>((C2747-C2746)/($A$3))*$D$2*'D-term Reaction'!$G$4</f>
        <v>30.034776358537123</v>
      </c>
    </row>
    <row r="2748" spans="1:4" x14ac:dyDescent="0.25">
      <c r="A2748" s="241">
        <f t="shared" si="130"/>
        <v>8.5687499999994032E-2</v>
      </c>
      <c r="B2748" s="241">
        <f t="shared" si="129"/>
        <v>1.4955290028025371E-3</v>
      </c>
      <c r="C2748" s="241">
        <f t="shared" si="131"/>
        <v>0.55557023300399933</v>
      </c>
      <c r="D2748" s="241">
        <f>((C2748-C2747)/($A$3))*$D$2*'D-term Reaction'!$G$4</f>
        <v>28.497778871630395</v>
      </c>
    </row>
    <row r="2749" spans="1:4" x14ac:dyDescent="0.25">
      <c r="A2749" s="241">
        <f t="shared" si="130"/>
        <v>8.5718749999994029E-2</v>
      </c>
      <c r="B2749" s="241">
        <f t="shared" si="129"/>
        <v>1.4960744181937852E-3</v>
      </c>
      <c r="C2749" s="241">
        <f t="shared" si="131"/>
        <v>0.63439328414914753</v>
      </c>
      <c r="D2749" s="241">
        <f>((C2749-C2748)/($A$3))*$D$2*'D-term Reaction'!$G$4</f>
        <v>26.686332195701372</v>
      </c>
    </row>
    <row r="2750" spans="1:4" x14ac:dyDescent="0.25">
      <c r="A2750" s="241">
        <f t="shared" si="130"/>
        <v>8.5749999999994025E-2</v>
      </c>
      <c r="B2750" s="241">
        <f t="shared" si="129"/>
        <v>1.4966198335850333E-3</v>
      </c>
      <c r="C2750" s="241">
        <f t="shared" si="131"/>
        <v>0.70710678117329295</v>
      </c>
      <c r="D2750" s="241">
        <f>((C2750-C2749)/($A$3))*$D$2*'D-term Reaction'!$G$4</f>
        <v>24.617881552494676</v>
      </c>
    </row>
    <row r="2751" spans="1:4" x14ac:dyDescent="0.25">
      <c r="A2751" s="241">
        <f t="shared" si="130"/>
        <v>8.5781249999994022E-2</v>
      </c>
      <c r="B2751" s="241">
        <f t="shared" si="129"/>
        <v>1.4971652489762814E-3</v>
      </c>
      <c r="C2751" s="241">
        <f t="shared" si="131"/>
        <v>0.77301045335081586</v>
      </c>
      <c r="D2751" s="241">
        <f>((C2751-C2750)/($A$3))*$D$2*'D-term Reaction'!$G$4</f>
        <v>22.312347252422157</v>
      </c>
    </row>
    <row r="2752" spans="1:4" x14ac:dyDescent="0.25">
      <c r="A2752" s="241">
        <f t="shared" si="130"/>
        <v>8.5812499999994019E-2</v>
      </c>
      <c r="B2752" s="241">
        <f t="shared" si="129"/>
        <v>1.4977106643675297E-3</v>
      </c>
      <c r="C2752" s="241">
        <f t="shared" si="131"/>
        <v>0.83146961229211103</v>
      </c>
      <c r="D2752" s="241">
        <f>((C2752-C2751)/($A$3))*$D$2*'D-term Reaction'!$G$4</f>
        <v>19.791932851164891</v>
      </c>
    </row>
    <row r="2753" spans="1:4" x14ac:dyDescent="0.25">
      <c r="A2753" s="241">
        <f t="shared" si="130"/>
        <v>8.5843749999994015E-2</v>
      </c>
      <c r="B2753" s="241">
        <f t="shared" si="129"/>
        <v>1.4982560797587778E-3</v>
      </c>
      <c r="C2753" s="241">
        <f t="shared" si="131"/>
        <v>0.88192126433947982</v>
      </c>
      <c r="D2753" s="241">
        <f>((C2753-C2752)/($A$3))*$D$2*'D-term Reaction'!$G$4</f>
        <v>17.080911317157174</v>
      </c>
    </row>
    <row r="2754" spans="1:4" x14ac:dyDescent="0.25">
      <c r="A2754" s="241">
        <f t="shared" si="130"/>
        <v>8.5874999999994012E-2</v>
      </c>
      <c r="B2754" s="241">
        <f t="shared" si="129"/>
        <v>1.4988014951500259E-3</v>
      </c>
      <c r="C2754" s="241">
        <f t="shared" si="131"/>
        <v>0.92387953250408572</v>
      </c>
      <c r="D2754" s="241">
        <f>((C2754-C2753)/($A$3))*$D$2*'D-term Reaction'!$G$4</f>
        <v>14.205391269808974</v>
      </c>
    </row>
    <row r="2755" spans="1:4" x14ac:dyDescent="0.25">
      <c r="A2755" s="241">
        <f t="shared" si="130"/>
        <v>8.5906249999994008E-2</v>
      </c>
      <c r="B2755" s="241">
        <f t="shared" si="129"/>
        <v>1.4993469105412742E-3</v>
      </c>
      <c r="C2755" s="241">
        <f t="shared" si="131"/>
        <v>0.95694033572674952</v>
      </c>
      <c r="D2755" s="241">
        <f>((C2755-C2754)/($A$3))*$D$2*'D-term Reaction'!$G$4</f>
        <v>11.193065539065055</v>
      </c>
    </row>
    <row r="2756" spans="1:4" x14ac:dyDescent="0.25">
      <c r="A2756" s="241">
        <f t="shared" si="130"/>
        <v>8.5937499999994005E-2</v>
      </c>
      <c r="B2756" s="241">
        <f t="shared" si="129"/>
        <v>1.4998923259325224E-3</v>
      </c>
      <c r="C2756" s="241">
        <f t="shared" si="131"/>
        <v>0.98078528039955237</v>
      </c>
      <c r="D2756" s="241">
        <f>((C2756-C2755)/($A$3))*$D$2*'D-term Reaction'!$G$4</f>
        <v>8.0729444684241312</v>
      </c>
    </row>
    <row r="2757" spans="1:4" x14ac:dyDescent="0.25">
      <c r="A2757" s="241">
        <f t="shared" si="130"/>
        <v>8.5968749999994001E-2</v>
      </c>
      <c r="B2757" s="241">
        <f t="shared" si="129"/>
        <v>1.5004377413237705E-3</v>
      </c>
      <c r="C2757" s="241">
        <f t="shared" si="131"/>
        <v>0.99518472667034996</v>
      </c>
      <c r="D2757" s="241">
        <f>((C2757-C2756)/($A$3))*$D$2*'D-term Reaction'!$G$4</f>
        <v>4.8750765294412313</v>
      </c>
    </row>
    <row r="2758" spans="1:4" x14ac:dyDescent="0.25">
      <c r="A2758" s="241">
        <f t="shared" si="130"/>
        <v>8.5999999999993998E-2</v>
      </c>
      <c r="B2758" s="241">
        <f t="shared" si="129"/>
        <v>1.5009831567150186E-3</v>
      </c>
      <c r="C2758" s="241">
        <f t="shared" si="131"/>
        <v>1</v>
      </c>
      <c r="D2758" s="241">
        <f>((C2758-C2757)/($A$3))*$D$2*'D-term Reaction'!$G$4</f>
        <v>1.6302589384863169</v>
      </c>
    </row>
    <row r="2759" spans="1:4" x14ac:dyDescent="0.25">
      <c r="A2759" s="241">
        <f t="shared" si="130"/>
        <v>8.6031249999993994E-2</v>
      </c>
      <c r="B2759" s="241">
        <f t="shared" si="129"/>
        <v>1.5015285721062669E-3</v>
      </c>
      <c r="C2759" s="241">
        <f t="shared" si="131"/>
        <v>0.99518472667404179</v>
      </c>
      <c r="D2759" s="241">
        <f>((C2759-C2758)/($A$3))*$D$2*'D-term Reaction'!$G$4</f>
        <v>-1.6302589372364127</v>
      </c>
    </row>
    <row r="2760" spans="1:4" x14ac:dyDescent="0.25">
      <c r="A2760" s="241">
        <f t="shared" si="130"/>
        <v>8.6062499999993991E-2</v>
      </c>
      <c r="B2760" s="241">
        <f t="shared" si="129"/>
        <v>1.502073987497515E-3</v>
      </c>
      <c r="C2760" s="241">
        <f t="shared" si="131"/>
        <v>0.9807852804069116</v>
      </c>
      <c r="D2760" s="241">
        <f>((C2760-C2759)/($A$3))*$D$2*'D-term Reaction'!$G$4</f>
        <v>-4.8750765281995969</v>
      </c>
    </row>
    <row r="2761" spans="1:4" x14ac:dyDescent="0.25">
      <c r="A2761" s="241">
        <f t="shared" si="130"/>
        <v>8.6093749999993988E-2</v>
      </c>
      <c r="B2761" s="241">
        <f t="shared" si="129"/>
        <v>1.5026194028887631E-3</v>
      </c>
      <c r="C2761" s="241">
        <f t="shared" si="131"/>
        <v>0.95694033573769977</v>
      </c>
      <c r="D2761" s="241">
        <f>((C2761-C2760)/($A$3))*$D$2*'D-term Reaction'!$G$4</f>
        <v>-8.072944467208357</v>
      </c>
    </row>
    <row r="2762" spans="1:4" x14ac:dyDescent="0.25">
      <c r="A2762" s="241">
        <f t="shared" si="130"/>
        <v>8.6124999999993984E-2</v>
      </c>
      <c r="B2762" s="241">
        <f t="shared" si="129"/>
        <v>1.5031648182800114E-3</v>
      </c>
      <c r="C2762" s="241">
        <f t="shared" si="131"/>
        <v>0.92387953251852151</v>
      </c>
      <c r="D2762" s="241">
        <f>((C2762-C2761)/($A$3))*$D$2*'D-term Reaction'!$G$4</f>
        <v>-11.193065537884992</v>
      </c>
    </row>
    <row r="2763" spans="1:4" x14ac:dyDescent="0.25">
      <c r="A2763" s="241">
        <f t="shared" si="130"/>
        <v>8.6156249999993981E-2</v>
      </c>
      <c r="B2763" s="241">
        <f t="shared" si="129"/>
        <v>1.5037102336712595E-3</v>
      </c>
      <c r="C2763" s="241">
        <f t="shared" si="131"/>
        <v>0.88192126435726204</v>
      </c>
      <c r="D2763" s="241">
        <f>((C2763-C2762)/($A$3))*$D$2*'D-term Reaction'!$G$4</f>
        <v>-14.205391268676005</v>
      </c>
    </row>
    <row r="2764" spans="1:4" x14ac:dyDescent="0.25">
      <c r="A2764" s="241">
        <f t="shared" si="130"/>
        <v>8.6187499999993977E-2</v>
      </c>
      <c r="B2764" s="241">
        <f t="shared" si="129"/>
        <v>1.5042556490625076E-3</v>
      </c>
      <c r="C2764" s="241">
        <f t="shared" si="131"/>
        <v>0.83146961231306848</v>
      </c>
      <c r="D2764" s="241">
        <f>((C2764-C2763)/($A$3))*$D$2*'D-term Reaction'!$G$4</f>
        <v>-17.080911316082169</v>
      </c>
    </row>
    <row r="2765" spans="1:4" x14ac:dyDescent="0.25">
      <c r="A2765" s="241">
        <f t="shared" si="130"/>
        <v>8.6218749999993974E-2</v>
      </c>
      <c r="B2765" s="241">
        <f t="shared" si="129"/>
        <v>1.5048010644537558E-3</v>
      </c>
      <c r="C2765" s="241">
        <f t="shared" si="131"/>
        <v>0.77301045337474672</v>
      </c>
      <c r="D2765" s="241">
        <f>((C2765-C2764)/($A$3))*$D$2*'D-term Reaction'!$G$4</f>
        <v>-19.791932850158215</v>
      </c>
    </row>
    <row r="2766" spans="1:4" x14ac:dyDescent="0.25">
      <c r="A2766" s="241">
        <f t="shared" si="130"/>
        <v>8.624999999999397E-2</v>
      </c>
      <c r="B2766" s="241">
        <f t="shared" si="129"/>
        <v>1.5053464798450041E-3</v>
      </c>
      <c r="C2766" s="241">
        <f t="shared" si="131"/>
        <v>0.70710678119992654</v>
      </c>
      <c r="D2766" s="241">
        <f>((C2766-C2765)/($A$3))*$D$2*'D-term Reaction'!$G$4</f>
        <v>-22.31234725150712</v>
      </c>
    </row>
    <row r="2767" spans="1:4" x14ac:dyDescent="0.25">
      <c r="A2767" s="241">
        <f t="shared" si="130"/>
        <v>8.6281249999993967E-2</v>
      </c>
      <c r="B2767" s="241">
        <f t="shared" si="129"/>
        <v>1.5058918952362522E-3</v>
      </c>
      <c r="C2767" s="241">
        <f t="shared" si="131"/>
        <v>0.63439328417830743</v>
      </c>
      <c r="D2767" s="241">
        <f>((C2767-C2766)/($A$3))*$D$2*'D-term Reaction'!$G$4</f>
        <v>-24.617881551639361</v>
      </c>
    </row>
    <row r="2768" spans="1:4" x14ac:dyDescent="0.25">
      <c r="A2768" s="241">
        <f t="shared" si="130"/>
        <v>8.6312499999993963E-2</v>
      </c>
      <c r="B2768" s="241">
        <f t="shared" si="129"/>
        <v>1.5064373106275003E-3</v>
      </c>
      <c r="C2768" s="241">
        <f t="shared" si="131"/>
        <v>0.55557023303541164</v>
      </c>
      <c r="D2768" s="241">
        <f>((C2768-C2767)/($A$3))*$D$2*'D-term Reaction'!$G$4</f>
        <v>-26.686332194938792</v>
      </c>
    </row>
    <row r="2769" spans="1:4" x14ac:dyDescent="0.25">
      <c r="A2769" s="241">
        <f t="shared" si="130"/>
        <v>8.634374999999396E-2</v>
      </c>
      <c r="B2769" s="241">
        <f t="shared" si="129"/>
        <v>1.5069827260187484E-3</v>
      </c>
      <c r="C2769" s="241">
        <f t="shared" si="131"/>
        <v>0.47139673684275724</v>
      </c>
      <c r="D2769" s="241">
        <f>((C2769-C2768)/($A$3))*$D$2*'D-term Reaction'!$G$4</f>
        <v>-28.497778870985073</v>
      </c>
    </row>
    <row r="2770" spans="1:4" x14ac:dyDescent="0.25">
      <c r="A2770" s="241">
        <f t="shared" si="130"/>
        <v>8.6374999999993957E-2</v>
      </c>
      <c r="B2770" s="241">
        <f t="shared" si="129"/>
        <v>1.5075281414099967E-3</v>
      </c>
      <c r="C2770" s="241">
        <f t="shared" si="131"/>
        <v>0.38268343238263719</v>
      </c>
      <c r="D2770" s="241">
        <f>((C2770-C2769)/($A$3))*$D$2*'D-term Reaction'!$G$4</f>
        <v>-30.034776358018242</v>
      </c>
    </row>
    <row r="2771" spans="1:4" x14ac:dyDescent="0.25">
      <c r="A2771" s="241">
        <f t="shared" si="130"/>
        <v>8.6406249999993953E-2</v>
      </c>
      <c r="B2771" s="241">
        <f t="shared" si="129"/>
        <v>1.5080735568012448E-3</v>
      </c>
      <c r="C2771" s="241">
        <f t="shared" si="131"/>
        <v>0.2902846772726278</v>
      </c>
      <c r="D2771" s="241">
        <f>((C2771-C2770)/($A$3))*$D$2*'D-term Reaction'!$G$4</f>
        <v>-31.282522530044776</v>
      </c>
    </row>
    <row r="2772" spans="1:4" x14ac:dyDescent="0.25">
      <c r="A2772" s="241">
        <f t="shared" si="130"/>
        <v>8.643749999999395E-2</v>
      </c>
      <c r="B2772" s="241">
        <f t="shared" si="129"/>
        <v>1.5086189721924929E-3</v>
      </c>
      <c r="C2772" s="241">
        <f t="shared" si="131"/>
        <v>0.19509032203479201</v>
      </c>
      <c r="D2772" s="241">
        <f>((C2772-C2771)/($A$3))*$D$2*'D-term Reaction'!$G$4</f>
        <v>-32.229000909321677</v>
      </c>
    </row>
    <row r="2773" spans="1:4" x14ac:dyDescent="0.25">
      <c r="A2773" s="241">
        <f t="shared" si="130"/>
        <v>8.6468749999993946E-2</v>
      </c>
      <c r="B2773" s="241">
        <f t="shared" si="129"/>
        <v>1.5091643875837413E-3</v>
      </c>
      <c r="C2773" s="241">
        <f t="shared" si="131"/>
        <v>9.8017140348488074E-2</v>
      </c>
      <c r="D2773" s="241">
        <f>((C2773-C2772)/($A$3))*$D$2*'D-term Reaction'!$G$4</f>
        <v>-32.865096391715056</v>
      </c>
    </row>
    <row r="2774" spans="1:4" x14ac:dyDescent="0.25">
      <c r="A2774" s="241">
        <f t="shared" si="130"/>
        <v>8.6499999999993943E-2</v>
      </c>
      <c r="B2774" s="241">
        <f t="shared" si="129"/>
        <v>1.5097098029749894E-3</v>
      </c>
      <c r="C2774" s="241">
        <f t="shared" si="131"/>
        <v>1.9008733931520638E-11</v>
      </c>
      <c r="D2774" s="241">
        <f>((C2774-C2773)/($A$3))*$D$2*'D-term Reaction'!$G$4</f>
        <v>-33.184683029948523</v>
      </c>
    </row>
    <row r="2775" spans="1:4" x14ac:dyDescent="0.25">
      <c r="A2775" s="241">
        <f t="shared" si="130"/>
        <v>8.6531249999993939E-2</v>
      </c>
      <c r="B2775" s="241">
        <f t="shared" si="129"/>
        <v>1.5102552183662375E-3</v>
      </c>
      <c r="C2775" s="241">
        <f t="shared" si="131"/>
        <v>-9.8017140310597106E-2</v>
      </c>
      <c r="D2775" s="241">
        <f>((C2775-C2774)/($A$3))*$D$2*'D-term Reaction'!$G$4</f>
        <v>-33.184683029991348</v>
      </c>
    </row>
    <row r="2776" spans="1:4" x14ac:dyDescent="0.25">
      <c r="A2776" s="241">
        <f t="shared" si="130"/>
        <v>8.6562499999993936E-2</v>
      </c>
      <c r="B2776" s="241">
        <f t="shared" si="129"/>
        <v>1.5108006337574856E-3</v>
      </c>
      <c r="C2776" s="241">
        <f t="shared" si="131"/>
        <v>-0.19509032199739351</v>
      </c>
      <c r="D2776" s="241">
        <f>((C2776-C2775)/($A$3))*$D$2*'D-term Reaction'!$G$4</f>
        <v>-32.865096391881785</v>
      </c>
    </row>
    <row r="2777" spans="1:4" x14ac:dyDescent="0.25">
      <c r="A2777" s="241">
        <f t="shared" si="130"/>
        <v>8.6593749999993933E-2</v>
      </c>
      <c r="B2777" s="241">
        <f t="shared" si="129"/>
        <v>1.5113460491487339E-3</v>
      </c>
      <c r="C2777" s="241">
        <f t="shared" si="131"/>
        <v>-0.290284677236193</v>
      </c>
      <c r="D2777" s="241">
        <f>((C2777-C2776)/($A$3))*$D$2*'D-term Reaction'!$G$4</f>
        <v>-32.229000909647951</v>
      </c>
    </row>
    <row r="2778" spans="1:4" x14ac:dyDescent="0.25">
      <c r="A2778" s="241">
        <f t="shared" si="130"/>
        <v>8.6624999999993929E-2</v>
      </c>
      <c r="B2778" s="241">
        <f t="shared" si="129"/>
        <v>1.511891464539982E-3</v>
      </c>
      <c r="C2778" s="241">
        <f t="shared" si="131"/>
        <v>-0.38268343234746111</v>
      </c>
      <c r="D2778" s="241">
        <f>((C2778-C2777)/($A$3))*$D$2*'D-term Reaction'!$G$4</f>
        <v>-31.282522530470924</v>
      </c>
    </row>
    <row r="2779" spans="1:4" x14ac:dyDescent="0.25">
      <c r="A2779" s="241">
        <f t="shared" si="130"/>
        <v>8.6656249999993926E-2</v>
      </c>
      <c r="B2779" s="241">
        <f t="shared" si="129"/>
        <v>1.5124368799312301E-3</v>
      </c>
      <c r="C2779" s="241">
        <f t="shared" si="131"/>
        <v>-0.47139673680917871</v>
      </c>
      <c r="D2779" s="241">
        <f>((C2779-C2778)/($A$3))*$D$2*'D-term Reaction'!$G$4</f>
        <v>-30.034776358559107</v>
      </c>
    </row>
    <row r="2780" spans="1:4" x14ac:dyDescent="0.25">
      <c r="A2780" s="241">
        <f t="shared" si="130"/>
        <v>8.6687499999993922E-2</v>
      </c>
      <c r="B2780" s="241">
        <f t="shared" si="129"/>
        <v>1.5129822953224784E-3</v>
      </c>
      <c r="C2780" s="241">
        <f t="shared" si="131"/>
        <v>-0.55557023300375397</v>
      </c>
      <c r="D2780" s="241">
        <f>((C2780-C2779)/($A$3))*$D$2*'D-term Reaction'!$G$4</f>
        <v>-28.497778871635397</v>
      </c>
    </row>
    <row r="2781" spans="1:4" x14ac:dyDescent="0.25">
      <c r="A2781" s="241">
        <f t="shared" si="130"/>
        <v>8.6718749999993919E-2</v>
      </c>
      <c r="B2781" s="241">
        <f t="shared" si="129"/>
        <v>1.5135277107137266E-3</v>
      </c>
      <c r="C2781" s="241">
        <f t="shared" si="131"/>
        <v>-0.63439328414887552</v>
      </c>
      <c r="D2781" s="241">
        <f>((C2781-C2780)/($A$3))*$D$2*'D-term Reaction'!$G$4</f>
        <v>-26.686332195692351</v>
      </c>
    </row>
    <row r="2782" spans="1:4" x14ac:dyDescent="0.25">
      <c r="A2782" s="241">
        <f t="shared" si="130"/>
        <v>8.6749999999993915E-2</v>
      </c>
      <c r="B2782" s="241">
        <f t="shared" si="129"/>
        <v>1.5140731261049747E-3</v>
      </c>
      <c r="C2782" s="241">
        <f t="shared" si="131"/>
        <v>-0.70710678117304415</v>
      </c>
      <c r="D2782" s="241">
        <f>((C2782-C2781)/($A$3))*$D$2*'D-term Reaction'!$G$4</f>
        <v>-24.617881552502531</v>
      </c>
    </row>
    <row r="2783" spans="1:4" x14ac:dyDescent="0.25">
      <c r="A2783" s="241">
        <f t="shared" si="130"/>
        <v>8.6781249999993912E-2</v>
      </c>
      <c r="B2783" s="241">
        <f t="shared" si="129"/>
        <v>1.5146185414962228E-3</v>
      </c>
      <c r="C2783" s="241">
        <f t="shared" si="131"/>
        <v>-0.7730104533505926</v>
      </c>
      <c r="D2783" s="241">
        <f>((C2783-C2782)/($A$3))*$D$2*'D-term Reaction'!$G$4</f>
        <v>-22.312347252430801</v>
      </c>
    </row>
    <row r="2784" spans="1:4" x14ac:dyDescent="0.25">
      <c r="A2784" s="241">
        <f t="shared" si="130"/>
        <v>8.6812499999993908E-2</v>
      </c>
      <c r="B2784" s="241">
        <f t="shared" si="129"/>
        <v>1.5151639568874711E-3</v>
      </c>
      <c r="C2784" s="241">
        <f t="shared" si="131"/>
        <v>-0.83146961229191552</v>
      </c>
      <c r="D2784" s="241">
        <f>((C2784-C2783)/($A$3))*$D$2*'D-term Reaction'!$G$4</f>
        <v>-19.791932851174284</v>
      </c>
    </row>
    <row r="2785" spans="1:4" x14ac:dyDescent="0.25">
      <c r="A2785" s="241">
        <f t="shared" si="130"/>
        <v>8.6843749999993905E-2</v>
      </c>
      <c r="B2785" s="241">
        <f t="shared" si="129"/>
        <v>1.5157093722787192E-3</v>
      </c>
      <c r="C2785" s="241">
        <f t="shared" si="131"/>
        <v>-0.88192126433931395</v>
      </c>
      <c r="D2785" s="241">
        <f>((C2785-C2784)/($A$3))*$D$2*'D-term Reaction'!$G$4</f>
        <v>-17.08091131716721</v>
      </c>
    </row>
    <row r="2786" spans="1:4" x14ac:dyDescent="0.25">
      <c r="A2786" s="241">
        <f t="shared" si="130"/>
        <v>8.6874999999993902E-2</v>
      </c>
      <c r="B2786" s="241">
        <f t="shared" si="129"/>
        <v>1.5162547876699673E-3</v>
      </c>
      <c r="C2786" s="241">
        <f t="shared" si="131"/>
        <v>-0.92387953250395105</v>
      </c>
      <c r="D2786" s="241">
        <f>((C2786-C2785)/($A$3))*$D$2*'D-term Reaction'!$G$4</f>
        <v>-14.205391269819536</v>
      </c>
    </row>
    <row r="2787" spans="1:4" x14ac:dyDescent="0.25">
      <c r="A2787" s="241">
        <f t="shared" si="130"/>
        <v>8.6906249999993898E-2</v>
      </c>
      <c r="B2787" s="241">
        <f t="shared" si="129"/>
        <v>1.5168002030612154E-3</v>
      </c>
      <c r="C2787" s="241">
        <f t="shared" si="131"/>
        <v>-0.95694033572663084</v>
      </c>
      <c r="D2787" s="241">
        <f>((C2787-C2786)/($A$3))*$D$2*'D-term Reaction'!$G$4</f>
        <v>-11.193065539070469</v>
      </c>
    </row>
    <row r="2788" spans="1:4" x14ac:dyDescent="0.25">
      <c r="A2788" s="241">
        <f t="shared" si="130"/>
        <v>8.6937499999993895E-2</v>
      </c>
      <c r="B2788" s="241">
        <f t="shared" si="129"/>
        <v>1.5173456184524637E-3</v>
      </c>
      <c r="C2788" s="241">
        <f t="shared" si="131"/>
        <v>-0.98078528039949475</v>
      </c>
      <c r="D2788" s="241">
        <f>((C2788-C2787)/($A$3))*$D$2*'D-term Reaction'!$G$4</f>
        <v>-8.0729444684448044</v>
      </c>
    </row>
    <row r="2789" spans="1:4" x14ac:dyDescent="0.25">
      <c r="A2789" s="241">
        <f t="shared" si="130"/>
        <v>8.6968749999993891E-2</v>
      </c>
      <c r="B2789" s="241">
        <f t="shared" si="129"/>
        <v>1.5178910338437118E-3</v>
      </c>
      <c r="C2789" s="241">
        <f t="shared" si="131"/>
        <v>-0.99518472667031543</v>
      </c>
      <c r="D2789" s="241">
        <f>((C2789-C2788)/($A$3))*$D$2*'D-term Reaction'!$G$4</f>
        <v>-4.875076529449049</v>
      </c>
    </row>
    <row r="2790" spans="1:4" x14ac:dyDescent="0.25">
      <c r="A2790" s="241">
        <f t="shared" si="130"/>
        <v>8.6999999999993888E-2</v>
      </c>
      <c r="B2790" s="241">
        <f t="shared" si="129"/>
        <v>1.51843644923496E-3</v>
      </c>
      <c r="C2790" s="241">
        <f t="shared" si="131"/>
        <v>-1</v>
      </c>
      <c r="D2790" s="241">
        <f>((C2790-C2789)/($A$3))*$D$2*'D-term Reaction'!$G$4</f>
        <v>-1.6302589384980066</v>
      </c>
    </row>
    <row r="2791" spans="1:4" x14ac:dyDescent="0.25">
      <c r="A2791" s="241">
        <f t="shared" si="130"/>
        <v>8.7031249999993884E-2</v>
      </c>
      <c r="B2791" s="241">
        <f t="shared" si="129"/>
        <v>1.5189818646262083E-3</v>
      </c>
      <c r="C2791" s="241">
        <f t="shared" si="131"/>
        <v>-0.99518472667407631</v>
      </c>
      <c r="D2791" s="241">
        <f>((C2791-C2790)/($A$3))*$D$2*'D-term Reaction'!$G$4</f>
        <v>1.6302589372247227</v>
      </c>
    </row>
    <row r="2792" spans="1:4" x14ac:dyDescent="0.25">
      <c r="A2792" s="241">
        <f t="shared" si="130"/>
        <v>8.7062499999993881E-2</v>
      </c>
      <c r="B2792" s="241">
        <f t="shared" si="129"/>
        <v>1.5195272800174564E-3</v>
      </c>
      <c r="C2792" s="241">
        <f t="shared" si="131"/>
        <v>-0.98078528040698021</v>
      </c>
      <c r="D2792" s="241">
        <f>((C2792-C2791)/($A$3))*$D$2*'D-term Reaction'!$G$4</f>
        <v>4.8750765281880568</v>
      </c>
    </row>
    <row r="2793" spans="1:4" x14ac:dyDescent="0.25">
      <c r="A2793" s="241">
        <f t="shared" si="130"/>
        <v>8.7093749999993877E-2</v>
      </c>
      <c r="B2793" s="241">
        <f t="shared" si="129"/>
        <v>1.5200726954087045E-3</v>
      </c>
      <c r="C2793" s="241">
        <f t="shared" si="131"/>
        <v>-0.95694033573780191</v>
      </c>
      <c r="D2793" s="241">
        <f>((C2793-C2792)/($A$3))*$D$2*'D-term Reaction'!$G$4</f>
        <v>8.0729444671970061</v>
      </c>
    </row>
    <row r="2794" spans="1:4" x14ac:dyDescent="0.25">
      <c r="A2794" s="241">
        <f t="shared" si="130"/>
        <v>8.7124999999993874E-2</v>
      </c>
      <c r="B2794" s="241">
        <f t="shared" si="129"/>
        <v>1.5206181107999526E-3</v>
      </c>
      <c r="C2794" s="241">
        <f t="shared" si="131"/>
        <v>-0.92387953251865607</v>
      </c>
      <c r="D2794" s="241">
        <f>((C2794-C2793)/($A$3))*$D$2*'D-term Reaction'!$G$4</f>
        <v>11.193065537874014</v>
      </c>
    </row>
    <row r="2795" spans="1:4" x14ac:dyDescent="0.25">
      <c r="A2795" s="241">
        <f t="shared" si="130"/>
        <v>8.7156249999993871E-2</v>
      </c>
      <c r="B2795" s="241">
        <f t="shared" si="129"/>
        <v>1.5211635261912009E-3</v>
      </c>
      <c r="C2795" s="241">
        <f t="shared" si="131"/>
        <v>-0.8819212643574279</v>
      </c>
      <c r="D2795" s="241">
        <f>((C2795-C2794)/($A$3))*$D$2*'D-term Reaction'!$G$4</f>
        <v>14.205391268665405</v>
      </c>
    </row>
    <row r="2796" spans="1:4" x14ac:dyDescent="0.25">
      <c r="A2796" s="241">
        <f t="shared" si="130"/>
        <v>8.7187499999993867E-2</v>
      </c>
      <c r="B2796" s="241">
        <f t="shared" si="129"/>
        <v>1.521708941582449E-3</v>
      </c>
      <c r="C2796" s="241">
        <f t="shared" si="131"/>
        <v>-0.83146961231326399</v>
      </c>
      <c r="D2796" s="241">
        <f>((C2796-C2795)/($A$3))*$D$2*'D-term Reaction'!$G$4</f>
        <v>17.080911316072129</v>
      </c>
    </row>
    <row r="2797" spans="1:4" x14ac:dyDescent="0.25">
      <c r="A2797" s="241">
        <f t="shared" si="130"/>
        <v>8.7218749999993864E-2</v>
      </c>
      <c r="B2797" s="241">
        <f t="shared" si="129"/>
        <v>1.5222543569736971E-3</v>
      </c>
      <c r="C2797" s="241">
        <f t="shared" si="131"/>
        <v>-0.77301045337500596</v>
      </c>
      <c r="D2797" s="241">
        <f>((C2797-C2796)/($A$3))*$D$2*'D-term Reaction'!$G$4</f>
        <v>19.791932850136636</v>
      </c>
    </row>
    <row r="2798" spans="1:4" x14ac:dyDescent="0.25">
      <c r="A2798" s="241">
        <f t="shared" si="130"/>
        <v>8.724999999999386E-2</v>
      </c>
      <c r="B2798" s="241">
        <f t="shared" si="129"/>
        <v>1.5227997723649455E-3</v>
      </c>
      <c r="C2798" s="241">
        <f t="shared" si="131"/>
        <v>-0.70710678120017534</v>
      </c>
      <c r="D2798" s="241">
        <f>((C2798-C2797)/($A$3))*$D$2*'D-term Reaction'!$G$4</f>
        <v>22.312347251510651</v>
      </c>
    </row>
    <row r="2799" spans="1:4" x14ac:dyDescent="0.25">
      <c r="A2799" s="241">
        <f t="shared" si="130"/>
        <v>8.7281249999993857E-2</v>
      </c>
      <c r="B2799" s="241">
        <f t="shared" si="129"/>
        <v>1.5233451877561936E-3</v>
      </c>
      <c r="C2799" s="241">
        <f t="shared" si="131"/>
        <v>-0.63439328417853547</v>
      </c>
      <c r="D2799" s="241">
        <f>((C2799-C2798)/($A$3))*$D$2*'D-term Reaction'!$G$4</f>
        <v>24.617881551646391</v>
      </c>
    </row>
    <row r="2800" spans="1:4" x14ac:dyDescent="0.25">
      <c r="A2800" s="241">
        <f t="shared" si="130"/>
        <v>8.7312499999993853E-2</v>
      </c>
      <c r="B2800" s="241">
        <f t="shared" si="129"/>
        <v>1.5238906031474417E-3</v>
      </c>
      <c r="C2800" s="241">
        <f t="shared" si="131"/>
        <v>-0.55557023303565689</v>
      </c>
      <c r="D2800" s="241">
        <f>((C2800-C2799)/($A$3))*$D$2*'D-term Reaction'!$G$4</f>
        <v>26.686332194932966</v>
      </c>
    </row>
    <row r="2801" spans="1:4" x14ac:dyDescent="0.25">
      <c r="A2801" s="241">
        <f t="shared" si="130"/>
        <v>8.734374999999385E-2</v>
      </c>
      <c r="B2801" s="241">
        <f t="shared" si="129"/>
        <v>1.5244360185386898E-3</v>
      </c>
      <c r="C2801" s="241">
        <f t="shared" si="131"/>
        <v>-0.47139673684306754</v>
      </c>
      <c r="D2801" s="241">
        <f>((C2801-C2800)/($A$3))*$D$2*'D-term Reaction'!$G$4</f>
        <v>28.497778870963046</v>
      </c>
    </row>
    <row r="2802" spans="1:4" x14ac:dyDescent="0.25">
      <c r="A2802" s="241">
        <f t="shared" si="130"/>
        <v>8.7374999999993846E-2</v>
      </c>
      <c r="B2802" s="241">
        <f t="shared" si="129"/>
        <v>1.5249814339299381E-3</v>
      </c>
      <c r="C2802" s="241">
        <f t="shared" si="131"/>
        <v>-0.38268343238296226</v>
      </c>
      <c r="D2802" s="241">
        <f>((C2802-C2801)/($A$3))*$D$2*'D-term Reaction'!$G$4</f>
        <v>30.034776358013239</v>
      </c>
    </row>
    <row r="2803" spans="1:4" x14ac:dyDescent="0.25">
      <c r="A2803" s="241">
        <f t="shared" si="130"/>
        <v>8.7406249999993843E-2</v>
      </c>
      <c r="B2803" s="241">
        <f t="shared" ref="B2803:B2866" si="132">RADIANS(A2803)</f>
        <v>1.5255268493211862E-3</v>
      </c>
      <c r="C2803" s="241">
        <f t="shared" si="131"/>
        <v>-0.29028467727296453</v>
      </c>
      <c r="D2803" s="241">
        <f>((C2803-C2802)/($A$3))*$D$2*'D-term Reaction'!$G$4</f>
        <v>31.282522530040833</v>
      </c>
    </row>
    <row r="2804" spans="1:4" x14ac:dyDescent="0.25">
      <c r="A2804" s="241">
        <f t="shared" si="130"/>
        <v>8.743749999999384E-2</v>
      </c>
      <c r="B2804" s="241">
        <f t="shared" si="132"/>
        <v>1.5260722647124343E-3</v>
      </c>
      <c r="C2804" s="241">
        <f t="shared" si="131"/>
        <v>-0.19509032203513707</v>
      </c>
      <c r="D2804" s="241">
        <f>((C2804-C2803)/($A$3))*$D$2*'D-term Reaction'!$G$4</f>
        <v>32.229000909318856</v>
      </c>
    </row>
    <row r="2805" spans="1:4" x14ac:dyDescent="0.25">
      <c r="A2805" s="241">
        <f t="shared" si="130"/>
        <v>8.7468749999993836E-2</v>
      </c>
      <c r="B2805" s="241">
        <f t="shared" si="132"/>
        <v>1.5266176801036827E-3</v>
      </c>
      <c r="C2805" s="241">
        <f t="shared" si="131"/>
        <v>-9.8017140348838225E-2</v>
      </c>
      <c r="D2805" s="241">
        <f>((C2805-C2804)/($A$3))*$D$2*'D-term Reaction'!$G$4</f>
        <v>32.86509639171333</v>
      </c>
    </row>
    <row r="2806" spans="1:4" x14ac:dyDescent="0.25">
      <c r="A2806" s="241">
        <f t="shared" si="130"/>
        <v>8.7499999999993833E-2</v>
      </c>
      <c r="B2806" s="241">
        <f t="shared" si="132"/>
        <v>1.5271630954949308E-3</v>
      </c>
      <c r="C2806" s="241">
        <f t="shared" si="131"/>
        <v>-1.9360575100567379E-11</v>
      </c>
      <c r="D2806" s="241">
        <f>((C2806-C2805)/($A$3))*$D$2*'D-term Reaction'!$G$4</f>
        <v>33.184683029947955</v>
      </c>
    </row>
    <row r="2807" spans="1:4" x14ac:dyDescent="0.25">
      <c r="A2807" s="241">
        <f t="shared" si="130"/>
        <v>8.7531249999993829E-2</v>
      </c>
      <c r="B2807" s="241">
        <f t="shared" si="132"/>
        <v>1.5277085108861789E-3</v>
      </c>
      <c r="C2807" s="241">
        <f t="shared" si="131"/>
        <v>9.8017140310246956E-2</v>
      </c>
      <c r="D2807" s="241">
        <f>((C2807-C2806)/($A$3))*$D$2*'D-term Reaction'!$G$4</f>
        <v>33.184683029991923</v>
      </c>
    </row>
    <row r="2808" spans="1:4" x14ac:dyDescent="0.25">
      <c r="A2808" s="241">
        <f t="shared" si="130"/>
        <v>8.7562499999993826E-2</v>
      </c>
      <c r="B2808" s="241">
        <f t="shared" si="132"/>
        <v>1.528253926277427E-3</v>
      </c>
      <c r="C2808" s="241">
        <f t="shared" si="131"/>
        <v>0.19509032199710419</v>
      </c>
      <c r="D2808" s="241">
        <f>((C2808-C2807)/($A$3))*$D$2*'D-term Reaction'!$G$4</f>
        <v>32.865096391902377</v>
      </c>
    </row>
    <row r="2809" spans="1:4" x14ac:dyDescent="0.25">
      <c r="A2809" s="241">
        <f t="shared" si="130"/>
        <v>8.7593749999993822E-2</v>
      </c>
      <c r="B2809" s="241">
        <f t="shared" si="132"/>
        <v>1.5287993416686753E-3</v>
      </c>
      <c r="C2809" s="241">
        <f t="shared" si="131"/>
        <v>0.29028467723591067</v>
      </c>
      <c r="D2809" s="241">
        <f>((C2809-C2808)/($A$3))*$D$2*'D-term Reaction'!$G$4</f>
        <v>32.229000909650317</v>
      </c>
    </row>
    <row r="2810" spans="1:4" x14ac:dyDescent="0.25">
      <c r="A2810" s="241">
        <f t="shared" si="130"/>
        <v>8.7624999999993819E-2</v>
      </c>
      <c r="B2810" s="241">
        <f t="shared" si="132"/>
        <v>1.5293447570599234E-3</v>
      </c>
      <c r="C2810" s="241">
        <f t="shared" si="131"/>
        <v>0.38268343234713603</v>
      </c>
      <c r="D2810" s="241">
        <f>((C2810-C2809)/($A$3))*$D$2*'D-term Reaction'!$G$4</f>
        <v>31.282522530456454</v>
      </c>
    </row>
    <row r="2811" spans="1:4" x14ac:dyDescent="0.25">
      <c r="A2811" s="241">
        <f t="shared" ref="A2811:A2874" si="133">A2810+$A$3</f>
        <v>8.7656249999993816E-2</v>
      </c>
      <c r="B2811" s="241">
        <f t="shared" si="132"/>
        <v>1.5298901724511715E-3</v>
      </c>
      <c r="C2811" s="241">
        <f t="shared" ref="C2811:C2874" si="134">$C$2*COS(B2811*$B$2*360)</f>
        <v>0.4713967368088684</v>
      </c>
      <c r="D2811" s="241">
        <f>((C2811-C2810)/($A$3))*$D$2*'D-term Reaction'!$G$4</f>
        <v>30.034776358564109</v>
      </c>
    </row>
    <row r="2812" spans="1:4" x14ac:dyDescent="0.25">
      <c r="A2812" s="241">
        <f t="shared" si="133"/>
        <v>8.7687499999993812E-2</v>
      </c>
      <c r="B2812" s="241">
        <f t="shared" si="132"/>
        <v>1.5304355878424196E-3</v>
      </c>
      <c r="C2812" s="241">
        <f t="shared" si="134"/>
        <v>0.55557023300341424</v>
      </c>
      <c r="D2812" s="241">
        <f>((C2812-C2811)/($A$3))*$D$2*'D-term Reaction'!$G$4</f>
        <v>28.497778871625432</v>
      </c>
    </row>
    <row r="2813" spans="1:4" x14ac:dyDescent="0.25">
      <c r="A2813" s="241">
        <f t="shared" si="133"/>
        <v>8.7718749999993809E-2</v>
      </c>
      <c r="B2813" s="241">
        <f t="shared" si="132"/>
        <v>1.5309810032336679E-3</v>
      </c>
      <c r="C2813" s="241">
        <f t="shared" si="134"/>
        <v>0.63439328414860363</v>
      </c>
      <c r="D2813" s="241">
        <f>((C2813-C2812)/($A$3))*$D$2*'D-term Reaction'!$G$4</f>
        <v>26.686332195715323</v>
      </c>
    </row>
    <row r="2814" spans="1:4" x14ac:dyDescent="0.25">
      <c r="A2814" s="241">
        <f t="shared" si="133"/>
        <v>8.7749999999993805E-2</v>
      </c>
      <c r="B2814" s="241">
        <f t="shared" si="132"/>
        <v>1.531526418624916E-3</v>
      </c>
      <c r="C2814" s="241">
        <f t="shared" si="134"/>
        <v>0.70710678117279535</v>
      </c>
      <c r="D2814" s="241">
        <f>((C2814-C2813)/($A$3))*$D$2*'D-term Reaction'!$G$4</f>
        <v>24.617881552510347</v>
      </c>
    </row>
    <row r="2815" spans="1:4" x14ac:dyDescent="0.25">
      <c r="A2815" s="241">
        <f t="shared" si="133"/>
        <v>8.7781249999993802E-2</v>
      </c>
      <c r="B2815" s="241">
        <f t="shared" si="132"/>
        <v>1.5320718340161642E-3</v>
      </c>
      <c r="C2815" s="241">
        <f t="shared" si="134"/>
        <v>0.77301045335036944</v>
      </c>
      <c r="D2815" s="241">
        <f>((C2815-C2814)/($A$3))*$D$2*'D-term Reaction'!$G$4</f>
        <v>22.312347252439483</v>
      </c>
    </row>
    <row r="2816" spans="1:4" x14ac:dyDescent="0.25">
      <c r="A2816" s="241">
        <f t="shared" si="133"/>
        <v>8.7812499999993798E-2</v>
      </c>
      <c r="B2816" s="241">
        <f t="shared" si="132"/>
        <v>1.5326172494074125E-3</v>
      </c>
      <c r="C2816" s="241">
        <f t="shared" si="134"/>
        <v>0.83146961229172012</v>
      </c>
      <c r="D2816" s="241">
        <f>((C2816-C2815)/($A$3))*$D$2*'D-term Reaction'!$G$4</f>
        <v>19.791932851183685</v>
      </c>
    </row>
    <row r="2817" spans="1:4" x14ac:dyDescent="0.25">
      <c r="A2817" s="241">
        <f t="shared" si="133"/>
        <v>8.7843749999993795E-2</v>
      </c>
      <c r="B2817" s="241">
        <f t="shared" si="132"/>
        <v>1.5331626647986606E-3</v>
      </c>
      <c r="C2817" s="241">
        <f t="shared" si="134"/>
        <v>0.88192126433914808</v>
      </c>
      <c r="D2817" s="241">
        <f>((C2817-C2816)/($A$3))*$D$2*'D-term Reaction'!$G$4</f>
        <v>17.080911317177208</v>
      </c>
    </row>
    <row r="2818" spans="1:4" x14ac:dyDescent="0.25">
      <c r="A2818" s="241">
        <f t="shared" si="133"/>
        <v>8.7874999999993791E-2</v>
      </c>
      <c r="B2818" s="241">
        <f t="shared" si="132"/>
        <v>1.5337080801899087E-3</v>
      </c>
      <c r="C2818" s="241">
        <f t="shared" si="134"/>
        <v>0.92387953250381638</v>
      </c>
      <c r="D2818" s="241">
        <f>((C2818-C2817)/($A$3))*$D$2*'D-term Reaction'!$G$4</f>
        <v>14.205391269830098</v>
      </c>
    </row>
    <row r="2819" spans="1:4" x14ac:dyDescent="0.25">
      <c r="A2819" s="241">
        <f t="shared" si="133"/>
        <v>8.7906249999993788E-2</v>
      </c>
      <c r="B2819" s="241">
        <f t="shared" si="132"/>
        <v>1.5342534955811568E-3</v>
      </c>
      <c r="C2819" s="241">
        <f t="shared" si="134"/>
        <v>0.95694033572654524</v>
      </c>
      <c r="D2819" s="241">
        <f>((C2819-C2818)/($A$3))*$D$2*'D-term Reaction'!$G$4</f>
        <v>11.193065539087083</v>
      </c>
    </row>
    <row r="2820" spans="1:4" x14ac:dyDescent="0.25">
      <c r="A2820" s="241">
        <f t="shared" si="133"/>
        <v>8.7937499999993785E-2</v>
      </c>
      <c r="B2820" s="241">
        <f t="shared" si="132"/>
        <v>1.5347989109724051E-3</v>
      </c>
      <c r="C2820" s="241">
        <f t="shared" si="134"/>
        <v>0.98078528039942614</v>
      </c>
      <c r="D2820" s="241">
        <f>((C2820-C2819)/($A$3))*$D$2*'D-term Reaction'!$G$4</f>
        <v>8.0729444684505562</v>
      </c>
    </row>
    <row r="2821" spans="1:4" x14ac:dyDescent="0.25">
      <c r="A2821" s="241">
        <f t="shared" si="133"/>
        <v>8.7968749999993781E-2</v>
      </c>
      <c r="B2821" s="241">
        <f t="shared" si="132"/>
        <v>1.5353443263636532E-3</v>
      </c>
      <c r="C2821" s="241">
        <f t="shared" si="134"/>
        <v>0.99518472667028102</v>
      </c>
      <c r="D2821" s="241">
        <f>((C2821-C2820)/($A$3))*$D$2*'D-term Reaction'!$G$4</f>
        <v>4.8750765294606264</v>
      </c>
    </row>
    <row r="2822" spans="1:4" x14ac:dyDescent="0.25">
      <c r="A2822" s="241">
        <f t="shared" si="133"/>
        <v>8.7999999999993778E-2</v>
      </c>
      <c r="B2822" s="241">
        <f t="shared" si="132"/>
        <v>1.5358897417549013E-3</v>
      </c>
      <c r="C2822" s="241">
        <f t="shared" si="134"/>
        <v>1</v>
      </c>
      <c r="D2822" s="241">
        <f>((C2822-C2821)/($A$3))*$D$2*'D-term Reaction'!$G$4</f>
        <v>1.6302589385096589</v>
      </c>
    </row>
    <row r="2823" spans="1:4" x14ac:dyDescent="0.25">
      <c r="A2823" s="241">
        <f t="shared" si="133"/>
        <v>8.8031249999993774E-2</v>
      </c>
      <c r="B2823" s="241">
        <f t="shared" si="132"/>
        <v>1.5364351571461497E-3</v>
      </c>
      <c r="C2823" s="241">
        <f t="shared" si="134"/>
        <v>0.99518472667411073</v>
      </c>
      <c r="D2823" s="241">
        <f>((C2823-C2822)/($A$3))*$D$2*'D-term Reaction'!$G$4</f>
        <v>-1.6302589372130707</v>
      </c>
    </row>
    <row r="2824" spans="1:4" x14ac:dyDescent="0.25">
      <c r="A2824" s="241">
        <f t="shared" si="133"/>
        <v>8.8062499999993771E-2</v>
      </c>
      <c r="B2824" s="241">
        <f t="shared" si="132"/>
        <v>1.5369805725373978E-3</v>
      </c>
      <c r="C2824" s="241">
        <f t="shared" si="134"/>
        <v>0.98078528040704893</v>
      </c>
      <c r="D2824" s="241">
        <f>((C2824-C2823)/($A$3))*$D$2*'D-term Reaction'!$G$4</f>
        <v>-4.8750765281764421</v>
      </c>
    </row>
    <row r="2825" spans="1:4" x14ac:dyDescent="0.25">
      <c r="A2825" s="241">
        <f t="shared" si="133"/>
        <v>8.8093749999993767E-2</v>
      </c>
      <c r="B2825" s="241">
        <f t="shared" si="132"/>
        <v>1.5375259879286459E-3</v>
      </c>
      <c r="C2825" s="241">
        <f t="shared" si="134"/>
        <v>0.95694033573790405</v>
      </c>
      <c r="D2825" s="241">
        <f>((C2825-C2824)/($A$3))*$D$2*'D-term Reaction'!$G$4</f>
        <v>-8.0729444671856907</v>
      </c>
    </row>
    <row r="2826" spans="1:4" x14ac:dyDescent="0.25">
      <c r="A2826" s="241">
        <f t="shared" si="133"/>
        <v>8.8124999999993764E-2</v>
      </c>
      <c r="B2826" s="241">
        <f t="shared" si="132"/>
        <v>1.538071403319894E-3</v>
      </c>
      <c r="C2826" s="241">
        <f t="shared" si="134"/>
        <v>0.92387953251879074</v>
      </c>
      <c r="D2826" s="241">
        <f>((C2826-C2825)/($A$3))*$D$2*'D-term Reaction'!$G$4</f>
        <v>-11.193065537863003</v>
      </c>
    </row>
    <row r="2827" spans="1:4" x14ac:dyDescent="0.25">
      <c r="A2827" s="241">
        <f t="shared" si="133"/>
        <v>8.815624999999376E-2</v>
      </c>
      <c r="B2827" s="241">
        <f t="shared" si="132"/>
        <v>1.5386168187111423E-3</v>
      </c>
      <c r="C2827" s="241">
        <f t="shared" si="134"/>
        <v>0.88192126435759377</v>
      </c>
      <c r="D2827" s="241">
        <f>((C2827-C2826)/($A$3))*$D$2*'D-term Reaction'!$G$4</f>
        <v>-14.205391268654843</v>
      </c>
    </row>
    <row r="2828" spans="1:4" x14ac:dyDescent="0.25">
      <c r="A2828" s="241">
        <f t="shared" si="133"/>
        <v>8.8187499999993757E-2</v>
      </c>
      <c r="B2828" s="241">
        <f t="shared" si="132"/>
        <v>1.5391622341023904E-3</v>
      </c>
      <c r="C2828" s="241">
        <f t="shared" si="134"/>
        <v>0.83146961231342786</v>
      </c>
      <c r="D2828" s="241">
        <f>((C2828-C2827)/($A$3))*$D$2*'D-term Reaction'!$G$4</f>
        <v>-17.080911316072807</v>
      </c>
    </row>
    <row r="2829" spans="1:4" x14ac:dyDescent="0.25">
      <c r="A2829" s="241">
        <f t="shared" si="133"/>
        <v>8.8218749999993754E-2</v>
      </c>
      <c r="B2829" s="241">
        <f t="shared" si="132"/>
        <v>1.5397076494936385E-3</v>
      </c>
      <c r="C2829" s="241">
        <f t="shared" si="134"/>
        <v>0.77301045337519314</v>
      </c>
      <c r="D2829" s="241">
        <f>((C2829-C2828)/($A$3))*$D$2*'D-term Reaction'!$G$4</f>
        <v>-19.791932850128745</v>
      </c>
    </row>
    <row r="2830" spans="1:4" x14ac:dyDescent="0.25">
      <c r="A2830" s="241">
        <f t="shared" si="133"/>
        <v>8.824999999999375E-2</v>
      </c>
      <c r="B2830" s="241">
        <f t="shared" si="132"/>
        <v>1.5402530648848869E-3</v>
      </c>
      <c r="C2830" s="241">
        <f t="shared" si="134"/>
        <v>0.70710678120042414</v>
      </c>
      <c r="D2830" s="241">
        <f>((C2830-C2829)/($A$3))*$D$2*'D-term Reaction'!$G$4</f>
        <v>-22.31234725148979</v>
      </c>
    </row>
    <row r="2831" spans="1:4" x14ac:dyDescent="0.25">
      <c r="A2831" s="241">
        <f t="shared" si="133"/>
        <v>8.8281249999993747E-2</v>
      </c>
      <c r="B2831" s="241">
        <f t="shared" si="132"/>
        <v>1.540798480276135E-3</v>
      </c>
      <c r="C2831" s="241">
        <f t="shared" si="134"/>
        <v>0.63439328417880747</v>
      </c>
      <c r="D2831" s="241">
        <f>((C2831-C2830)/($A$3))*$D$2*'D-term Reaction'!$G$4</f>
        <v>-24.617881551638536</v>
      </c>
    </row>
    <row r="2832" spans="1:4" x14ac:dyDescent="0.25">
      <c r="A2832" s="241">
        <f t="shared" si="133"/>
        <v>8.8312499999993743E-2</v>
      </c>
      <c r="B2832" s="241">
        <f t="shared" si="132"/>
        <v>1.5413438956673831E-3</v>
      </c>
      <c r="C2832" s="241">
        <f t="shared" si="134"/>
        <v>0.55557023303594943</v>
      </c>
      <c r="D2832" s="241">
        <f>((C2832-C2831)/($A$3))*$D$2*'D-term Reaction'!$G$4</f>
        <v>-26.686332194926013</v>
      </c>
    </row>
    <row r="2833" spans="1:4" x14ac:dyDescent="0.25">
      <c r="A2833" s="241">
        <f t="shared" si="133"/>
        <v>8.834374999999374E-2</v>
      </c>
      <c r="B2833" s="241">
        <f t="shared" si="132"/>
        <v>1.5418893110586312E-3</v>
      </c>
      <c r="C2833" s="241">
        <f t="shared" si="134"/>
        <v>0.47139673684337785</v>
      </c>
      <c r="D2833" s="241">
        <f>((C2833-C2832)/($A$3))*$D$2*'D-term Reaction'!$G$4</f>
        <v>-28.497778870957031</v>
      </c>
    </row>
    <row r="2834" spans="1:4" x14ac:dyDescent="0.25">
      <c r="A2834" s="241">
        <f t="shared" si="133"/>
        <v>8.8374999999993736E-2</v>
      </c>
      <c r="B2834" s="241">
        <f t="shared" si="132"/>
        <v>1.5424347264498795E-3</v>
      </c>
      <c r="C2834" s="241">
        <f t="shared" si="134"/>
        <v>0.38268343238328728</v>
      </c>
      <c r="D2834" s="241">
        <f>((C2834-C2833)/($A$3))*$D$2*'D-term Reaction'!$G$4</f>
        <v>-30.034776358008262</v>
      </c>
    </row>
    <row r="2835" spans="1:4" x14ac:dyDescent="0.25">
      <c r="A2835" s="241">
        <f t="shared" si="133"/>
        <v>8.8406249999993733E-2</v>
      </c>
      <c r="B2835" s="241">
        <f t="shared" si="132"/>
        <v>1.5429801418411276E-3</v>
      </c>
      <c r="C2835" s="241">
        <f t="shared" si="134"/>
        <v>0.29028467727330121</v>
      </c>
      <c r="D2835" s="241">
        <f>((C2835-C2834)/($A$3))*$D$2*'D-term Reaction'!$G$4</f>
        <v>-31.282522530036879</v>
      </c>
    </row>
    <row r="2836" spans="1:4" x14ac:dyDescent="0.25">
      <c r="A2836" s="241">
        <f t="shared" si="133"/>
        <v>8.8437499999993729E-2</v>
      </c>
      <c r="B2836" s="241">
        <f t="shared" si="132"/>
        <v>1.5435255572323757E-3</v>
      </c>
      <c r="C2836" s="241">
        <f t="shared" si="134"/>
        <v>0.19509032203548216</v>
      </c>
      <c r="D2836" s="241">
        <f>((C2836-C2835)/($A$3))*$D$2*'D-term Reaction'!$G$4</f>
        <v>-32.229000909316021</v>
      </c>
    </row>
    <row r="2837" spans="1:4" x14ac:dyDescent="0.25">
      <c r="A2837" s="241">
        <f t="shared" si="133"/>
        <v>8.8468749999993726E-2</v>
      </c>
      <c r="B2837" s="241">
        <f t="shared" si="132"/>
        <v>1.5440709726236238E-3</v>
      </c>
      <c r="C2837" s="241">
        <f t="shared" si="134"/>
        <v>9.8017140349188375E-2</v>
      </c>
      <c r="D2837" s="241">
        <f>((C2837-C2836)/($A$3))*$D$2*'D-term Reaction'!$G$4</f>
        <v>-32.865096391711617</v>
      </c>
    </row>
    <row r="2838" spans="1:4" x14ac:dyDescent="0.25">
      <c r="A2838" s="241">
        <f t="shared" si="133"/>
        <v>8.8499999999993723E-2</v>
      </c>
      <c r="B2838" s="241">
        <f t="shared" si="132"/>
        <v>1.5446163880148721E-3</v>
      </c>
      <c r="C2838" s="241">
        <f t="shared" si="134"/>
        <v>1.9712416269614119E-11</v>
      </c>
      <c r="D2838" s="241">
        <f>((C2838-C2837)/($A$3))*$D$2*'D-term Reaction'!$G$4</f>
        <v>-33.184683029947379</v>
      </c>
    </row>
    <row r="2839" spans="1:4" x14ac:dyDescent="0.25">
      <c r="A2839" s="241">
        <f t="shared" si="133"/>
        <v>8.8531249999993719E-2</v>
      </c>
      <c r="B2839" s="241">
        <f t="shared" si="132"/>
        <v>1.5451618034061203E-3</v>
      </c>
      <c r="C2839" s="241">
        <f t="shared" si="134"/>
        <v>-9.8017140309953371E-2</v>
      </c>
      <c r="D2839" s="241">
        <f>((C2839-C2838)/($A$3))*$D$2*'D-term Reaction'!$G$4</f>
        <v>-33.184683030011641</v>
      </c>
    </row>
    <row r="2840" spans="1:4" x14ac:dyDescent="0.25">
      <c r="A2840" s="241">
        <f t="shared" si="133"/>
        <v>8.8562499999993716E-2</v>
      </c>
      <c r="B2840" s="241">
        <f t="shared" si="132"/>
        <v>1.5457072187973684E-3</v>
      </c>
      <c r="C2840" s="241">
        <f t="shared" si="134"/>
        <v>-0.1950903219967591</v>
      </c>
      <c r="D2840" s="241">
        <f>((C2840-C2839)/($A$3))*$D$2*'D-term Reaction'!$G$4</f>
        <v>-32.86509639188494</v>
      </c>
    </row>
    <row r="2841" spans="1:4" x14ac:dyDescent="0.25">
      <c r="A2841" s="241">
        <f t="shared" si="133"/>
        <v>8.8593749999993712E-2</v>
      </c>
      <c r="B2841" s="241">
        <f t="shared" si="132"/>
        <v>1.5462526341886167E-3</v>
      </c>
      <c r="C2841" s="241">
        <f t="shared" si="134"/>
        <v>-0.290284677235574</v>
      </c>
      <c r="D2841" s="241">
        <f>((C2841-C2840)/($A$3))*$D$2*'D-term Reaction'!$G$4</f>
        <v>-32.229000909653166</v>
      </c>
    </row>
    <row r="2842" spans="1:4" x14ac:dyDescent="0.25">
      <c r="A2842" s="241">
        <f t="shared" si="133"/>
        <v>8.8624999999993709E-2</v>
      </c>
      <c r="B2842" s="241">
        <f t="shared" si="132"/>
        <v>1.5467980495798648E-3</v>
      </c>
      <c r="C2842" s="241">
        <f t="shared" si="134"/>
        <v>-0.38268343234681096</v>
      </c>
      <c r="D2842" s="241">
        <f>((C2842-C2841)/($A$3))*$D$2*'D-term Reaction'!$G$4</f>
        <v>-31.282522530460383</v>
      </c>
    </row>
    <row r="2843" spans="1:4" x14ac:dyDescent="0.25">
      <c r="A2843" s="241">
        <f t="shared" si="133"/>
        <v>8.8656249999993705E-2</v>
      </c>
      <c r="B2843" s="241">
        <f t="shared" si="132"/>
        <v>1.5473434649711129E-3</v>
      </c>
      <c r="C2843" s="241">
        <f t="shared" si="134"/>
        <v>-0.47139673680855809</v>
      </c>
      <c r="D2843" s="241">
        <f>((C2843-C2842)/($A$3))*$D$2*'D-term Reaction'!$G$4</f>
        <v>-30.034776358569108</v>
      </c>
    </row>
    <row r="2844" spans="1:4" x14ac:dyDescent="0.25">
      <c r="A2844" s="241">
        <f t="shared" si="133"/>
        <v>8.8687499999993702E-2</v>
      </c>
      <c r="B2844" s="241">
        <f t="shared" si="132"/>
        <v>1.547888880362361E-3</v>
      </c>
      <c r="C2844" s="241">
        <f t="shared" si="134"/>
        <v>-0.55557023300312169</v>
      </c>
      <c r="D2844" s="241">
        <f>((C2844-C2843)/($A$3))*$D$2*'D-term Reaction'!$G$4</f>
        <v>-28.49777887163145</v>
      </c>
    </row>
    <row r="2845" spans="1:4" x14ac:dyDescent="0.25">
      <c r="A2845" s="241">
        <f t="shared" si="133"/>
        <v>8.8718749999993698E-2</v>
      </c>
      <c r="B2845" s="241">
        <f t="shared" si="132"/>
        <v>1.5484342957536093E-3</v>
      </c>
      <c r="C2845" s="241">
        <f t="shared" si="134"/>
        <v>-0.63439328414833163</v>
      </c>
      <c r="D2845" s="241">
        <f>((C2845-C2844)/($A$3))*$D$2*'D-term Reaction'!$G$4</f>
        <v>-26.686332195722272</v>
      </c>
    </row>
    <row r="2846" spans="1:4" x14ac:dyDescent="0.25">
      <c r="A2846" s="241">
        <f t="shared" si="133"/>
        <v>8.8749999999993695E-2</v>
      </c>
      <c r="B2846" s="241">
        <f t="shared" si="132"/>
        <v>1.5489797111448574E-3</v>
      </c>
      <c r="C2846" s="241">
        <f t="shared" si="134"/>
        <v>-0.70710678117250636</v>
      </c>
      <c r="D2846" s="241">
        <f>((C2846-C2845)/($A$3))*$D$2*'D-term Reaction'!$G$4</f>
        <v>-24.617881552504596</v>
      </c>
    </row>
    <row r="2847" spans="1:4" x14ac:dyDescent="0.25">
      <c r="A2847" s="241">
        <f t="shared" si="133"/>
        <v>8.8781249999993692E-2</v>
      </c>
      <c r="B2847" s="241">
        <f t="shared" si="132"/>
        <v>1.5495251265361055E-3</v>
      </c>
      <c r="C2847" s="241">
        <f t="shared" si="134"/>
        <v>-0.77301045335018226</v>
      </c>
      <c r="D2847" s="241">
        <f>((C2847-C2846)/($A$3))*$D$2*'D-term Reaction'!$G$4</f>
        <v>-22.312347252473952</v>
      </c>
    </row>
    <row r="2848" spans="1:4" x14ac:dyDescent="0.25">
      <c r="A2848" s="241">
        <f t="shared" si="133"/>
        <v>8.8812499999993688E-2</v>
      </c>
      <c r="B2848" s="241">
        <f t="shared" si="132"/>
        <v>1.5500705419273539E-3</v>
      </c>
      <c r="C2848" s="241">
        <f t="shared" si="134"/>
        <v>-0.83146961229155625</v>
      </c>
      <c r="D2848" s="241">
        <f>((C2848-C2847)/($A$3))*$D$2*'D-term Reaction'!$G$4</f>
        <v>-19.791932851191575</v>
      </c>
    </row>
    <row r="2849" spans="1:4" x14ac:dyDescent="0.25">
      <c r="A2849" s="241">
        <f t="shared" si="133"/>
        <v>8.8843749999993685E-2</v>
      </c>
      <c r="B2849" s="241">
        <f t="shared" si="132"/>
        <v>1.550615957318602E-3</v>
      </c>
      <c r="C2849" s="241">
        <f t="shared" si="134"/>
        <v>-0.88192126433900897</v>
      </c>
      <c r="D2849" s="241">
        <f>((C2849-C2848)/($A$3))*$D$2*'D-term Reaction'!$G$4</f>
        <v>-17.080911317185592</v>
      </c>
    </row>
    <row r="2850" spans="1:4" x14ac:dyDescent="0.25">
      <c r="A2850" s="241">
        <f t="shared" si="133"/>
        <v>8.8874999999993681E-2</v>
      </c>
      <c r="B2850" s="241">
        <f t="shared" si="132"/>
        <v>1.5511613727098501E-3</v>
      </c>
      <c r="C2850" s="241">
        <f t="shared" si="134"/>
        <v>-0.92387953250368182</v>
      </c>
      <c r="D2850" s="241">
        <f>((C2850-C2849)/($A$3))*$D$2*'D-term Reaction'!$G$4</f>
        <v>-14.20539126983164</v>
      </c>
    </row>
    <row r="2851" spans="1:4" x14ac:dyDescent="0.25">
      <c r="A2851" s="241">
        <f t="shared" si="133"/>
        <v>8.8906249999993678E-2</v>
      </c>
      <c r="B2851" s="241">
        <f t="shared" si="132"/>
        <v>1.5517067881010982E-3</v>
      </c>
      <c r="C2851" s="241">
        <f t="shared" si="134"/>
        <v>-0.9569403357264431</v>
      </c>
      <c r="D2851" s="241">
        <f>((C2851-C2850)/($A$3))*$D$2*'D-term Reaction'!$G$4</f>
        <v>-11.193065539098058</v>
      </c>
    </row>
    <row r="2852" spans="1:4" x14ac:dyDescent="0.25">
      <c r="A2852" s="241">
        <f t="shared" si="133"/>
        <v>8.8937499999993674E-2</v>
      </c>
      <c r="B2852" s="241">
        <f t="shared" si="132"/>
        <v>1.5522522034923465E-3</v>
      </c>
      <c r="C2852" s="241">
        <f t="shared" si="134"/>
        <v>-0.98078528039935753</v>
      </c>
      <c r="D2852" s="241">
        <f>((C2852-C2851)/($A$3))*$D$2*'D-term Reaction'!$G$4</f>
        <v>-8.0729444684619072</v>
      </c>
    </row>
    <row r="2853" spans="1:4" x14ac:dyDescent="0.25">
      <c r="A2853" s="241">
        <f t="shared" si="133"/>
        <v>8.8968749999993671E-2</v>
      </c>
      <c r="B2853" s="241">
        <f t="shared" si="132"/>
        <v>1.5527976188835946E-3</v>
      </c>
      <c r="C2853" s="241">
        <f t="shared" si="134"/>
        <v>-0.99518472667024649</v>
      </c>
      <c r="D2853" s="241">
        <f>((C2853-C2852)/($A$3))*$D$2*'D-term Reaction'!$G$4</f>
        <v>-4.8750765294721665</v>
      </c>
    </row>
    <row r="2854" spans="1:4" x14ac:dyDescent="0.25">
      <c r="A2854" s="241">
        <f t="shared" si="133"/>
        <v>8.8999999999993668E-2</v>
      </c>
      <c r="B2854" s="241">
        <f t="shared" si="132"/>
        <v>1.5533430342748427E-3</v>
      </c>
      <c r="C2854" s="241">
        <f t="shared" si="134"/>
        <v>-1</v>
      </c>
      <c r="D2854" s="241">
        <f>((C2854-C2853)/($A$3))*$D$2*'D-term Reaction'!$G$4</f>
        <v>-1.6302589385213484</v>
      </c>
    </row>
    <row r="2855" spans="1:4" x14ac:dyDescent="0.25">
      <c r="A2855" s="241">
        <f t="shared" si="133"/>
        <v>8.9031249999993664E-2</v>
      </c>
      <c r="B2855" s="241">
        <f t="shared" si="132"/>
        <v>1.5538884496660908E-3</v>
      </c>
      <c r="C2855" s="241">
        <f t="shared" si="134"/>
        <v>-0.99518472667415081</v>
      </c>
      <c r="D2855" s="241">
        <f>((C2855-C2854)/($A$3))*$D$2*'D-term Reaction'!$G$4</f>
        <v>1.6302589371995015</v>
      </c>
    </row>
    <row r="2856" spans="1:4" x14ac:dyDescent="0.25">
      <c r="A2856" s="241">
        <f t="shared" si="133"/>
        <v>8.9062499999993661E-2</v>
      </c>
      <c r="B2856" s="241">
        <f t="shared" si="132"/>
        <v>1.5544338650573392E-3</v>
      </c>
      <c r="C2856" s="241">
        <f t="shared" si="134"/>
        <v>-0.98078528040711754</v>
      </c>
      <c r="D2856" s="241">
        <f>((C2856-C2855)/($A$3))*$D$2*'D-term Reaction'!$G$4</f>
        <v>4.8750765281667823</v>
      </c>
    </row>
    <row r="2857" spans="1:4" x14ac:dyDescent="0.25">
      <c r="A2857" s="241">
        <f t="shared" si="133"/>
        <v>8.9093749999993657E-2</v>
      </c>
      <c r="B2857" s="241">
        <f t="shared" si="132"/>
        <v>1.5549792804485873E-3</v>
      </c>
      <c r="C2857" s="241">
        <f t="shared" si="134"/>
        <v>-0.95694033573798964</v>
      </c>
      <c r="D2857" s="241">
        <f>((C2857-C2856)/($A$3))*$D$2*'D-term Reaction'!$G$4</f>
        <v>8.0729444671799406</v>
      </c>
    </row>
    <row r="2858" spans="1:4" x14ac:dyDescent="0.25">
      <c r="A2858" s="241">
        <f t="shared" si="133"/>
        <v>8.9124999999993654E-2</v>
      </c>
      <c r="B2858" s="241">
        <f t="shared" si="132"/>
        <v>1.5555246958398354E-3</v>
      </c>
      <c r="C2858" s="241">
        <f t="shared" si="134"/>
        <v>-0.92387953251892541</v>
      </c>
      <c r="D2858" s="241">
        <f>((C2858-C2857)/($A$3))*$D$2*'D-term Reaction'!$G$4</f>
        <v>11.193065537846389</v>
      </c>
    </row>
    <row r="2859" spans="1:4" x14ac:dyDescent="0.25">
      <c r="A2859" s="241">
        <f t="shared" si="133"/>
        <v>8.915624999999365E-2</v>
      </c>
      <c r="B2859" s="241">
        <f t="shared" si="132"/>
        <v>1.5560701112310837E-3</v>
      </c>
      <c r="C2859" s="241">
        <f t="shared" si="134"/>
        <v>-0.88192126435775964</v>
      </c>
      <c r="D2859" s="241">
        <f>((C2859-C2858)/($A$3))*$D$2*'D-term Reaction'!$G$4</f>
        <v>14.205391268644281</v>
      </c>
    </row>
    <row r="2860" spans="1:4" x14ac:dyDescent="0.25">
      <c r="A2860" s="241">
        <f t="shared" si="133"/>
        <v>8.9187499999993647E-2</v>
      </c>
      <c r="B2860" s="241">
        <f t="shared" si="132"/>
        <v>1.5566155266223318E-3</v>
      </c>
      <c r="C2860" s="241">
        <f t="shared" si="134"/>
        <v>-0.83146961231362337</v>
      </c>
      <c r="D2860" s="241">
        <f>((C2860-C2859)/($A$3))*$D$2*'D-term Reaction'!$G$4</f>
        <v>17.080911316062771</v>
      </c>
    </row>
    <row r="2861" spans="1:4" x14ac:dyDescent="0.25">
      <c r="A2861" s="241">
        <f t="shared" si="133"/>
        <v>8.9218749999993643E-2</v>
      </c>
      <c r="B2861" s="241">
        <f t="shared" si="132"/>
        <v>1.5571609420135799E-3</v>
      </c>
      <c r="C2861" s="241">
        <f t="shared" si="134"/>
        <v>-0.7730104533754163</v>
      </c>
      <c r="D2861" s="241">
        <f>((C2861-C2860)/($A$3))*$D$2*'D-term Reaction'!$G$4</f>
        <v>19.791932850119387</v>
      </c>
    </row>
    <row r="2862" spans="1:4" x14ac:dyDescent="0.25">
      <c r="A2862" s="241">
        <f t="shared" si="133"/>
        <v>8.924999999999364E-2</v>
      </c>
      <c r="B2862" s="241">
        <f t="shared" si="132"/>
        <v>1.557706357404828E-3</v>
      </c>
      <c r="C2862" s="241">
        <f t="shared" si="134"/>
        <v>-0.70710678120071313</v>
      </c>
      <c r="D2862" s="241">
        <f>((C2862-C2861)/($A$3))*$D$2*'D-term Reaction'!$G$4</f>
        <v>22.3123472514675</v>
      </c>
    </row>
    <row r="2863" spans="1:4" x14ac:dyDescent="0.25">
      <c r="A2863" s="241">
        <f t="shared" si="133"/>
        <v>8.9281249999993637E-2</v>
      </c>
      <c r="B2863" s="241">
        <f t="shared" si="132"/>
        <v>1.5582517727960763E-3</v>
      </c>
      <c r="C2863" s="241">
        <f t="shared" si="134"/>
        <v>-0.63439328417912333</v>
      </c>
      <c r="D2863" s="241">
        <f>((C2863-C2862)/($A$3))*$D$2*'D-term Reaction'!$G$4</f>
        <v>24.617881551629438</v>
      </c>
    </row>
    <row r="2864" spans="1:4" x14ac:dyDescent="0.25">
      <c r="A2864" s="241">
        <f t="shared" si="133"/>
        <v>8.9312499999993633E-2</v>
      </c>
      <c r="B2864" s="241">
        <f t="shared" si="132"/>
        <v>1.5587971881873245E-3</v>
      </c>
      <c r="C2864" s="241">
        <f t="shared" si="134"/>
        <v>-0.55557023303624198</v>
      </c>
      <c r="D2864" s="241">
        <f>((C2864-C2863)/($A$3))*$D$2*'D-term Reaction'!$G$4</f>
        <v>26.686332194933907</v>
      </c>
    </row>
    <row r="2865" spans="1:4" x14ac:dyDescent="0.25">
      <c r="A2865" s="241">
        <f t="shared" si="133"/>
        <v>8.934374999999363E-2</v>
      </c>
      <c r="B2865" s="241">
        <f t="shared" si="132"/>
        <v>1.5593426035785726E-3</v>
      </c>
      <c r="C2865" s="241">
        <f t="shared" si="134"/>
        <v>-0.4713967368436881</v>
      </c>
      <c r="D2865" s="241">
        <f>((C2865-C2864)/($A$3))*$D$2*'D-term Reaction'!$G$4</f>
        <v>28.497778870951038</v>
      </c>
    </row>
    <row r="2866" spans="1:4" x14ac:dyDescent="0.25">
      <c r="A2866" s="241">
        <f t="shared" si="133"/>
        <v>8.9374999999993626E-2</v>
      </c>
      <c r="B2866" s="241">
        <f t="shared" si="132"/>
        <v>1.5598880189698209E-3</v>
      </c>
      <c r="C2866" s="241">
        <f t="shared" si="134"/>
        <v>-0.38268343238355984</v>
      </c>
      <c r="D2866" s="241">
        <f>((C2866-C2865)/($A$3))*$D$2*'D-term Reaction'!$G$4</f>
        <v>30.03477635802102</v>
      </c>
    </row>
    <row r="2867" spans="1:4" x14ac:dyDescent="0.25">
      <c r="A2867" s="241">
        <f t="shared" si="133"/>
        <v>8.9406249999993623E-2</v>
      </c>
      <c r="B2867" s="241">
        <f t="shared" ref="B2867:B2915" si="135">RADIANS(A2867)</f>
        <v>1.560433434361069E-3</v>
      </c>
      <c r="C2867" s="241">
        <f t="shared" si="134"/>
        <v>-0.29028467727363788</v>
      </c>
      <c r="D2867" s="241">
        <f>((C2867-C2866)/($A$3))*$D$2*'D-term Reaction'!$G$4</f>
        <v>31.282522530015179</v>
      </c>
    </row>
    <row r="2868" spans="1:4" x14ac:dyDescent="0.25">
      <c r="A2868" s="241">
        <f t="shared" si="133"/>
        <v>8.9437499999993619E-2</v>
      </c>
      <c r="B2868" s="241">
        <f t="shared" si="135"/>
        <v>1.5609788497523171E-3</v>
      </c>
      <c r="C2868" s="241">
        <f t="shared" si="134"/>
        <v>-0.19509032203577148</v>
      </c>
      <c r="D2868" s="241">
        <f>((C2868-C2867)/($A$3))*$D$2*'D-term Reaction'!$G$4</f>
        <v>32.229000909332044</v>
      </c>
    </row>
    <row r="2869" spans="1:4" x14ac:dyDescent="0.25">
      <c r="A2869" s="241">
        <f t="shared" si="133"/>
        <v>8.9468749999993616E-2</v>
      </c>
      <c r="B2869" s="241">
        <f t="shared" si="135"/>
        <v>1.5615242651435652E-3</v>
      </c>
      <c r="C2869" s="241">
        <f t="shared" si="134"/>
        <v>-9.8017140349538512E-2</v>
      </c>
      <c r="D2869" s="241">
        <f>((C2869-C2868)/($A$3))*$D$2*'D-term Reaction'!$G$4</f>
        <v>32.865096391691033</v>
      </c>
    </row>
    <row r="2870" spans="1:4" x14ac:dyDescent="0.25">
      <c r="A2870" s="241">
        <f t="shared" si="133"/>
        <v>8.9499999999993612E-2</v>
      </c>
      <c r="B2870" s="241">
        <f t="shared" si="135"/>
        <v>1.5620696805348135E-3</v>
      </c>
      <c r="C2870" s="241">
        <f t="shared" si="134"/>
        <v>-2.006425743866086E-11</v>
      </c>
      <c r="D2870" s="241">
        <f>((C2870-C2869)/($A$3))*$D$2*'D-term Reaction'!$G$4</f>
        <v>33.184683029946804</v>
      </c>
    </row>
    <row r="2871" spans="1:4" x14ac:dyDescent="0.25">
      <c r="A2871" s="241">
        <f t="shared" si="133"/>
        <v>8.9531249999993609E-2</v>
      </c>
      <c r="B2871" s="241">
        <f t="shared" si="135"/>
        <v>1.5626150959260616E-3</v>
      </c>
      <c r="C2871" s="241">
        <f t="shared" si="134"/>
        <v>9.8017140309546655E-2</v>
      </c>
      <c r="D2871" s="241">
        <f>((C2871-C2870)/($A$3))*$D$2*'D-term Reaction'!$G$4</f>
        <v>33.184683029993067</v>
      </c>
    </row>
    <row r="2872" spans="1:4" x14ac:dyDescent="0.25">
      <c r="A2872" s="241">
        <f t="shared" si="133"/>
        <v>8.9562499999993606E-2</v>
      </c>
      <c r="B2872" s="241">
        <f t="shared" si="135"/>
        <v>1.5631605113173097E-3</v>
      </c>
      <c r="C2872" s="241">
        <f t="shared" si="134"/>
        <v>0.19509032199641405</v>
      </c>
      <c r="D2872" s="241">
        <f>((C2872-C2871)/($A$3))*$D$2*'D-term Reaction'!$G$4</f>
        <v>32.865096391905816</v>
      </c>
    </row>
    <row r="2873" spans="1:4" x14ac:dyDescent="0.25">
      <c r="A2873" s="241">
        <f t="shared" si="133"/>
        <v>8.9593749999993602E-2</v>
      </c>
      <c r="B2873" s="241">
        <f t="shared" si="135"/>
        <v>1.5637059267085581E-3</v>
      </c>
      <c r="C2873" s="241">
        <f t="shared" si="134"/>
        <v>0.29028467723523732</v>
      </c>
      <c r="D2873" s="241">
        <f>((C2873-C2872)/($A$3))*$D$2*'D-term Reaction'!$G$4</f>
        <v>32.229000909656008</v>
      </c>
    </row>
    <row r="2874" spans="1:4" x14ac:dyDescent="0.25">
      <c r="A2874" s="241">
        <f t="shared" si="133"/>
        <v>8.9624999999993599E-2</v>
      </c>
      <c r="B2874" s="241">
        <f t="shared" si="135"/>
        <v>1.5642513420998062E-3</v>
      </c>
      <c r="C2874" s="241">
        <f t="shared" si="134"/>
        <v>0.38268343234648594</v>
      </c>
      <c r="D2874" s="241">
        <f>((C2874-C2873)/($A$3))*$D$2*'D-term Reaction'!$G$4</f>
        <v>31.28252253046433</v>
      </c>
    </row>
    <row r="2875" spans="1:4" x14ac:dyDescent="0.25">
      <c r="A2875" s="241">
        <f t="shared" ref="A2875:A2915" si="136">A2874+$A$3</f>
        <v>8.9656249999993595E-2</v>
      </c>
      <c r="B2875" s="241">
        <f t="shared" si="135"/>
        <v>1.5647967574910543E-3</v>
      </c>
      <c r="C2875" s="241">
        <f t="shared" ref="C2875:C2915" si="137">$C$2*COS(B2875*$B$2*360)</f>
        <v>0.47139673680824778</v>
      </c>
      <c r="D2875" s="241">
        <f>((C2875-C2874)/($A$3))*$D$2*'D-term Reaction'!$G$4</f>
        <v>30.034776358574085</v>
      </c>
    </row>
    <row r="2876" spans="1:4" x14ac:dyDescent="0.25">
      <c r="A2876" s="241">
        <f t="shared" si="136"/>
        <v>8.9687499999993592E-2</v>
      </c>
      <c r="B2876" s="241">
        <f t="shared" si="135"/>
        <v>1.5653421728823024E-3</v>
      </c>
      <c r="C2876" s="241">
        <f t="shared" si="137"/>
        <v>0.55557023300287633</v>
      </c>
      <c r="D2876" s="241">
        <f>((C2876-C2875)/($A$3))*$D$2*'D-term Reaction'!$G$4</f>
        <v>28.497778871653441</v>
      </c>
    </row>
    <row r="2877" spans="1:4" x14ac:dyDescent="0.25">
      <c r="A2877" s="241">
        <f t="shared" si="136"/>
        <v>8.9718749999993588E-2</v>
      </c>
      <c r="B2877" s="241">
        <f t="shared" si="135"/>
        <v>1.5658875882735507E-3</v>
      </c>
      <c r="C2877" s="241">
        <f t="shared" si="137"/>
        <v>0.63439328414810359</v>
      </c>
      <c r="D2877" s="241">
        <f>((C2877-C2876)/($A$3))*$D$2*'D-term Reaction'!$G$4</f>
        <v>26.686332195728138</v>
      </c>
    </row>
    <row r="2878" spans="1:4" x14ac:dyDescent="0.25">
      <c r="A2878" s="241">
        <f t="shared" si="136"/>
        <v>8.9749999999993585E-2</v>
      </c>
      <c r="B2878" s="241">
        <f t="shared" si="135"/>
        <v>1.5664330036647988E-3</v>
      </c>
      <c r="C2878" s="241">
        <f t="shared" si="137"/>
        <v>0.70710678117229775</v>
      </c>
      <c r="D2878" s="241">
        <f>((C2878-C2877)/($A$3))*$D$2*'D-term Reaction'!$G$4</f>
        <v>24.617881552511172</v>
      </c>
    </row>
    <row r="2879" spans="1:4" x14ac:dyDescent="0.25">
      <c r="A2879" s="241">
        <f t="shared" si="136"/>
        <v>8.9781249999993581E-2</v>
      </c>
      <c r="B2879" s="241">
        <f t="shared" si="135"/>
        <v>1.5669784190560469E-3</v>
      </c>
      <c r="C2879" s="241">
        <f t="shared" si="137"/>
        <v>0.77301045334992302</v>
      </c>
      <c r="D2879" s="241">
        <f>((C2879-C2878)/($A$3))*$D$2*'D-term Reaction'!$G$4</f>
        <v>22.312347252456807</v>
      </c>
    </row>
    <row r="2880" spans="1:4" x14ac:dyDescent="0.25">
      <c r="A2880" s="241">
        <f t="shared" si="136"/>
        <v>8.9812499999993578E-2</v>
      </c>
      <c r="B2880" s="241">
        <f t="shared" si="135"/>
        <v>1.567523834447295E-3</v>
      </c>
      <c r="C2880" s="241">
        <f t="shared" si="137"/>
        <v>0.83146961229132921</v>
      </c>
      <c r="D2880" s="241">
        <f>((C2880-C2879)/($A$3))*$D$2*'D-term Reaction'!$G$4</f>
        <v>19.791932851202478</v>
      </c>
    </row>
    <row r="2881" spans="1:4" x14ac:dyDescent="0.25">
      <c r="A2881" s="241">
        <f t="shared" si="136"/>
        <v>8.9843749999993575E-2</v>
      </c>
      <c r="B2881" s="241">
        <f t="shared" si="135"/>
        <v>1.5680692498385434E-3</v>
      </c>
      <c r="C2881" s="241">
        <f t="shared" si="137"/>
        <v>0.8819212643388431</v>
      </c>
      <c r="D2881" s="241">
        <f>((C2881-C2880)/($A$3))*$D$2*'D-term Reaction'!$G$4</f>
        <v>17.080911317206304</v>
      </c>
    </row>
    <row r="2882" spans="1:4" x14ac:dyDescent="0.25">
      <c r="A2882" s="241">
        <f t="shared" si="136"/>
        <v>8.9874999999993571E-2</v>
      </c>
      <c r="B2882" s="241">
        <f t="shared" si="135"/>
        <v>1.5686146652297915E-3</v>
      </c>
      <c r="C2882" s="241">
        <f t="shared" si="137"/>
        <v>0.92387953250354715</v>
      </c>
      <c r="D2882" s="241">
        <f>((C2882-C2881)/($A$3))*$D$2*'D-term Reaction'!$G$4</f>
        <v>14.205391269842204</v>
      </c>
    </row>
    <row r="2883" spans="1:4" x14ac:dyDescent="0.25">
      <c r="A2883" s="241">
        <f t="shared" si="136"/>
        <v>8.9906249999993568E-2</v>
      </c>
      <c r="B2883" s="241">
        <f t="shared" si="135"/>
        <v>1.5691600806210396E-3</v>
      </c>
      <c r="C2883" s="241">
        <f t="shared" si="137"/>
        <v>0.95694033572634096</v>
      </c>
      <c r="D2883" s="241">
        <f>((C2883-C2882)/($A$3))*$D$2*'D-term Reaction'!$G$4</f>
        <v>11.193065539109071</v>
      </c>
    </row>
    <row r="2884" spans="1:4" x14ac:dyDescent="0.25">
      <c r="A2884" s="241">
        <f t="shared" si="136"/>
        <v>8.9937499999993564E-2</v>
      </c>
      <c r="B2884" s="241">
        <f t="shared" si="135"/>
        <v>1.5697054960122879E-3</v>
      </c>
      <c r="C2884" s="241">
        <f t="shared" si="137"/>
        <v>0.98078528039928881</v>
      </c>
      <c r="D2884" s="241">
        <f>((C2884-C2883)/($A$3))*$D$2*'D-term Reaction'!$G$4</f>
        <v>8.0729444684732208</v>
      </c>
    </row>
    <row r="2885" spans="1:4" x14ac:dyDescent="0.25">
      <c r="A2885" s="241">
        <f t="shared" si="136"/>
        <v>8.9968749999993561E-2</v>
      </c>
      <c r="B2885" s="241">
        <f t="shared" si="135"/>
        <v>1.570250911403536E-3</v>
      </c>
      <c r="C2885" s="241">
        <f t="shared" si="137"/>
        <v>0.99518472667021196</v>
      </c>
      <c r="D2885" s="241">
        <f>((C2885-C2884)/($A$3))*$D$2*'D-term Reaction'!$G$4</f>
        <v>4.875076529483743</v>
      </c>
    </row>
    <row r="2886" spans="1:4" x14ac:dyDescent="0.25">
      <c r="A2886" s="241">
        <f t="shared" si="136"/>
        <v>8.9999999999993557E-2</v>
      </c>
      <c r="B2886" s="241">
        <f t="shared" si="135"/>
        <v>1.5707963267947841E-3</v>
      </c>
      <c r="C2886" s="241">
        <f t="shared" si="137"/>
        <v>1</v>
      </c>
      <c r="D2886" s="241">
        <f>((C2886-C2885)/($A$3))*$D$2*'D-term Reaction'!$G$4</f>
        <v>1.6302589385330384</v>
      </c>
    </row>
    <row r="2887" spans="1:4" x14ac:dyDescent="0.25">
      <c r="A2887" s="241">
        <f t="shared" si="136"/>
        <v>9.0031249999993554E-2</v>
      </c>
      <c r="B2887" s="241">
        <f t="shared" si="135"/>
        <v>1.5713417421860322E-3</v>
      </c>
      <c r="C2887" s="241">
        <f t="shared" si="137"/>
        <v>0.99518472667418534</v>
      </c>
      <c r="D2887" s="241">
        <f>((C2887-C2886)/($A$3))*$D$2*'D-term Reaction'!$G$4</f>
        <v>-1.6302589371878118</v>
      </c>
    </row>
    <row r="2888" spans="1:4" x14ac:dyDescent="0.25">
      <c r="A2888" s="241">
        <f t="shared" si="136"/>
        <v>9.006249999999355E-2</v>
      </c>
      <c r="B2888" s="241">
        <f t="shared" si="135"/>
        <v>1.5718871575772805E-3</v>
      </c>
      <c r="C2888" s="241">
        <f t="shared" si="137"/>
        <v>0.98078528040717505</v>
      </c>
      <c r="D2888" s="241">
        <f>((C2888-C2887)/($A$3))*$D$2*'D-term Reaction'!$G$4</f>
        <v>-4.8750765281590018</v>
      </c>
    </row>
    <row r="2889" spans="1:4" x14ac:dyDescent="0.25">
      <c r="A2889" s="241">
        <f t="shared" si="136"/>
        <v>9.0093749999993547E-2</v>
      </c>
      <c r="B2889" s="241">
        <f t="shared" si="135"/>
        <v>1.5724325729685287E-3</v>
      </c>
      <c r="C2889" s="241">
        <f t="shared" si="137"/>
        <v>0.95694033573809179</v>
      </c>
      <c r="D2889" s="241">
        <f>((C2889-C2888)/($A$3))*$D$2*'D-term Reaction'!$G$4</f>
        <v>-8.0729444671648309</v>
      </c>
    </row>
    <row r="2890" spans="1:4" x14ac:dyDescent="0.25">
      <c r="A2890" s="241">
        <f t="shared" si="136"/>
        <v>9.0124999999993544E-2</v>
      </c>
      <c r="B2890" s="241">
        <f t="shared" si="135"/>
        <v>1.5729779883597768E-3</v>
      </c>
      <c r="C2890" s="241">
        <f t="shared" si="137"/>
        <v>0.92387953251906008</v>
      </c>
      <c r="D2890" s="241">
        <f>((C2890-C2889)/($A$3))*$D$2*'D-term Reaction'!$G$4</f>
        <v>-11.193065537835375</v>
      </c>
    </row>
    <row r="2891" spans="1:4" x14ac:dyDescent="0.25">
      <c r="A2891" s="241">
        <f t="shared" si="136"/>
        <v>9.015624999999354E-2</v>
      </c>
      <c r="B2891" s="241">
        <f t="shared" si="135"/>
        <v>1.5735234037510251E-3</v>
      </c>
      <c r="C2891" s="241">
        <f t="shared" si="137"/>
        <v>0.88192126435792539</v>
      </c>
      <c r="D2891" s="241">
        <f>((C2891-C2890)/($A$3))*$D$2*'D-term Reaction'!$G$4</f>
        <v>-14.205391268633758</v>
      </c>
    </row>
    <row r="2892" spans="1:4" x14ac:dyDescent="0.25">
      <c r="A2892" s="241">
        <f t="shared" si="136"/>
        <v>9.0187499999993537E-2</v>
      </c>
      <c r="B2892" s="241">
        <f t="shared" si="135"/>
        <v>1.5740688191422732E-3</v>
      </c>
      <c r="C2892" s="241">
        <f t="shared" si="137"/>
        <v>0.83146961231381888</v>
      </c>
      <c r="D2892" s="241">
        <f>((C2892-C2891)/($A$3))*$D$2*'D-term Reaction'!$G$4</f>
        <v>-17.080911316052699</v>
      </c>
    </row>
    <row r="2893" spans="1:4" x14ac:dyDescent="0.25">
      <c r="A2893" s="241">
        <f t="shared" si="136"/>
        <v>9.0218749999993533E-2</v>
      </c>
      <c r="B2893" s="241">
        <f t="shared" si="135"/>
        <v>1.5746142345335213E-3</v>
      </c>
      <c r="C2893" s="241">
        <f t="shared" si="137"/>
        <v>0.77301045337563956</v>
      </c>
      <c r="D2893" s="241">
        <f>((C2893-C2892)/($A$3))*$D$2*'D-term Reaction'!$G$4</f>
        <v>-19.79193285010999</v>
      </c>
    </row>
    <row r="2894" spans="1:4" x14ac:dyDescent="0.25">
      <c r="A2894" s="241">
        <f t="shared" si="136"/>
        <v>9.024999999999353E-2</v>
      </c>
      <c r="B2894" s="241">
        <f t="shared" si="135"/>
        <v>1.5751596499247694E-3</v>
      </c>
      <c r="C2894" s="241">
        <f t="shared" si="137"/>
        <v>0.70710678120096193</v>
      </c>
      <c r="D2894" s="241">
        <f>((C2894-C2893)/($A$3))*$D$2*'D-term Reaction'!$G$4</f>
        <v>-22.312347251458856</v>
      </c>
    </row>
    <row r="2895" spans="1:4" x14ac:dyDescent="0.25">
      <c r="A2895" s="241">
        <f t="shared" si="136"/>
        <v>9.0281249999993526E-2</v>
      </c>
      <c r="B2895" s="241">
        <f t="shared" si="135"/>
        <v>1.5757050653160177E-3</v>
      </c>
      <c r="C2895" s="241">
        <f t="shared" si="137"/>
        <v>0.63439328417935137</v>
      </c>
      <c r="D2895" s="241">
        <f>((C2895-C2894)/($A$3))*$D$2*'D-term Reaction'!$G$4</f>
        <v>-24.617881551636472</v>
      </c>
    </row>
    <row r="2896" spans="1:4" x14ac:dyDescent="0.25">
      <c r="A2896" s="241">
        <f t="shared" si="136"/>
        <v>9.0312499999993523E-2</v>
      </c>
      <c r="B2896" s="241">
        <f t="shared" si="135"/>
        <v>1.5762504807072658E-3</v>
      </c>
      <c r="C2896" s="241">
        <f t="shared" si="137"/>
        <v>0.55557023303648734</v>
      </c>
      <c r="D2896" s="241">
        <f>((C2896-C2895)/($A$3))*$D$2*'D-term Reaction'!$G$4</f>
        <v>-26.686332194928042</v>
      </c>
    </row>
    <row r="2897" spans="1:4" x14ac:dyDescent="0.25">
      <c r="A2897" s="241">
        <f t="shared" si="136"/>
        <v>9.034374999999352E-2</v>
      </c>
      <c r="B2897" s="241">
        <f t="shared" si="135"/>
        <v>1.5767958960985139E-3</v>
      </c>
      <c r="C2897" s="241">
        <f t="shared" si="137"/>
        <v>0.47139673684394828</v>
      </c>
      <c r="D2897" s="241">
        <f>((C2897-C2896)/($A$3))*$D$2*'D-term Reaction'!$G$4</f>
        <v>-28.497778870946018</v>
      </c>
    </row>
    <row r="2898" spans="1:4" x14ac:dyDescent="0.25">
      <c r="A2898" s="241">
        <f t="shared" si="136"/>
        <v>9.0374999999993516E-2</v>
      </c>
      <c r="B2898" s="241">
        <f t="shared" si="135"/>
        <v>1.5773413114897623E-3</v>
      </c>
      <c r="C2898" s="241">
        <f t="shared" si="137"/>
        <v>0.38268343238388491</v>
      </c>
      <c r="D2898" s="241">
        <f>((C2898-C2897)/($A$3))*$D$2*'D-term Reaction'!$G$4</f>
        <v>-30.03477635799905</v>
      </c>
    </row>
    <row r="2899" spans="1:4" x14ac:dyDescent="0.25">
      <c r="A2899" s="241">
        <f t="shared" si="136"/>
        <v>9.0406249999993513E-2</v>
      </c>
      <c r="B2899" s="241">
        <f t="shared" si="135"/>
        <v>1.5778867268810104E-3</v>
      </c>
      <c r="C2899" s="241">
        <f t="shared" si="137"/>
        <v>0.29028467727397461</v>
      </c>
      <c r="D2899" s="241">
        <f>((C2899-C2898)/($A$3))*$D$2*'D-term Reaction'!$G$4</f>
        <v>-31.282522530011228</v>
      </c>
    </row>
    <row r="2900" spans="1:4" x14ac:dyDescent="0.25">
      <c r="A2900" s="241">
        <f t="shared" si="136"/>
        <v>9.0437499999993509E-2</v>
      </c>
      <c r="B2900" s="241">
        <f t="shared" si="135"/>
        <v>1.5784321422722585E-3</v>
      </c>
      <c r="C2900" s="241">
        <f t="shared" si="137"/>
        <v>0.19509032203611656</v>
      </c>
      <c r="D2900" s="241">
        <f>((C2900-C2899)/($A$3))*$D$2*'D-term Reaction'!$G$4</f>
        <v>-32.229000909329223</v>
      </c>
    </row>
    <row r="2901" spans="1:4" x14ac:dyDescent="0.25">
      <c r="A2901" s="241">
        <f t="shared" si="136"/>
        <v>9.0468749999993506E-2</v>
      </c>
      <c r="B2901" s="241">
        <f t="shared" si="135"/>
        <v>1.5789775576635066E-3</v>
      </c>
      <c r="C2901" s="241">
        <f t="shared" si="137"/>
        <v>9.8017140349888662E-2</v>
      </c>
      <c r="D2901" s="241">
        <f>((C2901-C2900)/($A$3))*$D$2*'D-term Reaction'!$G$4</f>
        <v>-32.865096391689313</v>
      </c>
    </row>
    <row r="2902" spans="1:4" x14ac:dyDescent="0.25">
      <c r="A2902" s="241">
        <f t="shared" si="136"/>
        <v>9.0499999999993502E-2</v>
      </c>
      <c r="B2902" s="241">
        <f t="shared" si="135"/>
        <v>1.5795229730547549E-3</v>
      </c>
      <c r="C2902" s="241">
        <f t="shared" si="137"/>
        <v>2.04160986077076E-11</v>
      </c>
      <c r="D2902" s="241">
        <f>((C2902-C2901)/($A$3))*$D$2*'D-term Reaction'!$G$4</f>
        <v>-33.184683029946228</v>
      </c>
    </row>
    <row r="2903" spans="1:4" x14ac:dyDescent="0.25">
      <c r="A2903" s="241">
        <f t="shared" si="136"/>
        <v>9.0531249999993499E-2</v>
      </c>
      <c r="B2903" s="241">
        <f t="shared" si="135"/>
        <v>1.580068388446003E-3</v>
      </c>
      <c r="C2903" s="241">
        <f t="shared" si="137"/>
        <v>-9.8017140309196518E-2</v>
      </c>
      <c r="D2903" s="241">
        <f>((C2903-C2902)/($A$3))*$D$2*'D-term Reaction'!$G$4</f>
        <v>-33.184683029993643</v>
      </c>
    </row>
    <row r="2904" spans="1:4" x14ac:dyDescent="0.25">
      <c r="A2904" s="241">
        <f t="shared" si="136"/>
        <v>9.0562499999993495E-2</v>
      </c>
      <c r="B2904" s="241">
        <f t="shared" si="135"/>
        <v>1.5806138038372511E-3</v>
      </c>
      <c r="C2904" s="241">
        <f t="shared" si="137"/>
        <v>-0.19509032199606896</v>
      </c>
      <c r="D2904" s="241">
        <f>((C2904-C2903)/($A$3))*$D$2*'D-term Reaction'!$G$4</f>
        <v>-32.865096391907528</v>
      </c>
    </row>
    <row r="2905" spans="1:4" x14ac:dyDescent="0.25">
      <c r="A2905" s="241">
        <f t="shared" si="136"/>
        <v>9.0593749999993492E-2</v>
      </c>
      <c r="B2905" s="241">
        <f t="shared" si="135"/>
        <v>1.5811592192284992E-3</v>
      </c>
      <c r="C2905" s="241">
        <f t="shared" si="137"/>
        <v>-0.29028467723490059</v>
      </c>
      <c r="D2905" s="241">
        <f>((C2905-C2904)/($A$3))*$D$2*'D-term Reaction'!$G$4</f>
        <v>-32.229000909658836</v>
      </c>
    </row>
    <row r="2906" spans="1:4" x14ac:dyDescent="0.25">
      <c r="A2906" s="241">
        <f t="shared" si="136"/>
        <v>9.0624999999993489E-2</v>
      </c>
      <c r="B2906" s="241">
        <f t="shared" si="135"/>
        <v>1.5817046346197476E-3</v>
      </c>
      <c r="C2906" s="241">
        <f t="shared" si="137"/>
        <v>-0.38268343234621338</v>
      </c>
      <c r="D2906" s="241">
        <f>((C2906-C2905)/($A$3))*$D$2*'D-term Reaction'!$G$4</f>
        <v>-31.282522530486055</v>
      </c>
    </row>
    <row r="2907" spans="1:4" x14ac:dyDescent="0.25">
      <c r="A2907" s="241">
        <f t="shared" si="136"/>
        <v>9.0656249999993485E-2</v>
      </c>
      <c r="B2907" s="241">
        <f t="shared" si="135"/>
        <v>1.5822500500109957E-3</v>
      </c>
      <c r="C2907" s="241">
        <f t="shared" si="137"/>
        <v>-0.47139673680793753</v>
      </c>
      <c r="D2907" s="241">
        <f>((C2907-C2906)/($A$3))*$D$2*'D-term Reaction'!$G$4</f>
        <v>-30.034776358561324</v>
      </c>
    </row>
    <row r="2908" spans="1:4" x14ac:dyDescent="0.25">
      <c r="A2908" s="241">
        <f t="shared" si="136"/>
        <v>9.0687499999993482E-2</v>
      </c>
      <c r="B2908" s="241">
        <f t="shared" si="135"/>
        <v>1.5827954654022438E-3</v>
      </c>
      <c r="C2908" s="241">
        <f t="shared" si="137"/>
        <v>-0.55557023300258379</v>
      </c>
      <c r="D2908" s="241">
        <f>((C2908-C2907)/($A$3))*$D$2*'D-term Reaction'!$G$4</f>
        <v>-28.497778871659435</v>
      </c>
    </row>
    <row r="2909" spans="1:4" x14ac:dyDescent="0.25">
      <c r="A2909" s="241">
        <f t="shared" si="136"/>
        <v>9.0718749999993478E-2</v>
      </c>
      <c r="B2909" s="241">
        <f t="shared" si="135"/>
        <v>1.5833408807934921E-3</v>
      </c>
      <c r="C2909" s="241">
        <f t="shared" si="137"/>
        <v>-0.63439328414783158</v>
      </c>
      <c r="D2909" s="241">
        <f>((C2909-C2908)/($A$3))*$D$2*'D-term Reaction'!$G$4</f>
        <v>-26.686332195735091</v>
      </c>
    </row>
    <row r="2910" spans="1:4" x14ac:dyDescent="0.25">
      <c r="A2910" s="241">
        <f t="shared" si="136"/>
        <v>9.0749999999993475E-2</v>
      </c>
      <c r="B2910" s="241">
        <f t="shared" si="135"/>
        <v>1.5838862961847402E-3</v>
      </c>
      <c r="C2910" s="241">
        <f t="shared" si="137"/>
        <v>-0.70710678117204895</v>
      </c>
      <c r="D2910" s="241">
        <f>((C2910-C2909)/($A$3))*$D$2*'D-term Reaction'!$G$4</f>
        <v>-24.617881552519027</v>
      </c>
    </row>
    <row r="2911" spans="1:4" x14ac:dyDescent="0.25">
      <c r="A2911" s="241">
        <f t="shared" si="136"/>
        <v>9.0781249999993471E-2</v>
      </c>
      <c r="B2911" s="241">
        <f t="shared" si="135"/>
        <v>1.5844317115759883E-3</v>
      </c>
      <c r="C2911" s="241">
        <f t="shared" si="137"/>
        <v>-0.77301045334969976</v>
      </c>
      <c r="D2911" s="241">
        <f>((C2911-C2910)/($A$3))*$D$2*'D-term Reaction'!$G$4</f>
        <v>-22.312347252465457</v>
      </c>
    </row>
    <row r="2912" spans="1:4" x14ac:dyDescent="0.25">
      <c r="A2912" s="241">
        <f t="shared" si="136"/>
        <v>9.0812499999993468E-2</v>
      </c>
      <c r="B2912" s="241">
        <f t="shared" si="135"/>
        <v>1.5849771269672364E-3</v>
      </c>
      <c r="C2912" s="241">
        <f t="shared" si="137"/>
        <v>-0.8314696122911337</v>
      </c>
      <c r="D2912" s="241">
        <f>((C2912-C2911)/($A$3))*$D$2*'D-term Reaction'!$G$4</f>
        <v>-19.791932851211872</v>
      </c>
    </row>
    <row r="2913" spans="1:4" x14ac:dyDescent="0.25">
      <c r="A2913" s="241">
        <f t="shared" si="136"/>
        <v>9.0843749999993464E-2</v>
      </c>
      <c r="B2913" s="241">
        <f t="shared" si="135"/>
        <v>1.5855225423584847E-3</v>
      </c>
      <c r="C2913" s="241">
        <f t="shared" si="137"/>
        <v>-0.88192126433867724</v>
      </c>
      <c r="D2913" s="241">
        <f>((C2913-C2912)/($A$3))*$D$2*'D-term Reaction'!$G$4</f>
        <v>-17.080911317216341</v>
      </c>
    </row>
    <row r="2914" spans="1:4" x14ac:dyDescent="0.25">
      <c r="A2914" s="241">
        <f t="shared" si="136"/>
        <v>9.0874999999993461E-2</v>
      </c>
      <c r="B2914" s="241">
        <f t="shared" si="135"/>
        <v>1.5860679577497329E-3</v>
      </c>
      <c r="C2914" s="241">
        <f t="shared" si="137"/>
        <v>-0.92387953250341248</v>
      </c>
      <c r="D2914" s="241">
        <f>((C2914-C2913)/($A$3))*$D$2*'D-term Reaction'!$G$4</f>
        <v>-14.205391269852763</v>
      </c>
    </row>
    <row r="2915" spans="1:4" x14ac:dyDescent="0.25">
      <c r="A2915" s="241">
        <f t="shared" si="136"/>
        <v>9.0906249999993458E-2</v>
      </c>
      <c r="B2915" s="241">
        <f t="shared" si="135"/>
        <v>1.586613373140981E-3</v>
      </c>
      <c r="C2915" s="241">
        <f t="shared" si="137"/>
        <v>-0.95694033572623882</v>
      </c>
      <c r="D2915" s="241">
        <f>((C2915-C2914)/($A$3))*$D$2*'D-term Reaction'!$G$4</f>
        <v>-11.193065539120084</v>
      </c>
    </row>
    <row r="2916" spans="1:4" x14ac:dyDescent="0.25">
      <c r="A2916" s="241"/>
      <c r="B2916" s="241"/>
      <c r="C2916" s="241"/>
      <c r="D2916" s="241"/>
    </row>
    <row r="2917" spans="1:4" x14ac:dyDescent="0.25">
      <c r="A2917" s="241"/>
      <c r="B2917" s="241"/>
      <c r="C2917" s="241"/>
      <c r="D2917" s="241"/>
    </row>
  </sheetData>
  <dataValidations count="2">
    <dataValidation type="list" allowBlank="1" showInputMessage="1" showErrorMessage="1" sqref="A2">
      <formula1>"1,2,10,50,100,500,1000,1333,2000,3000,4000,8000,16000,32000"</formula1>
    </dataValidation>
    <dataValidation type="list" allowBlank="1" showInputMessage="1" showErrorMessage="1" sqref="B2">
      <formula1>"1,2,10,25,50,80,100,200,400,500,600,800"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A5"/>
  <sheetViews>
    <sheetView workbookViewId="0">
      <selection activeCell="A3" sqref="A3"/>
    </sheetView>
  </sheetViews>
  <sheetFormatPr defaultRowHeight="15" x14ac:dyDescent="0.25"/>
  <cols>
    <col min="1" max="16384" width="9.140625" style="31"/>
  </cols>
  <sheetData>
    <row r="1" spans="1:1" x14ac:dyDescent="0.25">
      <c r="A1" s="31" t="s">
        <v>69</v>
      </c>
    </row>
    <row r="2" spans="1:1" x14ac:dyDescent="0.25">
      <c r="A2" s="31" t="s">
        <v>70</v>
      </c>
    </row>
    <row r="4" spans="1:1" x14ac:dyDescent="0.25">
      <c r="A4" s="31" t="s">
        <v>67</v>
      </c>
    </row>
    <row r="5" spans="1:1" x14ac:dyDescent="0.25">
      <c r="A5" s="31" t="s">
        <v>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zoomScale="130" zoomScaleNormal="130" workbookViewId="0">
      <selection activeCell="K22" sqref="K22"/>
    </sheetView>
  </sheetViews>
  <sheetFormatPr defaultRowHeight="15" x14ac:dyDescent="0.25"/>
  <cols>
    <col min="1" max="1" width="16.140625" customWidth="1"/>
    <col min="2" max="2" width="12" style="37" bestFit="1" customWidth="1"/>
  </cols>
  <sheetData>
    <row r="1" spans="1:5" x14ac:dyDescent="0.25">
      <c r="E1" t="s">
        <v>87</v>
      </c>
    </row>
    <row r="2" spans="1:5" x14ac:dyDescent="0.25">
      <c r="E2" s="38">
        <f>1/(C9/1000)</f>
        <v>500</v>
      </c>
    </row>
    <row r="3" spans="1:5" x14ac:dyDescent="0.25">
      <c r="A3" t="s">
        <v>82</v>
      </c>
      <c r="B3" s="37" t="s">
        <v>81</v>
      </c>
      <c r="C3" s="37" t="s">
        <v>80</v>
      </c>
      <c r="E3" s="35">
        <v>2</v>
      </c>
    </row>
    <row r="4" spans="1:5" x14ac:dyDescent="0.25">
      <c r="A4" t="s">
        <v>166</v>
      </c>
      <c r="B4" s="153"/>
      <c r="C4" s="153"/>
      <c r="E4" s="35"/>
    </row>
    <row r="5" spans="1:5" x14ac:dyDescent="0.25">
      <c r="A5" t="s">
        <v>76</v>
      </c>
      <c r="B5" s="37">
        <f>1/32000</f>
        <v>3.1250000000000001E-5</v>
      </c>
      <c r="C5" s="3">
        <f>B5*1000</f>
        <v>3.125E-2</v>
      </c>
      <c r="E5" s="37">
        <f>$E$3/C5</f>
        <v>64</v>
      </c>
    </row>
    <row r="6" spans="1:5" x14ac:dyDescent="0.25">
      <c r="A6" t="s">
        <v>77</v>
      </c>
      <c r="B6" s="37">
        <f>1/16000</f>
        <v>6.2500000000000001E-5</v>
      </c>
      <c r="C6" s="3">
        <f>B6*1000</f>
        <v>6.25E-2</v>
      </c>
      <c r="E6" s="37">
        <f>$E$3/C6</f>
        <v>32</v>
      </c>
    </row>
    <row r="7" spans="1:5" x14ac:dyDescent="0.25">
      <c r="A7" t="s">
        <v>78</v>
      </c>
      <c r="B7" s="37">
        <f>1/8000</f>
        <v>1.25E-4</v>
      </c>
      <c r="C7" s="3">
        <f>B7*1000</f>
        <v>0.125</v>
      </c>
      <c r="E7" s="37">
        <f>$E$3/C7</f>
        <v>16</v>
      </c>
    </row>
    <row r="8" spans="1:5" x14ac:dyDescent="0.25">
      <c r="A8" t="s">
        <v>79</v>
      </c>
      <c r="B8" s="37">
        <f>1/4000</f>
        <v>2.5000000000000001E-4</v>
      </c>
      <c r="C8" s="3">
        <f>B8*1000</f>
        <v>0.25</v>
      </c>
      <c r="E8" s="37">
        <f>$E$3/C8</f>
        <v>8</v>
      </c>
    </row>
    <row r="9" spans="1:5" x14ac:dyDescent="0.25">
      <c r="A9" t="s">
        <v>84</v>
      </c>
      <c r="C9" s="37">
        <v>2</v>
      </c>
    </row>
    <row r="10" spans="1:5" x14ac:dyDescent="0.25">
      <c r="A10" t="s">
        <v>83</v>
      </c>
      <c r="C10" s="37">
        <v>5</v>
      </c>
    </row>
    <row r="11" spans="1:5" x14ac:dyDescent="0.25">
      <c r="A11" t="s">
        <v>85</v>
      </c>
      <c r="C11" s="37">
        <v>9</v>
      </c>
    </row>
    <row r="12" spans="1:5" x14ac:dyDescent="0.25">
      <c r="A12" t="s">
        <v>86</v>
      </c>
      <c r="C12" s="37">
        <v>215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06"/>
  <sheetViews>
    <sheetView zoomScale="90" zoomScaleNormal="90" workbookViewId="0">
      <selection activeCell="H1" sqref="H1"/>
    </sheetView>
  </sheetViews>
  <sheetFormatPr defaultRowHeight="15" x14ac:dyDescent="0.25"/>
  <cols>
    <col min="1" max="1" width="14.85546875" customWidth="1"/>
    <col min="2" max="7" width="11.140625" customWidth="1"/>
    <col min="8" max="8" width="11" customWidth="1"/>
  </cols>
  <sheetData>
    <row r="1" spans="1:9" x14ac:dyDescent="0.25">
      <c r="A1" t="s">
        <v>100</v>
      </c>
      <c r="B1">
        <v>8000</v>
      </c>
      <c r="G1" s="1" t="s">
        <v>101</v>
      </c>
      <c r="H1">
        <v>120</v>
      </c>
      <c r="I1">
        <f>H1*2*PI()</f>
        <v>753.98223686155029</v>
      </c>
    </row>
    <row r="2" spans="1:9" x14ac:dyDescent="0.25">
      <c r="G2" s="1" t="s">
        <v>102</v>
      </c>
      <c r="H2" s="39">
        <f>2*PI()*H1/B1</f>
        <v>9.4247779607693788E-2</v>
      </c>
    </row>
    <row r="5" spans="1:9" x14ac:dyDescent="0.25">
      <c r="A5" t="s">
        <v>99</v>
      </c>
      <c r="B5" t="s">
        <v>96</v>
      </c>
      <c r="C5" t="s">
        <v>97</v>
      </c>
      <c r="D5" t="s">
        <v>98</v>
      </c>
      <c r="E5" t="s">
        <v>103</v>
      </c>
      <c r="F5" t="s">
        <v>104</v>
      </c>
      <c r="G5" t="s">
        <v>105</v>
      </c>
      <c r="H5" t="s">
        <v>30</v>
      </c>
      <c r="I5" t="s">
        <v>106</v>
      </c>
    </row>
    <row r="6" spans="1:9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9" x14ac:dyDescent="0.25">
      <c r="A7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s="2">
        <f>H6+$H$2*(Table1[[#This Row],[debug'[0']]]-H6)</f>
        <v>0</v>
      </c>
      <c r="I7" s="2">
        <f>I6+1/(1+Table1[[#This Row],[debug'[1']]]/$I$1)</f>
        <v>1</v>
      </c>
    </row>
    <row r="8" spans="1:9" x14ac:dyDescent="0.25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2">
        <f>H7+$H$2*(Table1[[#This Row],[debug'[0']]]-H7)</f>
        <v>0</v>
      </c>
      <c r="I8" s="2">
        <f>I7+1/(1+Table1[[#This Row],[debug'[1']]]/$I$1)</f>
        <v>2</v>
      </c>
    </row>
    <row r="9" spans="1:9" x14ac:dyDescent="0.25">
      <c r="A9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2">
        <f>H8+$H$2*(Table1[[#This Row],[debug'[0']]]-H8)</f>
        <v>0</v>
      </c>
      <c r="I9" s="2">
        <f>I8+1/(1+Table1[[#This Row],[debug'[1']]]/$I$1)</f>
        <v>3</v>
      </c>
    </row>
    <row r="10" spans="1:9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s="2">
        <f>H9+$H$2*(Table1[[#This Row],[debug'[0']]]-H9)</f>
        <v>0</v>
      </c>
      <c r="I10" s="2">
        <f>I9+1/(1+Table1[[#This Row],[debug'[1']]]/$I$1)</f>
        <v>4</v>
      </c>
    </row>
    <row r="11" spans="1:9" x14ac:dyDescent="0.2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2">
        <f>H10+$H$2*(Table1[[#This Row],[debug'[0']]]-H10)</f>
        <v>0</v>
      </c>
      <c r="I11" s="2">
        <f>I10+1/(1+Table1[[#This Row],[debug'[1']]]/$I$1)</f>
        <v>5</v>
      </c>
    </row>
    <row r="12" spans="1: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s="2">
        <f>H11+$H$2*(Table1[[#This Row],[debug'[0']]]-H11)</f>
        <v>0</v>
      </c>
      <c r="I12" s="2">
        <f>I11+1/(1+Table1[[#This Row],[debug'[1']]]/$I$1)</f>
        <v>6</v>
      </c>
    </row>
    <row r="13" spans="1:9" x14ac:dyDescent="0.25">
      <c r="A13">
        <v>14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2">
        <f>H12+$H$2*(Table1[[#This Row],[debug'[0']]]-H12)</f>
        <v>0</v>
      </c>
      <c r="I13" s="2">
        <f>I12+1/(1+Table1[[#This Row],[debug'[1']]]/$I$1)</f>
        <v>7</v>
      </c>
    </row>
    <row r="14" spans="1:9" x14ac:dyDescent="0.25">
      <c r="A14">
        <v>16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2">
        <f>H13+$H$2*(Table1[[#This Row],[debug'[0']]]-H13)</f>
        <v>0</v>
      </c>
      <c r="I14" s="2">
        <f>I13+1/(1+Table1[[#This Row],[debug'[1']]]/$I$1)</f>
        <v>8</v>
      </c>
    </row>
    <row r="15" spans="1:9" x14ac:dyDescent="0.25">
      <c r="A15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s="2">
        <f>H14+$H$2*(Table1[[#This Row],[debug'[0']]]-H14)</f>
        <v>0</v>
      </c>
      <c r="I15" s="2">
        <f>I14+1/(1+Table1[[#This Row],[debug'[1']]]/$I$1)</f>
        <v>9</v>
      </c>
    </row>
    <row r="16" spans="1:9" x14ac:dyDescent="0.25">
      <c r="A16">
        <v>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s="2">
        <f>H15+$H$2*(Table1[[#This Row],[debug'[0']]]-H15)</f>
        <v>0</v>
      </c>
      <c r="I16" s="2">
        <f>I15+1/(1+Table1[[#This Row],[debug'[1']]]/$I$1)</f>
        <v>10</v>
      </c>
    </row>
    <row r="17" spans="1:9" x14ac:dyDescent="0.25">
      <c r="A17">
        <v>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s="2">
        <f>H16+$H$2*(Table1[[#This Row],[debug'[0']]]-H16)</f>
        <v>0</v>
      </c>
      <c r="I17" s="2">
        <f>I16+1/(1+Table1[[#This Row],[debug'[1']]]/$I$1)</f>
        <v>11</v>
      </c>
    </row>
    <row r="18" spans="1:9" x14ac:dyDescent="0.25">
      <c r="A18">
        <v>24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s="2">
        <f>H17+$H$2*(Table1[[#This Row],[debug'[0']]]-H17)</f>
        <v>0</v>
      </c>
      <c r="I18" s="2">
        <f>I17+1/(1+Table1[[#This Row],[debug'[1']]]/$I$1)</f>
        <v>12</v>
      </c>
    </row>
    <row r="19" spans="1:9" x14ac:dyDescent="0.25">
      <c r="A19">
        <v>26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s="2">
        <f>H18+$H$2*(Table1[[#This Row],[debug'[0']]]-H18)</f>
        <v>0</v>
      </c>
      <c r="I19" s="2">
        <f>I18+1/(1+Table1[[#This Row],[debug'[1']]]/$I$1)</f>
        <v>13</v>
      </c>
    </row>
    <row r="20" spans="1:9" x14ac:dyDescent="0.25">
      <c r="A20">
        <v>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s="2">
        <f>H19+$H$2*(Table1[[#This Row],[debug'[0']]]-H19)</f>
        <v>0</v>
      </c>
      <c r="I20" s="2">
        <f>I19+1/(1+Table1[[#This Row],[debug'[1']]]/$I$1)</f>
        <v>14</v>
      </c>
    </row>
    <row r="21" spans="1:9" x14ac:dyDescent="0.25">
      <c r="A21">
        <v>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s="2">
        <f>H20+$H$2*(Table1[[#This Row],[debug'[0']]]-H20)</f>
        <v>0</v>
      </c>
      <c r="I21" s="2">
        <f>I20+1/(1+Table1[[#This Row],[debug'[1']]]/$I$1)</f>
        <v>15</v>
      </c>
    </row>
    <row r="22" spans="1:9" x14ac:dyDescent="0.25">
      <c r="A22">
        <v>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 s="2">
        <f>H21+$H$2*(Table1[[#This Row],[debug'[0']]]-H21)</f>
        <v>0</v>
      </c>
      <c r="I22" s="2">
        <f>I21+1/(1+Table1[[#This Row],[debug'[1']]]/$I$1)</f>
        <v>16</v>
      </c>
    </row>
    <row r="23" spans="1:9" x14ac:dyDescent="0.25">
      <c r="A23">
        <v>34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 s="2">
        <f>H22+$H$2*(Table1[[#This Row],[debug'[0']]]-H22)</f>
        <v>0</v>
      </c>
      <c r="I23" s="2">
        <f>I22+1/(1+Table1[[#This Row],[debug'[1']]]/$I$1)</f>
        <v>17</v>
      </c>
    </row>
    <row r="24" spans="1:9" x14ac:dyDescent="0.25">
      <c r="A24">
        <v>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2">
        <f>H23+$H$2*(Table1[[#This Row],[debug'[0']]]-H23)</f>
        <v>0</v>
      </c>
      <c r="I24" s="2">
        <f>I23+1/(1+Table1[[#This Row],[debug'[1']]]/$I$1)</f>
        <v>18</v>
      </c>
    </row>
    <row r="25" spans="1:9" x14ac:dyDescent="0.25">
      <c r="A25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2">
        <f>H24+$H$2*(Table1[[#This Row],[debug'[0']]]-H24)</f>
        <v>0</v>
      </c>
      <c r="I25" s="2">
        <f>I24+1/(1+Table1[[#This Row],[debug'[1']]]/$I$1)</f>
        <v>19</v>
      </c>
    </row>
    <row r="26" spans="1:9" x14ac:dyDescent="0.25">
      <c r="A26">
        <v>40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2">
        <f>H25+$H$2*(Table1[[#This Row],[debug'[0']]]-H25)</f>
        <v>0</v>
      </c>
      <c r="I26" s="2">
        <f>I25+1/(1+Table1[[#This Row],[debug'[1']]]/$I$1)</f>
        <v>20</v>
      </c>
    </row>
    <row r="27" spans="1:9" x14ac:dyDescent="0.25">
      <c r="A27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2">
        <f>H26+$H$2*(Table1[[#This Row],[debug'[0']]]-H26)</f>
        <v>0</v>
      </c>
      <c r="I27" s="2">
        <f>I26+1/(1+Table1[[#This Row],[debug'[1']]]/$I$1)</f>
        <v>21</v>
      </c>
    </row>
    <row r="28" spans="1:9" x14ac:dyDescent="0.25">
      <c r="A28">
        <v>44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2">
        <f>H27+$H$2*(Table1[[#This Row],[debug'[0']]]-H27)</f>
        <v>0</v>
      </c>
      <c r="I28" s="2">
        <f>I27+1/(1+Table1[[#This Row],[debug'[1']]]/$H$1)</f>
        <v>22</v>
      </c>
    </row>
    <row r="29" spans="1:9" x14ac:dyDescent="0.25">
      <c r="A29">
        <v>46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2">
        <f>H28+$H$2*(Table1[[#This Row],[debug'[0']]]-H28)</f>
        <v>0</v>
      </c>
      <c r="I29" s="2">
        <f>I28+1/(1+Table1[[#This Row],[debug'[1']]]/$H$1)</f>
        <v>23</v>
      </c>
    </row>
    <row r="30" spans="1:9" x14ac:dyDescent="0.25">
      <c r="A30">
        <v>48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s="2">
        <f>H29+$H$2*(Table1[[#This Row],[debug'[0']]]-H29)</f>
        <v>0</v>
      </c>
      <c r="I30" s="2">
        <f>I29+1/(1+Table1[[#This Row],[debug'[1']]]/$H$1)</f>
        <v>24</v>
      </c>
    </row>
    <row r="31" spans="1:9" x14ac:dyDescent="0.25">
      <c r="A31">
        <v>50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s="2">
        <f>H30+$H$2*(Table1[[#This Row],[debug'[0']]]-H30)</f>
        <v>0</v>
      </c>
      <c r="I31" s="2">
        <f>I30+1/(1+Table1[[#This Row],[debug'[1']]]/$H$1)</f>
        <v>25</v>
      </c>
    </row>
    <row r="32" spans="1:9" x14ac:dyDescent="0.25">
      <c r="A32">
        <v>52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2">
        <f>H31+$H$2*(Table1[[#This Row],[debug'[0']]]-H31)</f>
        <v>0</v>
      </c>
      <c r="I32" s="2">
        <f>I31+1/(1+Table1[[#This Row],[debug'[1']]]/$H$1)</f>
        <v>26</v>
      </c>
    </row>
    <row r="33" spans="1:9" x14ac:dyDescent="0.25">
      <c r="A33">
        <v>54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s="2">
        <f>H32+$H$2*(Table1[[#This Row],[debug'[0']]]-H32)</f>
        <v>0</v>
      </c>
      <c r="I33" s="2">
        <f>I32+1/(1+Table1[[#This Row],[debug'[1']]]/$H$1)</f>
        <v>27</v>
      </c>
    </row>
    <row r="34" spans="1:9" x14ac:dyDescent="0.25">
      <c r="A34">
        <v>56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 s="2">
        <f>H33+$H$2*(Table1[[#This Row],[debug'[0']]]-H33)</f>
        <v>0</v>
      </c>
      <c r="I34" s="2">
        <f>I33+1/(1+Table1[[#This Row],[debug'[1']]]/$H$1)</f>
        <v>28</v>
      </c>
    </row>
    <row r="35" spans="1:9" x14ac:dyDescent="0.25">
      <c r="A35">
        <v>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s="2">
        <f>H34+$H$2*(Table1[[#This Row],[debug'[0']]]-H34)</f>
        <v>0</v>
      </c>
      <c r="I35" s="2">
        <f>I34+1/(1+Table1[[#This Row],[debug'[1']]]/$H$1)</f>
        <v>29</v>
      </c>
    </row>
    <row r="36" spans="1:9" x14ac:dyDescent="0.25">
      <c r="A36">
        <v>60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s="2">
        <f>H35+$H$2*(Table1[[#This Row],[debug'[0']]]-H35)</f>
        <v>0</v>
      </c>
      <c r="I36" s="2">
        <f>I35+1/(1+Table1[[#This Row],[debug'[1']]]/$H$1)</f>
        <v>30</v>
      </c>
    </row>
    <row r="37" spans="1:9" x14ac:dyDescent="0.25">
      <c r="A37">
        <v>62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s="2">
        <f>H36+$H$2*(Table1[[#This Row],[debug'[0']]]-H36)</f>
        <v>0</v>
      </c>
      <c r="I37" s="2">
        <f>I36+1/(1+Table1[[#This Row],[debug'[1']]]/$H$1)</f>
        <v>31</v>
      </c>
    </row>
    <row r="38" spans="1:9" x14ac:dyDescent="0.25">
      <c r="A38">
        <v>64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s="2">
        <f>H37+$H$2*(Table1[[#This Row],[debug'[0']]]-H37)</f>
        <v>0</v>
      </c>
      <c r="I38" s="2">
        <f>I37+1/(1+Table1[[#This Row],[debug'[1']]]/$H$1)</f>
        <v>32</v>
      </c>
    </row>
    <row r="39" spans="1:9" x14ac:dyDescent="0.25">
      <c r="A39">
        <v>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s="2">
        <f>H38+$H$2*(Table1[[#This Row],[debug'[0']]]-H38)</f>
        <v>0</v>
      </c>
      <c r="I39" s="2">
        <f>I38+1/(1+Table1[[#This Row],[debug'[1']]]/$H$1)</f>
        <v>33</v>
      </c>
    </row>
    <row r="40" spans="1:9" x14ac:dyDescent="0.25">
      <c r="A40">
        <v>68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s="2">
        <f>H39+$H$2*(Table1[[#This Row],[debug'[0']]]-H39)</f>
        <v>0</v>
      </c>
      <c r="I40" s="2">
        <f>I39+1/(1+Table1[[#This Row],[debug'[1']]]/$H$1)</f>
        <v>34</v>
      </c>
    </row>
    <row r="41" spans="1:9" x14ac:dyDescent="0.25">
      <c r="A41">
        <v>70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 s="2">
        <f>H40+$H$2*(Table1[[#This Row],[debug'[0']]]-H40)</f>
        <v>0</v>
      </c>
      <c r="I41" s="2">
        <f>I40+1/(1+Table1[[#This Row],[debug'[1']]]/$H$1)</f>
        <v>35</v>
      </c>
    </row>
    <row r="42" spans="1:9" x14ac:dyDescent="0.25">
      <c r="A42">
        <v>72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 s="2">
        <f>H41+$H$2*(Table1[[#This Row],[debug'[0']]]-H41)</f>
        <v>0</v>
      </c>
      <c r="I42" s="2">
        <f>I41+1/(1+Table1[[#This Row],[debug'[1']]]/$H$1)</f>
        <v>36</v>
      </c>
    </row>
    <row r="43" spans="1:9" x14ac:dyDescent="0.25">
      <c r="A43">
        <v>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s="2">
        <f>H42+$H$2*(Table1[[#This Row],[debug'[0']]]-H42)</f>
        <v>0</v>
      </c>
      <c r="I43" s="2">
        <f>I42+1/(1+Table1[[#This Row],[debug'[1']]]/$H$1)</f>
        <v>37</v>
      </c>
    </row>
    <row r="44" spans="1:9" x14ac:dyDescent="0.25">
      <c r="A44">
        <v>76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 s="2">
        <f>H43+$H$2*(Table1[[#This Row],[debug'[0']]]-H43)</f>
        <v>0</v>
      </c>
      <c r="I44" s="2">
        <f>I43+1/(1+Table1[[#This Row],[debug'[1']]]/$H$1)</f>
        <v>38</v>
      </c>
    </row>
    <row r="45" spans="1:9" x14ac:dyDescent="0.25">
      <c r="A45">
        <v>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s="2">
        <f>H44+$H$2*(Table1[[#This Row],[debug'[0']]]-H44)</f>
        <v>0</v>
      </c>
      <c r="I45" s="2">
        <f>I44+1/(1+Table1[[#This Row],[debug'[1']]]/$H$1)</f>
        <v>39</v>
      </c>
    </row>
    <row r="46" spans="1:9" x14ac:dyDescent="0.25">
      <c r="A46">
        <v>80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 s="2">
        <f>H45+$H$2*(Table1[[#This Row],[debug'[0']]]-H45)</f>
        <v>0</v>
      </c>
      <c r="I46" s="2">
        <f>I45+1/(1+Table1[[#This Row],[debug'[1']]]/$H$1)</f>
        <v>40</v>
      </c>
    </row>
    <row r="47" spans="1:9" x14ac:dyDescent="0.25">
      <c r="A47">
        <v>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 s="2">
        <f>H46+$H$2*(Table1[[#This Row],[debug'[0']]]-H46)</f>
        <v>0</v>
      </c>
      <c r="I47" s="2">
        <f>I46+1/(1+Table1[[#This Row],[debug'[1']]]/$H$1)</f>
        <v>41</v>
      </c>
    </row>
    <row r="48" spans="1:9" x14ac:dyDescent="0.25">
      <c r="A48">
        <v>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 s="2">
        <f>H47+$H$2*(Table1[[#This Row],[debug'[0']]]-H47)</f>
        <v>0</v>
      </c>
      <c r="I48" s="2">
        <f>I47+1/(1+Table1[[#This Row],[debug'[1']]]/$H$1)</f>
        <v>42</v>
      </c>
    </row>
    <row r="49" spans="1:9" x14ac:dyDescent="0.25">
      <c r="A49">
        <v>86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s="2">
        <f>H48+$H$2*(Table1[[#This Row],[debug'[0']]]-H48)</f>
        <v>0</v>
      </c>
      <c r="I49" s="2">
        <f>I48+1/(1+Table1[[#This Row],[debug'[1']]]/$H$1)</f>
        <v>43</v>
      </c>
    </row>
    <row r="50" spans="1:9" x14ac:dyDescent="0.25">
      <c r="A50">
        <v>88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 s="2">
        <f>H49+$H$2*(Table1[[#This Row],[debug'[0']]]-H49)</f>
        <v>0</v>
      </c>
      <c r="I50" s="2">
        <f>I49+1/(1+Table1[[#This Row],[debug'[1']]]/$H$1)</f>
        <v>44</v>
      </c>
    </row>
    <row r="51" spans="1:9" x14ac:dyDescent="0.25">
      <c r="A51">
        <v>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 s="2">
        <f>H50+$H$2*(Table1[[#This Row],[debug'[0']]]-H50)</f>
        <v>0</v>
      </c>
      <c r="I51" s="2">
        <f>I50+1/(1+Table1[[#This Row],[debug'[1']]]/$H$1)</f>
        <v>45</v>
      </c>
    </row>
    <row r="52" spans="1:9" x14ac:dyDescent="0.25">
      <c r="A52">
        <v>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 s="2">
        <f>H51+$H$2*(Table1[[#This Row],[debug'[0']]]-H51)</f>
        <v>0</v>
      </c>
      <c r="I52" s="2">
        <f>I51+1/(1+Table1[[#This Row],[debug'[1']]]/$H$1)</f>
        <v>46</v>
      </c>
    </row>
    <row r="53" spans="1:9" x14ac:dyDescent="0.25">
      <c r="A53">
        <v>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 s="2">
        <f>H52+$H$2*(Table1[[#This Row],[debug'[0']]]-H52)</f>
        <v>0</v>
      </c>
      <c r="I53" s="2">
        <f>I52+1/(1+Table1[[#This Row],[debug'[1']]]/$H$1)</f>
        <v>47</v>
      </c>
    </row>
    <row r="54" spans="1:9" x14ac:dyDescent="0.25">
      <c r="A54">
        <v>96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 s="2">
        <f>H53+$H$2*(Table1[[#This Row],[debug'[0']]]-H53)</f>
        <v>0</v>
      </c>
      <c r="I54" s="2">
        <f>I53+1/(1+Table1[[#This Row],[debug'[1']]]/$H$1)</f>
        <v>48</v>
      </c>
    </row>
    <row r="55" spans="1:9" x14ac:dyDescent="0.25">
      <c r="A55">
        <v>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 s="2">
        <f>H54+$H$2*(Table1[[#This Row],[debug'[0']]]-H54)</f>
        <v>0</v>
      </c>
      <c r="I55" s="2">
        <f>I54+1/(1+Table1[[#This Row],[debug'[1']]]/$H$1)</f>
        <v>49</v>
      </c>
    </row>
    <row r="56" spans="1:9" x14ac:dyDescent="0.25">
      <c r="A56">
        <v>100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 s="2">
        <f>H55+$H$2*(Table1[[#This Row],[debug'[0']]]-H55)</f>
        <v>0</v>
      </c>
      <c r="I56" s="2">
        <f>I55+1/(1+Table1[[#This Row],[debug'[1']]]/$H$1)</f>
        <v>50</v>
      </c>
    </row>
    <row r="57" spans="1:9" x14ac:dyDescent="0.25">
      <c r="A57">
        <v>102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 s="2">
        <f>H56+$H$2*(Table1[[#This Row],[debug'[0']]]-H56)</f>
        <v>9.4247779607693788E-2</v>
      </c>
      <c r="I57" s="2">
        <f>I56+1/(1+Table1[[#This Row],[debug'[1']]]/$H$1)</f>
        <v>51</v>
      </c>
    </row>
    <row r="58" spans="1:9" x14ac:dyDescent="0.25">
      <c r="A58">
        <v>104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 s="2">
        <f>H57+$H$2*(Table1[[#This Row],[debug'[0']]]-H57)</f>
        <v>0.17961291525440715</v>
      </c>
      <c r="I58" s="2">
        <f>I57+1/(1+Table1[[#This Row],[debug'[1']]]/$H$1)</f>
        <v>52</v>
      </c>
    </row>
    <row r="59" spans="1:9" x14ac:dyDescent="0.25">
      <c r="A59">
        <v>106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 s="2">
        <f>H58+$H$2*(Table1[[#This Row],[debug'[0']]]-H58)</f>
        <v>0.25693257641050821</v>
      </c>
      <c r="I59" s="2">
        <f>I58+1/(1+Table1[[#This Row],[debug'[1']]]/$H$1)</f>
        <v>53</v>
      </c>
    </row>
    <row r="60" spans="1:9" x14ac:dyDescent="0.25">
      <c r="A60">
        <v>108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 s="2">
        <f>H59+$H$2*(Table1[[#This Row],[debug'[0']]]-H59)</f>
        <v>0.32696503118262749</v>
      </c>
      <c r="I60" s="2">
        <f>I59+1/(1+Table1[[#This Row],[debug'[1']]]/$H$1)</f>
        <v>54</v>
      </c>
    </row>
    <row r="61" spans="1:9" x14ac:dyDescent="0.25">
      <c r="A61">
        <v>110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 s="2">
        <f>H60+$H$2*(Table1[[#This Row],[debug'[0']]]-H60)</f>
        <v>0.39039708259199823</v>
      </c>
      <c r="I61" s="2">
        <f>I60+1/(1+Table1[[#This Row],[debug'[1']]]/$H$1)</f>
        <v>55</v>
      </c>
    </row>
    <row r="62" spans="1:9" x14ac:dyDescent="0.25">
      <c r="A62">
        <v>112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 s="2">
        <f>H61+$H$2*(Table1[[#This Row],[debug'[0']]]-H61)</f>
        <v>0.35360302439238095</v>
      </c>
      <c r="I62" s="2">
        <f>I61+1/(1+Table1[[#This Row],[debug'[1']]]/$H$1)</f>
        <v>56</v>
      </c>
    </row>
    <row r="63" spans="1:9" x14ac:dyDescent="0.25">
      <c r="A63">
        <v>114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 s="2">
        <f>H62+$H$2*(Table1[[#This Row],[debug'[0']]]-H62)</f>
        <v>0.32027672448083389</v>
      </c>
      <c r="I63" s="2">
        <f>I62+1/(1+Table1[[#This Row],[debug'[1']]]/$H$1)</f>
        <v>57</v>
      </c>
    </row>
    <row r="64" spans="1:9" x14ac:dyDescent="0.25">
      <c r="A64">
        <v>116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 s="2">
        <f>H63+$H$2*(Table1[[#This Row],[debug'[0']]]-H63)</f>
        <v>0.2900913543384902</v>
      </c>
      <c r="I64" s="2">
        <f>I63+1/(1+Table1[[#This Row],[debug'[1']]]/$H$1)</f>
        <v>58</v>
      </c>
    </row>
    <row r="65" spans="1:9" x14ac:dyDescent="0.25">
      <c r="A65">
        <v>118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 s="2">
        <f>H64+$H$2*(Table1[[#This Row],[debug'[0']]]-H64)</f>
        <v>0.26275088830869875</v>
      </c>
      <c r="I65" s="2">
        <f>I64+1/(1+Table1[[#This Row],[debug'[1']]]/$H$1)</f>
        <v>59</v>
      </c>
    </row>
    <row r="66" spans="1:9" x14ac:dyDescent="0.25">
      <c r="A66">
        <v>120</v>
      </c>
      <c r="B66">
        <v>-1</v>
      </c>
      <c r="C66">
        <v>0</v>
      </c>
      <c r="D66">
        <v>0</v>
      </c>
      <c r="E66">
        <v>0</v>
      </c>
      <c r="F66">
        <v>0</v>
      </c>
      <c r="G66">
        <v>0</v>
      </c>
      <c r="H66" s="2">
        <f>H65+$H$2*(Table1[[#This Row],[debug'[0']]]-H65)</f>
        <v>0.14373942088796096</v>
      </c>
      <c r="I66" s="2">
        <f>I65+1/(1+Table1[[#This Row],[debug'[1']]]/$H$1)</f>
        <v>60</v>
      </c>
    </row>
    <row r="67" spans="1:9" x14ac:dyDescent="0.25">
      <c r="A67">
        <v>122</v>
      </c>
      <c r="B67">
        <v>-1</v>
      </c>
      <c r="C67">
        <v>0</v>
      </c>
      <c r="D67">
        <v>0</v>
      </c>
      <c r="E67">
        <v>0</v>
      </c>
      <c r="F67">
        <v>0</v>
      </c>
      <c r="G67">
        <v>0</v>
      </c>
      <c r="H67" s="2">
        <f>H66+$H$2*(Table1[[#This Row],[debug'[0']]]-H66)</f>
        <v>3.5944520019481091E-2</v>
      </c>
      <c r="I67" s="2">
        <f>I66+1/(1+Table1[[#This Row],[debug'[1']]]/$H$1)</f>
        <v>61</v>
      </c>
    </row>
    <row r="68" spans="1:9" x14ac:dyDescent="0.25">
      <c r="A68">
        <v>124</v>
      </c>
      <c r="B68">
        <v>-1</v>
      </c>
      <c r="C68">
        <v>0</v>
      </c>
      <c r="D68">
        <v>0</v>
      </c>
      <c r="E68">
        <v>0</v>
      </c>
      <c r="F68">
        <v>0</v>
      </c>
      <c r="G68">
        <v>0</v>
      </c>
      <c r="H68" s="2">
        <f>H67+$H$2*(Table1[[#This Row],[debug'[0']]]-H67)</f>
        <v>-6.1690950789113075E-2</v>
      </c>
      <c r="I68" s="2">
        <f>I67+1/(1+Table1[[#This Row],[debug'[1']]]/$H$1)</f>
        <v>62</v>
      </c>
    </row>
    <row r="69" spans="1:9" x14ac:dyDescent="0.25">
      <c r="A69">
        <v>126</v>
      </c>
      <c r="B69">
        <v>-1</v>
      </c>
      <c r="C69">
        <v>0</v>
      </c>
      <c r="D69">
        <v>0</v>
      </c>
      <c r="E69">
        <v>0</v>
      </c>
      <c r="F69">
        <v>0</v>
      </c>
      <c r="G69">
        <v>0</v>
      </c>
      <c r="H69" s="2">
        <f>H68+$H$2*(Table1[[#This Row],[debug'[0']]]-H68)</f>
        <v>-0.15012449526304544</v>
      </c>
      <c r="I69" s="2">
        <f>I68+1/(1+Table1[[#This Row],[debug'[1']]]/$H$1)</f>
        <v>63</v>
      </c>
    </row>
    <row r="70" spans="1:9" x14ac:dyDescent="0.25">
      <c r="A70">
        <v>128</v>
      </c>
      <c r="B70">
        <v>-1</v>
      </c>
      <c r="C70">
        <v>0</v>
      </c>
      <c r="D70">
        <v>0</v>
      </c>
      <c r="E70">
        <v>0</v>
      </c>
      <c r="F70">
        <v>0</v>
      </c>
      <c r="G70">
        <v>0</v>
      </c>
      <c r="H70" s="2">
        <f>H69+$H$2*(Table1[[#This Row],[debug'[0']]]-H69)</f>
        <v>-0.23022337452747146</v>
      </c>
      <c r="I70" s="2">
        <f>I69+1/(1+Table1[[#This Row],[debug'[1']]]/$H$1)</f>
        <v>64</v>
      </c>
    </row>
    <row r="71" spans="1:9" x14ac:dyDescent="0.25">
      <c r="A71">
        <v>130</v>
      </c>
      <c r="B71">
        <v>-1</v>
      </c>
      <c r="C71">
        <v>0</v>
      </c>
      <c r="D71">
        <v>0</v>
      </c>
      <c r="E71">
        <v>0</v>
      </c>
      <c r="F71">
        <v>0</v>
      </c>
      <c r="G71">
        <v>0</v>
      </c>
      <c r="H71" s="2">
        <f>H70+$H$2*(Table1[[#This Row],[debug'[0']]]-H70)</f>
        <v>-0.30277311227216058</v>
      </c>
      <c r="I71" s="2">
        <f>I70+1/(1+Table1[[#This Row],[debug'[1']]]/$H$1)</f>
        <v>65</v>
      </c>
    </row>
    <row r="72" spans="1:9" x14ac:dyDescent="0.25">
      <c r="A72">
        <v>132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 s="2">
        <f>H71+$H$2*(Table1[[#This Row],[debug'[0']]]-H71)</f>
        <v>-0.27423741871559848</v>
      </c>
      <c r="I72" s="2">
        <f>I71+1/(1+Table1[[#This Row],[debug'[1']]]/$H$1)</f>
        <v>66</v>
      </c>
    </row>
    <row r="73" spans="1:9" x14ac:dyDescent="0.25">
      <c r="A73">
        <v>134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 s="2">
        <f>H72+$H$2*(Table1[[#This Row],[debug'[0']]]-H72)</f>
        <v>-0.24839115091630792</v>
      </c>
      <c r="I73" s="2">
        <f>I72+1/(1+Table1[[#This Row],[debug'[1']]]/$H$1)</f>
        <v>67</v>
      </c>
    </row>
    <row r="74" spans="1:9" x14ac:dyDescent="0.25">
      <c r="A74">
        <v>136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 s="2">
        <f>H73+$H$2*(Table1[[#This Row],[debug'[0']]]-H73)</f>
        <v>-0.13073305686055253</v>
      </c>
      <c r="I74" s="2">
        <f>I73+1/(1+Table1[[#This Row],[debug'[1']]]/$H$1)</f>
        <v>68</v>
      </c>
    </row>
    <row r="75" spans="1:9" x14ac:dyDescent="0.25">
      <c r="A75">
        <v>138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 s="2">
        <f>H74+$H$2*(Table1[[#This Row],[debug'[0']]]-H74)</f>
        <v>-2.4163976922425293E-2</v>
      </c>
      <c r="I75" s="2">
        <f>I74+1/(1+Table1[[#This Row],[debug'[1']]]/$H$1)</f>
        <v>69</v>
      </c>
    </row>
    <row r="76" spans="1:9" x14ac:dyDescent="0.25">
      <c r="A76">
        <v>140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 s="2">
        <f>H75+$H$2*(Table1[[#This Row],[debug'[0']]]-H75)</f>
        <v>7.2361203856698642E-2</v>
      </c>
      <c r="I76" s="2">
        <f>I75+1/(1+Table1[[#This Row],[debug'[1']]]/$H$1)</f>
        <v>70</v>
      </c>
    </row>
    <row r="77" spans="1:9" x14ac:dyDescent="0.25">
      <c r="A77">
        <v>142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 s="2">
        <f>H76+$H$2*(Table1[[#This Row],[debug'[0']]]-H76)</f>
        <v>0.1597891006711589</v>
      </c>
      <c r="I77" s="2">
        <f>I76+1/(1+Table1[[#This Row],[debug'[1']]]/$H$1)</f>
        <v>71</v>
      </c>
    </row>
    <row r="78" spans="1:9" x14ac:dyDescent="0.25">
      <c r="A78">
        <v>144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 s="2">
        <f>H77+$H$2*(Table1[[#This Row],[debug'[0']]]-H77)</f>
        <v>0.2389771123350857</v>
      </c>
      <c r="I78" s="2">
        <f>I77+1/(1+Table1[[#This Row],[debug'[1']]]/$H$1)</f>
        <v>72</v>
      </c>
    </row>
    <row r="79" spans="1:9" x14ac:dyDescent="0.25">
      <c r="A79">
        <v>146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 s="2">
        <f>H78+$H$2*(Table1[[#This Row],[debug'[0']]]-H78)</f>
        <v>0.31070182972813926</v>
      </c>
      <c r="I79" s="2">
        <f>I78+1/(1+Table1[[#This Row],[debug'[1']]]/$H$1)</f>
        <v>73</v>
      </c>
    </row>
    <row r="80" spans="1:9" x14ac:dyDescent="0.25">
      <c r="A80">
        <v>148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 s="2">
        <f>H79+$H$2*(Table1[[#This Row],[debug'[0']]]-H79)</f>
        <v>0.28141887215621436</v>
      </c>
      <c r="I80" s="2">
        <f>I79+1/(1+Table1[[#This Row],[debug'[1']]]/$H$1)</f>
        <v>74</v>
      </c>
    </row>
    <row r="81" spans="1:9" x14ac:dyDescent="0.25">
      <c r="A81">
        <v>150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 s="2">
        <f>H80+$H$2*(Table1[[#This Row],[debug'[0']]]-H80)</f>
        <v>0.25489576831578969</v>
      </c>
      <c r="I81" s="2">
        <f>I80+1/(1+Table1[[#This Row],[debug'[1']]]/$H$1)</f>
        <v>75</v>
      </c>
    </row>
    <row r="82" spans="1:9" x14ac:dyDescent="0.25">
      <c r="A82">
        <v>152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 s="2">
        <f>H81+$H$2*(Table1[[#This Row],[debug'[0']]]-H81)</f>
        <v>0.23087240812062937</v>
      </c>
      <c r="I82" s="2">
        <f>I81+1/(1+Table1[[#This Row],[debug'[1']]]/$H$1)</f>
        <v>76</v>
      </c>
    </row>
    <row r="83" spans="1:9" x14ac:dyDescent="0.25">
      <c r="A83">
        <v>154</v>
      </c>
      <c r="B83">
        <v>-1</v>
      </c>
      <c r="C83">
        <v>0</v>
      </c>
      <c r="D83">
        <v>0</v>
      </c>
      <c r="E83">
        <v>0</v>
      </c>
      <c r="F83">
        <v>0</v>
      </c>
      <c r="G83">
        <v>0</v>
      </c>
      <c r="H83" s="2">
        <f>H82+$H$2*(Table1[[#This Row],[debug'[0']]]-H82)</f>
        <v>0.11486541667488497</v>
      </c>
      <c r="I83" s="2">
        <f>I82+1/(1+Table1[[#This Row],[debug'[1']]]/$H$1)</f>
        <v>77</v>
      </c>
    </row>
    <row r="84" spans="1:9" x14ac:dyDescent="0.25">
      <c r="A84">
        <v>156</v>
      </c>
      <c r="B84">
        <v>-1</v>
      </c>
      <c r="C84">
        <v>0</v>
      </c>
      <c r="D84">
        <v>0</v>
      </c>
      <c r="E84">
        <v>0</v>
      </c>
      <c r="F84">
        <v>0</v>
      </c>
      <c r="G84">
        <v>0</v>
      </c>
      <c r="H84" s="2">
        <f>H83+$H$2*(Table1[[#This Row],[debug'[0']]]-H83)</f>
        <v>9.7918265918706948E-3</v>
      </c>
      <c r="I84" s="2">
        <f>I83+1/(1+Table1[[#This Row],[debug'[1']]]/$H$1)</f>
        <v>78</v>
      </c>
    </row>
    <row r="85" spans="1:9" x14ac:dyDescent="0.25">
      <c r="A85">
        <v>158</v>
      </c>
      <c r="B85">
        <v>-1</v>
      </c>
      <c r="C85">
        <v>0</v>
      </c>
      <c r="D85">
        <v>0</v>
      </c>
      <c r="E85">
        <v>0</v>
      </c>
      <c r="F85">
        <v>0</v>
      </c>
      <c r="G85">
        <v>0</v>
      </c>
      <c r="H85" s="2">
        <f>H84+$H$2*(Table1[[#This Row],[debug'[0']]]-H84)</f>
        <v>-8.537881093041047E-2</v>
      </c>
      <c r="I85" s="2">
        <f>I84+1/(1+Table1[[#This Row],[debug'[1']]]/$H$1)</f>
        <v>79</v>
      </c>
    </row>
    <row r="86" spans="1:9" x14ac:dyDescent="0.25">
      <c r="A86">
        <v>160</v>
      </c>
      <c r="B86">
        <v>-1</v>
      </c>
      <c r="C86">
        <v>0</v>
      </c>
      <c r="D86">
        <v>-1</v>
      </c>
      <c r="E86">
        <v>0</v>
      </c>
      <c r="F86">
        <v>0</v>
      </c>
      <c r="G86">
        <v>0</v>
      </c>
      <c r="H86" s="2">
        <f>H85+$H$2*(Table1[[#This Row],[debug'[0']]]-H85)</f>
        <v>-0.17157982718236797</v>
      </c>
      <c r="I86" s="2">
        <f>I85+1/(1+Table1[[#This Row],[debug'[1']]]/$H$1)</f>
        <v>80</v>
      </c>
    </row>
    <row r="87" spans="1:9" x14ac:dyDescent="0.25">
      <c r="A87">
        <v>162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 s="2">
        <f>H86+$H$2*(Table1[[#This Row],[debug'[0']]]-H86)</f>
        <v>-0.15540880944495797</v>
      </c>
      <c r="I87" s="2">
        <f>I86+1/(1+Table1[[#This Row],[debug'[1']]]/$H$1)</f>
        <v>81</v>
      </c>
    </row>
    <row r="88" spans="1:9" x14ac:dyDescent="0.25">
      <c r="A88">
        <v>164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 s="2">
        <f>H87+$H$2*(Table1[[#This Row],[debug'[0']]]-H87)</f>
        <v>-0.1407618742232955</v>
      </c>
      <c r="I88" s="2">
        <f>I87+1/(1+Table1[[#This Row],[debug'[1']]]/$H$1)</f>
        <v>82</v>
      </c>
    </row>
    <row r="89" spans="1:9" x14ac:dyDescent="0.25">
      <c r="A89">
        <v>166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 s="2">
        <f>H88+$H$2*(Table1[[#This Row],[debug'[0']]]-H88)</f>
        <v>-0.12749538012433242</v>
      </c>
      <c r="I89" s="2">
        <f>I88+1/(1+Table1[[#This Row],[debug'[1']]]/$H$1)</f>
        <v>83</v>
      </c>
    </row>
    <row r="90" spans="1:9" x14ac:dyDescent="0.25">
      <c r="A90">
        <v>168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 s="2">
        <f>H89+$H$2*(Table1[[#This Row],[debug'[0']]]-H89)</f>
        <v>-2.1231444029681412E-2</v>
      </c>
      <c r="I90" s="2">
        <f>I89+1/(1+Table1[[#This Row],[debug'[1']]]/$H$1)</f>
        <v>84</v>
      </c>
    </row>
    <row r="91" spans="1:9" x14ac:dyDescent="0.25">
      <c r="A91">
        <v>170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 s="2">
        <f>H90+$H$2*(Table1[[#This Row],[debug'[0']]]-H90)</f>
        <v>7.5017352035674875E-2</v>
      </c>
      <c r="I91" s="2">
        <f>I90+1/(1+Table1[[#This Row],[debug'[1']]]/$H$1)</f>
        <v>85</v>
      </c>
    </row>
    <row r="92" spans="1:9" x14ac:dyDescent="0.25">
      <c r="A92">
        <v>172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 s="2">
        <f>H91+$H$2*(Table1[[#This Row],[debug'[0']]]-H91)</f>
        <v>0.16219491278195761</v>
      </c>
      <c r="I92" s="2">
        <f>I91+1/(1+Table1[[#This Row],[debug'[1']]]/$H$1)</f>
        <v>86</v>
      </c>
    </row>
    <row r="93" spans="1:9" x14ac:dyDescent="0.25">
      <c r="A93">
        <v>174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 s="2">
        <f>H92+$H$2*(Table1[[#This Row],[debug'[0']]]-H92)</f>
        <v>0.24115618199628835</v>
      </c>
      <c r="I93" s="2">
        <f>I92+1/(1+Table1[[#This Row],[debug'[1']]]/$H$1)</f>
        <v>87</v>
      </c>
    </row>
    <row r="94" spans="1:9" x14ac:dyDescent="0.25">
      <c r="A94">
        <v>176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 s="2">
        <f>H93+$H$2*(Table1[[#This Row],[debug'[0']]]-H93)</f>
        <v>0.31267552691216305</v>
      </c>
      <c r="I94" s="2">
        <f>I93+1/(1+Table1[[#This Row],[debug'[1']]]/$H$1)</f>
        <v>88</v>
      </c>
    </row>
    <row r="95" spans="1:9" x14ac:dyDescent="0.25">
      <c r="A95">
        <v>178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 s="2">
        <f>H94+$H$2*(Table1[[#This Row],[debug'[0']]]-H94)</f>
        <v>0.28320655276302598</v>
      </c>
      <c r="I95" s="2">
        <f>I94+1/(1+Table1[[#This Row],[debug'[1']]]/$H$1)</f>
        <v>89</v>
      </c>
    </row>
    <row r="96" spans="1:9" x14ac:dyDescent="0.25">
      <c r="A96">
        <v>180</v>
      </c>
      <c r="B96">
        <v>-1</v>
      </c>
      <c r="C96">
        <v>0</v>
      </c>
      <c r="D96">
        <v>0</v>
      </c>
      <c r="E96">
        <v>0</v>
      </c>
      <c r="F96">
        <v>0</v>
      </c>
      <c r="G96">
        <v>0</v>
      </c>
      <c r="H96" s="2">
        <f>H95+$H$2*(Table1[[#This Row],[debug'[0']]]-H95)</f>
        <v>0.16226718438706783</v>
      </c>
      <c r="I96" s="2">
        <f>I95+1/(1+Table1[[#This Row],[debug'[1']]]/$H$1)</f>
        <v>90</v>
      </c>
    </row>
    <row r="97" spans="1:9" x14ac:dyDescent="0.25">
      <c r="A97">
        <v>182</v>
      </c>
      <c r="B97">
        <v>-1</v>
      </c>
      <c r="C97">
        <v>0</v>
      </c>
      <c r="D97">
        <v>0</v>
      </c>
      <c r="E97">
        <v>0</v>
      </c>
      <c r="F97">
        <v>0</v>
      </c>
      <c r="G97">
        <v>0</v>
      </c>
      <c r="H97" s="2">
        <f>H96+$H$2*(Table1[[#This Row],[debug'[0']]]-H96)</f>
        <v>5.2726082947700675E-2</v>
      </c>
      <c r="I97" s="2">
        <f>I96+1/(1+Table1[[#This Row],[debug'[1']]]/$H$1)</f>
        <v>91</v>
      </c>
    </row>
    <row r="98" spans="1:9" x14ac:dyDescent="0.25">
      <c r="A98">
        <v>184</v>
      </c>
      <c r="B98">
        <v>-2</v>
      </c>
      <c r="C98">
        <v>1</v>
      </c>
      <c r="D98">
        <v>0</v>
      </c>
      <c r="E98">
        <v>0</v>
      </c>
      <c r="F98">
        <v>0</v>
      </c>
      <c r="G98">
        <v>0</v>
      </c>
      <c r="H98" s="2">
        <f>H97+$H$2*(Table1[[#This Row],[debug'[0']]]-H97)</f>
        <v>-0.14073879251291876</v>
      </c>
      <c r="I98" s="2">
        <f>I97+1/(1+Table1[[#This Row],[debug'[1']]]/$H$1)</f>
        <v>91.991735537190081</v>
      </c>
    </row>
    <row r="99" spans="1:9" x14ac:dyDescent="0.25">
      <c r="A99">
        <v>186</v>
      </c>
      <c r="B99">
        <v>-2</v>
      </c>
      <c r="C99">
        <v>1</v>
      </c>
      <c r="D99">
        <v>0</v>
      </c>
      <c r="E99">
        <v>0</v>
      </c>
      <c r="F99">
        <v>0</v>
      </c>
      <c r="G99">
        <v>0</v>
      </c>
      <c r="H99" s="2">
        <f>H98+$H$2*(Table1[[#This Row],[debug'[0']]]-H98)</f>
        <v>-0.31597003302929583</v>
      </c>
      <c r="I99" s="2">
        <f>I98+1/(1+Table1[[#This Row],[debug'[1']]]/$H$1)</f>
        <v>92.983471074380162</v>
      </c>
    </row>
    <row r="100" spans="1:9" x14ac:dyDescent="0.25">
      <c r="A100">
        <v>188</v>
      </c>
      <c r="B100">
        <v>-2</v>
      </c>
      <c r="C100">
        <v>1</v>
      </c>
      <c r="D100">
        <v>0</v>
      </c>
      <c r="E100">
        <v>0</v>
      </c>
      <c r="F100">
        <v>0</v>
      </c>
      <c r="G100">
        <v>0</v>
      </c>
      <c r="H100" s="2">
        <f>H99+$H$2*(Table1[[#This Row],[debug'[0']]]-H99)</f>
        <v>-0.47468611820910261</v>
      </c>
      <c r="I100" s="2">
        <f>I99+1/(1+Table1[[#This Row],[debug'[1']]]/$H$1)</f>
        <v>93.975206611570243</v>
      </c>
    </row>
    <row r="101" spans="1:9" x14ac:dyDescent="0.25">
      <c r="A101">
        <v>190</v>
      </c>
      <c r="B101">
        <v>-2</v>
      </c>
      <c r="C101">
        <v>1</v>
      </c>
      <c r="D101">
        <v>0</v>
      </c>
      <c r="E101">
        <v>0</v>
      </c>
      <c r="F101">
        <v>0</v>
      </c>
      <c r="G101">
        <v>0</v>
      </c>
      <c r="H101" s="2">
        <f>H100+$H$2*(Table1[[#This Row],[debug'[0']]]-H100)</f>
        <v>-0.61844356477268703</v>
      </c>
      <c r="I101" s="2">
        <f>I100+1/(1+Table1[[#This Row],[debug'[1']]]/$H$1)</f>
        <v>94.966942148760324</v>
      </c>
    </row>
    <row r="102" spans="1:9" x14ac:dyDescent="0.25">
      <c r="A102">
        <v>192</v>
      </c>
      <c r="B102">
        <v>-1</v>
      </c>
      <c r="C102">
        <v>2</v>
      </c>
      <c r="D102">
        <v>0</v>
      </c>
      <c r="E102">
        <v>0</v>
      </c>
      <c r="F102">
        <v>0</v>
      </c>
      <c r="G102">
        <v>0</v>
      </c>
      <c r="H102" s="2">
        <f>H101+$H$2*(Table1[[#This Row],[debug'[0']]]-H101)</f>
        <v>-0.65440441158788809</v>
      </c>
      <c r="I102" s="2">
        <f>I101+1/(1+Table1[[#This Row],[debug'[1']]]/$H$1)</f>
        <v>95.950548706137369</v>
      </c>
    </row>
    <row r="103" spans="1:9" x14ac:dyDescent="0.25">
      <c r="A103">
        <v>194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 s="2">
        <f>H102+$H$2*(Table1[[#This Row],[debug'[0']]]-H102)</f>
        <v>-0.59272824883025033</v>
      </c>
      <c r="I103" s="2">
        <f>I102+1/(1+Table1[[#This Row],[debug'[1']]]/$H$1)</f>
        <v>96.94228424332745</v>
      </c>
    </row>
    <row r="104" spans="1:9" x14ac:dyDescent="0.25">
      <c r="A104">
        <v>196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 s="2">
        <f>H103+$H$2*(Table1[[#This Row],[debug'[0']]]-H103)</f>
        <v>-0.53686492746724257</v>
      </c>
      <c r="I104" s="2">
        <f>I103+1/(1+Table1[[#This Row],[debug'[1']]]/$H$1)</f>
        <v>97.934019780517531</v>
      </c>
    </row>
    <row r="105" spans="1:9" x14ac:dyDescent="0.25">
      <c r="A105">
        <v>198</v>
      </c>
      <c r="B105">
        <v>2</v>
      </c>
      <c r="C105">
        <v>1</v>
      </c>
      <c r="D105">
        <v>1</v>
      </c>
      <c r="E105">
        <v>0</v>
      </c>
      <c r="F105">
        <v>0</v>
      </c>
      <c r="G105">
        <v>0</v>
      </c>
      <c r="H105" s="2">
        <f>H104+$H$2*(Table1[[#This Row],[debug'[0']]]-H104)</f>
        <v>-0.29777104088882178</v>
      </c>
      <c r="I105" s="2">
        <f>I104+1/(1+Table1[[#This Row],[debug'[1']]]/$H$1)</f>
        <v>98.925755317707612</v>
      </c>
    </row>
    <row r="106" spans="1:9" x14ac:dyDescent="0.25">
      <c r="A106">
        <v>200</v>
      </c>
      <c r="B106">
        <v>2</v>
      </c>
      <c r="C106">
        <v>1</v>
      </c>
      <c r="D106">
        <v>1</v>
      </c>
      <c r="E106">
        <v>0</v>
      </c>
      <c r="F106">
        <v>0</v>
      </c>
      <c r="G106">
        <v>0</v>
      </c>
      <c r="H106" s="2">
        <f>H105+$H$2*(Table1[[#This Row],[debug'[0']]]-H105)</f>
        <v>-8.1211222238190967E-2</v>
      </c>
      <c r="I106" s="2">
        <f>I105+1/(1+Table1[[#This Row],[debug'[1']]]/$H$1)</f>
        <v>99.917490854897693</v>
      </c>
    </row>
    <row r="107" spans="1:9" x14ac:dyDescent="0.25">
      <c r="A107">
        <v>202</v>
      </c>
      <c r="B107">
        <v>2</v>
      </c>
      <c r="C107">
        <v>1</v>
      </c>
      <c r="D107">
        <v>1</v>
      </c>
      <c r="E107">
        <v>0</v>
      </c>
      <c r="F107">
        <v>0</v>
      </c>
      <c r="G107">
        <v>0</v>
      </c>
      <c r="H107" s="2">
        <f>H106+$H$2*(Table1[[#This Row],[debug'[0']]]-H106)</f>
        <v>0.11493831435237309</v>
      </c>
      <c r="I107" s="2">
        <f>I106+1/(1+Table1[[#This Row],[debug'[1']]]/$H$1)</f>
        <v>100.90922639208777</v>
      </c>
    </row>
    <row r="108" spans="1:9" x14ac:dyDescent="0.25">
      <c r="A108">
        <v>204</v>
      </c>
      <c r="B108">
        <v>2</v>
      </c>
      <c r="C108">
        <v>0</v>
      </c>
      <c r="D108">
        <v>1</v>
      </c>
      <c r="E108">
        <v>0</v>
      </c>
      <c r="F108">
        <v>0</v>
      </c>
      <c r="G108">
        <v>0</v>
      </c>
      <c r="H108" s="2">
        <f>H107+$H$2*(Table1[[#This Row],[debug'[0']]]-H107)</f>
        <v>0.29260119264819839</v>
      </c>
      <c r="I108" s="2">
        <f>I107+1/(1+Table1[[#This Row],[debug'[1']]]/$H$1)</f>
        <v>101.90922639208777</v>
      </c>
    </row>
    <row r="109" spans="1:9" x14ac:dyDescent="0.25">
      <c r="A109">
        <v>206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0</v>
      </c>
      <c r="H109" s="2">
        <f>H108+$H$2*(Table1[[#This Row],[debug'[0']]]-H108)</f>
        <v>0.35927195953823643</v>
      </c>
      <c r="I109" s="2">
        <f>I108+1/(1+Table1[[#This Row],[debug'[1']]]/$H$1)</f>
        <v>102.90922639208777</v>
      </c>
    </row>
    <row r="110" spans="1:9" x14ac:dyDescent="0.25">
      <c r="A110">
        <v>208</v>
      </c>
      <c r="B110">
        <v>1</v>
      </c>
      <c r="C110">
        <v>-1</v>
      </c>
      <c r="D110">
        <v>1</v>
      </c>
      <c r="E110">
        <v>0</v>
      </c>
      <c r="F110">
        <v>0</v>
      </c>
      <c r="G110">
        <v>0</v>
      </c>
      <c r="H110" s="2">
        <f>H109+$H$2*(Table1[[#This Row],[debug'[0']]]-H109)</f>
        <v>0.41965915468414622</v>
      </c>
      <c r="I110" s="2">
        <f>I109+1/(1+Table1[[#This Row],[debug'[1']]]/$H$1)</f>
        <v>103.91762975343231</v>
      </c>
    </row>
    <row r="111" spans="1:9" x14ac:dyDescent="0.25">
      <c r="A111">
        <v>210</v>
      </c>
      <c r="B111">
        <v>0</v>
      </c>
      <c r="C111">
        <v>-1</v>
      </c>
      <c r="D111">
        <v>1</v>
      </c>
      <c r="E111">
        <v>0</v>
      </c>
      <c r="F111">
        <v>0</v>
      </c>
      <c r="G111">
        <v>0</v>
      </c>
      <c r="H111" s="2">
        <f>H110+$H$2*(Table1[[#This Row],[debug'[0']]]-H110)</f>
        <v>0.38010721116312374</v>
      </c>
      <c r="I111" s="2">
        <f>I110+1/(1+Table1[[#This Row],[debug'[1']]]/$H$1)</f>
        <v>104.92603311477684</v>
      </c>
    </row>
    <row r="112" spans="1:9" x14ac:dyDescent="0.25">
      <c r="A112">
        <v>212</v>
      </c>
      <c r="B112">
        <v>-1</v>
      </c>
      <c r="C112">
        <v>-1</v>
      </c>
      <c r="D112">
        <v>0</v>
      </c>
      <c r="E112">
        <v>0</v>
      </c>
      <c r="F112">
        <v>0</v>
      </c>
      <c r="G112">
        <v>0</v>
      </c>
      <c r="H112" s="2">
        <f>H111+$H$2*(Table1[[#This Row],[debug'[0']]]-H111)</f>
        <v>0.25003517089043276</v>
      </c>
      <c r="I112" s="2">
        <f>I111+1/(1+Table1[[#This Row],[debug'[1']]]/$H$1)</f>
        <v>105.93443647612138</v>
      </c>
    </row>
    <row r="113" spans="1:9" x14ac:dyDescent="0.25">
      <c r="A113">
        <v>214</v>
      </c>
      <c r="B113">
        <v>-1</v>
      </c>
      <c r="C113">
        <v>-1</v>
      </c>
      <c r="D113">
        <v>0</v>
      </c>
      <c r="E113">
        <v>0</v>
      </c>
      <c r="F113">
        <v>0</v>
      </c>
      <c r="G113">
        <v>0</v>
      </c>
      <c r="H113" s="2">
        <f>H112+$H$2*(Table1[[#This Row],[debug'[0']]]-H112)</f>
        <v>0.13222213160248542</v>
      </c>
      <c r="I113" s="2">
        <f>I112+1/(1+Table1[[#This Row],[debug'[1']]]/$H$1)</f>
        <v>106.94283983746591</v>
      </c>
    </row>
    <row r="114" spans="1:9" x14ac:dyDescent="0.25">
      <c r="A114">
        <v>216</v>
      </c>
      <c r="B114">
        <v>-1</v>
      </c>
      <c r="C114">
        <v>-1</v>
      </c>
      <c r="D114">
        <v>0</v>
      </c>
      <c r="E114">
        <v>0</v>
      </c>
      <c r="F114">
        <v>0</v>
      </c>
      <c r="G114">
        <v>0</v>
      </c>
      <c r="H114" s="2">
        <f>H113+$H$2*(Table1[[#This Row],[debug'[0']]]-H113)</f>
        <v>2.5512709676261097E-2</v>
      </c>
      <c r="I114" s="2">
        <f>I113+1/(1+Table1[[#This Row],[debug'[1']]]/$H$1)</f>
        <v>107.95124319881045</v>
      </c>
    </row>
    <row r="115" spans="1:9" x14ac:dyDescent="0.25">
      <c r="A115">
        <v>218</v>
      </c>
      <c r="B115">
        <v>-1</v>
      </c>
      <c r="C115">
        <v>-1</v>
      </c>
      <c r="D115">
        <v>0</v>
      </c>
      <c r="E115">
        <v>0</v>
      </c>
      <c r="F115">
        <v>0</v>
      </c>
      <c r="G115">
        <v>0</v>
      </c>
      <c r="H115" s="2">
        <f>H114+$H$2*(Table1[[#This Row],[debug'[0']]]-H114)</f>
        <v>-7.1139586170196015E-2</v>
      </c>
      <c r="I115" s="2">
        <f>I114+1/(1+Table1[[#This Row],[debug'[1']]]/$H$1)</f>
        <v>108.95964656015498</v>
      </c>
    </row>
    <row r="116" spans="1:9" x14ac:dyDescent="0.25">
      <c r="A116">
        <v>220</v>
      </c>
      <c r="B116">
        <v>-1</v>
      </c>
      <c r="C116">
        <v>-1</v>
      </c>
      <c r="D116">
        <v>0</v>
      </c>
      <c r="E116">
        <v>0</v>
      </c>
      <c r="F116">
        <v>0</v>
      </c>
      <c r="G116">
        <v>0</v>
      </c>
      <c r="H116" s="2">
        <f>H115+$H$2*(Table1[[#This Row],[debug'[0']]]-H115)</f>
        <v>-0.15868261773913861</v>
      </c>
      <c r="I116" s="2">
        <f>I115+1/(1+Table1[[#This Row],[debug'[1']]]/$H$1)</f>
        <v>109.96804992149951</v>
      </c>
    </row>
    <row r="117" spans="1:9" x14ac:dyDescent="0.25">
      <c r="A117">
        <v>222</v>
      </c>
      <c r="B117">
        <v>-1</v>
      </c>
      <c r="C117">
        <v>-1</v>
      </c>
      <c r="D117">
        <v>0</v>
      </c>
      <c r="E117">
        <v>0</v>
      </c>
      <c r="F117">
        <v>0</v>
      </c>
      <c r="G117">
        <v>0</v>
      </c>
      <c r="H117" s="2">
        <f>H116+$H$2*(Table1[[#This Row],[debug'[0']]]-H116)</f>
        <v>-0.23797491296258214</v>
      </c>
      <c r="I117" s="2">
        <f>I116+1/(1+Table1[[#This Row],[debug'[1']]]/$H$1)</f>
        <v>110.97645328284405</v>
      </c>
    </row>
    <row r="118" spans="1:9" x14ac:dyDescent="0.25">
      <c r="A118">
        <v>224</v>
      </c>
      <c r="B118">
        <v>0</v>
      </c>
      <c r="C118">
        <v>-1</v>
      </c>
      <c r="D118">
        <v>0</v>
      </c>
      <c r="E118">
        <v>0</v>
      </c>
      <c r="F118">
        <v>0</v>
      </c>
      <c r="G118">
        <v>0</v>
      </c>
      <c r="H118" s="2">
        <f>H117+$H$2*(Table1[[#This Row],[debug'[0']]]-H117)</f>
        <v>-0.21554630581352457</v>
      </c>
      <c r="I118" s="2">
        <f>I117+1/(1+Table1[[#This Row],[debug'[1']]]/$H$1)</f>
        <v>111.98485664418858</v>
      </c>
    </row>
    <row r="119" spans="1:9" x14ac:dyDescent="0.25">
      <c r="A119">
        <v>226</v>
      </c>
      <c r="B119">
        <v>1</v>
      </c>
      <c r="C119">
        <v>-1</v>
      </c>
      <c r="D119">
        <v>0</v>
      </c>
      <c r="E119">
        <v>0</v>
      </c>
      <c r="F119">
        <v>0</v>
      </c>
      <c r="G119">
        <v>0</v>
      </c>
      <c r="H119" s="2">
        <f>H118+$H$2*(Table1[[#This Row],[debug'[0']]]-H118)</f>
        <v>-0.10098376548026516</v>
      </c>
      <c r="I119" s="2">
        <f>I118+1/(1+Table1[[#This Row],[debug'[1']]]/$H$1)</f>
        <v>112.99326000553312</v>
      </c>
    </row>
    <row r="120" spans="1:9" x14ac:dyDescent="0.25">
      <c r="A120">
        <v>228</v>
      </c>
      <c r="B120">
        <v>1</v>
      </c>
      <c r="C120">
        <v>-1</v>
      </c>
      <c r="D120">
        <v>0</v>
      </c>
      <c r="E120">
        <v>0</v>
      </c>
      <c r="F120">
        <v>0</v>
      </c>
      <c r="G120">
        <v>0</v>
      </c>
      <c r="H120" s="2">
        <f>H119+$H$2*(Table1[[#This Row],[debug'[0']]]-H119)</f>
        <v>2.7815098003676902E-3</v>
      </c>
      <c r="I120" s="2">
        <f>I119+1/(1+Table1[[#This Row],[debug'[1']]]/$H$1)</f>
        <v>114.00166336687765</v>
      </c>
    </row>
    <row r="121" spans="1:9" x14ac:dyDescent="0.25">
      <c r="A121">
        <v>230</v>
      </c>
      <c r="B121">
        <v>2</v>
      </c>
      <c r="C121">
        <v>-1</v>
      </c>
      <c r="D121">
        <v>0</v>
      </c>
      <c r="E121">
        <v>0</v>
      </c>
      <c r="F121">
        <v>0</v>
      </c>
      <c r="G121">
        <v>0</v>
      </c>
      <c r="H121" s="2">
        <f>H120+$H$2*(Table1[[#This Row],[debug'[0']]]-H120)</f>
        <v>0.19101491789311359</v>
      </c>
      <c r="I121" s="2">
        <f>I120+1/(1+Table1[[#This Row],[debug'[1']]]/$H$1)</f>
        <v>115.01006672822218</v>
      </c>
    </row>
    <row r="122" spans="1:9" x14ac:dyDescent="0.25">
      <c r="A122">
        <v>232</v>
      </c>
      <c r="B122">
        <v>2</v>
      </c>
      <c r="C122">
        <v>-1</v>
      </c>
      <c r="D122">
        <v>0</v>
      </c>
      <c r="E122">
        <v>0</v>
      </c>
      <c r="F122">
        <v>0</v>
      </c>
      <c r="G122">
        <v>0</v>
      </c>
      <c r="H122" s="2">
        <f>H121+$H$2*(Table1[[#This Row],[debug'[0']]]-H121)</f>
        <v>0.3615077452251293</v>
      </c>
      <c r="I122" s="2">
        <f>I121+1/(1+Table1[[#This Row],[debug'[1']]]/$H$1)</f>
        <v>116.01847008956672</v>
      </c>
    </row>
    <row r="123" spans="1:9" x14ac:dyDescent="0.25">
      <c r="A123">
        <v>234</v>
      </c>
      <c r="B123">
        <v>2</v>
      </c>
      <c r="C123">
        <v>-1</v>
      </c>
      <c r="D123">
        <v>0</v>
      </c>
      <c r="E123">
        <v>0</v>
      </c>
      <c r="F123">
        <v>0</v>
      </c>
      <c r="G123">
        <v>0</v>
      </c>
      <c r="H123" s="2">
        <f>H122+$H$2*(Table1[[#This Row],[debug'[0']]]-H122)</f>
        <v>0.51593200214206458</v>
      </c>
      <c r="I123" s="2">
        <f>I122+1/(1+Table1[[#This Row],[debug'[1']]]/$H$1)</f>
        <v>117.02687345091125</v>
      </c>
    </row>
    <row r="124" spans="1:9" x14ac:dyDescent="0.25">
      <c r="A124">
        <v>236</v>
      </c>
      <c r="B124">
        <v>2</v>
      </c>
      <c r="C124">
        <v>-1</v>
      </c>
      <c r="D124">
        <v>0</v>
      </c>
      <c r="E124">
        <v>0</v>
      </c>
      <c r="F124">
        <v>0</v>
      </c>
      <c r="G124">
        <v>0</v>
      </c>
      <c r="H124" s="2">
        <f>H123+$H$2*(Table1[[#This Row],[debug'[0']]]-H123)</f>
        <v>0.65580211572701064</v>
      </c>
      <c r="I124" s="2">
        <f>I123+1/(1+Table1[[#This Row],[debug'[1']]]/$H$1)</f>
        <v>118.03527681225579</v>
      </c>
    </row>
    <row r="125" spans="1:9" x14ac:dyDescent="0.25">
      <c r="A125">
        <v>238</v>
      </c>
      <c r="B125">
        <v>1</v>
      </c>
      <c r="C125">
        <v>-1</v>
      </c>
      <c r="D125">
        <v>0</v>
      </c>
      <c r="E125">
        <v>0</v>
      </c>
      <c r="F125">
        <v>0</v>
      </c>
      <c r="G125">
        <v>0</v>
      </c>
      <c r="H125" s="2">
        <f>H124+$H$2*(Table1[[#This Row],[debug'[0']]]-H124)</f>
        <v>0.68824200206540587</v>
      </c>
      <c r="I125" s="2">
        <f>I124+1/(1+Table1[[#This Row],[debug'[1']]]/$H$1)</f>
        <v>119.04368017360032</v>
      </c>
    </row>
    <row r="126" spans="1:9" x14ac:dyDescent="0.25">
      <c r="A126">
        <v>240</v>
      </c>
      <c r="B126">
        <v>1</v>
      </c>
      <c r="C126">
        <v>-1</v>
      </c>
      <c r="D126">
        <v>0</v>
      </c>
      <c r="E126">
        <v>0</v>
      </c>
      <c r="F126">
        <v>0</v>
      </c>
      <c r="G126">
        <v>0</v>
      </c>
      <c r="H126" s="2">
        <f>H125+$H$2*(Table1[[#This Row],[debug'[0']]]-H125)</f>
        <v>0.71762450114568133</v>
      </c>
      <c r="I126" s="2">
        <f>I125+1/(1+Table1[[#This Row],[debug'[1']]]/$H$1)</f>
        <v>120.05208353494486</v>
      </c>
    </row>
    <row r="127" spans="1:9" x14ac:dyDescent="0.25">
      <c r="A127">
        <v>242</v>
      </c>
      <c r="B127">
        <v>-1</v>
      </c>
      <c r="C127">
        <v>-1</v>
      </c>
      <c r="D127">
        <v>-1</v>
      </c>
      <c r="E127">
        <v>0</v>
      </c>
      <c r="F127">
        <v>0</v>
      </c>
      <c r="G127">
        <v>0</v>
      </c>
      <c r="H127" s="2">
        <f>H126+$H$2*(Table1[[#This Row],[debug'[0']]]-H126)</f>
        <v>0.55574220571292821</v>
      </c>
      <c r="I127" s="2">
        <f>I126+1/(1+Table1[[#This Row],[debug'[1']]]/$H$1)</f>
        <v>121.06048689628939</v>
      </c>
    </row>
    <row r="128" spans="1:9" x14ac:dyDescent="0.25">
      <c r="A128">
        <v>244</v>
      </c>
      <c r="B128">
        <v>-1</v>
      </c>
      <c r="C128">
        <v>-1</v>
      </c>
      <c r="D128">
        <v>-1</v>
      </c>
      <c r="E128">
        <v>0</v>
      </c>
      <c r="F128">
        <v>0</v>
      </c>
      <c r="G128">
        <v>0</v>
      </c>
      <c r="H128" s="2">
        <f>H127+$H$2*(Table1[[#This Row],[debug'[0']]]-H127)</f>
        <v>0.40911695718250873</v>
      </c>
      <c r="I128" s="2">
        <f>I127+1/(1+Table1[[#This Row],[debug'[1']]]/$H$1)</f>
        <v>122.06889025763392</v>
      </c>
    </row>
    <row r="129" spans="1:8" x14ac:dyDescent="0.25">
      <c r="A129">
        <v>246</v>
      </c>
      <c r="B129">
        <v>-2</v>
      </c>
      <c r="C129">
        <v>-1</v>
      </c>
      <c r="D129">
        <v>-1</v>
      </c>
      <c r="E129">
        <v>0</v>
      </c>
      <c r="F129">
        <v>0</v>
      </c>
      <c r="G129">
        <v>0</v>
      </c>
      <c r="H129" s="2">
        <f>H128+$H$2*(Table1[[#This Row],[debug'[0']]]-H128)</f>
        <v>0.18206303315281377</v>
      </c>
    </row>
    <row r="130" spans="1:8" x14ac:dyDescent="0.25">
      <c r="A130">
        <v>248</v>
      </c>
      <c r="B130">
        <v>-2</v>
      </c>
      <c r="C130">
        <v>-1</v>
      </c>
      <c r="D130">
        <v>-1</v>
      </c>
      <c r="E130">
        <v>0</v>
      </c>
      <c r="F130">
        <v>0</v>
      </c>
      <c r="G130">
        <v>0</v>
      </c>
      <c r="H130" s="2">
        <f>H129+$H$2*(Table1[[#This Row],[debug'[0']]]-H129)</f>
        <v>-2.3591562685868428E-2</v>
      </c>
    </row>
    <row r="131" spans="1:8" x14ac:dyDescent="0.25">
      <c r="A131">
        <v>250</v>
      </c>
      <c r="B131">
        <v>-3</v>
      </c>
      <c r="C131">
        <v>-1</v>
      </c>
      <c r="D131">
        <v>-1</v>
      </c>
      <c r="E131">
        <v>0</v>
      </c>
      <c r="F131">
        <v>0</v>
      </c>
      <c r="G131">
        <v>0</v>
      </c>
      <c r="H131" s="2">
        <f>H130+$H$2*(Table1[[#This Row],[debug'[0']]]-H130)</f>
        <v>-0.30411144910833099</v>
      </c>
    </row>
    <row r="132" spans="1:8" x14ac:dyDescent="0.25">
      <c r="A132">
        <v>252</v>
      </c>
      <c r="B132">
        <v>-2</v>
      </c>
      <c r="C132">
        <v>-1</v>
      </c>
      <c r="D132">
        <v>-1</v>
      </c>
      <c r="E132">
        <v>0</v>
      </c>
      <c r="F132">
        <v>0</v>
      </c>
      <c r="G132">
        <v>0</v>
      </c>
      <c r="H132" s="2">
        <f>H131+$H$2*(Table1[[#This Row],[debug'[0']]]-H131)</f>
        <v>-0.46394517949198022</v>
      </c>
    </row>
    <row r="133" spans="1:8" x14ac:dyDescent="0.25">
      <c r="A133">
        <v>254</v>
      </c>
      <c r="B133">
        <v>-2</v>
      </c>
      <c r="C133">
        <v>0</v>
      </c>
      <c r="D133">
        <v>-1</v>
      </c>
      <c r="E133">
        <v>0</v>
      </c>
      <c r="F133">
        <v>0</v>
      </c>
      <c r="G133">
        <v>0</v>
      </c>
      <c r="H133" s="2">
        <f>H132+$H$2*(Table1[[#This Row],[debug'[0']]]-H132)</f>
        <v>-0.60871493568055568</v>
      </c>
    </row>
    <row r="134" spans="1:8" x14ac:dyDescent="0.25">
      <c r="A134">
        <v>256</v>
      </c>
      <c r="B134">
        <v>-1</v>
      </c>
      <c r="C134">
        <v>0</v>
      </c>
      <c r="D134">
        <v>-1</v>
      </c>
      <c r="E134">
        <v>0</v>
      </c>
      <c r="F134">
        <v>0</v>
      </c>
      <c r="G134">
        <v>0</v>
      </c>
      <c r="H134" s="2">
        <f>H133+$H$2*(Table1[[#This Row],[debug'[0']]]-H133)</f>
        <v>-0.64559268418631699</v>
      </c>
    </row>
    <row r="135" spans="1:8" x14ac:dyDescent="0.25">
      <c r="A135">
        <v>258</v>
      </c>
      <c r="B135">
        <v>0</v>
      </c>
      <c r="C135">
        <v>1</v>
      </c>
      <c r="D135">
        <v>-1</v>
      </c>
      <c r="E135">
        <v>0</v>
      </c>
      <c r="F135">
        <v>0</v>
      </c>
      <c r="G135">
        <v>0</v>
      </c>
      <c r="H135" s="2">
        <f>H134+$H$2*(Table1[[#This Row],[debug'[0']]]-H134)</f>
        <v>-0.58474700717078554</v>
      </c>
    </row>
    <row r="136" spans="1:8" x14ac:dyDescent="0.25">
      <c r="A136">
        <v>260</v>
      </c>
      <c r="B136">
        <v>1</v>
      </c>
      <c r="C136">
        <v>1</v>
      </c>
      <c r="D136">
        <v>-1</v>
      </c>
      <c r="E136">
        <v>0</v>
      </c>
      <c r="F136">
        <v>0</v>
      </c>
      <c r="G136">
        <v>0</v>
      </c>
      <c r="H136" s="2">
        <f>H135+$H$2*(Table1[[#This Row],[debug'[0']]]-H135)</f>
        <v>-0.43538812050500103</v>
      </c>
    </row>
    <row r="137" spans="1:8" x14ac:dyDescent="0.25">
      <c r="A137">
        <v>262</v>
      </c>
      <c r="B137">
        <v>2</v>
      </c>
      <c r="C137">
        <v>1</v>
      </c>
      <c r="D137">
        <v>-1</v>
      </c>
      <c r="E137">
        <v>0</v>
      </c>
      <c r="F137">
        <v>0</v>
      </c>
      <c r="G137">
        <v>0</v>
      </c>
      <c r="H137" s="2">
        <f>H136+$H$2*(Table1[[#This Row],[debug'[0']]]-H136)</f>
        <v>-0.20585819766445007</v>
      </c>
    </row>
    <row r="138" spans="1:8" x14ac:dyDescent="0.25">
      <c r="A138">
        <v>264</v>
      </c>
      <c r="B138">
        <v>2</v>
      </c>
      <c r="C138">
        <v>1</v>
      </c>
      <c r="D138">
        <v>-1</v>
      </c>
      <c r="E138">
        <v>0</v>
      </c>
      <c r="F138">
        <v>0</v>
      </c>
      <c r="G138">
        <v>0</v>
      </c>
      <c r="H138" s="2">
        <f>H137+$H$2*(Table1[[#This Row],[debug'[0']]]-H137)</f>
        <v>2.0390395948536866E-3</v>
      </c>
    </row>
    <row r="139" spans="1:8" x14ac:dyDescent="0.25">
      <c r="A139">
        <v>266</v>
      </c>
      <c r="B139">
        <v>2</v>
      </c>
      <c r="C139">
        <v>1</v>
      </c>
      <c r="D139">
        <v>-1</v>
      </c>
      <c r="E139">
        <v>0</v>
      </c>
      <c r="F139">
        <v>0</v>
      </c>
      <c r="G139">
        <v>0</v>
      </c>
      <c r="H139" s="2">
        <f>H138+$H$2*(Table1[[#This Row],[debug'[0']]]-H138)</f>
        <v>0.19034242385589412</v>
      </c>
    </row>
    <row r="140" spans="1:8" x14ac:dyDescent="0.25">
      <c r="A140">
        <v>268</v>
      </c>
      <c r="B140">
        <v>2</v>
      </c>
      <c r="C140">
        <v>1</v>
      </c>
      <c r="D140">
        <v>-1</v>
      </c>
      <c r="E140">
        <v>0</v>
      </c>
      <c r="F140">
        <v>0</v>
      </c>
      <c r="G140">
        <v>-1</v>
      </c>
      <c r="H140" s="2">
        <f>H139+$H$2*(Table1[[#This Row],[debug'[0']]]-H139)</f>
        <v>0.36089863225771712</v>
      </c>
    </row>
    <row r="141" spans="1:8" x14ac:dyDescent="0.25">
      <c r="A141">
        <v>270</v>
      </c>
      <c r="B141">
        <v>1</v>
      </c>
      <c r="C141">
        <v>1</v>
      </c>
      <c r="D141">
        <v>-1</v>
      </c>
      <c r="E141">
        <v>0</v>
      </c>
      <c r="F141">
        <v>0</v>
      </c>
      <c r="G141">
        <v>-1</v>
      </c>
      <c r="H141" s="2">
        <f>H140+$H$2*(Table1[[#This Row],[debug'[0']]]-H140)</f>
        <v>0.42113251711166744</v>
      </c>
    </row>
    <row r="142" spans="1:8" x14ac:dyDescent="0.25">
      <c r="A142">
        <v>272</v>
      </c>
      <c r="B142">
        <v>0</v>
      </c>
      <c r="C142">
        <v>1</v>
      </c>
      <c r="D142">
        <v>-1</v>
      </c>
      <c r="E142">
        <v>0</v>
      </c>
      <c r="F142">
        <v>0</v>
      </c>
      <c r="G142">
        <v>-1</v>
      </c>
      <c r="H142" s="2">
        <f>H141+$H$2*(Table1[[#This Row],[debug'[0']]]-H141)</f>
        <v>0.38144171245329367</v>
      </c>
    </row>
    <row r="143" spans="1:8" x14ac:dyDescent="0.25">
      <c r="A143">
        <v>274</v>
      </c>
      <c r="B143">
        <v>-1</v>
      </c>
      <c r="C143">
        <v>1</v>
      </c>
      <c r="D143">
        <v>-1</v>
      </c>
      <c r="E143">
        <v>0</v>
      </c>
      <c r="F143">
        <v>0</v>
      </c>
      <c r="G143">
        <v>-1</v>
      </c>
      <c r="H143" s="2">
        <f>H142+$H$2*(Table1[[#This Row],[debug'[0']]]-H142)</f>
        <v>0.25124389839712058</v>
      </c>
    </row>
    <row r="144" spans="1:8" x14ac:dyDescent="0.25">
      <c r="A144">
        <v>276</v>
      </c>
      <c r="B144">
        <v>-1</v>
      </c>
      <c r="C144">
        <v>2</v>
      </c>
      <c r="D144">
        <v>-1</v>
      </c>
      <c r="E144">
        <v>0</v>
      </c>
      <c r="F144">
        <v>0</v>
      </c>
      <c r="G144">
        <v>-1</v>
      </c>
      <c r="H144" s="2">
        <f>H143+$H$2*(Table1[[#This Row],[debug'[0']]]-H143)</f>
        <v>0.13331693922551716</v>
      </c>
    </row>
    <row r="145" spans="1:8" x14ac:dyDescent="0.25">
      <c r="A145">
        <v>278</v>
      </c>
      <c r="B145">
        <v>-3</v>
      </c>
      <c r="C145">
        <v>1</v>
      </c>
      <c r="D145">
        <v>-1</v>
      </c>
      <c r="E145">
        <v>0</v>
      </c>
      <c r="F145">
        <v>0</v>
      </c>
      <c r="G145">
        <v>-1</v>
      </c>
      <c r="H145" s="2">
        <f>H144+$H$2*(Table1[[#This Row],[debug'[0']]]-H144)</f>
        <v>-0.16199122510366307</v>
      </c>
    </row>
    <row r="146" spans="1:8" x14ac:dyDescent="0.25">
      <c r="A146">
        <v>280</v>
      </c>
      <c r="B146">
        <v>-3</v>
      </c>
      <c r="C146">
        <v>1</v>
      </c>
      <c r="D146">
        <v>-1</v>
      </c>
      <c r="E146">
        <v>0</v>
      </c>
      <c r="F146">
        <v>0</v>
      </c>
      <c r="G146">
        <v>-1</v>
      </c>
      <c r="H146" s="2">
        <f>H145+$H$2*(Table1[[#This Row],[debug'[0']]]-H145)</f>
        <v>-0.42946725064479407</v>
      </c>
    </row>
    <row r="147" spans="1:8" x14ac:dyDescent="0.25">
      <c r="A147">
        <v>282</v>
      </c>
      <c r="B147">
        <v>-3</v>
      </c>
      <c r="C147">
        <v>1</v>
      </c>
      <c r="D147">
        <v>-1</v>
      </c>
      <c r="E147">
        <v>0</v>
      </c>
      <c r="F147">
        <v>0</v>
      </c>
      <c r="G147">
        <v>-1</v>
      </c>
      <c r="H147" s="2">
        <f>H146+$H$2*(Table1[[#This Row],[debug'[0']]]-H146)</f>
        <v>-0.67173425468038273</v>
      </c>
    </row>
    <row r="148" spans="1:8" x14ac:dyDescent="0.25">
      <c r="A148">
        <v>284</v>
      </c>
      <c r="B148">
        <v>-2</v>
      </c>
      <c r="C148">
        <v>1</v>
      </c>
      <c r="D148">
        <v>-1</v>
      </c>
      <c r="E148">
        <v>0</v>
      </c>
      <c r="F148">
        <v>0</v>
      </c>
      <c r="G148">
        <v>-1</v>
      </c>
      <c r="H148" s="2">
        <f>H147+$H$2*(Table1[[#This Row],[debug'[0']]]-H147)</f>
        <v>-0.79692035190571509</v>
      </c>
    </row>
    <row r="149" spans="1:8" x14ac:dyDescent="0.25">
      <c r="A149">
        <v>286</v>
      </c>
      <c r="B149">
        <v>-1</v>
      </c>
      <c r="C149">
        <v>1</v>
      </c>
      <c r="D149">
        <v>-1</v>
      </c>
      <c r="E149">
        <v>0</v>
      </c>
      <c r="F149">
        <v>0</v>
      </c>
      <c r="G149">
        <v>-1</v>
      </c>
      <c r="H149" s="2">
        <f>H148+$H$2*(Table1[[#This Row],[debug'[0']]]-H148)</f>
        <v>-0.81606015782211327</v>
      </c>
    </row>
    <row r="150" spans="1:8" x14ac:dyDescent="0.25">
      <c r="A150">
        <v>288</v>
      </c>
      <c r="B150">
        <v>0</v>
      </c>
      <c r="C150">
        <v>1</v>
      </c>
      <c r="D150">
        <v>-1</v>
      </c>
      <c r="E150">
        <v>0</v>
      </c>
      <c r="F150">
        <v>0</v>
      </c>
      <c r="G150">
        <v>-1</v>
      </c>
      <c r="H150" s="2">
        <f>H149+$H$2*(Table1[[#This Row],[debug'[0']]]-H149)</f>
        <v>-0.73914829992107489</v>
      </c>
    </row>
    <row r="151" spans="1:8" x14ac:dyDescent="0.25">
      <c r="A151">
        <v>290</v>
      </c>
      <c r="B151">
        <v>0</v>
      </c>
      <c r="C151">
        <v>1</v>
      </c>
      <c r="D151">
        <v>-1</v>
      </c>
      <c r="E151">
        <v>0</v>
      </c>
      <c r="F151">
        <v>1</v>
      </c>
      <c r="G151">
        <v>-1</v>
      </c>
      <c r="H151" s="2">
        <f>H150+$H$2*(Table1[[#This Row],[debug'[0']]]-H150)</f>
        <v>-0.66948521385271187</v>
      </c>
    </row>
    <row r="152" spans="1:8" x14ac:dyDescent="0.25">
      <c r="A152">
        <v>292</v>
      </c>
      <c r="B152">
        <v>1</v>
      </c>
      <c r="C152">
        <v>1</v>
      </c>
      <c r="D152">
        <v>-1</v>
      </c>
      <c r="E152">
        <v>0</v>
      </c>
      <c r="F152">
        <v>1</v>
      </c>
      <c r="G152">
        <v>-1</v>
      </c>
      <c r="H152" s="2">
        <f>H151+$H$2*(Table1[[#This Row],[debug'[0']]]-H151)</f>
        <v>-0.51213993935921798</v>
      </c>
    </row>
    <row r="153" spans="1:8" x14ac:dyDescent="0.25">
      <c r="A153">
        <v>294</v>
      </c>
      <c r="B153">
        <v>2</v>
      </c>
      <c r="C153">
        <v>1</v>
      </c>
      <c r="D153">
        <v>-1</v>
      </c>
      <c r="E153">
        <v>0</v>
      </c>
      <c r="F153">
        <v>1</v>
      </c>
      <c r="G153">
        <v>-1</v>
      </c>
      <c r="H153" s="2">
        <f>H152+$H$2*(Table1[[#This Row],[debug'[0']]]-H152)</f>
        <v>-0.27537632801080514</v>
      </c>
    </row>
    <row r="154" spans="1:8" x14ac:dyDescent="0.25">
      <c r="A154">
        <v>296</v>
      </c>
      <c r="B154">
        <v>2</v>
      </c>
      <c r="C154">
        <v>1</v>
      </c>
      <c r="D154">
        <v>-1</v>
      </c>
      <c r="E154">
        <v>0</v>
      </c>
      <c r="F154">
        <v>1</v>
      </c>
      <c r="G154">
        <v>-1</v>
      </c>
      <c r="H154" s="2">
        <f>H153+$H$2*(Table1[[#This Row],[debug'[0']]]-H153)</f>
        <v>-6.0927161323879209E-2</v>
      </c>
    </row>
    <row r="155" spans="1:8" x14ac:dyDescent="0.25">
      <c r="A155">
        <v>298</v>
      </c>
      <c r="B155">
        <v>3</v>
      </c>
      <c r="C155">
        <v>1</v>
      </c>
      <c r="D155">
        <v>-1</v>
      </c>
      <c r="E155">
        <v>0</v>
      </c>
      <c r="F155">
        <v>1</v>
      </c>
      <c r="G155">
        <v>-1</v>
      </c>
      <c r="H155" s="2">
        <f>H154+$H$2*(Table1[[#This Row],[debug'[0']]]-H154)</f>
        <v>0.22755842717177754</v>
      </c>
    </row>
    <row r="156" spans="1:8" x14ac:dyDescent="0.25">
      <c r="A156">
        <v>300</v>
      </c>
      <c r="B156">
        <v>3</v>
      </c>
      <c r="C156">
        <v>1</v>
      </c>
      <c r="D156">
        <v>0</v>
      </c>
      <c r="E156">
        <v>0</v>
      </c>
      <c r="F156">
        <v>1</v>
      </c>
      <c r="G156">
        <v>-1</v>
      </c>
      <c r="H156" s="2">
        <f>H155+$H$2*(Table1[[#This Row],[debug'[0']]]-H155)</f>
        <v>0.48885488950289979</v>
      </c>
    </row>
    <row r="157" spans="1:8" x14ac:dyDescent="0.25">
      <c r="A157">
        <v>302</v>
      </c>
      <c r="B157">
        <v>3</v>
      </c>
      <c r="C157">
        <v>1</v>
      </c>
      <c r="D157">
        <v>0</v>
      </c>
      <c r="E157">
        <v>0</v>
      </c>
      <c r="F157">
        <v>1</v>
      </c>
      <c r="G157">
        <v>-1</v>
      </c>
      <c r="H157" s="2">
        <f>H156+$H$2*(Table1[[#This Row],[debug'[0']]]-H156)</f>
        <v>0.7255247404399684</v>
      </c>
    </row>
    <row r="158" spans="1:8" x14ac:dyDescent="0.25">
      <c r="A158">
        <v>304</v>
      </c>
      <c r="B158">
        <v>2</v>
      </c>
      <c r="C158">
        <v>1</v>
      </c>
      <c r="D158">
        <v>0</v>
      </c>
      <c r="E158">
        <v>0</v>
      </c>
      <c r="F158">
        <v>1</v>
      </c>
      <c r="G158">
        <v>-1</v>
      </c>
      <c r="H158" s="2">
        <f>H157+$H$2*(Table1[[#This Row],[debug'[0']]]-H157)</f>
        <v>0.84564120381844055</v>
      </c>
    </row>
    <row r="159" spans="1:8" x14ac:dyDescent="0.25">
      <c r="A159">
        <v>306</v>
      </c>
      <c r="B159">
        <v>1</v>
      </c>
      <c r="C159">
        <v>1</v>
      </c>
      <c r="D159">
        <v>0</v>
      </c>
      <c r="E159">
        <v>0</v>
      </c>
      <c r="F159">
        <v>1</v>
      </c>
      <c r="G159">
        <v>-1</v>
      </c>
      <c r="H159" s="2">
        <f>H158+$H$2*(Table1[[#This Row],[debug'[0']]]-H158)</f>
        <v>0.86018917762146907</v>
      </c>
    </row>
    <row r="160" spans="1:8" x14ac:dyDescent="0.25">
      <c r="A160">
        <v>308</v>
      </c>
      <c r="B160">
        <v>-1</v>
      </c>
      <c r="C160">
        <v>1</v>
      </c>
      <c r="D160">
        <v>0</v>
      </c>
      <c r="E160">
        <v>0</v>
      </c>
      <c r="F160">
        <v>1</v>
      </c>
      <c r="G160">
        <v>-1</v>
      </c>
      <c r="H160" s="2">
        <f>H159+$H$2*(Table1[[#This Row],[debug'[0']]]-H159)</f>
        <v>0.6848704779803837</v>
      </c>
    </row>
    <row r="161" spans="1:8" x14ac:dyDescent="0.25">
      <c r="A161">
        <v>310</v>
      </c>
      <c r="B161">
        <v>-1</v>
      </c>
      <c r="C161">
        <v>0</v>
      </c>
      <c r="D161">
        <v>0</v>
      </c>
      <c r="E161">
        <v>0</v>
      </c>
      <c r="F161">
        <v>1</v>
      </c>
      <c r="G161">
        <v>-1</v>
      </c>
      <c r="H161" s="2">
        <f>H160+$H$2*(Table1[[#This Row],[debug'[0']]]-H160)</f>
        <v>0.52607517650417879</v>
      </c>
    </row>
    <row r="162" spans="1:8" x14ac:dyDescent="0.25">
      <c r="A162">
        <v>312</v>
      </c>
      <c r="B162">
        <v>-1</v>
      </c>
      <c r="C162">
        <v>0</v>
      </c>
      <c r="D162">
        <v>0</v>
      </c>
      <c r="E162">
        <v>0</v>
      </c>
      <c r="F162">
        <v>1</v>
      </c>
      <c r="G162">
        <v>-1</v>
      </c>
      <c r="H162" s="2">
        <f>H161+$H$2*(Table1[[#This Row],[debug'[0']]]-H161)</f>
        <v>0.38224597960424056</v>
      </c>
    </row>
    <row r="163" spans="1:8" x14ac:dyDescent="0.25">
      <c r="A163">
        <v>314</v>
      </c>
      <c r="B163">
        <v>-1</v>
      </c>
      <c r="C163">
        <v>0</v>
      </c>
      <c r="D163">
        <v>0</v>
      </c>
      <c r="E163">
        <v>0</v>
      </c>
      <c r="F163">
        <v>1</v>
      </c>
      <c r="G163">
        <v>-1</v>
      </c>
      <c r="H163" s="2">
        <f>H162+$H$2*(Table1[[#This Row],[debug'[0']]]-H162)</f>
        <v>0.25197236515487931</v>
      </c>
    </row>
    <row r="164" spans="1:8" x14ac:dyDescent="0.25">
      <c r="A164">
        <v>316</v>
      </c>
      <c r="B164">
        <v>0</v>
      </c>
      <c r="C164">
        <v>-1</v>
      </c>
      <c r="D164">
        <v>0</v>
      </c>
      <c r="E164">
        <v>0</v>
      </c>
      <c r="F164">
        <v>1</v>
      </c>
      <c r="G164">
        <v>-1</v>
      </c>
      <c r="H164" s="2">
        <f>H163+$H$2*(Table1[[#This Row],[debug'[0']]]-H163)</f>
        <v>0.22822452921653291</v>
      </c>
    </row>
    <row r="165" spans="1:8" x14ac:dyDescent="0.25">
      <c r="A165">
        <v>318</v>
      </c>
      <c r="B165">
        <v>1</v>
      </c>
      <c r="C165">
        <v>-1</v>
      </c>
      <c r="D165">
        <v>0</v>
      </c>
      <c r="E165">
        <v>0</v>
      </c>
      <c r="F165">
        <v>1</v>
      </c>
      <c r="G165">
        <v>-1</v>
      </c>
      <c r="H165" s="2">
        <f>H164+$H$2*(Table1[[#This Row],[debug'[0']]]-H164)</f>
        <v>0.30096265369355724</v>
      </c>
    </row>
    <row r="166" spans="1:8" x14ac:dyDescent="0.25">
      <c r="A166">
        <v>320</v>
      </c>
      <c r="B166">
        <v>2</v>
      </c>
      <c r="C166">
        <v>-1</v>
      </c>
      <c r="D166">
        <v>0</v>
      </c>
      <c r="E166">
        <v>0</v>
      </c>
      <c r="F166">
        <v>1</v>
      </c>
      <c r="G166">
        <v>-1</v>
      </c>
      <c r="H166" s="2">
        <f>H165+$H$2*(Table1[[#This Row],[debug'[0']]]-H165)</f>
        <v>0.46109315105348775</v>
      </c>
    </row>
    <row r="167" spans="1:8" x14ac:dyDescent="0.25">
      <c r="A167">
        <v>322</v>
      </c>
      <c r="B167">
        <v>3</v>
      </c>
      <c r="C167">
        <v>-1</v>
      </c>
      <c r="D167">
        <v>0</v>
      </c>
      <c r="E167">
        <v>1</v>
      </c>
      <c r="F167">
        <v>1</v>
      </c>
      <c r="G167">
        <v>0</v>
      </c>
      <c r="H167" s="2">
        <f>H166+$H$2*(Table1[[#This Row],[debug'[0']]]-H166)</f>
        <v>0.70037948419746288</v>
      </c>
    </row>
    <row r="168" spans="1:8" x14ac:dyDescent="0.25">
      <c r="A168">
        <v>324</v>
      </c>
      <c r="B168">
        <v>3</v>
      </c>
      <c r="C168">
        <v>-1</v>
      </c>
      <c r="D168">
        <v>0</v>
      </c>
      <c r="E168">
        <v>1</v>
      </c>
      <c r="F168">
        <v>0</v>
      </c>
      <c r="G168">
        <v>0</v>
      </c>
      <c r="H168" s="2">
        <f>H167+$H$2*(Table1[[#This Row],[debug'[0']]]-H167)</f>
        <v>0.91711361175215145</v>
      </c>
    </row>
    <row r="169" spans="1:8" x14ac:dyDescent="0.25">
      <c r="A169">
        <v>326</v>
      </c>
      <c r="B169">
        <v>4</v>
      </c>
      <c r="C169">
        <v>-1</v>
      </c>
      <c r="D169">
        <v>0</v>
      </c>
      <c r="E169">
        <v>1</v>
      </c>
      <c r="F169">
        <v>0</v>
      </c>
      <c r="G169">
        <v>0</v>
      </c>
      <c r="H169" s="2">
        <f>H168+$H$2*(Table1[[#This Row],[debug'[0']]]-H168)</f>
        <v>1.2076688086272938</v>
      </c>
    </row>
    <row r="170" spans="1:8" x14ac:dyDescent="0.25">
      <c r="A170">
        <v>328</v>
      </c>
      <c r="B170">
        <v>5</v>
      </c>
      <c r="C170">
        <v>-1</v>
      </c>
      <c r="D170">
        <v>0</v>
      </c>
      <c r="E170">
        <v>1</v>
      </c>
      <c r="F170">
        <v>0</v>
      </c>
      <c r="G170">
        <v>0</v>
      </c>
      <c r="H170" s="2">
        <f>H169+$H$2*(Table1[[#This Row],[debug'[0']]]-H169)</f>
        <v>1.5650876029511713</v>
      </c>
    </row>
    <row r="171" spans="1:8" x14ac:dyDescent="0.25">
      <c r="A171">
        <v>330</v>
      </c>
      <c r="B171">
        <v>5</v>
      </c>
      <c r="C171">
        <v>0</v>
      </c>
      <c r="D171">
        <v>0</v>
      </c>
      <c r="E171">
        <v>1</v>
      </c>
      <c r="F171">
        <v>0</v>
      </c>
      <c r="G171">
        <v>0</v>
      </c>
      <c r="H171" s="2">
        <f>H170+$H$2*(Table1[[#This Row],[debug'[0']]]-H170)</f>
        <v>1.8888204695199646</v>
      </c>
    </row>
    <row r="172" spans="1:8" x14ac:dyDescent="0.25">
      <c r="A172">
        <v>332</v>
      </c>
      <c r="B172">
        <v>4</v>
      </c>
      <c r="C172">
        <v>0</v>
      </c>
      <c r="D172">
        <v>1</v>
      </c>
      <c r="E172">
        <v>1</v>
      </c>
      <c r="F172">
        <v>0</v>
      </c>
      <c r="G172">
        <v>0</v>
      </c>
      <c r="H172" s="2">
        <f>H171+$H$2*(Table1[[#This Row],[debug'[0']]]-H171)</f>
        <v>2.0877944526209213</v>
      </c>
    </row>
    <row r="173" spans="1:8" x14ac:dyDescent="0.25">
      <c r="A173">
        <v>334</v>
      </c>
      <c r="B173">
        <v>3</v>
      </c>
      <c r="C173">
        <v>0</v>
      </c>
      <c r="D173">
        <v>1</v>
      </c>
      <c r="E173">
        <v>1</v>
      </c>
      <c r="F173">
        <v>0</v>
      </c>
      <c r="G173">
        <v>0</v>
      </c>
      <c r="H173" s="2">
        <f>H172+$H$2*(Table1[[#This Row],[debug'[0']]]-H172)</f>
        <v>2.1737678000072203</v>
      </c>
    </row>
    <row r="174" spans="1:8" x14ac:dyDescent="0.25">
      <c r="A174">
        <v>336</v>
      </c>
      <c r="B174">
        <v>2</v>
      </c>
      <c r="C174">
        <v>1</v>
      </c>
      <c r="D174">
        <v>1</v>
      </c>
      <c r="E174">
        <v>1</v>
      </c>
      <c r="F174">
        <v>0</v>
      </c>
      <c r="G174">
        <v>0</v>
      </c>
      <c r="H174" s="2">
        <f>H173+$H$2*(Table1[[#This Row],[debug'[0']]]-H173)</f>
        <v>2.157390570689226</v>
      </c>
    </row>
    <row r="175" spans="1:8" x14ac:dyDescent="0.25">
      <c r="A175">
        <v>338</v>
      </c>
      <c r="B175">
        <v>1</v>
      </c>
      <c r="C175">
        <v>1</v>
      </c>
      <c r="D175">
        <v>0</v>
      </c>
      <c r="E175">
        <v>1</v>
      </c>
      <c r="F175">
        <v>0</v>
      </c>
      <c r="G175">
        <v>0</v>
      </c>
      <c r="H175" s="2">
        <f>H174+$H$2*(Table1[[#This Row],[debug'[0']]]-H174)</f>
        <v>2.0483090792628849</v>
      </c>
    </row>
    <row r="176" spans="1:8" x14ac:dyDescent="0.25">
      <c r="A176">
        <v>340</v>
      </c>
      <c r="B176">
        <v>0</v>
      </c>
      <c r="C176">
        <v>1</v>
      </c>
      <c r="D176">
        <v>1</v>
      </c>
      <c r="E176">
        <v>1</v>
      </c>
      <c r="F176">
        <v>0</v>
      </c>
      <c r="G176">
        <v>0</v>
      </c>
      <c r="H176" s="2">
        <f>H175+$H$2*(Table1[[#This Row],[debug'[0']]]-H175)</f>
        <v>1.8552604965920783</v>
      </c>
    </row>
    <row r="177" spans="1:8" x14ac:dyDescent="0.25">
      <c r="A177">
        <v>342</v>
      </c>
      <c r="B177">
        <v>0</v>
      </c>
      <c r="C177">
        <v>1</v>
      </c>
      <c r="D177">
        <v>1</v>
      </c>
      <c r="E177">
        <v>2</v>
      </c>
      <c r="F177">
        <v>0</v>
      </c>
      <c r="G177">
        <v>0</v>
      </c>
      <c r="H177" s="2">
        <f>H176+$H$2*(Table1[[#This Row],[debug'[0']]]-H176)</f>
        <v>1.6804063141944074</v>
      </c>
    </row>
    <row r="178" spans="1:8" x14ac:dyDescent="0.25">
      <c r="A178">
        <v>344</v>
      </c>
      <c r="B178">
        <v>-1</v>
      </c>
      <c r="C178">
        <v>0</v>
      </c>
      <c r="D178">
        <v>1</v>
      </c>
      <c r="E178">
        <v>2</v>
      </c>
      <c r="F178">
        <v>0</v>
      </c>
      <c r="G178">
        <v>0</v>
      </c>
      <c r="H178" s="2">
        <f>H177+$H$2*(Table1[[#This Row],[debug'[0']]]-H177)</f>
        <v>1.4277839706351421</v>
      </c>
    </row>
    <row r="179" spans="1:8" x14ac:dyDescent="0.25">
      <c r="A179">
        <v>346</v>
      </c>
      <c r="B179">
        <v>-1</v>
      </c>
      <c r="C179">
        <v>-1</v>
      </c>
      <c r="D179">
        <v>1</v>
      </c>
      <c r="E179">
        <v>2</v>
      </c>
      <c r="F179">
        <v>0</v>
      </c>
      <c r="G179">
        <v>0</v>
      </c>
      <c r="H179" s="2">
        <f>H178+$H$2*(Table1[[#This Row],[debug'[0']]]-H178)</f>
        <v>1.1989707220356296</v>
      </c>
    </row>
    <row r="180" spans="1:8" x14ac:dyDescent="0.25">
      <c r="A180">
        <v>348</v>
      </c>
      <c r="B180">
        <v>0</v>
      </c>
      <c r="C180">
        <v>-1</v>
      </c>
      <c r="D180">
        <v>1</v>
      </c>
      <c r="E180">
        <v>2</v>
      </c>
      <c r="F180">
        <v>0</v>
      </c>
      <c r="G180">
        <v>0</v>
      </c>
      <c r="H180" s="2">
        <f>H179+$H$2*(Table1[[#This Row],[debug'[0']]]-H179)</f>
        <v>1.0859703936691381</v>
      </c>
    </row>
    <row r="181" spans="1:8" x14ac:dyDescent="0.25">
      <c r="A181">
        <v>350</v>
      </c>
      <c r="B181">
        <v>1</v>
      </c>
      <c r="C181">
        <v>-1</v>
      </c>
      <c r="D181">
        <v>1</v>
      </c>
      <c r="E181">
        <v>2</v>
      </c>
      <c r="F181">
        <v>0</v>
      </c>
      <c r="G181">
        <v>0</v>
      </c>
      <c r="H181" s="2">
        <f>H180+$H$2*(Table1[[#This Row],[debug'[0']]]-H180)</f>
        <v>1.0778678749538224</v>
      </c>
    </row>
    <row r="182" spans="1:8" x14ac:dyDescent="0.25">
      <c r="A182">
        <v>352</v>
      </c>
      <c r="B182">
        <v>3</v>
      </c>
      <c r="C182">
        <v>-2</v>
      </c>
      <c r="D182">
        <v>2</v>
      </c>
      <c r="E182">
        <v>2</v>
      </c>
      <c r="F182">
        <v>0</v>
      </c>
      <c r="G182">
        <v>0</v>
      </c>
      <c r="H182" s="2">
        <f>H181+$H$2*(Table1[[#This Row],[debug'[0']]]-H181)</f>
        <v>1.2590245598520426</v>
      </c>
    </row>
    <row r="183" spans="1:8" x14ac:dyDescent="0.25">
      <c r="A183">
        <v>354</v>
      </c>
      <c r="B183">
        <v>3</v>
      </c>
      <c r="C183">
        <v>-2</v>
      </c>
      <c r="D183">
        <v>2</v>
      </c>
      <c r="E183">
        <v>2</v>
      </c>
      <c r="F183">
        <v>0</v>
      </c>
      <c r="G183">
        <v>1</v>
      </c>
      <c r="H183" s="2">
        <f>H182+$H$2*(Table1[[#This Row],[debug'[0']]]-H182)</f>
        <v>1.4231076294375149</v>
      </c>
    </row>
    <row r="184" spans="1:8" x14ac:dyDescent="0.25">
      <c r="A184">
        <v>356</v>
      </c>
      <c r="B184">
        <v>4</v>
      </c>
      <c r="C184">
        <v>-2</v>
      </c>
      <c r="D184">
        <v>2</v>
      </c>
      <c r="E184">
        <v>2</v>
      </c>
      <c r="F184">
        <v>0</v>
      </c>
      <c r="G184">
        <v>1</v>
      </c>
      <c r="H184" s="2">
        <f>H183+$H$2*(Table1[[#This Row],[debug'[0']]]-H183)</f>
        <v>1.6659740136510357</v>
      </c>
    </row>
    <row r="185" spans="1:8" x14ac:dyDescent="0.25">
      <c r="A185">
        <v>358</v>
      </c>
      <c r="B185">
        <v>4</v>
      </c>
      <c r="C185">
        <v>-2</v>
      </c>
      <c r="D185">
        <v>2</v>
      </c>
      <c r="E185">
        <v>2</v>
      </c>
      <c r="F185">
        <v>0</v>
      </c>
      <c r="G185">
        <v>1</v>
      </c>
      <c r="H185" s="2">
        <f>H184+$H$2*(Table1[[#This Row],[debug'[0']]]-H184)</f>
        <v>1.8859507804110831</v>
      </c>
    </row>
    <row r="186" spans="1:8" x14ac:dyDescent="0.25">
      <c r="A186">
        <v>360</v>
      </c>
      <c r="B186">
        <v>4</v>
      </c>
      <c r="C186">
        <v>-2</v>
      </c>
      <c r="D186">
        <v>2</v>
      </c>
      <c r="E186">
        <v>2</v>
      </c>
      <c r="F186">
        <v>0</v>
      </c>
      <c r="G186">
        <v>1</v>
      </c>
      <c r="H186" s="2">
        <f>H185+$H$2*(Table1[[#This Row],[debug'[0']]]-H185)</f>
        <v>2.0851952253387163</v>
      </c>
    </row>
    <row r="187" spans="1:8" x14ac:dyDescent="0.25">
      <c r="A187">
        <v>362</v>
      </c>
      <c r="B187">
        <v>4</v>
      </c>
      <c r="C187">
        <v>-1</v>
      </c>
      <c r="D187">
        <v>2</v>
      </c>
      <c r="E187">
        <v>2</v>
      </c>
      <c r="F187">
        <v>0</v>
      </c>
      <c r="G187">
        <v>1</v>
      </c>
      <c r="H187" s="2">
        <f>H186+$H$2*(Table1[[#This Row],[debug'[0']]]-H186)</f>
        <v>2.2656613237327528</v>
      </c>
    </row>
    <row r="188" spans="1:8" x14ac:dyDescent="0.25">
      <c r="A188">
        <v>364</v>
      </c>
      <c r="B188">
        <v>3</v>
      </c>
      <c r="C188">
        <v>-1</v>
      </c>
      <c r="D188">
        <v>2</v>
      </c>
      <c r="E188">
        <v>2</v>
      </c>
      <c r="F188">
        <v>-1</v>
      </c>
      <c r="G188">
        <v>1</v>
      </c>
      <c r="H188" s="2">
        <f>H187+$H$2*(Table1[[#This Row],[debug'[0']]]-H187)</f>
        <v>2.3348711134509941</v>
      </c>
    </row>
    <row r="189" spans="1:8" x14ac:dyDescent="0.25">
      <c r="A189">
        <v>366</v>
      </c>
      <c r="B189">
        <v>2</v>
      </c>
      <c r="C189">
        <v>0</v>
      </c>
      <c r="D189">
        <v>2</v>
      </c>
      <c r="E189">
        <v>2</v>
      </c>
      <c r="F189">
        <v>-1</v>
      </c>
      <c r="G189">
        <v>1</v>
      </c>
      <c r="H189" s="2">
        <f>H188+$H$2*(Table1[[#This Row],[debug'[0']]]-H188)</f>
        <v>2.3033102545534816</v>
      </c>
    </row>
    <row r="190" spans="1:8" x14ac:dyDescent="0.25">
      <c r="A190">
        <v>368</v>
      </c>
      <c r="B190">
        <v>2</v>
      </c>
      <c r="C190">
        <v>0</v>
      </c>
      <c r="D190">
        <v>2</v>
      </c>
      <c r="E190">
        <v>2</v>
      </c>
      <c r="F190">
        <v>-1</v>
      </c>
      <c r="G190">
        <v>1</v>
      </c>
      <c r="H190" s="2">
        <f>H189+$H$2*(Table1[[#This Row],[debug'[0']]]-H189)</f>
        <v>2.2747239365295715</v>
      </c>
    </row>
    <row r="191" spans="1:8" x14ac:dyDescent="0.25">
      <c r="A191">
        <v>370</v>
      </c>
      <c r="B191">
        <v>1</v>
      </c>
      <c r="C191">
        <v>1</v>
      </c>
      <c r="D191">
        <v>2</v>
      </c>
      <c r="E191">
        <v>2</v>
      </c>
      <c r="F191">
        <v>-1</v>
      </c>
      <c r="G191">
        <v>1</v>
      </c>
      <c r="H191" s="2">
        <f>H190+$H$2*(Table1[[#This Row],[debug'[0']]]-H190)</f>
        <v>2.1545840358988806</v>
      </c>
    </row>
    <row r="192" spans="1:8" x14ac:dyDescent="0.25">
      <c r="A192">
        <v>372</v>
      </c>
      <c r="B192">
        <v>0</v>
      </c>
      <c r="C192">
        <v>1</v>
      </c>
      <c r="D192">
        <v>2</v>
      </c>
      <c r="E192">
        <v>2</v>
      </c>
      <c r="F192">
        <v>-1</v>
      </c>
      <c r="G192">
        <v>1</v>
      </c>
      <c r="H192" s="2">
        <f>H191+$H$2*(Table1[[#This Row],[debug'[0']]]-H191)</f>
        <v>1.9515192745372274</v>
      </c>
    </row>
    <row r="193" spans="1:8" x14ac:dyDescent="0.25">
      <c r="A193">
        <v>374</v>
      </c>
      <c r="B193">
        <v>0</v>
      </c>
      <c r="C193">
        <v>1</v>
      </c>
      <c r="D193">
        <v>2</v>
      </c>
      <c r="E193">
        <v>2</v>
      </c>
      <c r="F193">
        <v>-1</v>
      </c>
      <c r="G193">
        <v>1</v>
      </c>
      <c r="H193" s="2">
        <f>H192+$H$2*(Table1[[#This Row],[debug'[0']]]-H192)</f>
        <v>1.7675929160504764</v>
      </c>
    </row>
    <row r="194" spans="1:8" x14ac:dyDescent="0.25">
      <c r="A194">
        <v>376</v>
      </c>
      <c r="B194">
        <v>-1</v>
      </c>
      <c r="C194">
        <v>1</v>
      </c>
      <c r="D194">
        <v>1</v>
      </c>
      <c r="E194">
        <v>2</v>
      </c>
      <c r="F194">
        <v>0</v>
      </c>
      <c r="G194">
        <v>1</v>
      </c>
      <c r="H194" s="2">
        <f>H193+$H$2*(Table1[[#This Row],[debug'[0']]]-H193)</f>
        <v>1.5067534288547366</v>
      </c>
    </row>
    <row r="195" spans="1:8" x14ac:dyDescent="0.25">
      <c r="A195">
        <v>378</v>
      </c>
      <c r="B195">
        <v>-1</v>
      </c>
      <c r="C195">
        <v>1</v>
      </c>
      <c r="D195">
        <v>1</v>
      </c>
      <c r="E195">
        <v>2</v>
      </c>
      <c r="F195">
        <v>0</v>
      </c>
      <c r="G195">
        <v>1</v>
      </c>
      <c r="H195" s="2">
        <f>H194+$H$2*(Table1[[#This Row],[debug'[0']]]-H194)</f>
        <v>1.2704974841612047</v>
      </c>
    </row>
    <row r="196" spans="1:8" x14ac:dyDescent="0.25">
      <c r="A196">
        <v>380</v>
      </c>
      <c r="B196">
        <v>0</v>
      </c>
      <c r="C196">
        <v>1</v>
      </c>
      <c r="D196">
        <v>2</v>
      </c>
      <c r="E196">
        <v>2</v>
      </c>
      <c r="F196">
        <v>0</v>
      </c>
      <c r="G196">
        <v>1</v>
      </c>
      <c r="H196" s="2">
        <f>H195+$H$2*(Table1[[#This Row],[debug'[0']]]-H195)</f>
        <v>1.15075591728185</v>
      </c>
    </row>
    <row r="197" spans="1:8" x14ac:dyDescent="0.25">
      <c r="A197">
        <v>382</v>
      </c>
      <c r="B197">
        <v>0</v>
      </c>
      <c r="C197">
        <v>1</v>
      </c>
      <c r="D197">
        <v>2</v>
      </c>
      <c r="E197">
        <v>2</v>
      </c>
      <c r="F197">
        <v>0</v>
      </c>
      <c r="G197">
        <v>1</v>
      </c>
      <c r="H197" s="2">
        <f>H196+$H$2*(Table1[[#This Row],[debug'[0']]]-H196)</f>
        <v>1.0422997272076207</v>
      </c>
    </row>
    <row r="198" spans="1:8" x14ac:dyDescent="0.25">
      <c r="A198">
        <v>384</v>
      </c>
      <c r="B198">
        <v>1</v>
      </c>
      <c r="C198">
        <v>0</v>
      </c>
      <c r="D198">
        <v>1</v>
      </c>
      <c r="E198">
        <v>2</v>
      </c>
      <c r="F198">
        <v>0</v>
      </c>
      <c r="G198">
        <v>1</v>
      </c>
      <c r="H198" s="2">
        <f>H197+$H$2*(Table1[[#This Row],[debug'[0']]]-H197)</f>
        <v>1.0383130718402913</v>
      </c>
    </row>
    <row r="199" spans="1:8" x14ac:dyDescent="0.25">
      <c r="A199">
        <v>386</v>
      </c>
      <c r="B199">
        <v>2</v>
      </c>
      <c r="C199">
        <v>-1</v>
      </c>
      <c r="D199">
        <v>1</v>
      </c>
      <c r="E199">
        <v>2</v>
      </c>
      <c r="F199">
        <v>0</v>
      </c>
      <c r="G199">
        <v>1</v>
      </c>
      <c r="H199" s="2">
        <f>H198+$H$2*(Table1[[#This Row],[debug'[0']]]-H198)</f>
        <v>1.1289499294970875</v>
      </c>
    </row>
    <row r="200" spans="1:8" x14ac:dyDescent="0.25">
      <c r="A200">
        <v>388</v>
      </c>
      <c r="B200">
        <v>3</v>
      </c>
      <c r="C200">
        <v>0</v>
      </c>
      <c r="D200">
        <v>1</v>
      </c>
      <c r="E200">
        <v>2</v>
      </c>
      <c r="F200">
        <v>0</v>
      </c>
      <c r="G200">
        <v>1</v>
      </c>
      <c r="H200" s="2">
        <f>H199+$H$2*(Table1[[#This Row],[debug'[0']]]-H199)</f>
        <v>1.305292244176806</v>
      </c>
    </row>
    <row r="201" spans="1:8" x14ac:dyDescent="0.25">
      <c r="A201">
        <v>390</v>
      </c>
      <c r="B201">
        <v>3</v>
      </c>
      <c r="C201">
        <v>0</v>
      </c>
      <c r="D201">
        <v>1</v>
      </c>
      <c r="E201">
        <v>2</v>
      </c>
      <c r="F201">
        <v>0</v>
      </c>
      <c r="G201">
        <v>2</v>
      </c>
      <c r="H201" s="2">
        <f>H200+$H$2*(Table1[[#This Row],[debug'[0']]]-H200)</f>
        <v>1.4650146872470797</v>
      </c>
    </row>
    <row r="202" spans="1:8" x14ac:dyDescent="0.25">
      <c r="A202">
        <v>392</v>
      </c>
      <c r="B202">
        <v>3</v>
      </c>
      <c r="C202">
        <v>0</v>
      </c>
      <c r="D202">
        <v>1</v>
      </c>
      <c r="E202">
        <v>2</v>
      </c>
      <c r="F202">
        <v>0</v>
      </c>
      <c r="G202">
        <v>2</v>
      </c>
      <c r="H202" s="2">
        <f>H201+$H$2*(Table1[[#This Row],[debug'[0']]]-H201)</f>
        <v>1.6096836447044638</v>
      </c>
    </row>
    <row r="203" spans="1:8" x14ac:dyDescent="0.25">
      <c r="A203">
        <v>394</v>
      </c>
      <c r="B203">
        <v>2</v>
      </c>
      <c r="C203">
        <v>0</v>
      </c>
      <c r="D203">
        <v>1</v>
      </c>
      <c r="E203">
        <v>1</v>
      </c>
      <c r="F203">
        <v>0</v>
      </c>
      <c r="G203">
        <v>2</v>
      </c>
      <c r="H203" s="2">
        <f>H202+$H$2*(Table1[[#This Row],[debug'[0']]]-H202)</f>
        <v>1.6464700945356359</v>
      </c>
    </row>
    <row r="204" spans="1:8" x14ac:dyDescent="0.25">
      <c r="A204">
        <v>396</v>
      </c>
      <c r="B204">
        <v>1</v>
      </c>
      <c r="C204">
        <v>1</v>
      </c>
      <c r="D204">
        <v>1</v>
      </c>
      <c r="E204">
        <v>1</v>
      </c>
      <c r="F204">
        <v>0</v>
      </c>
      <c r="G204">
        <v>2</v>
      </c>
      <c r="H204" s="2">
        <f>H203+$H$2*(Table1[[#This Row],[debug'[0']]]-H203)</f>
        <v>1.5855417235428764</v>
      </c>
    </row>
    <row r="205" spans="1:8" x14ac:dyDescent="0.25">
      <c r="A205">
        <v>398</v>
      </c>
      <c r="B205">
        <v>0</v>
      </c>
      <c r="C205">
        <v>1</v>
      </c>
      <c r="D205">
        <v>1</v>
      </c>
      <c r="E205">
        <v>1</v>
      </c>
      <c r="F205">
        <v>0</v>
      </c>
      <c r="G205">
        <v>2</v>
      </c>
      <c r="H205" s="2">
        <f>H204+$H$2*(Table1[[#This Row],[debug'[0']]]-H204)</f>
        <v>1.4361079366236045</v>
      </c>
    </row>
    <row r="206" spans="1:8" x14ac:dyDescent="0.25">
      <c r="A206">
        <v>400</v>
      </c>
      <c r="B206">
        <v>0</v>
      </c>
      <c r="C206">
        <v>1</v>
      </c>
      <c r="D206">
        <v>1</v>
      </c>
      <c r="E206">
        <v>1</v>
      </c>
      <c r="F206">
        <v>0</v>
      </c>
      <c r="G206">
        <v>2</v>
      </c>
      <c r="H206" s="2">
        <f>H205+$H$2*(Table1[[#This Row],[debug'[0']]]-H205)</f>
        <v>1.3007579523198431</v>
      </c>
    </row>
    <row r="207" spans="1:8" x14ac:dyDescent="0.25">
      <c r="A207">
        <v>402</v>
      </c>
      <c r="B207">
        <v>-1</v>
      </c>
      <c r="C207">
        <v>0</v>
      </c>
      <c r="D207">
        <v>1</v>
      </c>
      <c r="E207">
        <v>1</v>
      </c>
      <c r="F207">
        <v>0</v>
      </c>
      <c r="G207">
        <v>1</v>
      </c>
      <c r="H207" s="2">
        <f>H206+$H$2*(Table1[[#This Row],[debug'[0']]]-H206)</f>
        <v>1.0839166238989537</v>
      </c>
    </row>
    <row r="208" spans="1:8" x14ac:dyDescent="0.25">
      <c r="A208">
        <v>404</v>
      </c>
      <c r="B208">
        <v>-1</v>
      </c>
      <c r="C208">
        <v>0</v>
      </c>
      <c r="D208">
        <v>1</v>
      </c>
      <c r="E208">
        <v>1</v>
      </c>
      <c r="F208">
        <v>0</v>
      </c>
      <c r="G208">
        <v>1</v>
      </c>
      <c r="H208" s="2">
        <f>H207+$H$2*(Table1[[#This Row],[debug'[0']]]-H207)</f>
        <v>0.88751210920891577</v>
      </c>
    </row>
    <row r="209" spans="1:8" x14ac:dyDescent="0.25">
      <c r="A209">
        <v>406</v>
      </c>
      <c r="B209">
        <v>-2</v>
      </c>
      <c r="C209">
        <v>0</v>
      </c>
      <c r="D209">
        <v>1</v>
      </c>
      <c r="E209">
        <v>1</v>
      </c>
      <c r="F209">
        <v>0</v>
      </c>
      <c r="G209">
        <v>1</v>
      </c>
      <c r="H209" s="2">
        <f>H208+$H$2*(Table1[[#This Row],[debug'[0']]]-H208)</f>
        <v>0.61537050432564677</v>
      </c>
    </row>
    <row r="210" spans="1:8" x14ac:dyDescent="0.25">
      <c r="A210">
        <v>408</v>
      </c>
      <c r="B210">
        <v>-2</v>
      </c>
      <c r="C210">
        <v>0</v>
      </c>
      <c r="D210">
        <v>1</v>
      </c>
      <c r="E210">
        <v>1</v>
      </c>
      <c r="F210">
        <v>0</v>
      </c>
      <c r="G210">
        <v>1</v>
      </c>
      <c r="H210" s="2">
        <f>H209+$H$2*(Table1[[#This Row],[debug'[0']]]-H209)</f>
        <v>0.36887764144150026</v>
      </c>
    </row>
    <row r="211" spans="1:8" x14ac:dyDescent="0.25">
      <c r="A211">
        <v>410</v>
      </c>
      <c r="B211">
        <v>-1</v>
      </c>
      <c r="C211">
        <v>0</v>
      </c>
      <c r="D211">
        <v>1</v>
      </c>
      <c r="E211">
        <v>1</v>
      </c>
      <c r="F211">
        <v>0</v>
      </c>
      <c r="G211">
        <v>1</v>
      </c>
      <c r="H211" s="2">
        <f>H210+$H$2*(Table1[[#This Row],[debug'[0']]]-H210)</f>
        <v>0.23986396318102207</v>
      </c>
    </row>
    <row r="212" spans="1:8" x14ac:dyDescent="0.25">
      <c r="A212">
        <v>412</v>
      </c>
      <c r="B212">
        <v>-1</v>
      </c>
      <c r="C212">
        <v>-1</v>
      </c>
      <c r="D212">
        <v>1</v>
      </c>
      <c r="E212">
        <v>1</v>
      </c>
      <c r="F212">
        <v>0</v>
      </c>
      <c r="G212">
        <v>1</v>
      </c>
      <c r="H212" s="2">
        <f>H211+$H$2*(Table1[[#This Row],[debug'[0']]]-H211)</f>
        <v>0.12300953763561534</v>
      </c>
    </row>
    <row r="213" spans="1:8" x14ac:dyDescent="0.25">
      <c r="A213">
        <v>414</v>
      </c>
      <c r="B213">
        <v>-1</v>
      </c>
      <c r="C213">
        <v>-1</v>
      </c>
      <c r="D213">
        <v>1</v>
      </c>
      <c r="E213">
        <v>1</v>
      </c>
      <c r="F213">
        <v>0</v>
      </c>
      <c r="G213">
        <v>1</v>
      </c>
      <c r="H213" s="2">
        <f>H212+$H$2*(Table1[[#This Row],[debug'[0']]]-H212)</f>
        <v>1.7168382235195775E-2</v>
      </c>
    </row>
    <row r="214" spans="1:8" x14ac:dyDescent="0.25">
      <c r="A214">
        <v>416</v>
      </c>
      <c r="B214">
        <v>0</v>
      </c>
      <c r="C214">
        <v>-2</v>
      </c>
      <c r="D214">
        <v>1</v>
      </c>
      <c r="E214">
        <v>1</v>
      </c>
      <c r="F214">
        <v>0</v>
      </c>
      <c r="G214">
        <v>1</v>
      </c>
      <c r="H214" s="2">
        <f>H213+$H$2*(Table1[[#This Row],[debug'[0']]]-H213)</f>
        <v>1.55503003300724E-2</v>
      </c>
    </row>
    <row r="215" spans="1:8" x14ac:dyDescent="0.25">
      <c r="A215">
        <v>418</v>
      </c>
      <c r="B215">
        <v>0</v>
      </c>
      <c r="C215">
        <v>-2</v>
      </c>
      <c r="D215">
        <v>1</v>
      </c>
      <c r="E215">
        <v>1</v>
      </c>
      <c r="F215">
        <v>0</v>
      </c>
      <c r="G215">
        <v>1</v>
      </c>
      <c r="H215" s="2">
        <f>H214+$H$2*(Table1[[#This Row],[debug'[0']]]-H214)</f>
        <v>1.4084719051730287E-2</v>
      </c>
    </row>
    <row r="216" spans="1:8" x14ac:dyDescent="0.25">
      <c r="A216">
        <v>420</v>
      </c>
      <c r="B216">
        <v>0</v>
      </c>
      <c r="C216">
        <v>-2</v>
      </c>
      <c r="D216">
        <v>1</v>
      </c>
      <c r="E216">
        <v>1</v>
      </c>
      <c r="F216">
        <v>0</v>
      </c>
      <c r="G216">
        <v>1</v>
      </c>
      <c r="H216" s="2">
        <f>H215+$H$2*(Table1[[#This Row],[debug'[0']]]-H215)</f>
        <v>1.2757265554706526E-2</v>
      </c>
    </row>
    <row r="217" spans="1:8" x14ac:dyDescent="0.25">
      <c r="A217">
        <v>422</v>
      </c>
      <c r="B217">
        <v>1</v>
      </c>
      <c r="C217">
        <v>-1</v>
      </c>
      <c r="D217">
        <v>1</v>
      </c>
      <c r="E217">
        <v>0</v>
      </c>
      <c r="F217">
        <v>0</v>
      </c>
      <c r="G217">
        <v>1</v>
      </c>
      <c r="H217" s="2">
        <f>H216+$H$2*(Table1[[#This Row],[debug'[0']]]-H216)</f>
        <v>0.1058027012100035</v>
      </c>
    </row>
    <row r="218" spans="1:8" x14ac:dyDescent="0.25">
      <c r="A218">
        <v>424</v>
      </c>
      <c r="B218">
        <v>0</v>
      </c>
      <c r="C218">
        <v>-1</v>
      </c>
      <c r="D218">
        <v>1</v>
      </c>
      <c r="E218">
        <v>0</v>
      </c>
      <c r="F218">
        <v>0</v>
      </c>
      <c r="G218">
        <v>1</v>
      </c>
      <c r="H218" s="2">
        <f>H217+$H$2*(Table1[[#This Row],[debug'[0']]]-H217)</f>
        <v>9.5831031544464415E-2</v>
      </c>
    </row>
    <row r="219" spans="1:8" x14ac:dyDescent="0.25">
      <c r="A219">
        <v>426</v>
      </c>
      <c r="B219">
        <v>0</v>
      </c>
      <c r="C219">
        <v>-1</v>
      </c>
      <c r="D219">
        <v>0</v>
      </c>
      <c r="E219">
        <v>0</v>
      </c>
      <c r="F219">
        <v>0</v>
      </c>
      <c r="G219">
        <v>1</v>
      </c>
      <c r="H219" s="2">
        <f>H218+$H$2*(Table1[[#This Row],[debug'[0']]]-H218)</f>
        <v>8.6799169603883786E-2</v>
      </c>
    </row>
    <row r="220" spans="1:8" x14ac:dyDescent="0.25">
      <c r="A220">
        <v>428</v>
      </c>
      <c r="B220">
        <v>-2</v>
      </c>
      <c r="C220">
        <v>0</v>
      </c>
      <c r="D220">
        <v>0</v>
      </c>
      <c r="E220">
        <v>0</v>
      </c>
      <c r="F220">
        <v>0</v>
      </c>
      <c r="G220">
        <v>1</v>
      </c>
      <c r="H220" s="2">
        <f>H219+$H$2*(Table1[[#This Row],[debug'[0']]]-H219)</f>
        <v>-0.10987701861846147</v>
      </c>
    </row>
    <row r="221" spans="1:8" x14ac:dyDescent="0.25">
      <c r="A221">
        <v>430</v>
      </c>
      <c r="B221">
        <v>-3</v>
      </c>
      <c r="C221">
        <v>0</v>
      </c>
      <c r="D221">
        <v>0</v>
      </c>
      <c r="E221">
        <v>0</v>
      </c>
      <c r="F221">
        <v>0</v>
      </c>
      <c r="G221">
        <v>1</v>
      </c>
      <c r="H221" s="2">
        <f>H220+$H$2*(Table1[[#This Row],[debug'[0']]]-H220)</f>
        <v>-0.38226469240683958</v>
      </c>
    </row>
    <row r="222" spans="1:8" x14ac:dyDescent="0.25">
      <c r="A222">
        <v>432</v>
      </c>
      <c r="B222">
        <v>-3</v>
      </c>
      <c r="C222">
        <v>0</v>
      </c>
      <c r="D222">
        <v>0</v>
      </c>
      <c r="E222">
        <v>0</v>
      </c>
      <c r="F222">
        <v>0</v>
      </c>
      <c r="G222">
        <v>1</v>
      </c>
      <c r="H222" s="2">
        <f>H221+$H$2*(Table1[[#This Row],[debug'[0']]]-H221)</f>
        <v>-0.62898043274815829</v>
      </c>
    </row>
    <row r="223" spans="1:8" x14ac:dyDescent="0.25">
      <c r="A223">
        <v>434</v>
      </c>
      <c r="B223">
        <v>-4</v>
      </c>
      <c r="C223">
        <v>0</v>
      </c>
      <c r="D223">
        <v>-1</v>
      </c>
      <c r="E223">
        <v>0</v>
      </c>
      <c r="F223">
        <v>0</v>
      </c>
      <c r="G223">
        <v>1</v>
      </c>
      <c r="H223" s="2">
        <f>H222+$H$2*(Table1[[#This Row],[debug'[0']]]-H222)</f>
        <v>-0.94669154197573313</v>
      </c>
    </row>
    <row r="224" spans="1:8" x14ac:dyDescent="0.25">
      <c r="A224">
        <v>436</v>
      </c>
      <c r="B224">
        <v>-4</v>
      </c>
      <c r="C224">
        <v>0</v>
      </c>
      <c r="D224">
        <v>0</v>
      </c>
      <c r="E224">
        <v>0</v>
      </c>
      <c r="F224">
        <v>0</v>
      </c>
      <c r="G224">
        <v>1</v>
      </c>
      <c r="H224" s="2">
        <f>H223+$H$2*(Table1[[#This Row],[debug'[0']]]-H223)</f>
        <v>-1.2344590846019117</v>
      </c>
    </row>
    <row r="225" spans="1:8" x14ac:dyDescent="0.25">
      <c r="A225">
        <v>438</v>
      </c>
      <c r="B225">
        <v>-4</v>
      </c>
      <c r="C225">
        <v>0</v>
      </c>
      <c r="D225">
        <v>0</v>
      </c>
      <c r="E225">
        <v>-1</v>
      </c>
      <c r="F225">
        <v>0</v>
      </c>
      <c r="G225">
        <v>1</v>
      </c>
      <c r="H225" s="2">
        <f>H224+$H$2*(Table1[[#This Row],[debug'[0']]]-H224)</f>
        <v>-1.4951051752924105</v>
      </c>
    </row>
    <row r="226" spans="1:8" x14ac:dyDescent="0.25">
      <c r="A226">
        <v>440</v>
      </c>
      <c r="B226">
        <v>-4</v>
      </c>
      <c r="C226">
        <v>0</v>
      </c>
      <c r="D226">
        <v>-1</v>
      </c>
      <c r="E226">
        <v>-1</v>
      </c>
      <c r="F226">
        <v>0</v>
      </c>
      <c r="G226">
        <v>1</v>
      </c>
      <c r="H226" s="2">
        <f>H225+$H$2*(Table1[[#This Row],[debug'[0']]]-H225)</f>
        <v>-1.7311859506719041</v>
      </c>
    </row>
    <row r="227" spans="1:8" x14ac:dyDescent="0.25">
      <c r="A227">
        <v>442</v>
      </c>
      <c r="B227">
        <v>-4</v>
      </c>
      <c r="C227">
        <v>-1</v>
      </c>
      <c r="D227">
        <v>-1</v>
      </c>
      <c r="E227">
        <v>-1</v>
      </c>
      <c r="F227">
        <v>0</v>
      </c>
      <c r="G227">
        <v>0</v>
      </c>
      <c r="H227" s="2">
        <f>H226+$H$2*(Table1[[#This Row],[debug'[0']]]-H226)</f>
        <v>-1.9450166371638178</v>
      </c>
    </row>
    <row r="228" spans="1:8" x14ac:dyDescent="0.25">
      <c r="A228">
        <v>444</v>
      </c>
      <c r="B228">
        <v>-4</v>
      </c>
      <c r="C228">
        <v>-1</v>
      </c>
      <c r="D228">
        <v>-1</v>
      </c>
      <c r="E228">
        <v>-1</v>
      </c>
      <c r="F228">
        <v>-1</v>
      </c>
      <c r="G228">
        <v>0</v>
      </c>
      <c r="H228" s="2">
        <f>H227+$H$2*(Table1[[#This Row],[debug'[0']]]-H227)</f>
        <v>-2.1386942562418798</v>
      </c>
    </row>
    <row r="229" spans="1:8" x14ac:dyDescent="0.25">
      <c r="A229">
        <v>446</v>
      </c>
      <c r="B229">
        <v>-3</v>
      </c>
      <c r="C229">
        <v>-1</v>
      </c>
      <c r="D229">
        <v>-1</v>
      </c>
      <c r="E229">
        <v>-1</v>
      </c>
      <c r="F229">
        <v>-1</v>
      </c>
      <c r="G229">
        <v>0</v>
      </c>
      <c r="H229" s="2">
        <f>H228+$H$2*(Table1[[#This Row],[debug'[0']]]-H228)</f>
        <v>-2.219870410154436</v>
      </c>
    </row>
    <row r="230" spans="1:8" x14ac:dyDescent="0.25">
      <c r="A230">
        <v>448</v>
      </c>
      <c r="B230">
        <v>-3</v>
      </c>
      <c r="C230">
        <v>-2</v>
      </c>
      <c r="D230">
        <v>-1</v>
      </c>
      <c r="E230">
        <v>-1</v>
      </c>
      <c r="F230">
        <v>-1</v>
      </c>
      <c r="G230">
        <v>0</v>
      </c>
      <c r="H230" s="2">
        <f>H229+$H$2*(Table1[[#This Row],[debug'[0']]]-H229)</f>
        <v>-2.2933958918036415</v>
      </c>
    </row>
    <row r="231" spans="1:8" x14ac:dyDescent="0.25">
      <c r="A231">
        <v>450</v>
      </c>
      <c r="B231">
        <v>-2</v>
      </c>
      <c r="C231">
        <v>-2</v>
      </c>
      <c r="D231">
        <v>-1</v>
      </c>
      <c r="E231">
        <v>-2</v>
      </c>
      <c r="F231">
        <v>-1</v>
      </c>
      <c r="G231">
        <v>0</v>
      </c>
      <c r="H231" s="2">
        <f>H230+$H$2*(Table1[[#This Row],[debug'[0']]]-H230)</f>
        <v>-2.2657439804551291</v>
      </c>
    </row>
    <row r="232" spans="1:8" x14ac:dyDescent="0.25">
      <c r="A232">
        <v>452</v>
      </c>
      <c r="B232">
        <v>-1</v>
      </c>
      <c r="C232">
        <v>-2</v>
      </c>
      <c r="D232">
        <v>-1</v>
      </c>
      <c r="E232">
        <v>-2</v>
      </c>
      <c r="F232">
        <v>-1</v>
      </c>
      <c r="G232">
        <v>0</v>
      </c>
      <c r="H232" s="2">
        <f>H231+$H$2*(Table1[[#This Row],[debug'[0']]]-H231)</f>
        <v>-2.1464504207454289</v>
      </c>
    </row>
    <row r="233" spans="1:8" x14ac:dyDescent="0.25">
      <c r="A233">
        <v>454</v>
      </c>
      <c r="B233">
        <v>-1</v>
      </c>
      <c r="C233">
        <v>-2</v>
      </c>
      <c r="D233">
        <v>-1</v>
      </c>
      <c r="E233">
        <v>-2</v>
      </c>
      <c r="F233">
        <v>-1</v>
      </c>
      <c r="G233">
        <v>0</v>
      </c>
      <c r="H233" s="2">
        <f>H232+$H$2*(Table1[[#This Row],[debug'[0']]]-H232)</f>
        <v>-2.0384000141598659</v>
      </c>
    </row>
    <row r="234" spans="1:8" x14ac:dyDescent="0.25">
      <c r="A234">
        <v>456</v>
      </c>
      <c r="B234">
        <v>-1</v>
      </c>
      <c r="C234">
        <v>-1</v>
      </c>
      <c r="D234">
        <v>-1</v>
      </c>
      <c r="E234">
        <v>-2</v>
      </c>
      <c r="F234">
        <v>-1</v>
      </c>
      <c r="G234">
        <v>0</v>
      </c>
      <c r="H234" s="2">
        <f>H233+$H$2*(Table1[[#This Row],[debug'[0']]]-H233)</f>
        <v>-1.9405331184807009</v>
      </c>
    </row>
    <row r="235" spans="1:8" x14ac:dyDescent="0.25">
      <c r="A235">
        <v>458</v>
      </c>
      <c r="B235">
        <v>-2</v>
      </c>
      <c r="C235">
        <v>0</v>
      </c>
      <c r="D235">
        <v>-1</v>
      </c>
      <c r="E235">
        <v>-2</v>
      </c>
      <c r="F235">
        <v>-1</v>
      </c>
      <c r="G235">
        <v>0</v>
      </c>
      <c r="H235" s="2">
        <f>H234+$H$2*(Table1[[#This Row],[debug'[0']]]-H234)</f>
        <v>-1.9461377400240887</v>
      </c>
    </row>
    <row r="236" spans="1:8" x14ac:dyDescent="0.25">
      <c r="A236">
        <v>460</v>
      </c>
      <c r="B236">
        <v>-2</v>
      </c>
      <c r="C236">
        <v>2</v>
      </c>
      <c r="D236">
        <v>-1</v>
      </c>
      <c r="E236">
        <v>-2</v>
      </c>
      <c r="F236">
        <v>-1</v>
      </c>
      <c r="G236">
        <v>0</v>
      </c>
      <c r="H236" s="2">
        <f>H235+$H$2*(Table1[[#This Row],[debug'[0']]]-H235)</f>
        <v>-1.9512141384314707</v>
      </c>
    </row>
    <row r="237" spans="1:8" x14ac:dyDescent="0.25">
      <c r="A237">
        <v>462</v>
      </c>
      <c r="B237">
        <v>-3</v>
      </c>
      <c r="C237">
        <v>2</v>
      </c>
      <c r="D237">
        <v>-1</v>
      </c>
      <c r="E237">
        <v>-2</v>
      </c>
      <c r="F237">
        <v>-1</v>
      </c>
      <c r="G237">
        <v>0</v>
      </c>
      <c r="H237" s="2">
        <f>H236+$H$2*(Table1[[#This Row],[debug'[0']]]-H236)</f>
        <v>-2.0500598771682466</v>
      </c>
    </row>
    <row r="238" spans="1:8" x14ac:dyDescent="0.25">
      <c r="A238">
        <v>464</v>
      </c>
      <c r="B238">
        <v>-4</v>
      </c>
      <c r="C238">
        <v>3</v>
      </c>
      <c r="D238">
        <v>-1</v>
      </c>
      <c r="E238">
        <v>-2</v>
      </c>
      <c r="F238">
        <v>0</v>
      </c>
      <c r="G238">
        <v>-1</v>
      </c>
      <c r="H238" s="2">
        <f>H237+$H$2*(Table1[[#This Row],[debug'[0']]]-H237)</f>
        <v>-2.2338374041130931</v>
      </c>
    </row>
    <row r="239" spans="1:8" x14ac:dyDescent="0.25">
      <c r="A239">
        <v>466</v>
      </c>
      <c r="B239">
        <v>-4</v>
      </c>
      <c r="C239">
        <v>3</v>
      </c>
      <c r="D239">
        <v>-1</v>
      </c>
      <c r="E239">
        <v>-2</v>
      </c>
      <c r="F239">
        <v>0</v>
      </c>
      <c r="G239">
        <v>-1</v>
      </c>
      <c r="H239" s="2">
        <f>H238+$H$2*(Table1[[#This Row],[debug'[0']]]-H238)</f>
        <v>-2.4002943072015945</v>
      </c>
    </row>
    <row r="240" spans="1:8" x14ac:dyDescent="0.25">
      <c r="A240">
        <v>468</v>
      </c>
      <c r="B240">
        <v>-4</v>
      </c>
      <c r="C240">
        <v>4</v>
      </c>
      <c r="D240">
        <v>-1</v>
      </c>
      <c r="E240">
        <v>-2</v>
      </c>
      <c r="F240">
        <v>0</v>
      </c>
      <c r="G240">
        <v>-1</v>
      </c>
      <c r="H240" s="2">
        <f>H239+$H$2*(Table1[[#This Row],[debug'[0']]]-H239)</f>
        <v>-2.5510630167736319</v>
      </c>
    </row>
    <row r="241" spans="1:8" x14ac:dyDescent="0.25">
      <c r="A241">
        <v>470</v>
      </c>
      <c r="B241">
        <v>-4</v>
      </c>
      <c r="C241">
        <v>3</v>
      </c>
      <c r="D241">
        <v>-1</v>
      </c>
      <c r="E241">
        <v>-2</v>
      </c>
      <c r="F241">
        <v>0</v>
      </c>
      <c r="G241">
        <v>-1</v>
      </c>
      <c r="H241" s="2">
        <f>H240+$H$2*(Table1[[#This Row],[debug'[0']]]-H240)</f>
        <v>-2.6876221102341873</v>
      </c>
    </row>
    <row r="242" spans="1:8" x14ac:dyDescent="0.25">
      <c r="A242">
        <v>472</v>
      </c>
      <c r="B242">
        <v>-3</v>
      </c>
      <c r="C242">
        <v>3</v>
      </c>
      <c r="D242">
        <v>-1</v>
      </c>
      <c r="E242">
        <v>-2</v>
      </c>
      <c r="F242">
        <v>0</v>
      </c>
      <c r="G242">
        <v>-1</v>
      </c>
      <c r="H242" s="2">
        <f>H241+$H$2*(Table1[[#This Row],[debug'[0']]]-H241)</f>
        <v>-2.7170630327431522</v>
      </c>
    </row>
    <row r="243" spans="1:8" x14ac:dyDescent="0.25">
      <c r="A243">
        <v>474</v>
      </c>
      <c r="B243">
        <v>-3</v>
      </c>
      <c r="C243">
        <v>2</v>
      </c>
      <c r="D243">
        <v>-1</v>
      </c>
      <c r="E243">
        <v>-3</v>
      </c>
      <c r="F243">
        <v>0</v>
      </c>
      <c r="G243">
        <v>-1</v>
      </c>
      <c r="H243" s="2">
        <f>H242+$H$2*(Table1[[#This Row],[debug'[0']]]-H242)</f>
        <v>-2.7437292136760449</v>
      </c>
    </row>
    <row r="244" spans="1:8" x14ac:dyDescent="0.25">
      <c r="A244">
        <v>476</v>
      </c>
      <c r="B244">
        <v>-2</v>
      </c>
      <c r="C244">
        <v>2</v>
      </c>
      <c r="D244">
        <v>-1</v>
      </c>
      <c r="E244">
        <v>-3</v>
      </c>
      <c r="F244">
        <v>0</v>
      </c>
      <c r="G244">
        <v>-1</v>
      </c>
      <c r="H244" s="2">
        <f>H243+$H$2*(Table1[[#This Row],[debug'[0']]]-H243)</f>
        <v>-2.6736343866577017</v>
      </c>
    </row>
    <row r="245" spans="1:8" x14ac:dyDescent="0.25">
      <c r="A245">
        <v>478</v>
      </c>
      <c r="B245">
        <v>-2</v>
      </c>
      <c r="C245">
        <v>1</v>
      </c>
      <c r="D245">
        <v>0</v>
      </c>
      <c r="E245">
        <v>-3</v>
      </c>
      <c r="F245">
        <v>0</v>
      </c>
      <c r="G245">
        <v>-1</v>
      </c>
      <c r="H245" s="2">
        <f>H244+$H$2*(Table1[[#This Row],[debug'[0']]]-H244)</f>
        <v>-2.6101458414478227</v>
      </c>
    </row>
    <row r="246" spans="1:8" x14ac:dyDescent="0.25">
      <c r="A246">
        <v>480</v>
      </c>
      <c r="B246">
        <v>-1</v>
      </c>
      <c r="C246">
        <v>1</v>
      </c>
      <c r="D246">
        <v>0</v>
      </c>
      <c r="E246">
        <v>-3</v>
      </c>
      <c r="F246">
        <v>0</v>
      </c>
      <c r="G246">
        <v>-1</v>
      </c>
      <c r="H246" s="2">
        <f>H245+$H$2*(Table1[[#This Row],[debug'[0']]]-H245)</f>
        <v>-2.4583931710468034</v>
      </c>
    </row>
    <row r="247" spans="1:8" x14ac:dyDescent="0.25">
      <c r="A247">
        <v>482</v>
      </c>
      <c r="B247">
        <v>-1</v>
      </c>
      <c r="C247">
        <v>0</v>
      </c>
      <c r="D247">
        <v>0</v>
      </c>
      <c r="E247">
        <v>-3</v>
      </c>
      <c r="F247">
        <v>0</v>
      </c>
      <c r="G247">
        <v>-1</v>
      </c>
      <c r="H247" s="2">
        <f>H246+$H$2*(Table1[[#This Row],[debug'[0']]]-H246)</f>
        <v>-2.3209428528806186</v>
      </c>
    </row>
    <row r="248" spans="1:8" x14ac:dyDescent="0.25">
      <c r="A248">
        <v>484</v>
      </c>
      <c r="B248">
        <v>-1</v>
      </c>
      <c r="C248">
        <v>0</v>
      </c>
      <c r="D248">
        <v>0</v>
      </c>
      <c r="E248">
        <v>-3</v>
      </c>
      <c r="F248">
        <v>1</v>
      </c>
      <c r="G248">
        <v>-1</v>
      </c>
      <c r="H248" s="2">
        <f>H247+$H$2*(Table1[[#This Row],[debug'[0']]]-H247)</f>
        <v>-2.1964469220079677</v>
      </c>
    </row>
    <row r="249" spans="1:8" x14ac:dyDescent="0.25">
      <c r="A249">
        <v>486</v>
      </c>
      <c r="B249">
        <v>-1</v>
      </c>
      <c r="C249">
        <v>0</v>
      </c>
      <c r="D249">
        <v>0</v>
      </c>
      <c r="E249">
        <v>-3</v>
      </c>
      <c r="F249">
        <v>1</v>
      </c>
      <c r="G249">
        <v>-1</v>
      </c>
      <c r="H249" s="2">
        <f>H248+$H$2*(Table1[[#This Row],[debug'[0']]]-H248)</f>
        <v>-2.083684456190257</v>
      </c>
    </row>
    <row r="250" spans="1:8" x14ac:dyDescent="0.25">
      <c r="A250">
        <v>488</v>
      </c>
      <c r="B250">
        <v>-1</v>
      </c>
      <c r="C250">
        <v>0</v>
      </c>
      <c r="D250">
        <v>0</v>
      </c>
      <c r="E250">
        <v>-2</v>
      </c>
      <c r="F250">
        <v>1</v>
      </c>
      <c r="G250">
        <v>-1</v>
      </c>
      <c r="H250" s="2">
        <f>H249+$H$2*(Table1[[#This Row],[debug'[0']]]-H249)</f>
        <v>-1.9815496023989541</v>
      </c>
    </row>
    <row r="251" spans="1:8" x14ac:dyDescent="0.25">
      <c r="A251">
        <v>490</v>
      </c>
      <c r="B251">
        <v>-1</v>
      </c>
      <c r="C251">
        <v>0</v>
      </c>
      <c r="D251">
        <v>0</v>
      </c>
      <c r="E251">
        <v>-2</v>
      </c>
      <c r="F251">
        <v>1</v>
      </c>
      <c r="G251">
        <v>-1</v>
      </c>
      <c r="H251" s="2">
        <f>H250+$H$2*(Table1[[#This Row],[debug'[0']]]-H250)</f>
        <v>-1.889040731798038</v>
      </c>
    </row>
    <row r="252" spans="1:8" x14ac:dyDescent="0.25">
      <c r="A252">
        <v>492</v>
      </c>
      <c r="B252">
        <v>-1</v>
      </c>
      <c r="C252">
        <v>0</v>
      </c>
      <c r="D252">
        <v>0</v>
      </c>
      <c r="E252">
        <v>-2</v>
      </c>
      <c r="F252">
        <v>1</v>
      </c>
      <c r="G252">
        <v>-1</v>
      </c>
      <c r="H252" s="2">
        <f>H251+$H$2*(Table1[[#This Row],[debug'[0']]]-H251)</f>
        <v>-1.8052506168452738</v>
      </c>
    </row>
    <row r="253" spans="1:8" x14ac:dyDescent="0.25">
      <c r="A253">
        <v>494</v>
      </c>
      <c r="B253">
        <v>-1</v>
      </c>
      <c r="C253">
        <v>1</v>
      </c>
      <c r="D253">
        <v>0</v>
      </c>
      <c r="E253">
        <v>-2</v>
      </c>
      <c r="F253">
        <v>1</v>
      </c>
      <c r="G253">
        <v>-1</v>
      </c>
      <c r="H253" s="2">
        <f>H252+$H$2*(Table1[[#This Row],[debug'[0']]]-H252)</f>
        <v>-1.729357534179881</v>
      </c>
    </row>
    <row r="254" spans="1:8" x14ac:dyDescent="0.25">
      <c r="A254">
        <v>496</v>
      </c>
      <c r="B254">
        <v>-2</v>
      </c>
      <c r="C254">
        <v>2</v>
      </c>
      <c r="D254">
        <v>0</v>
      </c>
      <c r="E254">
        <v>-2</v>
      </c>
      <c r="F254">
        <v>1</v>
      </c>
      <c r="G254">
        <v>-1</v>
      </c>
      <c r="H254" s="2">
        <f>H253+$H$2*(Table1[[#This Row],[debug'[0']]]-H253)</f>
        <v>-1.7548649856509784</v>
      </c>
    </row>
    <row r="255" spans="1:8" x14ac:dyDescent="0.25">
      <c r="A255">
        <v>498</v>
      </c>
      <c r="B255">
        <v>-2</v>
      </c>
      <c r="C255">
        <v>2</v>
      </c>
      <c r="D255">
        <v>0</v>
      </c>
      <c r="E255">
        <v>-2</v>
      </c>
      <c r="F255">
        <v>1</v>
      </c>
      <c r="G255">
        <v>-1</v>
      </c>
      <c r="H255" s="2">
        <f>H254+$H$2*(Table1[[#This Row],[debug'[0']]]-H254)</f>
        <v>-1.7779684164574738</v>
      </c>
    </row>
    <row r="256" spans="1:8" x14ac:dyDescent="0.25">
      <c r="A256">
        <v>500</v>
      </c>
      <c r="B256">
        <v>-3</v>
      </c>
      <c r="C256">
        <v>2</v>
      </c>
      <c r="D256">
        <v>-1</v>
      </c>
      <c r="E256">
        <v>-2</v>
      </c>
      <c r="F256">
        <v>1</v>
      </c>
      <c r="G256">
        <v>-1</v>
      </c>
      <c r="H256" s="2">
        <f>H255+$H$2*(Table1[[#This Row],[debug'[0']]]-H255)</f>
        <v>-1.8931421798168309</v>
      </c>
    </row>
    <row r="257" spans="1:8" x14ac:dyDescent="0.25">
      <c r="A257">
        <v>502</v>
      </c>
      <c r="B257">
        <v>-2</v>
      </c>
      <c r="C257">
        <v>1</v>
      </c>
      <c r="D257">
        <v>-1</v>
      </c>
      <c r="E257">
        <v>-2</v>
      </c>
      <c r="F257">
        <v>1</v>
      </c>
      <c r="G257">
        <v>-1</v>
      </c>
      <c r="H257" s="2">
        <f>H256+$H$2*(Table1[[#This Row],[debug'[0']]]-H256)</f>
        <v>-1.9032132921028126</v>
      </c>
    </row>
    <row r="258" spans="1:8" x14ac:dyDescent="0.25">
      <c r="A258">
        <v>504</v>
      </c>
      <c r="B258">
        <v>-2</v>
      </c>
      <c r="C258">
        <v>1</v>
      </c>
      <c r="D258">
        <v>0</v>
      </c>
      <c r="E258">
        <v>-2</v>
      </c>
      <c r="F258">
        <v>1</v>
      </c>
      <c r="G258">
        <v>-1</v>
      </c>
      <c r="H258" s="2">
        <f>H257+$H$2*(Table1[[#This Row],[debug'[0']]]-H257)</f>
        <v>-1.912335224417661</v>
      </c>
    </row>
    <row r="259" spans="1:8" x14ac:dyDescent="0.25">
      <c r="A259">
        <v>506</v>
      </c>
      <c r="B259">
        <v>-2</v>
      </c>
      <c r="C259">
        <v>0</v>
      </c>
      <c r="D259">
        <v>0</v>
      </c>
      <c r="E259">
        <v>-2</v>
      </c>
      <c r="F259">
        <v>1</v>
      </c>
      <c r="G259">
        <v>0</v>
      </c>
      <c r="H259" s="2">
        <f>H258+$H$2*(Table1[[#This Row],[debug'[0']]]-H258)</f>
        <v>-1.9205974348661032</v>
      </c>
    </row>
    <row r="260" spans="1:8" x14ac:dyDescent="0.25">
      <c r="A260">
        <v>508</v>
      </c>
      <c r="B260">
        <v>-1</v>
      </c>
      <c r="C260">
        <v>-1</v>
      </c>
      <c r="D260">
        <v>0</v>
      </c>
      <c r="E260">
        <v>-2</v>
      </c>
      <c r="F260">
        <v>1</v>
      </c>
      <c r="G260">
        <v>0</v>
      </c>
      <c r="H260" s="2">
        <f>H259+$H$2*(Table1[[#This Row],[debug'[0']]]-H259)</f>
        <v>-1.8338331707174345</v>
      </c>
    </row>
    <row r="261" spans="1:8" x14ac:dyDescent="0.25">
      <c r="A261">
        <v>510</v>
      </c>
      <c r="B261">
        <v>0</v>
      </c>
      <c r="C261">
        <v>-1</v>
      </c>
      <c r="D261">
        <v>0</v>
      </c>
      <c r="E261">
        <v>-2</v>
      </c>
      <c r="F261">
        <v>1</v>
      </c>
      <c r="G261">
        <v>0</v>
      </c>
      <c r="H261" s="2">
        <f>H260+$H$2*(Table1[[#This Row],[debug'[0']]]-H260)</f>
        <v>-1.6609984662063795</v>
      </c>
    </row>
    <row r="262" spans="1:8" x14ac:dyDescent="0.25">
      <c r="A262">
        <v>512</v>
      </c>
      <c r="B262">
        <v>0</v>
      </c>
      <c r="C262">
        <v>-2</v>
      </c>
      <c r="D262">
        <v>0</v>
      </c>
      <c r="E262">
        <v>-2</v>
      </c>
      <c r="F262">
        <v>1</v>
      </c>
      <c r="G262">
        <v>0</v>
      </c>
      <c r="H262" s="2">
        <f>H261+$H$2*(Table1[[#This Row],[debug'[0']]]-H261)</f>
        <v>-1.5044530488346433</v>
      </c>
    </row>
    <row r="263" spans="1:8" x14ac:dyDescent="0.25">
      <c r="A263">
        <v>514</v>
      </c>
      <c r="B263">
        <v>0</v>
      </c>
      <c r="C263">
        <v>-2</v>
      </c>
      <c r="D263">
        <v>0</v>
      </c>
      <c r="E263">
        <v>-2</v>
      </c>
      <c r="F263">
        <v>1</v>
      </c>
      <c r="G263">
        <v>0</v>
      </c>
      <c r="H263" s="2">
        <f>H262+$H$2*(Table1[[#This Row],[debug'[0']]]-H262)</f>
        <v>-1.3626616894579529</v>
      </c>
    </row>
    <row r="264" spans="1:8" x14ac:dyDescent="0.25">
      <c r="A264">
        <v>516</v>
      </c>
      <c r="B264">
        <v>0</v>
      </c>
      <c r="C264">
        <v>-2</v>
      </c>
      <c r="D264">
        <v>0</v>
      </c>
      <c r="E264">
        <v>-2</v>
      </c>
      <c r="F264">
        <v>1</v>
      </c>
      <c r="G264">
        <v>0</v>
      </c>
      <c r="H264" s="2">
        <f>H263+$H$2*(Table1[[#This Row],[debug'[0']]]-H263)</f>
        <v>-1.2342338508700721</v>
      </c>
    </row>
    <row r="265" spans="1:8" x14ac:dyDescent="0.25">
      <c r="A265">
        <v>518</v>
      </c>
      <c r="B265">
        <v>0</v>
      </c>
      <c r="C265">
        <v>-1</v>
      </c>
      <c r="D265">
        <v>1</v>
      </c>
      <c r="E265">
        <v>-2</v>
      </c>
      <c r="F265">
        <v>1</v>
      </c>
      <c r="G265">
        <v>0</v>
      </c>
      <c r="H265" s="2">
        <f>H264+$H$2*(Table1[[#This Row],[debug'[0']]]-H264)</f>
        <v>-1.1179100509089144</v>
      </c>
    </row>
    <row r="266" spans="1:8" x14ac:dyDescent="0.25">
      <c r="A266">
        <v>520</v>
      </c>
      <c r="B266">
        <v>0</v>
      </c>
      <c r="C266">
        <v>-1</v>
      </c>
      <c r="D266">
        <v>1</v>
      </c>
      <c r="E266">
        <v>-2</v>
      </c>
      <c r="F266">
        <v>0</v>
      </c>
      <c r="G266">
        <v>0</v>
      </c>
      <c r="H266" s="2">
        <f>H265+$H$2*(Table1[[#This Row],[debug'[0']]]-H265)</f>
        <v>-1.0125495108096252</v>
      </c>
    </row>
    <row r="267" spans="1:8" x14ac:dyDescent="0.25">
      <c r="A267">
        <v>522</v>
      </c>
      <c r="B267">
        <v>0</v>
      </c>
      <c r="C267">
        <v>-1</v>
      </c>
      <c r="D267">
        <v>1</v>
      </c>
      <c r="E267">
        <v>-1</v>
      </c>
      <c r="F267">
        <v>0</v>
      </c>
      <c r="G267">
        <v>0</v>
      </c>
      <c r="H267" s="2">
        <f>H266+$H$2*(Table1[[#This Row],[debug'[0']]]-H266)</f>
        <v>-0.91711896767296142</v>
      </c>
    </row>
    <row r="268" spans="1:8" x14ac:dyDescent="0.25">
      <c r="A268">
        <v>524</v>
      </c>
      <c r="B268">
        <v>0</v>
      </c>
      <c r="C268">
        <v>-1</v>
      </c>
      <c r="D268">
        <v>1</v>
      </c>
      <c r="E268">
        <v>-1</v>
      </c>
      <c r="F268">
        <v>0</v>
      </c>
      <c r="G268">
        <v>0</v>
      </c>
      <c r="H268" s="2">
        <f>H267+$H$2*(Table1[[#This Row],[debug'[0']]]-H267)</f>
        <v>-0.83068254133368447</v>
      </c>
    </row>
    <row r="269" spans="1:8" x14ac:dyDescent="0.25">
      <c r="A269">
        <v>526</v>
      </c>
      <c r="B269">
        <v>0</v>
      </c>
      <c r="C269">
        <v>0</v>
      </c>
      <c r="D269">
        <v>0</v>
      </c>
      <c r="E269">
        <v>-1</v>
      </c>
      <c r="F269">
        <v>0</v>
      </c>
      <c r="G269">
        <v>0</v>
      </c>
      <c r="H269" s="2">
        <f>H268+$H$2*(Table1[[#This Row],[debug'[0']]]-H268)</f>
        <v>-0.75239255625410839</v>
      </c>
    </row>
    <row r="270" spans="1:8" x14ac:dyDescent="0.25">
      <c r="A270">
        <v>528</v>
      </c>
      <c r="B270">
        <v>-1</v>
      </c>
      <c r="C270">
        <v>0</v>
      </c>
      <c r="D270">
        <v>0</v>
      </c>
      <c r="E270">
        <v>-1</v>
      </c>
      <c r="F270">
        <v>0</v>
      </c>
      <c r="G270">
        <v>0</v>
      </c>
      <c r="H270" s="2">
        <f>H269+$H$2*(Table1[[#This Row],[debug'[0']]]-H269)</f>
        <v>-0.77572900804149558</v>
      </c>
    </row>
    <row r="271" spans="1:8" x14ac:dyDescent="0.25">
      <c r="A271">
        <v>530</v>
      </c>
      <c r="B271">
        <v>0</v>
      </c>
      <c r="C271">
        <v>1</v>
      </c>
      <c r="D271">
        <v>0</v>
      </c>
      <c r="E271">
        <v>-1</v>
      </c>
      <c r="F271">
        <v>0</v>
      </c>
      <c r="G271">
        <v>0</v>
      </c>
      <c r="H271" s="2">
        <f>H270+$H$2*(Table1[[#This Row],[debug'[0']]]-H270)</f>
        <v>-0.70261827145630584</v>
      </c>
    </row>
    <row r="272" spans="1:8" x14ac:dyDescent="0.25">
      <c r="A272">
        <v>532</v>
      </c>
      <c r="B272">
        <v>-1</v>
      </c>
      <c r="C272">
        <v>1</v>
      </c>
      <c r="D272">
        <v>0</v>
      </c>
      <c r="E272">
        <v>-1</v>
      </c>
      <c r="F272">
        <v>0</v>
      </c>
      <c r="G272">
        <v>0</v>
      </c>
      <c r="H272" s="2">
        <f>H271+$H$2*(Table1[[#This Row],[debug'[0']]]-H271)</f>
        <v>-0.73064583906744696</v>
      </c>
    </row>
    <row r="273" spans="1:8" x14ac:dyDescent="0.25">
      <c r="A273">
        <v>534</v>
      </c>
      <c r="B273">
        <v>-1</v>
      </c>
      <c r="C273">
        <v>1</v>
      </c>
      <c r="D273">
        <v>0</v>
      </c>
      <c r="E273">
        <v>-1</v>
      </c>
      <c r="F273">
        <v>0</v>
      </c>
      <c r="G273">
        <v>0</v>
      </c>
      <c r="H273" s="2">
        <f>H272+$H$2*(Table1[[#This Row],[debug'[0']]]-H272)</f>
        <v>-0.75603187066343347</v>
      </c>
    </row>
    <row r="274" spans="1:8" x14ac:dyDescent="0.25">
      <c r="A274">
        <v>536</v>
      </c>
      <c r="B274">
        <v>0</v>
      </c>
      <c r="C274">
        <v>0</v>
      </c>
      <c r="D274">
        <v>0</v>
      </c>
      <c r="E274">
        <v>-1</v>
      </c>
      <c r="F274">
        <v>0</v>
      </c>
      <c r="G274">
        <v>0</v>
      </c>
      <c r="H274" s="2">
        <f>H273+$H$2*(Table1[[#This Row],[debug'[0']]]-H273)</f>
        <v>-0.68477754554075376</v>
      </c>
    </row>
    <row r="275" spans="1:8" x14ac:dyDescent="0.25">
      <c r="A275">
        <v>538</v>
      </c>
      <c r="B275">
        <v>0</v>
      </c>
      <c r="C275">
        <v>-1</v>
      </c>
      <c r="D275">
        <v>0</v>
      </c>
      <c r="E275">
        <v>-1</v>
      </c>
      <c r="F275">
        <v>0</v>
      </c>
      <c r="G275">
        <v>0</v>
      </c>
      <c r="H275" s="2">
        <f>H274+$H$2*(Table1[[#This Row],[debug'[0']]]-H274)</f>
        <v>-0.6202387823483313</v>
      </c>
    </row>
    <row r="276" spans="1:8" x14ac:dyDescent="0.25">
      <c r="A276">
        <v>540</v>
      </c>
      <c r="B276">
        <v>1</v>
      </c>
      <c r="C276">
        <v>-2</v>
      </c>
      <c r="D276">
        <v>-1</v>
      </c>
      <c r="E276">
        <v>-1</v>
      </c>
      <c r="F276">
        <v>0</v>
      </c>
      <c r="G276">
        <v>0</v>
      </c>
      <c r="H276" s="2">
        <f>H275+$H$2*(Table1[[#This Row],[debug'[0']]]-H275)</f>
        <v>-0.46753487467772759</v>
      </c>
    </row>
    <row r="277" spans="1:8" x14ac:dyDescent="0.25">
      <c r="A277">
        <v>542</v>
      </c>
      <c r="B277">
        <v>1</v>
      </c>
      <c r="C277">
        <v>-2</v>
      </c>
      <c r="D277">
        <v>0</v>
      </c>
      <c r="E277">
        <v>-1</v>
      </c>
      <c r="F277">
        <v>0</v>
      </c>
      <c r="G277">
        <v>0</v>
      </c>
      <c r="H277" s="2">
        <f>H276+$H$2*(Table1[[#This Row],[debug'[0']]]-H276)</f>
        <v>-0.32922297124249655</v>
      </c>
    </row>
    <row r="278" spans="1:8" x14ac:dyDescent="0.25">
      <c r="A278">
        <v>544</v>
      </c>
      <c r="B278">
        <v>1</v>
      </c>
      <c r="C278">
        <v>-3</v>
      </c>
      <c r="D278">
        <v>0</v>
      </c>
      <c r="E278">
        <v>-1</v>
      </c>
      <c r="F278">
        <v>0</v>
      </c>
      <c r="G278">
        <v>0</v>
      </c>
      <c r="H278" s="2">
        <f>H277+$H$2*(Table1[[#This Row],[debug'[0']]]-H277)</f>
        <v>-0.20394665759934985</v>
      </c>
    </row>
    <row r="279" spans="1:8" x14ac:dyDescent="0.25">
      <c r="A279">
        <v>546</v>
      </c>
      <c r="B279">
        <v>1</v>
      </c>
      <c r="C279">
        <v>-2</v>
      </c>
      <c r="D279">
        <v>0</v>
      </c>
      <c r="E279">
        <v>0</v>
      </c>
      <c r="F279">
        <v>0</v>
      </c>
      <c r="G279">
        <v>0</v>
      </c>
      <c r="H279" s="2">
        <f>H278+$H$2*(Table1[[#This Row],[debug'[0']]]-H278)</f>
        <v>-9.0477358354506751E-2</v>
      </c>
    </row>
    <row r="280" spans="1:8" x14ac:dyDescent="0.25">
      <c r="A280">
        <v>548</v>
      </c>
      <c r="B280">
        <v>0</v>
      </c>
      <c r="C280">
        <v>-2</v>
      </c>
      <c r="D280">
        <v>0</v>
      </c>
      <c r="E280">
        <v>0</v>
      </c>
      <c r="F280">
        <v>-1</v>
      </c>
      <c r="G280">
        <v>0</v>
      </c>
      <c r="H280" s="2">
        <f>H279+$H$2*(Table1[[#This Row],[debug'[0']]]-H279)</f>
        <v>-8.1950068224824868E-2</v>
      </c>
    </row>
    <row r="281" spans="1:8" x14ac:dyDescent="0.25">
      <c r="A281">
        <v>550</v>
      </c>
      <c r="B281">
        <v>1</v>
      </c>
      <c r="C281">
        <v>-2</v>
      </c>
      <c r="D281">
        <v>0</v>
      </c>
      <c r="E281">
        <v>0</v>
      </c>
      <c r="F281">
        <v>-1</v>
      </c>
      <c r="G281">
        <v>0</v>
      </c>
      <c r="H281" s="2">
        <f>H280+$H$2*(Table1[[#This Row],[debug'[0']]]-H280)</f>
        <v>2.0021323351757686E-2</v>
      </c>
    </row>
    <row r="282" spans="1:8" x14ac:dyDescent="0.25">
      <c r="A282">
        <v>552</v>
      </c>
      <c r="B282">
        <v>0</v>
      </c>
      <c r="C282">
        <v>-1</v>
      </c>
      <c r="D282">
        <v>0</v>
      </c>
      <c r="E282">
        <v>0</v>
      </c>
      <c r="F282">
        <v>-1</v>
      </c>
      <c r="G282">
        <v>0</v>
      </c>
      <c r="H282" s="2">
        <f>H281+$H$2*(Table1[[#This Row],[debug'[0']]]-H281)</f>
        <v>1.8134358081046853E-2</v>
      </c>
    </row>
    <row r="283" spans="1:8" x14ac:dyDescent="0.25">
      <c r="A283">
        <v>554</v>
      </c>
      <c r="B283">
        <v>1</v>
      </c>
      <c r="C283">
        <v>-1</v>
      </c>
      <c r="D283">
        <v>0</v>
      </c>
      <c r="E283">
        <v>0</v>
      </c>
      <c r="F283">
        <v>-1</v>
      </c>
      <c r="G283">
        <v>0</v>
      </c>
      <c r="H283" s="2">
        <f>H282+$H$2*(Table1[[#This Row],[debug'[0']]]-H282)</f>
        <v>0.11067301470499114</v>
      </c>
    </row>
    <row r="284" spans="1:8" x14ac:dyDescent="0.25">
      <c r="A284">
        <v>556</v>
      </c>
      <c r="B284">
        <v>0</v>
      </c>
      <c r="C284">
        <v>0</v>
      </c>
      <c r="D284">
        <v>0</v>
      </c>
      <c r="E284">
        <v>0</v>
      </c>
      <c r="F284">
        <v>-1</v>
      </c>
      <c r="G284">
        <v>0</v>
      </c>
      <c r="H284" s="2">
        <f>H283+$H$2*(Table1[[#This Row],[debug'[0']]]-H283)</f>
        <v>0.10024232880655608</v>
      </c>
    </row>
    <row r="285" spans="1:8" x14ac:dyDescent="0.25">
      <c r="A285">
        <v>558</v>
      </c>
      <c r="B285">
        <v>0</v>
      </c>
      <c r="C285">
        <v>0</v>
      </c>
      <c r="D285">
        <v>0</v>
      </c>
      <c r="E285">
        <v>0</v>
      </c>
      <c r="F285">
        <v>-1</v>
      </c>
      <c r="G285">
        <v>0</v>
      </c>
      <c r="H285" s="2">
        <f>H284+$H$2*(Table1[[#This Row],[debug'[0']]]-H284)</f>
        <v>9.0794711893833813E-2</v>
      </c>
    </row>
    <row r="286" spans="1:8" x14ac:dyDescent="0.25">
      <c r="A286">
        <v>560</v>
      </c>
      <c r="B286">
        <v>1</v>
      </c>
      <c r="C286">
        <v>1</v>
      </c>
      <c r="D286">
        <v>0</v>
      </c>
      <c r="E286">
        <v>0</v>
      </c>
      <c r="F286">
        <v>-1</v>
      </c>
      <c r="G286">
        <v>0</v>
      </c>
      <c r="H286" s="2">
        <f>H285+$H$2*(Table1[[#This Row],[debug'[0']]]-H285)</f>
        <v>0.17648529150541348</v>
      </c>
    </row>
    <row r="287" spans="1:8" x14ac:dyDescent="0.25">
      <c r="A287">
        <v>562</v>
      </c>
      <c r="B287">
        <v>1</v>
      </c>
      <c r="C287">
        <v>2</v>
      </c>
      <c r="D287">
        <v>0</v>
      </c>
      <c r="E287">
        <v>0</v>
      </c>
      <c r="F287">
        <v>-1</v>
      </c>
      <c r="G287">
        <v>0</v>
      </c>
      <c r="H287" s="2">
        <f>H286+$H$2*(Table1[[#This Row],[debug'[0']]]-H286)</f>
        <v>0.25409972425530547</v>
      </c>
    </row>
    <row r="288" spans="1:8" x14ac:dyDescent="0.25">
      <c r="A288">
        <v>564</v>
      </c>
      <c r="B288">
        <v>1</v>
      </c>
      <c r="C288">
        <v>2</v>
      </c>
      <c r="D288">
        <v>0</v>
      </c>
      <c r="E288">
        <v>0</v>
      </c>
      <c r="F288">
        <v>-1</v>
      </c>
      <c r="G288">
        <v>0</v>
      </c>
      <c r="H288" s="2">
        <f>H287+$H$2*(Table1[[#This Row],[debug'[0']]]-H287)</f>
        <v>0.32439916905300947</v>
      </c>
    </row>
    <row r="289" spans="1:8" x14ac:dyDescent="0.25">
      <c r="A289">
        <v>566</v>
      </c>
      <c r="B289">
        <v>1</v>
      </c>
      <c r="C289">
        <v>3</v>
      </c>
      <c r="D289">
        <v>0</v>
      </c>
      <c r="E289">
        <v>0</v>
      </c>
      <c r="F289">
        <v>-1</v>
      </c>
      <c r="G289">
        <v>0</v>
      </c>
      <c r="H289" s="2">
        <f>H288+$H$2*(Table1[[#This Row],[debug'[0']]]-H288)</f>
        <v>0.38807304727087621</v>
      </c>
    </row>
    <row r="290" spans="1:8" x14ac:dyDescent="0.25">
      <c r="A290">
        <v>568</v>
      </c>
      <c r="B290">
        <v>2</v>
      </c>
      <c r="C290">
        <v>3</v>
      </c>
      <c r="D290">
        <v>0</v>
      </c>
      <c r="E290">
        <v>0</v>
      </c>
      <c r="F290">
        <v>0</v>
      </c>
      <c r="G290">
        <v>0</v>
      </c>
      <c r="H290" s="2">
        <f>H289+$H$2*(Table1[[#This Row],[debug'[0']]]-H289)</f>
        <v>0.53999358345539217</v>
      </c>
    </row>
    <row r="291" spans="1:8" x14ac:dyDescent="0.25">
      <c r="A291">
        <v>570</v>
      </c>
      <c r="B291">
        <v>2</v>
      </c>
      <c r="C291">
        <v>2</v>
      </c>
      <c r="D291">
        <v>0</v>
      </c>
      <c r="E291">
        <v>0</v>
      </c>
      <c r="F291">
        <v>0</v>
      </c>
      <c r="G291">
        <v>0</v>
      </c>
      <c r="H291" s="2">
        <f>H290+$H$2*(Table1[[#This Row],[debug'[0']]]-H290)</f>
        <v>0.67759594642770715</v>
      </c>
    </row>
    <row r="292" spans="1:8" x14ac:dyDescent="0.25">
      <c r="A292">
        <v>572</v>
      </c>
      <c r="B292">
        <v>2</v>
      </c>
      <c r="C292">
        <v>2</v>
      </c>
      <c r="D292">
        <v>0</v>
      </c>
      <c r="E292">
        <v>0</v>
      </c>
      <c r="F292">
        <v>0</v>
      </c>
      <c r="G292">
        <v>0</v>
      </c>
      <c r="H292" s="2">
        <f>H291+$H$2*(Table1[[#This Row],[debug'[0']]]-H291)</f>
        <v>0.80222959222110957</v>
      </c>
    </row>
    <row r="293" spans="1:8" x14ac:dyDescent="0.25">
      <c r="A293">
        <v>574</v>
      </c>
      <c r="B293">
        <v>2</v>
      </c>
      <c r="C293">
        <v>1</v>
      </c>
      <c r="D293">
        <v>0</v>
      </c>
      <c r="E293">
        <v>1</v>
      </c>
      <c r="F293">
        <v>0</v>
      </c>
      <c r="G293">
        <v>0</v>
      </c>
      <c r="H293" s="2">
        <f>H292+$H$2*(Table1[[#This Row],[debug'[0']]]-H292)</f>
        <v>0.91511679363407195</v>
      </c>
    </row>
    <row r="294" spans="1:8" x14ac:dyDescent="0.25">
      <c r="A294">
        <v>576</v>
      </c>
      <c r="B294">
        <v>3</v>
      </c>
      <c r="C294">
        <v>0</v>
      </c>
      <c r="D294">
        <v>0</v>
      </c>
      <c r="E294">
        <v>1</v>
      </c>
      <c r="F294">
        <v>0</v>
      </c>
      <c r="G294">
        <v>0</v>
      </c>
      <c r="H294" s="2">
        <f>H293+$H$2*(Table1[[#This Row],[debug'[0']]]-H293)</f>
        <v>1.1116124065754298</v>
      </c>
    </row>
    <row r="295" spans="1:8" x14ac:dyDescent="0.25">
      <c r="A295">
        <v>578</v>
      </c>
      <c r="B295">
        <v>2</v>
      </c>
      <c r="C295">
        <v>0</v>
      </c>
      <c r="D295">
        <v>0</v>
      </c>
      <c r="E295">
        <v>1</v>
      </c>
      <c r="F295">
        <v>0</v>
      </c>
      <c r="G295">
        <v>0</v>
      </c>
      <c r="H295" s="2">
        <f>H294+$H$2*(Table1[[#This Row],[debug'[0']]]-H294)</f>
        <v>1.1953409646867181</v>
      </c>
    </row>
    <row r="296" spans="1:8" x14ac:dyDescent="0.25">
      <c r="A296">
        <v>580</v>
      </c>
      <c r="B296">
        <v>2</v>
      </c>
      <c r="C296">
        <v>0</v>
      </c>
      <c r="D296">
        <v>0</v>
      </c>
      <c r="E296">
        <v>1</v>
      </c>
      <c r="F296">
        <v>0</v>
      </c>
      <c r="G296">
        <v>0</v>
      </c>
      <c r="H296" s="2">
        <f>H295+$H$2*(Table1[[#This Row],[debug'[0']]]-H295)</f>
        <v>1.2711782921062638</v>
      </c>
    </row>
    <row r="297" spans="1:8" x14ac:dyDescent="0.25">
      <c r="A297">
        <v>582</v>
      </c>
      <c r="B297">
        <v>2</v>
      </c>
      <c r="C297">
        <v>0</v>
      </c>
      <c r="D297">
        <v>0</v>
      </c>
      <c r="E297">
        <v>1</v>
      </c>
      <c r="F297">
        <v>0</v>
      </c>
      <c r="G297">
        <v>0</v>
      </c>
      <c r="H297" s="2">
        <f>H296+$H$2*(Table1[[#This Row],[debug'[0']]]-H296)</f>
        <v>1.3398681198051356</v>
      </c>
    </row>
    <row r="298" spans="1:8" x14ac:dyDescent="0.25">
      <c r="A298">
        <v>584</v>
      </c>
      <c r="B298">
        <v>2</v>
      </c>
      <c r="C298">
        <v>0</v>
      </c>
      <c r="D298">
        <v>1</v>
      </c>
      <c r="E298">
        <v>1</v>
      </c>
      <c r="F298">
        <v>0</v>
      </c>
      <c r="G298">
        <v>0</v>
      </c>
      <c r="H298" s="2">
        <f>H297+$H$2*(Table1[[#This Row],[debug'[0']]]-H297)</f>
        <v>1.4020840837617536</v>
      </c>
    </row>
    <row r="299" spans="1:8" x14ac:dyDescent="0.25">
      <c r="A299">
        <v>586</v>
      </c>
      <c r="B299">
        <v>2</v>
      </c>
      <c r="C299">
        <v>0</v>
      </c>
      <c r="D299">
        <v>0</v>
      </c>
      <c r="E299">
        <v>1</v>
      </c>
      <c r="F299">
        <v>0</v>
      </c>
      <c r="G299">
        <v>0</v>
      </c>
      <c r="H299" s="2">
        <f>H298+$H$2*(Table1[[#This Row],[debug'[0']]]-H298)</f>
        <v>1.4584363312593083</v>
      </c>
    </row>
    <row r="300" spans="1:8" x14ac:dyDescent="0.25">
      <c r="A300">
        <v>588</v>
      </c>
      <c r="B300">
        <v>2</v>
      </c>
      <c r="C300">
        <v>0</v>
      </c>
      <c r="D300">
        <v>0</v>
      </c>
      <c r="E300">
        <v>1</v>
      </c>
      <c r="F300">
        <v>0</v>
      </c>
      <c r="G300">
        <v>0</v>
      </c>
      <c r="H300" s="2">
        <f>H299+$H$2*(Table1[[#This Row],[debug'[0']]]-H299)</f>
        <v>1.5094775045543152</v>
      </c>
    </row>
    <row r="301" spans="1:8" x14ac:dyDescent="0.25">
      <c r="A301">
        <v>590</v>
      </c>
      <c r="B301">
        <v>1</v>
      </c>
      <c r="C301">
        <v>1</v>
      </c>
      <c r="D301">
        <v>0</v>
      </c>
      <c r="E301">
        <v>1</v>
      </c>
      <c r="F301">
        <v>1</v>
      </c>
      <c r="G301">
        <v>0</v>
      </c>
      <c r="H301" s="2">
        <f>H300+$H$2*(Table1[[#This Row],[debug'[0']]]-H300)</f>
        <v>1.4614603809900022</v>
      </c>
    </row>
    <row r="302" spans="1:8" x14ac:dyDescent="0.25">
      <c r="A302">
        <v>592</v>
      </c>
      <c r="B302">
        <v>2</v>
      </c>
      <c r="C302">
        <v>1</v>
      </c>
      <c r="D302">
        <v>0</v>
      </c>
      <c r="E302">
        <v>1</v>
      </c>
      <c r="F302">
        <v>1</v>
      </c>
      <c r="G302">
        <v>0</v>
      </c>
      <c r="H302" s="2">
        <f>H301+$H$2*(Table1[[#This Row],[debug'[0']]]-H301)</f>
        <v>1.5122165443124678</v>
      </c>
    </row>
    <row r="303" spans="1:8" x14ac:dyDescent="0.25">
      <c r="A303">
        <v>594</v>
      </c>
      <c r="B303">
        <v>2</v>
      </c>
      <c r="C303">
        <v>2</v>
      </c>
      <c r="D303">
        <v>0</v>
      </c>
      <c r="E303">
        <v>1</v>
      </c>
      <c r="F303">
        <v>1</v>
      </c>
      <c r="G303">
        <v>0</v>
      </c>
      <c r="H303" s="2">
        <f>H302+$H$2*(Table1[[#This Row],[debug'[0']]]-H302)</f>
        <v>1.5581890519403856</v>
      </c>
    </row>
    <row r="304" spans="1:8" x14ac:dyDescent="0.25">
      <c r="A304">
        <v>596</v>
      </c>
      <c r="B304">
        <v>1</v>
      </c>
      <c r="C304">
        <v>2</v>
      </c>
      <c r="D304">
        <v>0</v>
      </c>
      <c r="E304">
        <v>1</v>
      </c>
      <c r="F304">
        <v>1</v>
      </c>
      <c r="G304">
        <v>0</v>
      </c>
      <c r="H304" s="2">
        <f>H303+$H$2*(Table1[[#This Row],[debug'[0']]]-H303)</f>
        <v>1.5055809731936807</v>
      </c>
    </row>
    <row r="305" spans="1:8" x14ac:dyDescent="0.25">
      <c r="A305">
        <v>598</v>
      </c>
      <c r="B305">
        <v>2</v>
      </c>
      <c r="C305">
        <v>2</v>
      </c>
      <c r="D305">
        <v>0</v>
      </c>
      <c r="E305">
        <v>2</v>
      </c>
      <c r="F305">
        <v>1</v>
      </c>
      <c r="G305">
        <v>0</v>
      </c>
      <c r="H305" s="2">
        <f>H304+$H$2*(Table1[[#This Row],[debug'[0']]]-H304)</f>
        <v>1.552178868665973</v>
      </c>
    </row>
    <row r="306" spans="1:8" x14ac:dyDescent="0.25">
      <c r="A306">
        <v>600</v>
      </c>
      <c r="B306">
        <v>1</v>
      </c>
      <c r="C306">
        <v>2</v>
      </c>
      <c r="D306">
        <v>0</v>
      </c>
      <c r="E306">
        <v>2</v>
      </c>
      <c r="F306">
        <v>1</v>
      </c>
      <c r="G306">
        <v>0</v>
      </c>
      <c r="H306" s="2">
        <f>H305+$H$2*(Table1[[#This Row],[debug'[0']]]-H305)</f>
        <v>1.5001372363479166</v>
      </c>
    </row>
    <row r="307" spans="1:8" x14ac:dyDescent="0.25">
      <c r="A307">
        <v>602</v>
      </c>
      <c r="B307">
        <v>2</v>
      </c>
      <c r="C307">
        <v>1</v>
      </c>
      <c r="D307">
        <v>0</v>
      </c>
      <c r="E307">
        <v>2</v>
      </c>
      <c r="F307">
        <v>1</v>
      </c>
      <c r="G307">
        <v>0</v>
      </c>
      <c r="H307" s="2">
        <f>H306+$H$2*(Table1[[#This Row],[debug'[0']]]-H306)</f>
        <v>1.5472481919306909</v>
      </c>
    </row>
    <row r="308" spans="1:8" x14ac:dyDescent="0.25">
      <c r="A308">
        <v>604</v>
      </c>
      <c r="B308">
        <v>1</v>
      </c>
      <c r="C308">
        <v>1</v>
      </c>
      <c r="D308">
        <v>0</v>
      </c>
      <c r="E308">
        <v>2</v>
      </c>
      <c r="F308">
        <v>1</v>
      </c>
      <c r="G308">
        <v>0</v>
      </c>
      <c r="H308" s="2">
        <f>H307+$H$2*(Table1[[#This Row],[debug'[0']]]-H307)</f>
        <v>1.4956712649468982</v>
      </c>
    </row>
    <row r="309" spans="1:8" x14ac:dyDescent="0.25">
      <c r="A309">
        <v>606</v>
      </c>
      <c r="B309">
        <v>2</v>
      </c>
      <c r="C309">
        <v>0</v>
      </c>
      <c r="D309">
        <v>0</v>
      </c>
      <c r="E309">
        <v>2</v>
      </c>
      <c r="F309">
        <v>1</v>
      </c>
      <c r="G309">
        <v>0</v>
      </c>
      <c r="H309" s="2">
        <f>H308+$H$2*(Table1[[#This Row],[debug'[0']]]-H308)</f>
        <v>1.5432031284180099</v>
      </c>
    </row>
    <row r="310" spans="1:8" x14ac:dyDescent="0.25">
      <c r="A310">
        <v>608</v>
      </c>
      <c r="B310">
        <v>2</v>
      </c>
      <c r="C310">
        <v>-1</v>
      </c>
      <c r="D310">
        <v>0</v>
      </c>
      <c r="E310">
        <v>2</v>
      </c>
      <c r="F310">
        <v>1</v>
      </c>
      <c r="G310">
        <v>0</v>
      </c>
      <c r="H310" s="2">
        <f>H309+$H$2*(Table1[[#This Row],[debug'[0']]]-H309)</f>
        <v>1.5862552192963533</v>
      </c>
    </row>
    <row r="311" spans="1:8" x14ac:dyDescent="0.25">
      <c r="A311">
        <v>610</v>
      </c>
      <c r="B311">
        <v>2</v>
      </c>
      <c r="C311">
        <v>-1</v>
      </c>
      <c r="D311">
        <v>0</v>
      </c>
      <c r="E311">
        <v>2</v>
      </c>
      <c r="F311">
        <v>1</v>
      </c>
      <c r="G311">
        <v>0</v>
      </c>
      <c r="H311" s="2">
        <f>H310+$H$2*(Table1[[#This Row],[debug'[0']]]-H310)</f>
        <v>1.6252497462019442</v>
      </c>
    </row>
    <row r="312" spans="1:8" x14ac:dyDescent="0.25">
      <c r="A312">
        <v>612</v>
      </c>
      <c r="B312">
        <v>2</v>
      </c>
      <c r="C312">
        <v>-2</v>
      </c>
      <c r="D312">
        <v>0</v>
      </c>
      <c r="E312">
        <v>2</v>
      </c>
      <c r="F312">
        <v>1</v>
      </c>
      <c r="G312">
        <v>0</v>
      </c>
      <c r="H312" s="2">
        <f>H311+$H$2*(Table1[[#This Row],[debug'[0']]]-H311)</f>
        <v>1.6605691255298307</v>
      </c>
    </row>
    <row r="313" spans="1:8" x14ac:dyDescent="0.25">
      <c r="A313">
        <v>614</v>
      </c>
      <c r="B313">
        <v>2</v>
      </c>
      <c r="C313">
        <v>-2</v>
      </c>
      <c r="D313">
        <v>0</v>
      </c>
      <c r="E313">
        <v>2</v>
      </c>
      <c r="F313">
        <v>1</v>
      </c>
      <c r="G313">
        <v>0</v>
      </c>
      <c r="H313" s="2">
        <f>H312+$H$2*(Table1[[#This Row],[debug'[0']]]-H312)</f>
        <v>1.692559731778942</v>
      </c>
    </row>
    <row r="314" spans="1:8" x14ac:dyDescent="0.25">
      <c r="A314">
        <v>616</v>
      </c>
      <c r="B314">
        <v>2</v>
      </c>
      <c r="C314">
        <v>-2</v>
      </c>
      <c r="D314">
        <v>0</v>
      </c>
      <c r="E314">
        <v>2</v>
      </c>
      <c r="F314">
        <v>1</v>
      </c>
      <c r="G314">
        <v>0</v>
      </c>
      <c r="H314" s="2">
        <f>H313+$H$2*(Table1[[#This Row],[debug'[0']]]-H313)</f>
        <v>1.7215352944207705</v>
      </c>
    </row>
    <row r="315" spans="1:8" x14ac:dyDescent="0.25">
      <c r="A315">
        <v>618</v>
      </c>
      <c r="B315">
        <v>2</v>
      </c>
      <c r="C315">
        <v>-2</v>
      </c>
      <c r="D315">
        <v>0</v>
      </c>
      <c r="E315">
        <v>2</v>
      </c>
      <c r="F315">
        <v>1</v>
      </c>
      <c r="G315">
        <v>0</v>
      </c>
      <c r="H315" s="2">
        <f>H314+$H$2*(Table1[[#This Row],[debug'[0']]]-H314)</f>
        <v>1.747779974620723</v>
      </c>
    </row>
    <row r="316" spans="1:8" x14ac:dyDescent="0.25">
      <c r="A316">
        <v>620</v>
      </c>
      <c r="B316">
        <v>2</v>
      </c>
      <c r="C316">
        <v>-2</v>
      </c>
      <c r="D316">
        <v>0</v>
      </c>
      <c r="E316">
        <v>2</v>
      </c>
      <c r="F316">
        <v>1</v>
      </c>
      <c r="G316">
        <v>0</v>
      </c>
      <c r="H316" s="2">
        <f>H315+$H$2*(Table1[[#This Row],[debug'[0']]]-H315)</f>
        <v>1.771551151985316</v>
      </c>
    </row>
    <row r="317" spans="1:8" x14ac:dyDescent="0.25">
      <c r="A317">
        <v>622</v>
      </c>
      <c r="B317">
        <v>2</v>
      </c>
      <c r="C317">
        <v>-1</v>
      </c>
      <c r="D317">
        <v>0</v>
      </c>
      <c r="E317">
        <v>2</v>
      </c>
      <c r="F317">
        <v>0</v>
      </c>
      <c r="G317">
        <v>0</v>
      </c>
      <c r="H317" s="2">
        <f>H316+$H$2*(Table1[[#This Row],[debug'[0']]]-H316)</f>
        <v>1.7930819486646354</v>
      </c>
    </row>
    <row r="318" spans="1:8" x14ac:dyDescent="0.25">
      <c r="A318">
        <v>624</v>
      </c>
      <c r="B318">
        <v>1</v>
      </c>
      <c r="C318">
        <v>0</v>
      </c>
      <c r="D318">
        <v>0</v>
      </c>
      <c r="E318">
        <v>2</v>
      </c>
      <c r="F318">
        <v>0</v>
      </c>
      <c r="G318">
        <v>0</v>
      </c>
      <c r="H318" s="2">
        <f>H317+$H$2*(Table1[[#This Row],[debug'[0']]]-H317)</f>
        <v>1.7183357359560505</v>
      </c>
    </row>
    <row r="319" spans="1:8" x14ac:dyDescent="0.25">
      <c r="A319">
        <v>626</v>
      </c>
      <c r="B319">
        <v>1</v>
      </c>
      <c r="C319">
        <v>0</v>
      </c>
      <c r="D319">
        <v>0</v>
      </c>
      <c r="E319">
        <v>2</v>
      </c>
      <c r="F319">
        <v>0</v>
      </c>
      <c r="G319">
        <v>0</v>
      </c>
      <c r="H319" s="2">
        <f>H318+$H$2*(Table1[[#This Row],[debug'[0']]]-H318)</f>
        <v>1.650634187829334</v>
      </c>
    </row>
    <row r="320" spans="1:8" x14ac:dyDescent="0.25">
      <c r="A320">
        <v>628</v>
      </c>
      <c r="B320">
        <v>2</v>
      </c>
      <c r="C320">
        <v>0</v>
      </c>
      <c r="D320">
        <v>0</v>
      </c>
      <c r="E320">
        <v>2</v>
      </c>
      <c r="F320">
        <v>0</v>
      </c>
      <c r="G320">
        <v>0</v>
      </c>
      <c r="H320" s="2">
        <f>H319+$H$2*(Table1[[#This Row],[debug'[0']]]-H319)</f>
        <v>1.6835611398972579</v>
      </c>
    </row>
    <row r="321" spans="1:8" x14ac:dyDescent="0.25">
      <c r="A321">
        <v>630</v>
      </c>
      <c r="B321">
        <v>2</v>
      </c>
      <c r="C321">
        <v>0</v>
      </c>
      <c r="D321">
        <v>0</v>
      </c>
      <c r="E321">
        <v>2</v>
      </c>
      <c r="F321">
        <v>0</v>
      </c>
      <c r="G321">
        <v>0</v>
      </c>
      <c r="H321" s="2">
        <f>H320+$H$2*(Table1[[#This Row],[debug'[0']]]-H320)</f>
        <v>1.713384799843531</v>
      </c>
    </row>
    <row r="322" spans="1:8" x14ac:dyDescent="0.25">
      <c r="A322">
        <v>632</v>
      </c>
      <c r="B322">
        <v>2</v>
      </c>
      <c r="C322">
        <v>0</v>
      </c>
      <c r="D322">
        <v>0</v>
      </c>
      <c r="E322">
        <v>2</v>
      </c>
      <c r="F322">
        <v>0</v>
      </c>
      <c r="G322">
        <v>0</v>
      </c>
      <c r="H322" s="2">
        <f>H321+$H$2*(Table1[[#This Row],[debug'[0']]]-H321)</f>
        <v>1.740397646060093</v>
      </c>
    </row>
    <row r="323" spans="1:8" x14ac:dyDescent="0.25">
      <c r="A323">
        <v>634</v>
      </c>
      <c r="B323">
        <v>2</v>
      </c>
      <c r="C323">
        <v>0</v>
      </c>
      <c r="D323">
        <v>0</v>
      </c>
      <c r="E323">
        <v>2</v>
      </c>
      <c r="F323">
        <v>0</v>
      </c>
      <c r="G323">
        <v>0</v>
      </c>
      <c r="H323" s="2">
        <f>H322+$H$2*(Table1[[#This Row],[debug'[0']]]-H322)</f>
        <v>1.7648645914998597</v>
      </c>
    </row>
    <row r="324" spans="1:8" x14ac:dyDescent="0.25">
      <c r="A324">
        <v>636</v>
      </c>
      <c r="B324">
        <v>3</v>
      </c>
      <c r="C324">
        <v>-1</v>
      </c>
      <c r="D324">
        <v>0</v>
      </c>
      <c r="E324">
        <v>2</v>
      </c>
      <c r="F324">
        <v>0</v>
      </c>
      <c r="G324">
        <v>0</v>
      </c>
      <c r="H324" s="2">
        <f>H323+$H$2*(Table1[[#This Row],[debug'[0']]]-H323)</f>
        <v>1.8812733612658399</v>
      </c>
    </row>
    <row r="325" spans="1:8" x14ac:dyDescent="0.25">
      <c r="A325">
        <v>638</v>
      </c>
      <c r="B325">
        <v>3</v>
      </c>
      <c r="C325">
        <v>-1</v>
      </c>
      <c r="D325">
        <v>0</v>
      </c>
      <c r="E325">
        <v>2</v>
      </c>
      <c r="F325">
        <v>0</v>
      </c>
      <c r="G325">
        <v>0</v>
      </c>
      <c r="H325" s="2">
        <f>H324+$H$2*(Table1[[#This Row],[debug'[0']]]-H324)</f>
        <v>1.9867108629545132</v>
      </c>
    </row>
    <row r="326" spans="1:8" x14ac:dyDescent="0.25">
      <c r="A326">
        <v>640</v>
      </c>
      <c r="B326">
        <v>3</v>
      </c>
      <c r="C326">
        <v>-1</v>
      </c>
      <c r="D326">
        <v>0</v>
      </c>
      <c r="E326">
        <v>2</v>
      </c>
      <c r="F326">
        <v>0</v>
      </c>
      <c r="G326">
        <v>0</v>
      </c>
      <c r="H326" s="2">
        <f>H325+$H$2*(Table1[[#This Row],[debug'[0']]]-H325)</f>
        <v>2.0822111142216464</v>
      </c>
    </row>
    <row r="327" spans="1:8" x14ac:dyDescent="0.25">
      <c r="A327">
        <v>642</v>
      </c>
      <c r="B327">
        <v>3</v>
      </c>
      <c r="C327">
        <v>-1</v>
      </c>
      <c r="D327">
        <v>0</v>
      </c>
      <c r="E327">
        <v>2</v>
      </c>
      <c r="F327">
        <v>-1</v>
      </c>
      <c r="G327">
        <v>0</v>
      </c>
      <c r="H327" s="2">
        <f>H326+$H$2*(Table1[[#This Row],[debug'[0']]]-H326)</f>
        <v>2.1687106788548753</v>
      </c>
    </row>
    <row r="328" spans="1:8" x14ac:dyDescent="0.25">
      <c r="A328">
        <v>644</v>
      </c>
      <c r="B328">
        <v>2</v>
      </c>
      <c r="C328">
        <v>-1</v>
      </c>
      <c r="D328">
        <v>0</v>
      </c>
      <c r="E328">
        <v>2</v>
      </c>
      <c r="F328">
        <v>-1</v>
      </c>
      <c r="G328">
        <v>0</v>
      </c>
      <c r="H328" s="2">
        <f>H327+$H$2*(Table1[[#This Row],[debug'[0']]]-H327)</f>
        <v>2.1528100719766967</v>
      </c>
    </row>
    <row r="329" spans="1:8" x14ac:dyDescent="0.25">
      <c r="A329">
        <v>646</v>
      </c>
      <c r="B329">
        <v>2</v>
      </c>
      <c r="C329">
        <v>-1</v>
      </c>
      <c r="D329">
        <v>0</v>
      </c>
      <c r="E329">
        <v>2</v>
      </c>
      <c r="F329">
        <v>-1</v>
      </c>
      <c r="G329">
        <v>0</v>
      </c>
      <c r="H329" s="2">
        <f>H328+$H$2*(Table1[[#This Row],[debug'[0']]]-H328)</f>
        <v>2.1384080619912011</v>
      </c>
    </row>
    <row r="330" spans="1:8" x14ac:dyDescent="0.25">
      <c r="A330">
        <v>648</v>
      </c>
      <c r="B330">
        <v>1</v>
      </c>
      <c r="C330">
        <v>-1</v>
      </c>
      <c r="D330">
        <v>0</v>
      </c>
      <c r="E330">
        <v>2</v>
      </c>
      <c r="F330">
        <v>-1</v>
      </c>
      <c r="G330">
        <v>0</v>
      </c>
      <c r="H330" s="2">
        <f>H329+$H$2*(Table1[[#This Row],[debug'[0']]]-H329)</f>
        <v>2.0311156298610324</v>
      </c>
    </row>
    <row r="331" spans="1:8" x14ac:dyDescent="0.25">
      <c r="A331">
        <v>650</v>
      </c>
      <c r="B331">
        <v>1</v>
      </c>
      <c r="C331">
        <v>0</v>
      </c>
      <c r="D331">
        <v>0</v>
      </c>
      <c r="E331">
        <v>2</v>
      </c>
      <c r="F331">
        <v>-1</v>
      </c>
      <c r="G331">
        <v>0</v>
      </c>
      <c r="H331" s="2">
        <f>H330+$H$2*(Table1[[#This Row],[debug'[0']]]-H330)</f>
        <v>1.9339352712278415</v>
      </c>
    </row>
    <row r="332" spans="1:8" x14ac:dyDescent="0.25">
      <c r="A332">
        <v>652</v>
      </c>
      <c r="B332">
        <v>1</v>
      </c>
      <c r="C332">
        <v>1</v>
      </c>
      <c r="D332">
        <v>0</v>
      </c>
      <c r="E332">
        <v>2</v>
      </c>
      <c r="F332">
        <v>-1</v>
      </c>
      <c r="G332">
        <v>0</v>
      </c>
      <c r="H332" s="2">
        <f>H331+$H$2*(Table1[[#This Row],[debug'[0']]]-H331)</f>
        <v>1.8459139456173081</v>
      </c>
    </row>
    <row r="333" spans="1:8" x14ac:dyDescent="0.25">
      <c r="A333">
        <v>654</v>
      </c>
      <c r="B333">
        <v>1</v>
      </c>
      <c r="C333">
        <v>1</v>
      </c>
      <c r="D333">
        <v>0</v>
      </c>
      <c r="E333">
        <v>2</v>
      </c>
      <c r="F333">
        <v>-1</v>
      </c>
      <c r="G333">
        <v>0</v>
      </c>
      <c r="H333" s="2">
        <f>H332+$H$2*(Table1[[#This Row],[debug'[0']]]-H332)</f>
        <v>1.7661884345036933</v>
      </c>
    </row>
    <row r="334" spans="1:8" x14ac:dyDescent="0.25">
      <c r="A334">
        <v>656</v>
      </c>
      <c r="B334">
        <v>0</v>
      </c>
      <c r="C334">
        <v>1</v>
      </c>
      <c r="D334">
        <v>0</v>
      </c>
      <c r="E334">
        <v>2</v>
      </c>
      <c r="F334">
        <v>-1</v>
      </c>
      <c r="G334">
        <v>0</v>
      </c>
      <c r="H334" s="2">
        <f>H333+$H$2*(Table1[[#This Row],[debug'[0']]]-H333)</f>
        <v>1.5997290961829316</v>
      </c>
    </row>
    <row r="335" spans="1:8" x14ac:dyDescent="0.25">
      <c r="A335">
        <v>658</v>
      </c>
      <c r="B335">
        <v>1</v>
      </c>
      <c r="C335">
        <v>1</v>
      </c>
      <c r="D335">
        <v>0</v>
      </c>
      <c r="E335">
        <v>2</v>
      </c>
      <c r="F335">
        <v>-1</v>
      </c>
      <c r="G335">
        <v>0</v>
      </c>
      <c r="H335" s="2">
        <f>H334+$H$2*(Table1[[#This Row],[debug'[0']]]-H334)</f>
        <v>1.5432059605015613</v>
      </c>
    </row>
    <row r="336" spans="1:8" x14ac:dyDescent="0.25">
      <c r="A336">
        <v>660</v>
      </c>
      <c r="B336">
        <v>1</v>
      </c>
      <c r="C336">
        <v>1</v>
      </c>
      <c r="D336">
        <v>0</v>
      </c>
      <c r="E336">
        <v>2</v>
      </c>
      <c r="F336">
        <v>-1</v>
      </c>
      <c r="G336">
        <v>0</v>
      </c>
      <c r="H336" s="2">
        <f>H335+$H$2*(Table1[[#This Row],[debug'[0']]]-H335)</f>
        <v>1.4920100048546245</v>
      </c>
    </row>
    <row r="337" spans="1:8" x14ac:dyDescent="0.25">
      <c r="A337">
        <v>662</v>
      </c>
      <c r="B337">
        <v>1</v>
      </c>
      <c r="C337">
        <v>1</v>
      </c>
      <c r="D337">
        <v>0</v>
      </c>
      <c r="E337">
        <v>2</v>
      </c>
      <c r="F337">
        <v>0</v>
      </c>
      <c r="G337">
        <v>0</v>
      </c>
      <c r="H337" s="2">
        <f>H336+$H$2*(Table1[[#This Row],[debug'[0']]]-H336)</f>
        <v>1.4456391543523055</v>
      </c>
    </row>
    <row r="338" spans="1:8" x14ac:dyDescent="0.25">
      <c r="A338">
        <v>664</v>
      </c>
      <c r="B338">
        <v>1</v>
      </c>
      <c r="C338">
        <v>2</v>
      </c>
      <c r="D338">
        <v>0</v>
      </c>
      <c r="E338">
        <v>2</v>
      </c>
      <c r="F338">
        <v>0</v>
      </c>
      <c r="G338">
        <v>0</v>
      </c>
      <c r="H338" s="2">
        <f>H337+$H$2*(Table1[[#This Row],[debug'[0']]]-H337)</f>
        <v>1.4036386535483505</v>
      </c>
    </row>
    <row r="339" spans="1:8" x14ac:dyDescent="0.25">
      <c r="A339">
        <v>666</v>
      </c>
      <c r="B339">
        <v>1</v>
      </c>
      <c r="C339">
        <v>1</v>
      </c>
      <c r="D339">
        <v>0</v>
      </c>
      <c r="E339">
        <v>2</v>
      </c>
      <c r="F339">
        <v>0</v>
      </c>
      <c r="G339">
        <v>0</v>
      </c>
      <c r="H339" s="2">
        <f>H338+$H$2*(Table1[[#This Row],[debug'[0']]]-H338)</f>
        <v>1.3655966066875793</v>
      </c>
    </row>
    <row r="340" spans="1:8" x14ac:dyDescent="0.25">
      <c r="A340">
        <v>668</v>
      </c>
      <c r="B340">
        <v>1</v>
      </c>
      <c r="C340">
        <v>1</v>
      </c>
      <c r="D340">
        <v>0</v>
      </c>
      <c r="E340">
        <v>2</v>
      </c>
      <c r="F340">
        <v>0</v>
      </c>
      <c r="G340">
        <v>0</v>
      </c>
      <c r="H340" s="2">
        <f>H339+$H$2*(Table1[[#This Row],[debug'[0']]]-H339)</f>
        <v>1.3311399382751676</v>
      </c>
    </row>
    <row r="341" spans="1:8" x14ac:dyDescent="0.25">
      <c r="A341">
        <v>670</v>
      </c>
      <c r="B341">
        <v>1</v>
      </c>
      <c r="C341">
        <v>1</v>
      </c>
      <c r="D341">
        <v>0</v>
      </c>
      <c r="E341">
        <v>2</v>
      </c>
      <c r="F341">
        <v>0</v>
      </c>
      <c r="G341">
        <v>0</v>
      </c>
      <c r="H341" s="2">
        <f>H340+$H$2*(Table1[[#This Row],[debug'[0']]]-H340)</f>
        <v>1.2999307343533044</v>
      </c>
    </row>
    <row r="342" spans="1:8" x14ac:dyDescent="0.25">
      <c r="A342">
        <v>672</v>
      </c>
      <c r="B342">
        <v>1</v>
      </c>
      <c r="C342">
        <v>0</v>
      </c>
      <c r="D342">
        <v>0</v>
      </c>
      <c r="E342">
        <v>1</v>
      </c>
      <c r="F342">
        <v>0</v>
      </c>
      <c r="G342">
        <v>0</v>
      </c>
      <c r="H342" s="2">
        <f>H341+$H$2*(Table1[[#This Row],[debug'[0']]]-H341)</f>
        <v>1.2716629286044003</v>
      </c>
    </row>
    <row r="343" spans="1:8" x14ac:dyDescent="0.25">
      <c r="A343">
        <v>674</v>
      </c>
      <c r="B343">
        <v>1</v>
      </c>
      <c r="C343">
        <v>0</v>
      </c>
      <c r="D343">
        <v>0</v>
      </c>
      <c r="E343">
        <v>1</v>
      </c>
      <c r="F343">
        <v>0</v>
      </c>
      <c r="G343">
        <v>0</v>
      </c>
      <c r="H343" s="2">
        <f>H342+$H$2*(Table1[[#This Row],[debug'[0']]]-H342)</f>
        <v>1.2460593007817122</v>
      </c>
    </row>
    <row r="344" spans="1:8" x14ac:dyDescent="0.25">
      <c r="A344">
        <v>676</v>
      </c>
      <c r="B344">
        <v>1</v>
      </c>
      <c r="C344">
        <v>0</v>
      </c>
      <c r="D344">
        <v>0</v>
      </c>
      <c r="E344">
        <v>1</v>
      </c>
      <c r="F344">
        <v>0</v>
      </c>
      <c r="G344">
        <v>0</v>
      </c>
      <c r="H344" s="2">
        <f>H343+$H$2*(Table1[[#This Row],[debug'[0']]]-H343)</f>
        <v>1.2228687580312141</v>
      </c>
    </row>
    <row r="345" spans="1:8" x14ac:dyDescent="0.25">
      <c r="A345">
        <v>678</v>
      </c>
      <c r="B345">
        <v>1</v>
      </c>
      <c r="C345">
        <v>0</v>
      </c>
      <c r="D345">
        <v>0</v>
      </c>
      <c r="E345">
        <v>1</v>
      </c>
      <c r="F345">
        <v>0</v>
      </c>
      <c r="G345">
        <v>0</v>
      </c>
      <c r="H345" s="2">
        <f>H344+$H$2*(Table1[[#This Row],[debug'[0']]]-H344)</f>
        <v>1.2018638724428479</v>
      </c>
    </row>
    <row r="346" spans="1:8" x14ac:dyDescent="0.25">
      <c r="A346">
        <v>680</v>
      </c>
      <c r="B346">
        <v>1</v>
      </c>
      <c r="C346">
        <v>1</v>
      </c>
      <c r="D346">
        <v>0</v>
      </c>
      <c r="E346">
        <v>1</v>
      </c>
      <c r="F346">
        <v>0</v>
      </c>
      <c r="G346">
        <v>0</v>
      </c>
      <c r="H346" s="2">
        <f>H345+$H$2*(Table1[[#This Row],[debug'[0']]]-H345)</f>
        <v>1.1828386506820987</v>
      </c>
    </row>
    <row r="347" spans="1:8" x14ac:dyDescent="0.25">
      <c r="A347">
        <v>682</v>
      </c>
      <c r="B347">
        <v>1</v>
      </c>
      <c r="C347">
        <v>1</v>
      </c>
      <c r="D347">
        <v>0</v>
      </c>
      <c r="E347">
        <v>1</v>
      </c>
      <c r="F347">
        <v>0</v>
      </c>
      <c r="G347">
        <v>0</v>
      </c>
      <c r="H347" s="2">
        <f>H346+$H$2*(Table1[[#This Row],[debug'[0']]]-H346)</f>
        <v>1.1656065138288441</v>
      </c>
    </row>
    <row r="348" spans="1:8" x14ac:dyDescent="0.25">
      <c r="A348">
        <v>684</v>
      </c>
      <c r="B348">
        <v>0</v>
      </c>
      <c r="C348">
        <v>1</v>
      </c>
      <c r="D348">
        <v>0</v>
      </c>
      <c r="E348">
        <v>1</v>
      </c>
      <c r="F348">
        <v>0</v>
      </c>
      <c r="G348">
        <v>0</v>
      </c>
      <c r="H348" s="2">
        <f>H347+$H$2*(Table1[[#This Row],[debug'[0']]]-H347)</f>
        <v>1.0557506880042109</v>
      </c>
    </row>
    <row r="349" spans="1:8" x14ac:dyDescent="0.25">
      <c r="A349">
        <v>686</v>
      </c>
      <c r="B349">
        <v>0</v>
      </c>
      <c r="C349">
        <v>1</v>
      </c>
      <c r="D349">
        <v>0</v>
      </c>
      <c r="E349">
        <v>1</v>
      </c>
      <c r="F349">
        <v>0</v>
      </c>
      <c r="G349">
        <v>0</v>
      </c>
      <c r="H349" s="2">
        <f>H348+$H$2*(Table1[[#This Row],[debug'[0']]]-H348)</f>
        <v>0.956248529840519</v>
      </c>
    </row>
    <row r="350" spans="1:8" x14ac:dyDescent="0.25">
      <c r="A350">
        <v>688</v>
      </c>
      <c r="B350">
        <v>0</v>
      </c>
      <c r="C350">
        <v>1</v>
      </c>
      <c r="D350">
        <v>0</v>
      </c>
      <c r="E350">
        <v>1</v>
      </c>
      <c r="F350">
        <v>1</v>
      </c>
      <c r="G350">
        <v>0</v>
      </c>
      <c r="H350" s="2">
        <f>H349+$H$2*(Table1[[#This Row],[debug'[0']]]-H349)</f>
        <v>0.86612422914992859</v>
      </c>
    </row>
    <row r="351" spans="1:8" x14ac:dyDescent="0.25">
      <c r="A351">
        <v>690</v>
      </c>
      <c r="B351">
        <v>0</v>
      </c>
      <c r="C351">
        <v>1</v>
      </c>
      <c r="D351">
        <v>0</v>
      </c>
      <c r="E351">
        <v>1</v>
      </c>
      <c r="F351">
        <v>1</v>
      </c>
      <c r="G351">
        <v>0</v>
      </c>
      <c r="H351" s="2">
        <f>H350+$H$2*(Table1[[#This Row],[debug'[0']]]-H350)</f>
        <v>0.78449394368812242</v>
      </c>
    </row>
    <row r="352" spans="1:8" x14ac:dyDescent="0.25">
      <c r="A352">
        <v>692</v>
      </c>
      <c r="B352">
        <v>0</v>
      </c>
      <c r="C352">
        <v>1</v>
      </c>
      <c r="D352">
        <v>0</v>
      </c>
      <c r="E352">
        <v>1</v>
      </c>
      <c r="F352">
        <v>1</v>
      </c>
      <c r="G352">
        <v>0</v>
      </c>
      <c r="H352" s="2">
        <f>H351+$H$2*(Table1[[#This Row],[debug'[0']]]-H351)</f>
        <v>0.71055713137983367</v>
      </c>
    </row>
    <row r="353" spans="1:8" x14ac:dyDescent="0.25">
      <c r="A353">
        <v>694</v>
      </c>
      <c r="B353">
        <v>0</v>
      </c>
      <c r="C353">
        <v>1</v>
      </c>
      <c r="D353">
        <v>1</v>
      </c>
      <c r="E353">
        <v>1</v>
      </c>
      <c r="F353">
        <v>1</v>
      </c>
      <c r="G353">
        <v>0</v>
      </c>
      <c r="H353" s="2">
        <f>H352+$H$2*(Table1[[#This Row],[debug'[0']]]-H352)</f>
        <v>0.643588699462872</v>
      </c>
    </row>
    <row r="354" spans="1:8" x14ac:dyDescent="0.25">
      <c r="A354">
        <v>696</v>
      </c>
      <c r="B354">
        <v>0</v>
      </c>
      <c r="C354">
        <v>0</v>
      </c>
      <c r="D354">
        <v>1</v>
      </c>
      <c r="E354">
        <v>1</v>
      </c>
      <c r="F354">
        <v>1</v>
      </c>
      <c r="G354">
        <v>0</v>
      </c>
      <c r="H354" s="2">
        <f>H353+$H$2*(Table1[[#This Row],[debug'[0']]]-H353)</f>
        <v>0.58293189355789299</v>
      </c>
    </row>
    <row r="355" spans="1:8" x14ac:dyDescent="0.25">
      <c r="A355">
        <v>698</v>
      </c>
      <c r="B355">
        <v>1</v>
      </c>
      <c r="C355">
        <v>0</v>
      </c>
      <c r="D355">
        <v>1</v>
      </c>
      <c r="E355">
        <v>1</v>
      </c>
      <c r="F355">
        <v>1</v>
      </c>
      <c r="G355">
        <v>0</v>
      </c>
      <c r="H355" s="2">
        <f>H354+$H$2*(Table1[[#This Row],[debug'[0']]]-H354)</f>
        <v>0.62223963653524683</v>
      </c>
    </row>
    <row r="356" spans="1:8" x14ac:dyDescent="0.25">
      <c r="A356">
        <v>700</v>
      </c>
      <c r="B356">
        <v>1</v>
      </c>
      <c r="C356">
        <v>-1</v>
      </c>
      <c r="D356">
        <v>1</v>
      </c>
      <c r="E356">
        <v>1</v>
      </c>
      <c r="F356">
        <v>1</v>
      </c>
      <c r="G356">
        <v>0</v>
      </c>
      <c r="H356" s="2">
        <f>H355+$H$2*(Table1[[#This Row],[debug'[0']]]-H355)</f>
        <v>0.65784271201559519</v>
      </c>
    </row>
    <row r="357" spans="1:8" x14ac:dyDescent="0.25">
      <c r="A357">
        <v>702</v>
      </c>
      <c r="B357">
        <v>1</v>
      </c>
      <c r="C357">
        <v>-1</v>
      </c>
      <c r="D357">
        <v>0</v>
      </c>
      <c r="E357">
        <v>1</v>
      </c>
      <c r="F357">
        <v>1</v>
      </c>
      <c r="G357">
        <v>0</v>
      </c>
      <c r="H357" s="2">
        <f>H356+$H$2*(Table1[[#This Row],[debug'[0']]]-H356)</f>
        <v>0.69009027668471556</v>
      </c>
    </row>
    <row r="358" spans="1:8" x14ac:dyDescent="0.25">
      <c r="A358">
        <v>704</v>
      </c>
      <c r="B358">
        <v>0</v>
      </c>
      <c r="C358">
        <v>-1</v>
      </c>
      <c r="D358">
        <v>0</v>
      </c>
      <c r="E358">
        <v>1</v>
      </c>
      <c r="F358">
        <v>1</v>
      </c>
      <c r="G358">
        <v>0</v>
      </c>
      <c r="H358" s="2">
        <f>H357+$H$2*(Table1[[#This Row],[debug'[0']]]-H357)</f>
        <v>0.62505080037832206</v>
      </c>
    </row>
    <row r="359" spans="1:8" x14ac:dyDescent="0.25">
      <c r="A359">
        <v>706</v>
      </c>
      <c r="B359">
        <v>0</v>
      </c>
      <c r="C359">
        <v>-1</v>
      </c>
      <c r="D359">
        <v>0</v>
      </c>
      <c r="E359">
        <v>1</v>
      </c>
      <c r="F359">
        <v>1</v>
      </c>
      <c r="G359">
        <v>0</v>
      </c>
      <c r="H359" s="2">
        <f>H358+$H$2*(Table1[[#This Row],[debug'[0']]]-H358)</f>
        <v>0.56614115030065337</v>
      </c>
    </row>
    <row r="360" spans="1:8" x14ac:dyDescent="0.25">
      <c r="A360">
        <v>708</v>
      </c>
      <c r="B360">
        <v>0</v>
      </c>
      <c r="C360">
        <v>-1</v>
      </c>
      <c r="D360">
        <v>0</v>
      </c>
      <c r="E360">
        <v>1</v>
      </c>
      <c r="F360">
        <v>1</v>
      </c>
      <c r="G360">
        <v>0</v>
      </c>
      <c r="H360" s="2">
        <f>H359+$H$2*(Table1[[#This Row],[debug'[0']]]-H359)</f>
        <v>0.51278360394027112</v>
      </c>
    </row>
    <row r="361" spans="1:8" x14ac:dyDescent="0.25">
      <c r="A361">
        <v>710</v>
      </c>
      <c r="B361">
        <v>0</v>
      </c>
      <c r="C361">
        <v>-1</v>
      </c>
      <c r="D361">
        <v>0</v>
      </c>
      <c r="E361">
        <v>1</v>
      </c>
      <c r="F361">
        <v>1</v>
      </c>
      <c r="G361">
        <v>0</v>
      </c>
      <c r="H361" s="2">
        <f>H360+$H$2*(Table1[[#This Row],[debug'[0']]]-H360)</f>
        <v>0.46445488784966948</v>
      </c>
    </row>
    <row r="362" spans="1:8" x14ac:dyDescent="0.25">
      <c r="A362">
        <v>712</v>
      </c>
      <c r="B362">
        <v>0</v>
      </c>
      <c r="C362">
        <v>-1</v>
      </c>
      <c r="D362">
        <v>0</v>
      </c>
      <c r="E362">
        <v>0</v>
      </c>
      <c r="F362">
        <v>0</v>
      </c>
      <c r="G362">
        <v>0</v>
      </c>
      <c r="H362" s="2">
        <f>H361+$H$2*(Table1[[#This Row],[debug'[0']]]-H361)</f>
        <v>0.4206810459418977</v>
      </c>
    </row>
    <row r="363" spans="1:8" x14ac:dyDescent="0.25">
      <c r="A363">
        <v>714</v>
      </c>
      <c r="B363">
        <v>-1</v>
      </c>
      <c r="C363">
        <v>-1</v>
      </c>
      <c r="D363">
        <v>0</v>
      </c>
      <c r="E363">
        <v>0</v>
      </c>
      <c r="F363">
        <v>0</v>
      </c>
      <c r="G363">
        <v>0</v>
      </c>
      <c r="H363" s="2">
        <f>H362+$H$2*(Table1[[#This Row],[debug'[0']]]-H362)</f>
        <v>0.2867850118311378</v>
      </c>
    </row>
    <row r="364" spans="1:8" x14ac:dyDescent="0.25">
      <c r="A364">
        <v>716</v>
      </c>
      <c r="B364">
        <v>0</v>
      </c>
      <c r="C364">
        <v>-1</v>
      </c>
      <c r="D364">
        <v>0</v>
      </c>
      <c r="E364">
        <v>0</v>
      </c>
      <c r="F364">
        <v>0</v>
      </c>
      <c r="G364">
        <v>0</v>
      </c>
      <c r="H364" s="2">
        <f>H363+$H$2*(Table1[[#This Row],[debug'[0']]]-H363)</f>
        <v>0.25975616124128686</v>
      </c>
    </row>
    <row r="365" spans="1:8" x14ac:dyDescent="0.25">
      <c r="A365">
        <v>718</v>
      </c>
      <c r="B365">
        <v>-1</v>
      </c>
      <c r="C365">
        <v>0</v>
      </c>
      <c r="D365">
        <v>0</v>
      </c>
      <c r="E365">
        <v>0</v>
      </c>
      <c r="F365">
        <v>0</v>
      </c>
      <c r="G365">
        <v>0</v>
      </c>
      <c r="H365" s="2">
        <f>H364+$H$2*(Table1[[#This Row],[debug'[0']]]-H364)</f>
        <v>0.1410269401971837</v>
      </c>
    </row>
    <row r="366" spans="1:8" x14ac:dyDescent="0.25">
      <c r="A366">
        <v>720</v>
      </c>
      <c r="B366">
        <v>-1</v>
      </c>
      <c r="C366">
        <v>-1</v>
      </c>
      <c r="D366">
        <v>0</v>
      </c>
      <c r="E366">
        <v>0</v>
      </c>
      <c r="F366">
        <v>0</v>
      </c>
      <c r="G366">
        <v>0</v>
      </c>
      <c r="H366" s="2">
        <f>H365+$H$2*(Table1[[#This Row],[debug'[0']]]-H365)</f>
        <v>3.3487684611038335E-2</v>
      </c>
    </row>
    <row r="367" spans="1:8" x14ac:dyDescent="0.25">
      <c r="A367">
        <v>722</v>
      </c>
      <c r="B367">
        <v>-1</v>
      </c>
      <c r="C367">
        <v>-1</v>
      </c>
      <c r="D367">
        <v>0</v>
      </c>
      <c r="E367">
        <v>0</v>
      </c>
      <c r="F367">
        <v>0</v>
      </c>
      <c r="G367">
        <v>0</v>
      </c>
      <c r="H367" s="2">
        <f>H366+$H$2*(Table1[[#This Row],[debug'[0']]]-H366)</f>
        <v>-6.3916234915448553E-2</v>
      </c>
    </row>
    <row r="368" spans="1:8" x14ac:dyDescent="0.25">
      <c r="A368">
        <v>724</v>
      </c>
      <c r="B368">
        <v>-2</v>
      </c>
      <c r="C368">
        <v>-1</v>
      </c>
      <c r="D368">
        <v>0</v>
      </c>
      <c r="E368">
        <v>0</v>
      </c>
      <c r="F368">
        <v>0</v>
      </c>
      <c r="G368">
        <v>0</v>
      </c>
      <c r="H368" s="2">
        <f>H367+$H$2*(Table1[[#This Row],[debug'[0']]]-H367)</f>
        <v>-0.24638783090917138</v>
      </c>
    </row>
    <row r="369" spans="1:8" x14ac:dyDescent="0.25">
      <c r="A369">
        <v>726</v>
      </c>
      <c r="B369">
        <v>-2</v>
      </c>
      <c r="C369">
        <v>-1</v>
      </c>
      <c r="D369">
        <v>0</v>
      </c>
      <c r="E369">
        <v>0</v>
      </c>
      <c r="F369">
        <v>0</v>
      </c>
      <c r="G369">
        <v>0</v>
      </c>
      <c r="H369" s="2">
        <f>H368+$H$2*(Table1[[#This Row],[debug'[0']]]-H368)</f>
        <v>-0.41166188413901361</v>
      </c>
    </row>
    <row r="370" spans="1:8" x14ac:dyDescent="0.25">
      <c r="A370">
        <v>728</v>
      </c>
      <c r="B370">
        <v>-1</v>
      </c>
      <c r="C370">
        <v>-2</v>
      </c>
      <c r="D370">
        <v>0</v>
      </c>
      <c r="E370">
        <v>0</v>
      </c>
      <c r="F370">
        <v>0</v>
      </c>
      <c r="G370">
        <v>0</v>
      </c>
      <c r="H370" s="2">
        <f>H369+$H$2*(Table1[[#This Row],[debug'[0']]]-H369)</f>
        <v>-0.46711144521748565</v>
      </c>
    </row>
    <row r="371" spans="1:8" x14ac:dyDescent="0.25">
      <c r="A371">
        <v>730</v>
      </c>
      <c r="B371">
        <v>-1</v>
      </c>
      <c r="C371">
        <v>-1</v>
      </c>
      <c r="D371">
        <v>0</v>
      </c>
      <c r="E371">
        <v>0</v>
      </c>
      <c r="F371">
        <v>0</v>
      </c>
      <c r="G371">
        <v>0</v>
      </c>
      <c r="H371" s="2">
        <f>H370+$H$2*(Table1[[#This Row],[debug'[0']]]-H370)</f>
        <v>-0.51733500828409051</v>
      </c>
    </row>
    <row r="372" spans="1:8" x14ac:dyDescent="0.25">
      <c r="A372">
        <v>732</v>
      </c>
      <c r="B372">
        <v>-1</v>
      </c>
      <c r="C372">
        <v>-1</v>
      </c>
      <c r="D372">
        <v>0</v>
      </c>
      <c r="E372">
        <v>0</v>
      </c>
      <c r="F372">
        <v>0</v>
      </c>
      <c r="G372">
        <v>0</v>
      </c>
      <c r="H372" s="2">
        <f>H371+$H$2*(Table1[[#This Row],[debug'[0']]]-H371)</f>
        <v>-0.56282511204768093</v>
      </c>
    </row>
    <row r="373" spans="1:8" x14ac:dyDescent="0.25">
      <c r="A373">
        <v>734</v>
      </c>
      <c r="B373">
        <v>-1</v>
      </c>
      <c r="C373">
        <v>-1</v>
      </c>
      <c r="D373">
        <v>0</v>
      </c>
      <c r="E373">
        <v>0</v>
      </c>
      <c r="F373">
        <v>0</v>
      </c>
      <c r="G373">
        <v>0</v>
      </c>
      <c r="H373" s="2">
        <f>H372+$H$2*(Table1[[#This Row],[debug'[0']]]-H372)</f>
        <v>-0.60402787453742934</v>
      </c>
    </row>
    <row r="374" spans="1:8" x14ac:dyDescent="0.25">
      <c r="A374">
        <v>736</v>
      </c>
      <c r="B374">
        <v>-1</v>
      </c>
      <c r="C374">
        <v>-1</v>
      </c>
      <c r="D374">
        <v>0</v>
      </c>
      <c r="E374">
        <v>0</v>
      </c>
      <c r="F374">
        <v>0</v>
      </c>
      <c r="G374">
        <v>0</v>
      </c>
      <c r="H374" s="2">
        <f>H373+$H$2*(Table1[[#This Row],[debug'[0']]]-H373)</f>
        <v>-0.64134736814881577</v>
      </c>
    </row>
    <row r="375" spans="1:8" x14ac:dyDescent="0.25">
      <c r="A375">
        <v>738</v>
      </c>
      <c r="B375">
        <v>-2</v>
      </c>
      <c r="C375">
        <v>0</v>
      </c>
      <c r="D375">
        <v>0</v>
      </c>
      <c r="E375">
        <v>0</v>
      </c>
      <c r="F375">
        <v>0</v>
      </c>
      <c r="G375">
        <v>0</v>
      </c>
      <c r="H375" s="2">
        <f>H374+$H$2*(Table1[[#This Row],[debug'[0']]]-H374)</f>
        <v>-0.76939736195893926</v>
      </c>
    </row>
    <row r="376" spans="1:8" x14ac:dyDescent="0.25">
      <c r="A376">
        <v>740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0</v>
      </c>
      <c r="H376" s="2">
        <f>H375+$H$2*(Table1[[#This Row],[debug'[0']]]-H375)</f>
        <v>-0.79113114856598599</v>
      </c>
    </row>
    <row r="377" spans="1:8" x14ac:dyDescent="0.25">
      <c r="A377">
        <v>742</v>
      </c>
      <c r="B377">
        <v>-2</v>
      </c>
      <c r="C377">
        <v>0</v>
      </c>
      <c r="D377">
        <v>0</v>
      </c>
      <c r="E377">
        <v>-1</v>
      </c>
      <c r="F377">
        <v>-1</v>
      </c>
      <c r="G377">
        <v>0</v>
      </c>
      <c r="H377" s="2">
        <f>H376+$H$2*(Table1[[#This Row],[debug'[0']]]-H376)</f>
        <v>-0.90506435365054483</v>
      </c>
    </row>
    <row r="378" spans="1:8" x14ac:dyDescent="0.25">
      <c r="A378">
        <v>744</v>
      </c>
      <c r="B378">
        <v>-2</v>
      </c>
      <c r="C378">
        <v>0</v>
      </c>
      <c r="D378">
        <v>0</v>
      </c>
      <c r="E378">
        <v>-1</v>
      </c>
      <c r="F378">
        <v>-1</v>
      </c>
      <c r="G378">
        <v>0</v>
      </c>
      <c r="H378" s="2">
        <f>H377+$H$2*(Table1[[#This Row],[debug'[0']]]-H377)</f>
        <v>-1.008259607132296</v>
      </c>
    </row>
    <row r="379" spans="1:8" x14ac:dyDescent="0.25">
      <c r="A379">
        <v>746</v>
      </c>
      <c r="B379">
        <v>-2</v>
      </c>
      <c r="C379">
        <v>0</v>
      </c>
      <c r="D379">
        <v>0</v>
      </c>
      <c r="E379">
        <v>-1</v>
      </c>
      <c r="F379">
        <v>-1</v>
      </c>
      <c r="G379">
        <v>0</v>
      </c>
      <c r="H379" s="2">
        <f>H378+$H$2*(Table1[[#This Row],[debug'[0']]]-H378)</f>
        <v>-1.1017289371073391</v>
      </c>
    </row>
    <row r="380" spans="1:8" x14ac:dyDescent="0.25">
      <c r="A380">
        <v>748</v>
      </c>
      <c r="B380">
        <v>-2</v>
      </c>
      <c r="C380">
        <v>1</v>
      </c>
      <c r="D380">
        <v>0</v>
      </c>
      <c r="E380">
        <v>-1</v>
      </c>
      <c r="F380">
        <v>-1</v>
      </c>
      <c r="G380">
        <v>0</v>
      </c>
      <c r="H380" s="2">
        <f>H379+$H$2*(Table1[[#This Row],[debug'[0']]]-H379)</f>
        <v>-1.1863889902708156</v>
      </c>
    </row>
    <row r="381" spans="1:8" x14ac:dyDescent="0.25">
      <c r="A381">
        <v>750</v>
      </c>
      <c r="B381">
        <v>-2</v>
      </c>
      <c r="C381">
        <v>1</v>
      </c>
      <c r="D381">
        <v>0</v>
      </c>
      <c r="E381">
        <v>-1</v>
      </c>
      <c r="F381">
        <v>-1</v>
      </c>
      <c r="G381">
        <v>0</v>
      </c>
      <c r="H381" s="2">
        <f>H380+$H$2*(Table1[[#This Row],[debug'[0']]]-H380)</f>
        <v>-1.2630700214021648</v>
      </c>
    </row>
    <row r="382" spans="1:8" x14ac:dyDescent="0.25">
      <c r="A382">
        <v>752</v>
      </c>
      <c r="B382">
        <v>-2</v>
      </c>
      <c r="C382">
        <v>1</v>
      </c>
      <c r="D382">
        <v>0</v>
      </c>
      <c r="E382">
        <v>-1</v>
      </c>
      <c r="F382">
        <v>-1</v>
      </c>
      <c r="G382">
        <v>0</v>
      </c>
      <c r="H382" s="2">
        <f>H381+$H$2*(Table1[[#This Row],[debug'[0']]]-H381)</f>
        <v>-1.3325240356113561</v>
      </c>
    </row>
    <row r="383" spans="1:8" x14ac:dyDescent="0.25">
      <c r="A383">
        <v>754</v>
      </c>
      <c r="B383">
        <v>-2</v>
      </c>
      <c r="C383">
        <v>1</v>
      </c>
      <c r="D383">
        <v>0</v>
      </c>
      <c r="E383">
        <v>-1</v>
      </c>
      <c r="F383">
        <v>-1</v>
      </c>
      <c r="G383">
        <v>0</v>
      </c>
      <c r="H383" s="2">
        <f>H382+$H$2*(Table1[[#This Row],[debug'[0']]]-H382)</f>
        <v>-1.3954321631964899</v>
      </c>
    </row>
    <row r="384" spans="1:8" x14ac:dyDescent="0.25">
      <c r="A384">
        <v>756</v>
      </c>
      <c r="B384">
        <v>-2</v>
      </c>
      <c r="C384">
        <v>1</v>
      </c>
      <c r="D384">
        <v>0</v>
      </c>
      <c r="E384">
        <v>-1</v>
      </c>
      <c r="F384">
        <v>0</v>
      </c>
      <c r="G384">
        <v>0</v>
      </c>
      <c r="H384" s="2">
        <f>H383+$H$2*(Table1[[#This Row],[debug'[0']]]-H383)</f>
        <v>-1.4524113394374474</v>
      </c>
    </row>
    <row r="385" spans="1:8" x14ac:dyDescent="0.25">
      <c r="A385">
        <v>758</v>
      </c>
      <c r="B385">
        <v>-1</v>
      </c>
      <c r="C385">
        <v>1</v>
      </c>
      <c r="D385">
        <v>1</v>
      </c>
      <c r="E385">
        <v>-1</v>
      </c>
      <c r="F385">
        <v>0</v>
      </c>
      <c r="G385">
        <v>0</v>
      </c>
      <c r="H385" s="2">
        <f>H384+$H$2*(Table1[[#This Row],[debug'[0']]]-H384)</f>
        <v>-1.4097725752261252</v>
      </c>
    </row>
    <row r="386" spans="1:8" x14ac:dyDescent="0.25">
      <c r="A386">
        <v>760</v>
      </c>
      <c r="B386">
        <v>0</v>
      </c>
      <c r="C386">
        <v>1</v>
      </c>
      <c r="D386">
        <v>1</v>
      </c>
      <c r="E386">
        <v>-1</v>
      </c>
      <c r="F386">
        <v>0</v>
      </c>
      <c r="G386">
        <v>0</v>
      </c>
      <c r="H386" s="2">
        <f>H385+$H$2*(Table1[[#This Row],[debug'[0']]]-H385)</f>
        <v>-1.2769046402592426</v>
      </c>
    </row>
    <row r="387" spans="1:8" x14ac:dyDescent="0.25">
      <c r="A387">
        <v>762</v>
      </c>
      <c r="B387">
        <v>0</v>
      </c>
      <c r="C387">
        <v>1</v>
      </c>
      <c r="D387">
        <v>0</v>
      </c>
      <c r="E387">
        <v>-1</v>
      </c>
      <c r="F387">
        <v>0</v>
      </c>
      <c r="G387">
        <v>0</v>
      </c>
      <c r="H387" s="2">
        <f>H386+$H$2*(Table1[[#This Row],[debug'[0']]]-H386)</f>
        <v>-1.1565592131440479</v>
      </c>
    </row>
    <row r="388" spans="1:8" x14ac:dyDescent="0.25">
      <c r="A388">
        <v>764</v>
      </c>
      <c r="B388">
        <v>-1</v>
      </c>
      <c r="C388">
        <v>1</v>
      </c>
      <c r="D388">
        <v>0</v>
      </c>
      <c r="E388">
        <v>-1</v>
      </c>
      <c r="F388">
        <v>0</v>
      </c>
      <c r="G388">
        <v>0</v>
      </c>
      <c r="H388" s="2">
        <f>H387+$H$2*(Table1[[#This Row],[debug'[0']]]-H387)</f>
        <v>-1.1418038549280938</v>
      </c>
    </row>
    <row r="389" spans="1:8" x14ac:dyDescent="0.25">
      <c r="A389">
        <v>766</v>
      </c>
      <c r="B389">
        <v>-1</v>
      </c>
      <c r="C389">
        <v>1</v>
      </c>
      <c r="D389">
        <v>0</v>
      </c>
      <c r="E389">
        <v>-1</v>
      </c>
      <c r="F389">
        <v>0</v>
      </c>
      <c r="G389">
        <v>0</v>
      </c>
      <c r="H389" s="2">
        <f>H388+$H$2*(Table1[[#This Row],[debug'[0']]]-H388)</f>
        <v>-1.1284391564613094</v>
      </c>
    </row>
    <row r="390" spans="1:8" x14ac:dyDescent="0.25">
      <c r="A390">
        <v>768</v>
      </c>
      <c r="B390">
        <v>-2</v>
      </c>
      <c r="C390">
        <v>1</v>
      </c>
      <c r="D390">
        <v>0</v>
      </c>
      <c r="E390">
        <v>-1</v>
      </c>
      <c r="F390">
        <v>0</v>
      </c>
      <c r="G390">
        <v>0</v>
      </c>
      <c r="H390" s="2">
        <f>H389+$H$2*(Table1[[#This Row],[debug'[0']]]-H389)</f>
        <v>-1.2105818307578395</v>
      </c>
    </row>
    <row r="391" spans="1:8" x14ac:dyDescent="0.25">
      <c r="A391">
        <v>770</v>
      </c>
      <c r="B391">
        <v>-1</v>
      </c>
      <c r="C391">
        <v>1</v>
      </c>
      <c r="D391">
        <v>0</v>
      </c>
      <c r="E391">
        <v>-1</v>
      </c>
      <c r="F391">
        <v>0</v>
      </c>
      <c r="G391">
        <v>0</v>
      </c>
      <c r="H391" s="2">
        <f>H390+$H$2*(Table1[[#This Row],[debug'[0']]]-H390)</f>
        <v>-1.1907349607831901</v>
      </c>
    </row>
    <row r="392" spans="1:8" x14ac:dyDescent="0.25">
      <c r="A392">
        <v>772</v>
      </c>
      <c r="B392">
        <v>-2</v>
      </c>
      <c r="C392">
        <v>1</v>
      </c>
      <c r="D392">
        <v>0</v>
      </c>
      <c r="E392">
        <v>-1</v>
      </c>
      <c r="F392">
        <v>0</v>
      </c>
      <c r="G392">
        <v>0</v>
      </c>
      <c r="H392" s="2">
        <f>H391+$H$2*(Table1[[#This Row],[debug'[0']]]-H391)</f>
        <v>-1.2670063938435077</v>
      </c>
    </row>
    <row r="393" spans="1:8" x14ac:dyDescent="0.25">
      <c r="A393">
        <v>774</v>
      </c>
      <c r="B393">
        <v>-1</v>
      </c>
      <c r="C393">
        <v>1</v>
      </c>
      <c r="D393">
        <v>0</v>
      </c>
      <c r="E393">
        <v>-1</v>
      </c>
      <c r="F393">
        <v>0</v>
      </c>
      <c r="G393">
        <v>0</v>
      </c>
      <c r="H393" s="2">
        <f>H392+$H$2*(Table1[[#This Row],[debug'[0']]]-H392)</f>
        <v>-1.2418416340826997</v>
      </c>
    </row>
    <row r="394" spans="1:8" x14ac:dyDescent="0.25">
      <c r="A394">
        <v>776</v>
      </c>
      <c r="B394">
        <v>-1</v>
      </c>
      <c r="C394">
        <v>1</v>
      </c>
      <c r="D394">
        <v>0</v>
      </c>
      <c r="E394">
        <v>-1</v>
      </c>
      <c r="F394">
        <v>0</v>
      </c>
      <c r="G394">
        <v>0</v>
      </c>
      <c r="H394" s="2">
        <f>H393+$H$2*(Table1[[#This Row],[debug'[0']]]-H393)</f>
        <v>-1.2190485970537088</v>
      </c>
    </row>
    <row r="395" spans="1:8" x14ac:dyDescent="0.25">
      <c r="A395">
        <v>778</v>
      </c>
      <c r="B395">
        <v>-2</v>
      </c>
      <c r="C395">
        <v>1</v>
      </c>
      <c r="D395">
        <v>0</v>
      </c>
      <c r="E395">
        <v>-1</v>
      </c>
      <c r="F395">
        <v>0</v>
      </c>
      <c r="G395">
        <v>0</v>
      </c>
      <c r="H395" s="2">
        <f>H394+$H$2*(Table1[[#This Row],[debug'[0']]]-H394)</f>
        <v>-1.2926515327629102</v>
      </c>
    </row>
    <row r="396" spans="1:8" x14ac:dyDescent="0.25">
      <c r="A396">
        <v>780</v>
      </c>
      <c r="B396">
        <v>-2</v>
      </c>
      <c r="C396">
        <v>1</v>
      </c>
      <c r="D396">
        <v>0</v>
      </c>
      <c r="E396">
        <v>-1</v>
      </c>
      <c r="F396">
        <v>1</v>
      </c>
      <c r="G396">
        <v>0</v>
      </c>
      <c r="H396" s="2">
        <f>H395+$H$2*(Table1[[#This Row],[debug'[0']]]-H395)</f>
        <v>-1.3593175552089114</v>
      </c>
    </row>
    <row r="397" spans="1:8" x14ac:dyDescent="0.25">
      <c r="A397">
        <v>782</v>
      </c>
      <c r="B397">
        <v>-2</v>
      </c>
      <c r="C397">
        <v>1</v>
      </c>
      <c r="D397">
        <v>0</v>
      </c>
      <c r="E397">
        <v>-1</v>
      </c>
      <c r="F397">
        <v>1</v>
      </c>
      <c r="G397">
        <v>0</v>
      </c>
      <c r="H397" s="2">
        <f>H396+$H$2*(Table1[[#This Row],[debug'[0']]]-H396)</f>
        <v>-1.4197004530641004</v>
      </c>
    </row>
    <row r="398" spans="1:8" x14ac:dyDescent="0.25">
      <c r="A398">
        <v>784</v>
      </c>
      <c r="B398">
        <v>-2</v>
      </c>
      <c r="C398">
        <v>1</v>
      </c>
      <c r="D398">
        <v>0</v>
      </c>
      <c r="E398">
        <v>-1</v>
      </c>
      <c r="F398">
        <v>1</v>
      </c>
      <c r="G398">
        <v>0</v>
      </c>
      <c r="H398" s="2">
        <f>H397+$H$2*(Table1[[#This Row],[debug'[0']]]-H397)</f>
        <v>-1.4743923968701595</v>
      </c>
    </row>
    <row r="399" spans="1:8" x14ac:dyDescent="0.25">
      <c r="A399">
        <v>786</v>
      </c>
      <c r="B399">
        <v>-3</v>
      </c>
      <c r="C399">
        <v>1</v>
      </c>
      <c r="D399">
        <v>0</v>
      </c>
      <c r="E399">
        <v>-2</v>
      </c>
      <c r="F399">
        <v>1</v>
      </c>
      <c r="G399">
        <v>0</v>
      </c>
      <c r="H399" s="2">
        <f>H398+$H$2*(Table1[[#This Row],[debug'[0']]]-H398)</f>
        <v>-1.6181775260177627</v>
      </c>
    </row>
    <row r="400" spans="1:8" x14ac:dyDescent="0.25">
      <c r="A400">
        <v>788</v>
      </c>
      <c r="B400">
        <v>-2</v>
      </c>
      <c r="C400">
        <v>1</v>
      </c>
      <c r="D400">
        <v>0</v>
      </c>
      <c r="E400">
        <v>-1</v>
      </c>
      <c r="F400">
        <v>1</v>
      </c>
      <c r="G400">
        <v>0</v>
      </c>
      <c r="H400" s="2">
        <f>H399+$H$2*(Table1[[#This Row],[debug'[0']]]-H399)</f>
        <v>-1.6541634463949049</v>
      </c>
    </row>
    <row r="401" spans="1:8" x14ac:dyDescent="0.25">
      <c r="A401">
        <v>790</v>
      </c>
      <c r="B401">
        <v>-2</v>
      </c>
      <c r="C401">
        <v>1</v>
      </c>
      <c r="D401">
        <v>0</v>
      </c>
      <c r="E401">
        <v>-1</v>
      </c>
      <c r="F401">
        <v>1</v>
      </c>
      <c r="G401">
        <v>0</v>
      </c>
      <c r="H401" s="2">
        <f>H400+$H$2*(Table1[[#This Row],[debug'[0']]]-H400)</f>
        <v>-1.6867577736793622</v>
      </c>
    </row>
    <row r="402" spans="1:8" x14ac:dyDescent="0.25">
      <c r="A402">
        <v>792</v>
      </c>
      <c r="B402">
        <v>-1</v>
      </c>
      <c r="C402">
        <v>0</v>
      </c>
      <c r="D402">
        <v>0</v>
      </c>
      <c r="E402">
        <v>-1</v>
      </c>
      <c r="F402">
        <v>1</v>
      </c>
      <c r="G402">
        <v>0</v>
      </c>
      <c r="H402" s="2">
        <f>H401+$H$2*(Table1[[#This Row],[debug'[0']]]-H401)</f>
        <v>-1.6220323783817592</v>
      </c>
    </row>
    <row r="403" spans="1:8" x14ac:dyDescent="0.25">
      <c r="A403">
        <v>794</v>
      </c>
      <c r="B403">
        <v>0</v>
      </c>
      <c r="C403">
        <v>0</v>
      </c>
      <c r="D403">
        <v>1</v>
      </c>
      <c r="E403">
        <v>-1</v>
      </c>
      <c r="F403">
        <v>1</v>
      </c>
      <c r="G403">
        <v>0</v>
      </c>
      <c r="H403" s="2">
        <f>H402+$H$2*(Table1[[#This Row],[debug'[0']]]-H402)</f>
        <v>-1.4691594282674918</v>
      </c>
    </row>
    <row r="404" spans="1:8" x14ac:dyDescent="0.25">
      <c r="A404">
        <v>796</v>
      </c>
      <c r="B404">
        <v>-1</v>
      </c>
      <c r="C404">
        <v>0</v>
      </c>
      <c r="D404">
        <v>1</v>
      </c>
      <c r="E404">
        <v>-1</v>
      </c>
      <c r="F404">
        <v>1</v>
      </c>
      <c r="G404">
        <v>0</v>
      </c>
      <c r="H404" s="2">
        <f>H403+$H$2*(Table1[[#This Row],[debug'[0']]]-H403)</f>
        <v>-1.4249421938712656</v>
      </c>
    </row>
    <row r="405" spans="1:8" x14ac:dyDescent="0.25">
      <c r="A405">
        <v>798</v>
      </c>
      <c r="B405">
        <v>-1</v>
      </c>
      <c r="C405">
        <v>0</v>
      </c>
      <c r="D405">
        <v>0</v>
      </c>
      <c r="E405">
        <v>-2</v>
      </c>
      <c r="F405">
        <v>1</v>
      </c>
      <c r="G405">
        <v>0</v>
      </c>
      <c r="H405" s="2">
        <f>H404+$H$2*(Table1[[#This Row],[debug'[0']]]-H404)</f>
        <v>-1.3848923356372767</v>
      </c>
    </row>
    <row r="406" spans="1:8" x14ac:dyDescent="0.25">
      <c r="A406">
        <v>800</v>
      </c>
      <c r="B406">
        <v>-1</v>
      </c>
      <c r="C406">
        <v>-1</v>
      </c>
      <c r="D406">
        <v>0</v>
      </c>
      <c r="E406">
        <v>-2</v>
      </c>
      <c r="F406">
        <v>1</v>
      </c>
      <c r="G406">
        <v>0</v>
      </c>
      <c r="H406" s="2">
        <f>H405+$H$2*(Table1[[#This Row],[debug'[0']]]-H405)</f>
        <v>-1.3486170876154442</v>
      </c>
    </row>
    <row r="407" spans="1:8" x14ac:dyDescent="0.25">
      <c r="A407">
        <v>802</v>
      </c>
      <c r="B407">
        <v>-1</v>
      </c>
      <c r="C407">
        <v>0</v>
      </c>
      <c r="D407">
        <v>0</v>
      </c>
      <c r="E407">
        <v>-1</v>
      </c>
      <c r="F407">
        <v>1</v>
      </c>
      <c r="G407">
        <v>0</v>
      </c>
      <c r="H407" s="2">
        <f>H406+$H$2*(Table1[[#This Row],[debug'[0']]]-H406)</f>
        <v>-1.3157607011743877</v>
      </c>
    </row>
    <row r="408" spans="1:8" x14ac:dyDescent="0.25">
      <c r="A408">
        <v>804</v>
      </c>
      <c r="B408">
        <v>0</v>
      </c>
      <c r="C408">
        <v>-1</v>
      </c>
      <c r="D408">
        <v>1</v>
      </c>
      <c r="E408">
        <v>-1</v>
      </c>
      <c r="F408">
        <v>1</v>
      </c>
      <c r="G408">
        <v>0</v>
      </c>
      <c r="H408" s="2">
        <f>H407+$H$2*(Table1[[#This Row],[debug'[0']]]-H407)</f>
        <v>-1.1917531765936393</v>
      </c>
    </row>
    <row r="409" spans="1:8" x14ac:dyDescent="0.25">
      <c r="A409">
        <v>806</v>
      </c>
      <c r="B409">
        <v>-1</v>
      </c>
      <c r="C409">
        <v>-1</v>
      </c>
      <c r="D409">
        <v>0</v>
      </c>
      <c r="E409">
        <v>-1</v>
      </c>
      <c r="F409">
        <v>1</v>
      </c>
      <c r="G409">
        <v>0</v>
      </c>
      <c r="H409" s="2">
        <f>H408+$H$2*(Table1[[#This Row],[debug'[0']]]-H408)</f>
        <v>-1.1736808654669668</v>
      </c>
    </row>
    <row r="410" spans="1:8" x14ac:dyDescent="0.25">
      <c r="A410">
        <v>808</v>
      </c>
      <c r="B410">
        <v>-1</v>
      </c>
      <c r="C410">
        <v>-1</v>
      </c>
      <c r="D410">
        <v>0</v>
      </c>
      <c r="E410">
        <v>-1</v>
      </c>
      <c r="F410">
        <v>0</v>
      </c>
      <c r="G410">
        <v>0</v>
      </c>
      <c r="H410" s="2">
        <f>H409+$H$2*(Table1[[#This Row],[debug'[0']]]-H409)</f>
        <v>-1.1573118295363627</v>
      </c>
    </row>
    <row r="411" spans="1:8" x14ac:dyDescent="0.25">
      <c r="A411">
        <v>810</v>
      </c>
      <c r="B411">
        <v>-1</v>
      </c>
      <c r="C411">
        <v>-1</v>
      </c>
      <c r="D411">
        <v>0</v>
      </c>
      <c r="E411">
        <v>-1</v>
      </c>
      <c r="F411">
        <v>0</v>
      </c>
      <c r="G411">
        <v>0</v>
      </c>
      <c r="H411" s="2">
        <f>H410+$H$2*(Table1[[#This Row],[debug'[0']]]-H410)</f>
        <v>-1.1424855388965365</v>
      </c>
    </row>
    <row r="412" spans="1:8" x14ac:dyDescent="0.25">
      <c r="A412">
        <v>812</v>
      </c>
      <c r="B412">
        <v>-1</v>
      </c>
      <c r="C412">
        <v>-1</v>
      </c>
      <c r="D412">
        <v>0</v>
      </c>
      <c r="E412">
        <v>-1</v>
      </c>
      <c r="F412">
        <v>0</v>
      </c>
      <c r="G412">
        <v>0</v>
      </c>
      <c r="H412" s="2">
        <f>H411+$H$2*(Table1[[#This Row],[debug'[0']]]-H411)</f>
        <v>-1.1290565932293322</v>
      </c>
    </row>
    <row r="413" spans="1:8" x14ac:dyDescent="0.25">
      <c r="A413">
        <v>814</v>
      </c>
      <c r="B413">
        <v>-1</v>
      </c>
      <c r="C413">
        <v>-1</v>
      </c>
      <c r="D413">
        <v>0</v>
      </c>
      <c r="E413">
        <v>-1</v>
      </c>
      <c r="F413">
        <v>0</v>
      </c>
      <c r="G413">
        <v>0</v>
      </c>
      <c r="H413" s="2">
        <f>H412+$H$2*(Table1[[#This Row],[debug'[0']]]-H412)</f>
        <v>-1.1168932958737343</v>
      </c>
    </row>
    <row r="414" spans="1:8" x14ac:dyDescent="0.25">
      <c r="A414">
        <v>816</v>
      </c>
      <c r="B414">
        <v>-1</v>
      </c>
      <c r="C414">
        <v>-1</v>
      </c>
      <c r="D414">
        <v>0</v>
      </c>
      <c r="E414">
        <v>-1</v>
      </c>
      <c r="F414">
        <v>0</v>
      </c>
      <c r="G414">
        <v>0</v>
      </c>
      <c r="H414" s="2">
        <f>H413+$H$2*(Table1[[#This Row],[debug'[0']]]-H413)</f>
        <v>-1.1058763622866097</v>
      </c>
    </row>
    <row r="415" spans="1:8" x14ac:dyDescent="0.25">
      <c r="A415">
        <v>818</v>
      </c>
      <c r="B415">
        <v>-1</v>
      </c>
      <c r="C415">
        <v>-1</v>
      </c>
      <c r="D415">
        <v>0</v>
      </c>
      <c r="E415">
        <v>-1</v>
      </c>
      <c r="F415">
        <v>0</v>
      </c>
      <c r="G415">
        <v>0</v>
      </c>
      <c r="H415" s="2">
        <f>H414+$H$2*(Table1[[#This Row],[debug'[0']]]-H414)</f>
        <v>-1.0958977502281571</v>
      </c>
    </row>
    <row r="416" spans="1:8" x14ac:dyDescent="0.25">
      <c r="A416">
        <v>820</v>
      </c>
      <c r="B416">
        <v>-1</v>
      </c>
      <c r="C416">
        <v>-1</v>
      </c>
      <c r="D416">
        <v>0</v>
      </c>
      <c r="E416">
        <v>-1</v>
      </c>
      <c r="F416">
        <v>0</v>
      </c>
      <c r="G416">
        <v>0</v>
      </c>
      <c r="H416" s="2">
        <f>H415+$H$2*(Table1[[#This Row],[debug'[0']]]-H415)</f>
        <v>-1.0868596001997801</v>
      </c>
    </row>
    <row r="417" spans="1:8" x14ac:dyDescent="0.25">
      <c r="A417">
        <v>822</v>
      </c>
      <c r="B417">
        <v>-1</v>
      </c>
      <c r="C417">
        <v>-1</v>
      </c>
      <c r="D417">
        <v>0</v>
      </c>
      <c r="E417">
        <v>-1</v>
      </c>
      <c r="F417">
        <v>0</v>
      </c>
      <c r="G417">
        <v>0</v>
      </c>
      <c r="H417" s="2">
        <f>H416+$H$2*(Table1[[#This Row],[debug'[0']]]-H416)</f>
        <v>-1.0786732757433388</v>
      </c>
    </row>
    <row r="418" spans="1:8" x14ac:dyDescent="0.25">
      <c r="A418">
        <v>824</v>
      </c>
      <c r="B418">
        <v>-1</v>
      </c>
      <c r="C418">
        <v>-1</v>
      </c>
      <c r="D418">
        <v>0</v>
      </c>
      <c r="E418">
        <v>-1</v>
      </c>
      <c r="F418">
        <v>0</v>
      </c>
      <c r="G418">
        <v>0</v>
      </c>
      <c r="H418" s="2">
        <f>H417+$H$2*(Table1[[#This Row],[debug'[0']]]-H417)</f>
        <v>-1.0712584941900654</v>
      </c>
    </row>
    <row r="419" spans="1:8" x14ac:dyDescent="0.25">
      <c r="A419">
        <v>826</v>
      </c>
      <c r="B419">
        <v>-1</v>
      </c>
      <c r="C419">
        <v>-1</v>
      </c>
      <c r="D419">
        <v>1</v>
      </c>
      <c r="E419">
        <v>-1</v>
      </c>
      <c r="F419">
        <v>0</v>
      </c>
      <c r="G419">
        <v>0</v>
      </c>
      <c r="H419" s="2">
        <f>H418+$H$2*(Table1[[#This Row],[debug'[0']]]-H418)</f>
        <v>-1.0645425393344639</v>
      </c>
    </row>
    <row r="420" spans="1:8" x14ac:dyDescent="0.25">
      <c r="A420">
        <v>828</v>
      </c>
      <c r="B420">
        <v>0</v>
      </c>
      <c r="C420">
        <v>-1</v>
      </c>
      <c r="D420">
        <v>1</v>
      </c>
      <c r="E420">
        <v>-1</v>
      </c>
      <c r="F420">
        <v>-1</v>
      </c>
      <c r="G420">
        <v>0</v>
      </c>
      <c r="H420" s="2">
        <f>H419+$H$2*(Table1[[#This Row],[debug'[0']]]-H419)</f>
        <v>-0.96421176870425462</v>
      </c>
    </row>
    <row r="421" spans="1:8" x14ac:dyDescent="0.25">
      <c r="A421">
        <v>830</v>
      </c>
      <c r="B421">
        <v>-1</v>
      </c>
      <c r="C421">
        <v>-1</v>
      </c>
      <c r="D421">
        <v>1</v>
      </c>
      <c r="E421">
        <v>-1</v>
      </c>
      <c r="F421">
        <v>-1</v>
      </c>
      <c r="G421">
        <v>0</v>
      </c>
      <c r="H421" s="2">
        <f>H420+$H$2*(Table1[[#This Row],[debug'[0']]]-H420)</f>
        <v>-0.96758473003996526</v>
      </c>
    </row>
    <row r="422" spans="1:8" x14ac:dyDescent="0.25">
      <c r="A422">
        <v>832</v>
      </c>
      <c r="B422">
        <v>0</v>
      </c>
      <c r="C422">
        <v>-1</v>
      </c>
      <c r="D422">
        <v>1</v>
      </c>
      <c r="E422">
        <v>-1</v>
      </c>
      <c r="F422">
        <v>-1</v>
      </c>
      <c r="G422">
        <v>0</v>
      </c>
      <c r="H422" s="2">
        <f>H421+$H$2*(Table1[[#This Row],[debug'[0']]]-H421)</f>
        <v>-0.87639201765138874</v>
      </c>
    </row>
    <row r="423" spans="1:8" x14ac:dyDescent="0.25">
      <c r="A423">
        <v>834</v>
      </c>
      <c r="B423">
        <v>-1</v>
      </c>
      <c r="C423">
        <v>-1</v>
      </c>
      <c r="D423">
        <v>0</v>
      </c>
      <c r="E423">
        <v>-1</v>
      </c>
      <c r="F423">
        <v>-1</v>
      </c>
      <c r="G423">
        <v>0</v>
      </c>
      <c r="H423" s="2">
        <f>H422+$H$2*(Table1[[#This Row],[debug'[0']]]-H422)</f>
        <v>-0.88804179552953233</v>
      </c>
    </row>
    <row r="424" spans="1:8" x14ac:dyDescent="0.25">
      <c r="A424">
        <v>836</v>
      </c>
      <c r="B424">
        <v>-1</v>
      </c>
      <c r="C424">
        <v>0</v>
      </c>
      <c r="D424">
        <v>0</v>
      </c>
      <c r="E424">
        <v>-1</v>
      </c>
      <c r="F424">
        <v>-1</v>
      </c>
      <c r="G424">
        <v>0</v>
      </c>
      <c r="H424" s="2">
        <f>H423+$H$2*(Table1[[#This Row],[debug'[0']]]-H423)</f>
        <v>-0.89859360770973806</v>
      </c>
    </row>
    <row r="425" spans="1:8" x14ac:dyDescent="0.25">
      <c r="A425">
        <v>838</v>
      </c>
      <c r="B425">
        <v>-1</v>
      </c>
      <c r="C425">
        <v>0</v>
      </c>
      <c r="D425">
        <v>0</v>
      </c>
      <c r="E425">
        <v>-1</v>
      </c>
      <c r="F425">
        <v>-1</v>
      </c>
      <c r="G425">
        <v>0</v>
      </c>
      <c r="H425" s="2">
        <f>H424+$H$2*(Table1[[#This Row],[debug'[0']]]-H424)</f>
        <v>-0.90815093502112199</v>
      </c>
    </row>
    <row r="426" spans="1:8" x14ac:dyDescent="0.25">
      <c r="A426">
        <v>840</v>
      </c>
      <c r="B426">
        <v>-1</v>
      </c>
      <c r="C426">
        <v>0</v>
      </c>
      <c r="D426">
        <v>0</v>
      </c>
      <c r="E426">
        <v>-1</v>
      </c>
      <c r="F426">
        <v>-1</v>
      </c>
      <c r="G426">
        <v>0</v>
      </c>
      <c r="H426" s="2">
        <f>H425+$H$2*(Table1[[#This Row],[debug'[0']]]-H425)</f>
        <v>-0.91680750545442402</v>
      </c>
    </row>
    <row r="427" spans="1:8" x14ac:dyDescent="0.25">
      <c r="A427">
        <v>842</v>
      </c>
      <c r="B427">
        <v>-1</v>
      </c>
      <c r="C427">
        <v>0</v>
      </c>
      <c r="D427">
        <v>0</v>
      </c>
      <c r="E427">
        <v>-1</v>
      </c>
      <c r="F427">
        <v>-1</v>
      </c>
      <c r="G427">
        <v>0</v>
      </c>
      <c r="H427" s="2">
        <f>H426+$H$2*(Table1[[#This Row],[debug'[0']]]-H426)</f>
        <v>-0.92464821334536973</v>
      </c>
    </row>
    <row r="428" spans="1:8" x14ac:dyDescent="0.25">
      <c r="A428">
        <v>844</v>
      </c>
      <c r="B428">
        <v>-1</v>
      </c>
      <c r="C428">
        <v>0</v>
      </c>
      <c r="D428">
        <v>0</v>
      </c>
      <c r="E428">
        <v>-1</v>
      </c>
      <c r="F428">
        <v>-1</v>
      </c>
      <c r="G428">
        <v>0</v>
      </c>
      <c r="H428" s="2">
        <f>H427+$H$2*(Table1[[#This Row],[debug'[0']]]-H427)</f>
        <v>-0.93174995192704124</v>
      </c>
    </row>
    <row r="429" spans="1:8" x14ac:dyDescent="0.25">
      <c r="A429">
        <v>846</v>
      </c>
      <c r="B429">
        <v>0</v>
      </c>
      <c r="C429">
        <v>1</v>
      </c>
      <c r="D429">
        <v>0</v>
      </c>
      <c r="E429">
        <v>-1</v>
      </c>
      <c r="F429">
        <v>-1</v>
      </c>
      <c r="G429">
        <v>0</v>
      </c>
      <c r="H429" s="2">
        <f>H428+$H$2*(Table1[[#This Row],[debug'[0']]]-H428)</f>
        <v>-0.84393458780834218</v>
      </c>
    </row>
    <row r="430" spans="1:8" x14ac:dyDescent="0.25">
      <c r="A430">
        <v>848</v>
      </c>
      <c r="B430">
        <v>0</v>
      </c>
      <c r="C430">
        <v>1</v>
      </c>
      <c r="D430">
        <v>0</v>
      </c>
      <c r="E430">
        <v>-1</v>
      </c>
      <c r="F430">
        <v>-1</v>
      </c>
      <c r="G430">
        <v>0</v>
      </c>
      <c r="H430" s="2">
        <f>H429+$H$2*(Table1[[#This Row],[debug'[0']]]-H429)</f>
        <v>-0.76439562677327166</v>
      </c>
    </row>
    <row r="431" spans="1:8" x14ac:dyDescent="0.25">
      <c r="A431">
        <v>850</v>
      </c>
      <c r="B431">
        <v>0</v>
      </c>
      <c r="C431">
        <v>1</v>
      </c>
      <c r="D431">
        <v>0</v>
      </c>
      <c r="E431">
        <v>-1</v>
      </c>
      <c r="F431">
        <v>-1</v>
      </c>
      <c r="G431">
        <v>0</v>
      </c>
      <c r="H431" s="2">
        <f>H430+$H$2*(Table1[[#This Row],[debug'[0']]]-H430)</f>
        <v>-0.69235303620805944</v>
      </c>
    </row>
    <row r="432" spans="1:8" x14ac:dyDescent="0.25">
      <c r="A432">
        <v>852</v>
      </c>
      <c r="B432">
        <v>0</v>
      </c>
      <c r="C432">
        <v>1</v>
      </c>
      <c r="D432">
        <v>0</v>
      </c>
      <c r="E432">
        <v>-1</v>
      </c>
      <c r="F432">
        <v>-1</v>
      </c>
      <c r="G432">
        <v>0</v>
      </c>
      <c r="H432" s="2">
        <f>H431+$H$2*(Table1[[#This Row],[debug'[0']]]-H431)</f>
        <v>-0.62710029984080462</v>
      </c>
    </row>
    <row r="433" spans="1:8" x14ac:dyDescent="0.25">
      <c r="A433">
        <v>854</v>
      </c>
      <c r="B433">
        <v>0</v>
      </c>
      <c r="C433">
        <v>1</v>
      </c>
      <c r="D433">
        <v>0</v>
      </c>
      <c r="E433">
        <v>-1</v>
      </c>
      <c r="F433">
        <v>-1</v>
      </c>
      <c r="G433">
        <v>0</v>
      </c>
      <c r="H433" s="2">
        <f>H432+$H$2*(Table1[[#This Row],[debug'[0']]]-H432)</f>
        <v>-0.56799748898948976</v>
      </c>
    </row>
    <row r="434" spans="1:8" x14ac:dyDescent="0.25">
      <c r="A434">
        <v>856</v>
      </c>
      <c r="B434">
        <v>1</v>
      </c>
      <c r="C434">
        <v>1</v>
      </c>
      <c r="D434">
        <v>0</v>
      </c>
      <c r="E434">
        <v>-1</v>
      </c>
      <c r="F434">
        <v>-1</v>
      </c>
      <c r="G434">
        <v>0</v>
      </c>
      <c r="H434" s="2">
        <f>H433+$H$2*(Table1[[#This Row],[debug'[0']]]-H433)</f>
        <v>-0.42021720722179107</v>
      </c>
    </row>
    <row r="435" spans="1:8" x14ac:dyDescent="0.25">
      <c r="A435">
        <v>858</v>
      </c>
      <c r="B435">
        <v>1</v>
      </c>
      <c r="C435">
        <v>1</v>
      </c>
      <c r="D435">
        <v>1</v>
      </c>
      <c r="E435">
        <v>-1</v>
      </c>
      <c r="F435">
        <v>0</v>
      </c>
      <c r="G435">
        <v>0</v>
      </c>
      <c r="H435" s="2">
        <f>H434+$H$2*(Table1[[#This Row],[debug'[0']]]-H434)</f>
        <v>-0.28636488888049733</v>
      </c>
    </row>
    <row r="436" spans="1:8" x14ac:dyDescent="0.25">
      <c r="A436">
        <v>860</v>
      </c>
      <c r="B436">
        <v>1</v>
      </c>
      <c r="C436">
        <v>1</v>
      </c>
      <c r="D436">
        <v>1</v>
      </c>
      <c r="E436">
        <v>-1</v>
      </c>
      <c r="F436">
        <v>0</v>
      </c>
      <c r="G436">
        <v>0</v>
      </c>
      <c r="H436" s="2">
        <f>H435+$H$2*(Table1[[#This Row],[debug'[0']]]-H435)</f>
        <v>-0.1651278543382127</v>
      </c>
    </row>
    <row r="437" spans="1:8" x14ac:dyDescent="0.25">
      <c r="A437">
        <v>862</v>
      </c>
      <c r="B437">
        <v>1</v>
      </c>
      <c r="C437">
        <v>1</v>
      </c>
      <c r="D437">
        <v>1</v>
      </c>
      <c r="E437">
        <v>0</v>
      </c>
      <c r="F437">
        <v>0</v>
      </c>
      <c r="G437">
        <v>0</v>
      </c>
      <c r="H437" s="2">
        <f>H436+$H$2*(Table1[[#This Row],[debug'[0']]]-H436)</f>
        <v>-5.5317141107759676E-2</v>
      </c>
    </row>
    <row r="438" spans="1:8" x14ac:dyDescent="0.25">
      <c r="A438">
        <v>864</v>
      </c>
      <c r="B438">
        <v>1</v>
      </c>
      <c r="C438">
        <v>1</v>
      </c>
      <c r="D438">
        <v>1</v>
      </c>
      <c r="E438">
        <v>0</v>
      </c>
      <c r="F438">
        <v>0</v>
      </c>
      <c r="G438">
        <v>0</v>
      </c>
      <c r="H438" s="2">
        <f>H437+$H$2*(Table1[[#This Row],[debug'[0']]]-H437)</f>
        <v>4.4144156223585945E-2</v>
      </c>
    </row>
    <row r="439" spans="1:8" x14ac:dyDescent="0.25">
      <c r="A439">
        <v>866</v>
      </c>
      <c r="B439">
        <v>1</v>
      </c>
      <c r="C439">
        <v>1</v>
      </c>
      <c r="D439">
        <v>0</v>
      </c>
      <c r="E439">
        <v>0</v>
      </c>
      <c r="F439">
        <v>0</v>
      </c>
      <c r="G439">
        <v>0</v>
      </c>
      <c r="H439" s="2">
        <f>H438+$H$2*(Table1[[#This Row],[debug'[0']]]-H438)</f>
        <v>0.13423144712455159</v>
      </c>
    </row>
    <row r="440" spans="1:8" x14ac:dyDescent="0.25">
      <c r="A440">
        <v>868</v>
      </c>
      <c r="B440">
        <v>1</v>
      </c>
      <c r="C440">
        <v>1</v>
      </c>
      <c r="D440">
        <v>1</v>
      </c>
      <c r="E440">
        <v>0</v>
      </c>
      <c r="F440">
        <v>0</v>
      </c>
      <c r="G440">
        <v>0</v>
      </c>
      <c r="H440" s="2">
        <f>H439+$H$2*(Table1[[#This Row],[debug'[0']]]-H439)</f>
        <v>0.21582821088722884</v>
      </c>
    </row>
    <row r="441" spans="1:8" x14ac:dyDescent="0.25">
      <c r="A441">
        <v>870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 s="2">
        <f>H440+$H$2*(Table1[[#This Row],[debug'[0']]]-H440)</f>
        <v>0.2897346608421002</v>
      </c>
    </row>
    <row r="442" spans="1:8" x14ac:dyDescent="0.25">
      <c r="A442">
        <v>872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 s="2">
        <f>H441+$H$2*(Table1[[#This Row],[debug'[0']]]-H441)</f>
        <v>0.35667559199003784</v>
      </c>
    </row>
    <row r="443" spans="1:8" x14ac:dyDescent="0.25">
      <c r="A443">
        <v>874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 s="2">
        <f>H442+$H$2*(Table1[[#This Row],[debug'[0']]]-H442)</f>
        <v>0.41730748901241083</v>
      </c>
    </row>
    <row r="444" spans="1:8" x14ac:dyDescent="0.25">
      <c r="A444">
        <v>876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0</v>
      </c>
      <c r="H444" s="2">
        <f>H443+$H$2*(Table1[[#This Row],[debug'[0']]]-H443)</f>
        <v>0.47222496436702283</v>
      </c>
    </row>
    <row r="445" spans="1:8" x14ac:dyDescent="0.25">
      <c r="A445">
        <v>878</v>
      </c>
      <c r="B445">
        <v>1</v>
      </c>
      <c r="C445">
        <v>0</v>
      </c>
      <c r="D445">
        <v>0</v>
      </c>
      <c r="E445">
        <v>0</v>
      </c>
      <c r="F445">
        <v>1</v>
      </c>
      <c r="G445">
        <v>0</v>
      </c>
      <c r="H445" s="2">
        <f>H444+$H$2*(Table1[[#This Row],[debug'[0']]]-H444)</f>
        <v>0.5219665896078024</v>
      </c>
    </row>
    <row r="446" spans="1:8" x14ac:dyDescent="0.25">
      <c r="A446">
        <v>880</v>
      </c>
      <c r="B446">
        <v>1</v>
      </c>
      <c r="C446">
        <v>0</v>
      </c>
      <c r="D446">
        <v>0</v>
      </c>
      <c r="E446">
        <v>0</v>
      </c>
      <c r="F446">
        <v>1</v>
      </c>
      <c r="G446">
        <v>0</v>
      </c>
      <c r="H446" s="2">
        <f>H445+$H$2*(Table1[[#This Row],[debug'[0']]]-H445)</f>
        <v>0.56702017711556052</v>
      </c>
    </row>
    <row r="447" spans="1:8" x14ac:dyDescent="0.25">
      <c r="A447">
        <v>882</v>
      </c>
      <c r="B447">
        <v>1</v>
      </c>
      <c r="C447">
        <v>0</v>
      </c>
      <c r="D447">
        <v>0</v>
      </c>
      <c r="E447">
        <v>0</v>
      </c>
      <c r="F447">
        <v>1</v>
      </c>
      <c r="G447">
        <v>0</v>
      </c>
      <c r="H447" s="2">
        <f>H446+$H$2*(Table1[[#This Row],[debug'[0']]]-H446)</f>
        <v>0.6078275640373515</v>
      </c>
    </row>
    <row r="448" spans="1:8" x14ac:dyDescent="0.25">
      <c r="A448">
        <v>884</v>
      </c>
      <c r="B448">
        <v>1</v>
      </c>
      <c r="C448">
        <v>0</v>
      </c>
      <c r="D448">
        <v>0</v>
      </c>
      <c r="E448">
        <v>0</v>
      </c>
      <c r="F448">
        <v>1</v>
      </c>
      <c r="G448">
        <v>0</v>
      </c>
      <c r="H448" s="2">
        <f>H447+$H$2*(Table1[[#This Row],[debug'[0']]]-H447)</f>
        <v>0.64478894535017162</v>
      </c>
    </row>
    <row r="449" spans="1:8" x14ac:dyDescent="0.25">
      <c r="A449">
        <v>886</v>
      </c>
      <c r="B449">
        <v>1</v>
      </c>
      <c r="C449">
        <v>0</v>
      </c>
      <c r="D449">
        <v>0</v>
      </c>
      <c r="E449">
        <v>0</v>
      </c>
      <c r="F449">
        <v>1</v>
      </c>
      <c r="G449">
        <v>0</v>
      </c>
      <c r="H449" s="2">
        <f>H448+$H$2*(Table1[[#This Row],[debug'[0']]]-H448)</f>
        <v>0.67826679854302507</v>
      </c>
    </row>
    <row r="450" spans="1:8" x14ac:dyDescent="0.25">
      <c r="A450">
        <v>888</v>
      </c>
      <c r="B450">
        <v>1</v>
      </c>
      <c r="C450">
        <v>0</v>
      </c>
      <c r="D450">
        <v>0</v>
      </c>
      <c r="E450">
        <v>0</v>
      </c>
      <c r="F450">
        <v>1</v>
      </c>
      <c r="G450">
        <v>0</v>
      </c>
      <c r="H450" s="2">
        <f>H449+$H$2*(Table1[[#This Row],[debug'[0']]]-H449)</f>
        <v>0.70858943840641975</v>
      </c>
    </row>
    <row r="451" spans="1:8" x14ac:dyDescent="0.25">
      <c r="A451">
        <v>890</v>
      </c>
      <c r="B451">
        <v>1</v>
      </c>
      <c r="C451">
        <v>0</v>
      </c>
      <c r="D451">
        <v>0</v>
      </c>
      <c r="E451">
        <v>1</v>
      </c>
      <c r="F451">
        <v>1</v>
      </c>
      <c r="G451">
        <v>0</v>
      </c>
      <c r="H451" s="2">
        <f>H450+$H$2*(Table1[[#This Row],[debug'[0']]]-H450)</f>
        <v>0.73605423679084581</v>
      </c>
    </row>
    <row r="452" spans="1:8" x14ac:dyDescent="0.25">
      <c r="A452">
        <v>892</v>
      </c>
      <c r="B452">
        <v>1</v>
      </c>
      <c r="C452">
        <v>0</v>
      </c>
      <c r="D452">
        <v>0</v>
      </c>
      <c r="E452">
        <v>1</v>
      </c>
      <c r="F452">
        <v>1</v>
      </c>
      <c r="G452">
        <v>0</v>
      </c>
      <c r="H452" s="2">
        <f>H451+$H$2*(Table1[[#This Row],[debug'[0']]]-H451)</f>
        <v>0.76093053891016671</v>
      </c>
    </row>
    <row r="453" spans="1:8" x14ac:dyDescent="0.25">
      <c r="A453">
        <v>894</v>
      </c>
      <c r="B453">
        <v>1</v>
      </c>
      <c r="C453">
        <v>0</v>
      </c>
      <c r="D453">
        <v>0</v>
      </c>
      <c r="E453">
        <v>1</v>
      </c>
      <c r="F453">
        <v>1</v>
      </c>
      <c r="G453">
        <v>0</v>
      </c>
      <c r="H453" s="2">
        <f>H452+$H$2*(Table1[[#This Row],[debug'[0']]]-H452)</f>
        <v>0.78346230478989143</v>
      </c>
    </row>
    <row r="454" spans="1:8" x14ac:dyDescent="0.25">
      <c r="A454">
        <v>896</v>
      </c>
      <c r="B454">
        <v>1</v>
      </c>
      <c r="C454">
        <v>0</v>
      </c>
      <c r="D454">
        <v>0</v>
      </c>
      <c r="E454">
        <v>1</v>
      </c>
      <c r="F454">
        <v>1</v>
      </c>
      <c r="G454">
        <v>0</v>
      </c>
      <c r="H454" s="2">
        <f>H453+$H$2*(Table1[[#This Row],[debug'[0']]]-H453)</f>
        <v>0.80387050176481167</v>
      </c>
    </row>
    <row r="455" spans="1:8" x14ac:dyDescent="0.25">
      <c r="A455">
        <v>898</v>
      </c>
      <c r="B455">
        <v>1</v>
      </c>
      <c r="C455">
        <v>0</v>
      </c>
      <c r="D455">
        <v>0</v>
      </c>
      <c r="E455">
        <v>1</v>
      </c>
      <c r="F455">
        <v>1</v>
      </c>
      <c r="G455">
        <v>0</v>
      </c>
      <c r="H455" s="2">
        <f>H454+$H$2*(Table1[[#This Row],[debug'[0']]]-H454)</f>
        <v>0.8223552714890493</v>
      </c>
    </row>
    <row r="456" spans="1:8" x14ac:dyDescent="0.25">
      <c r="A456">
        <v>900</v>
      </c>
      <c r="B456">
        <v>1</v>
      </c>
      <c r="C456">
        <v>-1</v>
      </c>
      <c r="D456">
        <v>0</v>
      </c>
      <c r="E456">
        <v>1</v>
      </c>
      <c r="F456">
        <v>1</v>
      </c>
      <c r="G456">
        <v>0</v>
      </c>
      <c r="H456" s="2">
        <f>H455+$H$2*(Table1[[#This Row],[debug'[0']]]-H455)</f>
        <v>0.83909789271021795</v>
      </c>
    </row>
    <row r="457" spans="1:8" x14ac:dyDescent="0.25">
      <c r="A457">
        <v>902</v>
      </c>
      <c r="B457">
        <v>0</v>
      </c>
      <c r="C457">
        <v>-1</v>
      </c>
      <c r="D457">
        <v>0</v>
      </c>
      <c r="E457">
        <v>1</v>
      </c>
      <c r="F457">
        <v>0</v>
      </c>
      <c r="G457">
        <v>0</v>
      </c>
      <c r="H457" s="2">
        <f>H456+$H$2*(Table1[[#This Row],[debug'[0']]]-H456)</f>
        <v>0.76001477944878504</v>
      </c>
    </row>
    <row r="458" spans="1:8" x14ac:dyDescent="0.25">
      <c r="A458">
        <v>904</v>
      </c>
      <c r="B458">
        <v>0</v>
      </c>
      <c r="C458">
        <v>-1</v>
      </c>
      <c r="D458">
        <v>0</v>
      </c>
      <c r="E458">
        <v>1</v>
      </c>
      <c r="F458">
        <v>0</v>
      </c>
      <c r="G458">
        <v>0</v>
      </c>
      <c r="H458" s="2">
        <f>H457+$H$2*(Table1[[#This Row],[debug'[0']]]-H457)</f>
        <v>0.6883850740167059</v>
      </c>
    </row>
    <row r="459" spans="1:8" x14ac:dyDescent="0.25">
      <c r="A459">
        <v>906</v>
      </c>
      <c r="B459">
        <v>0</v>
      </c>
      <c r="C459">
        <v>-1</v>
      </c>
      <c r="D459">
        <v>0</v>
      </c>
      <c r="E459">
        <v>1</v>
      </c>
      <c r="F459">
        <v>0</v>
      </c>
      <c r="G459">
        <v>0</v>
      </c>
      <c r="H459" s="2">
        <f>H458+$H$2*(Table1[[#This Row],[debug'[0']]]-H458)</f>
        <v>0.62350630927555339</v>
      </c>
    </row>
    <row r="460" spans="1:8" x14ac:dyDescent="0.25">
      <c r="A460">
        <v>908</v>
      </c>
      <c r="B460">
        <v>0</v>
      </c>
      <c r="C460">
        <v>-1</v>
      </c>
      <c r="D460">
        <v>0</v>
      </c>
      <c r="E460">
        <v>1</v>
      </c>
      <c r="F460">
        <v>0</v>
      </c>
      <c r="G460">
        <v>0</v>
      </c>
      <c r="H460" s="2">
        <f>H459+$H$2*(Table1[[#This Row],[debug'[0']]]-H459)</f>
        <v>0.56474222405494445</v>
      </c>
    </row>
    <row r="461" spans="1:8" x14ac:dyDescent="0.25">
      <c r="A461">
        <v>910</v>
      </c>
      <c r="B461">
        <v>0</v>
      </c>
      <c r="C461">
        <v>-1</v>
      </c>
      <c r="D461">
        <v>0</v>
      </c>
      <c r="E461">
        <v>1</v>
      </c>
      <c r="F461">
        <v>0</v>
      </c>
      <c r="G461">
        <v>0</v>
      </c>
      <c r="H461" s="2">
        <f>H460+$H$2*(Table1[[#This Row],[debug'[0']]]-H460)</f>
        <v>0.51151652338705522</v>
      </c>
    </row>
    <row r="462" spans="1:8" x14ac:dyDescent="0.25">
      <c r="A462">
        <v>912</v>
      </c>
      <c r="B462">
        <v>1</v>
      </c>
      <c r="C462">
        <v>-2</v>
      </c>
      <c r="D462">
        <v>0</v>
      </c>
      <c r="E462">
        <v>1</v>
      </c>
      <c r="F462">
        <v>0</v>
      </c>
      <c r="G462">
        <v>0</v>
      </c>
      <c r="H462" s="2">
        <f>H461+$H$2*(Table1[[#This Row],[debug'[0']]]-H461)</f>
        <v>0.55755500643287204</v>
      </c>
    </row>
    <row r="463" spans="1:8" x14ac:dyDescent="0.25">
      <c r="A463">
        <v>914</v>
      </c>
      <c r="B463">
        <v>1</v>
      </c>
      <c r="C463">
        <v>-2</v>
      </c>
      <c r="D463">
        <v>0</v>
      </c>
      <c r="E463">
        <v>1</v>
      </c>
      <c r="F463">
        <v>0</v>
      </c>
      <c r="G463">
        <v>0</v>
      </c>
      <c r="H463" s="2">
        <f>H462+$H$2*(Table1[[#This Row],[debug'[0']]]-H462)</f>
        <v>0.59925446467511423</v>
      </c>
    </row>
    <row r="464" spans="1:8" x14ac:dyDescent="0.25">
      <c r="A464">
        <v>916</v>
      </c>
      <c r="B464">
        <v>1</v>
      </c>
      <c r="C464">
        <v>-2</v>
      </c>
      <c r="D464">
        <v>0</v>
      </c>
      <c r="E464">
        <v>1</v>
      </c>
      <c r="F464">
        <v>0</v>
      </c>
      <c r="G464">
        <v>0</v>
      </c>
      <c r="H464" s="2">
        <f>H463+$H$2*(Table1[[#This Row],[debug'[0']]]-H463)</f>
        <v>0.63702384156718128</v>
      </c>
    </row>
    <row r="465" spans="1:8" x14ac:dyDescent="0.25">
      <c r="A465">
        <v>918</v>
      </c>
      <c r="B465">
        <v>1</v>
      </c>
      <c r="C465">
        <v>-1</v>
      </c>
      <c r="D465">
        <v>0</v>
      </c>
      <c r="E465">
        <v>1</v>
      </c>
      <c r="F465">
        <v>0</v>
      </c>
      <c r="G465">
        <v>0</v>
      </c>
      <c r="H465" s="2">
        <f>H464+$H$2*(Table1[[#This Row],[debug'[0']]]-H464)</f>
        <v>0.67123353855000489</v>
      </c>
    </row>
    <row r="466" spans="1:8" x14ac:dyDescent="0.25">
      <c r="A466">
        <v>920</v>
      </c>
      <c r="B466">
        <v>0</v>
      </c>
      <c r="C466">
        <v>-1</v>
      </c>
      <c r="D466">
        <v>0</v>
      </c>
      <c r="E466">
        <v>1</v>
      </c>
      <c r="F466">
        <v>0</v>
      </c>
      <c r="G466">
        <v>0</v>
      </c>
      <c r="H466" s="2">
        <f>H465+$H$2*(Table1[[#This Row],[debug'[0']]]-H465)</f>
        <v>0.60797126794345158</v>
      </c>
    </row>
    <row r="467" spans="1:8" x14ac:dyDescent="0.25">
      <c r="A467">
        <v>922</v>
      </c>
      <c r="B467">
        <v>2</v>
      </c>
      <c r="C467">
        <v>-1</v>
      </c>
      <c r="D467">
        <v>0</v>
      </c>
      <c r="E467">
        <v>1</v>
      </c>
      <c r="F467">
        <v>0</v>
      </c>
      <c r="G467">
        <v>0</v>
      </c>
      <c r="H467" s="2">
        <f>H466+$H$2*(Table1[[#This Row],[debug'[0']]]-H466)</f>
        <v>0.73916688508989459</v>
      </c>
    </row>
    <row r="468" spans="1:8" x14ac:dyDescent="0.25">
      <c r="A468">
        <v>924</v>
      </c>
      <c r="B468">
        <v>1</v>
      </c>
      <c r="C468">
        <v>-1</v>
      </c>
      <c r="D468">
        <v>0</v>
      </c>
      <c r="E468">
        <v>1</v>
      </c>
      <c r="F468">
        <v>0</v>
      </c>
      <c r="G468">
        <v>0</v>
      </c>
      <c r="H468" s="2">
        <f>H467+$H$2*(Table1[[#This Row],[debug'[0']]]-H467)</f>
        <v>0.7637498270183305</v>
      </c>
    </row>
    <row r="469" spans="1:8" x14ac:dyDescent="0.25">
      <c r="A469">
        <v>926</v>
      </c>
      <c r="B469">
        <v>2</v>
      </c>
      <c r="C469">
        <v>-1</v>
      </c>
      <c r="D469">
        <v>0</v>
      </c>
      <c r="E469">
        <v>1</v>
      </c>
      <c r="F469">
        <v>-1</v>
      </c>
      <c r="G469">
        <v>0</v>
      </c>
      <c r="H469" s="2">
        <f>H468+$H$2*(Table1[[#This Row],[debug'[0']]]-H468)</f>
        <v>0.88026366086148022</v>
      </c>
    </row>
    <row r="470" spans="1:8" x14ac:dyDescent="0.25">
      <c r="A470">
        <v>928</v>
      </c>
      <c r="B470">
        <v>1</v>
      </c>
      <c r="C470">
        <v>0</v>
      </c>
      <c r="D470">
        <v>0</v>
      </c>
      <c r="E470">
        <v>1</v>
      </c>
      <c r="F470">
        <v>-1</v>
      </c>
      <c r="G470">
        <v>0</v>
      </c>
      <c r="H470" s="2">
        <f>H469+$H$2*(Table1[[#This Row],[debug'[0']]]-H469)</f>
        <v>0.89154854496363956</v>
      </c>
    </row>
    <row r="471" spans="1:8" x14ac:dyDescent="0.25">
      <c r="A471">
        <v>930</v>
      </c>
      <c r="B471">
        <v>1</v>
      </c>
      <c r="C471">
        <v>0</v>
      </c>
      <c r="D471">
        <v>0</v>
      </c>
      <c r="E471">
        <v>1</v>
      </c>
      <c r="F471">
        <v>-1</v>
      </c>
      <c r="G471">
        <v>0</v>
      </c>
      <c r="H471" s="2">
        <f>H470+$H$2*(Table1[[#This Row],[debug'[0']]]-H470)</f>
        <v>0.90176985379604013</v>
      </c>
    </row>
    <row r="472" spans="1:8" x14ac:dyDescent="0.25">
      <c r="A472">
        <v>932</v>
      </c>
      <c r="B472">
        <v>2</v>
      </c>
      <c r="C472">
        <v>0</v>
      </c>
      <c r="D472">
        <v>0</v>
      </c>
      <c r="E472">
        <v>1</v>
      </c>
      <c r="F472">
        <v>-1</v>
      </c>
      <c r="G472">
        <v>0</v>
      </c>
      <c r="H472" s="2">
        <f>H471+$H$2*(Table1[[#This Row],[debug'[0']]]-H471)</f>
        <v>1.0052756065739963</v>
      </c>
    </row>
    <row r="473" spans="1:8" x14ac:dyDescent="0.25">
      <c r="A473">
        <v>934</v>
      </c>
      <c r="B473">
        <v>1</v>
      </c>
      <c r="C473">
        <v>0</v>
      </c>
      <c r="D473">
        <v>0</v>
      </c>
      <c r="E473">
        <v>1</v>
      </c>
      <c r="F473">
        <v>-1</v>
      </c>
      <c r="G473">
        <v>0</v>
      </c>
      <c r="H473" s="2">
        <f>H472+$H$2*(Table1[[#This Row],[debug'[0']]]-H472)</f>
        <v>1.0047783923683133</v>
      </c>
    </row>
    <row r="474" spans="1:8" x14ac:dyDescent="0.25">
      <c r="A474">
        <v>936</v>
      </c>
      <c r="B474">
        <v>1</v>
      </c>
      <c r="C474">
        <v>0</v>
      </c>
      <c r="D474">
        <v>0</v>
      </c>
      <c r="E474">
        <v>1</v>
      </c>
      <c r="F474">
        <v>-1</v>
      </c>
      <c r="G474">
        <v>0</v>
      </c>
      <c r="H474" s="2">
        <f>H473+$H$2*(Table1[[#This Row],[debug'[0']]]-H473)</f>
        <v>1.0043280394975054</v>
      </c>
    </row>
    <row r="475" spans="1:8" x14ac:dyDescent="0.25">
      <c r="A475">
        <v>938</v>
      </c>
      <c r="B475">
        <v>1</v>
      </c>
      <c r="C475">
        <v>0</v>
      </c>
      <c r="D475">
        <v>0</v>
      </c>
      <c r="E475">
        <v>1</v>
      </c>
      <c r="F475">
        <v>-1</v>
      </c>
      <c r="G475">
        <v>0</v>
      </c>
      <c r="H475" s="2">
        <f>H474+$H$2*(Table1[[#This Row],[debug'[0']]]-H474)</f>
        <v>1.0039201313848112</v>
      </c>
    </row>
    <row r="476" spans="1:8" x14ac:dyDescent="0.25">
      <c r="A476">
        <v>940</v>
      </c>
      <c r="B476">
        <v>1</v>
      </c>
      <c r="C476">
        <v>0</v>
      </c>
      <c r="D476">
        <v>0</v>
      </c>
      <c r="E476">
        <v>1</v>
      </c>
      <c r="F476">
        <v>-1</v>
      </c>
      <c r="G476">
        <v>0</v>
      </c>
      <c r="H476" s="2">
        <f>H475+$H$2*(Table1[[#This Row],[debug'[0']]]-H475)</f>
        <v>1.0035506677060222</v>
      </c>
    </row>
    <row r="477" spans="1:8" x14ac:dyDescent="0.25">
      <c r="A477">
        <v>942</v>
      </c>
      <c r="B477">
        <v>0</v>
      </c>
      <c r="C477">
        <v>0</v>
      </c>
      <c r="D477">
        <v>0</v>
      </c>
      <c r="E477">
        <v>1</v>
      </c>
      <c r="F477">
        <v>-1</v>
      </c>
      <c r="G477">
        <v>0</v>
      </c>
      <c r="H477" s="2">
        <f>H476+$H$2*(Table1[[#This Row],[debug'[0']]]-H476)</f>
        <v>0.90896824555091105</v>
      </c>
    </row>
    <row r="478" spans="1:8" x14ac:dyDescent="0.25">
      <c r="A478">
        <v>944</v>
      </c>
      <c r="B478">
        <v>1</v>
      </c>
      <c r="C478">
        <v>0</v>
      </c>
      <c r="D478">
        <v>0</v>
      </c>
      <c r="E478">
        <v>1</v>
      </c>
      <c r="F478">
        <v>-1</v>
      </c>
      <c r="G478">
        <v>0</v>
      </c>
      <c r="H478" s="2">
        <f>H477+$H$2*(Table1[[#This Row],[debug'[0']]]-H477)</f>
        <v>0.91754778628153044</v>
      </c>
    </row>
    <row r="479" spans="1:8" x14ac:dyDescent="0.25">
      <c r="A479">
        <v>946</v>
      </c>
      <c r="B479">
        <v>1</v>
      </c>
      <c r="C479">
        <v>1</v>
      </c>
      <c r="D479">
        <v>0</v>
      </c>
      <c r="E479">
        <v>1</v>
      </c>
      <c r="F479">
        <v>-1</v>
      </c>
      <c r="G479">
        <v>0</v>
      </c>
      <c r="H479" s="2">
        <f>H478+$H$2*(Table1[[#This Row],[debug'[0']]]-H478)</f>
        <v>0.92531872434823526</v>
      </c>
    </row>
    <row r="480" spans="1:8" x14ac:dyDescent="0.25">
      <c r="A480">
        <v>948</v>
      </c>
      <c r="B480">
        <v>2</v>
      </c>
      <c r="C480">
        <v>1</v>
      </c>
      <c r="D480">
        <v>0</v>
      </c>
      <c r="E480">
        <v>1</v>
      </c>
      <c r="F480">
        <v>0</v>
      </c>
      <c r="G480">
        <v>0</v>
      </c>
      <c r="H480" s="2">
        <f>H479+$H$2*(Table1[[#This Row],[debug'[0']]]-H479)</f>
        <v>1.026605048364378</v>
      </c>
    </row>
    <row r="481" spans="1:8" x14ac:dyDescent="0.25">
      <c r="A481">
        <v>950</v>
      </c>
      <c r="B481">
        <v>1</v>
      </c>
      <c r="C481">
        <v>1</v>
      </c>
      <c r="D481">
        <v>0</v>
      </c>
      <c r="E481">
        <v>1</v>
      </c>
      <c r="F481">
        <v>0</v>
      </c>
      <c r="G481">
        <v>0</v>
      </c>
      <c r="H481" s="2">
        <f>H480+$H$2*(Table1[[#This Row],[debug'[0']]]-H480)</f>
        <v>1.02409758162968</v>
      </c>
    </row>
    <row r="482" spans="1:8" x14ac:dyDescent="0.25">
      <c r="A482">
        <v>952</v>
      </c>
      <c r="B482">
        <v>2</v>
      </c>
      <c r="C482">
        <v>1</v>
      </c>
      <c r="D482">
        <v>0</v>
      </c>
      <c r="E482">
        <v>1</v>
      </c>
      <c r="F482">
        <v>0</v>
      </c>
      <c r="G482">
        <v>0</v>
      </c>
      <c r="H482" s="2">
        <f>H481+$H$2*(Table1[[#This Row],[debug'[0']]]-H481)</f>
        <v>1.1160742176748613</v>
      </c>
    </row>
    <row r="483" spans="1:8" x14ac:dyDescent="0.25">
      <c r="A483">
        <v>954</v>
      </c>
      <c r="B483">
        <v>1</v>
      </c>
      <c r="C483">
        <v>1</v>
      </c>
      <c r="D483">
        <v>0</v>
      </c>
      <c r="E483">
        <v>1</v>
      </c>
      <c r="F483">
        <v>0</v>
      </c>
      <c r="G483">
        <v>0</v>
      </c>
      <c r="H483" s="2">
        <f>H482+$H$2*(Table1[[#This Row],[debug'[0']]]-H482)</f>
        <v>1.1051344803893055</v>
      </c>
    </row>
    <row r="484" spans="1:8" x14ac:dyDescent="0.25">
      <c r="A484">
        <v>956</v>
      </c>
      <c r="B484">
        <v>2</v>
      </c>
      <c r="C484">
        <v>1</v>
      </c>
      <c r="D484">
        <v>0</v>
      </c>
      <c r="E484">
        <v>1</v>
      </c>
      <c r="F484">
        <v>0</v>
      </c>
      <c r="G484">
        <v>0</v>
      </c>
      <c r="H484" s="2">
        <f>H483+$H$2*(Table1[[#This Row],[debug'[0']]]-H483)</f>
        <v>1.1894735686600986</v>
      </c>
    </row>
    <row r="485" spans="1:8" x14ac:dyDescent="0.25">
      <c r="A485">
        <v>958</v>
      </c>
      <c r="B485">
        <v>1</v>
      </c>
      <c r="C485">
        <v>2</v>
      </c>
      <c r="D485">
        <v>0</v>
      </c>
      <c r="E485">
        <v>1</v>
      </c>
      <c r="F485">
        <v>0</v>
      </c>
      <c r="G485">
        <v>0</v>
      </c>
      <c r="H485" s="2">
        <f>H484+$H$2*(Table1[[#This Row],[debug'[0']]]-H484)</f>
        <v>1.1716161055195384</v>
      </c>
    </row>
    <row r="486" spans="1:8" x14ac:dyDescent="0.25">
      <c r="A486">
        <v>960</v>
      </c>
      <c r="B486">
        <v>1</v>
      </c>
      <c r="C486">
        <v>2</v>
      </c>
      <c r="D486">
        <v>0</v>
      </c>
      <c r="E486">
        <v>1</v>
      </c>
      <c r="F486">
        <v>0</v>
      </c>
      <c r="G486">
        <v>0</v>
      </c>
      <c r="H486" s="2">
        <f>H485+$H$2*(Table1[[#This Row],[debug'[0']]]-H485)</f>
        <v>1.1554416686294022</v>
      </c>
    </row>
    <row r="487" spans="1:8" x14ac:dyDescent="0.25">
      <c r="A487">
        <v>962</v>
      </c>
      <c r="B487">
        <v>2</v>
      </c>
      <c r="C487">
        <v>2</v>
      </c>
      <c r="D487">
        <v>0</v>
      </c>
      <c r="E487">
        <v>1</v>
      </c>
      <c r="F487">
        <v>0</v>
      </c>
      <c r="G487">
        <v>0</v>
      </c>
      <c r="H487" s="2">
        <f>H486+$H$2*(Table1[[#This Row],[debug'[0']]]-H486)</f>
        <v>1.23503941611026</v>
      </c>
    </row>
    <row r="488" spans="1:8" x14ac:dyDescent="0.25">
      <c r="A488">
        <v>964</v>
      </c>
      <c r="B488">
        <v>0</v>
      </c>
      <c r="C488">
        <v>2</v>
      </c>
      <c r="D488">
        <v>0</v>
      </c>
      <c r="E488">
        <v>1</v>
      </c>
      <c r="F488">
        <v>0</v>
      </c>
      <c r="G488">
        <v>0</v>
      </c>
      <c r="H488" s="2">
        <f>H487+$H$2*(Table1[[#This Row],[debug'[0']]]-H487)</f>
        <v>1.1186396934138854</v>
      </c>
    </row>
    <row r="489" spans="1:8" x14ac:dyDescent="0.25">
      <c r="A489">
        <v>966</v>
      </c>
      <c r="B489">
        <v>1</v>
      </c>
      <c r="C489">
        <v>2</v>
      </c>
      <c r="D489">
        <v>0</v>
      </c>
      <c r="E489">
        <v>1</v>
      </c>
      <c r="F489">
        <v>0</v>
      </c>
      <c r="G489">
        <v>0</v>
      </c>
      <c r="H489" s="2">
        <f>H488+$H$2*(Table1[[#This Row],[debug'[0']]]-H488)</f>
        <v>1.1074581657362892</v>
      </c>
    </row>
    <row r="490" spans="1:8" x14ac:dyDescent="0.25">
      <c r="A490">
        <v>968</v>
      </c>
      <c r="B490">
        <v>0</v>
      </c>
      <c r="C490">
        <v>1</v>
      </c>
      <c r="D490">
        <v>0</v>
      </c>
      <c r="E490">
        <v>1</v>
      </c>
      <c r="F490">
        <v>1</v>
      </c>
      <c r="G490">
        <v>0</v>
      </c>
      <c r="H490" s="2">
        <f>H489+$H$2*(Table1[[#This Row],[debug'[0']]]-H489)</f>
        <v>1.0030826926072347</v>
      </c>
    </row>
    <row r="491" spans="1:8" x14ac:dyDescent="0.25">
      <c r="A491">
        <v>970</v>
      </c>
      <c r="B491">
        <v>0</v>
      </c>
      <c r="C491">
        <v>1</v>
      </c>
      <c r="D491">
        <v>0</v>
      </c>
      <c r="E491">
        <v>1</v>
      </c>
      <c r="F491">
        <v>1</v>
      </c>
      <c r="G491">
        <v>0</v>
      </c>
      <c r="H491" s="2">
        <f>H490+$H$2*(Table1[[#This Row],[debug'[0']]]-H490)</f>
        <v>0.90854437606609595</v>
      </c>
    </row>
    <row r="492" spans="1:8" x14ac:dyDescent="0.25">
      <c r="A492">
        <v>972</v>
      </c>
      <c r="B492">
        <v>0</v>
      </c>
      <c r="C492">
        <v>1</v>
      </c>
      <c r="D492">
        <v>1</v>
      </c>
      <c r="E492">
        <v>1</v>
      </c>
      <c r="F492">
        <v>1</v>
      </c>
      <c r="G492">
        <v>0</v>
      </c>
      <c r="H492" s="2">
        <f>H491+$H$2*(Table1[[#This Row],[debug'[0']]]-H491)</f>
        <v>0.82291608594680887</v>
      </c>
    </row>
    <row r="493" spans="1:8" x14ac:dyDescent="0.25">
      <c r="A493">
        <v>974</v>
      </c>
      <c r="B493">
        <v>0</v>
      </c>
      <c r="C493">
        <v>0</v>
      </c>
      <c r="D493">
        <v>1</v>
      </c>
      <c r="E493">
        <v>1</v>
      </c>
      <c r="F493">
        <v>1</v>
      </c>
      <c r="G493">
        <v>0</v>
      </c>
      <c r="H493" s="2">
        <f>H492+$H$2*(Table1[[#This Row],[debug'[0']]]-H492)</f>
        <v>0.74535807204286808</v>
      </c>
    </row>
    <row r="494" spans="1:8" x14ac:dyDescent="0.25">
      <c r="A494">
        <v>976</v>
      </c>
      <c r="B494">
        <v>1</v>
      </c>
      <c r="C494">
        <v>0</v>
      </c>
      <c r="D494">
        <v>0</v>
      </c>
      <c r="E494">
        <v>1</v>
      </c>
      <c r="F494">
        <v>1</v>
      </c>
      <c r="G494">
        <v>0</v>
      </c>
      <c r="H494" s="2">
        <f>H493+$H$2*(Table1[[#This Row],[debug'[0']]]-H493)</f>
        <v>0.76935750834785011</v>
      </c>
    </row>
    <row r="495" spans="1:8" x14ac:dyDescent="0.25">
      <c r="A495">
        <v>978</v>
      </c>
      <c r="B495">
        <v>0</v>
      </c>
      <c r="C495">
        <v>0</v>
      </c>
      <c r="D495">
        <v>0</v>
      </c>
      <c r="E495">
        <v>1</v>
      </c>
      <c r="F495">
        <v>1</v>
      </c>
      <c r="G495">
        <v>0</v>
      </c>
      <c r="H495" s="2">
        <f>H494+$H$2*(Table1[[#This Row],[debug'[0']]]-H494)</f>
        <v>0.69684727146155745</v>
      </c>
    </row>
    <row r="496" spans="1:8" x14ac:dyDescent="0.25">
      <c r="A496">
        <v>980</v>
      </c>
      <c r="B496">
        <v>1</v>
      </c>
      <c r="C496">
        <v>0</v>
      </c>
      <c r="D496">
        <v>0</v>
      </c>
      <c r="E496">
        <v>1</v>
      </c>
      <c r="F496">
        <v>1</v>
      </c>
      <c r="G496">
        <v>0</v>
      </c>
      <c r="H496" s="2">
        <f>H495+$H$2*(Table1[[#This Row],[debug'[0']]]-H495)</f>
        <v>0.72541874300831966</v>
      </c>
    </row>
    <row r="497" spans="1:8" x14ac:dyDescent="0.25">
      <c r="A497">
        <v>982</v>
      </c>
      <c r="B497">
        <v>0</v>
      </c>
      <c r="C497">
        <v>0</v>
      </c>
      <c r="D497">
        <v>0</v>
      </c>
      <c r="E497">
        <v>1</v>
      </c>
      <c r="F497">
        <v>1</v>
      </c>
      <c r="G497">
        <v>0</v>
      </c>
      <c r="H497" s="2">
        <f>H496+$H$2*(Table1[[#This Row],[debug'[0']]]-H496)</f>
        <v>0.65704963719398124</v>
      </c>
    </row>
    <row r="498" spans="1:8" x14ac:dyDescent="0.25">
      <c r="A498">
        <v>984</v>
      </c>
      <c r="B498">
        <v>1</v>
      </c>
      <c r="C498">
        <v>0</v>
      </c>
      <c r="D498">
        <v>0</v>
      </c>
      <c r="E498">
        <v>1</v>
      </c>
      <c r="F498">
        <v>1</v>
      </c>
      <c r="G498">
        <v>0</v>
      </c>
      <c r="H498" s="2">
        <f>H497+$H$2*(Table1[[#This Row],[debug'[0']]]-H497)</f>
        <v>0.68937194740410157</v>
      </c>
    </row>
    <row r="499" spans="1:8" x14ac:dyDescent="0.25">
      <c r="A499">
        <v>986</v>
      </c>
      <c r="B499">
        <v>0</v>
      </c>
      <c r="C499">
        <v>0</v>
      </c>
      <c r="D499">
        <v>0</v>
      </c>
      <c r="E499">
        <v>1</v>
      </c>
      <c r="F499">
        <v>1</v>
      </c>
      <c r="G499">
        <v>0</v>
      </c>
      <c r="H499" s="2">
        <f>H498+$H$2*(Table1[[#This Row],[debug'[0']]]-H498)</f>
        <v>0.62440017203743314</v>
      </c>
    </row>
    <row r="500" spans="1:8" x14ac:dyDescent="0.25">
      <c r="A500">
        <v>988</v>
      </c>
      <c r="B500">
        <v>0</v>
      </c>
      <c r="C500">
        <v>0</v>
      </c>
      <c r="D500">
        <v>0</v>
      </c>
      <c r="E500">
        <v>1</v>
      </c>
      <c r="F500">
        <v>1</v>
      </c>
      <c r="G500">
        <v>0</v>
      </c>
      <c r="H500" s="2">
        <f>H499+$H$2*(Table1[[#This Row],[debug'[0']]]-H499)</f>
        <v>0.56555184223624311</v>
      </c>
    </row>
    <row r="501" spans="1:8" x14ac:dyDescent="0.25">
      <c r="A501">
        <v>990</v>
      </c>
      <c r="B501">
        <v>0</v>
      </c>
      <c r="C501">
        <v>0</v>
      </c>
      <c r="D501">
        <v>0</v>
      </c>
      <c r="E501">
        <v>1</v>
      </c>
      <c r="F501">
        <v>1</v>
      </c>
      <c r="G501">
        <v>0</v>
      </c>
      <c r="H501" s="2">
        <f>H500+$H$2*(Table1[[#This Row],[debug'[0']]]-H500)</f>
        <v>0.51224983685243641</v>
      </c>
    </row>
    <row r="502" spans="1:8" x14ac:dyDescent="0.25">
      <c r="A502">
        <v>992</v>
      </c>
      <c r="B502">
        <v>0</v>
      </c>
      <c r="C502">
        <v>0</v>
      </c>
      <c r="D502">
        <v>0</v>
      </c>
      <c r="E502">
        <v>1</v>
      </c>
      <c r="F502">
        <v>1</v>
      </c>
      <c r="G502">
        <v>0</v>
      </c>
      <c r="H502" s="2">
        <f>H501+$H$2*(Table1[[#This Row],[debug'[0']]]-H501)</f>
        <v>0.46397142712469086</v>
      </c>
    </row>
    <row r="503" spans="1:8" x14ac:dyDescent="0.25">
      <c r="A503">
        <v>994</v>
      </c>
      <c r="B503">
        <v>0</v>
      </c>
      <c r="C503">
        <v>0</v>
      </c>
      <c r="D503">
        <v>0</v>
      </c>
      <c r="E503">
        <v>1</v>
      </c>
      <c r="F503">
        <v>1</v>
      </c>
      <c r="G503">
        <v>0</v>
      </c>
      <c r="H503" s="2">
        <f>H502+$H$2*(Table1[[#This Row],[debug'[0']]]-H502)</f>
        <v>0.42024315031677584</v>
      </c>
    </row>
    <row r="504" spans="1:8" x14ac:dyDescent="0.25">
      <c r="A504">
        <v>996</v>
      </c>
      <c r="B504">
        <v>0</v>
      </c>
      <c r="C504">
        <v>-1</v>
      </c>
      <c r="D504">
        <v>0</v>
      </c>
      <c r="E504">
        <v>1</v>
      </c>
      <c r="F504">
        <v>1</v>
      </c>
      <c r="G504">
        <v>0</v>
      </c>
      <c r="H504" s="2">
        <f>H503+$H$2*(Table1[[#This Row],[debug'[0']]]-H503)</f>
        <v>0.38063616650407739</v>
      </c>
    </row>
    <row r="505" spans="1:8" x14ac:dyDescent="0.25">
      <c r="A505">
        <v>998</v>
      </c>
      <c r="B505">
        <v>-1</v>
      </c>
      <c r="C505">
        <v>-1</v>
      </c>
      <c r="D505">
        <v>0</v>
      </c>
      <c r="E505">
        <v>1</v>
      </c>
      <c r="F505">
        <v>0</v>
      </c>
      <c r="G505">
        <v>0</v>
      </c>
      <c r="H505" s="2">
        <f>H504+$H$2*(Table1[[#This Row],[debug'[0']]]-H504)</f>
        <v>0.25051427336498988</v>
      </c>
    </row>
    <row r="506" spans="1:8" x14ac:dyDescent="0.25">
      <c r="A506">
        <v>1000</v>
      </c>
      <c r="B506">
        <v>0</v>
      </c>
      <c r="C506">
        <v>-1</v>
      </c>
      <c r="D506">
        <v>0</v>
      </c>
      <c r="E506">
        <v>0</v>
      </c>
      <c r="F506">
        <v>0</v>
      </c>
      <c r="G506">
        <v>0</v>
      </c>
      <c r="H506" s="2">
        <f>H505+$H$2*(Table1[[#This Row],[debug'[0']]]-H505)</f>
        <v>0.22690385934030477</v>
      </c>
    </row>
    <row r="507" spans="1:8" x14ac:dyDescent="0.25">
      <c r="A507">
        <v>1002</v>
      </c>
      <c r="B507">
        <v>-1</v>
      </c>
      <c r="C507">
        <v>-1</v>
      </c>
      <c r="D507">
        <v>0</v>
      </c>
      <c r="E507">
        <v>0</v>
      </c>
      <c r="F507">
        <v>0</v>
      </c>
      <c r="G507">
        <v>0</v>
      </c>
      <c r="H507" s="2">
        <f>H506+$H$2*(Table1[[#This Row],[debug'[0']]]-H506)</f>
        <v>0.11127089480537079</v>
      </c>
    </row>
    <row r="508" spans="1:8" x14ac:dyDescent="0.25">
      <c r="A508">
        <v>1004</v>
      </c>
      <c r="B508">
        <v>-1</v>
      </c>
      <c r="C508">
        <v>-1</v>
      </c>
      <c r="D508">
        <v>0</v>
      </c>
      <c r="E508">
        <v>0</v>
      </c>
      <c r="F508">
        <v>0</v>
      </c>
      <c r="G508">
        <v>0</v>
      </c>
      <c r="H508" s="2">
        <f>H507+$H$2*(Table1[[#This Row],[debug'[0']]]-H507)</f>
        <v>6.5360804273095346E-3</v>
      </c>
    </row>
    <row r="509" spans="1:8" x14ac:dyDescent="0.25">
      <c r="A509">
        <v>1006</v>
      </c>
      <c r="B509">
        <v>-1</v>
      </c>
      <c r="C509">
        <v>-1</v>
      </c>
      <c r="D509">
        <v>1</v>
      </c>
      <c r="E509">
        <v>0</v>
      </c>
      <c r="F509">
        <v>0</v>
      </c>
      <c r="G509">
        <v>0</v>
      </c>
      <c r="H509" s="2">
        <f>H508+$H$2*(Table1[[#This Row],[debug'[0']]]-H508)</f>
        <v>-8.8327710247995489E-2</v>
      </c>
    </row>
    <row r="510" spans="1:8" x14ac:dyDescent="0.25">
      <c r="A510">
        <v>1008</v>
      </c>
      <c r="B510">
        <v>-1</v>
      </c>
      <c r="C510">
        <v>-1</v>
      </c>
      <c r="D510">
        <v>0</v>
      </c>
      <c r="E510">
        <v>0</v>
      </c>
      <c r="F510">
        <v>0</v>
      </c>
      <c r="G510">
        <v>0</v>
      </c>
      <c r="H510" s="2">
        <f>H509+$H$2*(Table1[[#This Row],[debug'[0']]]-H509)</f>
        <v>-0.17425079928698395</v>
      </c>
    </row>
    <row r="511" spans="1:8" x14ac:dyDescent="0.25">
      <c r="A511">
        <v>1010</v>
      </c>
      <c r="B511">
        <v>0</v>
      </c>
      <c r="C511">
        <v>-2</v>
      </c>
      <c r="D511">
        <v>0</v>
      </c>
      <c r="E511">
        <v>0</v>
      </c>
      <c r="F511">
        <v>0</v>
      </c>
      <c r="G511">
        <v>0</v>
      </c>
      <c r="H511" s="2">
        <f>H510+$H$2*(Table1[[#This Row],[debug'[0']]]-H510)</f>
        <v>-0.15782804835931979</v>
      </c>
    </row>
    <row r="512" spans="1:8" x14ac:dyDescent="0.25">
      <c r="A512">
        <v>1012</v>
      </c>
      <c r="B512">
        <v>0</v>
      </c>
      <c r="C512">
        <v>-1</v>
      </c>
      <c r="D512">
        <v>0</v>
      </c>
      <c r="E512">
        <v>0</v>
      </c>
      <c r="F512">
        <v>0</v>
      </c>
      <c r="G512">
        <v>0</v>
      </c>
      <c r="H512" s="2">
        <f>H511+$H$2*(Table1[[#This Row],[debug'[0']]]-H511)</f>
        <v>-0.14295310524163818</v>
      </c>
    </row>
    <row r="513" spans="1:8" x14ac:dyDescent="0.25">
      <c r="A513">
        <v>1014</v>
      </c>
      <c r="B513">
        <v>0</v>
      </c>
      <c r="C513">
        <v>-1</v>
      </c>
      <c r="D513">
        <v>0</v>
      </c>
      <c r="E513">
        <v>0</v>
      </c>
      <c r="F513">
        <v>0</v>
      </c>
      <c r="G513">
        <v>0</v>
      </c>
      <c r="H513" s="2">
        <f>H512+$H$2*(Table1[[#This Row],[debug'[0']]]-H512)</f>
        <v>-0.1294800924845888</v>
      </c>
    </row>
    <row r="514" spans="1:8" x14ac:dyDescent="0.25">
      <c r="A514">
        <v>1016</v>
      </c>
      <c r="B514">
        <v>0</v>
      </c>
      <c r="C514">
        <v>-1</v>
      </c>
      <c r="D514">
        <v>0</v>
      </c>
      <c r="E514">
        <v>0</v>
      </c>
      <c r="F514">
        <v>0</v>
      </c>
      <c r="G514">
        <v>0</v>
      </c>
      <c r="H514" s="2">
        <f>H513+$H$2*(Table1[[#This Row],[debug'[0']]]-H513)</f>
        <v>-0.11727688126451746</v>
      </c>
    </row>
    <row r="515" spans="1:8" x14ac:dyDescent="0.25">
      <c r="A515">
        <v>1018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 s="2">
        <f>H514+$H$2*(Table1[[#This Row],[debug'[0']]]-H514)</f>
        <v>-0.10622379560602155</v>
      </c>
    </row>
    <row r="516" spans="1:8" x14ac:dyDescent="0.25">
      <c r="A516">
        <v>1020</v>
      </c>
      <c r="B516">
        <v>0</v>
      </c>
      <c r="C516">
        <v>0</v>
      </c>
      <c r="D516">
        <v>0</v>
      </c>
      <c r="E516">
        <v>0</v>
      </c>
      <c r="F516">
        <v>-1</v>
      </c>
      <c r="G516">
        <v>0</v>
      </c>
      <c r="H516" s="2">
        <f>H515+$H$2*(Table1[[#This Row],[debug'[0']]]-H515)</f>
        <v>-9.6212438728652511E-2</v>
      </c>
    </row>
    <row r="517" spans="1:8" x14ac:dyDescent="0.25">
      <c r="A517">
        <v>1022</v>
      </c>
      <c r="B517">
        <v>0</v>
      </c>
      <c r="C517">
        <v>0</v>
      </c>
      <c r="D517">
        <v>0</v>
      </c>
      <c r="E517">
        <v>0</v>
      </c>
      <c r="F517">
        <v>-1</v>
      </c>
      <c r="G517">
        <v>0</v>
      </c>
      <c r="H517" s="2">
        <f>H516+$H$2*(Table1[[#This Row],[debug'[0']]]-H516)</f>
        <v>-8.7144630007835733E-2</v>
      </c>
    </row>
    <row r="518" spans="1:8" x14ac:dyDescent="0.25">
      <c r="A518">
        <v>1024</v>
      </c>
      <c r="B518">
        <v>-1</v>
      </c>
      <c r="C518">
        <v>0</v>
      </c>
      <c r="D518">
        <v>0</v>
      </c>
      <c r="E518">
        <v>0</v>
      </c>
      <c r="F518">
        <v>-1</v>
      </c>
      <c r="G518">
        <v>0</v>
      </c>
      <c r="H518" s="2">
        <f>H517+$H$2*(Table1[[#This Row],[debug'[0']]]-H517)</f>
        <v>-0.17317922173255701</v>
      </c>
    </row>
    <row r="519" spans="1:8" x14ac:dyDescent="0.25">
      <c r="A519">
        <v>1026</v>
      </c>
      <c r="B519">
        <v>-1</v>
      </c>
      <c r="C519">
        <v>-1</v>
      </c>
      <c r="D519">
        <v>0</v>
      </c>
      <c r="E519">
        <v>0</v>
      </c>
      <c r="F519">
        <v>-1</v>
      </c>
      <c r="G519">
        <v>0</v>
      </c>
      <c r="H519" s="2">
        <f>H518+$H$2*(Table1[[#This Row],[debug'[0']]]-H518)</f>
        <v>-0.25110524421776881</v>
      </c>
    </row>
    <row r="520" spans="1:8" x14ac:dyDescent="0.25">
      <c r="A520">
        <v>1028</v>
      </c>
      <c r="B520">
        <v>-1</v>
      </c>
      <c r="C520">
        <v>-1</v>
      </c>
      <c r="D520">
        <v>0</v>
      </c>
      <c r="E520">
        <v>0</v>
      </c>
      <c r="F520">
        <v>-1</v>
      </c>
      <c r="G520">
        <v>0</v>
      </c>
      <c r="H520" s="2">
        <f>H519+$H$2*(Table1[[#This Row],[debug'[0']]]-H519)</f>
        <v>-0.32168691211009021</v>
      </c>
    </row>
    <row r="521" spans="1:8" x14ac:dyDescent="0.25">
      <c r="A521">
        <v>1030</v>
      </c>
      <c r="B521">
        <v>0</v>
      </c>
      <c r="C521">
        <v>-1</v>
      </c>
      <c r="D521">
        <v>0</v>
      </c>
      <c r="E521">
        <v>0</v>
      </c>
      <c r="F521">
        <v>-1</v>
      </c>
      <c r="G521">
        <v>0</v>
      </c>
      <c r="H521" s="2">
        <f>H520+$H$2*(Table1[[#This Row],[debug'[0']]]-H520)</f>
        <v>-0.29136863491485887</v>
      </c>
    </row>
    <row r="522" spans="1:8" x14ac:dyDescent="0.25">
      <c r="A522">
        <v>1032</v>
      </c>
      <c r="B522">
        <v>0</v>
      </c>
      <c r="C522">
        <v>0</v>
      </c>
      <c r="D522">
        <v>0</v>
      </c>
      <c r="E522">
        <v>0</v>
      </c>
      <c r="F522">
        <v>-1</v>
      </c>
      <c r="G522">
        <v>0</v>
      </c>
      <c r="H522" s="2">
        <f>H521+$H$2*(Table1[[#This Row],[debug'[0']]]-H521)</f>
        <v>-0.26390778802680864</v>
      </c>
    </row>
    <row r="523" spans="1:8" x14ac:dyDescent="0.25">
      <c r="A523">
        <v>1034</v>
      </c>
      <c r="B523">
        <v>0</v>
      </c>
      <c r="C523">
        <v>0</v>
      </c>
      <c r="D523">
        <v>0</v>
      </c>
      <c r="E523">
        <v>0</v>
      </c>
      <c r="F523">
        <v>-1</v>
      </c>
      <c r="G523">
        <v>0</v>
      </c>
      <c r="H523" s="2">
        <f>H522+$H$2*(Table1[[#This Row],[debug'[0']]]-H522)</f>
        <v>-0.23903506498410401</v>
      </c>
    </row>
    <row r="524" spans="1:8" x14ac:dyDescent="0.25">
      <c r="A524">
        <v>1036</v>
      </c>
      <c r="B524">
        <v>0</v>
      </c>
      <c r="C524">
        <v>0</v>
      </c>
      <c r="D524">
        <v>1</v>
      </c>
      <c r="E524">
        <v>0</v>
      </c>
      <c r="F524">
        <v>-1</v>
      </c>
      <c r="G524">
        <v>0</v>
      </c>
      <c r="H524" s="2">
        <f>H523+$H$2*(Table1[[#This Row],[debug'[0']]]-H523)</f>
        <v>-0.2165065408609714</v>
      </c>
    </row>
    <row r="525" spans="1:8" x14ac:dyDescent="0.25">
      <c r="A525">
        <v>1038</v>
      </c>
      <c r="B525">
        <v>0</v>
      </c>
      <c r="C525">
        <v>0</v>
      </c>
      <c r="D525">
        <v>1</v>
      </c>
      <c r="E525">
        <v>0</v>
      </c>
      <c r="F525">
        <v>-1</v>
      </c>
      <c r="G525">
        <v>0</v>
      </c>
      <c r="H525" s="2">
        <f>H524+$H$2*(Table1[[#This Row],[debug'[0']]]-H524)</f>
        <v>-0.19610128011428241</v>
      </c>
    </row>
    <row r="526" spans="1:8" x14ac:dyDescent="0.25">
      <c r="A526">
        <v>1040</v>
      </c>
      <c r="B526">
        <v>0</v>
      </c>
      <c r="C526">
        <v>0</v>
      </c>
      <c r="D526">
        <v>0</v>
      </c>
      <c r="E526">
        <v>0</v>
      </c>
      <c r="F526">
        <v>-1</v>
      </c>
      <c r="G526">
        <v>0</v>
      </c>
      <c r="H526" s="2">
        <f>H525+$H$2*(Table1[[#This Row],[debug'[0']]]-H525)</f>
        <v>-0.17761916988528489</v>
      </c>
    </row>
    <row r="527" spans="1:8" x14ac:dyDescent="0.25">
      <c r="A527">
        <v>1042</v>
      </c>
      <c r="B527">
        <v>0</v>
      </c>
      <c r="C527">
        <v>0</v>
      </c>
      <c r="D527">
        <v>0</v>
      </c>
      <c r="E527">
        <v>0</v>
      </c>
      <c r="F527">
        <v>-1</v>
      </c>
      <c r="G527">
        <v>0</v>
      </c>
      <c r="H527" s="2">
        <f>H526+$H$2*(Table1[[#This Row],[debug'[0']]]-H526)</f>
        <v>-0.16087895750783504</v>
      </c>
    </row>
    <row r="528" spans="1:8" x14ac:dyDescent="0.25">
      <c r="A528">
        <v>1044</v>
      </c>
      <c r="B528">
        <v>0</v>
      </c>
      <c r="C528">
        <v>1</v>
      </c>
      <c r="D528">
        <v>0</v>
      </c>
      <c r="E528">
        <v>0</v>
      </c>
      <c r="F528">
        <v>-1</v>
      </c>
      <c r="G528">
        <v>0</v>
      </c>
      <c r="H528" s="2">
        <f>H527+$H$2*(Table1[[#This Row],[debug'[0']]]-H527)</f>
        <v>-0.14571647297712106</v>
      </c>
    </row>
    <row r="529" spans="1:8" x14ac:dyDescent="0.25">
      <c r="A529">
        <v>1046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 s="2">
        <f>H528+$H$2*(Table1[[#This Row],[debug'[0']]]-H528)</f>
        <v>-0.1319830189467629</v>
      </c>
    </row>
    <row r="530" spans="1:8" x14ac:dyDescent="0.25">
      <c r="A530">
        <v>1048</v>
      </c>
      <c r="B530">
        <v>0</v>
      </c>
      <c r="C530">
        <v>2</v>
      </c>
      <c r="D530">
        <v>0</v>
      </c>
      <c r="E530">
        <v>0</v>
      </c>
      <c r="F530">
        <v>0</v>
      </c>
      <c r="G530">
        <v>0</v>
      </c>
      <c r="H530" s="2">
        <f>H529+$H$2*(Table1[[#This Row],[debug'[0']]]-H529)</f>
        <v>-0.11954391246511031</v>
      </c>
    </row>
    <row r="531" spans="1:8" x14ac:dyDescent="0.25">
      <c r="A531">
        <v>1050</v>
      </c>
      <c r="B531">
        <v>0</v>
      </c>
      <c r="C531">
        <v>2</v>
      </c>
      <c r="D531">
        <v>0</v>
      </c>
      <c r="E531">
        <v>0</v>
      </c>
      <c r="F531">
        <v>0</v>
      </c>
      <c r="G531">
        <v>0</v>
      </c>
      <c r="H531" s="2">
        <f>H530+$H$2*(Table1[[#This Row],[debug'[0']]]-H530)</f>
        <v>-0.10827716414965716</v>
      </c>
    </row>
    <row r="532" spans="1:8" x14ac:dyDescent="0.25">
      <c r="A532">
        <v>1052</v>
      </c>
      <c r="B532">
        <v>0</v>
      </c>
      <c r="C532">
        <v>2</v>
      </c>
      <c r="D532">
        <v>0</v>
      </c>
      <c r="E532">
        <v>0</v>
      </c>
      <c r="F532">
        <v>0</v>
      </c>
      <c r="G532">
        <v>0</v>
      </c>
      <c r="H532" s="2">
        <f>H531+$H$2*(Table1[[#This Row],[debug'[0']]]-H531)</f>
        <v>-9.8072281846334181E-2</v>
      </c>
    </row>
    <row r="533" spans="1:8" x14ac:dyDescent="0.25">
      <c r="A533">
        <v>1054</v>
      </c>
      <c r="B533">
        <v>-1</v>
      </c>
      <c r="C533">
        <v>2</v>
      </c>
      <c r="D533">
        <v>0</v>
      </c>
      <c r="E533">
        <v>0</v>
      </c>
      <c r="F533">
        <v>0</v>
      </c>
      <c r="G533">
        <v>0</v>
      </c>
      <c r="H533" s="2">
        <f>H532+$H$2*(Table1[[#This Row],[debug'[0']]]-H532)</f>
        <v>-0.18307696664895104</v>
      </c>
    </row>
    <row r="534" spans="1:8" x14ac:dyDescent="0.25">
      <c r="A534">
        <v>1056</v>
      </c>
      <c r="B534">
        <v>-1</v>
      </c>
      <c r="C534">
        <v>2</v>
      </c>
      <c r="D534">
        <v>0</v>
      </c>
      <c r="E534">
        <v>0</v>
      </c>
      <c r="F534">
        <v>0</v>
      </c>
      <c r="G534">
        <v>0</v>
      </c>
      <c r="H534" s="2">
        <f>H533+$H$2*(Table1[[#This Row],[debug'[0']]]-H533)</f>
        <v>-0.26007014865266942</v>
      </c>
    </row>
    <row r="535" spans="1:8" x14ac:dyDescent="0.25">
      <c r="A535">
        <v>1058</v>
      </c>
      <c r="B535">
        <v>-1</v>
      </c>
      <c r="C535">
        <v>2</v>
      </c>
      <c r="D535">
        <v>0</v>
      </c>
      <c r="E535">
        <v>0</v>
      </c>
      <c r="F535">
        <v>0</v>
      </c>
      <c r="G535">
        <v>0</v>
      </c>
      <c r="H535" s="2">
        <f>H534+$H$2*(Table1[[#This Row],[debug'[0']]]-H534)</f>
        <v>-0.32980689420760623</v>
      </c>
    </row>
    <row r="536" spans="1:8" x14ac:dyDescent="0.25">
      <c r="A536">
        <v>1060</v>
      </c>
      <c r="B536">
        <v>-1</v>
      </c>
      <c r="C536">
        <v>1</v>
      </c>
      <c r="D536">
        <v>0</v>
      </c>
      <c r="E536">
        <v>0</v>
      </c>
      <c r="F536">
        <v>0</v>
      </c>
      <c r="G536">
        <v>0</v>
      </c>
      <c r="H536" s="2">
        <f>H535+$H$2*(Table1[[#This Row],[debug'[0']]]-H535)</f>
        <v>-0.39297110633692356</v>
      </c>
    </row>
    <row r="537" spans="1:8" x14ac:dyDescent="0.25">
      <c r="A537">
        <v>1062</v>
      </c>
      <c r="B537">
        <v>-1</v>
      </c>
      <c r="C537">
        <v>1</v>
      </c>
      <c r="D537">
        <v>0</v>
      </c>
      <c r="E537">
        <v>0</v>
      </c>
      <c r="F537">
        <v>0</v>
      </c>
      <c r="G537">
        <v>0</v>
      </c>
      <c r="H537" s="2">
        <f>H536+$H$2*(Table1[[#This Row],[debug'[0']]]-H536)</f>
        <v>-0.45018223172238336</v>
      </c>
    </row>
    <row r="538" spans="1:8" x14ac:dyDescent="0.25">
      <c r="A538">
        <v>1064</v>
      </c>
      <c r="B538">
        <v>-1</v>
      </c>
      <c r="C538">
        <v>0</v>
      </c>
      <c r="D538">
        <v>0</v>
      </c>
      <c r="E538">
        <v>0</v>
      </c>
      <c r="F538">
        <v>0</v>
      </c>
      <c r="G538">
        <v>0</v>
      </c>
      <c r="H538" s="2">
        <f>H537+$H$2*(Table1[[#This Row],[debug'[0']]]-H537)</f>
        <v>-0.50200133557140625</v>
      </c>
    </row>
    <row r="539" spans="1:8" x14ac:dyDescent="0.25">
      <c r="A539">
        <v>1066</v>
      </c>
      <c r="B539">
        <v>-2</v>
      </c>
      <c r="C539">
        <v>0</v>
      </c>
      <c r="D539">
        <v>0</v>
      </c>
      <c r="E539">
        <v>0</v>
      </c>
      <c r="F539">
        <v>1</v>
      </c>
      <c r="G539">
        <v>0</v>
      </c>
      <c r="H539" s="2">
        <f>H538+$H$2*(Table1[[#This Row],[debug'[0']]]-H538)</f>
        <v>-0.64318438354909202</v>
      </c>
    </row>
    <row r="540" spans="1:8" x14ac:dyDescent="0.25">
      <c r="A540">
        <v>1068</v>
      </c>
      <c r="B540">
        <v>-1</v>
      </c>
      <c r="C540">
        <v>0</v>
      </c>
      <c r="D540">
        <v>0</v>
      </c>
      <c r="E540">
        <v>0</v>
      </c>
      <c r="F540">
        <v>1</v>
      </c>
      <c r="G540">
        <v>0</v>
      </c>
      <c r="H540" s="2">
        <f>H539+$H$2*(Table1[[#This Row],[debug'[0']]]-H539)</f>
        <v>-0.67681346312894064</v>
      </c>
    </row>
    <row r="541" spans="1:8" x14ac:dyDescent="0.25">
      <c r="A541">
        <v>1070</v>
      </c>
      <c r="B541">
        <v>-1</v>
      </c>
      <c r="C541">
        <v>0</v>
      </c>
      <c r="D541">
        <v>0</v>
      </c>
      <c r="E541">
        <v>0</v>
      </c>
      <c r="F541">
        <v>1</v>
      </c>
      <c r="G541">
        <v>0</v>
      </c>
      <c r="H541" s="2">
        <f>H540+$H$2*(Table1[[#This Row],[debug'[0']]]-H540)</f>
        <v>-0.7072730766281381</v>
      </c>
    </row>
    <row r="542" spans="1:8" x14ac:dyDescent="0.25">
      <c r="A542">
        <v>1072</v>
      </c>
      <c r="B542">
        <v>-2</v>
      </c>
      <c r="C542">
        <v>0</v>
      </c>
      <c r="D542">
        <v>0</v>
      </c>
      <c r="E542">
        <v>0</v>
      </c>
      <c r="F542">
        <v>1</v>
      </c>
      <c r="G542">
        <v>0</v>
      </c>
      <c r="H542" s="2">
        <f>H541+$H$2*(Table1[[#This Row],[debug'[0']]]-H541)</f>
        <v>-0.82910971879502138</v>
      </c>
    </row>
    <row r="543" spans="1:8" x14ac:dyDescent="0.25">
      <c r="A543">
        <v>1074</v>
      </c>
      <c r="B543">
        <v>-1</v>
      </c>
      <c r="C543">
        <v>0</v>
      </c>
      <c r="D543">
        <v>0</v>
      </c>
      <c r="E543">
        <v>0</v>
      </c>
      <c r="F543">
        <v>1</v>
      </c>
      <c r="G543">
        <v>0</v>
      </c>
      <c r="H543" s="2">
        <f>H542+$H$2*(Table1[[#This Row],[debug'[0']]]-H542)</f>
        <v>-0.84521574835512503</v>
      </c>
    </row>
    <row r="544" spans="1:8" x14ac:dyDescent="0.25">
      <c r="A544">
        <v>1076</v>
      </c>
      <c r="B544">
        <v>-2</v>
      </c>
      <c r="C544">
        <v>0</v>
      </c>
      <c r="D544">
        <v>0</v>
      </c>
      <c r="E544">
        <v>-1</v>
      </c>
      <c r="F544">
        <v>1</v>
      </c>
      <c r="G544">
        <v>0</v>
      </c>
      <c r="H544" s="2">
        <f>H543+$H$2*(Table1[[#This Row],[debug'[0']]]-H543)</f>
        <v>-0.9540515999985868</v>
      </c>
    </row>
    <row r="545" spans="1:8" x14ac:dyDescent="0.25">
      <c r="A545">
        <v>1078</v>
      </c>
      <c r="B545">
        <v>-1</v>
      </c>
      <c r="C545">
        <v>-1</v>
      </c>
      <c r="D545">
        <v>0</v>
      </c>
      <c r="E545">
        <v>-1</v>
      </c>
      <c r="F545">
        <v>1</v>
      </c>
      <c r="G545">
        <v>0</v>
      </c>
      <c r="H545" s="2">
        <f>H544+$H$2*(Table1[[#This Row],[debug'[0']]]-H544)</f>
        <v>-0.95838213467524613</v>
      </c>
    </row>
    <row r="546" spans="1:8" x14ac:dyDescent="0.25">
      <c r="A546">
        <v>1080</v>
      </c>
      <c r="B546">
        <v>-1</v>
      </c>
      <c r="C546">
        <v>0</v>
      </c>
      <c r="D546">
        <v>0</v>
      </c>
      <c r="E546">
        <v>-1</v>
      </c>
      <c r="F546">
        <v>1</v>
      </c>
      <c r="G546">
        <v>0</v>
      </c>
      <c r="H546" s="2">
        <f>H545+$H$2*(Table1[[#This Row],[debug'[0']]]-H545)</f>
        <v>-0.96230452607411621</v>
      </c>
    </row>
    <row r="547" spans="1:8" x14ac:dyDescent="0.25">
      <c r="A547">
        <v>1082</v>
      </c>
      <c r="B547">
        <v>-1</v>
      </c>
      <c r="C547">
        <v>0</v>
      </c>
      <c r="D547">
        <v>0</v>
      </c>
      <c r="E547">
        <v>-1</v>
      </c>
      <c r="F547">
        <v>1</v>
      </c>
      <c r="G547">
        <v>0</v>
      </c>
      <c r="H547" s="2">
        <f>H546+$H$2*(Table1[[#This Row],[debug'[0']]]-H546)</f>
        <v>-0.96585724079289048</v>
      </c>
    </row>
    <row r="548" spans="1:8" x14ac:dyDescent="0.25">
      <c r="A548">
        <v>1084</v>
      </c>
      <c r="B548">
        <v>-1</v>
      </c>
      <c r="C548">
        <v>0</v>
      </c>
      <c r="D548">
        <v>0</v>
      </c>
      <c r="E548">
        <v>-1</v>
      </c>
      <c r="F548">
        <v>1</v>
      </c>
      <c r="G548">
        <v>0</v>
      </c>
      <c r="H548" s="2">
        <f>H547+$H$2*(Table1[[#This Row],[debug'[0']]]-H547)</f>
        <v>-0.96907512003784069</v>
      </c>
    </row>
    <row r="549" spans="1:8" x14ac:dyDescent="0.25">
      <c r="A549">
        <v>1086</v>
      </c>
      <c r="B549">
        <v>-1</v>
      </c>
      <c r="C549">
        <v>0</v>
      </c>
      <c r="D549">
        <v>0</v>
      </c>
      <c r="E549">
        <v>-1</v>
      </c>
      <c r="F549">
        <v>1</v>
      </c>
      <c r="G549">
        <v>0</v>
      </c>
      <c r="H549" s="2">
        <f>H548+$H$2*(Table1[[#This Row],[debug'[0']]]-H548)</f>
        <v>-0.97198972130890871</v>
      </c>
    </row>
    <row r="550" spans="1:8" x14ac:dyDescent="0.25">
      <c r="A550">
        <v>1088</v>
      </c>
      <c r="B550">
        <v>-1</v>
      </c>
      <c r="C550">
        <v>0</v>
      </c>
      <c r="D550">
        <v>0</v>
      </c>
      <c r="E550">
        <v>-1</v>
      </c>
      <c r="F550">
        <v>1</v>
      </c>
      <c r="G550">
        <v>0</v>
      </c>
      <c r="H550" s="2">
        <f>H549+$H$2*(Table1[[#This Row],[debug'[0']]]-H549)</f>
        <v>-0.97462962788173679</v>
      </c>
    </row>
    <row r="551" spans="1:8" x14ac:dyDescent="0.25">
      <c r="A551">
        <v>1090</v>
      </c>
      <c r="B551">
        <v>-1</v>
      </c>
      <c r="C551">
        <v>-1</v>
      </c>
      <c r="D551">
        <v>0</v>
      </c>
      <c r="E551">
        <v>-1</v>
      </c>
      <c r="F551">
        <v>0</v>
      </c>
      <c r="G551">
        <v>0</v>
      </c>
      <c r="H551" s="2">
        <f>H550+$H$2*(Table1[[#This Row],[debug'[0']]]-H550)</f>
        <v>-0.97702072912170401</v>
      </c>
    </row>
    <row r="552" spans="1:8" x14ac:dyDescent="0.25">
      <c r="A552">
        <v>1092</v>
      </c>
      <c r="B552">
        <v>-1</v>
      </c>
      <c r="C552">
        <v>0</v>
      </c>
      <c r="D552">
        <v>0</v>
      </c>
      <c r="E552">
        <v>-1</v>
      </c>
      <c r="F552">
        <v>0</v>
      </c>
      <c r="G552">
        <v>0</v>
      </c>
      <c r="H552" s="2">
        <f>H551+$H$2*(Table1[[#This Row],[debug'[0']]]-H551)</f>
        <v>-0.9791864743789872</v>
      </c>
    </row>
    <row r="553" spans="1:8" x14ac:dyDescent="0.25">
      <c r="A553">
        <v>1094</v>
      </c>
      <c r="B553">
        <v>-1</v>
      </c>
      <c r="C553">
        <v>-2</v>
      </c>
      <c r="D553">
        <v>0</v>
      </c>
      <c r="E553">
        <v>-1</v>
      </c>
      <c r="F553">
        <v>0</v>
      </c>
      <c r="G553">
        <v>0</v>
      </c>
      <c r="H553" s="2">
        <f>H552+$H$2*(Table1[[#This Row],[debug'[0']]]-H552)</f>
        <v>-0.98114810295457555</v>
      </c>
    </row>
    <row r="554" spans="1:8" x14ac:dyDescent="0.25">
      <c r="A554">
        <v>1096</v>
      </c>
      <c r="B554">
        <v>-1</v>
      </c>
      <c r="C554">
        <v>-2</v>
      </c>
      <c r="D554">
        <v>0</v>
      </c>
      <c r="E554">
        <v>-1</v>
      </c>
      <c r="F554">
        <v>0</v>
      </c>
      <c r="G554">
        <v>0</v>
      </c>
      <c r="H554" s="2">
        <f>H553+$H$2*(Table1[[#This Row],[debug'[0']]]-H553)</f>
        <v>-0.9829248523924996</v>
      </c>
    </row>
    <row r="555" spans="1:8" x14ac:dyDescent="0.25">
      <c r="A555">
        <v>1098</v>
      </c>
      <c r="B555">
        <v>-1</v>
      </c>
      <c r="C555">
        <v>-2</v>
      </c>
      <c r="D555">
        <v>0</v>
      </c>
      <c r="E555">
        <v>-1</v>
      </c>
      <c r="F555">
        <v>0</v>
      </c>
      <c r="G555">
        <v>0</v>
      </c>
      <c r="H555" s="2">
        <f>H554+$H$2*(Table1[[#This Row],[debug'[0']]]-H554)</f>
        <v>-0.98453414714098009</v>
      </c>
    </row>
    <row r="556" spans="1:8" x14ac:dyDescent="0.25">
      <c r="A556">
        <v>1100</v>
      </c>
      <c r="B556">
        <v>-1</v>
      </c>
      <c r="C556">
        <v>-2</v>
      </c>
      <c r="D556">
        <v>0</v>
      </c>
      <c r="E556">
        <v>-1</v>
      </c>
      <c r="F556">
        <v>0</v>
      </c>
      <c r="G556">
        <v>0</v>
      </c>
      <c r="H556" s="2">
        <f>H555+$H$2*(Table1[[#This Row],[debug'[0']]]-H555)</f>
        <v>-0.98599176943268196</v>
      </c>
    </row>
    <row r="557" spans="1:8" x14ac:dyDescent="0.25">
      <c r="A557">
        <v>1102</v>
      </c>
      <c r="B557">
        <v>-1</v>
      </c>
      <c r="C557">
        <v>-2</v>
      </c>
      <c r="D557">
        <v>0</v>
      </c>
      <c r="E557">
        <v>-1</v>
      </c>
      <c r="F557">
        <v>0</v>
      </c>
      <c r="G557">
        <v>0</v>
      </c>
      <c r="H557" s="2">
        <f>H556+$H$2*(Table1[[#This Row],[debug'[0']]]-H556)</f>
        <v>-0.98731201405988434</v>
      </c>
    </row>
    <row r="558" spans="1:8" x14ac:dyDescent="0.25">
      <c r="A558">
        <v>1104</v>
      </c>
      <c r="B558">
        <v>-1</v>
      </c>
      <c r="C558">
        <v>-1</v>
      </c>
      <c r="D558">
        <v>0</v>
      </c>
      <c r="E558">
        <v>-1</v>
      </c>
      <c r="F558">
        <v>0</v>
      </c>
      <c r="G558">
        <v>0</v>
      </c>
      <c r="H558" s="2">
        <f>H557+$H$2*(Table1[[#This Row],[debug'[0']]]-H557)</f>
        <v>-0.98850782856243391</v>
      </c>
    </row>
    <row r="559" spans="1:8" x14ac:dyDescent="0.25">
      <c r="A559">
        <v>1106</v>
      </c>
      <c r="B559">
        <v>0</v>
      </c>
      <c r="C559">
        <v>-1</v>
      </c>
      <c r="D559">
        <v>0</v>
      </c>
      <c r="E559">
        <v>-1</v>
      </c>
      <c r="F559">
        <v>0</v>
      </c>
      <c r="G559">
        <v>0</v>
      </c>
      <c r="H559" s="2">
        <f>H558+$H$2*(Table1[[#This Row],[debug'[0']]]-H558)</f>
        <v>-0.89534316059560171</v>
      </c>
    </row>
    <row r="560" spans="1:8" x14ac:dyDescent="0.25">
      <c r="A560">
        <v>1108</v>
      </c>
      <c r="B560">
        <v>-1</v>
      </c>
      <c r="C560">
        <v>-1</v>
      </c>
      <c r="D560">
        <v>0</v>
      </c>
      <c r="E560">
        <v>-1</v>
      </c>
      <c r="F560">
        <v>0</v>
      </c>
      <c r="G560">
        <v>0</v>
      </c>
      <c r="H560" s="2">
        <f>H559+$H$2*(Table1[[#This Row],[debug'[0']]]-H559)</f>
        <v>-0.90520683533022528</v>
      </c>
    </row>
    <row r="561" spans="1:8" x14ac:dyDescent="0.25">
      <c r="A561">
        <v>1110</v>
      </c>
      <c r="B561">
        <v>0</v>
      </c>
      <c r="C561">
        <v>-1</v>
      </c>
      <c r="D561">
        <v>0</v>
      </c>
      <c r="E561">
        <v>-1</v>
      </c>
      <c r="F561">
        <v>0</v>
      </c>
      <c r="G561">
        <v>0</v>
      </c>
      <c r="H561" s="2">
        <f>H560+$H$2*(Table1[[#This Row],[debug'[0']]]-H560)</f>
        <v>-0.81989310101464419</v>
      </c>
    </row>
    <row r="562" spans="1:8" x14ac:dyDescent="0.25">
      <c r="A562">
        <v>1112</v>
      </c>
      <c r="B562">
        <v>0</v>
      </c>
      <c r="C562">
        <v>-1</v>
      </c>
      <c r="D562">
        <v>0</v>
      </c>
      <c r="E562">
        <v>-1</v>
      </c>
      <c r="F562">
        <v>-1</v>
      </c>
      <c r="G562">
        <v>0</v>
      </c>
      <c r="H562" s="2">
        <f>H561+$H$2*(Table1[[#This Row],[debug'[0']]]-H561)</f>
        <v>-0.74261999672834733</v>
      </c>
    </row>
    <row r="563" spans="1:8" x14ac:dyDescent="0.25">
      <c r="A563">
        <v>1114</v>
      </c>
      <c r="B563">
        <v>0</v>
      </c>
      <c r="C563">
        <v>0</v>
      </c>
      <c r="D563">
        <v>0</v>
      </c>
      <c r="E563">
        <v>-1</v>
      </c>
      <c r="F563">
        <v>-1</v>
      </c>
      <c r="G563">
        <v>0</v>
      </c>
      <c r="H563" s="2">
        <f>H562+$H$2*(Table1[[#This Row],[debug'[0']]]-H562)</f>
        <v>-0.67262971094442781</v>
      </c>
    </row>
    <row r="564" spans="1:8" x14ac:dyDescent="0.25">
      <c r="A564">
        <v>1116</v>
      </c>
      <c r="B564">
        <v>0</v>
      </c>
      <c r="C564">
        <v>0</v>
      </c>
      <c r="D564">
        <v>0</v>
      </c>
      <c r="E564">
        <v>-1</v>
      </c>
      <c r="F564">
        <v>-1</v>
      </c>
      <c r="G564">
        <v>0</v>
      </c>
      <c r="H564" s="2">
        <f>H563+$H$2*(Table1[[#This Row],[debug'[0']]]-H563)</f>
        <v>-0.60923585418975057</v>
      </c>
    </row>
    <row r="565" spans="1:8" x14ac:dyDescent="0.25">
      <c r="A565">
        <v>1118</v>
      </c>
      <c r="B565">
        <v>0</v>
      </c>
      <c r="C565">
        <v>0</v>
      </c>
      <c r="D565">
        <v>0</v>
      </c>
      <c r="E565">
        <v>-1</v>
      </c>
      <c r="F565">
        <v>-1</v>
      </c>
      <c r="G565">
        <v>0</v>
      </c>
      <c r="H565" s="2">
        <f>H564+$H$2*(Table1[[#This Row],[debug'[0']]]-H564)</f>
        <v>-0.55181672767496992</v>
      </c>
    </row>
    <row r="566" spans="1:8" x14ac:dyDescent="0.25">
      <c r="A566">
        <v>1120</v>
      </c>
      <c r="B566">
        <v>0</v>
      </c>
      <c r="C566">
        <v>0</v>
      </c>
      <c r="D566">
        <v>1</v>
      </c>
      <c r="E566">
        <v>-1</v>
      </c>
      <c r="F566">
        <v>-1</v>
      </c>
      <c r="G566">
        <v>0</v>
      </c>
      <c r="H566" s="2">
        <f>H565+$H$2*(Table1[[#This Row],[debug'[0']]]-H565)</f>
        <v>-0.4998092263412206</v>
      </c>
    </row>
    <row r="567" spans="1:8" x14ac:dyDescent="0.25">
      <c r="A567">
        <v>1122</v>
      </c>
      <c r="B567">
        <v>0</v>
      </c>
      <c r="C567">
        <v>0</v>
      </c>
      <c r="D567">
        <v>1</v>
      </c>
      <c r="E567">
        <v>-1</v>
      </c>
      <c r="F567">
        <v>-1</v>
      </c>
      <c r="G567">
        <v>0</v>
      </c>
      <c r="H567" s="2">
        <f>H566+$H$2*(Table1[[#This Row],[debug'[0']]]-H566)</f>
        <v>-0.45270331653112128</v>
      </c>
    </row>
    <row r="568" spans="1:8" x14ac:dyDescent="0.25">
      <c r="A568">
        <v>1124</v>
      </c>
      <c r="B568">
        <v>0</v>
      </c>
      <c r="C568">
        <v>0</v>
      </c>
      <c r="D568">
        <v>1</v>
      </c>
      <c r="E568">
        <v>-1</v>
      </c>
      <c r="F568">
        <v>-1</v>
      </c>
      <c r="G568">
        <v>0</v>
      </c>
      <c r="H568" s="2">
        <f>H567+$H$2*(Table1[[#This Row],[debug'[0']]]-H567)</f>
        <v>-0.41003703412702414</v>
      </c>
    </row>
    <row r="569" spans="1:8" x14ac:dyDescent="0.25">
      <c r="A569">
        <v>1126</v>
      </c>
      <c r="B569">
        <v>0</v>
      </c>
      <c r="C569">
        <v>0</v>
      </c>
      <c r="D569">
        <v>0</v>
      </c>
      <c r="E569">
        <v>-1</v>
      </c>
      <c r="F569">
        <v>-1</v>
      </c>
      <c r="G569">
        <v>0</v>
      </c>
      <c r="H569" s="2">
        <f>H568+$H$2*(Table1[[#This Row],[debug'[0']]]-H568)</f>
        <v>-0.37139195410362796</v>
      </c>
    </row>
    <row r="570" spans="1:8" x14ac:dyDescent="0.25">
      <c r="A570">
        <v>1128</v>
      </c>
      <c r="B570">
        <v>0</v>
      </c>
      <c r="C570">
        <v>0</v>
      </c>
      <c r="D570">
        <v>0</v>
      </c>
      <c r="E570">
        <v>-1</v>
      </c>
      <c r="F570">
        <v>-1</v>
      </c>
      <c r="G570">
        <v>0</v>
      </c>
      <c r="H570" s="2">
        <f>H569+$H$2*(Table1[[#This Row],[debug'[0']]]-H569)</f>
        <v>-0.33638908706519849</v>
      </c>
    </row>
    <row r="571" spans="1:8" x14ac:dyDescent="0.25">
      <c r="A571">
        <v>1130</v>
      </c>
      <c r="B571">
        <v>0</v>
      </c>
      <c r="C571">
        <v>0</v>
      </c>
      <c r="D571">
        <v>0</v>
      </c>
      <c r="E571">
        <v>-1</v>
      </c>
      <c r="F571">
        <v>-1</v>
      </c>
      <c r="G571">
        <v>0</v>
      </c>
      <c r="H571" s="2">
        <f>H570+$H$2*(Table1[[#This Row],[debug'[0']]]-H570)</f>
        <v>-0.30468516252504435</v>
      </c>
    </row>
    <row r="572" spans="1:8" x14ac:dyDescent="0.25">
      <c r="A572">
        <v>1132</v>
      </c>
      <c r="B572">
        <v>0</v>
      </c>
      <c r="C572">
        <v>0</v>
      </c>
      <c r="D572">
        <v>0</v>
      </c>
      <c r="E572">
        <v>-1</v>
      </c>
      <c r="F572">
        <v>-1</v>
      </c>
      <c r="G572">
        <v>0</v>
      </c>
      <c r="H572" s="2">
        <f>H571+$H$2*(Table1[[#This Row],[debug'[0']]]-H571)</f>
        <v>-0.27596926247764964</v>
      </c>
    </row>
    <row r="573" spans="1:8" x14ac:dyDescent="0.25">
      <c r="A573">
        <v>1134</v>
      </c>
      <c r="B573">
        <v>-1</v>
      </c>
      <c r="C573">
        <v>0</v>
      </c>
      <c r="D573">
        <v>0</v>
      </c>
      <c r="E573">
        <v>-1</v>
      </c>
      <c r="F573">
        <v>-1</v>
      </c>
      <c r="G573">
        <v>0</v>
      </c>
      <c r="H573" s="2">
        <f>H572+$H$2*(Table1[[#This Row],[debug'[0']]]-H572)</f>
        <v>-0.34420755185685209</v>
      </c>
    </row>
    <row r="574" spans="1:8" x14ac:dyDescent="0.25">
      <c r="A574">
        <v>1136</v>
      </c>
      <c r="B574">
        <v>-1</v>
      </c>
      <c r="C574">
        <v>0</v>
      </c>
      <c r="D574">
        <v>0</v>
      </c>
      <c r="E574">
        <v>-1</v>
      </c>
      <c r="F574">
        <v>-1</v>
      </c>
      <c r="G574">
        <v>0</v>
      </c>
      <c r="H574" s="2">
        <f>H573+$H$2*(Table1[[#This Row],[debug'[0']]]-H573)</f>
        <v>-0.40601453397783743</v>
      </c>
    </row>
    <row r="575" spans="1:8" x14ac:dyDescent="0.25">
      <c r="A575">
        <v>1138</v>
      </c>
      <c r="B575">
        <v>-1</v>
      </c>
      <c r="C575">
        <v>1</v>
      </c>
      <c r="D575">
        <v>0</v>
      </c>
      <c r="E575">
        <v>-1</v>
      </c>
      <c r="F575">
        <v>0</v>
      </c>
      <c r="G575">
        <v>0</v>
      </c>
      <c r="H575" s="2">
        <f>H574+$H$2*(Table1[[#This Row],[debug'[0']]]-H574)</f>
        <v>-0.46199634526966749</v>
      </c>
    </row>
    <row r="576" spans="1:8" x14ac:dyDescent="0.25">
      <c r="A576">
        <v>1140</v>
      </c>
      <c r="B576">
        <v>-1</v>
      </c>
      <c r="C576">
        <v>1</v>
      </c>
      <c r="D576">
        <v>0</v>
      </c>
      <c r="E576">
        <v>0</v>
      </c>
      <c r="F576">
        <v>0</v>
      </c>
      <c r="G576">
        <v>0</v>
      </c>
      <c r="H576" s="2">
        <f>H575+$H$2*(Table1[[#This Row],[debug'[0']]]-H575)</f>
        <v>-0.51270199514882564</v>
      </c>
    </row>
    <row r="577" spans="1:8" x14ac:dyDescent="0.25">
      <c r="A577">
        <v>1142</v>
      </c>
      <c r="B577">
        <v>-1</v>
      </c>
      <c r="C577">
        <v>2</v>
      </c>
      <c r="D577">
        <v>0</v>
      </c>
      <c r="E577">
        <v>0</v>
      </c>
      <c r="F577">
        <v>0</v>
      </c>
      <c r="G577">
        <v>0</v>
      </c>
      <c r="H577" s="2">
        <f>H576+$H$2*(Table1[[#This Row],[debug'[0']]]-H576)</f>
        <v>-0.55862875011330804</v>
      </c>
    </row>
    <row r="578" spans="1:8" x14ac:dyDescent="0.25">
      <c r="A578">
        <v>1144</v>
      </c>
      <c r="B578">
        <v>0</v>
      </c>
      <c r="C578">
        <v>2</v>
      </c>
      <c r="D578">
        <v>0</v>
      </c>
      <c r="E578">
        <v>0</v>
      </c>
      <c r="F578">
        <v>0</v>
      </c>
      <c r="G578">
        <v>0</v>
      </c>
      <c r="H578" s="2">
        <f>H577+$H$2*(Table1[[#This Row],[debug'[0']]]-H577)</f>
        <v>-0.50597923079010754</v>
      </c>
    </row>
    <row r="579" spans="1:8" x14ac:dyDescent="0.25">
      <c r="A579">
        <v>1146</v>
      </c>
      <c r="B579">
        <v>0</v>
      </c>
      <c r="C579">
        <v>2</v>
      </c>
      <c r="D579">
        <v>0</v>
      </c>
      <c r="E579">
        <v>0</v>
      </c>
      <c r="F579">
        <v>0</v>
      </c>
      <c r="G579">
        <v>0</v>
      </c>
      <c r="H579" s="2">
        <f>H578+$H$2*(Table1[[#This Row],[debug'[0']]]-H578)</f>
        <v>-0.45829181176053102</v>
      </c>
    </row>
    <row r="580" spans="1:8" x14ac:dyDescent="0.25">
      <c r="A580">
        <v>1148</v>
      </c>
      <c r="B580">
        <v>0</v>
      </c>
      <c r="C580">
        <v>2</v>
      </c>
      <c r="D580">
        <v>0</v>
      </c>
      <c r="E580">
        <v>0</v>
      </c>
      <c r="F580">
        <v>0</v>
      </c>
      <c r="G580">
        <v>0</v>
      </c>
      <c r="H580" s="2">
        <f>H579+$H$2*(Table1[[#This Row],[debug'[0']]]-H579)</f>
        <v>-0.41509882608971382</v>
      </c>
    </row>
    <row r="581" spans="1:8" x14ac:dyDescent="0.25">
      <c r="A581">
        <v>1150</v>
      </c>
      <c r="B581">
        <v>-1</v>
      </c>
      <c r="C581">
        <v>2</v>
      </c>
      <c r="D581">
        <v>0</v>
      </c>
      <c r="E581">
        <v>0</v>
      </c>
      <c r="F581">
        <v>0</v>
      </c>
      <c r="G581">
        <v>0</v>
      </c>
      <c r="H581" s="2">
        <f>H580+$H$2*(Table1[[#This Row],[debug'[0']]]-H580)</f>
        <v>-0.47022446302069187</v>
      </c>
    </row>
    <row r="582" spans="1:8" x14ac:dyDescent="0.25">
      <c r="A582">
        <v>1152</v>
      </c>
      <c r="B582">
        <v>-1</v>
      </c>
      <c r="C582">
        <v>2</v>
      </c>
      <c r="D582">
        <v>0</v>
      </c>
      <c r="E582">
        <v>0</v>
      </c>
      <c r="F582">
        <v>0</v>
      </c>
      <c r="G582">
        <v>0</v>
      </c>
      <c r="H582" s="2">
        <f>H581+$H$2*(Table1[[#This Row],[debug'[0']]]-H581)</f>
        <v>-0.52015463107146531</v>
      </c>
    </row>
    <row r="583" spans="1:8" x14ac:dyDescent="0.25">
      <c r="A583">
        <v>1154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 s="2">
        <f>H582+$H$2*(Table1[[#This Row],[debug'[0']]]-H582)</f>
        <v>-0.4711312120403206</v>
      </c>
    </row>
    <row r="584" spans="1:8" x14ac:dyDescent="0.25">
      <c r="A584">
        <v>1156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 s="2">
        <f>H583+$H$2*(Table1[[#This Row],[debug'[0']]]-H583)</f>
        <v>-0.42672814140163884</v>
      </c>
    </row>
    <row r="585" spans="1:8" x14ac:dyDescent="0.25">
      <c r="A585">
        <v>1158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 s="2">
        <f>H584+$H$2*(Table1[[#This Row],[debug'[0']]]-H584)</f>
        <v>-0.38650996157841638</v>
      </c>
    </row>
    <row r="586" spans="1:8" x14ac:dyDescent="0.25">
      <c r="A586">
        <v>1160</v>
      </c>
      <c r="B586">
        <v>1</v>
      </c>
      <c r="C586">
        <v>0</v>
      </c>
      <c r="D586">
        <v>0</v>
      </c>
      <c r="E586">
        <v>0</v>
      </c>
      <c r="F586">
        <v>1</v>
      </c>
      <c r="G586">
        <v>0</v>
      </c>
      <c r="H586" s="2">
        <f>H585+$H$2*(Table1[[#This Row],[debug'[0']]]-H585)</f>
        <v>-0.25583447629570177</v>
      </c>
    </row>
    <row r="587" spans="1:8" x14ac:dyDescent="0.25">
      <c r="A587">
        <v>1162</v>
      </c>
      <c r="B587">
        <v>0</v>
      </c>
      <c r="C587">
        <v>0</v>
      </c>
      <c r="D587">
        <v>0</v>
      </c>
      <c r="E587">
        <v>0</v>
      </c>
      <c r="F587">
        <v>1</v>
      </c>
      <c r="G587">
        <v>0</v>
      </c>
      <c r="H587" s="2">
        <f>H586+$H$2*(Table1[[#This Row],[debug'[0']]]-H586)</f>
        <v>-0.2317226449577347</v>
      </c>
    </row>
    <row r="588" spans="1:8" x14ac:dyDescent="0.25">
      <c r="A588">
        <v>1164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0</v>
      </c>
      <c r="H588" s="2">
        <f>H587+$H$2*(Table1[[#This Row],[debug'[0']]]-H587)</f>
        <v>-0.20988330018564624</v>
      </c>
    </row>
    <row r="589" spans="1:8" x14ac:dyDescent="0.25">
      <c r="A589">
        <v>1166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0</v>
      </c>
      <c r="H589" s="2">
        <f>H588+$H$2*(Table1[[#This Row],[debug'[0']]]-H588)</f>
        <v>-0.19010226516641401</v>
      </c>
    </row>
    <row r="590" spans="1:8" x14ac:dyDescent="0.25">
      <c r="A590">
        <v>1168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  <c r="H590" s="2">
        <f>H589+$H$2*(Table1[[#This Row],[debug'[0']]]-H589)</f>
        <v>-0.17218554877608647</v>
      </c>
    </row>
    <row r="591" spans="1:8" x14ac:dyDescent="0.25">
      <c r="A591">
        <v>1170</v>
      </c>
      <c r="B591">
        <v>0</v>
      </c>
      <c r="C591">
        <v>0</v>
      </c>
      <c r="D591">
        <v>0</v>
      </c>
      <c r="E591">
        <v>0</v>
      </c>
      <c r="F591">
        <v>1</v>
      </c>
      <c r="G591">
        <v>0</v>
      </c>
      <c r="H591" s="2">
        <f>H590+$H$2*(Table1[[#This Row],[debug'[0']]]-H590)</f>
        <v>-0.15595744312340806</v>
      </c>
    </row>
    <row r="592" spans="1:8" x14ac:dyDescent="0.25">
      <c r="A592">
        <v>1172</v>
      </c>
      <c r="B592">
        <v>1</v>
      </c>
      <c r="C592">
        <v>0</v>
      </c>
      <c r="D592">
        <v>0</v>
      </c>
      <c r="E592">
        <v>0</v>
      </c>
      <c r="F592">
        <v>1</v>
      </c>
      <c r="G592">
        <v>0</v>
      </c>
      <c r="H592" s="2">
        <f>H591+$H$2*(Table1[[#This Row],[debug'[0']]]-H591)</f>
        <v>-4.701102078803987E-2</v>
      </c>
    </row>
    <row r="593" spans="1:8" x14ac:dyDescent="0.25">
      <c r="A593">
        <v>1174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0</v>
      </c>
      <c r="H593" s="2">
        <f>H592+$H$2*(Table1[[#This Row],[debug'[0']]]-H592)</f>
        <v>-4.2580336461675979E-2</v>
      </c>
    </row>
    <row r="594" spans="1:8" x14ac:dyDescent="0.25">
      <c r="A594">
        <v>1176</v>
      </c>
      <c r="B594">
        <v>1</v>
      </c>
      <c r="C594">
        <v>0</v>
      </c>
      <c r="D594">
        <v>0</v>
      </c>
      <c r="E594">
        <v>0</v>
      </c>
      <c r="F594">
        <v>1</v>
      </c>
      <c r="G594">
        <v>0</v>
      </c>
      <c r="H594" s="2">
        <f>H593+$H$2*(Table1[[#This Row],[debug'[0']]]-H593)</f>
        <v>5.5680545312479283E-2</v>
      </c>
    </row>
    <row r="595" spans="1:8" x14ac:dyDescent="0.25">
      <c r="A595">
        <v>1178</v>
      </c>
      <c r="B595">
        <v>1</v>
      </c>
      <c r="C595">
        <v>0</v>
      </c>
      <c r="D595">
        <v>0</v>
      </c>
      <c r="E595">
        <v>0</v>
      </c>
      <c r="F595">
        <v>1</v>
      </c>
      <c r="G595">
        <v>0</v>
      </c>
      <c r="H595" s="2">
        <f>H594+$H$2*(Table1[[#This Row],[debug'[0']]]-H594)</f>
        <v>0.14468055715712633</v>
      </c>
    </row>
    <row r="596" spans="1:8" x14ac:dyDescent="0.25">
      <c r="A596">
        <v>1180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0</v>
      </c>
      <c r="H596" s="2">
        <f>H595+$H$2*(Table1[[#This Row],[debug'[0']]]-H595)</f>
        <v>0.13104473589266313</v>
      </c>
    </row>
    <row r="597" spans="1:8" x14ac:dyDescent="0.25">
      <c r="A597">
        <v>1182</v>
      </c>
      <c r="B597">
        <v>1</v>
      </c>
      <c r="C597">
        <v>0</v>
      </c>
      <c r="D597">
        <v>0</v>
      </c>
      <c r="E597">
        <v>0</v>
      </c>
      <c r="F597">
        <v>1</v>
      </c>
      <c r="G597">
        <v>0</v>
      </c>
      <c r="H597" s="2">
        <f>H596+$H$2*(Table1[[#This Row],[debug'[0']]]-H596)</f>
        <v>0.21294184011319678</v>
      </c>
    </row>
    <row r="598" spans="1:8" x14ac:dyDescent="0.25">
      <c r="A598">
        <v>1184</v>
      </c>
      <c r="B598">
        <v>0</v>
      </c>
      <c r="C598">
        <v>-1</v>
      </c>
      <c r="D598">
        <v>0</v>
      </c>
      <c r="E598">
        <v>0</v>
      </c>
      <c r="F598">
        <v>1</v>
      </c>
      <c r="G598">
        <v>0</v>
      </c>
      <c r="H598" s="2">
        <f>H597+$H$2*(Table1[[#This Row],[debug'[0']]]-H597)</f>
        <v>0.19287254449695143</v>
      </c>
    </row>
    <row r="599" spans="1:8" x14ac:dyDescent="0.25">
      <c r="A599">
        <v>1186</v>
      </c>
      <c r="B599">
        <v>1</v>
      </c>
      <c r="C599">
        <v>-1</v>
      </c>
      <c r="D599">
        <v>0</v>
      </c>
      <c r="E599">
        <v>0</v>
      </c>
      <c r="F599">
        <v>1</v>
      </c>
      <c r="G599">
        <v>0</v>
      </c>
      <c r="H599" s="2">
        <f>H598+$H$2*(Table1[[#This Row],[debug'[0']]]-H598)</f>
        <v>0.2689425150385214</v>
      </c>
    </row>
    <row r="600" spans="1:8" x14ac:dyDescent="0.25">
      <c r="A600">
        <v>1188</v>
      </c>
      <c r="B600">
        <v>0</v>
      </c>
      <c r="C600">
        <v>-1</v>
      </c>
      <c r="D600">
        <v>0</v>
      </c>
      <c r="E600">
        <v>0</v>
      </c>
      <c r="F600">
        <v>1</v>
      </c>
      <c r="G600">
        <v>0</v>
      </c>
      <c r="H600" s="2">
        <f>H599+$H$2*(Table1[[#This Row],[debug'[0']]]-H599)</f>
        <v>0.24359528015403198</v>
      </c>
    </row>
    <row r="601" spans="1:8" x14ac:dyDescent="0.25">
      <c r="A601">
        <v>1190</v>
      </c>
      <c r="B601">
        <v>0</v>
      </c>
      <c r="C601">
        <v>-1</v>
      </c>
      <c r="D601">
        <v>0</v>
      </c>
      <c r="E601">
        <v>0</v>
      </c>
      <c r="F601">
        <v>0</v>
      </c>
      <c r="G601">
        <v>0</v>
      </c>
      <c r="H601" s="2">
        <f>H600+$H$2*(Table1[[#This Row],[debug'[0']]]-H600)</f>
        <v>0.22063696587660034</v>
      </c>
    </row>
    <row r="602" spans="1:8" x14ac:dyDescent="0.25">
      <c r="A602">
        <v>1192</v>
      </c>
      <c r="B602">
        <v>0</v>
      </c>
      <c r="C602">
        <v>-1</v>
      </c>
      <c r="D602">
        <v>0</v>
      </c>
      <c r="E602">
        <v>0</v>
      </c>
      <c r="F602">
        <v>0</v>
      </c>
      <c r="G602">
        <v>0</v>
      </c>
      <c r="H602" s="2">
        <f>H601+$H$2*(Table1[[#This Row],[debug'[0']]]-H601)</f>
        <v>0.19984242174335226</v>
      </c>
    </row>
    <row r="603" spans="1:8" x14ac:dyDescent="0.25">
      <c r="A603">
        <v>1194</v>
      </c>
      <c r="B603">
        <v>0</v>
      </c>
      <c r="C603">
        <v>-1</v>
      </c>
      <c r="D603">
        <v>0</v>
      </c>
      <c r="E603">
        <v>0</v>
      </c>
      <c r="F603">
        <v>0</v>
      </c>
      <c r="G603">
        <v>0</v>
      </c>
      <c r="H603" s="2">
        <f>H602+$H$2*(Table1[[#This Row],[debug'[0']]]-H602)</f>
        <v>0.18100771722261699</v>
      </c>
    </row>
    <row r="604" spans="1:8" x14ac:dyDescent="0.25">
      <c r="A604">
        <v>1196</v>
      </c>
      <c r="B604">
        <v>1</v>
      </c>
      <c r="C604">
        <v>-1</v>
      </c>
      <c r="D604">
        <v>0</v>
      </c>
      <c r="E604">
        <v>0</v>
      </c>
      <c r="F604">
        <v>0</v>
      </c>
      <c r="G604">
        <v>0</v>
      </c>
      <c r="H604" s="2">
        <f>H603+$H$2*(Table1[[#This Row],[debug'[0']]]-H603)</f>
        <v>0.25819592139022185</v>
      </c>
    </row>
    <row r="605" spans="1:8" x14ac:dyDescent="0.25">
      <c r="A605">
        <v>1198</v>
      </c>
      <c r="B605">
        <v>0</v>
      </c>
      <c r="C605">
        <v>-1</v>
      </c>
      <c r="D605">
        <v>0</v>
      </c>
      <c r="E605">
        <v>0</v>
      </c>
      <c r="F605">
        <v>0</v>
      </c>
      <c r="G605">
        <v>0</v>
      </c>
      <c r="H605" s="2">
        <f>H604+$H$2*(Table1[[#This Row],[debug'[0']]]-H604)</f>
        <v>0.23386152909543079</v>
      </c>
    </row>
    <row r="606" spans="1:8" x14ac:dyDescent="0.25">
      <c r="A606">
        <v>1200</v>
      </c>
      <c r="B606">
        <v>1</v>
      </c>
      <c r="C606">
        <v>-1</v>
      </c>
      <c r="D606">
        <v>0</v>
      </c>
      <c r="E606">
        <v>0</v>
      </c>
      <c r="F606">
        <v>0</v>
      </c>
      <c r="G606">
        <v>0</v>
      </c>
      <c r="H606" s="2">
        <f>H605+$H$2*(Table1[[#This Row],[debug'[0']]]-H605)</f>
        <v>0.30606837885022015</v>
      </c>
    </row>
    <row r="607" spans="1:8" x14ac:dyDescent="0.25">
      <c r="A607">
        <v>1202</v>
      </c>
      <c r="B607">
        <v>0</v>
      </c>
      <c r="C607">
        <v>-1</v>
      </c>
      <c r="D607">
        <v>0</v>
      </c>
      <c r="E607">
        <v>0</v>
      </c>
      <c r="F607">
        <v>0</v>
      </c>
      <c r="G607">
        <v>0</v>
      </c>
      <c r="H607" s="2">
        <f>H606+$H$2*(Table1[[#This Row],[debug'[0']]]-H606)</f>
        <v>0.27722211373546046</v>
      </c>
    </row>
    <row r="608" spans="1:8" x14ac:dyDescent="0.25">
      <c r="A608">
        <v>1204</v>
      </c>
      <c r="B608">
        <v>1</v>
      </c>
      <c r="C608">
        <v>-1</v>
      </c>
      <c r="D608">
        <v>0</v>
      </c>
      <c r="E608">
        <v>0</v>
      </c>
      <c r="F608">
        <v>0</v>
      </c>
      <c r="G608">
        <v>0</v>
      </c>
      <c r="H608" s="2">
        <f>H607+$H$2*(Table1[[#This Row],[debug'[0']]]-H607)</f>
        <v>0.34534232466543557</v>
      </c>
    </row>
    <row r="609" spans="1:8" x14ac:dyDescent="0.25">
      <c r="A609">
        <v>1206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 s="2">
        <f>H608+$H$2*(Table1[[#This Row],[debug'[0']]]-H608)</f>
        <v>0.31279457736115895</v>
      </c>
    </row>
    <row r="610" spans="1:8" x14ac:dyDescent="0.25">
      <c r="A610">
        <v>1208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 s="2">
        <f>H609+$H$2*(Table1[[#This Row],[debug'[0']]]-H609)</f>
        <v>0.37756216257923653</v>
      </c>
    </row>
    <row r="611" spans="1:8" x14ac:dyDescent="0.25">
      <c r="A611">
        <v>1210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 s="2">
        <f>H610+$H$2*(Table1[[#This Row],[debug'[0']]]-H610)</f>
        <v>0.43622554669995817</v>
      </c>
    </row>
    <row r="612" spans="1:8" x14ac:dyDescent="0.25">
      <c r="A612">
        <v>1212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 s="2">
        <f>H611+$H$2*(Table1[[#This Row],[debug'[0']]]-H611)</f>
        <v>0.48936003712302856</v>
      </c>
    </row>
    <row r="613" spans="1:8" x14ac:dyDescent="0.25">
      <c r="A613">
        <v>1214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 s="2">
        <f>H612+$H$2*(Table1[[#This Row],[debug'[0']]]-H612)</f>
        <v>0.53748671980313834</v>
      </c>
    </row>
    <row r="614" spans="1:8" x14ac:dyDescent="0.25">
      <c r="A614">
        <v>1216</v>
      </c>
      <c r="B614">
        <v>1</v>
      </c>
      <c r="C614">
        <v>0</v>
      </c>
      <c r="D614">
        <v>0</v>
      </c>
      <c r="E614">
        <v>0</v>
      </c>
      <c r="F614">
        <v>-1</v>
      </c>
      <c r="G614">
        <v>0</v>
      </c>
      <c r="H614" s="2">
        <f>H613+$H$2*(Table1[[#This Row],[debug'[0']]]-H613)</f>
        <v>0.58107756950076372</v>
      </c>
    </row>
    <row r="615" spans="1:8" x14ac:dyDescent="0.25">
      <c r="A615">
        <v>1218</v>
      </c>
      <c r="B615">
        <v>1</v>
      </c>
      <c r="C615">
        <v>0</v>
      </c>
      <c r="D615">
        <v>0</v>
      </c>
      <c r="E615">
        <v>0</v>
      </c>
      <c r="F615">
        <v>-1</v>
      </c>
      <c r="G615">
        <v>0</v>
      </c>
      <c r="H615" s="2">
        <f>H614+$H$2*(Table1[[#This Row],[debug'[0']]]-H614)</f>
        <v>0.62056007840317517</v>
      </c>
    </row>
    <row r="616" spans="1:8" x14ac:dyDescent="0.25">
      <c r="A616">
        <v>1220</v>
      </c>
      <c r="B616">
        <v>1</v>
      </c>
      <c r="C616">
        <v>0</v>
      </c>
      <c r="D616">
        <v>0</v>
      </c>
      <c r="E616">
        <v>0</v>
      </c>
      <c r="F616">
        <v>-1</v>
      </c>
      <c r="G616">
        <v>0</v>
      </c>
      <c r="H616" s="2">
        <f>H615+$H$2*(Table1[[#This Row],[debug'[0']]]-H615)</f>
        <v>0.65632144850819329</v>
      </c>
    </row>
    <row r="617" spans="1:8" x14ac:dyDescent="0.25">
      <c r="A617">
        <v>1222</v>
      </c>
      <c r="B617">
        <v>0</v>
      </c>
      <c r="C617">
        <v>0</v>
      </c>
      <c r="D617">
        <v>0</v>
      </c>
      <c r="E617">
        <v>0</v>
      </c>
      <c r="F617">
        <v>-1</v>
      </c>
      <c r="G617">
        <v>0</v>
      </c>
      <c r="H617" s="2">
        <f>H616+$H$2*(Table1[[#This Row],[debug'[0']]]-H616)</f>
        <v>0.59446460927739075</v>
      </c>
    </row>
    <row r="618" spans="1:8" x14ac:dyDescent="0.25">
      <c r="A618">
        <v>1224</v>
      </c>
      <c r="B618">
        <v>0</v>
      </c>
      <c r="C618">
        <v>0</v>
      </c>
      <c r="D618">
        <v>0</v>
      </c>
      <c r="E618">
        <v>0</v>
      </c>
      <c r="F618">
        <v>-1</v>
      </c>
      <c r="G618">
        <v>0</v>
      </c>
      <c r="H618" s="2">
        <f>H617+$H$2*(Table1[[#This Row],[debug'[0']]]-H617)</f>
        <v>0.53843763979764148</v>
      </c>
    </row>
    <row r="619" spans="1:8" x14ac:dyDescent="0.25">
      <c r="A619">
        <v>1226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 s="2">
        <f>H618+$H$2*(Table1[[#This Row],[debug'[0']]]-H618)</f>
        <v>0.48769108778950654</v>
      </c>
    </row>
    <row r="620" spans="1:8" x14ac:dyDescent="0.25">
      <c r="A620">
        <v>1228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 s="2">
        <f>H619+$H$2*(Table1[[#This Row],[debug'[0']]]-H619)</f>
        <v>0.4417272856308847</v>
      </c>
    </row>
    <row r="621" spans="1:8" x14ac:dyDescent="0.25">
      <c r="A621">
        <v>1230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 s="2">
        <f>H620+$H$2*(Table1[[#This Row],[debug'[0']]]-H620)</f>
        <v>0.49434324937573404</v>
      </c>
    </row>
    <row r="622" spans="1:8" x14ac:dyDescent="0.25">
      <c r="A622">
        <v>1232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0</v>
      </c>
      <c r="H622" s="2">
        <f>H621+$H$2*(Table1[[#This Row],[debug'[0']]]-H621)</f>
        <v>0.44775249575801868</v>
      </c>
    </row>
    <row r="623" spans="1:8" x14ac:dyDescent="0.25">
      <c r="A623">
        <v>1234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 s="2">
        <f>H622+$H$2*(Table1[[#This Row],[debug'[0']]]-H622)</f>
        <v>0.49980059682671585</v>
      </c>
    </row>
    <row r="624" spans="1:8" x14ac:dyDescent="0.25">
      <c r="A624">
        <v>1236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0</v>
      </c>
      <c r="H624" s="2">
        <f>H623+$H$2*(Table1[[#This Row],[debug'[0']]]-H623)</f>
        <v>0.4526955003291977</v>
      </c>
    </row>
    <row r="625" spans="1:8" x14ac:dyDescent="0.25">
      <c r="A625">
        <v>1238</v>
      </c>
      <c r="B625">
        <v>1</v>
      </c>
      <c r="C625">
        <v>1</v>
      </c>
      <c r="D625">
        <v>0</v>
      </c>
      <c r="E625">
        <v>0</v>
      </c>
      <c r="F625">
        <v>0</v>
      </c>
      <c r="G625">
        <v>0</v>
      </c>
      <c r="H625" s="2">
        <f>H624+$H$2*(Table1[[#This Row],[debug'[0']]]-H624)</f>
        <v>0.50427773419247057</v>
      </c>
    </row>
    <row r="626" spans="1:8" x14ac:dyDescent="0.25">
      <c r="A626">
        <v>1240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0</v>
      </c>
      <c r="H626" s="2">
        <f>H625+$H$2*(Table1[[#This Row],[debug'[0']]]-H625)</f>
        <v>0.45675067743923142</v>
      </c>
    </row>
    <row r="627" spans="1:8" x14ac:dyDescent="0.25">
      <c r="A627">
        <v>1242</v>
      </c>
      <c r="B627">
        <v>1</v>
      </c>
      <c r="C627">
        <v>1</v>
      </c>
      <c r="D627">
        <v>0</v>
      </c>
      <c r="E627">
        <v>1</v>
      </c>
      <c r="F627">
        <v>0</v>
      </c>
      <c r="G627">
        <v>0</v>
      </c>
      <c r="H627" s="2">
        <f>H626+$H$2*(Table1[[#This Row],[debug'[0']]]-H626)</f>
        <v>0.50795071986396767</v>
      </c>
    </row>
    <row r="628" spans="1:8" x14ac:dyDescent="0.25">
      <c r="A628">
        <v>1244</v>
      </c>
      <c r="B628">
        <v>1</v>
      </c>
      <c r="C628">
        <v>1</v>
      </c>
      <c r="D628">
        <v>0</v>
      </c>
      <c r="E628">
        <v>1</v>
      </c>
      <c r="F628">
        <v>0</v>
      </c>
      <c r="G628">
        <v>0</v>
      </c>
      <c r="H628" s="2">
        <f>H627+$H$2*(Table1[[#This Row],[debug'[0']]]-H627)</f>
        <v>0.55432527197435277</v>
      </c>
    </row>
    <row r="629" spans="1:8" x14ac:dyDescent="0.25">
      <c r="A629">
        <v>1246</v>
      </c>
      <c r="B629">
        <v>1</v>
      </c>
      <c r="C629">
        <v>1</v>
      </c>
      <c r="D629">
        <v>0</v>
      </c>
      <c r="E629">
        <v>1</v>
      </c>
      <c r="F629">
        <v>0</v>
      </c>
      <c r="G629">
        <v>0</v>
      </c>
      <c r="H629" s="2">
        <f>H628+$H$2*(Table1[[#This Row],[debug'[0']]]-H628)</f>
        <v>0.59632912551803285</v>
      </c>
    </row>
    <row r="630" spans="1:8" x14ac:dyDescent="0.25">
      <c r="A630">
        <v>1248</v>
      </c>
      <c r="B630">
        <v>0</v>
      </c>
      <c r="C630">
        <v>1</v>
      </c>
      <c r="D630">
        <v>0</v>
      </c>
      <c r="E630">
        <v>1</v>
      </c>
      <c r="F630">
        <v>0</v>
      </c>
      <c r="G630">
        <v>0</v>
      </c>
      <c r="H630" s="2">
        <f>H629+$H$2*(Table1[[#This Row],[debug'[0']]]-H629)</f>
        <v>0.54012642952256051</v>
      </c>
    </row>
    <row r="631" spans="1:8" x14ac:dyDescent="0.25">
      <c r="A631">
        <v>1250</v>
      </c>
      <c r="B631">
        <v>0</v>
      </c>
      <c r="C631">
        <v>1</v>
      </c>
      <c r="D631">
        <v>0</v>
      </c>
      <c r="E631">
        <v>1</v>
      </c>
      <c r="F631">
        <v>0</v>
      </c>
      <c r="G631">
        <v>0</v>
      </c>
      <c r="H631" s="2">
        <f>H630+$H$2*(Table1[[#This Row],[debug'[0']]]-H630)</f>
        <v>0.48922071283262769</v>
      </c>
    </row>
    <row r="632" spans="1:8" x14ac:dyDescent="0.25">
      <c r="A632">
        <v>1252</v>
      </c>
      <c r="B632">
        <v>-1</v>
      </c>
      <c r="C632">
        <v>1</v>
      </c>
      <c r="D632">
        <v>0</v>
      </c>
      <c r="E632">
        <v>0</v>
      </c>
      <c r="F632">
        <v>0</v>
      </c>
      <c r="G632">
        <v>0</v>
      </c>
      <c r="H632" s="2">
        <f>H631+$H$2*(Table1[[#This Row],[debug'[0']]]-H631)</f>
        <v>0.3488649673023656</v>
      </c>
    </row>
    <row r="633" spans="1:8" x14ac:dyDescent="0.25">
      <c r="A633">
        <v>1254</v>
      </c>
      <c r="B633">
        <v>1</v>
      </c>
      <c r="C633">
        <v>0</v>
      </c>
      <c r="D633">
        <v>-1</v>
      </c>
      <c r="E633">
        <v>1</v>
      </c>
      <c r="F633">
        <v>0</v>
      </c>
      <c r="G633">
        <v>0</v>
      </c>
      <c r="H633" s="2">
        <f>H632+$H$2*(Table1[[#This Row],[debug'[0']]]-H632)</f>
        <v>0.41023299835890076</v>
      </c>
    </row>
    <row r="634" spans="1:8" x14ac:dyDescent="0.25">
      <c r="A634">
        <v>1256</v>
      </c>
      <c r="B634">
        <v>0</v>
      </c>
      <c r="C634">
        <v>1</v>
      </c>
      <c r="D634">
        <v>0</v>
      </c>
      <c r="E634">
        <v>1</v>
      </c>
      <c r="F634">
        <v>0</v>
      </c>
      <c r="G634">
        <v>0</v>
      </c>
      <c r="H634" s="2">
        <f>H633+$H$2*(Table1[[#This Row],[debug'[0']]]-H633)</f>
        <v>0.37156944914176765</v>
      </c>
    </row>
    <row r="635" spans="1:8" x14ac:dyDescent="0.25">
      <c r="A635">
        <v>1258</v>
      </c>
      <c r="B635">
        <v>1</v>
      </c>
      <c r="C635">
        <v>0</v>
      </c>
      <c r="D635">
        <v>0</v>
      </c>
      <c r="E635">
        <v>1</v>
      </c>
      <c r="F635">
        <v>0</v>
      </c>
      <c r="G635">
        <v>0</v>
      </c>
      <c r="H635" s="2">
        <f>H634+$H$2*(Table1[[#This Row],[debug'[0']]]-H634)</f>
        <v>0.43079763319779596</v>
      </c>
    </row>
    <row r="636" spans="1:8" x14ac:dyDescent="0.25">
      <c r="A636">
        <v>1260</v>
      </c>
      <c r="B636">
        <v>1</v>
      </c>
      <c r="C636">
        <v>0</v>
      </c>
      <c r="D636">
        <v>0</v>
      </c>
      <c r="E636">
        <v>1</v>
      </c>
      <c r="F636">
        <v>0</v>
      </c>
      <c r="G636">
        <v>0</v>
      </c>
      <c r="H636" s="2">
        <f>H635+$H$2*(Table1[[#This Row],[debug'[0']]]-H635)</f>
        <v>0.48444369241634777</v>
      </c>
    </row>
    <row r="637" spans="1:8" x14ac:dyDescent="0.25">
      <c r="A637">
        <v>1262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 s="2">
        <f>H636+$H$2*(Table1[[#This Row],[debug'[0']]]-H636)</f>
        <v>0.43878595006115445</v>
      </c>
    </row>
    <row r="638" spans="1:8" x14ac:dyDescent="0.25">
      <c r="A638">
        <v>1264</v>
      </c>
      <c r="B638">
        <v>0</v>
      </c>
      <c r="C638">
        <v>0</v>
      </c>
      <c r="D638">
        <v>0</v>
      </c>
      <c r="E638">
        <v>1</v>
      </c>
      <c r="F638">
        <v>1</v>
      </c>
      <c r="G638">
        <v>0</v>
      </c>
      <c r="H638" s="2">
        <f>H637+$H$2*(Table1[[#This Row],[debug'[0']]]-H637)</f>
        <v>0.39743134854483825</v>
      </c>
    </row>
    <row r="639" spans="1:8" x14ac:dyDescent="0.25">
      <c r="A639">
        <v>1266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0</v>
      </c>
      <c r="H639" s="2">
        <f>H638+$H$2*(Table1[[#This Row],[debug'[0']]]-H638)</f>
        <v>0.35997432639799581</v>
      </c>
    </row>
    <row r="640" spans="1:8" x14ac:dyDescent="0.25">
      <c r="A640">
        <v>1268</v>
      </c>
      <c r="B640">
        <v>1</v>
      </c>
      <c r="C640">
        <v>0</v>
      </c>
      <c r="D640">
        <v>0</v>
      </c>
      <c r="E640">
        <v>1</v>
      </c>
      <c r="F640">
        <v>1</v>
      </c>
      <c r="G640">
        <v>0</v>
      </c>
      <c r="H640" s="2">
        <f>H639+$H$2*(Table1[[#This Row],[debug'[0']]]-H639)</f>
        <v>0.42029532502690325</v>
      </c>
    </row>
    <row r="641" spans="1:8" x14ac:dyDescent="0.25">
      <c r="A641">
        <v>1270</v>
      </c>
      <c r="B641">
        <v>0</v>
      </c>
      <c r="C641">
        <v>0</v>
      </c>
      <c r="D641">
        <v>0</v>
      </c>
      <c r="E641">
        <v>0</v>
      </c>
      <c r="F641">
        <v>1</v>
      </c>
      <c r="G641">
        <v>0</v>
      </c>
      <c r="H641" s="2">
        <f>H640+$H$2*(Table1[[#This Row],[debug'[0']]]-H640)</f>
        <v>0.38068342386362364</v>
      </c>
    </row>
    <row r="642" spans="1:8" x14ac:dyDescent="0.25">
      <c r="A642">
        <v>1272</v>
      </c>
      <c r="B642">
        <v>1</v>
      </c>
      <c r="C642">
        <v>-1</v>
      </c>
      <c r="D642">
        <v>0</v>
      </c>
      <c r="E642">
        <v>1</v>
      </c>
      <c r="F642">
        <v>0</v>
      </c>
      <c r="G642">
        <v>0</v>
      </c>
      <c r="H642" s="2">
        <f>H641+$H$2*(Table1[[#This Row],[debug'[0']]]-H641)</f>
        <v>0.43905263603871636</v>
      </c>
    </row>
    <row r="643" spans="1:8" x14ac:dyDescent="0.25">
      <c r="A643">
        <v>1274</v>
      </c>
      <c r="B643">
        <v>0</v>
      </c>
      <c r="C643">
        <v>-1</v>
      </c>
      <c r="D643">
        <v>1</v>
      </c>
      <c r="E643">
        <v>0</v>
      </c>
      <c r="F643">
        <v>0</v>
      </c>
      <c r="G643">
        <v>0</v>
      </c>
      <c r="H643" s="2">
        <f>H642+$H$2*(Table1[[#This Row],[debug'[0']]]-H642)</f>
        <v>0.3976728999611624</v>
      </c>
    </row>
    <row r="644" spans="1:8" x14ac:dyDescent="0.25">
      <c r="A644">
        <v>1276</v>
      </c>
      <c r="B644">
        <v>0</v>
      </c>
      <c r="C644">
        <v>-1</v>
      </c>
      <c r="D644">
        <v>1</v>
      </c>
      <c r="E644">
        <v>0</v>
      </c>
      <c r="F644">
        <v>0</v>
      </c>
      <c r="G644">
        <v>0</v>
      </c>
      <c r="H644" s="2">
        <f>H643+$H$2*(Table1[[#This Row],[debug'[0']]]-H643)</f>
        <v>0.36019311212967031</v>
      </c>
    </row>
    <row r="645" spans="1:8" x14ac:dyDescent="0.25">
      <c r="A645">
        <v>1278</v>
      </c>
      <c r="B645">
        <v>0</v>
      </c>
      <c r="C645">
        <v>-1</v>
      </c>
      <c r="D645">
        <v>0</v>
      </c>
      <c r="E645">
        <v>0</v>
      </c>
      <c r="F645">
        <v>0</v>
      </c>
      <c r="G645">
        <v>0</v>
      </c>
      <c r="H645" s="2">
        <f>H644+$H$2*(Table1[[#This Row],[debug'[0']]]-H644)</f>
        <v>0.32624571108146383</v>
      </c>
    </row>
    <row r="646" spans="1:8" x14ac:dyDescent="0.25">
      <c r="A646">
        <v>1280</v>
      </c>
      <c r="B646">
        <v>0</v>
      </c>
      <c r="C646">
        <v>-1</v>
      </c>
      <c r="D646">
        <v>0</v>
      </c>
      <c r="E646">
        <v>0</v>
      </c>
      <c r="F646">
        <v>0</v>
      </c>
      <c r="G646">
        <v>0</v>
      </c>
      <c r="H646" s="2">
        <f>H645+$H$2*(Table1[[#This Row],[debug'[0']]]-H645)</f>
        <v>0.29549777720550269</v>
      </c>
    </row>
    <row r="647" spans="1:8" x14ac:dyDescent="0.25">
      <c r="A647">
        <v>1282</v>
      </c>
      <c r="B647">
        <v>0</v>
      </c>
      <c r="C647">
        <v>-1</v>
      </c>
      <c r="D647">
        <v>0</v>
      </c>
      <c r="E647">
        <v>0</v>
      </c>
      <c r="F647">
        <v>0</v>
      </c>
      <c r="G647">
        <v>0</v>
      </c>
      <c r="H647" s="2">
        <f>H646+$H$2*(Table1[[#This Row],[debug'[0']]]-H646)</f>
        <v>0.26764776782487509</v>
      </c>
    </row>
    <row r="648" spans="1:8" x14ac:dyDescent="0.25">
      <c r="A648">
        <v>1284</v>
      </c>
      <c r="B648">
        <v>-1</v>
      </c>
      <c r="C648">
        <v>-1</v>
      </c>
      <c r="D648">
        <v>0</v>
      </c>
      <c r="E648">
        <v>0</v>
      </c>
      <c r="F648">
        <v>0</v>
      </c>
      <c r="G648">
        <v>0</v>
      </c>
      <c r="H648" s="2">
        <f>H647+$H$2*(Table1[[#This Row],[debug'[0']]]-H647)</f>
        <v>0.1481747803827313</v>
      </c>
    </row>
    <row r="649" spans="1:8" x14ac:dyDescent="0.25">
      <c r="A649">
        <v>1286</v>
      </c>
      <c r="B649">
        <v>0</v>
      </c>
      <c r="C649">
        <v>-1</v>
      </c>
      <c r="D649">
        <v>0</v>
      </c>
      <c r="E649">
        <v>0</v>
      </c>
      <c r="F649">
        <v>0</v>
      </c>
      <c r="G649">
        <v>0</v>
      </c>
      <c r="H649" s="2">
        <f>H648+$H$2*(Table1[[#This Row],[debug'[0']]]-H648)</f>
        <v>0.1342096363378012</v>
      </c>
    </row>
    <row r="650" spans="1:8" x14ac:dyDescent="0.25">
      <c r="A650">
        <v>1288</v>
      </c>
      <c r="B650">
        <v>0</v>
      </c>
      <c r="C650">
        <v>-1</v>
      </c>
      <c r="D650">
        <v>0</v>
      </c>
      <c r="E650">
        <v>0</v>
      </c>
      <c r="F650">
        <v>0</v>
      </c>
      <c r="G650">
        <v>0</v>
      </c>
      <c r="H650" s="2">
        <f>H649+$H$2*(Table1[[#This Row],[debug'[0']]]-H649)</f>
        <v>0.12156067611100738</v>
      </c>
    </row>
    <row r="651" spans="1:8" x14ac:dyDescent="0.25">
      <c r="A651">
        <v>1290</v>
      </c>
      <c r="B651">
        <v>0</v>
      </c>
      <c r="C651">
        <v>-1</v>
      </c>
      <c r="D651">
        <v>0</v>
      </c>
      <c r="E651">
        <v>0</v>
      </c>
      <c r="F651">
        <v>0</v>
      </c>
      <c r="G651">
        <v>0</v>
      </c>
      <c r="H651" s="2">
        <f>H650+$H$2*(Table1[[#This Row],[debug'[0']]]-H650)</f>
        <v>0.11010385229993491</v>
      </c>
    </row>
    <row r="652" spans="1:8" x14ac:dyDescent="0.25">
      <c r="A652">
        <v>1292</v>
      </c>
      <c r="B652">
        <v>0</v>
      </c>
      <c r="C652">
        <v>-1</v>
      </c>
      <c r="D652">
        <v>0</v>
      </c>
      <c r="E652">
        <v>0</v>
      </c>
      <c r="F652">
        <v>0</v>
      </c>
      <c r="G652">
        <v>0</v>
      </c>
      <c r="H652" s="2">
        <f>H651+$H$2*(Table1[[#This Row],[debug'[0']]]-H651)</f>
        <v>9.9726808694412583E-2</v>
      </c>
    </row>
    <row r="653" spans="1:8" x14ac:dyDescent="0.25">
      <c r="A653">
        <v>1294</v>
      </c>
      <c r="B653">
        <v>0</v>
      </c>
      <c r="C653">
        <v>-1</v>
      </c>
      <c r="D653">
        <v>0</v>
      </c>
      <c r="E653">
        <v>0</v>
      </c>
      <c r="F653">
        <v>0</v>
      </c>
      <c r="G653">
        <v>0</v>
      </c>
      <c r="H653" s="2">
        <f>H652+$H$2*(Table1[[#This Row],[debug'[0']]]-H652)</f>
        <v>9.0327778407602949E-2</v>
      </c>
    </row>
    <row r="654" spans="1:8" x14ac:dyDescent="0.25">
      <c r="A654">
        <v>1296</v>
      </c>
      <c r="B654">
        <v>0</v>
      </c>
      <c r="C654">
        <v>-1</v>
      </c>
      <c r="D654">
        <v>0</v>
      </c>
      <c r="E654">
        <v>0</v>
      </c>
      <c r="F654">
        <v>0</v>
      </c>
      <c r="G654">
        <v>0</v>
      </c>
      <c r="H654" s="2">
        <f>H653+$H$2*(Table1[[#This Row],[debug'[0']]]-H653)</f>
        <v>8.1814585855790586E-2</v>
      </c>
    </row>
    <row r="655" spans="1:8" x14ac:dyDescent="0.25">
      <c r="A655">
        <v>1298</v>
      </c>
      <c r="B655">
        <v>0</v>
      </c>
      <c r="C655">
        <v>-1</v>
      </c>
      <c r="D655">
        <v>0</v>
      </c>
      <c r="E655">
        <v>0</v>
      </c>
      <c r="F655">
        <v>0</v>
      </c>
      <c r="G655">
        <v>0</v>
      </c>
      <c r="H655" s="2">
        <f>H654+$H$2*(Table1[[#This Row],[debug'[0']]]-H654)</f>
        <v>7.4103742799359287E-2</v>
      </c>
    </row>
    <row r="656" spans="1:8" x14ac:dyDescent="0.25">
      <c r="A656">
        <v>1300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 s="2">
        <f>H655+$H$2*(Table1[[#This Row],[debug'[0']]]-H655)</f>
        <v>6.7119629579900045E-2</v>
      </c>
    </row>
    <row r="657" spans="1:8" x14ac:dyDescent="0.25">
      <c r="A657">
        <v>1302</v>
      </c>
      <c r="B657">
        <v>1</v>
      </c>
      <c r="C657">
        <v>-1</v>
      </c>
      <c r="D657">
        <v>0</v>
      </c>
      <c r="E657">
        <v>0</v>
      </c>
      <c r="F657">
        <v>-1</v>
      </c>
      <c r="G657">
        <v>0</v>
      </c>
      <c r="H657" s="2">
        <f>H656+$H$2*(Table1[[#This Row],[debug'[0']]]-H656)</f>
        <v>0.15504153313159735</v>
      </c>
    </row>
    <row r="658" spans="1:8" x14ac:dyDescent="0.25">
      <c r="A658">
        <v>1304</v>
      </c>
      <c r="B658">
        <v>0</v>
      </c>
      <c r="C658">
        <v>0</v>
      </c>
      <c r="D658">
        <v>0</v>
      </c>
      <c r="E658">
        <v>0</v>
      </c>
      <c r="F658">
        <v>-1</v>
      </c>
      <c r="G658">
        <v>0</v>
      </c>
      <c r="H658" s="2">
        <f>H657+$H$2*(Table1[[#This Row],[debug'[0']]]-H657)</f>
        <v>0.1404292128869716</v>
      </c>
    </row>
    <row r="659" spans="1:8" x14ac:dyDescent="0.25">
      <c r="A659">
        <v>1306</v>
      </c>
      <c r="B659">
        <v>1</v>
      </c>
      <c r="C659">
        <v>-1</v>
      </c>
      <c r="D659">
        <v>0</v>
      </c>
      <c r="E659">
        <v>0</v>
      </c>
      <c r="F659">
        <v>-1</v>
      </c>
      <c r="G659">
        <v>0</v>
      </c>
      <c r="H659" s="2">
        <f>H658+$H$2*(Table1[[#This Row],[debug'[0']]]-H658)</f>
        <v>0.22144185098801217</v>
      </c>
    </row>
    <row r="660" spans="1:8" x14ac:dyDescent="0.25">
      <c r="A660">
        <v>1308</v>
      </c>
      <c r="B660">
        <v>0</v>
      </c>
      <c r="C660">
        <v>0</v>
      </c>
      <c r="D660">
        <v>0</v>
      </c>
      <c r="E660">
        <v>0</v>
      </c>
      <c r="F660">
        <v>-1</v>
      </c>
      <c r="G660">
        <v>0</v>
      </c>
      <c r="H660" s="2">
        <f>H659+$H$2*(Table1[[#This Row],[debug'[0']]]-H659)</f>
        <v>0.20057144822017423</v>
      </c>
    </row>
    <row r="661" spans="1:8" x14ac:dyDescent="0.25">
      <c r="A661">
        <v>1310</v>
      </c>
      <c r="B661">
        <v>0</v>
      </c>
      <c r="C661">
        <v>-1</v>
      </c>
      <c r="D661">
        <v>0</v>
      </c>
      <c r="E661">
        <v>0</v>
      </c>
      <c r="F661">
        <v>-1</v>
      </c>
      <c r="G661">
        <v>0</v>
      </c>
      <c r="H661" s="2">
        <f>H660+$H$2*(Table1[[#This Row],[debug'[0']]]-H660)</f>
        <v>0.18166803457272329</v>
      </c>
    </row>
    <row r="662" spans="1:8" x14ac:dyDescent="0.25">
      <c r="A662">
        <v>1312</v>
      </c>
      <c r="B662">
        <v>0</v>
      </c>
      <c r="C662">
        <v>0</v>
      </c>
      <c r="D662">
        <v>0</v>
      </c>
      <c r="E662">
        <v>0</v>
      </c>
      <c r="F662">
        <v>-1</v>
      </c>
      <c r="G662">
        <v>0</v>
      </c>
      <c r="H662" s="2">
        <f>H661+$H$2*(Table1[[#This Row],[debug'[0']]]-H661)</f>
        <v>0.16454622568855037</v>
      </c>
    </row>
    <row r="663" spans="1:8" x14ac:dyDescent="0.25">
      <c r="A663">
        <v>1314</v>
      </c>
      <c r="B663">
        <v>0</v>
      </c>
      <c r="C663">
        <v>0</v>
      </c>
      <c r="D663">
        <v>0</v>
      </c>
      <c r="E663">
        <v>0</v>
      </c>
      <c r="F663">
        <v>-1</v>
      </c>
      <c r="G663">
        <v>0</v>
      </c>
      <c r="H663" s="2">
        <f>H662+$H$2*(Table1[[#This Row],[debug'[0']]]-H662)</f>
        <v>0.14903810927457803</v>
      </c>
    </row>
    <row r="664" spans="1:8" x14ac:dyDescent="0.25">
      <c r="A664">
        <v>1316</v>
      </c>
      <c r="B664">
        <v>-1</v>
      </c>
      <c r="C664">
        <v>0</v>
      </c>
      <c r="D664">
        <v>0</v>
      </c>
      <c r="E664">
        <v>0</v>
      </c>
      <c r="F664">
        <v>-1</v>
      </c>
      <c r="G664">
        <v>0</v>
      </c>
      <c r="H664" s="2">
        <f>H663+$H$2*(Table1[[#This Row],[debug'[0']]]-H663)</f>
        <v>4.0743818790826419E-2</v>
      </c>
    </row>
    <row r="665" spans="1:8" x14ac:dyDescent="0.25">
      <c r="A665">
        <v>1318</v>
      </c>
      <c r="B665">
        <v>0</v>
      </c>
      <c r="C665">
        <v>0</v>
      </c>
      <c r="D665">
        <v>0</v>
      </c>
      <c r="E665">
        <v>0</v>
      </c>
      <c r="F665">
        <v>-1</v>
      </c>
      <c r="G665">
        <v>0</v>
      </c>
      <c r="H665" s="2">
        <f>H664+$H$2*(Table1[[#This Row],[debug'[0']]]-H664)</f>
        <v>3.6903804337052801E-2</v>
      </c>
    </row>
    <row r="666" spans="1:8" x14ac:dyDescent="0.25">
      <c r="A666">
        <v>1320</v>
      </c>
      <c r="B666">
        <v>-1</v>
      </c>
      <c r="C666">
        <v>0</v>
      </c>
      <c r="D666">
        <v>0</v>
      </c>
      <c r="E666">
        <v>0</v>
      </c>
      <c r="F666">
        <v>-1</v>
      </c>
      <c r="G666">
        <v>0</v>
      </c>
      <c r="H666" s="2">
        <f>H665+$H$2*(Table1[[#This Row],[debug'[0']]]-H665)</f>
        <v>-6.0822076888484997E-2</v>
      </c>
    </row>
    <row r="667" spans="1:8" x14ac:dyDescent="0.25">
      <c r="A667">
        <v>1322</v>
      </c>
      <c r="B667">
        <v>-1</v>
      </c>
      <c r="C667">
        <v>0</v>
      </c>
      <c r="D667">
        <v>0</v>
      </c>
      <c r="E667">
        <v>0</v>
      </c>
      <c r="F667">
        <v>-1</v>
      </c>
      <c r="G667">
        <v>0</v>
      </c>
      <c r="H667" s="2">
        <f>H666+$H$2*(Table1[[#This Row],[debug'[0']]]-H666)</f>
        <v>-0.14933751079831065</v>
      </c>
    </row>
    <row r="668" spans="1:8" x14ac:dyDescent="0.25">
      <c r="A668">
        <v>1324</v>
      </c>
      <c r="B668">
        <v>-1</v>
      </c>
      <c r="C668">
        <v>1</v>
      </c>
      <c r="D668">
        <v>0</v>
      </c>
      <c r="E668">
        <v>0</v>
      </c>
      <c r="F668">
        <v>-1</v>
      </c>
      <c r="G668">
        <v>0</v>
      </c>
      <c r="H668" s="2">
        <f>H667+$H$2*(Table1[[#This Row],[debug'[0']]]-H667)</f>
        <v>-0.22951056160112365</v>
      </c>
    </row>
    <row r="669" spans="1:8" x14ac:dyDescent="0.25">
      <c r="A669">
        <v>1326</v>
      </c>
      <c r="B669">
        <v>-1</v>
      </c>
      <c r="C669">
        <v>1</v>
      </c>
      <c r="D669">
        <v>0</v>
      </c>
      <c r="E669">
        <v>0</v>
      </c>
      <c r="F669">
        <v>0</v>
      </c>
      <c r="G669">
        <v>0</v>
      </c>
      <c r="H669" s="2">
        <f>H668+$H$2*(Table1[[#This Row],[debug'[0']]]-H668)</f>
        <v>-0.3021274803813967</v>
      </c>
    </row>
    <row r="670" spans="1:8" x14ac:dyDescent="0.25">
      <c r="A670">
        <v>1328</v>
      </c>
      <c r="B670">
        <v>-1</v>
      </c>
      <c r="C670">
        <v>2</v>
      </c>
      <c r="D670">
        <v>0</v>
      </c>
      <c r="E670">
        <v>0</v>
      </c>
      <c r="F670">
        <v>0</v>
      </c>
      <c r="G670">
        <v>0</v>
      </c>
      <c r="H670" s="2">
        <f>H669+$H$2*(Table1[[#This Row],[debug'[0']]]-H669)</f>
        <v>-0.36790041580467681</v>
      </c>
    </row>
    <row r="671" spans="1:8" x14ac:dyDescent="0.25">
      <c r="A671">
        <v>1330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 s="2">
        <f>H670+$H$2*(Table1[[#This Row],[debug'[0']]]-H670)</f>
        <v>-0.33322661849833873</v>
      </c>
    </row>
    <row r="672" spans="1:8" x14ac:dyDescent="0.25">
      <c r="A672">
        <v>1332</v>
      </c>
      <c r="B672">
        <v>0</v>
      </c>
      <c r="C672">
        <v>2</v>
      </c>
      <c r="D672">
        <v>0</v>
      </c>
      <c r="E672">
        <v>0</v>
      </c>
      <c r="F672">
        <v>0</v>
      </c>
      <c r="G672">
        <v>0</v>
      </c>
      <c r="H672" s="2">
        <f>H671+$H$2*(Table1[[#This Row],[debug'[0']]]-H671)</f>
        <v>-0.30182074959869026</v>
      </c>
    </row>
    <row r="673" spans="1:8" x14ac:dyDescent="0.25">
      <c r="A673">
        <v>1334</v>
      </c>
      <c r="B673">
        <v>0</v>
      </c>
      <c r="C673">
        <v>2</v>
      </c>
      <c r="D673">
        <v>0</v>
      </c>
      <c r="E673">
        <v>0</v>
      </c>
      <c r="F673">
        <v>0</v>
      </c>
      <c r="G673">
        <v>0</v>
      </c>
      <c r="H673" s="2">
        <f>H672+$H$2*(Table1[[#This Row],[debug'[0']]]-H672)</f>
        <v>-0.27337481410948394</v>
      </c>
    </row>
    <row r="674" spans="1:8" x14ac:dyDescent="0.25">
      <c r="A674">
        <v>1336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 s="2">
        <f>H673+$H$2*(Table1[[#This Row],[debug'[0']]]-H673)</f>
        <v>-0.24760984487899904</v>
      </c>
    </row>
    <row r="675" spans="1:8" x14ac:dyDescent="0.25">
      <c r="A675">
        <v>1338</v>
      </c>
      <c r="B675">
        <v>-1</v>
      </c>
      <c r="C675">
        <v>2</v>
      </c>
      <c r="D675">
        <v>0</v>
      </c>
      <c r="E675">
        <v>0</v>
      </c>
      <c r="F675">
        <v>0</v>
      </c>
      <c r="G675">
        <v>0</v>
      </c>
      <c r="H675" s="2">
        <f>H674+$H$2*(Table1[[#This Row],[debug'[0']]]-H674)</f>
        <v>-0.31852094639784168</v>
      </c>
    </row>
    <row r="676" spans="1:8" x14ac:dyDescent="0.25">
      <c r="A676">
        <v>1340</v>
      </c>
      <c r="B676">
        <v>0</v>
      </c>
      <c r="C676">
        <v>2</v>
      </c>
      <c r="D676">
        <v>0</v>
      </c>
      <c r="E676">
        <v>0</v>
      </c>
      <c r="F676">
        <v>0</v>
      </c>
      <c r="G676">
        <v>0</v>
      </c>
      <c r="H676" s="2">
        <f>H675+$H$2*(Table1[[#This Row],[debug'[0']]]-H675)</f>
        <v>-0.28850105444130386</v>
      </c>
    </row>
    <row r="677" spans="1:8" x14ac:dyDescent="0.25">
      <c r="A677">
        <v>1342</v>
      </c>
      <c r="B677">
        <v>-1</v>
      </c>
      <c r="C677">
        <v>1</v>
      </c>
      <c r="D677">
        <v>0</v>
      </c>
      <c r="E677">
        <v>0</v>
      </c>
      <c r="F677">
        <v>0</v>
      </c>
      <c r="G677">
        <v>0</v>
      </c>
      <c r="H677" s="2">
        <f>H676+$H$2*(Table1[[#This Row],[debug'[0']]]-H676)</f>
        <v>-0.35555825025342636</v>
      </c>
    </row>
    <row r="678" spans="1:8" x14ac:dyDescent="0.25">
      <c r="A678">
        <v>1344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0</v>
      </c>
      <c r="H678" s="2">
        <f>H677+$H$2*(Table1[[#This Row],[debug'[0']]]-H677)</f>
        <v>-0.32204767464584422</v>
      </c>
    </row>
    <row r="679" spans="1:8" x14ac:dyDescent="0.25">
      <c r="A679">
        <v>1346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 s="2">
        <f>H678+$H$2*(Table1[[#This Row],[debug'[0']]]-H678)</f>
        <v>-0.29169539638265241</v>
      </c>
    </row>
    <row r="680" spans="1:8" x14ac:dyDescent="0.25">
      <c r="A680">
        <v>1348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 s="2">
        <f>H679+$H$2*(Table1[[#This Row],[debug'[0']]]-H679)</f>
        <v>-0.26420375295180132</v>
      </c>
    </row>
    <row r="681" spans="1:8" x14ac:dyDescent="0.25">
      <c r="A681">
        <v>1350</v>
      </c>
      <c r="B681">
        <v>0</v>
      </c>
      <c r="C681">
        <v>0</v>
      </c>
      <c r="D681">
        <v>0</v>
      </c>
      <c r="E681">
        <v>0</v>
      </c>
      <c r="F681">
        <v>1</v>
      </c>
      <c r="G681">
        <v>0</v>
      </c>
      <c r="H681" s="2">
        <f>H680+$H$2*(Table1[[#This Row],[debug'[0']]]-H680)</f>
        <v>-0.23930313587207436</v>
      </c>
    </row>
    <row r="682" spans="1:8" x14ac:dyDescent="0.25">
      <c r="A682">
        <v>1352</v>
      </c>
      <c r="B682">
        <v>0</v>
      </c>
      <c r="C682">
        <v>0</v>
      </c>
      <c r="D682">
        <v>0</v>
      </c>
      <c r="E682">
        <v>0</v>
      </c>
      <c r="F682">
        <v>1</v>
      </c>
      <c r="G682">
        <v>0</v>
      </c>
      <c r="H682" s="2">
        <f>H681+$H$2*(Table1[[#This Row],[debug'[0']]]-H681)</f>
        <v>-0.2167493466629731</v>
      </c>
    </row>
    <row r="683" spans="1:8" x14ac:dyDescent="0.25">
      <c r="A683">
        <v>1354</v>
      </c>
      <c r="B683">
        <v>-1</v>
      </c>
      <c r="C683">
        <v>0</v>
      </c>
      <c r="D683">
        <v>0</v>
      </c>
      <c r="E683">
        <v>0</v>
      </c>
      <c r="F683">
        <v>1</v>
      </c>
      <c r="G683">
        <v>0</v>
      </c>
      <c r="H683" s="2">
        <f>H682+$H$2*(Table1[[#This Row],[debug'[0']]]-H682)</f>
        <v>-0.29056898161626338</v>
      </c>
    </row>
    <row r="684" spans="1:8" x14ac:dyDescent="0.25">
      <c r="A684">
        <v>1356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0</v>
      </c>
      <c r="H684" s="2">
        <f>H683+$H$2*(Table1[[#This Row],[debug'[0']]]-H683)</f>
        <v>-0.26318350027606174</v>
      </c>
    </row>
    <row r="685" spans="1:8" x14ac:dyDescent="0.25">
      <c r="A685">
        <v>1358</v>
      </c>
      <c r="B685">
        <v>0</v>
      </c>
      <c r="C685">
        <v>0</v>
      </c>
      <c r="D685">
        <v>0</v>
      </c>
      <c r="E685">
        <v>0</v>
      </c>
      <c r="F685">
        <v>1</v>
      </c>
      <c r="G685">
        <v>0</v>
      </c>
      <c r="H685" s="2">
        <f>H684+$H$2*(Table1[[#This Row],[debug'[0']]]-H684)</f>
        <v>-0.23837903974566205</v>
      </c>
    </row>
    <row r="686" spans="1:8" x14ac:dyDescent="0.25">
      <c r="A686">
        <v>1360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 s="2">
        <f>H685+$H$2*(Table1[[#This Row],[debug'[0']]]-H685)</f>
        <v>-0.21591234454461922</v>
      </c>
    </row>
    <row r="687" spans="1:8" x14ac:dyDescent="0.25">
      <c r="A687">
        <v>1362</v>
      </c>
      <c r="B687">
        <v>0</v>
      </c>
      <c r="C687">
        <v>1</v>
      </c>
      <c r="D687">
        <v>0</v>
      </c>
      <c r="E687">
        <v>0</v>
      </c>
      <c r="F687">
        <v>1</v>
      </c>
      <c r="G687">
        <v>0</v>
      </c>
      <c r="H687" s="2">
        <f>H686+$H$2*(Table1[[#This Row],[debug'[0']]]-H686)</f>
        <v>-0.1955630854813975</v>
      </c>
    </row>
    <row r="688" spans="1:8" x14ac:dyDescent="0.25">
      <c r="A688">
        <v>1364</v>
      </c>
      <c r="B688">
        <v>0</v>
      </c>
      <c r="C688">
        <v>1</v>
      </c>
      <c r="D688">
        <v>0</v>
      </c>
      <c r="E688">
        <v>0</v>
      </c>
      <c r="F688">
        <v>1</v>
      </c>
      <c r="G688">
        <v>0</v>
      </c>
      <c r="H688" s="2">
        <f>H687+$H$2*(Table1[[#This Row],[debug'[0']]]-H687)</f>
        <v>-0.17713169890154618</v>
      </c>
    </row>
    <row r="689" spans="1:8" x14ac:dyDescent="0.25">
      <c r="A689">
        <v>1366</v>
      </c>
      <c r="B689">
        <v>0</v>
      </c>
      <c r="C689">
        <v>1</v>
      </c>
      <c r="D689">
        <v>0</v>
      </c>
      <c r="E689">
        <v>0</v>
      </c>
      <c r="F689">
        <v>1</v>
      </c>
      <c r="G689">
        <v>0</v>
      </c>
      <c r="H689" s="2">
        <f>H688+$H$2*(Table1[[#This Row],[debug'[0']]]-H688)</f>
        <v>-0.16043742958193688</v>
      </c>
    </row>
    <row r="690" spans="1:8" x14ac:dyDescent="0.25">
      <c r="A690">
        <v>1368</v>
      </c>
      <c r="B690">
        <v>-1</v>
      </c>
      <c r="C690">
        <v>1</v>
      </c>
      <c r="D690">
        <v>0</v>
      </c>
      <c r="E690">
        <v>0</v>
      </c>
      <c r="F690">
        <v>1</v>
      </c>
      <c r="G690">
        <v>0</v>
      </c>
      <c r="H690" s="2">
        <f>H689+$H$2*(Table1[[#This Row],[debug'[0']]]-H689)</f>
        <v>-0.2395643376855674</v>
      </c>
    </row>
    <row r="691" spans="1:8" x14ac:dyDescent="0.25">
      <c r="A691">
        <v>1370</v>
      </c>
      <c r="B691">
        <v>0</v>
      </c>
      <c r="C691">
        <v>1</v>
      </c>
      <c r="D691">
        <v>0</v>
      </c>
      <c r="E691">
        <v>0</v>
      </c>
      <c r="F691">
        <v>1</v>
      </c>
      <c r="G691">
        <v>0</v>
      </c>
      <c r="H691" s="2">
        <f>H690+$H$2*(Table1[[#This Row],[debug'[0']]]-H690)</f>
        <v>-0.21698593078551492</v>
      </c>
    </row>
    <row r="692" spans="1:8" x14ac:dyDescent="0.25">
      <c r="A692">
        <v>1372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0</v>
      </c>
      <c r="H692" s="2">
        <f>H691+$H$2*(Table1[[#This Row],[debug'[0']]]-H691)</f>
        <v>-0.1965354886028714</v>
      </c>
    </row>
    <row r="693" spans="1:8" x14ac:dyDescent="0.25">
      <c r="A693">
        <v>1374</v>
      </c>
      <c r="B693">
        <v>0</v>
      </c>
      <c r="C693">
        <v>0</v>
      </c>
      <c r="D693">
        <v>0</v>
      </c>
      <c r="E693">
        <v>0</v>
      </c>
      <c r="F693">
        <v>1</v>
      </c>
      <c r="G693">
        <v>0</v>
      </c>
      <c r="H693" s="2">
        <f>H692+$H$2*(Table1[[#This Row],[debug'[0']]]-H692)</f>
        <v>-0.17801245518793757</v>
      </c>
    </row>
    <row r="694" spans="1:8" x14ac:dyDescent="0.25">
      <c r="A694">
        <v>1376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0</v>
      </c>
      <c r="H694" s="2">
        <f>H693+$H$2*(Table1[[#This Row],[debug'[0']]]-H693)</f>
        <v>-0.16123517654396036</v>
      </c>
    </row>
    <row r="695" spans="1:8" x14ac:dyDescent="0.25">
      <c r="A695">
        <v>1378</v>
      </c>
      <c r="B695">
        <v>-1</v>
      </c>
      <c r="C695">
        <v>-1</v>
      </c>
      <c r="D695">
        <v>0</v>
      </c>
      <c r="E695">
        <v>0</v>
      </c>
      <c r="F695">
        <v>1</v>
      </c>
      <c r="G695">
        <v>0</v>
      </c>
      <c r="H695" s="2">
        <f>H694+$H$2*(Table1[[#This Row],[debug'[0']]]-H694)</f>
        <v>-0.24028689876773135</v>
      </c>
    </row>
    <row r="696" spans="1:8" x14ac:dyDescent="0.25">
      <c r="A696">
        <v>1380</v>
      </c>
      <c r="B696">
        <v>-1</v>
      </c>
      <c r="C696">
        <v>-1</v>
      </c>
      <c r="D696">
        <v>0</v>
      </c>
      <c r="E696">
        <v>0</v>
      </c>
      <c r="F696">
        <v>1</v>
      </c>
      <c r="G696">
        <v>0</v>
      </c>
      <c r="H696" s="2">
        <f>H695+$H$2*(Table1[[#This Row],[debug'[0']]]-H695)</f>
        <v>-0.31188817169774774</v>
      </c>
    </row>
    <row r="697" spans="1:8" x14ac:dyDescent="0.25">
      <c r="A697">
        <v>1382</v>
      </c>
      <c r="B697">
        <v>-1</v>
      </c>
      <c r="C697">
        <v>-1</v>
      </c>
      <c r="D697">
        <v>0</v>
      </c>
      <c r="E697">
        <v>0</v>
      </c>
      <c r="F697">
        <v>0</v>
      </c>
      <c r="G697">
        <v>0</v>
      </c>
      <c r="H697" s="2">
        <f>H696+$H$2*(Table1[[#This Row],[debug'[0']]]-H696)</f>
        <v>-0.37674118363702563</v>
      </c>
    </row>
    <row r="698" spans="1:8" x14ac:dyDescent="0.25">
      <c r="A698">
        <v>1384</v>
      </c>
      <c r="B698">
        <v>-1</v>
      </c>
      <c r="C698">
        <v>-1</v>
      </c>
      <c r="D698">
        <v>1</v>
      </c>
      <c r="E698">
        <v>0</v>
      </c>
      <c r="F698">
        <v>0</v>
      </c>
      <c r="G698">
        <v>0</v>
      </c>
      <c r="H698" s="2">
        <f>H697+$H$2*(Table1[[#This Row],[debug'[0']]]-H697)</f>
        <v>-0.43548194320015532</v>
      </c>
    </row>
    <row r="699" spans="1:8" x14ac:dyDescent="0.25">
      <c r="A699">
        <v>1386</v>
      </c>
      <c r="B699">
        <v>-1</v>
      </c>
      <c r="C699">
        <v>-1</v>
      </c>
      <c r="D699">
        <v>1</v>
      </c>
      <c r="E699">
        <v>0</v>
      </c>
      <c r="F699">
        <v>0</v>
      </c>
      <c r="G699">
        <v>0</v>
      </c>
      <c r="H699" s="2">
        <f>H698+$H$2*(Table1[[#This Row],[debug'[0']]]-H698)</f>
        <v>-0.48868651660199064</v>
      </c>
    </row>
    <row r="700" spans="1:8" x14ac:dyDescent="0.25">
      <c r="A700">
        <v>1388</v>
      </c>
      <c r="B700">
        <v>0</v>
      </c>
      <c r="C700">
        <v>-1</v>
      </c>
      <c r="D700">
        <v>0</v>
      </c>
      <c r="E700">
        <v>0</v>
      </c>
      <c r="F700">
        <v>0</v>
      </c>
      <c r="G700">
        <v>0</v>
      </c>
      <c r="H700" s="2">
        <f>H699+$H$2*(Table1[[#This Row],[debug'[0']]]-H699)</f>
        <v>-0.44262889748803463</v>
      </c>
    </row>
    <row r="701" spans="1:8" x14ac:dyDescent="0.25">
      <c r="A701">
        <v>1390</v>
      </c>
      <c r="B701">
        <v>0</v>
      </c>
      <c r="C701">
        <v>-1</v>
      </c>
      <c r="D701">
        <v>0</v>
      </c>
      <c r="E701">
        <v>0</v>
      </c>
      <c r="F701">
        <v>0</v>
      </c>
      <c r="G701">
        <v>0</v>
      </c>
      <c r="H701" s="2">
        <f>H700+$H$2*(Table1[[#This Row],[debug'[0']]]-H700)</f>
        <v>-0.40091210670958588</v>
      </c>
    </row>
    <row r="702" spans="1:8" x14ac:dyDescent="0.25">
      <c r="A702">
        <v>1392</v>
      </c>
      <c r="B702">
        <v>0</v>
      </c>
      <c r="C702">
        <v>-1</v>
      </c>
      <c r="D702">
        <v>0</v>
      </c>
      <c r="E702">
        <v>0</v>
      </c>
      <c r="F702">
        <v>0</v>
      </c>
      <c r="G702">
        <v>0</v>
      </c>
      <c r="H702" s="2">
        <f>H701+$H$2*(Table1[[#This Row],[debug'[0']]]-H701)</f>
        <v>-0.36312703083436459</v>
      </c>
    </row>
    <row r="703" spans="1:8" x14ac:dyDescent="0.25">
      <c r="A703">
        <v>1394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 s="2">
        <f>H702+$H$2*(Table1[[#This Row],[debug'[0']]]-H702)</f>
        <v>-0.32890311446269116</v>
      </c>
    </row>
    <row r="704" spans="1:8" x14ac:dyDescent="0.25">
      <c r="A704">
        <v>1396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 s="2">
        <f>H703+$H$2*(Table1[[#This Row],[debug'[0']]]-H703)</f>
        <v>-0.29790472621852737</v>
      </c>
    </row>
    <row r="705" spans="1:8" x14ac:dyDescent="0.25">
      <c r="A705">
        <v>1398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 s="2">
        <f>H704+$H$2*(Table1[[#This Row],[debug'[0']]]-H704)</f>
        <v>-0.26982786723779323</v>
      </c>
    </row>
    <row r="706" spans="1:8" x14ac:dyDescent="0.25">
      <c r="A706">
        <v>1400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 s="2">
        <f>H705+$H$2*(Table1[[#This Row],[debug'[0']]]-H705)</f>
        <v>-0.24439718987435163</v>
      </c>
    </row>
    <row r="707" spans="1:8" x14ac:dyDescent="0.25">
      <c r="A707">
        <v>1402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 s="2">
        <f>H706+$H$2*(Table1[[#This Row],[debug'[0']]]-H706)</f>
        <v>-0.22136329738633403</v>
      </c>
    </row>
    <row r="708" spans="1:8" x14ac:dyDescent="0.25">
      <c r="A708">
        <v>1404</v>
      </c>
      <c r="B708">
        <v>0</v>
      </c>
      <c r="C708">
        <v>-1</v>
      </c>
      <c r="D708">
        <v>0</v>
      </c>
      <c r="E708">
        <v>0</v>
      </c>
      <c r="F708">
        <v>0</v>
      </c>
      <c r="G708">
        <v>0</v>
      </c>
      <c r="H708" s="2">
        <f>H707+$H$2*(Table1[[#This Row],[debug'[0']]]-H707)</f>
        <v>-0.20050029812103445</v>
      </c>
    </row>
    <row r="709" spans="1:8" x14ac:dyDescent="0.25">
      <c r="A709">
        <v>1406</v>
      </c>
      <c r="B709">
        <v>0</v>
      </c>
      <c r="C709">
        <v>-1</v>
      </c>
      <c r="D709">
        <v>0</v>
      </c>
      <c r="E709">
        <v>0</v>
      </c>
      <c r="F709">
        <v>0</v>
      </c>
      <c r="G709">
        <v>0</v>
      </c>
      <c r="H709" s="2">
        <f>H708+$H$2*(Table1[[#This Row],[debug'[0']]]-H708)</f>
        <v>-0.18160359021244629</v>
      </c>
    </row>
    <row r="710" spans="1:8" x14ac:dyDescent="0.25">
      <c r="A710">
        <v>1408</v>
      </c>
      <c r="B710">
        <v>0</v>
      </c>
      <c r="C710">
        <v>-1</v>
      </c>
      <c r="D710">
        <v>0</v>
      </c>
      <c r="E710">
        <v>0</v>
      </c>
      <c r="F710">
        <v>0</v>
      </c>
      <c r="G710">
        <v>0</v>
      </c>
      <c r="H710" s="2">
        <f>H709+$H$2*(Table1[[#This Row],[debug'[0']]]-H709)</f>
        <v>-0.16448785506613772</v>
      </c>
    </row>
    <row r="711" spans="1:8" x14ac:dyDescent="0.25">
      <c r="A711">
        <v>1410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 s="2">
        <f>H710+$H$2*(Table1[[#This Row],[debug'[0']]]-H710)</f>
        <v>-0.14898523995372209</v>
      </c>
    </row>
    <row r="712" spans="1:8" x14ac:dyDescent="0.25">
      <c r="A712">
        <v>1412</v>
      </c>
      <c r="B712">
        <v>-1</v>
      </c>
      <c r="C712">
        <v>0</v>
      </c>
      <c r="D712">
        <v>0</v>
      </c>
      <c r="E712">
        <v>0</v>
      </c>
      <c r="F712">
        <v>0</v>
      </c>
      <c r="G712">
        <v>0</v>
      </c>
      <c r="H712" s="2">
        <f>H711+$H$2*(Table1[[#This Row],[debug'[0']]]-H711)</f>
        <v>-0.22919149150145809</v>
      </c>
    </row>
    <row r="713" spans="1:8" x14ac:dyDescent="0.25">
      <c r="A713">
        <v>1414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 s="2">
        <f>H712+$H$2*(Table1[[#This Row],[debug'[0']]]-H712)</f>
        <v>-0.20759070232247004</v>
      </c>
    </row>
    <row r="714" spans="1:8" x14ac:dyDescent="0.25">
      <c r="A714">
        <v>1416</v>
      </c>
      <c r="B714">
        <v>-1</v>
      </c>
      <c r="C714">
        <v>1</v>
      </c>
      <c r="D714">
        <v>0</v>
      </c>
      <c r="E714">
        <v>0</v>
      </c>
      <c r="F714">
        <v>0</v>
      </c>
      <c r="G714">
        <v>0</v>
      </c>
      <c r="H714" s="2">
        <f>H713+$H$2*(Table1[[#This Row],[debug'[0']]]-H713)</f>
        <v>-0.28227351916906929</v>
      </c>
    </row>
    <row r="715" spans="1:8" x14ac:dyDescent="0.25">
      <c r="A715">
        <v>1418</v>
      </c>
      <c r="B715">
        <v>0</v>
      </c>
      <c r="C715">
        <v>1</v>
      </c>
      <c r="D715">
        <v>1</v>
      </c>
      <c r="E715">
        <v>0</v>
      </c>
      <c r="F715">
        <v>0</v>
      </c>
      <c r="G715">
        <v>0</v>
      </c>
      <c r="H715" s="2">
        <f>H714+$H$2*(Table1[[#This Row],[debug'[0']]]-H714)</f>
        <v>-0.25566986674533471</v>
      </c>
    </row>
    <row r="716" spans="1:8" x14ac:dyDescent="0.25">
      <c r="A716">
        <v>1420</v>
      </c>
      <c r="B716">
        <v>0</v>
      </c>
      <c r="C716">
        <v>1</v>
      </c>
      <c r="D716">
        <v>1</v>
      </c>
      <c r="E716">
        <v>0</v>
      </c>
      <c r="F716">
        <v>0</v>
      </c>
      <c r="G716">
        <v>0</v>
      </c>
      <c r="H716" s="2">
        <f>H715+$H$2*(Table1[[#This Row],[debug'[0']]]-H715)</f>
        <v>-0.23157354949199196</v>
      </c>
    </row>
    <row r="717" spans="1:8" x14ac:dyDescent="0.25">
      <c r="A717">
        <v>1422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 s="2">
        <f>H716+$H$2*(Table1[[#This Row],[debug'[0']]]-H716)</f>
        <v>-0.20974825663649935</v>
      </c>
    </row>
    <row r="718" spans="1:8" x14ac:dyDescent="0.25">
      <c r="A718">
        <v>1424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 s="2">
        <f>H717+$H$2*(Table1[[#This Row],[debug'[0']]]-H717)</f>
        <v>-9.5732169564230765E-2</v>
      </c>
    </row>
    <row r="719" spans="1:8" x14ac:dyDescent="0.25">
      <c r="A719">
        <v>1426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 s="2">
        <f>H718+$H$2*(Table1[[#This Row],[debug'[0']]]-H718)</f>
        <v>7.5381544619190222E-3</v>
      </c>
    </row>
    <row r="720" spans="1:8" x14ac:dyDescent="0.25">
      <c r="A720">
        <v>1428</v>
      </c>
      <c r="B720">
        <v>1</v>
      </c>
      <c r="C720">
        <v>1</v>
      </c>
      <c r="D720">
        <v>0</v>
      </c>
      <c r="E720">
        <v>0</v>
      </c>
      <c r="F720">
        <v>0</v>
      </c>
      <c r="G720">
        <v>0</v>
      </c>
      <c r="H720" s="2">
        <f>H719+$H$2*(Table1[[#This Row],[debug'[0']]]-H719)</f>
        <v>0.10107547974923711</v>
      </c>
    </row>
    <row r="721" spans="1:8" x14ac:dyDescent="0.25">
      <c r="A721">
        <v>1430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  <c r="H721" s="2">
        <f>H720+$H$2*(Table1[[#This Row],[debug'[0']]]-H720)</f>
        <v>0.18579711981778288</v>
      </c>
    </row>
    <row r="722" spans="1:8" x14ac:dyDescent="0.25">
      <c r="A722">
        <v>1432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  <c r="H722" s="2">
        <f>H721+$H$2*(Table1[[#This Row],[debug'[0']]]-H721)</f>
        <v>0.16828615381745221</v>
      </c>
    </row>
    <row r="723" spans="1:8" x14ac:dyDescent="0.25">
      <c r="A723">
        <v>1434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 s="2">
        <f>H722+$H$2*(Table1[[#This Row],[debug'[0']]]-H722)</f>
        <v>0.15242555748143852</v>
      </c>
    </row>
    <row r="724" spans="1:8" x14ac:dyDescent="0.25">
      <c r="A724">
        <v>1436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 s="2">
        <f>H723+$H$2*(Table1[[#This Row],[debug'[0']]]-H723)</f>
        <v>0.13805978713334804</v>
      </c>
    </row>
    <row r="725" spans="1:8" x14ac:dyDescent="0.25">
      <c r="A725">
        <v>1438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0</v>
      </c>
      <c r="H725" s="2">
        <f>H724+$H$2*(Table1[[#This Row],[debug'[0']]]-H724)</f>
        <v>0.12504795874291913</v>
      </c>
    </row>
    <row r="726" spans="1:8" x14ac:dyDescent="0.25">
      <c r="A726">
        <v>1440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0</v>
      </c>
      <c r="H726" s="2">
        <f>H725+$H$2*(Table1[[#This Row],[debug'[0']]]-H725)</f>
        <v>0.20751024589461828</v>
      </c>
    </row>
    <row r="727" spans="1:8" x14ac:dyDescent="0.25">
      <c r="A727">
        <v>1442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 s="2">
        <f>H726+$H$2*(Table1[[#This Row],[debug'[0']]]-H726)</f>
        <v>0.18795286597320396</v>
      </c>
    </row>
    <row r="728" spans="1:8" x14ac:dyDescent="0.25">
      <c r="A728">
        <v>1444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 s="2">
        <f>H727+$H$2*(Table1[[#This Row],[debug'[0']]]-H727)</f>
        <v>0.17023872568432702</v>
      </c>
    </row>
    <row r="729" spans="1:8" x14ac:dyDescent="0.25">
      <c r="A729">
        <v>1446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 s="2">
        <f>H728+$H$2*(Table1[[#This Row],[debug'[0']]]-H728)</f>
        <v>0.15419410378533593</v>
      </c>
    </row>
    <row r="730" spans="1:8" x14ac:dyDescent="0.25">
      <c r="A730">
        <v>1448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 s="2">
        <f>H729+$H$2*(Table1[[#This Row],[debug'[0']]]-H729)</f>
        <v>0.13966165187496973</v>
      </c>
    </row>
    <row r="731" spans="1:8" x14ac:dyDescent="0.25">
      <c r="A731">
        <v>1450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 s="2">
        <f>H730+$H$2*(Table1[[#This Row],[debug'[0']]]-H730)</f>
        <v>0.12649885128941113</v>
      </c>
    </row>
    <row r="732" spans="1:8" x14ac:dyDescent="0.25">
      <c r="A732">
        <v>1452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 s="2">
        <f>H731+$H$2*(Table1[[#This Row],[debug'[0']]]-H731)</f>
        <v>0.11457661543246028</v>
      </c>
    </row>
    <row r="733" spans="1:8" x14ac:dyDescent="0.25">
      <c r="A733">
        <v>1454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 s="2">
        <f>H732+$H$2*(Table1[[#This Row],[debug'[0']]]-H732)</f>
        <v>0.10377802383298627</v>
      </c>
    </row>
    <row r="734" spans="1:8" x14ac:dyDescent="0.25">
      <c r="A734">
        <v>1456</v>
      </c>
      <c r="B734">
        <v>0</v>
      </c>
      <c r="C734">
        <v>-1</v>
      </c>
      <c r="D734">
        <v>0</v>
      </c>
      <c r="E734">
        <v>0</v>
      </c>
      <c r="F734">
        <v>0</v>
      </c>
      <c r="G734">
        <v>0</v>
      </c>
      <c r="H734" s="2">
        <f>H733+$H$2*(Table1[[#This Row],[debug'[0']]]-H733)</f>
        <v>9.3997175514652989E-2</v>
      </c>
    </row>
    <row r="735" spans="1:8" x14ac:dyDescent="0.25">
      <c r="A735">
        <v>1458</v>
      </c>
      <c r="B735">
        <v>0</v>
      </c>
      <c r="C735">
        <v>-1</v>
      </c>
      <c r="D735">
        <v>0</v>
      </c>
      <c r="E735">
        <v>0</v>
      </c>
      <c r="F735">
        <v>0</v>
      </c>
      <c r="G735">
        <v>0</v>
      </c>
      <c r="H735" s="2">
        <f>H734+$H$2*(Table1[[#This Row],[debug'[0']]]-H734)</f>
        <v>8.5138150433002269E-2</v>
      </c>
    </row>
    <row r="736" spans="1:8" x14ac:dyDescent="0.25">
      <c r="A736">
        <v>1460</v>
      </c>
      <c r="B736">
        <v>0</v>
      </c>
      <c r="C736">
        <v>-1</v>
      </c>
      <c r="D736">
        <v>0</v>
      </c>
      <c r="E736">
        <v>0</v>
      </c>
      <c r="F736">
        <v>0</v>
      </c>
      <c r="G736">
        <v>0</v>
      </c>
      <c r="H736" s="2">
        <f>H735+$H$2*(Table1[[#This Row],[debug'[0']]]-H735)</f>
        <v>7.7114068794785995E-2</v>
      </c>
    </row>
    <row r="737" spans="1:8" x14ac:dyDescent="0.25">
      <c r="A737">
        <v>1462</v>
      </c>
      <c r="B737">
        <v>0</v>
      </c>
      <c r="C737">
        <v>-1</v>
      </c>
      <c r="D737">
        <v>0</v>
      </c>
      <c r="E737">
        <v>0</v>
      </c>
      <c r="F737">
        <v>0</v>
      </c>
      <c r="G737">
        <v>0</v>
      </c>
      <c r="H737" s="2">
        <f>H736+$H$2*(Table1[[#This Row],[debug'[0']]]-H736)</f>
        <v>6.9846239034362462E-2</v>
      </c>
    </row>
    <row r="738" spans="1:8" x14ac:dyDescent="0.25">
      <c r="A738">
        <v>1464</v>
      </c>
      <c r="B738">
        <v>0</v>
      </c>
      <c r="C738">
        <v>-1</v>
      </c>
      <c r="D738">
        <v>0</v>
      </c>
      <c r="E738">
        <v>0</v>
      </c>
      <c r="F738">
        <v>0</v>
      </c>
      <c r="G738">
        <v>0</v>
      </c>
      <c r="H738" s="2">
        <f>H737+$H$2*(Table1[[#This Row],[debug'[0']]]-H737)</f>
        <v>6.3263386091425566E-2</v>
      </c>
    </row>
    <row r="739" spans="1:8" x14ac:dyDescent="0.25">
      <c r="A739">
        <v>1466</v>
      </c>
      <c r="B739">
        <v>0</v>
      </c>
      <c r="C739">
        <v>-1</v>
      </c>
      <c r="D739">
        <v>0</v>
      </c>
      <c r="E739">
        <v>0</v>
      </c>
      <c r="F739">
        <v>0</v>
      </c>
      <c r="G739">
        <v>0</v>
      </c>
      <c r="H739" s="2">
        <f>H738+$H$2*(Table1[[#This Row],[debug'[0']]]-H738)</f>
        <v>5.730095242184445E-2</v>
      </c>
    </row>
    <row r="740" spans="1:8" x14ac:dyDescent="0.25">
      <c r="A740">
        <v>1468</v>
      </c>
      <c r="B740">
        <v>0</v>
      </c>
      <c r="C740">
        <v>-1</v>
      </c>
      <c r="D740">
        <v>0</v>
      </c>
      <c r="E740">
        <v>0</v>
      </c>
      <c r="F740">
        <v>0</v>
      </c>
      <c r="G740">
        <v>0</v>
      </c>
      <c r="H740" s="2">
        <f>H739+$H$2*(Table1[[#This Row],[debug'[0']]]-H739)</f>
        <v>5.1900464886679508E-2</v>
      </c>
    </row>
    <row r="741" spans="1:8" x14ac:dyDescent="0.25">
      <c r="A741">
        <v>1470</v>
      </c>
      <c r="B741">
        <v>0</v>
      </c>
      <c r="C741">
        <v>-1</v>
      </c>
      <c r="D741">
        <v>0</v>
      </c>
      <c r="E741">
        <v>0</v>
      </c>
      <c r="F741">
        <v>0</v>
      </c>
      <c r="G741">
        <v>0</v>
      </c>
      <c r="H741" s="2">
        <f>H740+$H$2*(Table1[[#This Row],[debug'[0']]]-H740)</f>
        <v>4.7008961310502889E-2</v>
      </c>
    </row>
    <row r="742" spans="1:8" x14ac:dyDescent="0.25">
      <c r="A742">
        <v>1472</v>
      </c>
      <c r="B742">
        <v>0</v>
      </c>
      <c r="C742">
        <v>-1</v>
      </c>
      <c r="D742">
        <v>0</v>
      </c>
      <c r="E742">
        <v>0</v>
      </c>
      <c r="F742">
        <v>0</v>
      </c>
      <c r="G742">
        <v>0</v>
      </c>
      <c r="H742" s="2">
        <f>H741+$H$2*(Table1[[#This Row],[debug'[0']]]-H741)</f>
        <v>4.2578471085324011E-2</v>
      </c>
    </row>
    <row r="743" spans="1:8" x14ac:dyDescent="0.25">
      <c r="A743">
        <v>1474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 s="2">
        <f>H742+$H$2*(Table1[[#This Row],[debug'[0']]]-H742)</f>
        <v>3.8565544726441831E-2</v>
      </c>
    </row>
    <row r="744" spans="1:8" x14ac:dyDescent="0.25">
      <c r="A744">
        <v>1476</v>
      </c>
      <c r="B744">
        <v>0</v>
      </c>
      <c r="C744">
        <v>-1</v>
      </c>
      <c r="D744">
        <v>0</v>
      </c>
      <c r="E744">
        <v>0</v>
      </c>
      <c r="F744">
        <v>0</v>
      </c>
      <c r="G744">
        <v>0</v>
      </c>
      <c r="H744" s="2">
        <f>H743+$H$2*(Table1[[#This Row],[debug'[0']]]-H743)</f>
        <v>3.4930827766613486E-2</v>
      </c>
    </row>
    <row r="745" spans="1:8" x14ac:dyDescent="0.25">
      <c r="A745">
        <v>1478</v>
      </c>
      <c r="B745">
        <v>0</v>
      </c>
      <c r="C745">
        <v>-1</v>
      </c>
      <c r="D745">
        <v>0</v>
      </c>
      <c r="E745">
        <v>0</v>
      </c>
      <c r="F745">
        <v>0</v>
      </c>
      <c r="G745">
        <v>0</v>
      </c>
      <c r="H745" s="2">
        <f>H744+$H$2*(Table1[[#This Row],[debug'[0']]]-H744)</f>
        <v>3.163867480975139E-2</v>
      </c>
    </row>
    <row r="746" spans="1:8" x14ac:dyDescent="0.25">
      <c r="A746">
        <v>1480</v>
      </c>
      <c r="B746">
        <v>1</v>
      </c>
      <c r="C746">
        <v>-1</v>
      </c>
      <c r="D746">
        <v>0</v>
      </c>
      <c r="E746">
        <v>0</v>
      </c>
      <c r="F746">
        <v>0</v>
      </c>
      <c r="G746">
        <v>0</v>
      </c>
      <c r="H746" s="2">
        <f>H745+$H$2*(Table1[[#This Row],[debug'[0']]]-H745)</f>
        <v>0.12290457956689624</v>
      </c>
    </row>
    <row r="747" spans="1:8" x14ac:dyDescent="0.25">
      <c r="A747">
        <v>1482</v>
      </c>
      <c r="B747">
        <v>1</v>
      </c>
      <c r="C747">
        <v>-1</v>
      </c>
      <c r="D747">
        <v>1</v>
      </c>
      <c r="E747">
        <v>0</v>
      </c>
      <c r="F747">
        <v>0</v>
      </c>
      <c r="G747">
        <v>0</v>
      </c>
      <c r="H747" s="2">
        <f>H746+$H$2*(Table1[[#This Row],[debug'[0']]]-H746)</f>
        <v>0.20556887544679292</v>
      </c>
    </row>
    <row r="748" spans="1:8" x14ac:dyDescent="0.25">
      <c r="A748">
        <v>1484</v>
      </c>
      <c r="B748">
        <v>0</v>
      </c>
      <c r="C748">
        <v>-1</v>
      </c>
      <c r="D748">
        <v>1</v>
      </c>
      <c r="E748">
        <v>0</v>
      </c>
      <c r="F748">
        <v>0</v>
      </c>
      <c r="G748">
        <v>0</v>
      </c>
      <c r="H748" s="2">
        <f>H747+$H$2*(Table1[[#This Row],[debug'[0']]]-H747)</f>
        <v>0.18619446537948212</v>
      </c>
    </row>
    <row r="749" spans="1:8" x14ac:dyDescent="0.25">
      <c r="A749">
        <v>1486</v>
      </c>
      <c r="B749">
        <v>0</v>
      </c>
      <c r="C749">
        <v>-1</v>
      </c>
      <c r="D749">
        <v>0</v>
      </c>
      <c r="E749">
        <v>0</v>
      </c>
      <c r="F749">
        <v>0</v>
      </c>
      <c r="G749">
        <v>0</v>
      </c>
      <c r="H749" s="2">
        <f>H748+$H$2*(Table1[[#This Row],[debug'[0']]]-H748)</f>
        <v>0.1686460504422243</v>
      </c>
    </row>
    <row r="750" spans="1:8" x14ac:dyDescent="0.25">
      <c r="A750">
        <v>1488</v>
      </c>
      <c r="B750">
        <v>0</v>
      </c>
      <c r="C750">
        <v>-1</v>
      </c>
      <c r="D750">
        <v>0</v>
      </c>
      <c r="E750">
        <v>0</v>
      </c>
      <c r="F750">
        <v>0</v>
      </c>
      <c r="G750">
        <v>0</v>
      </c>
      <c r="H750" s="2">
        <f>H749+$H$2*(Table1[[#This Row],[debug'[0']]]-H749)</f>
        <v>0.15275153464843755</v>
      </c>
    </row>
    <row r="751" spans="1:8" x14ac:dyDescent="0.25">
      <c r="A751">
        <v>1490</v>
      </c>
      <c r="B751">
        <v>0</v>
      </c>
      <c r="C751">
        <v>-1</v>
      </c>
      <c r="D751">
        <v>0</v>
      </c>
      <c r="E751">
        <v>0</v>
      </c>
      <c r="F751">
        <v>0</v>
      </c>
      <c r="G751">
        <v>0</v>
      </c>
      <c r="H751" s="2">
        <f>H750+$H$2*(Table1[[#This Row],[debug'[0']]]-H750)</f>
        <v>0.13835504167615462</v>
      </c>
    </row>
    <row r="752" spans="1:8" x14ac:dyDescent="0.25">
      <c r="A752">
        <v>1492</v>
      </c>
      <c r="B752">
        <v>0</v>
      </c>
      <c r="C752">
        <v>-1</v>
      </c>
      <c r="D752">
        <v>0</v>
      </c>
      <c r="E752">
        <v>0</v>
      </c>
      <c r="F752">
        <v>0</v>
      </c>
      <c r="G752">
        <v>0</v>
      </c>
      <c r="H752" s="2">
        <f>H751+$H$2*(Table1[[#This Row],[debug'[0']]]-H751)</f>
        <v>0.12531538620064711</v>
      </c>
    </row>
    <row r="753" spans="1:8" x14ac:dyDescent="0.25">
      <c r="A753">
        <v>1494</v>
      </c>
      <c r="B753">
        <v>0</v>
      </c>
      <c r="C753">
        <v>-1</v>
      </c>
      <c r="D753">
        <v>0</v>
      </c>
      <c r="E753">
        <v>0</v>
      </c>
      <c r="F753">
        <v>-1</v>
      </c>
      <c r="G753">
        <v>0</v>
      </c>
      <c r="H753" s="2">
        <f>H752+$H$2*(Table1[[#This Row],[debug'[0']]]-H752)</f>
        <v>0.11350468930055549</v>
      </c>
    </row>
    <row r="754" spans="1:8" x14ac:dyDescent="0.25">
      <c r="A754">
        <v>1496</v>
      </c>
      <c r="B754">
        <v>0</v>
      </c>
      <c r="C754">
        <v>-1</v>
      </c>
      <c r="D754">
        <v>0</v>
      </c>
      <c r="E754">
        <v>0</v>
      </c>
      <c r="F754">
        <v>-1</v>
      </c>
      <c r="G754">
        <v>0</v>
      </c>
      <c r="H754" s="2">
        <f>H753+$H$2*(Table1[[#This Row],[debug'[0']]]-H753)</f>
        <v>0.10280712435891698</v>
      </c>
    </row>
    <row r="755" spans="1:8" x14ac:dyDescent="0.25">
      <c r="A755">
        <v>1498</v>
      </c>
      <c r="B755">
        <v>0</v>
      </c>
      <c r="C755">
        <v>-1</v>
      </c>
      <c r="D755">
        <v>0</v>
      </c>
      <c r="E755">
        <v>0</v>
      </c>
      <c r="F755">
        <v>-1</v>
      </c>
      <c r="G755">
        <v>0</v>
      </c>
      <c r="H755" s="2">
        <f>H754+$H$2*(Table1[[#This Row],[debug'[0']]]-H754)</f>
        <v>9.3117781160237001E-2</v>
      </c>
    </row>
    <row r="756" spans="1:8" x14ac:dyDescent="0.25">
      <c r="A756">
        <v>1500</v>
      </c>
      <c r="B756">
        <v>0</v>
      </c>
      <c r="C756">
        <v>-1</v>
      </c>
      <c r="D756">
        <v>0</v>
      </c>
      <c r="E756">
        <v>0</v>
      </c>
      <c r="F756">
        <v>-1</v>
      </c>
      <c r="G756">
        <v>0</v>
      </c>
      <c r="H756" s="2">
        <f>H755+$H$2*(Table1[[#This Row],[debug'[0']]]-H755)</f>
        <v>8.4341637043889528E-2</v>
      </c>
    </row>
    <row r="757" spans="1:8" x14ac:dyDescent="0.25">
      <c r="A757">
        <v>1502</v>
      </c>
      <c r="B757">
        <v>0</v>
      </c>
      <c r="C757">
        <v>0</v>
      </c>
      <c r="D757">
        <v>0</v>
      </c>
      <c r="E757">
        <v>0</v>
      </c>
      <c r="F757">
        <v>-1</v>
      </c>
      <c r="G757">
        <v>0</v>
      </c>
      <c r="H757" s="2">
        <f>H756+$H$2*(Table1[[#This Row],[debug'[0']]]-H756)</f>
        <v>7.6392625024024927E-2</v>
      </c>
    </row>
    <row r="758" spans="1:8" x14ac:dyDescent="0.25">
      <c r="A758">
        <v>1504</v>
      </c>
      <c r="B758">
        <v>0</v>
      </c>
      <c r="C758">
        <v>0</v>
      </c>
      <c r="D758">
        <v>0</v>
      </c>
      <c r="E758">
        <v>0</v>
      </c>
      <c r="F758">
        <v>-1</v>
      </c>
      <c r="G758">
        <v>0</v>
      </c>
      <c r="H758" s="2">
        <f>H757+$H$2*(Table1[[#This Row],[debug'[0']]]-H757)</f>
        <v>6.9192789737107435E-2</v>
      </c>
    </row>
    <row r="759" spans="1:8" x14ac:dyDescent="0.25">
      <c r="A759">
        <v>1506</v>
      </c>
      <c r="B759">
        <v>-1</v>
      </c>
      <c r="C759">
        <v>0</v>
      </c>
      <c r="D759">
        <v>0</v>
      </c>
      <c r="E759">
        <v>0</v>
      </c>
      <c r="F759">
        <v>-1</v>
      </c>
      <c r="G759">
        <v>0</v>
      </c>
      <c r="H759" s="2">
        <f>H758+$H$2*(Table1[[#This Row],[debug'[0']]]-H758)</f>
        <v>-3.1576256668170752E-2</v>
      </c>
    </row>
    <row r="760" spans="1:8" x14ac:dyDescent="0.25">
      <c r="A760">
        <v>1508</v>
      </c>
      <c r="B760">
        <v>0</v>
      </c>
      <c r="C760">
        <v>0</v>
      </c>
      <c r="D760">
        <v>0</v>
      </c>
      <c r="E760">
        <v>0</v>
      </c>
      <c r="F760">
        <v>-1</v>
      </c>
      <c r="G760">
        <v>0</v>
      </c>
      <c r="H760" s="2">
        <f>H759+$H$2*(Table1[[#This Row],[debug'[0']]]-H759)</f>
        <v>-2.8600264588873024E-2</v>
      </c>
    </row>
    <row r="761" spans="1:8" x14ac:dyDescent="0.25">
      <c r="A761">
        <v>1510</v>
      </c>
      <c r="B761">
        <v>0</v>
      </c>
      <c r="C761">
        <v>0</v>
      </c>
      <c r="D761">
        <v>0</v>
      </c>
      <c r="E761">
        <v>0</v>
      </c>
      <c r="F761">
        <v>-1</v>
      </c>
      <c r="G761">
        <v>0</v>
      </c>
      <c r="H761" s="2">
        <f>H760+$H$2*(Table1[[#This Row],[debug'[0']]]-H760)</f>
        <v>-2.5904753155179192E-2</v>
      </c>
    </row>
    <row r="762" spans="1:8" x14ac:dyDescent="0.25">
      <c r="A762">
        <v>1512</v>
      </c>
      <c r="B762">
        <v>1</v>
      </c>
      <c r="C762">
        <v>0</v>
      </c>
      <c r="D762">
        <v>0</v>
      </c>
      <c r="E762">
        <v>0</v>
      </c>
      <c r="F762">
        <v>-1</v>
      </c>
      <c r="G762">
        <v>0</v>
      </c>
      <c r="H762" s="2">
        <f>H761+$H$2*(Table1[[#This Row],[debug'[0']]]-H761)</f>
        <v>7.078449191867564E-2</v>
      </c>
    </row>
    <row r="763" spans="1:8" x14ac:dyDescent="0.25">
      <c r="A763">
        <v>1514</v>
      </c>
      <c r="B763">
        <v>0</v>
      </c>
      <c r="C763">
        <v>1</v>
      </c>
      <c r="D763">
        <v>0</v>
      </c>
      <c r="E763">
        <v>0</v>
      </c>
      <c r="F763">
        <v>-1</v>
      </c>
      <c r="G763">
        <v>0</v>
      </c>
      <c r="H763" s="2">
        <f>H762+$H$2*(Table1[[#This Row],[debug'[0']]]-H762)</f>
        <v>6.4113210724681721E-2</v>
      </c>
    </row>
    <row r="764" spans="1:8" x14ac:dyDescent="0.25">
      <c r="A764">
        <v>1516</v>
      </c>
      <c r="B764">
        <v>0</v>
      </c>
      <c r="C764">
        <v>1</v>
      </c>
      <c r="D764">
        <v>0</v>
      </c>
      <c r="E764">
        <v>0</v>
      </c>
      <c r="F764">
        <v>-1</v>
      </c>
      <c r="G764">
        <v>0</v>
      </c>
      <c r="H764" s="2">
        <f>H763+$H$2*(Table1[[#This Row],[debug'[0']]]-H763)</f>
        <v>5.8070682970360291E-2</v>
      </c>
    </row>
    <row r="765" spans="1:8" x14ac:dyDescent="0.25">
      <c r="A765">
        <v>1518</v>
      </c>
      <c r="B765">
        <v>-1</v>
      </c>
      <c r="C765">
        <v>1</v>
      </c>
      <c r="D765">
        <v>0</v>
      </c>
      <c r="E765">
        <v>0</v>
      </c>
      <c r="F765">
        <v>0</v>
      </c>
      <c r="G765">
        <v>0</v>
      </c>
      <c r="H765" s="2">
        <f>H764+$H$2*(Table1[[#This Row],[debug'[0']]]-H764)</f>
        <v>-4.1650129567592273E-2</v>
      </c>
    </row>
    <row r="766" spans="1:8" x14ac:dyDescent="0.25">
      <c r="A766">
        <v>1520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0</v>
      </c>
      <c r="H766" s="2">
        <f>H765+$H$2*(Table1[[#This Row],[debug'[0']]]-H765)</f>
        <v>-3.7724697335473949E-2</v>
      </c>
    </row>
    <row r="767" spans="1:8" x14ac:dyDescent="0.25">
      <c r="A767">
        <v>1522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 s="2">
        <f>H766+$H$2*(Table1[[#This Row],[debug'[0']]]-H766)</f>
        <v>-3.416922837523325E-2</v>
      </c>
    </row>
    <row r="768" spans="1:8" x14ac:dyDescent="0.25">
      <c r="A768">
        <v>1524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0</v>
      </c>
      <c r="H768" s="2">
        <f>H767+$H$2*(Table1[[#This Row],[debug'[0']]]-H767)</f>
        <v>-3.0948854469959309E-2</v>
      </c>
    </row>
    <row r="769" spans="1:8" x14ac:dyDescent="0.25">
      <c r="A769">
        <v>1526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 s="2">
        <f>H768+$H$2*(Table1[[#This Row],[debug'[0']]]-H768)</f>
        <v>-2.8031993654763995E-2</v>
      </c>
    </row>
    <row r="770" spans="1:8" x14ac:dyDescent="0.25">
      <c r="A770">
        <v>1528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 s="2">
        <f>H769+$H$2*(Table1[[#This Row],[debug'[0']]]-H769)</f>
        <v>-2.5390040494825527E-2</v>
      </c>
    </row>
    <row r="771" spans="1:8" x14ac:dyDescent="0.25">
      <c r="A771">
        <v>1530</v>
      </c>
      <c r="B771">
        <v>1</v>
      </c>
      <c r="C771">
        <v>1</v>
      </c>
      <c r="D771">
        <v>0</v>
      </c>
      <c r="E771">
        <v>0</v>
      </c>
      <c r="F771">
        <v>0</v>
      </c>
      <c r="G771">
        <v>0</v>
      </c>
      <c r="H771" s="2">
        <f>H770+$H$2*(Table1[[#This Row],[debug'[0']]]-H770)</f>
        <v>7.1250694053654987E-2</v>
      </c>
    </row>
    <row r="772" spans="1:8" x14ac:dyDescent="0.25">
      <c r="A772">
        <v>1532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 s="2">
        <f>H771+$H$2*(Table1[[#This Row],[debug'[0']]]-H771)</f>
        <v>6.4535474343590887E-2</v>
      </c>
    </row>
    <row r="773" spans="1:8" x14ac:dyDescent="0.25">
      <c r="A773">
        <v>1534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 s="2">
        <f>H772+$H$2*(Table1[[#This Row],[debug'[0']]]-H772)</f>
        <v>5.8453149180778159E-2</v>
      </c>
    </row>
    <row r="774" spans="1:8" x14ac:dyDescent="0.25">
      <c r="A774">
        <v>1536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 s="2">
        <f>H773+$H$2*(Table1[[#This Row],[debug'[0']]]-H773)</f>
        <v>5.2944069659412535E-2</v>
      </c>
    </row>
    <row r="775" spans="1:8" x14ac:dyDescent="0.25">
      <c r="A775">
        <v>1538</v>
      </c>
      <c r="B775">
        <v>-1</v>
      </c>
      <c r="C775">
        <v>1</v>
      </c>
      <c r="D775">
        <v>0</v>
      </c>
      <c r="E775">
        <v>0</v>
      </c>
      <c r="F775">
        <v>0</v>
      </c>
      <c r="G775">
        <v>0</v>
      </c>
      <c r="H775" s="2">
        <f>H774+$H$2*(Table1[[#This Row],[debug'[0']]]-H774)</f>
        <v>-4.6293570957075952E-2</v>
      </c>
    </row>
    <row r="776" spans="1:8" x14ac:dyDescent="0.25">
      <c r="A776">
        <v>1540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 s="2">
        <f>H775+$H$2*(Table1[[#This Row],[debug'[0']]]-H775)</f>
        <v>-4.1930504684260322E-2</v>
      </c>
    </row>
    <row r="777" spans="1:8" x14ac:dyDescent="0.25">
      <c r="A777">
        <v>1542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 s="2">
        <f>H776+$H$2*(Table1[[#This Row],[debug'[0']]]-H776)</f>
        <v>-3.7978647719938786E-2</v>
      </c>
    </row>
    <row r="778" spans="1:8" x14ac:dyDescent="0.25">
      <c r="A778">
        <v>1544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0</v>
      </c>
      <c r="H778" s="2">
        <f>H777+$H$2*(Table1[[#This Row],[debug'[0']]]-H777)</f>
        <v>-3.4399244499831755E-2</v>
      </c>
    </row>
    <row r="779" spans="1:8" x14ac:dyDescent="0.25">
      <c r="A779">
        <v>1546</v>
      </c>
      <c r="B779">
        <v>0</v>
      </c>
      <c r="C779">
        <v>1</v>
      </c>
      <c r="D779">
        <v>0</v>
      </c>
      <c r="E779">
        <v>0</v>
      </c>
      <c r="F779">
        <v>1</v>
      </c>
      <c r="G779">
        <v>0</v>
      </c>
      <c r="H779" s="2">
        <f>H778+$H$2*(Table1[[#This Row],[debug'[0']]]-H778)</f>
        <v>-3.115719208554044E-2</v>
      </c>
    </row>
    <row r="780" spans="1:8" x14ac:dyDescent="0.25">
      <c r="A780">
        <v>1548</v>
      </c>
      <c r="B780">
        <v>0</v>
      </c>
      <c r="C780">
        <v>1</v>
      </c>
      <c r="D780">
        <v>0</v>
      </c>
      <c r="E780">
        <v>0</v>
      </c>
      <c r="F780">
        <v>1</v>
      </c>
      <c r="G780">
        <v>0</v>
      </c>
      <c r="H780" s="2">
        <f>H779+$H$2*(Table1[[#This Row],[debug'[0']]]-H779)</f>
        <v>-2.8220695912667841E-2</v>
      </c>
    </row>
    <row r="781" spans="1:8" x14ac:dyDescent="0.25">
      <c r="A781">
        <v>1550</v>
      </c>
      <c r="B781">
        <v>-1</v>
      </c>
      <c r="C781">
        <v>1</v>
      </c>
      <c r="D781">
        <v>0</v>
      </c>
      <c r="E781">
        <v>0</v>
      </c>
      <c r="F781">
        <v>1</v>
      </c>
      <c r="G781">
        <v>0</v>
      </c>
      <c r="H781" s="2">
        <f>H780+$H$2*(Table1[[#This Row],[debug'[0']]]-H780)</f>
        <v>-0.11980873759160876</v>
      </c>
    </row>
    <row r="782" spans="1:8" x14ac:dyDescent="0.25">
      <c r="A782">
        <v>1552</v>
      </c>
      <c r="B782">
        <v>-1</v>
      </c>
      <c r="C782">
        <v>1</v>
      </c>
      <c r="D782">
        <v>0</v>
      </c>
      <c r="E782">
        <v>0</v>
      </c>
      <c r="F782">
        <v>1</v>
      </c>
      <c r="G782">
        <v>0</v>
      </c>
      <c r="H782" s="2">
        <f>H781+$H$2*(Table1[[#This Row],[debug'[0']]]-H781)</f>
        <v>-0.20276480970369259</v>
      </c>
    </row>
    <row r="783" spans="1:8" x14ac:dyDescent="0.25">
      <c r="A783">
        <v>1554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0</v>
      </c>
      <c r="H783" s="2">
        <f>H782+$H$2*(Table1[[#This Row],[debug'[0']]]-H782)</f>
        <v>-0.183654676606543</v>
      </c>
    </row>
    <row r="784" spans="1:8" x14ac:dyDescent="0.25">
      <c r="A784">
        <v>1556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 s="2">
        <f>H783+$H$2*(Table1[[#This Row],[debug'[0']]]-H783)</f>
        <v>-0.16634563112180725</v>
      </c>
    </row>
    <row r="785" spans="1:8" x14ac:dyDescent="0.25">
      <c r="A785">
        <v>1558</v>
      </c>
      <c r="B785">
        <v>1</v>
      </c>
      <c r="C785">
        <v>0</v>
      </c>
      <c r="D785">
        <v>0</v>
      </c>
      <c r="E785">
        <v>0</v>
      </c>
      <c r="F785">
        <v>1</v>
      </c>
      <c r="G785">
        <v>0</v>
      </c>
      <c r="H785" s="2">
        <f>H784+$H$2*(Table1[[#This Row],[debug'[0']]]-H784)</f>
        <v>-5.6420145133442651E-2</v>
      </c>
    </row>
    <row r="786" spans="1:8" x14ac:dyDescent="0.25">
      <c r="A786">
        <v>1560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0</v>
      </c>
      <c r="H786" s="2">
        <f>H785+$H$2*(Table1[[#This Row],[debug'[0']]]-H785)</f>
        <v>-5.1102671729471853E-2</v>
      </c>
    </row>
    <row r="787" spans="1:8" x14ac:dyDescent="0.25">
      <c r="A787">
        <v>1562</v>
      </c>
      <c r="B787">
        <v>1</v>
      </c>
      <c r="C787">
        <v>0</v>
      </c>
      <c r="D787">
        <v>0</v>
      </c>
      <c r="E787">
        <v>0</v>
      </c>
      <c r="F787">
        <v>1</v>
      </c>
      <c r="G787">
        <v>0</v>
      </c>
      <c r="H787" s="2">
        <f>H786+$H$2*(Table1[[#This Row],[debug'[0']]]-H786)</f>
        <v>4.7961421220745516E-2</v>
      </c>
    </row>
    <row r="788" spans="1:8" x14ac:dyDescent="0.25">
      <c r="A788">
        <v>1564</v>
      </c>
      <c r="B788">
        <v>0</v>
      </c>
      <c r="C788">
        <v>-1</v>
      </c>
      <c r="D788">
        <v>0</v>
      </c>
      <c r="E788">
        <v>0</v>
      </c>
      <c r="F788">
        <v>1</v>
      </c>
      <c r="G788">
        <v>0</v>
      </c>
      <c r="H788" s="2">
        <f>H787+$H$2*(Table1[[#This Row],[debug'[0']]]-H787)</f>
        <v>4.3441163763860924E-2</v>
      </c>
    </row>
    <row r="789" spans="1:8" x14ac:dyDescent="0.25">
      <c r="A789">
        <v>1566</v>
      </c>
      <c r="B789">
        <v>0</v>
      </c>
      <c r="C789">
        <v>0</v>
      </c>
      <c r="D789">
        <v>0</v>
      </c>
      <c r="E789">
        <v>0</v>
      </c>
      <c r="F789">
        <v>1</v>
      </c>
      <c r="G789">
        <v>0</v>
      </c>
      <c r="H789" s="2">
        <f>H788+$H$2*(Table1[[#This Row],[debug'[0']]]-H788)</f>
        <v>3.9346930535542828E-2</v>
      </c>
    </row>
    <row r="790" spans="1:8" x14ac:dyDescent="0.25">
      <c r="A790">
        <v>1568</v>
      </c>
      <c r="B790">
        <v>1</v>
      </c>
      <c r="C790">
        <v>-1</v>
      </c>
      <c r="D790">
        <v>0</v>
      </c>
      <c r="E790">
        <v>0</v>
      </c>
      <c r="F790">
        <v>1</v>
      </c>
      <c r="G790">
        <v>0</v>
      </c>
      <c r="H790" s="2">
        <f>H789+$H$2*(Table1[[#This Row],[debug'[0']]]-H789)</f>
        <v>0.12988634930588353</v>
      </c>
    </row>
    <row r="791" spans="1:8" x14ac:dyDescent="0.25">
      <c r="A791">
        <v>1570</v>
      </c>
      <c r="B791">
        <v>0</v>
      </c>
      <c r="C791">
        <v>-1</v>
      </c>
      <c r="D791">
        <v>0</v>
      </c>
      <c r="E791">
        <v>0</v>
      </c>
      <c r="F791">
        <v>1</v>
      </c>
      <c r="G791">
        <v>0</v>
      </c>
      <c r="H791" s="2">
        <f>H790+$H$2*(Table1[[#This Row],[debug'[0']]]-H790)</f>
        <v>0.11764484928245468</v>
      </c>
    </row>
    <row r="792" spans="1:8" x14ac:dyDescent="0.25">
      <c r="A792">
        <v>1572</v>
      </c>
      <c r="B792">
        <v>1</v>
      </c>
      <c r="C792">
        <v>-1</v>
      </c>
      <c r="D792">
        <v>0</v>
      </c>
      <c r="E792">
        <v>0</v>
      </c>
      <c r="F792">
        <v>0</v>
      </c>
      <c r="G792">
        <v>0</v>
      </c>
      <c r="H792" s="2">
        <f>H791+$H$2*(Table1[[#This Row],[debug'[0']]]-H791)</f>
        <v>0.20080486306299533</v>
      </c>
    </row>
    <row r="793" spans="1:8" x14ac:dyDescent="0.25">
      <c r="A793">
        <v>1574</v>
      </c>
      <c r="B793">
        <v>1</v>
      </c>
      <c r="C793">
        <v>-1</v>
      </c>
      <c r="D793">
        <v>1</v>
      </c>
      <c r="E793">
        <v>0</v>
      </c>
      <c r="F793">
        <v>0</v>
      </c>
      <c r="G793">
        <v>0</v>
      </c>
      <c r="H793" s="2">
        <f>H792+$H$2*(Table1[[#This Row],[debug'[0']]]-H792)</f>
        <v>0.27612723019257479</v>
      </c>
    </row>
    <row r="794" spans="1:8" x14ac:dyDescent="0.25">
      <c r="A794">
        <v>1576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 s="2">
        <f>H793+$H$2*(Table1[[#This Row],[debug'[0']]]-H793)</f>
        <v>0.34435063146539585</v>
      </c>
    </row>
    <row r="795" spans="1:8" x14ac:dyDescent="0.25">
      <c r="A795">
        <v>1578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 s="2">
        <f>H794+$H$2*(Table1[[#This Row],[debug'[0']]]-H794)</f>
        <v>0.40614412865096883</v>
      </c>
    </row>
    <row r="796" spans="1:8" x14ac:dyDescent="0.25">
      <c r="A796">
        <v>1580</v>
      </c>
      <c r="B796">
        <v>1</v>
      </c>
      <c r="C796">
        <v>-1</v>
      </c>
      <c r="D796">
        <v>0</v>
      </c>
      <c r="E796">
        <v>0</v>
      </c>
      <c r="F796">
        <v>0</v>
      </c>
      <c r="G796">
        <v>0</v>
      </c>
      <c r="H796" s="2">
        <f>H795+$H$2*(Table1[[#This Row],[debug'[0']]]-H795)</f>
        <v>0.46211372593260724</v>
      </c>
    </row>
    <row r="797" spans="1:8" x14ac:dyDescent="0.25">
      <c r="A797">
        <v>1582</v>
      </c>
      <c r="B797">
        <v>1</v>
      </c>
      <c r="C797">
        <v>-1</v>
      </c>
      <c r="D797">
        <v>0</v>
      </c>
      <c r="E797">
        <v>0</v>
      </c>
      <c r="F797">
        <v>0</v>
      </c>
      <c r="G797">
        <v>0</v>
      </c>
      <c r="H797" s="2">
        <f>H796+$H$2*(Table1[[#This Row],[debug'[0']]]-H796)</f>
        <v>0.51280831294491447</v>
      </c>
    </row>
    <row r="798" spans="1:8" x14ac:dyDescent="0.25">
      <c r="A798">
        <v>1584</v>
      </c>
      <c r="B798">
        <v>1</v>
      </c>
      <c r="C798">
        <v>-1</v>
      </c>
      <c r="D798">
        <v>0</v>
      </c>
      <c r="E798">
        <v>0</v>
      </c>
      <c r="F798">
        <v>0</v>
      </c>
      <c r="G798">
        <v>0</v>
      </c>
      <c r="H798" s="2">
        <f>H797+$H$2*(Table1[[#This Row],[debug'[0']]]-H797)</f>
        <v>0.55872504769318265</v>
      </c>
    </row>
    <row r="799" spans="1:8" x14ac:dyDescent="0.25">
      <c r="A799">
        <v>1586</v>
      </c>
      <c r="B799">
        <v>1</v>
      </c>
      <c r="C799">
        <v>-1</v>
      </c>
      <c r="D799">
        <v>0</v>
      </c>
      <c r="E799">
        <v>0</v>
      </c>
      <c r="F799">
        <v>0</v>
      </c>
      <c r="G799">
        <v>0</v>
      </c>
      <c r="H799" s="2">
        <f>H798+$H$2*(Table1[[#This Row],[debug'[0']]]-H798)</f>
        <v>0.60031423214459112</v>
      </c>
    </row>
    <row r="800" spans="1:8" x14ac:dyDescent="0.25">
      <c r="A800">
        <v>1588</v>
      </c>
      <c r="B800">
        <v>0</v>
      </c>
      <c r="C800">
        <v>-1</v>
      </c>
      <c r="D800">
        <v>0</v>
      </c>
      <c r="E800">
        <v>0</v>
      </c>
      <c r="F800">
        <v>0</v>
      </c>
      <c r="G800">
        <v>0</v>
      </c>
      <c r="H800" s="2">
        <f>H799+$H$2*(Table1[[#This Row],[debug'[0']]]-H799)</f>
        <v>0.54373594869806574</v>
      </c>
    </row>
    <row r="801" spans="1:8" x14ac:dyDescent="0.25">
      <c r="A801">
        <v>1590</v>
      </c>
      <c r="B801">
        <v>0</v>
      </c>
      <c r="C801">
        <v>-1</v>
      </c>
      <c r="D801">
        <v>0</v>
      </c>
      <c r="E801">
        <v>0</v>
      </c>
      <c r="F801">
        <v>0</v>
      </c>
      <c r="G801">
        <v>0</v>
      </c>
      <c r="H801" s="2">
        <f>H800+$H$2*(Table1[[#This Row],[debug'[0']]]-H800)</f>
        <v>0.49249004284039016</v>
      </c>
    </row>
    <row r="802" spans="1:8" x14ac:dyDescent="0.25">
      <c r="A802">
        <v>1592</v>
      </c>
      <c r="B802">
        <v>-1</v>
      </c>
      <c r="C802">
        <v>0</v>
      </c>
      <c r="D802">
        <v>0</v>
      </c>
      <c r="E802">
        <v>0</v>
      </c>
      <c r="F802">
        <v>0</v>
      </c>
      <c r="G802">
        <v>0</v>
      </c>
      <c r="H802" s="2">
        <f>H801+$H$2*(Table1[[#This Row],[debug'[0']]]-H801)</f>
        <v>0.35182617021609164</v>
      </c>
    </row>
    <row r="803" spans="1:8" x14ac:dyDescent="0.25">
      <c r="A803">
        <v>1594</v>
      </c>
      <c r="B803">
        <v>-1</v>
      </c>
      <c r="C803">
        <v>-1</v>
      </c>
      <c r="D803">
        <v>0</v>
      </c>
      <c r="E803">
        <v>0</v>
      </c>
      <c r="F803">
        <v>0</v>
      </c>
      <c r="G803">
        <v>0</v>
      </c>
      <c r="H803" s="2">
        <f>H802+$H$2*(Table1[[#This Row],[debug'[0']]]-H802)</f>
        <v>0.2244195552576527</v>
      </c>
    </row>
    <row r="804" spans="1:8" x14ac:dyDescent="0.25">
      <c r="A804">
        <v>1596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 s="2">
        <f>H803+$H$2*(Table1[[#This Row],[debug'[0']]]-H803)</f>
        <v>0.20326851047407279</v>
      </c>
    </row>
    <row r="805" spans="1:8" x14ac:dyDescent="0.25">
      <c r="A805">
        <v>1598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 s="2">
        <f>H804+$H$2*(Table1[[#This Row],[debug'[0']]]-H804)</f>
        <v>0.18411090469772817</v>
      </c>
    </row>
    <row r="806" spans="1:8" x14ac:dyDescent="0.25">
      <c r="A806">
        <v>1600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 s="2">
        <f>H805+$H$2*(Table1[[#This Row],[debug'[0']]]-H805)</f>
        <v>0.16675886072840357</v>
      </c>
    </row>
    <row r="807" spans="1:8" x14ac:dyDescent="0.25">
      <c r="A807">
        <v>1602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 s="2">
        <f>H806+$H$2*(Table1[[#This Row],[debug'[0']]]-H806)</f>
        <v>0.15104220837484289</v>
      </c>
    </row>
    <row r="808" spans="1:8" x14ac:dyDescent="0.25">
      <c r="A808">
        <v>1604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 s="2">
        <f>H807+$H$2*(Table1[[#This Row],[debug'[0']]]-H807)</f>
        <v>0.13680681560847133</v>
      </c>
    </row>
    <row r="809" spans="1:8" x14ac:dyDescent="0.25">
      <c r="A809">
        <v>1606</v>
      </c>
      <c r="B809">
        <v>0</v>
      </c>
      <c r="C809">
        <v>1</v>
      </c>
      <c r="D809">
        <v>0</v>
      </c>
      <c r="E809">
        <v>0</v>
      </c>
      <c r="F809">
        <v>0</v>
      </c>
      <c r="G809">
        <v>0</v>
      </c>
      <c r="H809" s="2">
        <f>H808+$H$2*(Table1[[#This Row],[debug'[0']]]-H808)</f>
        <v>0.12391307700217372</v>
      </c>
    </row>
    <row r="810" spans="1:8" x14ac:dyDescent="0.25">
      <c r="A810">
        <v>1608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0</v>
      </c>
      <c r="H810" s="2">
        <f>H809+$H$2*(Table1[[#This Row],[debug'[0']]]-H809)</f>
        <v>0.11223454463036166</v>
      </c>
    </row>
    <row r="811" spans="1:8" x14ac:dyDescent="0.25">
      <c r="A811">
        <v>1610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0</v>
      </c>
      <c r="H811" s="2">
        <f>H810+$H$2*(Table1[[#This Row],[debug'[0']]]-H810)</f>
        <v>0.10165668800366946</v>
      </c>
    </row>
    <row r="812" spans="1:8" x14ac:dyDescent="0.25">
      <c r="A812">
        <v>1612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 s="2">
        <f>H811+$H$2*(Table1[[#This Row],[debug'[0']]]-H811)</f>
        <v>0.1863235504847453</v>
      </c>
    </row>
    <row r="813" spans="1:8" x14ac:dyDescent="0.25">
      <c r="A813">
        <v>1614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0</v>
      </c>
      <c r="H813" s="2">
        <f>H812+$H$2*(Table1[[#This Row],[debug'[0']]]-H812)</f>
        <v>0.16876296956293602</v>
      </c>
    </row>
    <row r="814" spans="1:8" x14ac:dyDescent="0.25">
      <c r="A814">
        <v>1616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 s="2">
        <f>H813+$H$2*(Table1[[#This Row],[debug'[0']]]-H813)</f>
        <v>0.15285743440162849</v>
      </c>
    </row>
    <row r="815" spans="1:8" x14ac:dyDescent="0.25">
      <c r="A815">
        <v>1618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 s="2">
        <f>H814+$H$2*(Table1[[#This Row],[debug'[0']]]-H814)</f>
        <v>0.2326987402204401</v>
      </c>
    </row>
    <row r="816" spans="1:8" x14ac:dyDescent="0.25">
      <c r="A816">
        <v>1620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0</v>
      </c>
      <c r="H816" s="2">
        <f>H815+$H$2*(Table1[[#This Row],[debug'[0']]]-H815)</f>
        <v>0.21076740063715607</v>
      </c>
    </row>
    <row r="817" spans="1:8" x14ac:dyDescent="0.25">
      <c r="A817">
        <v>1622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 s="2">
        <f>H816+$H$2*(Table1[[#This Row],[debug'[0']]]-H816)</f>
        <v>0.2851508207211127</v>
      </c>
    </row>
    <row r="818" spans="1:8" x14ac:dyDescent="0.25">
      <c r="A818">
        <v>1624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 s="2">
        <f>H817+$H$2*(Table1[[#This Row],[debug'[0']]]-H817)</f>
        <v>0.25827598901483628</v>
      </c>
    </row>
    <row r="819" spans="1:8" x14ac:dyDescent="0.25">
      <c r="A819">
        <v>1626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 s="2">
        <f>H818+$H$2*(Table1[[#This Row],[debug'[0']]]-H818)</f>
        <v>0.23393405052420685</v>
      </c>
    </row>
    <row r="820" spans="1:8" x14ac:dyDescent="0.25">
      <c r="A820">
        <v>1628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 s="2">
        <f>H819+$H$2*(Table1[[#This Row],[debug'[0']]]-H819)</f>
        <v>0.30613406529536008</v>
      </c>
    </row>
    <row r="821" spans="1:8" x14ac:dyDescent="0.25">
      <c r="A821">
        <v>1630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 s="2">
        <f>H820+$H$2*(Table1[[#This Row],[debug'[0']]]-H820)</f>
        <v>0.27728160937899565</v>
      </c>
    </row>
    <row r="822" spans="1:8" x14ac:dyDescent="0.25">
      <c r="A822">
        <v>1632</v>
      </c>
      <c r="B822">
        <v>1</v>
      </c>
      <c r="C822">
        <v>0</v>
      </c>
      <c r="D822">
        <v>1</v>
      </c>
      <c r="E822">
        <v>0</v>
      </c>
      <c r="F822">
        <v>0</v>
      </c>
      <c r="G822">
        <v>0</v>
      </c>
      <c r="H822" s="2">
        <f>H821+$H$2*(Table1[[#This Row],[debug'[0']]]-H821)</f>
        <v>0.34539621297667122</v>
      </c>
    </row>
    <row r="823" spans="1:8" x14ac:dyDescent="0.25">
      <c r="A823">
        <v>1634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 s="2">
        <f>H822+$H$2*(Table1[[#This Row],[debug'[0']]]-H822)</f>
        <v>0.40709116642640764</v>
      </c>
    </row>
    <row r="824" spans="1:8" x14ac:dyDescent="0.25">
      <c r="A824">
        <v>1636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 s="2">
        <f>H823+$H$2*(Table1[[#This Row],[debug'[0']]]-H823)</f>
        <v>0.46297150750050636</v>
      </c>
    </row>
    <row r="825" spans="1:8" x14ac:dyDescent="0.25">
      <c r="A825">
        <v>1638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 s="2">
        <f>H824+$H$2*(Table1[[#This Row],[debug'[0']]]-H824)</f>
        <v>0.51358525050465065</v>
      </c>
    </row>
    <row r="826" spans="1:8" x14ac:dyDescent="0.25">
      <c r="A826">
        <v>1640</v>
      </c>
      <c r="B826">
        <v>1</v>
      </c>
      <c r="C826">
        <v>0</v>
      </c>
      <c r="D826">
        <v>1</v>
      </c>
      <c r="E826">
        <v>0</v>
      </c>
      <c r="F826">
        <v>0</v>
      </c>
      <c r="G826">
        <v>0</v>
      </c>
      <c r="H826" s="2">
        <f>H825+$H$2*(Table1[[#This Row],[debug'[0']]]-H825)</f>
        <v>0.55942876061301994</v>
      </c>
    </row>
    <row r="827" spans="1:8" x14ac:dyDescent="0.25">
      <c r="A827">
        <v>1642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 s="2">
        <f>H826+$H$2*(Table1[[#This Row],[debug'[0']]]-H826)</f>
        <v>0.60095162168425253</v>
      </c>
    </row>
    <row r="828" spans="1:8" x14ac:dyDescent="0.25">
      <c r="A828">
        <v>1644</v>
      </c>
      <c r="B828">
        <v>1</v>
      </c>
      <c r="C828">
        <v>0</v>
      </c>
      <c r="D828">
        <v>1</v>
      </c>
      <c r="E828">
        <v>0</v>
      </c>
      <c r="F828">
        <v>0</v>
      </c>
      <c r="G828">
        <v>0</v>
      </c>
      <c r="H828" s="2">
        <f>H827+$H$2*(Table1[[#This Row],[debug'[0']]]-H827)</f>
        <v>0.63856104529656266</v>
      </c>
    </row>
    <row r="829" spans="1:8" x14ac:dyDescent="0.25">
      <c r="A829">
        <v>1646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0</v>
      </c>
      <c r="H829" s="2">
        <f>H828+$H$2*(Table1[[#This Row],[debug'[0']]]-H828)</f>
        <v>0.57837808463339369</v>
      </c>
    </row>
    <row r="830" spans="1:8" x14ac:dyDescent="0.25">
      <c r="A830">
        <v>1648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 s="2">
        <f>H829+$H$2*(Table1[[#This Row],[debug'[0']]]-H829)</f>
        <v>0.52386723438294558</v>
      </c>
    </row>
    <row r="831" spans="1:8" x14ac:dyDescent="0.25">
      <c r="A831">
        <v>1650</v>
      </c>
      <c r="B831">
        <v>-1</v>
      </c>
      <c r="C831">
        <v>0</v>
      </c>
      <c r="D831">
        <v>0</v>
      </c>
      <c r="E831">
        <v>0</v>
      </c>
      <c r="F831">
        <v>0</v>
      </c>
      <c r="G831">
        <v>0</v>
      </c>
      <c r="H831" s="2">
        <f>H830+$H$2*(Table1[[#This Row],[debug'[0']]]-H830)</f>
        <v>0.38024613112543587</v>
      </c>
    </row>
    <row r="832" spans="1:8" x14ac:dyDescent="0.25">
      <c r="A832">
        <v>1652</v>
      </c>
      <c r="B832">
        <v>-1</v>
      </c>
      <c r="C832">
        <v>0</v>
      </c>
      <c r="D832">
        <v>0</v>
      </c>
      <c r="E832">
        <v>0</v>
      </c>
      <c r="F832">
        <v>0</v>
      </c>
      <c r="G832">
        <v>0</v>
      </c>
      <c r="H832" s="2">
        <f>H831+$H$2*(Table1[[#This Row],[debug'[0']]]-H831)</f>
        <v>0.25016099795475377</v>
      </c>
    </row>
    <row r="833" spans="1:8" x14ac:dyDescent="0.25">
      <c r="A833">
        <v>1654</v>
      </c>
      <c r="B833">
        <v>-1</v>
      </c>
      <c r="C833">
        <v>-1</v>
      </c>
      <c r="D833">
        <v>0</v>
      </c>
      <c r="E833">
        <v>0</v>
      </c>
      <c r="F833">
        <v>0</v>
      </c>
      <c r="G833">
        <v>0</v>
      </c>
      <c r="H833" s="2">
        <f>H832+$H$2*(Table1[[#This Row],[debug'[0']]]-H832)</f>
        <v>0.13233609974537963</v>
      </c>
    </row>
    <row r="834" spans="1:8" x14ac:dyDescent="0.25">
      <c r="A834">
        <v>1656</v>
      </c>
      <c r="B834">
        <v>0</v>
      </c>
      <c r="C834">
        <v>-1</v>
      </c>
      <c r="D834">
        <v>0</v>
      </c>
      <c r="E834">
        <v>0</v>
      </c>
      <c r="F834">
        <v>0</v>
      </c>
      <c r="G834">
        <v>0</v>
      </c>
      <c r="H834" s="2">
        <f>H833+$H$2*(Table1[[#This Row],[debug'[0']]]-H833)</f>
        <v>0.11986371618243531</v>
      </c>
    </row>
    <row r="835" spans="1:8" x14ac:dyDescent="0.25">
      <c r="A835">
        <v>1658</v>
      </c>
      <c r="B835">
        <v>0</v>
      </c>
      <c r="C835">
        <v>-1</v>
      </c>
      <c r="D835">
        <v>0</v>
      </c>
      <c r="E835">
        <v>0</v>
      </c>
      <c r="F835">
        <v>0</v>
      </c>
      <c r="G835">
        <v>0</v>
      </c>
      <c r="H835" s="2">
        <f>H834+$H$2*(Table1[[#This Row],[debug'[0']]]-H834)</f>
        <v>0.10856682707671399</v>
      </c>
    </row>
    <row r="836" spans="1:8" x14ac:dyDescent="0.25">
      <c r="A836">
        <v>1660</v>
      </c>
      <c r="B836">
        <v>0</v>
      </c>
      <c r="C836">
        <v>-1</v>
      </c>
      <c r="D836">
        <v>0</v>
      </c>
      <c r="E836">
        <v>0</v>
      </c>
      <c r="F836">
        <v>0</v>
      </c>
      <c r="G836">
        <v>0</v>
      </c>
      <c r="H836" s="2">
        <f>H835+$H$2*(Table1[[#This Row],[debug'[0']]]-H835)</f>
        <v>9.8334644685681247E-2</v>
      </c>
    </row>
    <row r="837" spans="1:8" x14ac:dyDescent="0.25">
      <c r="A837">
        <v>1662</v>
      </c>
      <c r="B837">
        <v>-1</v>
      </c>
      <c r="C837">
        <v>-1</v>
      </c>
      <c r="D837">
        <v>0</v>
      </c>
      <c r="E837">
        <v>0</v>
      </c>
      <c r="F837">
        <v>0</v>
      </c>
      <c r="G837">
        <v>0</v>
      </c>
      <c r="H837" s="2">
        <f>H836+$H$2*(Table1[[#This Row],[debug'[0']]]-H836)</f>
        <v>-5.1809568421495034E-3</v>
      </c>
    </row>
    <row r="838" spans="1:8" x14ac:dyDescent="0.25">
      <c r="A838">
        <v>1664</v>
      </c>
      <c r="B838">
        <v>-1</v>
      </c>
      <c r="C838">
        <v>-1</v>
      </c>
      <c r="D838">
        <v>0</v>
      </c>
      <c r="E838">
        <v>0</v>
      </c>
      <c r="F838">
        <v>0</v>
      </c>
      <c r="G838">
        <v>0</v>
      </c>
      <c r="H838" s="2">
        <f>H837+$H$2*(Table1[[#This Row],[debug'[0']]]-H837)</f>
        <v>-9.8940442771227419E-2</v>
      </c>
    </row>
    <row r="839" spans="1:8" x14ac:dyDescent="0.25">
      <c r="A839">
        <v>1666</v>
      </c>
      <c r="B839">
        <v>0</v>
      </c>
      <c r="C839">
        <v>-1</v>
      </c>
      <c r="D839">
        <v>0</v>
      </c>
      <c r="E839">
        <v>0</v>
      </c>
      <c r="F839">
        <v>0</v>
      </c>
      <c r="G839">
        <v>0</v>
      </c>
      <c r="H839" s="2">
        <f>H838+$H$2*(Table1[[#This Row],[debug'[0']]]-H838)</f>
        <v>-8.9615525726637141E-2</v>
      </c>
    </row>
    <row r="840" spans="1:8" x14ac:dyDescent="0.25">
      <c r="A840">
        <v>1668</v>
      </c>
      <c r="B840">
        <v>0</v>
      </c>
      <c r="C840">
        <v>-1</v>
      </c>
      <c r="D840">
        <v>0</v>
      </c>
      <c r="E840">
        <v>0</v>
      </c>
      <c r="F840">
        <v>0</v>
      </c>
      <c r="G840">
        <v>0</v>
      </c>
      <c r="H840" s="2">
        <f>H839+$H$2*(Table1[[#This Row],[debug'[0']]]-H839)</f>
        <v>-8.1169461408525434E-2</v>
      </c>
    </row>
    <row r="841" spans="1:8" x14ac:dyDescent="0.25">
      <c r="A841">
        <v>1670</v>
      </c>
      <c r="B841">
        <v>0</v>
      </c>
      <c r="C841">
        <v>-1</v>
      </c>
      <c r="D841">
        <v>0</v>
      </c>
      <c r="E841">
        <v>0</v>
      </c>
      <c r="F841">
        <v>0</v>
      </c>
      <c r="G841">
        <v>0</v>
      </c>
      <c r="H841" s="2">
        <f>H840+$H$2*(Table1[[#This Row],[debug'[0']]]-H840)</f>
        <v>-7.3519419898819521E-2</v>
      </c>
    </row>
    <row r="842" spans="1:8" x14ac:dyDescent="0.25">
      <c r="A842">
        <v>1672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 s="2">
        <f>H841+$H$2*(Table1[[#This Row],[debug'[0']]]-H841)</f>
        <v>-6.6590377815310076E-2</v>
      </c>
    </row>
    <row r="843" spans="1:8" x14ac:dyDescent="0.25">
      <c r="A843">
        <v>1674</v>
      </c>
      <c r="B843">
        <v>-1</v>
      </c>
      <c r="C843">
        <v>-1</v>
      </c>
      <c r="D843">
        <v>0</v>
      </c>
      <c r="E843">
        <v>0</v>
      </c>
      <c r="F843">
        <v>0</v>
      </c>
      <c r="G843">
        <v>0</v>
      </c>
      <c r="H843" s="2">
        <f>H842+$H$2*(Table1[[#This Row],[debug'[0']]]-H842)</f>
        <v>-0.15456216217067348</v>
      </c>
    </row>
    <row r="844" spans="1:8" x14ac:dyDescent="0.25">
      <c r="A844">
        <v>1676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 s="2">
        <f>H843+$H$2*(Table1[[#This Row],[debug'[0']]]-H843)</f>
        <v>-0.13999502157472321</v>
      </c>
    </row>
    <row r="845" spans="1:8" x14ac:dyDescent="0.25">
      <c r="A845">
        <v>1678</v>
      </c>
      <c r="B845">
        <v>-1</v>
      </c>
      <c r="C845">
        <v>0</v>
      </c>
      <c r="D845">
        <v>0</v>
      </c>
      <c r="E845">
        <v>0</v>
      </c>
      <c r="F845">
        <v>0</v>
      </c>
      <c r="G845">
        <v>0</v>
      </c>
      <c r="H845" s="2">
        <f>H844+$H$2*(Table1[[#This Row],[debug'[0']]]-H844)</f>
        <v>-0.22104858124286814</v>
      </c>
    </row>
    <row r="846" spans="1:8" x14ac:dyDescent="0.25">
      <c r="A846">
        <v>1680</v>
      </c>
      <c r="B846">
        <v>0</v>
      </c>
      <c r="C846">
        <v>-1</v>
      </c>
      <c r="D846">
        <v>0</v>
      </c>
      <c r="E846">
        <v>0</v>
      </c>
      <c r="F846">
        <v>0</v>
      </c>
      <c r="G846">
        <v>0</v>
      </c>
      <c r="H846" s="2">
        <f>H845+$H$2*(Table1[[#This Row],[debug'[0']]]-H845)</f>
        <v>-0.20021524327529691</v>
      </c>
    </row>
    <row r="847" spans="1:8" x14ac:dyDescent="0.25">
      <c r="A847">
        <v>1682</v>
      </c>
      <c r="B847">
        <v>-1</v>
      </c>
      <c r="C847">
        <v>0</v>
      </c>
      <c r="D847">
        <v>0</v>
      </c>
      <c r="E847">
        <v>0</v>
      </c>
      <c r="F847">
        <v>0</v>
      </c>
      <c r="G847">
        <v>0</v>
      </c>
      <c r="H847" s="2">
        <f>H846+$H$2*(Table1[[#This Row],[debug'[0']]]-H846)</f>
        <v>-0.27559318076067973</v>
      </c>
    </row>
    <row r="848" spans="1:8" x14ac:dyDescent="0.25">
      <c r="A848">
        <v>1684</v>
      </c>
      <c r="B848">
        <v>0</v>
      </c>
      <c r="C848">
        <v>-1</v>
      </c>
      <c r="D848">
        <v>0</v>
      </c>
      <c r="E848">
        <v>0</v>
      </c>
      <c r="F848">
        <v>0</v>
      </c>
      <c r="G848">
        <v>0</v>
      </c>
      <c r="H848" s="2">
        <f>H847+$H$2*(Table1[[#This Row],[debug'[0']]]-H847)</f>
        <v>-0.24961913539896388</v>
      </c>
    </row>
    <row r="849" spans="1:8" x14ac:dyDescent="0.25">
      <c r="A849">
        <v>1686</v>
      </c>
      <c r="B849">
        <v>0</v>
      </c>
      <c r="C849">
        <v>-1</v>
      </c>
      <c r="D849">
        <v>0</v>
      </c>
      <c r="E849">
        <v>0</v>
      </c>
      <c r="F849">
        <v>0</v>
      </c>
      <c r="G849">
        <v>0</v>
      </c>
      <c r="H849" s="2">
        <f>H848+$H$2*(Table1[[#This Row],[debug'[0']]]-H848)</f>
        <v>-0.22609308614001927</v>
      </c>
    </row>
    <row r="850" spans="1:8" x14ac:dyDescent="0.25">
      <c r="A850">
        <v>1688</v>
      </c>
      <c r="B850">
        <v>0</v>
      </c>
      <c r="C850">
        <v>-1</v>
      </c>
      <c r="D850">
        <v>0</v>
      </c>
      <c r="E850">
        <v>0</v>
      </c>
      <c r="F850">
        <v>0</v>
      </c>
      <c r="G850">
        <v>0</v>
      </c>
      <c r="H850" s="2">
        <f>H849+$H$2*(Table1[[#This Row],[debug'[0']]]-H849)</f>
        <v>-0.20478431478667142</v>
      </c>
    </row>
    <row r="851" spans="1:8" x14ac:dyDescent="0.25">
      <c r="A851">
        <v>1690</v>
      </c>
      <c r="B851">
        <v>0</v>
      </c>
      <c r="C851">
        <v>-1</v>
      </c>
      <c r="D851">
        <v>0</v>
      </c>
      <c r="E851">
        <v>0</v>
      </c>
      <c r="F851">
        <v>0</v>
      </c>
      <c r="G851">
        <v>0</v>
      </c>
      <c r="H851" s="2">
        <f>H850+$H$2*(Table1[[#This Row],[debug'[0']]]-H850)</f>
        <v>-0.18548384781954463</v>
      </c>
    </row>
    <row r="852" spans="1:8" x14ac:dyDescent="0.25">
      <c r="A852">
        <v>1692</v>
      </c>
      <c r="B852">
        <v>0</v>
      </c>
      <c r="C852">
        <v>-1</v>
      </c>
      <c r="D852">
        <v>0</v>
      </c>
      <c r="E852">
        <v>0</v>
      </c>
      <c r="F852">
        <v>-1</v>
      </c>
      <c r="G852">
        <v>0</v>
      </c>
      <c r="H852" s="2">
        <f>H851+$H$2*(Table1[[#This Row],[debug'[0']]]-H851)</f>
        <v>-0.16800240700946117</v>
      </c>
    </row>
    <row r="853" spans="1:8" x14ac:dyDescent="0.25">
      <c r="A853">
        <v>1694</v>
      </c>
      <c r="B853">
        <v>0</v>
      </c>
      <c r="C853">
        <v>-1</v>
      </c>
      <c r="D853">
        <v>0</v>
      </c>
      <c r="E853">
        <v>0</v>
      </c>
      <c r="F853">
        <v>-1</v>
      </c>
      <c r="G853">
        <v>0</v>
      </c>
      <c r="H853" s="2">
        <f>H852+$H$2*(Table1[[#This Row],[debug'[0']]]-H852)</f>
        <v>-0.15216855318007141</v>
      </c>
    </row>
    <row r="854" spans="1:8" x14ac:dyDescent="0.25">
      <c r="A854">
        <v>1696</v>
      </c>
      <c r="B854">
        <v>0</v>
      </c>
      <c r="C854">
        <v>0</v>
      </c>
      <c r="D854">
        <v>0</v>
      </c>
      <c r="E854">
        <v>0</v>
      </c>
      <c r="F854">
        <v>-1</v>
      </c>
      <c r="G854">
        <v>0</v>
      </c>
      <c r="H854" s="2">
        <f>H853+$H$2*(Table1[[#This Row],[debug'[0']]]-H853)</f>
        <v>-0.13782700491673441</v>
      </c>
    </row>
    <row r="855" spans="1:8" x14ac:dyDescent="0.25">
      <c r="A855">
        <v>1698</v>
      </c>
      <c r="B855">
        <v>1</v>
      </c>
      <c r="C855">
        <v>0</v>
      </c>
      <c r="D855">
        <v>0</v>
      </c>
      <c r="E855">
        <v>0</v>
      </c>
      <c r="F855">
        <v>-1</v>
      </c>
      <c r="G855">
        <v>0</v>
      </c>
      <c r="H855" s="2">
        <f>H854+$H$2*(Table1[[#This Row],[debug'[0']]]-H854)</f>
        <v>-3.05893361256597E-2</v>
      </c>
    </row>
    <row r="856" spans="1:8" x14ac:dyDescent="0.25">
      <c r="A856">
        <v>1700</v>
      </c>
      <c r="B856">
        <v>1</v>
      </c>
      <c r="C856">
        <v>0</v>
      </c>
      <c r="D856">
        <v>0</v>
      </c>
      <c r="E856">
        <v>0</v>
      </c>
      <c r="F856">
        <v>-1</v>
      </c>
      <c r="G856">
        <v>0</v>
      </c>
      <c r="H856" s="2">
        <f>H855+$H$2*(Table1[[#This Row],[debug'[0']]]-H855)</f>
        <v>6.6541420491550929E-2</v>
      </c>
    </row>
    <row r="857" spans="1:8" x14ac:dyDescent="0.25">
      <c r="A857">
        <v>1702</v>
      </c>
      <c r="B857">
        <v>1</v>
      </c>
      <c r="C857">
        <v>1</v>
      </c>
      <c r="D857">
        <v>0</v>
      </c>
      <c r="E857">
        <v>0</v>
      </c>
      <c r="F857">
        <v>-1</v>
      </c>
      <c r="G857">
        <v>0</v>
      </c>
      <c r="H857" s="2">
        <f>H856+$H$2*(Table1[[#This Row],[debug'[0']]]-H856)</f>
        <v>0.15451781896597416</v>
      </c>
    </row>
    <row r="858" spans="1:8" x14ac:dyDescent="0.25">
      <c r="A858">
        <v>1704</v>
      </c>
      <c r="B858">
        <v>0</v>
      </c>
      <c r="C858">
        <v>0</v>
      </c>
      <c r="D858">
        <v>0</v>
      </c>
      <c r="E858">
        <v>0</v>
      </c>
      <c r="F858">
        <v>-1</v>
      </c>
      <c r="G858">
        <v>0</v>
      </c>
      <c r="H858" s="2">
        <f>H857+$H$2*(Table1[[#This Row],[debug'[0']]]-H857)</f>
        <v>0.13995485761860751</v>
      </c>
    </row>
    <row r="859" spans="1:8" x14ac:dyDescent="0.25">
      <c r="A859">
        <v>1706</v>
      </c>
      <c r="B859">
        <v>1</v>
      </c>
      <c r="C859">
        <v>1</v>
      </c>
      <c r="D859">
        <v>0</v>
      </c>
      <c r="E859">
        <v>0</v>
      </c>
      <c r="F859">
        <v>-1</v>
      </c>
      <c r="G859">
        <v>0</v>
      </c>
      <c r="H859" s="2">
        <f>H858+$H$2*(Table1[[#This Row],[debug'[0']]]-H858)</f>
        <v>0.22101220265043664</v>
      </c>
    </row>
    <row r="860" spans="1:8" x14ac:dyDescent="0.25">
      <c r="A860">
        <v>1708</v>
      </c>
      <c r="B860">
        <v>-1</v>
      </c>
      <c r="C860">
        <v>1</v>
      </c>
      <c r="D860">
        <v>0</v>
      </c>
      <c r="E860">
        <v>0</v>
      </c>
      <c r="F860">
        <v>0</v>
      </c>
      <c r="G860">
        <v>0</v>
      </c>
      <c r="H860" s="2">
        <f>H859+$H$2*(Table1[[#This Row],[debug'[0']]]-H859)</f>
        <v>0.10593451367673354</v>
      </c>
    </row>
    <row r="861" spans="1:8" x14ac:dyDescent="0.25">
      <c r="A861">
        <v>1710</v>
      </c>
      <c r="B861">
        <v>0</v>
      </c>
      <c r="C861">
        <v>0</v>
      </c>
      <c r="D861">
        <v>0</v>
      </c>
      <c r="E861">
        <v>0</v>
      </c>
      <c r="F861">
        <v>-1</v>
      </c>
      <c r="G861">
        <v>0</v>
      </c>
      <c r="H861" s="2">
        <f>H860+$H$2*(Table1[[#This Row],[debug'[0']]]-H860)</f>
        <v>9.5950420978880527E-2</v>
      </c>
    </row>
    <row r="862" spans="1:8" x14ac:dyDescent="0.25">
      <c r="A862">
        <v>1712</v>
      </c>
      <c r="B862">
        <v>-1</v>
      </c>
      <c r="C862">
        <v>1</v>
      </c>
      <c r="D862">
        <v>0</v>
      </c>
      <c r="E862">
        <v>0</v>
      </c>
      <c r="F862">
        <v>0</v>
      </c>
      <c r="G862">
        <v>0</v>
      </c>
      <c r="H862" s="2">
        <f>H861+$H$2*(Table1[[#This Row],[debug'[0']]]-H861)</f>
        <v>-7.3404727584962387E-3</v>
      </c>
    </row>
    <row r="863" spans="1:8" x14ac:dyDescent="0.25">
      <c r="A863">
        <v>1714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0</v>
      </c>
      <c r="H863" s="2">
        <f>H862+$H$2*(Table1[[#This Row],[debug'[0']]]-H862)</f>
        <v>-6.6486494997372051E-3</v>
      </c>
    </row>
    <row r="864" spans="1:8" x14ac:dyDescent="0.25">
      <c r="A864">
        <v>1716</v>
      </c>
      <c r="B864">
        <v>0</v>
      </c>
      <c r="C864">
        <v>1</v>
      </c>
      <c r="D864">
        <v>0</v>
      </c>
      <c r="E864">
        <v>0</v>
      </c>
      <c r="F864">
        <v>0</v>
      </c>
      <c r="G864">
        <v>0</v>
      </c>
      <c r="H864" s="2">
        <f>H863+$H$2*(Table1[[#This Row],[debug'[0']]]-H863)</f>
        <v>-6.0220290469971691E-3</v>
      </c>
    </row>
    <row r="865" spans="1:8" x14ac:dyDescent="0.25">
      <c r="A865">
        <v>1718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 s="2">
        <f>H864+$H$2*(Table1[[#This Row],[debug'[0']]]-H864)</f>
        <v>-5.4544661805846495E-3</v>
      </c>
    </row>
    <row r="866" spans="1:8" x14ac:dyDescent="0.25">
      <c r="A866">
        <v>1720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0</v>
      </c>
      <c r="H866" s="2">
        <f>H865+$H$2*(Table1[[#This Row],[debug'[0']]]-H865)</f>
        <v>-4.9403948541192882E-3</v>
      </c>
    </row>
    <row r="867" spans="1:8" x14ac:dyDescent="0.25">
      <c r="A867">
        <v>1722</v>
      </c>
      <c r="B867">
        <v>-2</v>
      </c>
      <c r="C867">
        <v>1</v>
      </c>
      <c r="D867">
        <v>0</v>
      </c>
      <c r="E867">
        <v>0</v>
      </c>
      <c r="F867">
        <v>0</v>
      </c>
      <c r="G867">
        <v>0</v>
      </c>
      <c r="H867" s="2">
        <f>H866+$H$2*(Table1[[#This Row],[debug'[0']]]-H866)</f>
        <v>-0.19297033282412085</v>
      </c>
    </row>
    <row r="868" spans="1:8" x14ac:dyDescent="0.25">
      <c r="A868">
        <v>1724</v>
      </c>
      <c r="B868">
        <v>-1</v>
      </c>
      <c r="C868">
        <v>1</v>
      </c>
      <c r="D868">
        <v>0</v>
      </c>
      <c r="E868">
        <v>0</v>
      </c>
      <c r="F868">
        <v>0</v>
      </c>
      <c r="G868">
        <v>0</v>
      </c>
      <c r="H868" s="2">
        <f>H867+$H$2*(Table1[[#This Row],[debug'[0']]]-H867)</f>
        <v>-0.26903108703298356</v>
      </c>
    </row>
    <row r="869" spans="1:8" x14ac:dyDescent="0.25">
      <c r="A869">
        <v>1726</v>
      </c>
      <c r="B869">
        <v>-1</v>
      </c>
      <c r="C869">
        <v>2</v>
      </c>
      <c r="D869">
        <v>0</v>
      </c>
      <c r="E869">
        <v>0</v>
      </c>
      <c r="F869">
        <v>0</v>
      </c>
      <c r="G869">
        <v>0</v>
      </c>
      <c r="H869" s="2">
        <f>H868+$H$2*(Table1[[#This Row],[debug'[0']]]-H868)</f>
        <v>-0.33792328404237443</v>
      </c>
    </row>
    <row r="870" spans="1:8" x14ac:dyDescent="0.25">
      <c r="A870">
        <v>1728</v>
      </c>
      <c r="B870">
        <v>-1</v>
      </c>
      <c r="C870">
        <v>1</v>
      </c>
      <c r="D870">
        <v>0</v>
      </c>
      <c r="E870">
        <v>0</v>
      </c>
      <c r="F870">
        <v>0</v>
      </c>
      <c r="G870">
        <v>0</v>
      </c>
      <c r="H870" s="2">
        <f>H869+$H$2*(Table1[[#This Row],[debug'[0']]]-H869)</f>
        <v>-0.40032254445133442</v>
      </c>
    </row>
    <row r="871" spans="1:8" x14ac:dyDescent="0.25">
      <c r="A871">
        <v>1730</v>
      </c>
      <c r="B871">
        <v>-1</v>
      </c>
      <c r="C871">
        <v>1</v>
      </c>
      <c r="D871">
        <v>0</v>
      </c>
      <c r="E871">
        <v>0</v>
      </c>
      <c r="F871">
        <v>0</v>
      </c>
      <c r="G871">
        <v>0</v>
      </c>
      <c r="H871" s="2">
        <f>H870+$H$2*(Table1[[#This Row],[debug'[0']]]-H870)</f>
        <v>-0.45684081311758762</v>
      </c>
    </row>
    <row r="872" spans="1:8" x14ac:dyDescent="0.25">
      <c r="A872">
        <v>1732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0</v>
      </c>
      <c r="H872" s="2">
        <f>H871+$H$2*(Table1[[#This Row],[debug'[0']]]-H871)</f>
        <v>-0.41378458084708158</v>
      </c>
    </row>
    <row r="873" spans="1:8" x14ac:dyDescent="0.25">
      <c r="A873">
        <v>1734</v>
      </c>
      <c r="B873">
        <v>-1</v>
      </c>
      <c r="C873">
        <v>1</v>
      </c>
      <c r="D873">
        <v>0</v>
      </c>
      <c r="E873">
        <v>0</v>
      </c>
      <c r="F873">
        <v>1</v>
      </c>
      <c r="G873">
        <v>0</v>
      </c>
      <c r="H873" s="2">
        <f>H872+$H$2*(Table1[[#This Row],[debug'[0']]]-H872)</f>
        <v>-0.46903408247403766</v>
      </c>
    </row>
    <row r="874" spans="1:8" x14ac:dyDescent="0.25">
      <c r="A874">
        <v>1736</v>
      </c>
      <c r="B874">
        <v>0</v>
      </c>
      <c r="C874">
        <v>1</v>
      </c>
      <c r="D874">
        <v>0</v>
      </c>
      <c r="E874">
        <v>0</v>
      </c>
      <c r="F874">
        <v>1</v>
      </c>
      <c r="G874">
        <v>0</v>
      </c>
      <c r="H874" s="2">
        <f>H873+$H$2*(Table1[[#This Row],[debug'[0']]]-H873)</f>
        <v>-0.42482866164052768</v>
      </c>
    </row>
    <row r="875" spans="1:8" x14ac:dyDescent="0.25">
      <c r="A875">
        <v>1738</v>
      </c>
      <c r="B875">
        <v>0</v>
      </c>
      <c r="C875">
        <v>1</v>
      </c>
      <c r="D875">
        <v>0</v>
      </c>
      <c r="E875">
        <v>0</v>
      </c>
      <c r="F875">
        <v>1</v>
      </c>
      <c r="G875">
        <v>0</v>
      </c>
      <c r="H875" s="2">
        <f>H874+$H$2*(Table1[[#This Row],[debug'[0']]]-H874)</f>
        <v>-0.38478950356719971</v>
      </c>
    </row>
    <row r="876" spans="1:8" x14ac:dyDescent="0.25">
      <c r="A876">
        <v>1740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0</v>
      </c>
      <c r="H876" s="2">
        <f>H875+$H$2*(Table1[[#This Row],[debug'[0']]]-H875)</f>
        <v>-0.34852394723964436</v>
      </c>
    </row>
    <row r="877" spans="1:8" x14ac:dyDescent="0.25">
      <c r="A877">
        <v>1742</v>
      </c>
      <c r="B877">
        <v>-1</v>
      </c>
      <c r="C877">
        <v>0</v>
      </c>
      <c r="D877">
        <v>0</v>
      </c>
      <c r="E877">
        <v>0</v>
      </c>
      <c r="F877">
        <v>1</v>
      </c>
      <c r="G877">
        <v>0</v>
      </c>
      <c r="H877" s="2">
        <f>H876+$H$2*(Table1[[#This Row],[debug'[0']]]-H876)</f>
        <v>-0.40992411867989265</v>
      </c>
    </row>
    <row r="878" spans="1:8" x14ac:dyDescent="0.25">
      <c r="A878">
        <v>1744</v>
      </c>
      <c r="B878">
        <v>0</v>
      </c>
      <c r="C878">
        <v>0</v>
      </c>
      <c r="D878">
        <v>0</v>
      </c>
      <c r="E878">
        <v>0</v>
      </c>
      <c r="F878">
        <v>1</v>
      </c>
      <c r="G878">
        <v>0</v>
      </c>
      <c r="H878" s="2">
        <f>H877+$H$2*(Table1[[#This Row],[debug'[0']]]-H877)</f>
        <v>-0.37128968068667201</v>
      </c>
    </row>
    <row r="879" spans="1:8" x14ac:dyDescent="0.25">
      <c r="A879">
        <v>1746</v>
      </c>
      <c r="B879">
        <v>0</v>
      </c>
      <c r="C879">
        <v>0</v>
      </c>
      <c r="D879">
        <v>0</v>
      </c>
      <c r="E879">
        <v>0</v>
      </c>
      <c r="F879">
        <v>1</v>
      </c>
      <c r="G879">
        <v>0</v>
      </c>
      <c r="H879" s="2">
        <f>H878+$H$2*(Table1[[#This Row],[debug'[0']]]-H878)</f>
        <v>-0.33629645269070352</v>
      </c>
    </row>
    <row r="880" spans="1:8" x14ac:dyDescent="0.25">
      <c r="A880">
        <v>1748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0</v>
      </c>
      <c r="H880" s="2">
        <f>H879+$H$2*(Table1[[#This Row],[debug'[0']]]-H879)</f>
        <v>-0.30460125873466087</v>
      </c>
    </row>
    <row r="881" spans="1:8" x14ac:dyDescent="0.25">
      <c r="A881">
        <v>1750</v>
      </c>
      <c r="B881">
        <v>0</v>
      </c>
      <c r="C881">
        <v>0</v>
      </c>
      <c r="D881">
        <v>0</v>
      </c>
      <c r="E881">
        <v>0</v>
      </c>
      <c r="F881">
        <v>1</v>
      </c>
      <c r="G881">
        <v>0</v>
      </c>
      <c r="H881" s="2">
        <f>H880+$H$2*(Table1[[#This Row],[debug'[0']]]-H880)</f>
        <v>-0.27589326643321044</v>
      </c>
    </row>
    <row r="882" spans="1:8" x14ac:dyDescent="0.25">
      <c r="A882">
        <v>1752</v>
      </c>
      <c r="B882">
        <v>0</v>
      </c>
      <c r="C882">
        <v>-1</v>
      </c>
      <c r="D882">
        <v>0</v>
      </c>
      <c r="E882">
        <v>0</v>
      </c>
      <c r="F882">
        <v>1</v>
      </c>
      <c r="G882">
        <v>0</v>
      </c>
      <c r="H882" s="2">
        <f>H881+$H$2*(Table1[[#This Row],[debug'[0']]]-H881)</f>
        <v>-0.24989093866316647</v>
      </c>
    </row>
    <row r="883" spans="1:8" x14ac:dyDescent="0.25">
      <c r="A883">
        <v>1754</v>
      </c>
      <c r="B883">
        <v>0</v>
      </c>
      <c r="C883">
        <v>-1</v>
      </c>
      <c r="D883">
        <v>0</v>
      </c>
      <c r="E883">
        <v>0</v>
      </c>
      <c r="F883">
        <v>1</v>
      </c>
      <c r="G883">
        <v>0</v>
      </c>
      <c r="H883" s="2">
        <f>H882+$H$2*(Table1[[#This Row],[debug'[0']]]-H882)</f>
        <v>-0.22633927255008063</v>
      </c>
    </row>
    <row r="884" spans="1:8" x14ac:dyDescent="0.25">
      <c r="A884">
        <v>1756</v>
      </c>
      <c r="B884">
        <v>0</v>
      </c>
      <c r="C884">
        <v>-1</v>
      </c>
      <c r="D884">
        <v>0</v>
      </c>
      <c r="E884">
        <v>0</v>
      </c>
      <c r="F884">
        <v>1</v>
      </c>
      <c r="G884">
        <v>0</v>
      </c>
      <c r="H884" s="2">
        <f>H883+$H$2*(Table1[[#This Row],[debug'[0']]]-H883)</f>
        <v>-0.20500729867421488</v>
      </c>
    </row>
    <row r="885" spans="1:8" x14ac:dyDescent="0.25">
      <c r="A885">
        <v>1758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 s="2">
        <f>H884+$H$2*(Table1[[#This Row],[debug'[0']]]-H884)</f>
        <v>-0.18568581597079883</v>
      </c>
    </row>
    <row r="886" spans="1:8" x14ac:dyDescent="0.25">
      <c r="A886">
        <v>1760</v>
      </c>
      <c r="B886">
        <v>1</v>
      </c>
      <c r="C886">
        <v>-1</v>
      </c>
      <c r="D886">
        <v>0</v>
      </c>
      <c r="E886">
        <v>0</v>
      </c>
      <c r="F886">
        <v>0</v>
      </c>
      <c r="G886">
        <v>0</v>
      </c>
      <c r="H886" s="2">
        <f>H885+$H$2*(Table1[[#This Row],[debug'[0']]]-H885)</f>
        <v>-7.3937560503214414E-2</v>
      </c>
    </row>
    <row r="887" spans="1:8" x14ac:dyDescent="0.25">
      <c r="A887">
        <v>1762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 s="2">
        <f>H886+$H$2*(Table1[[#This Row],[debug'[0']]]-H886)</f>
        <v>2.7278670011516848E-2</v>
      </c>
    </row>
    <row r="888" spans="1:8" x14ac:dyDescent="0.25">
      <c r="A888">
        <v>1764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 s="2">
        <f>H887+$H$2*(Table1[[#This Row],[debug'[0']]]-H887)</f>
        <v>0.11895549553997418</v>
      </c>
    </row>
    <row r="889" spans="1:8" x14ac:dyDescent="0.25">
      <c r="A889">
        <v>1766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 s="2">
        <f>H888+$H$2*(Table1[[#This Row],[debug'[0']]]-H888)</f>
        <v>0.20199198382089248</v>
      </c>
    </row>
    <row r="890" spans="1:8" x14ac:dyDescent="0.25">
      <c r="A890">
        <v>1768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 s="2">
        <f>H889+$H$2*(Table1[[#This Row],[debug'[0']]]-H889)</f>
        <v>0.18295468784722016</v>
      </c>
    </row>
    <row r="891" spans="1:8" x14ac:dyDescent="0.25">
      <c r="A891">
        <v>1770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 s="2">
        <f>H890+$H$2*(Table1[[#This Row],[debug'[0']]]-H890)</f>
        <v>0.16571161474880094</v>
      </c>
    </row>
    <row r="892" spans="1:8" x14ac:dyDescent="0.25">
      <c r="A892">
        <v>1772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 s="2">
        <f>H891+$H$2*(Table1[[#This Row],[debug'[0']]]-H891)</f>
        <v>0.15009366300352089</v>
      </c>
    </row>
    <row r="893" spans="1:8" x14ac:dyDescent="0.25">
      <c r="A893">
        <v>1774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 s="2">
        <f>H892+$H$2*(Table1[[#This Row],[debug'[0']]]-H892)</f>
        <v>0.1359476685322536</v>
      </c>
    </row>
    <row r="894" spans="1:8" x14ac:dyDescent="0.25">
      <c r="A894">
        <v>1776</v>
      </c>
      <c r="B894">
        <v>0</v>
      </c>
      <c r="C894">
        <v>-1</v>
      </c>
      <c r="D894">
        <v>0</v>
      </c>
      <c r="E894">
        <v>0</v>
      </c>
      <c r="F894">
        <v>0</v>
      </c>
      <c r="G894">
        <v>0</v>
      </c>
      <c r="H894" s="2">
        <f>H893+$H$2*(Table1[[#This Row],[debug'[0']]]-H893)</f>
        <v>0.12313490263024596</v>
      </c>
    </row>
    <row r="895" spans="1:8" x14ac:dyDescent="0.25">
      <c r="A895">
        <v>1778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 s="2">
        <f>H894+$H$2*(Table1[[#This Row],[debug'[0']]]-H894)</f>
        <v>0.1115297114651357</v>
      </c>
    </row>
    <row r="896" spans="1:8" x14ac:dyDescent="0.25">
      <c r="A896">
        <v>1780</v>
      </c>
      <c r="B896">
        <v>0</v>
      </c>
      <c r="C896">
        <v>-1</v>
      </c>
      <c r="D896">
        <v>0</v>
      </c>
      <c r="E896">
        <v>0</v>
      </c>
      <c r="F896">
        <v>0</v>
      </c>
      <c r="G896">
        <v>0</v>
      </c>
      <c r="H896" s="2">
        <f>H895+$H$2*(Table1[[#This Row],[debug'[0']]]-H895)</f>
        <v>0.10101828379925991</v>
      </c>
    </row>
    <row r="897" spans="1:8" x14ac:dyDescent="0.25">
      <c r="A897">
        <v>1782</v>
      </c>
      <c r="B897">
        <v>0</v>
      </c>
      <c r="C897">
        <v>-1</v>
      </c>
      <c r="D897">
        <v>0</v>
      </c>
      <c r="E897">
        <v>0</v>
      </c>
      <c r="F897">
        <v>0</v>
      </c>
      <c r="G897">
        <v>0</v>
      </c>
      <c r="H897" s="2">
        <f>H896+$H$2*(Table1[[#This Row],[debug'[0']]]-H896)</f>
        <v>9.1497534851399803E-2</v>
      </c>
    </row>
    <row r="898" spans="1:8" x14ac:dyDescent="0.25">
      <c r="A898">
        <v>1784</v>
      </c>
      <c r="B898">
        <v>0</v>
      </c>
      <c r="C898">
        <v>-1</v>
      </c>
      <c r="D898">
        <v>0</v>
      </c>
      <c r="E898">
        <v>0</v>
      </c>
      <c r="F898">
        <v>0</v>
      </c>
      <c r="G898">
        <v>0</v>
      </c>
      <c r="H898" s="2">
        <f>H897+$H$2*(Table1[[#This Row],[debug'[0']]]-H897)</f>
        <v>8.2874095352077792E-2</v>
      </c>
    </row>
    <row r="899" spans="1:8" x14ac:dyDescent="0.25">
      <c r="A899">
        <v>1786</v>
      </c>
      <c r="B899">
        <v>0</v>
      </c>
      <c r="C899">
        <v>-1</v>
      </c>
      <c r="D899">
        <v>0</v>
      </c>
      <c r="E899">
        <v>0</v>
      </c>
      <c r="F899">
        <v>0</v>
      </c>
      <c r="G899">
        <v>0</v>
      </c>
      <c r="H899" s="2">
        <f>H898+$H$2*(Table1[[#This Row],[debug'[0']]]-H898)</f>
        <v>7.506339587814817E-2</v>
      </c>
    </row>
    <row r="900" spans="1:8" x14ac:dyDescent="0.25">
      <c r="A900">
        <v>1788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 s="2">
        <f>H899+$H$2*(Table1[[#This Row],[debug'[0']]]-H899)</f>
        <v>6.7988837486819387E-2</v>
      </c>
    </row>
    <row r="901" spans="1:8" x14ac:dyDescent="0.25">
      <c r="A901">
        <v>1790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 s="2">
        <f>H900+$H$2*(Table1[[#This Row],[debug'[0']]]-H900)</f>
        <v>6.158104051557832E-2</v>
      </c>
    </row>
    <row r="902" spans="1:8" x14ac:dyDescent="0.25">
      <c r="A902">
        <v>1792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 s="2">
        <f>H901+$H$2*(Table1[[#This Row],[debug'[0']]]-H901)</f>
        <v>5.5777164181053634E-2</v>
      </c>
    </row>
    <row r="903" spans="1:8" x14ac:dyDescent="0.25">
      <c r="A903">
        <v>1794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 s="2">
        <f>H902+$H$2*(Table1[[#This Row],[debug'[0']]]-H902)</f>
        <v>5.0520290304175541E-2</v>
      </c>
    </row>
    <row r="904" spans="1:8" x14ac:dyDescent="0.25">
      <c r="A904">
        <v>1796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 s="2">
        <f>H903+$H$2*(Table1[[#This Row],[debug'[0']]]-H903)</f>
        <v>4.5758865117870896E-2</v>
      </c>
    </row>
    <row r="905" spans="1:8" x14ac:dyDescent="0.25">
      <c r="A905">
        <v>1798</v>
      </c>
      <c r="B905">
        <v>-1</v>
      </c>
      <c r="C905">
        <v>1</v>
      </c>
      <c r="D905">
        <v>0</v>
      </c>
      <c r="E905">
        <v>0</v>
      </c>
      <c r="F905">
        <v>0</v>
      </c>
      <c r="G905">
        <v>0</v>
      </c>
      <c r="H905" s="2">
        <f>H904+$H$2*(Table1[[#This Row],[debug'[0']]]-H904)</f>
        <v>-5.2801585924550178E-2</v>
      </c>
    </row>
    <row r="906" spans="1:8" x14ac:dyDescent="0.25">
      <c r="A906">
        <v>1800</v>
      </c>
      <c r="B906">
        <v>0</v>
      </c>
      <c r="C906">
        <v>1</v>
      </c>
      <c r="D906">
        <v>0</v>
      </c>
      <c r="E906">
        <v>0</v>
      </c>
      <c r="F906">
        <v>0</v>
      </c>
      <c r="G906">
        <v>0</v>
      </c>
      <c r="H906" s="2">
        <f>H905+$H$2*(Table1[[#This Row],[debug'[0']]]-H905)</f>
        <v>-4.7825153691396463E-2</v>
      </c>
    </row>
    <row r="907" spans="1:8" x14ac:dyDescent="0.25">
      <c r="A907">
        <v>1802</v>
      </c>
      <c r="B907">
        <v>-1</v>
      </c>
      <c r="C907">
        <v>1</v>
      </c>
      <c r="D907">
        <v>0</v>
      </c>
      <c r="E907">
        <v>0</v>
      </c>
      <c r="F907">
        <v>0</v>
      </c>
      <c r="G907">
        <v>0</v>
      </c>
      <c r="H907" s="2">
        <f>H906+$H$2*(Table1[[#This Row],[debug'[0']]]-H906)</f>
        <v>-0.13756551875427941</v>
      </c>
    </row>
    <row r="908" spans="1:8" x14ac:dyDescent="0.25">
      <c r="A908">
        <v>1804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0</v>
      </c>
      <c r="H908" s="2">
        <f>H907+$H$2*(Table1[[#This Row],[debug'[0']]]-H907)</f>
        <v>-0.12460027406110802</v>
      </c>
    </row>
    <row r="909" spans="1:8" x14ac:dyDescent="0.25">
      <c r="A909">
        <v>1806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0</v>
      </c>
      <c r="H909" s="2">
        <f>H908+$H$2*(Table1[[#This Row],[debug'[0']]]-H908)</f>
        <v>-0.11285697489233847</v>
      </c>
    </row>
    <row r="910" spans="1:8" x14ac:dyDescent="0.25">
      <c r="A910">
        <v>1808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 s="2">
        <f>H909+$H$2*(Table1[[#This Row],[debug'[0']]]-H909)</f>
        <v>-0.10222045559549432</v>
      </c>
    </row>
    <row r="911" spans="1:8" x14ac:dyDescent="0.25">
      <c r="A911">
        <v>1810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 s="2">
        <f>H910+$H$2*(Table1[[#This Row],[debug'[0']]]-H910)</f>
        <v>1.661374982561678E-3</v>
      </c>
    </row>
    <row r="912" spans="1:8" x14ac:dyDescent="0.25">
      <c r="A912">
        <v>1812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 s="2">
        <f>H911+$H$2*(Table1[[#This Row],[debug'[0']]]-H911)</f>
        <v>9.5752573687053255E-2</v>
      </c>
    </row>
    <row r="913" spans="1:8" x14ac:dyDescent="0.25">
      <c r="A913">
        <v>1814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 s="2">
        <f>H912+$H$2*(Table1[[#This Row],[debug'[0']]]-H912)</f>
        <v>0.18097588583302018</v>
      </c>
    </row>
    <row r="914" spans="1:8" x14ac:dyDescent="0.25">
      <c r="A914">
        <v>1816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 s="2">
        <f>H913+$H$2*(Table1[[#This Row],[debug'[0']]]-H913)</f>
        <v>0.25816709003841631</v>
      </c>
    </row>
    <row r="915" spans="1:8" x14ac:dyDescent="0.25">
      <c r="A915">
        <v>1818</v>
      </c>
      <c r="B915">
        <v>1</v>
      </c>
      <c r="C915">
        <v>0</v>
      </c>
      <c r="D915">
        <v>1</v>
      </c>
      <c r="E915">
        <v>0</v>
      </c>
      <c r="F915">
        <v>0</v>
      </c>
      <c r="G915">
        <v>0</v>
      </c>
      <c r="H915" s="2">
        <f>H914+$H$2*(Table1[[#This Row],[debug'[0']]]-H914)</f>
        <v>0.32808319464220981</v>
      </c>
    </row>
    <row r="916" spans="1:8" x14ac:dyDescent="0.25">
      <c r="A916">
        <v>1820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 s="2">
        <f>H915+$H$2*(Table1[[#This Row],[debug'[0']]]-H915)</f>
        <v>0.39140986162827651</v>
      </c>
    </row>
    <row r="917" spans="1:8" x14ac:dyDescent="0.25">
      <c r="A917">
        <v>1822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 s="2">
        <f>H916+$H$2*(Table1[[#This Row],[debug'[0']]]-H916)</f>
        <v>0.44876813086095058</v>
      </c>
    </row>
    <row r="918" spans="1:8" x14ac:dyDescent="0.25">
      <c r="A918">
        <v>1824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 s="2">
        <f>H917+$H$2*(Table1[[#This Row],[debug'[0']]]-H917)</f>
        <v>0.50072051057630484</v>
      </c>
    </row>
    <row r="919" spans="1:8" x14ac:dyDescent="0.25">
      <c r="A919">
        <v>1826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 s="2">
        <f>H918+$H$2*(Table1[[#This Row],[debug'[0']]]-H918)</f>
        <v>0.54777649385815119</v>
      </c>
    </row>
    <row r="920" spans="1:8" x14ac:dyDescent="0.25">
      <c r="A920">
        <v>1828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 s="2">
        <f>H919+$H$2*(Table1[[#This Row],[debug'[0']]]-H919)</f>
        <v>0.49614977559073292</v>
      </c>
    </row>
    <row r="921" spans="1:8" x14ac:dyDescent="0.25">
      <c r="A921">
        <v>1830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 s="2">
        <f>H920+$H$2*(Table1[[#This Row],[debug'[0']]]-H920)</f>
        <v>0.54363654049614463</v>
      </c>
    </row>
    <row r="922" spans="1:8" x14ac:dyDescent="0.25">
      <c r="A922">
        <v>1832</v>
      </c>
      <c r="B922">
        <v>0</v>
      </c>
      <c r="C922">
        <v>1</v>
      </c>
      <c r="D922">
        <v>0</v>
      </c>
      <c r="E922">
        <v>0</v>
      </c>
      <c r="F922">
        <v>0</v>
      </c>
      <c r="G922">
        <v>0</v>
      </c>
      <c r="H922" s="2">
        <f>H921+$H$2*(Table1[[#This Row],[debug'[0']]]-H921)</f>
        <v>0.49240000364077491</v>
      </c>
    </row>
    <row r="923" spans="1:8" x14ac:dyDescent="0.25">
      <c r="A923">
        <v>1834</v>
      </c>
      <c r="B923">
        <v>0</v>
      </c>
      <c r="C923">
        <v>1</v>
      </c>
      <c r="D923">
        <v>0</v>
      </c>
      <c r="E923">
        <v>0</v>
      </c>
      <c r="F923">
        <v>0</v>
      </c>
      <c r="G923">
        <v>0</v>
      </c>
      <c r="H923" s="2">
        <f>H922+$H$2*(Table1[[#This Row],[debug'[0']]]-H922)</f>
        <v>0.44599239661881152</v>
      </c>
    </row>
    <row r="924" spans="1:8" x14ac:dyDescent="0.25">
      <c r="A924">
        <v>1836</v>
      </c>
      <c r="B924">
        <v>0</v>
      </c>
      <c r="C924">
        <v>1</v>
      </c>
      <c r="D924">
        <v>0</v>
      </c>
      <c r="E924">
        <v>0</v>
      </c>
      <c r="F924">
        <v>0</v>
      </c>
      <c r="G924">
        <v>0</v>
      </c>
      <c r="H924" s="2">
        <f>H923+$H$2*(Table1[[#This Row],[debug'[0']]]-H923)</f>
        <v>0.40395860351557461</v>
      </c>
    </row>
    <row r="925" spans="1:8" x14ac:dyDescent="0.25">
      <c r="A925">
        <v>1838</v>
      </c>
      <c r="B925">
        <v>-1</v>
      </c>
      <c r="C925">
        <v>1</v>
      </c>
      <c r="D925">
        <v>0</v>
      </c>
      <c r="E925">
        <v>0</v>
      </c>
      <c r="F925">
        <v>0</v>
      </c>
      <c r="G925">
        <v>0</v>
      </c>
      <c r="H925" s="2">
        <f>H924+$H$2*(Table1[[#This Row],[debug'[0']]]-H924)</f>
        <v>0.27163862247311321</v>
      </c>
    </row>
    <row r="926" spans="1:8" x14ac:dyDescent="0.25">
      <c r="A926">
        <v>1840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 s="2">
        <f>H925+$H$2*(Table1[[#This Row],[debug'[0']]]-H925)</f>
        <v>0.24603728544932971</v>
      </c>
    </row>
    <row r="927" spans="1:8" x14ac:dyDescent="0.25">
      <c r="A927">
        <v>1842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 s="2">
        <f>H926+$H$2*(Table1[[#This Row],[debug'[0']]]-H926)</f>
        <v>0.22284881759502603</v>
      </c>
    </row>
    <row r="928" spans="1:8" x14ac:dyDescent="0.25">
      <c r="A928">
        <v>1844</v>
      </c>
      <c r="B928">
        <v>0</v>
      </c>
      <c r="C928">
        <v>-1</v>
      </c>
      <c r="D928">
        <v>0</v>
      </c>
      <c r="E928">
        <v>0</v>
      </c>
      <c r="F928">
        <v>0</v>
      </c>
      <c r="G928">
        <v>0</v>
      </c>
      <c r="H928" s="2">
        <f>H927+$H$2*(Table1[[#This Row],[debug'[0']]]-H927)</f>
        <v>0.20184581134849486</v>
      </c>
    </row>
    <row r="929" spans="1:8" x14ac:dyDescent="0.25">
      <c r="A929">
        <v>1846</v>
      </c>
      <c r="B929">
        <v>0</v>
      </c>
      <c r="C929">
        <v>-1</v>
      </c>
      <c r="D929">
        <v>0</v>
      </c>
      <c r="E929">
        <v>0</v>
      </c>
      <c r="F929">
        <v>0</v>
      </c>
      <c r="G929">
        <v>0</v>
      </c>
      <c r="H929" s="2">
        <f>H928+$H$2*(Table1[[#This Row],[debug'[0']]]-H928)</f>
        <v>0.18282229180578577</v>
      </c>
    </row>
    <row r="930" spans="1:8" x14ac:dyDescent="0.25">
      <c r="A930">
        <v>1848</v>
      </c>
      <c r="B930">
        <v>0</v>
      </c>
      <c r="C930">
        <v>-1</v>
      </c>
      <c r="D930">
        <v>0</v>
      </c>
      <c r="E930">
        <v>0</v>
      </c>
      <c r="F930">
        <v>0</v>
      </c>
      <c r="G930">
        <v>0</v>
      </c>
      <c r="H930" s="2">
        <f>H929+$H$2*(Table1[[#This Row],[debug'[0']]]-H929)</f>
        <v>0.16559169674030058</v>
      </c>
    </row>
    <row r="931" spans="1:8" x14ac:dyDescent="0.25">
      <c r="A931">
        <v>1850</v>
      </c>
      <c r="B931">
        <v>1</v>
      </c>
      <c r="C931">
        <v>-1</v>
      </c>
      <c r="D931">
        <v>0</v>
      </c>
      <c r="E931">
        <v>0</v>
      </c>
      <c r="F931">
        <v>0</v>
      </c>
      <c r="G931">
        <v>0</v>
      </c>
      <c r="H931" s="2">
        <f>H930+$H$2*(Table1[[#This Row],[debug'[0']]]-H930)</f>
        <v>0.24423282660875045</v>
      </c>
    </row>
    <row r="932" spans="1:8" x14ac:dyDescent="0.25">
      <c r="A932">
        <v>1852</v>
      </c>
      <c r="B932">
        <v>0</v>
      </c>
      <c r="C932">
        <v>-1</v>
      </c>
      <c r="D932">
        <v>0</v>
      </c>
      <c r="E932">
        <v>0</v>
      </c>
      <c r="F932">
        <v>0</v>
      </c>
      <c r="G932">
        <v>0</v>
      </c>
      <c r="H932" s="2">
        <f>H931+$H$2*(Table1[[#This Row],[debug'[0']]]-H931)</f>
        <v>0.22121442499356486</v>
      </c>
    </row>
    <row r="933" spans="1:8" x14ac:dyDescent="0.25">
      <c r="A933">
        <v>1854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 s="2">
        <f>H932+$H$2*(Table1[[#This Row],[debug'[0']]]-H932)</f>
        <v>0.20036545662072866</v>
      </c>
    </row>
    <row r="934" spans="1:8" x14ac:dyDescent="0.25">
      <c r="A934">
        <v>1856</v>
      </c>
      <c r="B934">
        <v>1</v>
      </c>
      <c r="C934">
        <v>-1</v>
      </c>
      <c r="D934">
        <v>0</v>
      </c>
      <c r="E934">
        <v>0</v>
      </c>
      <c r="F934">
        <v>0</v>
      </c>
      <c r="G934">
        <v>0</v>
      </c>
      <c r="H934" s="2">
        <f>H933+$H$2*(Table1[[#This Row],[debug'[0']]]-H933)</f>
        <v>0.27572923683183709</v>
      </c>
    </row>
    <row r="935" spans="1:8" x14ac:dyDescent="0.25">
      <c r="A935">
        <v>1858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 s="2">
        <f>H934+$H$2*(Table1[[#This Row],[debug'[0']]]-H934)</f>
        <v>0.24974236848751249</v>
      </c>
    </row>
    <row r="936" spans="1:8" x14ac:dyDescent="0.25">
      <c r="A936">
        <v>1860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 s="2">
        <f>H935+$H$2*(Table1[[#This Row],[debug'[0']]]-H935)</f>
        <v>0.32045248439129176</v>
      </c>
    </row>
    <row r="937" spans="1:8" x14ac:dyDescent="0.25">
      <c r="A937">
        <v>1862</v>
      </c>
      <c r="B937">
        <v>0</v>
      </c>
      <c r="C937">
        <v>-1</v>
      </c>
      <c r="D937">
        <v>0</v>
      </c>
      <c r="E937">
        <v>0</v>
      </c>
      <c r="F937">
        <v>0</v>
      </c>
      <c r="G937">
        <v>0</v>
      </c>
      <c r="H937" s="2">
        <f>H936+$H$2*(Table1[[#This Row],[debug'[0']]]-H936)</f>
        <v>0.29025054926764338</v>
      </c>
    </row>
    <row r="938" spans="1:8" x14ac:dyDescent="0.25">
      <c r="A938">
        <v>1864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 s="2">
        <f>H937+$H$2*(Table1[[#This Row],[debug'[0']]]-H937)</f>
        <v>0.26289507946925444</v>
      </c>
    </row>
    <row r="939" spans="1:8" x14ac:dyDescent="0.25">
      <c r="A939">
        <v>1866</v>
      </c>
      <c r="B939">
        <v>0</v>
      </c>
      <c r="C939">
        <v>-1</v>
      </c>
      <c r="D939">
        <v>0</v>
      </c>
      <c r="E939">
        <v>0</v>
      </c>
      <c r="F939">
        <v>0</v>
      </c>
      <c r="G939">
        <v>0</v>
      </c>
      <c r="H939" s="2">
        <f>H938+$H$2*(Table1[[#This Row],[debug'[0']]]-H938)</f>
        <v>0.23811780195948901</v>
      </c>
    </row>
    <row r="940" spans="1:8" x14ac:dyDescent="0.25">
      <c r="A940">
        <v>1868</v>
      </c>
      <c r="B940">
        <v>-1</v>
      </c>
      <c r="C940">
        <v>-1</v>
      </c>
      <c r="D940">
        <v>0</v>
      </c>
      <c r="E940">
        <v>0</v>
      </c>
      <c r="F940">
        <v>0</v>
      </c>
      <c r="G940">
        <v>0</v>
      </c>
      <c r="H940" s="2">
        <f>H939+$H$2*(Table1[[#This Row],[debug'[0']]]-H939)</f>
        <v>0.12142794823204883</v>
      </c>
    </row>
    <row r="941" spans="1:8" x14ac:dyDescent="0.25">
      <c r="A941">
        <v>1870</v>
      </c>
      <c r="B941">
        <v>0</v>
      </c>
      <c r="C941">
        <v>-1</v>
      </c>
      <c r="D941">
        <v>0</v>
      </c>
      <c r="E941">
        <v>0</v>
      </c>
      <c r="F941">
        <v>0</v>
      </c>
      <c r="G941">
        <v>0</v>
      </c>
      <c r="H941" s="2">
        <f>H940+$H$2*(Table1[[#This Row],[debug'[0']]]-H940)</f>
        <v>0.10998363372886025</v>
      </c>
    </row>
    <row r="942" spans="1:8" x14ac:dyDescent="0.25">
      <c r="A942">
        <v>1872</v>
      </c>
      <c r="B942">
        <v>0</v>
      </c>
      <c r="C942">
        <v>-1</v>
      </c>
      <c r="D942">
        <v>0</v>
      </c>
      <c r="E942">
        <v>0</v>
      </c>
      <c r="F942">
        <v>0</v>
      </c>
      <c r="G942">
        <v>0</v>
      </c>
      <c r="H942" s="2">
        <f>H941+$H$2*(Table1[[#This Row],[debug'[0']]]-H941)</f>
        <v>9.9617920456729306E-2</v>
      </c>
    </row>
    <row r="943" spans="1:8" x14ac:dyDescent="0.25">
      <c r="A943">
        <v>1874</v>
      </c>
      <c r="B943">
        <v>0</v>
      </c>
      <c r="C943">
        <v>-1</v>
      </c>
      <c r="D943">
        <v>0</v>
      </c>
      <c r="E943">
        <v>0</v>
      </c>
      <c r="F943">
        <v>0</v>
      </c>
      <c r="G943">
        <v>0</v>
      </c>
      <c r="H943" s="2">
        <f>H942+$H$2*(Table1[[#This Row],[debug'[0']]]-H942)</f>
        <v>9.0229152644546715E-2</v>
      </c>
    </row>
    <row r="944" spans="1:8" x14ac:dyDescent="0.25">
      <c r="A944">
        <v>1876</v>
      </c>
      <c r="B944">
        <v>0</v>
      </c>
      <c r="C944">
        <v>-1</v>
      </c>
      <c r="D944">
        <v>0</v>
      </c>
      <c r="E944">
        <v>0</v>
      </c>
      <c r="F944">
        <v>0</v>
      </c>
      <c r="G944">
        <v>0</v>
      </c>
      <c r="H944" s="2">
        <f>H943+$H$2*(Table1[[#This Row],[debug'[0']]]-H943)</f>
        <v>8.1725255351914522E-2</v>
      </c>
    </row>
    <row r="945" spans="1:8" x14ac:dyDescent="0.25">
      <c r="A945">
        <v>1878</v>
      </c>
      <c r="B945">
        <v>0</v>
      </c>
      <c r="C945">
        <v>-1</v>
      </c>
      <c r="D945">
        <v>0</v>
      </c>
      <c r="E945">
        <v>0</v>
      </c>
      <c r="F945">
        <v>-1</v>
      </c>
      <c r="G945">
        <v>0</v>
      </c>
      <c r="H945" s="2">
        <f>H944+$H$2*(Table1[[#This Row],[debug'[0']]]-H944)</f>
        <v>7.4022831497124783E-2</v>
      </c>
    </row>
    <row r="946" spans="1:8" x14ac:dyDescent="0.25">
      <c r="A946">
        <v>1880</v>
      </c>
      <c r="B946">
        <v>0</v>
      </c>
      <c r="C946">
        <v>-1</v>
      </c>
      <c r="D946">
        <v>0</v>
      </c>
      <c r="E946">
        <v>0</v>
      </c>
      <c r="F946">
        <v>-1</v>
      </c>
      <c r="G946">
        <v>0</v>
      </c>
      <c r="H946" s="2">
        <f>H945+$H$2*(Table1[[#This Row],[debug'[0']]]-H945)</f>
        <v>6.7046343988246312E-2</v>
      </c>
    </row>
    <row r="947" spans="1:8" x14ac:dyDescent="0.25">
      <c r="A947">
        <v>1882</v>
      </c>
      <c r="B947">
        <v>-1</v>
      </c>
      <c r="C947">
        <v>-1</v>
      </c>
      <c r="D947">
        <v>0</v>
      </c>
      <c r="E947">
        <v>0</v>
      </c>
      <c r="F947">
        <v>-1</v>
      </c>
      <c r="G947">
        <v>0</v>
      </c>
      <c r="H947" s="2">
        <f>H946+$H$2*(Table1[[#This Row],[debug'[0']]]-H946)</f>
        <v>-3.3520404671153331E-2</v>
      </c>
    </row>
    <row r="948" spans="1:8" x14ac:dyDescent="0.25">
      <c r="A948">
        <v>1884</v>
      </c>
      <c r="B948">
        <v>0</v>
      </c>
      <c r="C948">
        <v>0</v>
      </c>
      <c r="D948">
        <v>0</v>
      </c>
      <c r="E948">
        <v>0</v>
      </c>
      <c r="F948">
        <v>-1</v>
      </c>
      <c r="G948">
        <v>0</v>
      </c>
      <c r="H948" s="2">
        <f>H947+$H$2*(Table1[[#This Row],[debug'[0']]]-H947)</f>
        <v>-3.0361180959345764E-2</v>
      </c>
    </row>
    <row r="949" spans="1:8" x14ac:dyDescent="0.25">
      <c r="A949">
        <v>1886</v>
      </c>
      <c r="B949">
        <v>0</v>
      </c>
      <c r="C949">
        <v>0</v>
      </c>
      <c r="D949">
        <v>0</v>
      </c>
      <c r="E949">
        <v>0</v>
      </c>
      <c r="F949">
        <v>-1</v>
      </c>
      <c r="G949">
        <v>0</v>
      </c>
      <c r="H949" s="2">
        <f>H948+$H$2*(Table1[[#This Row],[debug'[0']]]-H948)</f>
        <v>-2.7499707067660036E-2</v>
      </c>
    </row>
    <row r="950" spans="1:8" x14ac:dyDescent="0.25">
      <c r="A950">
        <v>1888</v>
      </c>
      <c r="B950">
        <v>0</v>
      </c>
      <c r="C950">
        <v>1</v>
      </c>
      <c r="D950">
        <v>0</v>
      </c>
      <c r="E950">
        <v>0</v>
      </c>
      <c r="F950">
        <v>-1</v>
      </c>
      <c r="G950">
        <v>0</v>
      </c>
      <c r="H950" s="2">
        <f>H949+$H$2*(Table1[[#This Row],[debug'[0']]]-H949)</f>
        <v>-2.4907920736671071E-2</v>
      </c>
    </row>
    <row r="951" spans="1:8" x14ac:dyDescent="0.25">
      <c r="A951">
        <v>1890</v>
      </c>
      <c r="B951">
        <v>0</v>
      </c>
      <c r="C951">
        <v>1</v>
      </c>
      <c r="D951">
        <v>0</v>
      </c>
      <c r="E951">
        <v>0</v>
      </c>
      <c r="F951">
        <v>-1</v>
      </c>
      <c r="G951">
        <v>0</v>
      </c>
      <c r="H951" s="2">
        <f>H950+$H$2*(Table1[[#This Row],[debug'[0']]]-H950)</f>
        <v>-2.2560404512595389E-2</v>
      </c>
    </row>
    <row r="952" spans="1:8" x14ac:dyDescent="0.25">
      <c r="A952">
        <v>1892</v>
      </c>
      <c r="B952">
        <v>-1</v>
      </c>
      <c r="C952">
        <v>0</v>
      </c>
      <c r="D952">
        <v>0</v>
      </c>
      <c r="E952">
        <v>0</v>
      </c>
      <c r="F952">
        <v>-1</v>
      </c>
      <c r="G952">
        <v>0</v>
      </c>
      <c r="H952" s="2">
        <f>H951+$H$2*(Table1[[#This Row],[debug'[0']]]-H951)</f>
        <v>-0.11468191608792568</v>
      </c>
    </row>
    <row r="953" spans="1:8" x14ac:dyDescent="0.25">
      <c r="A953">
        <v>1894</v>
      </c>
      <c r="B953">
        <v>-1</v>
      </c>
      <c r="C953">
        <v>1</v>
      </c>
      <c r="D953">
        <v>0</v>
      </c>
      <c r="E953">
        <v>0</v>
      </c>
      <c r="F953">
        <v>-1</v>
      </c>
      <c r="G953">
        <v>0</v>
      </c>
      <c r="H953" s="2">
        <f>H952+$H$2*(Table1[[#This Row],[debug'[0']]]-H952)</f>
        <v>-0.19812117974317661</v>
      </c>
    </row>
    <row r="954" spans="1:8" x14ac:dyDescent="0.25">
      <c r="A954">
        <v>1896</v>
      </c>
      <c r="B954">
        <v>-1</v>
      </c>
      <c r="C954">
        <v>1</v>
      </c>
      <c r="D954">
        <v>0</v>
      </c>
      <c r="E954">
        <v>0</v>
      </c>
      <c r="F954">
        <v>-1</v>
      </c>
      <c r="G954">
        <v>0</v>
      </c>
      <c r="H954" s="2">
        <f>H953+$H$2*(Table1[[#This Row],[debug'[0']]]-H953)</f>
        <v>-0.27369647806681918</v>
      </c>
    </row>
    <row r="955" spans="1:8" x14ac:dyDescent="0.25">
      <c r="A955">
        <v>1898</v>
      </c>
      <c r="B955">
        <v>0</v>
      </c>
      <c r="C955">
        <v>1</v>
      </c>
      <c r="D955">
        <v>0</v>
      </c>
      <c r="E955">
        <v>0</v>
      </c>
      <c r="F955">
        <v>-1</v>
      </c>
      <c r="G955">
        <v>0</v>
      </c>
      <c r="H955" s="2">
        <f>H954+$H$2*(Table1[[#This Row],[debug'[0']]]-H954)</f>
        <v>-0.2479011927225756</v>
      </c>
    </row>
    <row r="956" spans="1:8" x14ac:dyDescent="0.25">
      <c r="A956">
        <v>1900</v>
      </c>
      <c r="B956">
        <v>0</v>
      </c>
      <c r="C956">
        <v>1</v>
      </c>
      <c r="D956">
        <v>0</v>
      </c>
      <c r="E956">
        <v>0</v>
      </c>
      <c r="F956">
        <v>-1</v>
      </c>
      <c r="G956">
        <v>0</v>
      </c>
      <c r="H956" s="2">
        <f>H955+$H$2*(Table1[[#This Row],[debug'[0']]]-H955)</f>
        <v>-0.22453705574637386</v>
      </c>
    </row>
    <row r="957" spans="1:8" x14ac:dyDescent="0.25">
      <c r="A957">
        <v>1902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 s="2">
        <f>H956+$H$2*(Table1[[#This Row],[debug'[0']]]-H956)</f>
        <v>-0.20337493680262916</v>
      </c>
    </row>
    <row r="958" spans="1:8" x14ac:dyDescent="0.25">
      <c r="A958">
        <v>1904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0</v>
      </c>
      <c r="H958" s="2">
        <f>H957+$H$2*(Table1[[#This Row],[debug'[0']]]-H957)</f>
        <v>-0.18420730058112633</v>
      </c>
    </row>
    <row r="959" spans="1:8" x14ac:dyDescent="0.25">
      <c r="A959">
        <v>1906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0</v>
      </c>
      <c r="H959" s="2">
        <f>H958+$H$2*(Table1[[#This Row],[debug'[0']]]-H958)</f>
        <v>-0.16684617151382813</v>
      </c>
    </row>
    <row r="960" spans="1:8" x14ac:dyDescent="0.25">
      <c r="A960">
        <v>1908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0</v>
      </c>
      <c r="H960" s="2">
        <f>H959+$H$2*(Table1[[#This Row],[debug'[0']]]-H959)</f>
        <v>-0.15112129031260538</v>
      </c>
    </row>
    <row r="961" spans="1:8" x14ac:dyDescent="0.25">
      <c r="A961">
        <v>1910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</v>
      </c>
      <c r="H961" s="2">
        <f>H960+$H$2*(Table1[[#This Row],[debug'[0']]]-H960)</f>
        <v>-0.13687844424919263</v>
      </c>
    </row>
    <row r="962" spans="1:8" x14ac:dyDescent="0.25">
      <c r="A962">
        <v>1912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 s="2">
        <f>H961+$H$2*(Table1[[#This Row],[debug'[0']]]-H961)</f>
        <v>-0.12397795480255072</v>
      </c>
    </row>
    <row r="963" spans="1:8" x14ac:dyDescent="0.25">
      <c r="A963">
        <v>1914</v>
      </c>
      <c r="B963">
        <v>1</v>
      </c>
      <c r="C963">
        <v>1</v>
      </c>
      <c r="D963">
        <v>0</v>
      </c>
      <c r="E963">
        <v>0</v>
      </c>
      <c r="F963">
        <v>0</v>
      </c>
      <c r="G963">
        <v>0</v>
      </c>
      <c r="H963" s="2">
        <f>H962+$H$2*(Table1[[#This Row],[debug'[0']]]-H962)</f>
        <v>-1.8045528234413508E-2</v>
      </c>
    </row>
    <row r="964" spans="1:8" x14ac:dyDescent="0.25">
      <c r="A964">
        <v>1916</v>
      </c>
      <c r="B964">
        <v>0</v>
      </c>
      <c r="C964">
        <v>1</v>
      </c>
      <c r="D964">
        <v>0</v>
      </c>
      <c r="E964">
        <v>0</v>
      </c>
      <c r="F964">
        <v>0</v>
      </c>
      <c r="G964">
        <v>0</v>
      </c>
      <c r="H964" s="2">
        <f>H963+$H$2*(Table1[[#This Row],[debug'[0']]]-H963)</f>
        <v>-1.6344777266472089E-2</v>
      </c>
    </row>
    <row r="965" spans="1:8" x14ac:dyDescent="0.25">
      <c r="A965">
        <v>1918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0</v>
      </c>
      <c r="H965" s="2">
        <f>H964+$H$2*(Table1[[#This Row],[debug'[0']]]-H964)</f>
        <v>7.9443461306768992E-2</v>
      </c>
    </row>
    <row r="966" spans="1:8" x14ac:dyDescent="0.25">
      <c r="A966">
        <v>1920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0</v>
      </c>
      <c r="H966" s="2">
        <f>H965+$H$2*(Table1[[#This Row],[debug'[0']]]-H965)</f>
        <v>7.1956091474256273E-2</v>
      </c>
    </row>
    <row r="967" spans="1:8" x14ac:dyDescent="0.25">
      <c r="A967">
        <v>1922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 s="2">
        <f>H966+$H$2*(Table1[[#This Row],[debug'[0']]]-H966)</f>
        <v>0.1594221692312533</v>
      </c>
    </row>
    <row r="968" spans="1:8" x14ac:dyDescent="0.25">
      <c r="A968">
        <v>1924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 s="2">
        <f>H967+$H$2*(Table1[[#This Row],[debug'[0']]]-H967)</f>
        <v>0.14439698376096569</v>
      </c>
    </row>
    <row r="969" spans="1:8" x14ac:dyDescent="0.25">
      <c r="A969">
        <v>1926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0</v>
      </c>
      <c r="H969" s="2">
        <f>H968+$H$2*(Table1[[#This Row],[debug'[0']]]-H968)</f>
        <v>0.22503566826714025</v>
      </c>
    </row>
    <row r="970" spans="1:8" x14ac:dyDescent="0.25">
      <c r="A970">
        <v>1928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 s="2">
        <f>H969+$H$2*(Table1[[#This Row],[debug'[0']]]-H969)</f>
        <v>0.20382655620042872</v>
      </c>
    </row>
    <row r="971" spans="1:8" x14ac:dyDescent="0.25">
      <c r="A971">
        <v>1930</v>
      </c>
      <c r="B971">
        <v>0</v>
      </c>
      <c r="C971">
        <v>1</v>
      </c>
      <c r="D971">
        <v>0</v>
      </c>
      <c r="E971">
        <v>0</v>
      </c>
      <c r="F971">
        <v>1</v>
      </c>
      <c r="G971">
        <v>0</v>
      </c>
      <c r="H971" s="2">
        <f>H970+$H$2*(Table1[[#This Row],[debug'[0']]]-H970)</f>
        <v>0.18461635585345551</v>
      </c>
    </row>
    <row r="972" spans="1:8" x14ac:dyDescent="0.25">
      <c r="A972">
        <v>1932</v>
      </c>
      <c r="B972">
        <v>-1</v>
      </c>
      <c r="C972">
        <v>0</v>
      </c>
      <c r="D972">
        <v>0</v>
      </c>
      <c r="E972">
        <v>0</v>
      </c>
      <c r="F972">
        <v>1</v>
      </c>
      <c r="G972">
        <v>0</v>
      </c>
      <c r="H972" s="2">
        <f>H971+$H$2*(Table1[[#This Row],[debug'[0']]]-H971)</f>
        <v>7.2968894627309683E-2</v>
      </c>
    </row>
    <row r="973" spans="1:8" x14ac:dyDescent="0.25">
      <c r="A973">
        <v>1934</v>
      </c>
      <c r="B973">
        <v>-1</v>
      </c>
      <c r="C973">
        <v>0</v>
      </c>
      <c r="D973">
        <v>0</v>
      </c>
      <c r="E973">
        <v>0</v>
      </c>
      <c r="F973">
        <v>1</v>
      </c>
      <c r="G973">
        <v>0</v>
      </c>
      <c r="H973" s="2">
        <f>H972+$H$2*(Table1[[#This Row],[debug'[0']]]-H972)</f>
        <v>-2.8156041279435828E-2</v>
      </c>
    </row>
    <row r="974" spans="1:8" x14ac:dyDescent="0.25">
      <c r="A974">
        <v>1936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0</v>
      </c>
      <c r="H974" s="2">
        <f>H973+$H$2*(Table1[[#This Row],[debug'[0']]]-H973)</f>
        <v>-2.5502396906306433E-2</v>
      </c>
    </row>
    <row r="975" spans="1:8" x14ac:dyDescent="0.25">
      <c r="A975">
        <v>1938</v>
      </c>
      <c r="B975">
        <v>-1</v>
      </c>
      <c r="C975">
        <v>0</v>
      </c>
      <c r="D975">
        <v>0</v>
      </c>
      <c r="E975">
        <v>0</v>
      </c>
      <c r="F975">
        <v>1</v>
      </c>
      <c r="G975">
        <v>0</v>
      </c>
      <c r="H975" s="2">
        <f>H974+$H$2*(Table1[[#This Row],[debug'[0']]]-H974)</f>
        <v>-0.11734663223090672</v>
      </c>
    </row>
    <row r="976" spans="1:8" x14ac:dyDescent="0.25">
      <c r="A976">
        <v>1940</v>
      </c>
      <c r="B976">
        <v>0</v>
      </c>
      <c r="C976">
        <v>1</v>
      </c>
      <c r="D976">
        <v>0</v>
      </c>
      <c r="E976">
        <v>0</v>
      </c>
      <c r="F976">
        <v>1</v>
      </c>
      <c r="G976">
        <v>0</v>
      </c>
      <c r="H976" s="2">
        <f>H975+$H$2*(Table1[[#This Row],[debug'[0']]]-H975)</f>
        <v>-0.10628697269870313</v>
      </c>
    </row>
    <row r="977" spans="1:8" x14ac:dyDescent="0.25">
      <c r="A977">
        <v>1942</v>
      </c>
      <c r="B977">
        <v>-1</v>
      </c>
      <c r="C977">
        <v>0</v>
      </c>
      <c r="D977">
        <v>0</v>
      </c>
      <c r="E977">
        <v>0</v>
      </c>
      <c r="F977">
        <v>1</v>
      </c>
      <c r="G977">
        <v>0</v>
      </c>
      <c r="H977" s="2">
        <f>H976+$H$2*(Table1[[#This Row],[debug'[0']]]-H976)</f>
        <v>-0.19051744112832059</v>
      </c>
    </row>
    <row r="978" spans="1:8" x14ac:dyDescent="0.25">
      <c r="A978">
        <v>1944</v>
      </c>
      <c r="B978">
        <v>0</v>
      </c>
      <c r="C978">
        <v>1</v>
      </c>
      <c r="D978">
        <v>0</v>
      </c>
      <c r="E978">
        <v>0</v>
      </c>
      <c r="F978">
        <v>1</v>
      </c>
      <c r="G978">
        <v>0</v>
      </c>
      <c r="H978" s="2">
        <f>H977+$H$2*(Table1[[#This Row],[debug'[0']]]-H977)</f>
        <v>-0.17256159532543686</v>
      </c>
    </row>
    <row r="979" spans="1:8" x14ac:dyDescent="0.25">
      <c r="A979">
        <v>1946</v>
      </c>
      <c r="B979">
        <v>0</v>
      </c>
      <c r="C979">
        <v>0</v>
      </c>
      <c r="D979">
        <v>0</v>
      </c>
      <c r="E979">
        <v>0</v>
      </c>
      <c r="F979">
        <v>1</v>
      </c>
      <c r="G979">
        <v>0</v>
      </c>
      <c r="H979" s="2">
        <f>H978+$H$2*(Table1[[#This Row],[debug'[0']]]-H978)</f>
        <v>-0.15629804812045303</v>
      </c>
    </row>
    <row r="980" spans="1:8" x14ac:dyDescent="0.25">
      <c r="A980">
        <v>1948</v>
      </c>
      <c r="B980">
        <v>1</v>
      </c>
      <c r="C980">
        <v>0</v>
      </c>
      <c r="D980">
        <v>0</v>
      </c>
      <c r="E980">
        <v>0</v>
      </c>
      <c r="F980">
        <v>1</v>
      </c>
      <c r="G980">
        <v>0</v>
      </c>
      <c r="H980" s="2">
        <f>H979+$H$2*(Table1[[#This Row],[debug'[0']]]-H979)</f>
        <v>-4.7319524520390066E-2</v>
      </c>
    </row>
    <row r="981" spans="1:8" x14ac:dyDescent="0.25">
      <c r="A981">
        <v>1950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 s="2">
        <f>H980+$H$2*(Table1[[#This Row],[debug'[0']]]-H980)</f>
        <v>5.1388015205442311E-2</v>
      </c>
    </row>
    <row r="982" spans="1:8" x14ac:dyDescent="0.25">
      <c r="A982">
        <v>1952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 s="2">
        <f>H981+$H$2*(Table1[[#This Row],[debug'[0']]]-H981)</f>
        <v>0.14079258848157675</v>
      </c>
    </row>
    <row r="983" spans="1:8" x14ac:dyDescent="0.25">
      <c r="A983">
        <v>1954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 s="2">
        <f>H982+$H$2*(Table1[[#This Row],[debug'[0']]]-H982)</f>
        <v>0.22177097923966216</v>
      </c>
    </row>
    <row r="984" spans="1:8" x14ac:dyDescent="0.25">
      <c r="A984">
        <v>1956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 s="2">
        <f>H983+$H$2*(Table1[[#This Row],[debug'[0']]]-H983)</f>
        <v>0.20086955686490005</v>
      </c>
    </row>
    <row r="985" spans="1:8" x14ac:dyDescent="0.25">
      <c r="A985">
        <v>1958</v>
      </c>
      <c r="B985">
        <v>-1</v>
      </c>
      <c r="C985">
        <v>-1</v>
      </c>
      <c r="D985">
        <v>0</v>
      </c>
      <c r="E985">
        <v>0</v>
      </c>
      <c r="F985">
        <v>0</v>
      </c>
      <c r="G985">
        <v>0</v>
      </c>
      <c r="H985" s="2">
        <f>H984+$H$2*(Table1[[#This Row],[debug'[0']]]-H984)</f>
        <v>8.7690267531908048E-2</v>
      </c>
    </row>
    <row r="986" spans="1:8" x14ac:dyDescent="0.25">
      <c r="A986">
        <v>1960</v>
      </c>
      <c r="B986">
        <v>0</v>
      </c>
      <c r="C986">
        <v>-1</v>
      </c>
      <c r="D986">
        <v>0</v>
      </c>
      <c r="E986">
        <v>0</v>
      </c>
      <c r="F986">
        <v>0</v>
      </c>
      <c r="G986">
        <v>0</v>
      </c>
      <c r="H986" s="2">
        <f>H985+$H$2*(Table1[[#This Row],[debug'[0']]]-H985)</f>
        <v>7.9425654523821068E-2</v>
      </c>
    </row>
    <row r="987" spans="1:8" x14ac:dyDescent="0.25">
      <c r="A987">
        <v>1962</v>
      </c>
      <c r="B987">
        <v>-1</v>
      </c>
      <c r="C987">
        <v>-1</v>
      </c>
      <c r="D987">
        <v>0</v>
      </c>
      <c r="E987">
        <v>0</v>
      </c>
      <c r="F987">
        <v>0</v>
      </c>
      <c r="G987">
        <v>0</v>
      </c>
      <c r="H987" s="2">
        <f>H986+$H$2*(Table1[[#This Row],[debug'[0']]]-H986)</f>
        <v>-2.2307816666630634E-2</v>
      </c>
    </row>
    <row r="988" spans="1:8" x14ac:dyDescent="0.25">
      <c r="A988">
        <v>1964</v>
      </c>
      <c r="B988">
        <v>0</v>
      </c>
      <c r="C988">
        <v>-1</v>
      </c>
      <c r="D988">
        <v>0</v>
      </c>
      <c r="E988">
        <v>0</v>
      </c>
      <c r="F988">
        <v>0</v>
      </c>
      <c r="G988">
        <v>0</v>
      </c>
      <c r="H988" s="2">
        <f>H987+$H$2*(Table1[[#This Row],[debug'[0']]]-H987)</f>
        <v>-2.0205354477905193E-2</v>
      </c>
    </row>
    <row r="989" spans="1:8" x14ac:dyDescent="0.25">
      <c r="A989">
        <v>1966</v>
      </c>
      <c r="B989">
        <v>0</v>
      </c>
      <c r="C989">
        <v>-1</v>
      </c>
      <c r="D989">
        <v>0</v>
      </c>
      <c r="E989">
        <v>0</v>
      </c>
      <c r="F989">
        <v>0</v>
      </c>
      <c r="G989">
        <v>0</v>
      </c>
      <c r="H989" s="2">
        <f>H988+$H$2*(Table1[[#This Row],[debug'[0']]]-H988)</f>
        <v>-1.8301044682176255E-2</v>
      </c>
    </row>
    <row r="990" spans="1:8" x14ac:dyDescent="0.25">
      <c r="A990">
        <v>1968</v>
      </c>
      <c r="B990">
        <v>0</v>
      </c>
      <c r="C990">
        <v>-1</v>
      </c>
      <c r="D990">
        <v>0</v>
      </c>
      <c r="E990">
        <v>0</v>
      </c>
      <c r="F990">
        <v>0</v>
      </c>
      <c r="G990">
        <v>0</v>
      </c>
      <c r="H990" s="2">
        <f>H989+$H$2*(Table1[[#This Row],[debug'[0']]]-H989)</f>
        <v>-1.657621185637995E-2</v>
      </c>
    </row>
    <row r="991" spans="1:8" x14ac:dyDescent="0.25">
      <c r="A991">
        <v>1970</v>
      </c>
      <c r="B991">
        <v>1</v>
      </c>
      <c r="C991">
        <v>-1</v>
      </c>
      <c r="D991">
        <v>0</v>
      </c>
      <c r="E991">
        <v>0</v>
      </c>
      <c r="F991">
        <v>0</v>
      </c>
      <c r="G991">
        <v>0</v>
      </c>
      <c r="H991" s="2">
        <f>H990+$H$2*(Table1[[#This Row],[debug'[0']]]-H990)</f>
        <v>7.9233838913084373E-2</v>
      </c>
    </row>
    <row r="992" spans="1:8" x14ac:dyDescent="0.25">
      <c r="A992">
        <v>1972</v>
      </c>
      <c r="B992">
        <v>-1</v>
      </c>
      <c r="C992">
        <v>-1</v>
      </c>
      <c r="D992">
        <v>0</v>
      </c>
      <c r="E992">
        <v>0</v>
      </c>
      <c r="F992">
        <v>0</v>
      </c>
      <c r="G992">
        <v>0</v>
      </c>
      <c r="H992" s="2">
        <f>H991+$H$2*(Table1[[#This Row],[debug'[0']]]-H991)</f>
        <v>-2.2481554081961314E-2</v>
      </c>
    </row>
    <row r="993" spans="1:8" x14ac:dyDescent="0.25">
      <c r="A993">
        <v>1974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 s="2">
        <f>H992+$H$2*(Table1[[#This Row],[debug'[0']]]-H992)</f>
        <v>-2.0362717527606176E-2</v>
      </c>
    </row>
    <row r="994" spans="1:8" x14ac:dyDescent="0.25">
      <c r="A994">
        <v>1976</v>
      </c>
      <c r="B994">
        <v>-1</v>
      </c>
      <c r="C994">
        <v>0</v>
      </c>
      <c r="D994">
        <v>1</v>
      </c>
      <c r="E994">
        <v>0</v>
      </c>
      <c r="F994">
        <v>0</v>
      </c>
      <c r="G994">
        <v>0</v>
      </c>
      <c r="H994" s="2">
        <f>H993+$H$2*(Table1[[#This Row],[debug'[0']]]-H993)</f>
        <v>-0.11269135622154441</v>
      </c>
    </row>
    <row r="995" spans="1:8" x14ac:dyDescent="0.25">
      <c r="A995">
        <v>1978</v>
      </c>
      <c r="B995">
        <v>1</v>
      </c>
      <c r="C995">
        <v>0</v>
      </c>
      <c r="D995">
        <v>1</v>
      </c>
      <c r="E995">
        <v>0</v>
      </c>
      <c r="F995">
        <v>0</v>
      </c>
      <c r="G995">
        <v>0</v>
      </c>
      <c r="H995" s="2">
        <f>H994+$H$2*(Table1[[#This Row],[debug'[0']]]-H994)</f>
        <v>-7.8226665089903974E-3</v>
      </c>
    </row>
    <row r="996" spans="1:8" x14ac:dyDescent="0.25">
      <c r="A996">
        <v>1980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 s="2">
        <f>H995+$H$2*(Table1[[#This Row],[debug'[0']]]-H995)</f>
        <v>-7.0853975599065831E-3</v>
      </c>
    </row>
    <row r="997" spans="1:8" x14ac:dyDescent="0.25">
      <c r="A997">
        <v>1982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 s="2">
        <f>H996+$H$2*(Table1[[#This Row],[debug'[0']]]-H996)</f>
        <v>-6.4176145722476159E-3</v>
      </c>
    </row>
    <row r="998" spans="1:8" x14ac:dyDescent="0.25">
      <c r="A998">
        <v>1984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 s="2">
        <f>H997+$H$2*(Table1[[#This Row],[debug'[0']]]-H997)</f>
        <v>8.84350109592585E-2</v>
      </c>
    </row>
    <row r="999" spans="1:8" x14ac:dyDescent="0.25">
      <c r="A999">
        <v>1986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 s="2">
        <f>H998+$H$2*(Table1[[#This Row],[debug'[0']]]-H998)</f>
        <v>8.0100207536766319E-2</v>
      </c>
    </row>
    <row r="1000" spans="1:8" x14ac:dyDescent="0.25">
      <c r="A1000">
        <v>1988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 s="2">
        <f>H999+$H$2*(Table1[[#This Row],[debug'[0']]]-H999)</f>
        <v>0.16679872043800442</v>
      </c>
    </row>
    <row r="1001" spans="1:8" x14ac:dyDescent="0.25">
      <c r="A1001">
        <v>1990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 s="2">
        <f>H1000+$H$2*(Table1[[#This Row],[debug'[0']]]-H1000)</f>
        <v>0.15107831139531805</v>
      </c>
    </row>
    <row r="1002" spans="1:8" x14ac:dyDescent="0.25">
      <c r="A1002">
        <v>1992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 s="2">
        <f>H1001+$H$2*(Table1[[#This Row],[debug'[0']]]-H1001)</f>
        <v>0.23108729560712338</v>
      </c>
    </row>
    <row r="1003" spans="1:8" x14ac:dyDescent="0.25">
      <c r="A1003">
        <v>1994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 s="2">
        <f>H1002+$H$2*(Table1[[#This Row],[debug'[0']]]-H1002)</f>
        <v>0.20930783110060522</v>
      </c>
    </row>
    <row r="1004" spans="1:8" x14ac:dyDescent="0.25">
      <c r="A1004">
        <v>1996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 s="2">
        <f>H1003+$H$2*(Table1[[#This Row],[debug'[0']]]-H1003)</f>
        <v>0.28382881237256474</v>
      </c>
    </row>
    <row r="1005" spans="1:8" x14ac:dyDescent="0.25">
      <c r="A1005">
        <v>1998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 s="2">
        <f>H1004+$H$2*(Table1[[#This Row],[debug'[0']]]-H1004)</f>
        <v>0.25707857701776177</v>
      </c>
    </row>
    <row r="1006" spans="1:8" x14ac:dyDescent="0.25">
      <c r="A1006">
        <v>2000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 s="2">
        <f>H1005+$H$2*(Table1[[#This Row],[debug'[0']]]-H1005)</f>
        <v>0.23284949194913224</v>
      </c>
    </row>
    <row r="1007" spans="1:8" x14ac:dyDescent="0.25">
      <c r="A1007">
        <v>2002</v>
      </c>
      <c r="B1007">
        <v>-1</v>
      </c>
      <c r="C1007">
        <v>0</v>
      </c>
      <c r="D1007">
        <v>0</v>
      </c>
      <c r="E1007">
        <v>0</v>
      </c>
      <c r="F1007">
        <v>0</v>
      </c>
      <c r="G1007">
        <v>0</v>
      </c>
      <c r="H1007" s="2">
        <f>H1006+$H$2*(Table1[[#This Row],[debug'[0']]]-H1006)</f>
        <v>0.11665616474245318</v>
      </c>
    </row>
    <row r="1008" spans="1:8" x14ac:dyDescent="0.25">
      <c r="A1008">
        <v>2004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0</v>
      </c>
      <c r="H1008" s="2">
        <f>H1007+$H$2*(Table1[[#This Row],[debug'[0']]]-H1007)</f>
        <v>0.10566158023792763</v>
      </c>
    </row>
    <row r="1009" spans="1:8" x14ac:dyDescent="0.25">
      <c r="A1009">
        <v>2006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0</v>
      </c>
      <c r="H1009" s="2">
        <f>H1008+$H$2*(Table1[[#This Row],[debug'[0']]]-H1008)</f>
        <v>9.5703210910662778E-2</v>
      </c>
    </row>
    <row r="1010" spans="1:8" x14ac:dyDescent="0.25">
      <c r="A1010">
        <v>2008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0</v>
      </c>
      <c r="H1010" s="2">
        <f>H1009+$H$2*(Table1[[#This Row],[debug'[0']]]-H1009)</f>
        <v>8.6683395781005992E-2</v>
      </c>
    </row>
    <row r="1011" spans="1:8" x14ac:dyDescent="0.25">
      <c r="A1011">
        <v>2010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0</v>
      </c>
      <c r="H1011" s="2">
        <f>H1010+$H$2*(Table1[[#This Row],[debug'[0']]]-H1010)</f>
        <v>7.8513678199791243E-2</v>
      </c>
    </row>
    <row r="1012" spans="1:8" x14ac:dyDescent="0.25">
      <c r="A1012">
        <v>2012</v>
      </c>
      <c r="B1012">
        <v>0</v>
      </c>
      <c r="C1012">
        <v>1</v>
      </c>
      <c r="D1012">
        <v>0</v>
      </c>
      <c r="E1012">
        <v>0</v>
      </c>
      <c r="F1012">
        <v>0</v>
      </c>
      <c r="G1012">
        <v>0</v>
      </c>
      <c r="H1012" s="2">
        <f>H1011+$H$2*(Table1[[#This Row],[debug'[0']]]-H1011)</f>
        <v>7.1113938360627932E-2</v>
      </c>
    </row>
    <row r="1013" spans="1:8" x14ac:dyDescent="0.25">
      <c r="A1013">
        <v>2014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 s="2">
        <f>H1012+$H$2*(Table1[[#This Row],[debug'[0']]]-H1012)</f>
        <v>0.15865938717867412</v>
      </c>
    </row>
    <row r="1014" spans="1:8" x14ac:dyDescent="0.25">
      <c r="A1014">
        <v>2016</v>
      </c>
      <c r="B1014">
        <v>-1</v>
      </c>
      <c r="C1014">
        <v>1</v>
      </c>
      <c r="D1014">
        <v>0</v>
      </c>
      <c r="E1014">
        <v>0</v>
      </c>
      <c r="F1014">
        <v>0</v>
      </c>
      <c r="G1014">
        <v>0</v>
      </c>
      <c r="H1014" s="2">
        <f>H1013+$H$2*(Table1[[#This Row],[debug'[0']]]-H1013)</f>
        <v>4.9458312615472899E-2</v>
      </c>
    </row>
    <row r="1015" spans="1:8" x14ac:dyDescent="0.25">
      <c r="A1015">
        <v>2018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 s="2">
        <f>H1014+$H$2*(Table1[[#This Row],[debug'[0']]]-H1014)</f>
        <v>0.13904475607601519</v>
      </c>
    </row>
    <row r="1016" spans="1:8" x14ac:dyDescent="0.25">
      <c r="A1016">
        <v>2020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0</v>
      </c>
      <c r="H1016" s="2">
        <f>H1015+$H$2*(Table1[[#This Row],[debug'[0']]]-H1015)</f>
        <v>0.12594009654975735</v>
      </c>
    </row>
    <row r="1017" spans="1:8" x14ac:dyDescent="0.25">
      <c r="A1017">
        <v>2022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 s="2">
        <f>H1016+$H$2*(Table1[[#This Row],[debug'[0']]]-H1016)</f>
        <v>0.11407052208636415</v>
      </c>
    </row>
    <row r="1018" spans="1:8" x14ac:dyDescent="0.25">
      <c r="A1018">
        <v>2024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 s="2">
        <f>H1017+$H$2*(Table1[[#This Row],[debug'[0']]]-H1017)</f>
        <v>0.19756740826872771</v>
      </c>
    </row>
    <row r="1019" spans="1:8" x14ac:dyDescent="0.25">
      <c r="A1019">
        <v>2026</v>
      </c>
      <c r="B1019">
        <v>1</v>
      </c>
      <c r="C1019">
        <v>-1</v>
      </c>
      <c r="D1019">
        <v>0</v>
      </c>
      <c r="E1019">
        <v>0</v>
      </c>
      <c r="F1019">
        <v>0</v>
      </c>
      <c r="G1019">
        <v>0</v>
      </c>
      <c r="H1019" s="2">
        <f>H1018+$H$2*(Table1[[#This Row],[debug'[0']]]-H1018)</f>
        <v>0.27319489832424715</v>
      </c>
    </row>
    <row r="1020" spans="1:8" x14ac:dyDescent="0.25">
      <c r="A1020">
        <v>2028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 s="2">
        <f>H1019+$H$2*(Table1[[#This Row],[debug'[0']]]-H1019)</f>
        <v>0.24744688575703719</v>
      </c>
    </row>
    <row r="1021" spans="1:8" x14ac:dyDescent="0.25">
      <c r="A1021">
        <v>2030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 s="2">
        <f>H1020+$H$2*(Table1[[#This Row],[debug'[0']]]-H1020)</f>
        <v>0.22412556620359778</v>
      </c>
    </row>
    <row r="1022" spans="1:8" x14ac:dyDescent="0.25">
      <c r="A1022">
        <v>2032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 s="2">
        <f>H1021+$H$2*(Table1[[#This Row],[debug'[0']]]-H1021)</f>
        <v>0.20300222923559152</v>
      </c>
    </row>
    <row r="1023" spans="1:8" x14ac:dyDescent="0.25">
      <c r="A1023">
        <v>2034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 s="2">
        <f>H1022+$H$2*(Table1[[#This Row],[debug'[0']]]-H1022)</f>
        <v>0.27811749948241876</v>
      </c>
    </row>
    <row r="1024" spans="1:8" x14ac:dyDescent="0.25">
      <c r="A1024">
        <v>2036</v>
      </c>
      <c r="B1024">
        <v>-1</v>
      </c>
      <c r="C1024">
        <v>-1</v>
      </c>
      <c r="D1024">
        <v>0</v>
      </c>
      <c r="E1024">
        <v>0</v>
      </c>
      <c r="F1024">
        <v>0</v>
      </c>
      <c r="G1024">
        <v>0</v>
      </c>
      <c r="H1024" s="2">
        <f>H1023+$H$2*(Table1[[#This Row],[debug'[0']]]-H1023)</f>
        <v>0.15765776307846308</v>
      </c>
    </row>
    <row r="1025" spans="1:8" x14ac:dyDescent="0.25">
      <c r="A1025">
        <v>2038</v>
      </c>
      <c r="B1025">
        <v>0</v>
      </c>
      <c r="C1025">
        <v>-1</v>
      </c>
      <c r="D1025">
        <v>1</v>
      </c>
      <c r="E1025">
        <v>0</v>
      </c>
      <c r="F1025">
        <v>0</v>
      </c>
      <c r="G1025">
        <v>0</v>
      </c>
      <c r="H1025" s="2">
        <f>H1024+$H$2*(Table1[[#This Row],[debug'[0']]]-H1024)</f>
        <v>0.14279886897040209</v>
      </c>
    </row>
    <row r="1026" spans="1:8" x14ac:dyDescent="0.25">
      <c r="A1026">
        <v>2040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s="2">
        <f>H1025+$H$2*(Table1[[#This Row],[debug'[0']]]-H1025)</f>
        <v>0.12934039263945168</v>
      </c>
    </row>
    <row r="1027" spans="1:8" x14ac:dyDescent="0.25">
      <c r="A1027">
        <v>2042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 s="2">
        <f>H1026+$H$2*(Table1[[#This Row],[debug'[0']]]-H1026)</f>
        <v>0.11715034781959606</v>
      </c>
    </row>
    <row r="1028" spans="1:8" x14ac:dyDescent="0.25">
      <c r="A1028">
        <v>2044</v>
      </c>
      <c r="B1028">
        <v>1</v>
      </c>
      <c r="C1028">
        <v>0</v>
      </c>
      <c r="D1028">
        <v>1</v>
      </c>
      <c r="E1028">
        <v>0</v>
      </c>
      <c r="F1028">
        <v>0</v>
      </c>
      <c r="G1028">
        <v>0</v>
      </c>
      <c r="H1028" s="2">
        <f>H1027+$H$2*(Table1[[#This Row],[debug'[0']]]-H1027)</f>
        <v>0.20035696726502389</v>
      </c>
    </row>
    <row r="1029" spans="1:8" x14ac:dyDescent="0.25">
      <c r="A1029">
        <v>2046</v>
      </c>
      <c r="B1029">
        <v>-1</v>
      </c>
      <c r="C1029">
        <v>-1</v>
      </c>
      <c r="D1029">
        <v>1</v>
      </c>
      <c r="E1029">
        <v>0</v>
      </c>
      <c r="F1029">
        <v>0</v>
      </c>
      <c r="G1029">
        <v>0</v>
      </c>
      <c r="H1029" s="2">
        <f>H1028+$H$2*(Table1[[#This Row],[debug'[0']]]-H1028)</f>
        <v>8.7225988363670209E-2</v>
      </c>
    </row>
    <row r="1030" spans="1:8" x14ac:dyDescent="0.25">
      <c r="A1030">
        <v>2048</v>
      </c>
      <c r="B1030">
        <v>0</v>
      </c>
      <c r="C1030">
        <v>-1</v>
      </c>
      <c r="D1030">
        <v>0</v>
      </c>
      <c r="E1030">
        <v>0</v>
      </c>
      <c r="F1030">
        <v>0</v>
      </c>
      <c r="G1030">
        <v>0</v>
      </c>
      <c r="H1030" s="2">
        <f>H1029+$H$2*(Table1[[#This Row],[debug'[0']]]-H1029)</f>
        <v>7.9005132636307762E-2</v>
      </c>
    </row>
    <row r="1031" spans="1:8" x14ac:dyDescent="0.25">
      <c r="A1031">
        <v>2050</v>
      </c>
      <c r="B1031">
        <v>-1</v>
      </c>
      <c r="C1031">
        <v>-1</v>
      </c>
      <c r="D1031">
        <v>0</v>
      </c>
      <c r="E1031">
        <v>0</v>
      </c>
      <c r="F1031">
        <v>0</v>
      </c>
      <c r="G1031">
        <v>0</v>
      </c>
      <c r="H1031" s="2">
        <f>H1030+$H$2*(Table1[[#This Row],[debug'[0']]]-H1030)</f>
        <v>-2.2688705299969372E-2</v>
      </c>
    </row>
    <row r="1032" spans="1:8" x14ac:dyDescent="0.25">
      <c r="A1032">
        <v>2052</v>
      </c>
      <c r="B1032">
        <v>-1</v>
      </c>
      <c r="C1032">
        <v>-2</v>
      </c>
      <c r="D1032">
        <v>0</v>
      </c>
      <c r="E1032">
        <v>0</v>
      </c>
      <c r="F1032">
        <v>0</v>
      </c>
      <c r="G1032">
        <v>0</v>
      </c>
      <c r="H1032" s="2">
        <f>H1031+$H$2*(Table1[[#This Row],[debug'[0']]]-H1031)</f>
        <v>-0.11479812481096774</v>
      </c>
    </row>
    <row r="1033" spans="1:8" x14ac:dyDescent="0.25">
      <c r="A1033">
        <v>2054</v>
      </c>
      <c r="B1033">
        <v>0</v>
      </c>
      <c r="C1033">
        <v>-1</v>
      </c>
      <c r="D1033">
        <v>0</v>
      </c>
      <c r="E1033">
        <v>0</v>
      </c>
      <c r="F1033">
        <v>0</v>
      </c>
      <c r="G1033">
        <v>0</v>
      </c>
      <c r="H1033" s="2">
        <f>H1032+$H$2*(Table1[[#This Row],[debug'[0']]]-H1032)</f>
        <v>-0.10397865644440712</v>
      </c>
    </row>
    <row r="1034" spans="1:8" x14ac:dyDescent="0.25">
      <c r="A1034">
        <v>2056</v>
      </c>
      <c r="B1034">
        <v>-1</v>
      </c>
      <c r="C1034">
        <v>-1</v>
      </c>
      <c r="D1034">
        <v>0</v>
      </c>
      <c r="E1034">
        <v>0</v>
      </c>
      <c r="F1034">
        <v>0</v>
      </c>
      <c r="G1034">
        <v>0</v>
      </c>
      <c r="H1034" s="2">
        <f>H1033+$H$2*(Table1[[#This Row],[debug'[0']]]-H1033)</f>
        <v>-0.18842667855562431</v>
      </c>
    </row>
    <row r="1035" spans="1:8" x14ac:dyDescent="0.25">
      <c r="A1035">
        <v>2058</v>
      </c>
      <c r="B1035">
        <v>1</v>
      </c>
      <c r="C1035">
        <v>-1</v>
      </c>
      <c r="D1035">
        <v>0</v>
      </c>
      <c r="E1035">
        <v>0</v>
      </c>
      <c r="F1035">
        <v>0</v>
      </c>
      <c r="G1035">
        <v>0</v>
      </c>
      <c r="H1035" s="2">
        <f>H1034+$H$2*(Table1[[#This Row],[debug'[0']]]-H1034)</f>
        <v>-7.6420102875210283E-2</v>
      </c>
    </row>
    <row r="1036" spans="1:8" x14ac:dyDescent="0.25">
      <c r="A1036">
        <v>2060</v>
      </c>
      <c r="B1036">
        <v>-1</v>
      </c>
      <c r="C1036">
        <v>-1</v>
      </c>
      <c r="D1036">
        <v>0</v>
      </c>
      <c r="E1036">
        <v>0</v>
      </c>
      <c r="F1036">
        <v>0</v>
      </c>
      <c r="G1036">
        <v>0</v>
      </c>
      <c r="H1036" s="2">
        <f>H1035+$H$2*(Table1[[#This Row],[debug'[0']]]-H1035)</f>
        <v>-0.16346545746952396</v>
      </c>
    </row>
    <row r="1037" spans="1:8" x14ac:dyDescent="0.25">
      <c r="A1037">
        <v>2062</v>
      </c>
      <c r="B1037">
        <v>0</v>
      </c>
      <c r="C1037">
        <v>-1</v>
      </c>
      <c r="D1037">
        <v>0</v>
      </c>
      <c r="E1037">
        <v>0</v>
      </c>
      <c r="F1037">
        <v>0</v>
      </c>
      <c r="G1037">
        <v>0</v>
      </c>
      <c r="H1037" s="2">
        <f>H1036+$H$2*(Table1[[#This Row],[debug'[0']]]-H1036)</f>
        <v>-0.14805920106046541</v>
      </c>
    </row>
    <row r="1038" spans="1:8" x14ac:dyDescent="0.25">
      <c r="A1038">
        <v>2064</v>
      </c>
      <c r="B1038">
        <v>-1</v>
      </c>
      <c r="C1038">
        <v>-1</v>
      </c>
      <c r="D1038">
        <v>0</v>
      </c>
      <c r="E1038">
        <v>0</v>
      </c>
      <c r="F1038">
        <v>0</v>
      </c>
      <c r="G1038">
        <v>0</v>
      </c>
      <c r="H1038" s="2">
        <f>H1037+$H$2*(Table1[[#This Row],[debug'[0']]]-H1037)</f>
        <v>-0.22835272971772125</v>
      </c>
    </row>
    <row r="1039" spans="1:8" x14ac:dyDescent="0.25">
      <c r="A1039">
        <v>2066</v>
      </c>
      <c r="B1039">
        <v>0</v>
      </c>
      <c r="C1039">
        <v>-1</v>
      </c>
      <c r="D1039">
        <v>0</v>
      </c>
      <c r="E1039">
        <v>0</v>
      </c>
      <c r="F1039">
        <v>0</v>
      </c>
      <c r="G1039">
        <v>0</v>
      </c>
      <c r="H1039" s="2">
        <f>H1038+$H$2*(Table1[[#This Row],[debug'[0']]]-H1038)</f>
        <v>-0.20683099197447019</v>
      </c>
    </row>
    <row r="1040" spans="1:8" x14ac:dyDescent="0.25">
      <c r="A1040">
        <v>2068</v>
      </c>
      <c r="B1040">
        <v>-1</v>
      </c>
      <c r="C1040">
        <v>-1</v>
      </c>
      <c r="D1040">
        <v>0</v>
      </c>
      <c r="E1040">
        <v>0</v>
      </c>
      <c r="F1040">
        <v>-1</v>
      </c>
      <c r="G1040">
        <v>0</v>
      </c>
      <c r="H1040" s="2">
        <f>H1039+$H$2*(Table1[[#This Row],[debug'[0']]]-H1039)</f>
        <v>-0.28158540983451341</v>
      </c>
    </row>
    <row r="1041" spans="1:8" x14ac:dyDescent="0.25">
      <c r="A1041">
        <v>2070</v>
      </c>
      <c r="B1041">
        <v>0</v>
      </c>
      <c r="C1041">
        <v>-1</v>
      </c>
      <c r="D1041">
        <v>0</v>
      </c>
      <c r="E1041">
        <v>0</v>
      </c>
      <c r="F1041">
        <v>-1</v>
      </c>
      <c r="G1041">
        <v>0</v>
      </c>
      <c r="H1041" s="2">
        <f>H1040+$H$2*(Table1[[#This Row],[debug'[0']]]-H1040)</f>
        <v>-0.25504661018768804</v>
      </c>
    </row>
    <row r="1042" spans="1:8" x14ac:dyDescent="0.25">
      <c r="A1042">
        <v>2072</v>
      </c>
      <c r="B1042">
        <v>0</v>
      </c>
      <c r="C1042">
        <v>-1</v>
      </c>
      <c r="D1042">
        <v>0</v>
      </c>
      <c r="E1042">
        <v>0</v>
      </c>
      <c r="F1042">
        <v>-1</v>
      </c>
      <c r="G1042">
        <v>0</v>
      </c>
      <c r="H1042" s="2">
        <f>H1041+$H$2*(Table1[[#This Row],[debug'[0']]]-H1041)</f>
        <v>-0.23100903348102941</v>
      </c>
    </row>
    <row r="1043" spans="1:8" x14ac:dyDescent="0.25">
      <c r="A1043">
        <v>2074</v>
      </c>
      <c r="B1043">
        <v>0</v>
      </c>
      <c r="C1043">
        <v>0</v>
      </c>
      <c r="D1043">
        <v>0</v>
      </c>
      <c r="E1043">
        <v>0</v>
      </c>
      <c r="F1043">
        <v>-1</v>
      </c>
      <c r="G1043">
        <v>0</v>
      </c>
      <c r="H1043" s="2">
        <f>H1042+$H$2*(Table1[[#This Row],[debug'[0']]]-H1042)</f>
        <v>-0.209236945006123</v>
      </c>
    </row>
    <row r="1044" spans="1:8" x14ac:dyDescent="0.25">
      <c r="A1044">
        <v>2076</v>
      </c>
      <c r="B1044">
        <v>0</v>
      </c>
      <c r="C1044">
        <v>0</v>
      </c>
      <c r="D1044">
        <v>0</v>
      </c>
      <c r="E1044">
        <v>0</v>
      </c>
      <c r="F1044">
        <v>-1</v>
      </c>
      <c r="G1044">
        <v>0</v>
      </c>
      <c r="H1044" s="2">
        <f>H1043+$H$2*(Table1[[#This Row],[debug'[0']]]-H1043)</f>
        <v>-0.18951682752739876</v>
      </c>
    </row>
    <row r="1045" spans="1:8" x14ac:dyDescent="0.25">
      <c r="A1045">
        <v>2078</v>
      </c>
      <c r="B1045">
        <v>1</v>
      </c>
      <c r="C1045">
        <v>0</v>
      </c>
      <c r="D1045">
        <v>0</v>
      </c>
      <c r="E1045">
        <v>0</v>
      </c>
      <c r="F1045">
        <v>-1</v>
      </c>
      <c r="G1045">
        <v>0</v>
      </c>
      <c r="H1045" s="2">
        <f>H1044+$H$2*(Table1[[#This Row],[debug'[0']]]-H1044)</f>
        <v>-7.7407507726953373E-2</v>
      </c>
    </row>
    <row r="1046" spans="1:8" x14ac:dyDescent="0.25">
      <c r="A1046">
        <v>2080</v>
      </c>
      <c r="B1046">
        <v>-1</v>
      </c>
      <c r="C1046">
        <v>0</v>
      </c>
      <c r="D1046">
        <v>0</v>
      </c>
      <c r="E1046">
        <v>0</v>
      </c>
      <c r="F1046">
        <v>-1</v>
      </c>
      <c r="G1046">
        <v>0</v>
      </c>
      <c r="H1046" s="2">
        <f>H1045+$H$2*(Table1[[#This Row],[debug'[0']]]-H1045)</f>
        <v>-0.16435980160641639</v>
      </c>
    </row>
    <row r="1047" spans="1:8" x14ac:dyDescent="0.25">
      <c r="A1047">
        <v>2082</v>
      </c>
      <c r="B1047">
        <v>0</v>
      </c>
      <c r="C1047">
        <v>0</v>
      </c>
      <c r="D1047">
        <v>0</v>
      </c>
      <c r="E1047">
        <v>0</v>
      </c>
      <c r="F1047">
        <v>-1</v>
      </c>
      <c r="G1047">
        <v>0</v>
      </c>
      <c r="H1047" s="2">
        <f>H1046+$H$2*(Table1[[#This Row],[debug'[0']]]-H1046)</f>
        <v>-0.14886925524825059</v>
      </c>
    </row>
    <row r="1048" spans="1:8" x14ac:dyDescent="0.25">
      <c r="A1048">
        <v>2084</v>
      </c>
      <c r="B1048">
        <v>-1</v>
      </c>
      <c r="C1048">
        <v>0</v>
      </c>
      <c r="D1048">
        <v>0</v>
      </c>
      <c r="E1048">
        <v>0</v>
      </c>
      <c r="F1048">
        <v>-1</v>
      </c>
      <c r="G1048">
        <v>0</v>
      </c>
      <c r="H1048" s="2">
        <f>H1047+$H$2*(Table1[[#This Row],[debug'[0']]]-H1047)</f>
        <v>-0.22908643809694573</v>
      </c>
    </row>
    <row r="1049" spans="1:8" x14ac:dyDescent="0.25">
      <c r="A1049">
        <v>2086</v>
      </c>
      <c r="B1049">
        <v>0</v>
      </c>
      <c r="C1049">
        <v>0</v>
      </c>
      <c r="D1049">
        <v>0</v>
      </c>
      <c r="E1049">
        <v>0</v>
      </c>
      <c r="F1049">
        <v>-1</v>
      </c>
      <c r="G1049">
        <v>0</v>
      </c>
      <c r="H1049" s="2">
        <f>H1048+$H$2*(Table1[[#This Row],[debug'[0']]]-H1048)</f>
        <v>-0.20749554996807321</v>
      </c>
    </row>
    <row r="1050" spans="1:8" x14ac:dyDescent="0.25">
      <c r="A1050">
        <v>2088</v>
      </c>
      <c r="B1050">
        <v>1</v>
      </c>
      <c r="C1050">
        <v>0</v>
      </c>
      <c r="D1050">
        <v>0</v>
      </c>
      <c r="E1050">
        <v>0</v>
      </c>
      <c r="F1050">
        <v>-1</v>
      </c>
      <c r="G1050">
        <v>0</v>
      </c>
      <c r="H1050" s="2">
        <f>H1049+$H$2*(Table1[[#This Row],[debug'[0']]]-H1049)</f>
        <v>-9.3691775497411228E-2</v>
      </c>
    </row>
    <row r="1051" spans="1:8" x14ac:dyDescent="0.25">
      <c r="A1051">
        <v>2090</v>
      </c>
      <c r="B1051">
        <v>0</v>
      </c>
      <c r="C1051">
        <v>1</v>
      </c>
      <c r="D1051">
        <v>0</v>
      </c>
      <c r="E1051">
        <v>0</v>
      </c>
      <c r="F1051">
        <v>-1</v>
      </c>
      <c r="G1051">
        <v>0</v>
      </c>
      <c r="H1051" s="2">
        <f>H1050+$H$2*(Table1[[#This Row],[debug'[0']]]-H1050)</f>
        <v>-8.4861533689277693E-2</v>
      </c>
    </row>
    <row r="1052" spans="1:8" x14ac:dyDescent="0.25">
      <c r="A1052">
        <v>2092</v>
      </c>
      <c r="B1052">
        <v>1</v>
      </c>
      <c r="C1052">
        <v>0</v>
      </c>
      <c r="D1052">
        <v>0</v>
      </c>
      <c r="E1052">
        <v>0</v>
      </c>
      <c r="F1052">
        <v>-1</v>
      </c>
      <c r="G1052">
        <v>0</v>
      </c>
      <c r="H1052" s="2">
        <f>H1051+$H$2*(Table1[[#This Row],[debug'[0']]]-H1051)</f>
        <v>1.7384257042734025E-2</v>
      </c>
    </row>
    <row r="1053" spans="1:8" x14ac:dyDescent="0.25">
      <c r="A1053">
        <v>2094</v>
      </c>
      <c r="B1053">
        <v>-1</v>
      </c>
      <c r="C1053">
        <v>1</v>
      </c>
      <c r="D1053">
        <v>0</v>
      </c>
      <c r="E1053">
        <v>0</v>
      </c>
      <c r="F1053">
        <v>-1</v>
      </c>
      <c r="G1053">
        <v>0</v>
      </c>
      <c r="H1053" s="2">
        <f>H1052+$H$2*(Table1[[#This Row],[debug'[0']]]-H1052)</f>
        <v>-7.8501950191366854E-2</v>
      </c>
    </row>
    <row r="1054" spans="1:8" x14ac:dyDescent="0.25">
      <c r="A1054">
        <v>2096</v>
      </c>
      <c r="B1054">
        <v>0</v>
      </c>
      <c r="C1054">
        <v>0</v>
      </c>
      <c r="D1054">
        <v>0</v>
      </c>
      <c r="E1054">
        <v>0</v>
      </c>
      <c r="F1054">
        <v>-1</v>
      </c>
      <c r="G1054">
        <v>0</v>
      </c>
      <c r="H1054" s="2">
        <f>H1053+$H$2*(Table1[[#This Row],[debug'[0']]]-H1053)</f>
        <v>-7.110331569095675E-2</v>
      </c>
    </row>
    <row r="1055" spans="1:8" x14ac:dyDescent="0.25">
      <c r="A1055">
        <v>2098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0</v>
      </c>
      <c r="H1055" s="2">
        <f>H1054+$H$2*(Table1[[#This Row],[debug'[0']]]-H1054)</f>
        <v>-6.4401986064339181E-2</v>
      </c>
    </row>
    <row r="1056" spans="1:8" x14ac:dyDescent="0.25">
      <c r="A1056">
        <v>2100</v>
      </c>
      <c r="B1056">
        <v>-1</v>
      </c>
      <c r="C1056">
        <v>1</v>
      </c>
      <c r="D1056">
        <v>0</v>
      </c>
      <c r="E1056">
        <v>0</v>
      </c>
      <c r="F1056">
        <v>0</v>
      </c>
      <c r="G1056">
        <v>0</v>
      </c>
      <c r="H1056" s="2">
        <f>H1055+$H$2*(Table1[[#This Row],[debug'[0']]]-H1055)</f>
        <v>-0.15258002148314337</v>
      </c>
    </row>
    <row r="1057" spans="1:8" x14ac:dyDescent="0.25">
      <c r="A1057">
        <v>2102</v>
      </c>
      <c r="B1057">
        <v>-1</v>
      </c>
      <c r="C1057">
        <v>2</v>
      </c>
      <c r="D1057">
        <v>0</v>
      </c>
      <c r="E1057">
        <v>0</v>
      </c>
      <c r="F1057">
        <v>0</v>
      </c>
      <c r="G1057">
        <v>0</v>
      </c>
      <c r="H1057" s="2">
        <f>H1056+$H$2*(Table1[[#This Row],[debug'[0']]]-H1056)</f>
        <v>-0.23244747285355666</v>
      </c>
    </row>
    <row r="1058" spans="1:8" x14ac:dyDescent="0.25">
      <c r="A1058">
        <v>2104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0</v>
      </c>
      <c r="H1058" s="2">
        <f>H1057+$H$2*(Table1[[#This Row],[debug'[0']]]-H1057)</f>
        <v>-0.21053981466168925</v>
      </c>
    </row>
    <row r="1059" spans="1:8" x14ac:dyDescent="0.25">
      <c r="A1059">
        <v>2106</v>
      </c>
      <c r="B1059">
        <v>-1</v>
      </c>
      <c r="C1059">
        <v>2</v>
      </c>
      <c r="D1059">
        <v>0</v>
      </c>
      <c r="E1059">
        <v>0</v>
      </c>
      <c r="F1059">
        <v>0</v>
      </c>
      <c r="G1059">
        <v>0</v>
      </c>
      <c r="H1059" s="2">
        <f>H1058+$H$2*(Table1[[#This Row],[debug'[0']]]-H1058)</f>
        <v>-0.28494468421850344</v>
      </c>
    </row>
    <row r="1060" spans="1:8" x14ac:dyDescent="0.25">
      <c r="A1060">
        <v>2108</v>
      </c>
      <c r="B1060">
        <v>0</v>
      </c>
      <c r="C1060">
        <v>2</v>
      </c>
      <c r="D1060">
        <v>0</v>
      </c>
      <c r="E1060">
        <v>0</v>
      </c>
      <c r="F1060">
        <v>0</v>
      </c>
      <c r="G1060">
        <v>0</v>
      </c>
      <c r="H1060" s="2">
        <f>H1059+$H$2*(Table1[[#This Row],[debug'[0']]]-H1059)</f>
        <v>-0.25808928041989404</v>
      </c>
    </row>
    <row r="1061" spans="1:8" x14ac:dyDescent="0.25">
      <c r="A1061">
        <v>2110</v>
      </c>
      <c r="B1061">
        <v>-2</v>
      </c>
      <c r="C1061">
        <v>2</v>
      </c>
      <c r="D1061">
        <v>0</v>
      </c>
      <c r="E1061">
        <v>0</v>
      </c>
      <c r="F1061">
        <v>0</v>
      </c>
      <c r="G1061">
        <v>0</v>
      </c>
      <c r="H1061" s="2">
        <f>H1060+$H$2*(Table1[[#This Row],[debug'[0']]]-H1060)</f>
        <v>-0.42226049801515919</v>
      </c>
    </row>
    <row r="1062" spans="1:8" x14ac:dyDescent="0.25">
      <c r="A1062">
        <v>2112</v>
      </c>
      <c r="B1062">
        <v>1</v>
      </c>
      <c r="C1062">
        <v>1</v>
      </c>
      <c r="D1062">
        <v>-1</v>
      </c>
      <c r="E1062">
        <v>0</v>
      </c>
      <c r="F1062">
        <v>0</v>
      </c>
      <c r="G1062">
        <v>0</v>
      </c>
      <c r="H1062" s="2">
        <f>H1061+$H$2*(Table1[[#This Row],[debug'[0']]]-H1061)</f>
        <v>-0.28821560405349766</v>
      </c>
    </row>
    <row r="1063" spans="1:8" x14ac:dyDescent="0.25">
      <c r="A1063">
        <v>2114</v>
      </c>
      <c r="B1063">
        <v>-1</v>
      </c>
      <c r="C1063">
        <v>2</v>
      </c>
      <c r="D1063">
        <v>0</v>
      </c>
      <c r="E1063">
        <v>0</v>
      </c>
      <c r="F1063">
        <v>0</v>
      </c>
      <c r="G1063">
        <v>0</v>
      </c>
      <c r="H1063" s="2">
        <f>H1062+$H$2*(Table1[[#This Row],[debug'[0']]]-H1062)</f>
        <v>-0.35529970293085905</v>
      </c>
    </row>
    <row r="1064" spans="1:8" x14ac:dyDescent="0.25">
      <c r="A1064">
        <v>2116</v>
      </c>
      <c r="B1064">
        <v>-1</v>
      </c>
      <c r="C1064">
        <v>1</v>
      </c>
      <c r="D1064">
        <v>0</v>
      </c>
      <c r="E1064">
        <v>0</v>
      </c>
      <c r="F1064">
        <v>0</v>
      </c>
      <c r="G1064">
        <v>0</v>
      </c>
      <c r="H1064" s="2">
        <f>H1063+$H$2*(Table1[[#This Row],[debug'[0']]]-H1063)</f>
        <v>-0.41606127444204616</v>
      </c>
    </row>
    <row r="1065" spans="1:8" x14ac:dyDescent="0.25">
      <c r="A1065">
        <v>2118</v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0</v>
      </c>
      <c r="H1065" s="2">
        <f>H1064+$H$2*(Table1[[#This Row],[debug'[0']]]-H1064)</f>
        <v>-0.376848423145136</v>
      </c>
    </row>
    <row r="1066" spans="1:8" x14ac:dyDescent="0.25">
      <c r="A1066">
        <v>2120</v>
      </c>
      <c r="B1066">
        <v>-1</v>
      </c>
      <c r="C1066">
        <v>1</v>
      </c>
      <c r="D1066">
        <v>0</v>
      </c>
      <c r="E1066">
        <v>0</v>
      </c>
      <c r="F1066">
        <v>0</v>
      </c>
      <c r="G1066">
        <v>0</v>
      </c>
      <c r="H1066" s="2">
        <f>H1065+$H$2*(Table1[[#This Row],[debug'[0']]]-H1065)</f>
        <v>-0.43557907562274006</v>
      </c>
    </row>
    <row r="1067" spans="1:8" x14ac:dyDescent="0.25">
      <c r="A1067">
        <v>2122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 s="2">
        <f>H1066+$H$2*(Table1[[#This Row],[debug'[0']]]-H1066)</f>
        <v>-0.30027893529403127</v>
      </c>
    </row>
    <row r="1068" spans="1:8" x14ac:dyDescent="0.25">
      <c r="A1068">
        <v>2124</v>
      </c>
      <c r="B1068">
        <v>0</v>
      </c>
      <c r="C1068">
        <v>1</v>
      </c>
      <c r="D1068">
        <v>1</v>
      </c>
      <c r="E1068">
        <v>0</v>
      </c>
      <c r="F1068">
        <v>1</v>
      </c>
      <c r="G1068">
        <v>0</v>
      </c>
      <c r="H1068" s="2">
        <f>H1067+$H$2*(Table1[[#This Row],[debug'[0']]]-H1067)</f>
        <v>-0.27197831237960646</v>
      </c>
    </row>
    <row r="1069" spans="1:8" x14ac:dyDescent="0.25">
      <c r="A1069">
        <v>2126</v>
      </c>
      <c r="B1069">
        <v>1</v>
      </c>
      <c r="C1069">
        <v>0</v>
      </c>
      <c r="D1069">
        <v>1</v>
      </c>
      <c r="E1069">
        <v>0</v>
      </c>
      <c r="F1069">
        <v>1</v>
      </c>
      <c r="G1069">
        <v>0</v>
      </c>
      <c r="H1069" s="2">
        <f>H1068+$H$2*(Table1[[#This Row],[debug'[0']]]-H1068)</f>
        <v>-0.15209718072868703</v>
      </c>
    </row>
    <row r="1070" spans="1:8" x14ac:dyDescent="0.25">
      <c r="A1070">
        <v>2128</v>
      </c>
      <c r="B1070">
        <v>1</v>
      </c>
      <c r="C1070">
        <v>0</v>
      </c>
      <c r="D1070">
        <v>1</v>
      </c>
      <c r="E1070">
        <v>0</v>
      </c>
      <c r="F1070">
        <v>1</v>
      </c>
      <c r="G1070">
        <v>0</v>
      </c>
      <c r="H1070" s="2">
        <f>H1069+$H$2*(Table1[[#This Row],[debug'[0']]]-H1069)</f>
        <v>-4.3514579552724364E-2</v>
      </c>
    </row>
    <row r="1071" spans="1:8" x14ac:dyDescent="0.25">
      <c r="A1071">
        <v>2130</v>
      </c>
      <c r="B1071">
        <v>0</v>
      </c>
      <c r="C1071">
        <v>0</v>
      </c>
      <c r="D1071">
        <v>0</v>
      </c>
      <c r="E1071">
        <v>0</v>
      </c>
      <c r="F1071">
        <v>1</v>
      </c>
      <c r="G1071">
        <v>0</v>
      </c>
      <c r="H1071" s="2">
        <f>H1070+$H$2*(Table1[[#This Row],[debug'[0']]]-H1070)</f>
        <v>-3.9413427049317738E-2</v>
      </c>
    </row>
    <row r="1072" spans="1:8" x14ac:dyDescent="0.25">
      <c r="A1072">
        <v>2132</v>
      </c>
      <c r="B1072">
        <v>1</v>
      </c>
      <c r="C1072">
        <v>0</v>
      </c>
      <c r="D1072">
        <v>0</v>
      </c>
      <c r="E1072">
        <v>0</v>
      </c>
      <c r="F1072">
        <v>1</v>
      </c>
      <c r="G1072">
        <v>0</v>
      </c>
      <c r="H1072" s="2">
        <f>H1071+$H$2*(Table1[[#This Row],[debug'[0']]]-H1071)</f>
        <v>5.8548980544504074E-2</v>
      </c>
    </row>
    <row r="1073" spans="1:8" x14ac:dyDescent="0.25">
      <c r="A1073">
        <v>2134</v>
      </c>
      <c r="B1073">
        <v>-1</v>
      </c>
      <c r="C1073">
        <v>0</v>
      </c>
      <c r="D1073">
        <v>0</v>
      </c>
      <c r="E1073">
        <v>0</v>
      </c>
      <c r="F1073">
        <v>1</v>
      </c>
      <c r="G1073">
        <v>0</v>
      </c>
      <c r="H1073" s="2">
        <f>H1072+$H$2*(Table1[[#This Row],[debug'[0']]]-H1072)</f>
        <v>-4.1216910477803285E-2</v>
      </c>
    </row>
    <row r="1074" spans="1:8" x14ac:dyDescent="0.25">
      <c r="A1074">
        <v>2136</v>
      </c>
      <c r="B1074">
        <v>1</v>
      </c>
      <c r="C1074">
        <v>0</v>
      </c>
      <c r="D1074">
        <v>0</v>
      </c>
      <c r="E1074">
        <v>0</v>
      </c>
      <c r="F1074">
        <v>1</v>
      </c>
      <c r="G1074">
        <v>0</v>
      </c>
      <c r="H1074" s="2">
        <f>H1073+$H$2*(Table1[[#This Row],[debug'[0']]]-H1073)</f>
        <v>5.6915471424712545E-2</v>
      </c>
    </row>
    <row r="1075" spans="1:8" x14ac:dyDescent="0.25">
      <c r="A1075">
        <v>2138</v>
      </c>
      <c r="B1075">
        <v>1</v>
      </c>
      <c r="C1075">
        <v>0</v>
      </c>
      <c r="D1075">
        <v>0</v>
      </c>
      <c r="E1075">
        <v>0</v>
      </c>
      <c r="F1075">
        <v>1</v>
      </c>
      <c r="G1075">
        <v>0</v>
      </c>
      <c r="H1075" s="2">
        <f>H1074+$H$2*(Table1[[#This Row],[debug'[0']]]-H1074)</f>
        <v>0.14579909422530204</v>
      </c>
    </row>
    <row r="1076" spans="1:8" x14ac:dyDescent="0.25">
      <c r="A1076">
        <v>2140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 s="2">
        <f>H1075+$H$2*(Table1[[#This Row],[debug'[0']]]-H1075)</f>
        <v>0.1320578533257544</v>
      </c>
    </row>
    <row r="1077" spans="1:8" x14ac:dyDescent="0.25">
      <c r="A1077">
        <v>2142</v>
      </c>
      <c r="B1077">
        <v>-1</v>
      </c>
      <c r="C1077">
        <v>0</v>
      </c>
      <c r="D1077">
        <v>0</v>
      </c>
      <c r="E1077">
        <v>0</v>
      </c>
      <c r="F1077">
        <v>1</v>
      </c>
      <c r="G1077">
        <v>0</v>
      </c>
      <c r="H1077" s="2">
        <f>H1076+$H$2*(Table1[[#This Row],[debug'[0']]]-H1076)</f>
        <v>2.5363914262349754E-2</v>
      </c>
    </row>
    <row r="1078" spans="1:8" x14ac:dyDescent="0.25">
      <c r="A1078">
        <v>2144</v>
      </c>
      <c r="B1078">
        <v>0</v>
      </c>
      <c r="C1078">
        <v>-1</v>
      </c>
      <c r="D1078">
        <v>0</v>
      </c>
      <c r="E1078">
        <v>0</v>
      </c>
      <c r="F1078">
        <v>1</v>
      </c>
      <c r="G1078">
        <v>0</v>
      </c>
      <c r="H1078" s="2">
        <f>H1077+$H$2*(Table1[[#This Row],[debug'[0']]]-H1077)</f>
        <v>2.2973421660963375E-2</v>
      </c>
    </row>
    <row r="1079" spans="1:8" x14ac:dyDescent="0.25">
      <c r="A1079">
        <v>2146</v>
      </c>
      <c r="B1079">
        <v>-1</v>
      </c>
      <c r="C1079">
        <v>0</v>
      </c>
      <c r="D1079">
        <v>0</v>
      </c>
      <c r="E1079">
        <v>0</v>
      </c>
      <c r="F1079">
        <v>1</v>
      </c>
      <c r="G1079">
        <v>0</v>
      </c>
      <c r="H1079" s="2">
        <f>H1078+$H$2*(Table1[[#This Row],[debug'[0']]]-H1078)</f>
        <v>-7.343955192826751E-2</v>
      </c>
    </row>
    <row r="1080" spans="1:8" x14ac:dyDescent="0.25">
      <c r="A1080">
        <v>2148</v>
      </c>
      <c r="B1080">
        <v>0</v>
      </c>
      <c r="C1080">
        <v>-1</v>
      </c>
      <c r="D1080">
        <v>0</v>
      </c>
      <c r="E1080">
        <v>0</v>
      </c>
      <c r="F1080">
        <v>0</v>
      </c>
      <c r="G1080">
        <v>0</v>
      </c>
      <c r="H1080" s="2">
        <f>H1079+$H$2*(Table1[[#This Row],[debug'[0']]]-H1079)</f>
        <v>-6.6518037223644369E-2</v>
      </c>
    </row>
    <row r="1081" spans="1:8" x14ac:dyDescent="0.25">
      <c r="A1081">
        <v>2150</v>
      </c>
      <c r="B1081">
        <v>-1</v>
      </c>
      <c r="C1081">
        <v>0</v>
      </c>
      <c r="D1081">
        <v>0</v>
      </c>
      <c r="E1081">
        <v>0</v>
      </c>
      <c r="F1081">
        <v>0</v>
      </c>
      <c r="G1081">
        <v>0</v>
      </c>
      <c r="H1081" s="2">
        <f>H1080+$H$2*(Table1[[#This Row],[debug'[0']]]-H1080)</f>
        <v>-0.15449663951914777</v>
      </c>
    </row>
    <row r="1082" spans="1:8" x14ac:dyDescent="0.25">
      <c r="A1082">
        <v>2152</v>
      </c>
      <c r="B1082">
        <v>0</v>
      </c>
      <c r="C1082">
        <v>-1</v>
      </c>
      <c r="D1082">
        <v>0</v>
      </c>
      <c r="E1082">
        <v>0</v>
      </c>
      <c r="F1082">
        <v>0</v>
      </c>
      <c r="G1082">
        <v>0</v>
      </c>
      <c r="H1082" s="2">
        <f>H1081+$H$2*(Table1[[#This Row],[debug'[0']]]-H1081)</f>
        <v>-0.13993567428761783</v>
      </c>
    </row>
    <row r="1083" spans="1:8" x14ac:dyDescent="0.25">
      <c r="A1083">
        <v>2154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 s="2">
        <f>H1082+$H$2*(Table1[[#This Row],[debug'[0']]]-H1082)</f>
        <v>-0.12674704769810441</v>
      </c>
    </row>
    <row r="1084" spans="1:8" x14ac:dyDescent="0.25">
      <c r="A1084">
        <v>2156</v>
      </c>
      <c r="B1084">
        <v>0</v>
      </c>
      <c r="C1084">
        <v>-1</v>
      </c>
      <c r="D1084">
        <v>0</v>
      </c>
      <c r="E1084">
        <v>0</v>
      </c>
      <c r="F1084">
        <v>0</v>
      </c>
      <c r="G1084">
        <v>0</v>
      </c>
      <c r="H1084" s="2">
        <f>H1083+$H$2*(Table1[[#This Row],[debug'[0']]]-H1083)</f>
        <v>-0.11480141988072762</v>
      </c>
    </row>
    <row r="1085" spans="1:8" x14ac:dyDescent="0.25">
      <c r="A1085">
        <v>2158</v>
      </c>
      <c r="B1085">
        <v>1</v>
      </c>
      <c r="C1085">
        <v>-1</v>
      </c>
      <c r="D1085">
        <v>0</v>
      </c>
      <c r="E1085">
        <v>0</v>
      </c>
      <c r="F1085">
        <v>0</v>
      </c>
      <c r="G1085">
        <v>0</v>
      </c>
      <c r="H1085" s="2">
        <f>H1084+$H$2*(Table1[[#This Row],[debug'[0']]]-H1084)</f>
        <v>-9.7338613534646984E-3</v>
      </c>
    </row>
    <row r="1086" spans="1:8" x14ac:dyDescent="0.25">
      <c r="A1086">
        <v>2160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 s="2">
        <f>H1085+$H$2*(Table1[[#This Row],[debug'[0']]]-H1085)</f>
        <v>-8.8164665338915094E-3</v>
      </c>
    </row>
    <row r="1087" spans="1:8" x14ac:dyDescent="0.25">
      <c r="A1087">
        <v>2162</v>
      </c>
      <c r="B1087">
        <v>1</v>
      </c>
      <c r="C1087">
        <v>-1</v>
      </c>
      <c r="D1087">
        <v>0</v>
      </c>
      <c r="E1087">
        <v>0</v>
      </c>
      <c r="F1087">
        <v>0</v>
      </c>
      <c r="G1087">
        <v>0</v>
      </c>
      <c r="H1087" s="2">
        <f>H1086+$H$2*(Table1[[#This Row],[debug'[0']]]-H1086)</f>
        <v>8.6262245468607085E-2</v>
      </c>
    </row>
    <row r="1088" spans="1:8" x14ac:dyDescent="0.25">
      <c r="A1088">
        <v>2164</v>
      </c>
      <c r="B1088">
        <v>-1</v>
      </c>
      <c r="C1088">
        <v>0</v>
      </c>
      <c r="D1088">
        <v>0</v>
      </c>
      <c r="E1088">
        <v>0</v>
      </c>
      <c r="F1088">
        <v>0</v>
      </c>
      <c r="G1088">
        <v>0</v>
      </c>
      <c r="H1088" s="2">
        <f>H1087+$H$2*(Table1[[#This Row],[debug'[0']]]-H1087)</f>
        <v>-1.6115559238476768E-2</v>
      </c>
    </row>
    <row r="1089" spans="1:8" x14ac:dyDescent="0.25">
      <c r="A1089">
        <v>2166</v>
      </c>
      <c r="B1089">
        <v>1</v>
      </c>
      <c r="C1089">
        <v>-1</v>
      </c>
      <c r="D1089">
        <v>0</v>
      </c>
      <c r="E1089">
        <v>0</v>
      </c>
      <c r="F1089">
        <v>0</v>
      </c>
      <c r="G1089">
        <v>0</v>
      </c>
      <c r="H1089" s="2">
        <f>H1088+$H$2*(Table1[[#This Row],[debug'[0']]]-H1088)</f>
        <v>7.9651076044579716E-2</v>
      </c>
    </row>
    <row r="1090" spans="1:8" x14ac:dyDescent="0.25">
      <c r="A1090">
        <v>2168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 s="2">
        <f>H1089+$H$2*(Table1[[#This Row],[debug'[0']]]-H1089)</f>
        <v>7.2144138984014505E-2</v>
      </c>
    </row>
    <row r="1091" spans="1:8" x14ac:dyDescent="0.25">
      <c r="A1091">
        <v>2170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 s="2">
        <f>H1090+$H$2*(Table1[[#This Row],[debug'[0']]]-H1090)</f>
        <v>0.15959249368075606</v>
      </c>
    </row>
    <row r="1092" spans="1:8" x14ac:dyDescent="0.25">
      <c r="A1092">
        <v>2172</v>
      </c>
      <c r="B1092">
        <v>2</v>
      </c>
      <c r="C1092">
        <v>0</v>
      </c>
      <c r="D1092">
        <v>0</v>
      </c>
      <c r="E1092">
        <v>0</v>
      </c>
      <c r="F1092">
        <v>0</v>
      </c>
      <c r="G1092">
        <v>0</v>
      </c>
      <c r="H1092" s="2">
        <f>H1091+$H$2*(Table1[[#This Row],[debug'[0']]]-H1091)</f>
        <v>0.33304681472467745</v>
      </c>
    </row>
    <row r="1093" spans="1:8" x14ac:dyDescent="0.25">
      <c r="A1093">
        <v>2174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0</v>
      </c>
      <c r="H1093" s="2">
        <f>H1092+$H$2*(Table1[[#This Row],[debug'[0']]]-H1092)</f>
        <v>0.30165789193146164</v>
      </c>
    </row>
    <row r="1094" spans="1:8" x14ac:dyDescent="0.25">
      <c r="A1094">
        <v>2176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 s="2">
        <f>H1093+$H$2*(Table1[[#This Row],[debug'[0']]]-H1093)</f>
        <v>0.36747508502347753</v>
      </c>
    </row>
    <row r="1095" spans="1:8" x14ac:dyDescent="0.25">
      <c r="A1095">
        <v>2178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 s="2">
        <f>H1094+$H$2*(Table1[[#This Row],[debug'[0']]]-H1094)</f>
        <v>0.33284137419886628</v>
      </c>
    </row>
    <row r="1096" spans="1:8" x14ac:dyDescent="0.25">
      <c r="A1096">
        <v>2180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 s="2">
        <f>H1095+$H$2*(Table1[[#This Row],[debug'[0']]]-H1095)</f>
        <v>0.39571959332674339</v>
      </c>
    </row>
    <row r="1097" spans="1:8" x14ac:dyDescent="0.25">
      <c r="A1097">
        <v>2182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0</v>
      </c>
      <c r="H1097" s="2">
        <f>H1096+$H$2*(Table1[[#This Row],[debug'[0']]]-H1096)</f>
        <v>0.35842390030843829</v>
      </c>
    </row>
    <row r="1098" spans="1:8" x14ac:dyDescent="0.25">
      <c r="A1098">
        <v>2184</v>
      </c>
      <c r="B1098">
        <v>0</v>
      </c>
      <c r="C1098">
        <v>1</v>
      </c>
      <c r="D1098">
        <v>0</v>
      </c>
      <c r="E1098">
        <v>0</v>
      </c>
      <c r="F1098">
        <v>0</v>
      </c>
      <c r="G1098">
        <v>0</v>
      </c>
      <c r="H1098" s="2">
        <f>H1097+$H$2*(Table1[[#This Row],[debug'[0']]]-H1097)</f>
        <v>0.32464324354603857</v>
      </c>
    </row>
    <row r="1099" spans="1:8" x14ac:dyDescent="0.25">
      <c r="A1099">
        <v>2186</v>
      </c>
      <c r="B1099">
        <v>-1</v>
      </c>
      <c r="C1099">
        <v>0</v>
      </c>
      <c r="D1099">
        <v>0</v>
      </c>
      <c r="E1099">
        <v>0</v>
      </c>
      <c r="F1099">
        <v>0</v>
      </c>
      <c r="G1099">
        <v>0</v>
      </c>
      <c r="H1099" s="2">
        <f>H1098+$H$2*(Table1[[#This Row],[debug'[0']]]-H1098)</f>
        <v>0.1997985590694909</v>
      </c>
    </row>
    <row r="1100" spans="1:8" x14ac:dyDescent="0.25">
      <c r="A1100">
        <v>2188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 s="2">
        <f>H1099+$H$2*(Table1[[#This Row],[debug'[0']]]-H1099)</f>
        <v>0.18096798850837473</v>
      </c>
    </row>
    <row r="1101" spans="1:8" x14ac:dyDescent="0.25">
      <c r="A1101">
        <v>2190</v>
      </c>
      <c r="B1101">
        <v>-1</v>
      </c>
      <c r="C1101">
        <v>0</v>
      </c>
      <c r="D1101">
        <v>0</v>
      </c>
      <c r="E1101">
        <v>0</v>
      </c>
      <c r="F1101">
        <v>0</v>
      </c>
      <c r="G1101">
        <v>0</v>
      </c>
      <c r="H1101" s="2">
        <f>H1100+$H$2*(Table1[[#This Row],[debug'[0']]]-H1100)</f>
        <v>6.966437780369597E-2</v>
      </c>
    </row>
    <row r="1102" spans="1:8" x14ac:dyDescent="0.25">
      <c r="A1102">
        <v>2192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 s="2">
        <f>H1101+$H$2*(Table1[[#This Row],[debug'[0']]]-H1101)</f>
        <v>0.15734644448563989</v>
      </c>
    </row>
    <row r="1103" spans="1:8" x14ac:dyDescent="0.25">
      <c r="A1103">
        <v>2194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 s="2">
        <f>H1102+$H$2*(Table1[[#This Row],[debug'[0']]]-H1102)</f>
        <v>0.14251689146370308</v>
      </c>
    </row>
    <row r="1104" spans="1:8" x14ac:dyDescent="0.25">
      <c r="A1104">
        <v>2196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 s="2">
        <f>H1103+$H$2*(Table1[[#This Row],[debug'[0']]]-H1103)</f>
        <v>0.12908499088665837</v>
      </c>
    </row>
    <row r="1105" spans="1:8" x14ac:dyDescent="0.25">
      <c r="A1105">
        <v>2198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 s="2">
        <f>H1104+$H$2*(Table1[[#This Row],[debug'[0']]]-H1104)</f>
        <v>0.11691901711491143</v>
      </c>
    </row>
    <row r="1106" spans="1:8" x14ac:dyDescent="0.25">
      <c r="A1106">
        <v>2200</v>
      </c>
      <c r="B1106">
        <v>-1</v>
      </c>
      <c r="C1106">
        <v>1</v>
      </c>
      <c r="D1106">
        <v>0</v>
      </c>
      <c r="E1106">
        <v>0</v>
      </c>
      <c r="F1106">
        <v>0</v>
      </c>
      <c r="G1106">
        <v>0</v>
      </c>
      <c r="H1106" s="2">
        <f>H1105+$H$2*(Table1[[#This Row],[debug'[0']]]-H1105)</f>
        <v>1.165187975022329E-2</v>
      </c>
    </row>
    <row r="1107" spans="1:8" x14ac:dyDescent="0.25">
      <c r="A1107">
        <v>2202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 s="2">
        <f>H1106+$H$2*(Table1[[#This Row],[debug'[0']]]-H1106)</f>
        <v>0.10480149556320269</v>
      </c>
    </row>
    <row r="1108" spans="1:8" x14ac:dyDescent="0.25">
      <c r="A1108">
        <v>2204</v>
      </c>
      <c r="B1108">
        <v>-1</v>
      </c>
      <c r="C1108">
        <v>1</v>
      </c>
      <c r="D1108">
        <v>0</v>
      </c>
      <c r="E1108">
        <v>0</v>
      </c>
      <c r="F1108">
        <v>0</v>
      </c>
      <c r="G1108">
        <v>0</v>
      </c>
      <c r="H1108" s="2">
        <f>H1107+$H$2*(Table1[[#This Row],[debug'[0']]]-H1107)</f>
        <v>6.7640769911148091E-4</v>
      </c>
    </row>
    <row r="1109" spans="1:8" x14ac:dyDescent="0.25">
      <c r="A1109">
        <v>2206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 s="2">
        <f>H1108+$H$2*(Table1[[#This Row],[debug'[0']]]-H1108)</f>
        <v>9.4860437383054469E-2</v>
      </c>
    </row>
    <row r="1110" spans="1:8" x14ac:dyDescent="0.25">
      <c r="A1110">
        <v>2208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 s="2">
        <f>H1109+$H$2*(Table1[[#This Row],[debug'[0']]]-H1109)</f>
        <v>8.5920051787086921E-2</v>
      </c>
    </row>
    <row r="1111" spans="1:8" x14ac:dyDescent="0.25">
      <c r="A1111">
        <v>2210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0</v>
      </c>
      <c r="H1111" s="2">
        <f>H1110+$H$2*(Table1[[#This Row],[debug'[0']]]-H1110)</f>
        <v>7.7822277682375915E-2</v>
      </c>
    </row>
    <row r="1112" spans="1:8" x14ac:dyDescent="0.25">
      <c r="A1112">
        <v>2212</v>
      </c>
      <c r="B1112">
        <v>-1</v>
      </c>
      <c r="C1112">
        <v>1</v>
      </c>
      <c r="D1112">
        <v>0</v>
      </c>
      <c r="E1112">
        <v>0</v>
      </c>
      <c r="F1112">
        <v>0</v>
      </c>
      <c r="G1112">
        <v>0</v>
      </c>
      <c r="H1112" s="2">
        <f>H1111+$H$2*(Table1[[#This Row],[debug'[0']]]-H1111)</f>
        <v>-2.3760078800895174E-2</v>
      </c>
    </row>
    <row r="1113" spans="1:8" x14ac:dyDescent="0.25">
      <c r="A1113">
        <v>2214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 s="2">
        <f>H1112+$H$2*(Table1[[#This Row],[debug'[0']]]-H1112)</f>
        <v>-2.1520744130606968E-2</v>
      </c>
    </row>
    <row r="1114" spans="1:8" x14ac:dyDescent="0.25">
      <c r="A1114">
        <v>2216</v>
      </c>
      <c r="B1114">
        <v>-2</v>
      </c>
      <c r="C1114">
        <v>1</v>
      </c>
      <c r="D1114">
        <v>0</v>
      </c>
      <c r="E1114">
        <v>0</v>
      </c>
      <c r="F1114">
        <v>0</v>
      </c>
      <c r="G1114">
        <v>0</v>
      </c>
      <c r="H1114" s="2">
        <f>H1113+$H$2*(Table1[[#This Row],[debug'[0']]]-H1113)</f>
        <v>-0.20798802099617955</v>
      </c>
    </row>
    <row r="1115" spans="1:8" x14ac:dyDescent="0.25">
      <c r="A1115">
        <v>2218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 s="2">
        <f>H1114+$H$2*(Table1[[#This Row],[debug'[0']]]-H1114)</f>
        <v>-0.18838561183229124</v>
      </c>
    </row>
    <row r="1116" spans="1:8" x14ac:dyDescent="0.25">
      <c r="A1116">
        <v>2220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 s="2">
        <f>H1115+$H$2*(Table1[[#This Row],[debug'[0']]]-H1115)</f>
        <v>-0.1706306862070609</v>
      </c>
    </row>
    <row r="1117" spans="1:8" x14ac:dyDescent="0.25">
      <c r="A1117">
        <v>2222</v>
      </c>
      <c r="B1117">
        <v>1</v>
      </c>
      <c r="C1117">
        <v>-1</v>
      </c>
      <c r="D1117">
        <v>0</v>
      </c>
      <c r="E1117">
        <v>0</v>
      </c>
      <c r="F1117">
        <v>0</v>
      </c>
      <c r="G1117">
        <v>0</v>
      </c>
      <c r="H1117" s="2">
        <f>H1116+$H$2*(Table1[[#This Row],[debug'[0']]]-H1116)</f>
        <v>-6.0301343291414469E-2</v>
      </c>
    </row>
    <row r="1118" spans="1:8" x14ac:dyDescent="0.25">
      <c r="A1118">
        <v>2224</v>
      </c>
      <c r="B1118">
        <v>-1</v>
      </c>
      <c r="C1118">
        <v>0</v>
      </c>
      <c r="D1118">
        <v>0</v>
      </c>
      <c r="E1118">
        <v>0</v>
      </c>
      <c r="F1118">
        <v>0</v>
      </c>
      <c r="G1118">
        <v>0</v>
      </c>
      <c r="H1118" s="2">
        <f>H1117+$H$2*(Table1[[#This Row],[debug'[0']]]-H1117)</f>
        <v>-0.14886585518653114</v>
      </c>
    </row>
    <row r="1119" spans="1:8" x14ac:dyDescent="0.25">
      <c r="A1119">
        <v>2226</v>
      </c>
      <c r="B1119">
        <v>1</v>
      </c>
      <c r="C1119">
        <v>-1</v>
      </c>
      <c r="D1119">
        <v>0</v>
      </c>
      <c r="E1119">
        <v>0</v>
      </c>
      <c r="F1119">
        <v>0</v>
      </c>
      <c r="G1119">
        <v>0</v>
      </c>
      <c r="H1119" s="2">
        <f>H1118+$H$2*(Table1[[#This Row],[debug'[0']]]-H1118)</f>
        <v>-4.0587799268106309E-2</v>
      </c>
    </row>
    <row r="1120" spans="1:8" x14ac:dyDescent="0.25">
      <c r="A1120">
        <v>2228</v>
      </c>
      <c r="B1120">
        <v>-1</v>
      </c>
      <c r="C1120">
        <v>0</v>
      </c>
      <c r="D1120">
        <v>0</v>
      </c>
      <c r="E1120">
        <v>0</v>
      </c>
      <c r="F1120">
        <v>0</v>
      </c>
      <c r="G1120">
        <v>0</v>
      </c>
      <c r="H1120" s="2">
        <f>H1119+$H$2*(Table1[[#This Row],[debug'[0']]]-H1119)</f>
        <v>-0.13101026891561829</v>
      </c>
    </row>
    <row r="1121" spans="1:8" x14ac:dyDescent="0.25">
      <c r="A1121">
        <v>2230</v>
      </c>
      <c r="B1121">
        <v>0</v>
      </c>
      <c r="C1121">
        <v>-1</v>
      </c>
      <c r="D1121">
        <v>0</v>
      </c>
      <c r="E1121">
        <v>0</v>
      </c>
      <c r="F1121">
        <v>0</v>
      </c>
      <c r="G1121">
        <v>0</v>
      </c>
      <c r="H1121" s="2">
        <f>H1120+$H$2*(Table1[[#This Row],[debug'[0']]]-H1120)</f>
        <v>-0.1186628419645144</v>
      </c>
    </row>
    <row r="1122" spans="1:8" x14ac:dyDescent="0.25">
      <c r="A1122">
        <v>2232</v>
      </c>
      <c r="B1122">
        <v>0</v>
      </c>
      <c r="C1122">
        <v>-1</v>
      </c>
      <c r="D1122">
        <v>0</v>
      </c>
      <c r="E1122">
        <v>0</v>
      </c>
      <c r="F1122">
        <v>0</v>
      </c>
      <c r="G1122">
        <v>0</v>
      </c>
      <c r="H1122" s="2">
        <f>H1121+$H$2*(Table1[[#This Row],[debug'[0']]]-H1121)</f>
        <v>-0.10747913258742026</v>
      </c>
    </row>
    <row r="1123" spans="1:8" x14ac:dyDescent="0.25">
      <c r="A1123">
        <v>2234</v>
      </c>
      <c r="B1123">
        <v>-1</v>
      </c>
      <c r="C1123">
        <v>0</v>
      </c>
      <c r="D1123">
        <v>0</v>
      </c>
      <c r="E1123">
        <v>0</v>
      </c>
      <c r="F1123">
        <v>0</v>
      </c>
      <c r="G1123">
        <v>0</v>
      </c>
      <c r="H1123" s="2">
        <f>H1122+$H$2*(Table1[[#This Row],[debug'[0']]]-H1122)</f>
        <v>-0.19159724259458877</v>
      </c>
    </row>
    <row r="1124" spans="1:8" x14ac:dyDescent="0.25">
      <c r="A1124">
        <v>2236</v>
      </c>
      <c r="B1124">
        <v>2</v>
      </c>
      <c r="C1124">
        <v>-2</v>
      </c>
      <c r="D1124">
        <v>0</v>
      </c>
      <c r="E1124">
        <v>0</v>
      </c>
      <c r="F1124">
        <v>0</v>
      </c>
      <c r="G1124">
        <v>0</v>
      </c>
      <c r="H1124" s="2">
        <f>H1123+$H$2*(Table1[[#This Row],[debug'[0']]]-H1123)</f>
        <v>1.4955931314295429E-2</v>
      </c>
    </row>
    <row r="1125" spans="1:8" x14ac:dyDescent="0.25">
      <c r="A1125">
        <v>2238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 s="2">
        <f>H1124+$H$2*(Table1[[#This Row],[debug'[0']]]-H1124)</f>
        <v>1.3546367995957907E-2</v>
      </c>
    </row>
    <row r="1126" spans="1:8" x14ac:dyDescent="0.25">
      <c r="A1126">
        <v>2240</v>
      </c>
      <c r="B1126">
        <v>1</v>
      </c>
      <c r="C1126">
        <v>-1</v>
      </c>
      <c r="D1126">
        <v>0</v>
      </c>
      <c r="E1126">
        <v>0</v>
      </c>
      <c r="F1126">
        <v>0</v>
      </c>
      <c r="G1126">
        <v>0</v>
      </c>
      <c r="H1126" s="2">
        <f>H1125+$H$2*(Table1[[#This Row],[debug'[0']]]-H1125)</f>
        <v>0.10651743249828394</v>
      </c>
    </row>
    <row r="1127" spans="1:8" x14ac:dyDescent="0.25">
      <c r="A1127">
        <v>2242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 s="2">
        <f>H1126+$H$2*(Table1[[#This Row],[debug'[0']]]-H1126)</f>
        <v>9.6478400995808275E-2</v>
      </c>
    </row>
    <row r="1128" spans="1:8" x14ac:dyDescent="0.25">
      <c r="A1128">
        <v>2244</v>
      </c>
      <c r="B1128">
        <v>-1</v>
      </c>
      <c r="C1128">
        <v>0</v>
      </c>
      <c r="D1128">
        <v>0</v>
      </c>
      <c r="E1128">
        <v>0</v>
      </c>
      <c r="F1128">
        <v>0</v>
      </c>
      <c r="G1128">
        <v>0</v>
      </c>
      <c r="H1128" s="2">
        <f>H1127+$H$2*(Table1[[#This Row],[debug'[0']]]-H1127)</f>
        <v>-6.8622536858411465E-3</v>
      </c>
    </row>
    <row r="1129" spans="1:8" x14ac:dyDescent="0.25">
      <c r="A1129">
        <v>2246</v>
      </c>
      <c r="B1129">
        <v>1</v>
      </c>
      <c r="C1129">
        <v>-1</v>
      </c>
      <c r="D1129">
        <v>0</v>
      </c>
      <c r="E1129">
        <v>0</v>
      </c>
      <c r="F1129">
        <v>0</v>
      </c>
      <c r="G1129">
        <v>0</v>
      </c>
      <c r="H1129" s="2">
        <f>H1128+$H$2*(Table1[[#This Row],[debug'[0']]]-H1128)</f>
        <v>8.8032278094847885E-2</v>
      </c>
    </row>
    <row r="1130" spans="1:8" x14ac:dyDescent="0.25">
      <c r="A1130">
        <v>2248</v>
      </c>
      <c r="B1130">
        <v>-1</v>
      </c>
      <c r="C1130">
        <v>-1</v>
      </c>
      <c r="D1130">
        <v>0</v>
      </c>
      <c r="E1130">
        <v>0</v>
      </c>
      <c r="F1130">
        <v>0</v>
      </c>
      <c r="G1130">
        <v>0</v>
      </c>
      <c r="H1130" s="2">
        <f>H1129+$H$2*(Table1[[#This Row],[debug'[0']]]-H1129)</f>
        <v>-1.4512348257092342E-2</v>
      </c>
    </row>
    <row r="1131" spans="1:8" x14ac:dyDescent="0.25">
      <c r="A1131">
        <v>2250</v>
      </c>
      <c r="B1131">
        <v>2</v>
      </c>
      <c r="C1131">
        <v>-2</v>
      </c>
      <c r="D1131">
        <v>0</v>
      </c>
      <c r="E1131">
        <v>0</v>
      </c>
      <c r="F1131">
        <v>0</v>
      </c>
      <c r="G1131">
        <v>0</v>
      </c>
      <c r="H1131" s="2">
        <f>H1130+$H$2*(Table1[[#This Row],[debug'[0']]]-H1130)</f>
        <v>0.17535096755841978</v>
      </c>
    </row>
    <row r="1132" spans="1:8" x14ac:dyDescent="0.25">
      <c r="A1132">
        <v>2252</v>
      </c>
      <c r="B1132">
        <v>1</v>
      </c>
      <c r="C1132">
        <v>-1</v>
      </c>
      <c r="D1132">
        <v>0</v>
      </c>
      <c r="E1132">
        <v>0</v>
      </c>
      <c r="F1132">
        <v>0</v>
      </c>
      <c r="G1132">
        <v>0</v>
      </c>
      <c r="H1132" s="2">
        <f>H1131+$H$2*(Table1[[#This Row],[debug'[0']]]-H1131)</f>
        <v>0.25307230782167178</v>
      </c>
    </row>
    <row r="1133" spans="1:8" x14ac:dyDescent="0.25">
      <c r="A1133">
        <v>2254</v>
      </c>
      <c r="B1133">
        <v>1</v>
      </c>
      <c r="C1133">
        <v>-1</v>
      </c>
      <c r="D1133">
        <v>0</v>
      </c>
      <c r="E1133">
        <v>0</v>
      </c>
      <c r="F1133">
        <v>0</v>
      </c>
      <c r="G1133">
        <v>0</v>
      </c>
      <c r="H1133" s="2">
        <f>H1132+$H$2*(Table1[[#This Row],[debug'[0']]]-H1132)</f>
        <v>0.32346858433697823</v>
      </c>
    </row>
    <row r="1134" spans="1:8" x14ac:dyDescent="0.25">
      <c r="A1134">
        <v>2256</v>
      </c>
      <c r="B1134">
        <v>-1</v>
      </c>
      <c r="C1134">
        <v>0</v>
      </c>
      <c r="D1134">
        <v>0</v>
      </c>
      <c r="E1134">
        <v>0</v>
      </c>
      <c r="F1134">
        <v>0</v>
      </c>
      <c r="G1134">
        <v>0</v>
      </c>
      <c r="H1134" s="2">
        <f>H1133+$H$2*(Table1[[#This Row],[debug'[0']]]-H1133)</f>
        <v>0.19873460888268019</v>
      </c>
    </row>
    <row r="1135" spans="1:8" x14ac:dyDescent="0.25">
      <c r="A1135">
        <v>2258</v>
      </c>
      <c r="B1135">
        <v>-1</v>
      </c>
      <c r="C1135">
        <v>0</v>
      </c>
      <c r="D1135">
        <v>0</v>
      </c>
      <c r="E1135">
        <v>0</v>
      </c>
      <c r="F1135">
        <v>0</v>
      </c>
      <c r="G1135">
        <v>0</v>
      </c>
      <c r="H1135" s="2">
        <f>H1134+$H$2*(Table1[[#This Row],[debug'[0']]]-H1134)</f>
        <v>8.575653365659032E-2</v>
      </c>
    </row>
    <row r="1136" spans="1:8" x14ac:dyDescent="0.25">
      <c r="A1136">
        <v>2260</v>
      </c>
      <c r="B1136">
        <v>1</v>
      </c>
      <c r="C1136">
        <v>-1</v>
      </c>
      <c r="D1136">
        <v>-1</v>
      </c>
      <c r="E1136">
        <v>0</v>
      </c>
      <c r="F1136">
        <v>-1</v>
      </c>
      <c r="G1136">
        <v>0</v>
      </c>
      <c r="H1136" s="2">
        <f>H1135+$H$2*(Table1[[#This Row],[debug'[0']]]-H1135)</f>
        <v>0.17192195038029801</v>
      </c>
    </row>
    <row r="1137" spans="1:8" x14ac:dyDescent="0.25">
      <c r="A1137">
        <v>2262</v>
      </c>
      <c r="B1137">
        <v>0</v>
      </c>
      <c r="C1137">
        <v>-1</v>
      </c>
      <c r="D1137">
        <v>0</v>
      </c>
      <c r="E1137">
        <v>0</v>
      </c>
      <c r="F1137">
        <v>-1</v>
      </c>
      <c r="G1137">
        <v>0</v>
      </c>
      <c r="H1137" s="2">
        <f>H1136+$H$2*(Table1[[#This Row],[debug'[0']]]-H1136)</f>
        <v>0.15571868829113081</v>
      </c>
    </row>
    <row r="1138" spans="1:8" x14ac:dyDescent="0.25">
      <c r="A1138">
        <v>2264</v>
      </c>
      <c r="B1138">
        <v>-1</v>
      </c>
      <c r="C1138">
        <v>-1</v>
      </c>
      <c r="D1138">
        <v>0</v>
      </c>
      <c r="E1138">
        <v>0</v>
      </c>
      <c r="F1138">
        <v>-1</v>
      </c>
      <c r="G1138">
        <v>0</v>
      </c>
      <c r="H1138" s="2">
        <f>H1137+$H$2*(Table1[[#This Row],[debug'[0']]]-H1137)</f>
        <v>4.6794768068575354E-2</v>
      </c>
    </row>
    <row r="1139" spans="1:8" x14ac:dyDescent="0.25">
      <c r="A1139">
        <v>2266</v>
      </c>
      <c r="B1139">
        <v>1</v>
      </c>
      <c r="C1139">
        <v>0</v>
      </c>
      <c r="D1139">
        <v>0</v>
      </c>
      <c r="E1139">
        <v>0</v>
      </c>
      <c r="F1139">
        <v>-1</v>
      </c>
      <c r="G1139">
        <v>0</v>
      </c>
      <c r="H1139" s="2">
        <f>H1138+$H$2*(Table1[[#This Row],[debug'[0']]]-H1138)</f>
        <v>0.1366322446885489</v>
      </c>
    </row>
    <row r="1140" spans="1:8" x14ac:dyDescent="0.25">
      <c r="A1140">
        <v>2268</v>
      </c>
      <c r="B1140">
        <v>-2</v>
      </c>
      <c r="C1140">
        <v>1</v>
      </c>
      <c r="D1140">
        <v>0</v>
      </c>
      <c r="E1140">
        <v>0</v>
      </c>
      <c r="F1140">
        <v>0</v>
      </c>
      <c r="G1140">
        <v>0</v>
      </c>
      <c r="H1140" s="2">
        <f>H1139+$H$2*(Table1[[#This Row],[debug'[0']]]-H1139)</f>
        <v>-6.4740600211549537E-2</v>
      </c>
    </row>
    <row r="1141" spans="1:8" x14ac:dyDescent="0.25">
      <c r="A1141">
        <v>2270</v>
      </c>
      <c r="B1141">
        <v>1</v>
      </c>
      <c r="C1141">
        <v>0</v>
      </c>
      <c r="D1141">
        <v>0</v>
      </c>
      <c r="E1141">
        <v>0</v>
      </c>
      <c r="F1141">
        <v>-1</v>
      </c>
      <c r="G1141">
        <v>0</v>
      </c>
      <c r="H1141" s="2">
        <f>H1140+$H$2*(Table1[[#This Row],[debug'[0']]]-H1140)</f>
        <v>3.5608837216552197E-2</v>
      </c>
    </row>
    <row r="1142" spans="1:8" x14ac:dyDescent="0.25">
      <c r="A1142">
        <v>2272</v>
      </c>
      <c r="B1142">
        <v>-1</v>
      </c>
      <c r="C1142">
        <v>2</v>
      </c>
      <c r="D1142">
        <v>0</v>
      </c>
      <c r="E1142">
        <v>0</v>
      </c>
      <c r="F1142">
        <v>-1</v>
      </c>
      <c r="G1142">
        <v>0</v>
      </c>
      <c r="H1142" s="2">
        <f>H1141+$H$2*(Table1[[#This Row],[debug'[0']]]-H1141)</f>
        <v>-6.1994996233213445E-2</v>
      </c>
    </row>
    <row r="1143" spans="1:8" x14ac:dyDescent="0.25">
      <c r="A1143">
        <v>2274</v>
      </c>
      <c r="B1143">
        <v>0</v>
      </c>
      <c r="C1143">
        <v>1</v>
      </c>
      <c r="D1143">
        <v>0</v>
      </c>
      <c r="E1143">
        <v>0</v>
      </c>
      <c r="F1143">
        <v>-1</v>
      </c>
      <c r="G1143">
        <v>0</v>
      </c>
      <c r="H1143" s="2">
        <f>H1142+$H$2*(Table1[[#This Row],[debug'[0']]]-H1142)</f>
        <v>-5.6152105491445739E-2</v>
      </c>
    </row>
    <row r="1144" spans="1:8" x14ac:dyDescent="0.25">
      <c r="A1144">
        <v>2276</v>
      </c>
      <c r="B1144">
        <v>0</v>
      </c>
      <c r="C1144">
        <v>1</v>
      </c>
      <c r="D1144">
        <v>0</v>
      </c>
      <c r="E1144">
        <v>0</v>
      </c>
      <c r="F1144">
        <v>-1</v>
      </c>
      <c r="G1144">
        <v>0</v>
      </c>
      <c r="H1144" s="2">
        <f>H1143+$H$2*(Table1[[#This Row],[debug'[0']]]-H1143)</f>
        <v>-5.0859894228579991E-2</v>
      </c>
    </row>
    <row r="1145" spans="1:8" x14ac:dyDescent="0.25">
      <c r="A1145">
        <v>2278</v>
      </c>
      <c r="B1145">
        <v>-2</v>
      </c>
      <c r="C1145">
        <v>1</v>
      </c>
      <c r="D1145">
        <v>0</v>
      </c>
      <c r="E1145">
        <v>0</v>
      </c>
      <c r="F1145">
        <v>0</v>
      </c>
      <c r="G1145">
        <v>0</v>
      </c>
      <c r="H1145" s="2">
        <f>H1144+$H$2*(Table1[[#This Row],[debug'[0']]]-H1144)</f>
        <v>-0.23456202134184173</v>
      </c>
    </row>
    <row r="1146" spans="1:8" x14ac:dyDescent="0.25">
      <c r="A1146">
        <v>2280</v>
      </c>
      <c r="B1146">
        <v>0</v>
      </c>
      <c r="C1146">
        <v>1</v>
      </c>
      <c r="D1146">
        <v>0</v>
      </c>
      <c r="E1146">
        <v>0</v>
      </c>
      <c r="F1146">
        <v>0</v>
      </c>
      <c r="G1146">
        <v>0</v>
      </c>
      <c r="H1146" s="2">
        <f>H1145+$H$2*(Table1[[#This Row],[debug'[0']]]-H1145)</f>
        <v>-0.21245507165008065</v>
      </c>
    </row>
    <row r="1147" spans="1:8" x14ac:dyDescent="0.25">
      <c r="A1147">
        <v>2282</v>
      </c>
      <c r="B1147">
        <v>-2</v>
      </c>
      <c r="C1147">
        <v>2</v>
      </c>
      <c r="D1147">
        <v>0</v>
      </c>
      <c r="E1147">
        <v>0</v>
      </c>
      <c r="F1147">
        <v>0</v>
      </c>
      <c r="G1147">
        <v>0</v>
      </c>
      <c r="H1147" s="2">
        <f>H1146+$H$2*(Table1[[#This Row],[debug'[0']]]-H1146)</f>
        <v>-0.38092721209605462</v>
      </c>
    </row>
    <row r="1148" spans="1:8" x14ac:dyDescent="0.25">
      <c r="A1148">
        <v>2284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0</v>
      </c>
      <c r="H1148" s="2">
        <f>H1147+$H$2*(Table1[[#This Row],[debug'[0']]]-H1147)</f>
        <v>-0.34502566816385244</v>
      </c>
    </row>
    <row r="1149" spans="1:8" x14ac:dyDescent="0.25">
      <c r="A1149">
        <v>2286</v>
      </c>
      <c r="B1149">
        <v>-1</v>
      </c>
      <c r="C1149">
        <v>2</v>
      </c>
      <c r="D1149">
        <v>0</v>
      </c>
      <c r="E1149">
        <v>0</v>
      </c>
      <c r="F1149">
        <v>0</v>
      </c>
      <c r="G1149">
        <v>0</v>
      </c>
      <c r="H1149" s="2">
        <f>H1148+$H$2*(Table1[[#This Row],[debug'[0']]]-H1148)</f>
        <v>-0.40675554463944219</v>
      </c>
    </row>
    <row r="1150" spans="1:8" x14ac:dyDescent="0.25">
      <c r="A1150">
        <v>2288</v>
      </c>
      <c r="B1150">
        <v>1</v>
      </c>
      <c r="C1150">
        <v>1</v>
      </c>
      <c r="D1150">
        <v>0</v>
      </c>
      <c r="E1150">
        <v>0</v>
      </c>
      <c r="F1150">
        <v>0</v>
      </c>
      <c r="G1150">
        <v>0</v>
      </c>
      <c r="H1150" s="2">
        <f>H1149+$H$2*(Table1[[#This Row],[debug'[0']]]-H1149)</f>
        <v>-0.2741719581063628</v>
      </c>
    </row>
    <row r="1151" spans="1:8" x14ac:dyDescent="0.25">
      <c r="A1151">
        <v>2290</v>
      </c>
      <c r="B1151">
        <v>-2</v>
      </c>
      <c r="C1151">
        <v>1</v>
      </c>
      <c r="D1151">
        <v>0</v>
      </c>
      <c r="E1151">
        <v>0</v>
      </c>
      <c r="F1151">
        <v>0</v>
      </c>
      <c r="G1151">
        <v>0</v>
      </c>
      <c r="H1151" s="2">
        <f>H1150+$H$2*(Table1[[#This Row],[debug'[0']]]-H1150)</f>
        <v>-0.43682741903953204</v>
      </c>
    </row>
    <row r="1152" spans="1:8" x14ac:dyDescent="0.25">
      <c r="A1152">
        <v>2292</v>
      </c>
      <c r="B1152">
        <v>2</v>
      </c>
      <c r="C1152">
        <v>1</v>
      </c>
      <c r="D1152">
        <v>0</v>
      </c>
      <c r="E1152">
        <v>0</v>
      </c>
      <c r="F1152">
        <v>0</v>
      </c>
      <c r="G1152">
        <v>0</v>
      </c>
      <c r="H1152" s="2">
        <f>H1151+$H$2*(Table1[[#This Row],[debug'[0']]]-H1151)</f>
        <v>-0.20716184550790895</v>
      </c>
    </row>
    <row r="1153" spans="1:8" x14ac:dyDescent="0.25">
      <c r="A1153">
        <v>2294</v>
      </c>
      <c r="B1153">
        <v>-1</v>
      </c>
      <c r="C1153">
        <v>1</v>
      </c>
      <c r="D1153">
        <v>0</v>
      </c>
      <c r="E1153">
        <v>0</v>
      </c>
      <c r="F1153">
        <v>0</v>
      </c>
      <c r="G1153">
        <v>0</v>
      </c>
      <c r="H1153" s="2">
        <f>H1152+$H$2*(Table1[[#This Row],[debug'[0']]]-H1152)</f>
        <v>-0.28188508115705024</v>
      </c>
    </row>
    <row r="1154" spans="1:8" x14ac:dyDescent="0.25">
      <c r="A1154">
        <v>2296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 s="2">
        <f>H1153+$H$2*(Table1[[#This Row],[debug'[0']]]-H1153)</f>
        <v>-0.1610702585457699</v>
      </c>
    </row>
    <row r="1155" spans="1:8" x14ac:dyDescent="0.25">
      <c r="A1155">
        <v>2298</v>
      </c>
      <c r="B1155">
        <v>0</v>
      </c>
      <c r="C1155">
        <v>1</v>
      </c>
      <c r="D1155">
        <v>1</v>
      </c>
      <c r="E1155">
        <v>0</v>
      </c>
      <c r="F1155">
        <v>0</v>
      </c>
      <c r="G1155">
        <v>0</v>
      </c>
      <c r="H1155" s="2">
        <f>H1154+$H$2*(Table1[[#This Row],[debug'[0']]]-H1154)</f>
        <v>-0.14588974431699392</v>
      </c>
    </row>
    <row r="1156" spans="1:8" x14ac:dyDescent="0.25">
      <c r="A1156">
        <v>2300</v>
      </c>
      <c r="B1156">
        <v>1</v>
      </c>
      <c r="C1156">
        <v>0</v>
      </c>
      <c r="D1156">
        <v>1</v>
      </c>
      <c r="E1156">
        <v>0</v>
      </c>
      <c r="F1156">
        <v>0</v>
      </c>
      <c r="G1156">
        <v>0</v>
      </c>
      <c r="H1156" s="2">
        <f>H1155+$H$2*(Table1[[#This Row],[debug'[0']]]-H1155)</f>
        <v>-3.7892180239889287E-2</v>
      </c>
    </row>
    <row r="1157" spans="1:8" x14ac:dyDescent="0.25">
      <c r="A1157">
        <v>2302</v>
      </c>
      <c r="B1157">
        <v>0</v>
      </c>
      <c r="C1157">
        <v>1</v>
      </c>
      <c r="D1157">
        <v>0</v>
      </c>
      <c r="E1157">
        <v>0</v>
      </c>
      <c r="F1157">
        <v>1</v>
      </c>
      <c r="G1157">
        <v>0</v>
      </c>
      <c r="H1157" s="2">
        <f>H1156+$H$2*(Table1[[#This Row],[debug'[0']]]-H1156)</f>
        <v>-3.4320926387785194E-2</v>
      </c>
    </row>
    <row r="1158" spans="1:8" x14ac:dyDescent="0.25">
      <c r="A1158">
        <v>2304</v>
      </c>
      <c r="B1158">
        <v>2</v>
      </c>
      <c r="C1158">
        <v>0</v>
      </c>
      <c r="D1158">
        <v>1</v>
      </c>
      <c r="E1158">
        <v>0</v>
      </c>
      <c r="F1158">
        <v>1</v>
      </c>
      <c r="G1158">
        <v>0</v>
      </c>
      <c r="H1158" s="2">
        <f>H1157+$H$2*(Table1[[#This Row],[debug'[0']]]-H1157)</f>
        <v>0.15740930393373026</v>
      </c>
    </row>
    <row r="1159" spans="1:8" x14ac:dyDescent="0.25">
      <c r="A1159">
        <v>2306</v>
      </c>
      <c r="B1159">
        <v>0</v>
      </c>
      <c r="C1159">
        <v>1</v>
      </c>
      <c r="D1159">
        <v>0</v>
      </c>
      <c r="E1159">
        <v>0</v>
      </c>
      <c r="F1159">
        <v>1</v>
      </c>
      <c r="G1159">
        <v>0</v>
      </c>
      <c r="H1159" s="2">
        <f>H1158+$H$2*(Table1[[#This Row],[debug'[0']]]-H1158)</f>
        <v>0.14257382654838358</v>
      </c>
    </row>
    <row r="1160" spans="1:8" x14ac:dyDescent="0.25">
      <c r="A1160">
        <v>2308</v>
      </c>
      <c r="B1160">
        <v>0</v>
      </c>
      <c r="C1160">
        <v>1</v>
      </c>
      <c r="D1160">
        <v>0</v>
      </c>
      <c r="E1160">
        <v>0</v>
      </c>
      <c r="F1160">
        <v>1</v>
      </c>
      <c r="G1160">
        <v>0</v>
      </c>
      <c r="H1160" s="2">
        <f>H1159+$H$2*(Table1[[#This Row],[debug'[0']]]-H1159)</f>
        <v>0.12913655996602597</v>
      </c>
    </row>
    <row r="1161" spans="1:8" x14ac:dyDescent="0.25">
      <c r="A1161">
        <v>2310</v>
      </c>
      <c r="B1161">
        <v>1</v>
      </c>
      <c r="C1161">
        <v>1</v>
      </c>
      <c r="D1161">
        <v>0</v>
      </c>
      <c r="E1161">
        <v>0</v>
      </c>
      <c r="F1161">
        <v>1</v>
      </c>
      <c r="G1161">
        <v>0</v>
      </c>
      <c r="H1161" s="2">
        <f>H1160+$H$2*(Table1[[#This Row],[debug'[0']]]-H1160)</f>
        <v>0.21121350553074603</v>
      </c>
    </row>
    <row r="1162" spans="1:8" x14ac:dyDescent="0.25">
      <c r="A1162">
        <v>2312</v>
      </c>
      <c r="B1162">
        <v>-1</v>
      </c>
      <c r="C1162">
        <v>2</v>
      </c>
      <c r="D1162">
        <v>-1</v>
      </c>
      <c r="E1162">
        <v>0</v>
      </c>
      <c r="F1162">
        <v>1</v>
      </c>
      <c r="G1162">
        <v>0</v>
      </c>
      <c r="H1162" s="2">
        <f>H1161+$H$2*(Table1[[#This Row],[debug'[0']]]-H1161)</f>
        <v>9.7059322003622078E-2</v>
      </c>
    </row>
    <row r="1163" spans="1:8" x14ac:dyDescent="0.25">
      <c r="A1163">
        <v>2314</v>
      </c>
      <c r="B1163">
        <v>1</v>
      </c>
      <c r="C1163">
        <v>1</v>
      </c>
      <c r="D1163">
        <v>0</v>
      </c>
      <c r="E1163">
        <v>0</v>
      </c>
      <c r="F1163">
        <v>1</v>
      </c>
      <c r="G1163">
        <v>0</v>
      </c>
      <c r="H1163" s="2">
        <f>H1162+$H$2*(Table1[[#This Row],[debug'[0']]]-H1162)</f>
        <v>0.1821594760222463</v>
      </c>
    </row>
    <row r="1164" spans="1:8" x14ac:dyDescent="0.25">
      <c r="A1164">
        <v>2316</v>
      </c>
      <c r="B1164">
        <v>-1</v>
      </c>
      <c r="C1164">
        <v>2</v>
      </c>
      <c r="D1164">
        <v>-1</v>
      </c>
      <c r="E1164">
        <v>0</v>
      </c>
      <c r="F1164">
        <v>1</v>
      </c>
      <c r="G1164">
        <v>0</v>
      </c>
      <c r="H1164" s="2">
        <f>H1163+$H$2*(Table1[[#This Row],[debug'[0']]]-H1163)</f>
        <v>7.0743570264954869E-2</v>
      </c>
    </row>
    <row r="1165" spans="1:8" x14ac:dyDescent="0.25">
      <c r="A1165">
        <v>2318</v>
      </c>
      <c r="B1165">
        <v>1</v>
      </c>
      <c r="C1165">
        <v>1</v>
      </c>
      <c r="D1165">
        <v>0</v>
      </c>
      <c r="E1165">
        <v>0</v>
      </c>
      <c r="F1165">
        <v>1</v>
      </c>
      <c r="G1165">
        <v>0</v>
      </c>
      <c r="H1165" s="2">
        <f>H1164+$H$2*(Table1[[#This Row],[debug'[0']]]-H1164)</f>
        <v>0.15832392545365581</v>
      </c>
    </row>
    <row r="1166" spans="1:8" x14ac:dyDescent="0.25">
      <c r="A1166">
        <v>2320</v>
      </c>
      <c r="B1166">
        <v>0</v>
      </c>
      <c r="C1166">
        <v>1</v>
      </c>
      <c r="D1166">
        <v>0</v>
      </c>
      <c r="E1166">
        <v>0</v>
      </c>
      <c r="F1166">
        <v>1</v>
      </c>
      <c r="G1166">
        <v>0</v>
      </c>
      <c r="H1166" s="2">
        <f>H1165+$H$2*(Table1[[#This Row],[debug'[0']]]-H1165)</f>
        <v>0.14340224702087473</v>
      </c>
    </row>
    <row r="1167" spans="1:8" x14ac:dyDescent="0.25">
      <c r="A1167">
        <v>2322</v>
      </c>
      <c r="B1167">
        <v>0</v>
      </c>
      <c r="C1167">
        <v>1</v>
      </c>
      <c r="D1167">
        <v>0</v>
      </c>
      <c r="E1167">
        <v>0</v>
      </c>
      <c r="F1167">
        <v>1</v>
      </c>
      <c r="G1167">
        <v>0</v>
      </c>
      <c r="H1167" s="2">
        <f>H1166+$H$2*(Table1[[#This Row],[debug'[0']]]-H1166)</f>
        <v>0.12988690364840327</v>
      </c>
    </row>
    <row r="1168" spans="1:8" x14ac:dyDescent="0.25">
      <c r="A1168">
        <v>2324</v>
      </c>
      <c r="B1168">
        <v>1</v>
      </c>
      <c r="C1168">
        <v>0</v>
      </c>
      <c r="D1168">
        <v>0</v>
      </c>
      <c r="E1168">
        <v>0</v>
      </c>
      <c r="F1168">
        <v>1</v>
      </c>
      <c r="G1168">
        <v>0</v>
      </c>
      <c r="H1168" s="2">
        <f>H1167+$H$2*(Table1[[#This Row],[debug'[0']]]-H1167)</f>
        <v>0.2118931309871166</v>
      </c>
    </row>
    <row r="1169" spans="1:8" x14ac:dyDescent="0.25">
      <c r="A1169">
        <v>2326</v>
      </c>
      <c r="B1169">
        <v>1</v>
      </c>
      <c r="C1169">
        <v>0</v>
      </c>
      <c r="D1169">
        <v>0</v>
      </c>
      <c r="E1169">
        <v>0</v>
      </c>
      <c r="F1169">
        <v>1</v>
      </c>
      <c r="G1169">
        <v>0</v>
      </c>
      <c r="H1169" s="2">
        <f>H1168+$H$2*(Table1[[#This Row],[debug'[0']]]-H1168)</f>
        <v>0.28617045348515241</v>
      </c>
    </row>
    <row r="1170" spans="1:8" x14ac:dyDescent="0.25">
      <c r="A1170">
        <v>2328</v>
      </c>
      <c r="B1170">
        <v>-1</v>
      </c>
      <c r="C1170">
        <v>-1</v>
      </c>
      <c r="D1170">
        <v>0</v>
      </c>
      <c r="E1170">
        <v>0</v>
      </c>
      <c r="F1170">
        <v>1</v>
      </c>
      <c r="G1170">
        <v>0</v>
      </c>
      <c r="H1170" s="2">
        <f>H1169+$H$2*(Table1[[#This Row],[debug'[0']]]-H1169)</f>
        <v>0.16495174404715618</v>
      </c>
    </row>
    <row r="1171" spans="1:8" x14ac:dyDescent="0.25">
      <c r="A1171">
        <v>2330</v>
      </c>
      <c r="B1171">
        <v>-2</v>
      </c>
      <c r="C1171">
        <v>-1</v>
      </c>
      <c r="D1171">
        <v>0</v>
      </c>
      <c r="E1171">
        <v>0</v>
      </c>
      <c r="F1171">
        <v>1</v>
      </c>
      <c r="G1171">
        <v>0</v>
      </c>
      <c r="H1171" s="2">
        <f>H1170+$H$2*(Table1[[#This Row],[debug'[0']]]-H1170)</f>
        <v>-3.9090150787092492E-2</v>
      </c>
    </row>
    <row r="1172" spans="1:8" x14ac:dyDescent="0.25">
      <c r="A1172">
        <v>2332</v>
      </c>
      <c r="B1172">
        <v>-1</v>
      </c>
      <c r="C1172">
        <v>-1</v>
      </c>
      <c r="D1172">
        <v>1</v>
      </c>
      <c r="E1172">
        <v>0</v>
      </c>
      <c r="F1172">
        <v>1</v>
      </c>
      <c r="G1172">
        <v>0</v>
      </c>
      <c r="H1172" s="2">
        <f>H1171+$H$2*(Table1[[#This Row],[debug'[0']]]-H1171)</f>
        <v>-0.12965377047857288</v>
      </c>
    </row>
    <row r="1173" spans="1:8" x14ac:dyDescent="0.25">
      <c r="A1173">
        <v>2334</v>
      </c>
      <c r="B1173">
        <v>2</v>
      </c>
      <c r="C1173">
        <v>-2</v>
      </c>
      <c r="D1173">
        <v>1</v>
      </c>
      <c r="E1173">
        <v>0</v>
      </c>
      <c r="F1173">
        <v>1</v>
      </c>
      <c r="G1173">
        <v>0</v>
      </c>
      <c r="H1173" s="2">
        <f>H1172+$H$2*(Table1[[#This Row],[debug'[0']]]-H1172)</f>
        <v>7.1061368722185742E-2</v>
      </c>
    </row>
    <row r="1174" spans="1:8" x14ac:dyDescent="0.25">
      <c r="A1174">
        <v>2336</v>
      </c>
      <c r="B1174">
        <v>1</v>
      </c>
      <c r="C1174">
        <v>-2</v>
      </c>
      <c r="D1174">
        <v>0</v>
      </c>
      <c r="E1174">
        <v>0</v>
      </c>
      <c r="F1174">
        <v>1</v>
      </c>
      <c r="G1174">
        <v>0</v>
      </c>
      <c r="H1174" s="2">
        <f>H1173+$H$2*(Table1[[#This Row],[debug'[0']]]-H1173)</f>
        <v>0.15861177211192989</v>
      </c>
    </row>
    <row r="1175" spans="1:8" x14ac:dyDescent="0.25">
      <c r="A1175">
        <v>2338</v>
      </c>
      <c r="B1175">
        <v>1</v>
      </c>
      <c r="C1175">
        <v>-1</v>
      </c>
      <c r="D1175">
        <v>0</v>
      </c>
      <c r="E1175">
        <v>0</v>
      </c>
      <c r="F1175">
        <v>1</v>
      </c>
      <c r="G1175">
        <v>0</v>
      </c>
      <c r="H1175" s="2">
        <f>H1174+$H$2*(Table1[[#This Row],[debug'[0']]]-H1174)</f>
        <v>0.23791074437843276</v>
      </c>
    </row>
    <row r="1176" spans="1:8" x14ac:dyDescent="0.25">
      <c r="A1176">
        <v>2340</v>
      </c>
      <c r="B1176">
        <v>0</v>
      </c>
      <c r="C1176">
        <v>-1</v>
      </c>
      <c r="D1176">
        <v>0</v>
      </c>
      <c r="E1176">
        <v>0</v>
      </c>
      <c r="F1176">
        <v>1</v>
      </c>
      <c r="G1176">
        <v>0</v>
      </c>
      <c r="H1176" s="2">
        <f>H1175+$H$2*(Table1[[#This Row],[debug'[0']]]-H1175)</f>
        <v>0.21548818497595185</v>
      </c>
    </row>
    <row r="1177" spans="1:8" x14ac:dyDescent="0.25">
      <c r="A1177">
        <v>2342</v>
      </c>
      <c r="B1177">
        <v>0</v>
      </c>
      <c r="C1177">
        <v>0</v>
      </c>
      <c r="D1177">
        <v>-1</v>
      </c>
      <c r="E1177">
        <v>0</v>
      </c>
      <c r="F1177">
        <v>0</v>
      </c>
      <c r="G1177">
        <v>0</v>
      </c>
      <c r="H1177" s="2">
        <f>H1176+$H$2*(Table1[[#This Row],[debug'[0']]]-H1176)</f>
        <v>0.19517890201027638</v>
      </c>
    </row>
    <row r="1178" spans="1:8" x14ac:dyDescent="0.25">
      <c r="A1178">
        <v>2344</v>
      </c>
      <c r="B1178">
        <v>1</v>
      </c>
      <c r="C1178">
        <v>-1</v>
      </c>
      <c r="D1178">
        <v>0</v>
      </c>
      <c r="E1178">
        <v>0</v>
      </c>
      <c r="F1178">
        <v>0</v>
      </c>
      <c r="G1178">
        <v>0</v>
      </c>
      <c r="H1178" s="2">
        <f>H1177+$H$2*(Table1[[#This Row],[debug'[0']]]-H1177)</f>
        <v>0.27103150347723398</v>
      </c>
    </row>
    <row r="1179" spans="1:8" x14ac:dyDescent="0.25">
      <c r="A1179">
        <v>2346</v>
      </c>
      <c r="B1179">
        <v>-1</v>
      </c>
      <c r="C1179">
        <v>0</v>
      </c>
      <c r="D1179">
        <v>0</v>
      </c>
      <c r="E1179">
        <v>0</v>
      </c>
      <c r="F1179">
        <v>0</v>
      </c>
      <c r="G1179">
        <v>0</v>
      </c>
      <c r="H1179" s="2">
        <f>H1178+$H$2*(Table1[[#This Row],[debug'[0']]]-H1178)</f>
        <v>0.15123960646307594</v>
      </c>
    </row>
    <row r="1180" spans="1:8" x14ac:dyDescent="0.25">
      <c r="A1180">
        <v>2348</v>
      </c>
      <c r="B1180">
        <v>1</v>
      </c>
      <c r="C1180">
        <v>-1</v>
      </c>
      <c r="D1180">
        <v>0</v>
      </c>
      <c r="E1180">
        <v>0</v>
      </c>
      <c r="F1180">
        <v>0</v>
      </c>
      <c r="G1180">
        <v>0</v>
      </c>
      <c r="H1180" s="2">
        <f>H1179+$H$2*(Table1[[#This Row],[debug'[0']]]-H1179)</f>
        <v>0.23123338897288342</v>
      </c>
    </row>
    <row r="1181" spans="1:8" x14ac:dyDescent="0.25">
      <c r="A1181">
        <v>2350</v>
      </c>
      <c r="B1181">
        <v>-1</v>
      </c>
      <c r="C1181">
        <v>0</v>
      </c>
      <c r="D1181">
        <v>0</v>
      </c>
      <c r="E1181">
        <v>0</v>
      </c>
      <c r="F1181">
        <v>0</v>
      </c>
      <c r="G1181">
        <v>0</v>
      </c>
      <c r="H1181" s="2">
        <f>H1180+$H$2*(Table1[[#This Row],[debug'[0']]]-H1180)</f>
        <v>0.11519237588333318</v>
      </c>
    </row>
    <row r="1182" spans="1:8" x14ac:dyDescent="0.25">
      <c r="A1182">
        <v>2352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 s="2">
        <f>H1181+$H$2*(Table1[[#This Row],[debug'[0']]]-H1181)</f>
        <v>0.10433575022859418</v>
      </c>
    </row>
    <row r="1183" spans="1:8" x14ac:dyDescent="0.25">
      <c r="A1183">
        <v>2354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 s="2">
        <f>H1182+$H$2*(Table1[[#This Row],[debug'[0']]]-H1182)</f>
        <v>9.450233743584624E-2</v>
      </c>
    </row>
    <row r="1184" spans="1:8" x14ac:dyDescent="0.25">
      <c r="A1184">
        <v>2356</v>
      </c>
      <c r="B1184">
        <v>-1</v>
      </c>
      <c r="C1184">
        <v>0</v>
      </c>
      <c r="D1184">
        <v>0</v>
      </c>
      <c r="E1184">
        <v>0</v>
      </c>
      <c r="F1184">
        <v>0</v>
      </c>
      <c r="G1184">
        <v>0</v>
      </c>
      <c r="H1184" s="2">
        <f>H1183+$H$2*(Table1[[#This Row],[debug'[0']]]-H1183)</f>
        <v>-8.6520776429130919E-3</v>
      </c>
    </row>
    <row r="1185" spans="1:8" x14ac:dyDescent="0.25">
      <c r="A1185">
        <v>2358</v>
      </c>
      <c r="B1185">
        <v>2</v>
      </c>
      <c r="C1185">
        <v>-1</v>
      </c>
      <c r="D1185">
        <v>0</v>
      </c>
      <c r="E1185">
        <v>0</v>
      </c>
      <c r="F1185">
        <v>0</v>
      </c>
      <c r="G1185">
        <v>0</v>
      </c>
      <c r="H1185" s="2">
        <f>H1184+$H$2*(Table1[[#This Row],[debug'[0']]]-H1184)</f>
        <v>0.18065892067931241</v>
      </c>
    </row>
    <row r="1186" spans="1:8" x14ac:dyDescent="0.25">
      <c r="A1186">
        <v>2360</v>
      </c>
      <c r="B1186">
        <v>0</v>
      </c>
      <c r="C1186">
        <v>-1</v>
      </c>
      <c r="D1186">
        <v>0</v>
      </c>
      <c r="E1186">
        <v>0</v>
      </c>
      <c r="F1186">
        <v>0</v>
      </c>
      <c r="G1186">
        <v>0</v>
      </c>
      <c r="H1186" s="2">
        <f>H1185+$H$2*(Table1[[#This Row],[debug'[0']]]-H1185)</f>
        <v>0.16363221853896476</v>
      </c>
    </row>
    <row r="1187" spans="1:8" x14ac:dyDescent="0.25">
      <c r="A1187">
        <v>2362</v>
      </c>
      <c r="B1187">
        <v>0</v>
      </c>
      <c r="C1187">
        <v>-1</v>
      </c>
      <c r="D1187">
        <v>0</v>
      </c>
      <c r="E1187">
        <v>0</v>
      </c>
      <c r="F1187">
        <v>0</v>
      </c>
      <c r="G1187">
        <v>0</v>
      </c>
      <c r="H1187" s="2">
        <f>H1186+$H$2*(Table1[[#This Row],[debug'[0']]]-H1186)</f>
        <v>0.14821024526938642</v>
      </c>
    </row>
    <row r="1188" spans="1:8" x14ac:dyDescent="0.25">
      <c r="A1188">
        <v>2364</v>
      </c>
      <c r="B1188">
        <v>0</v>
      </c>
      <c r="C1188">
        <v>-1</v>
      </c>
      <c r="D1188">
        <v>0</v>
      </c>
      <c r="E1188">
        <v>0</v>
      </c>
      <c r="F1188">
        <v>0</v>
      </c>
      <c r="G1188">
        <v>0</v>
      </c>
      <c r="H1188" s="2">
        <f>H1187+$H$2*(Table1[[#This Row],[debug'[0']]]-H1187)</f>
        <v>0.13424175873763505</v>
      </c>
    </row>
    <row r="1189" spans="1:8" x14ac:dyDescent="0.25">
      <c r="A1189">
        <v>2366</v>
      </c>
      <c r="B1189">
        <v>1</v>
      </c>
      <c r="C1189">
        <v>-1</v>
      </c>
      <c r="D1189">
        <v>0</v>
      </c>
      <c r="E1189">
        <v>0</v>
      </c>
      <c r="F1189">
        <v>0</v>
      </c>
      <c r="G1189">
        <v>0</v>
      </c>
      <c r="H1189" s="2">
        <f>H1188+$H$2*(Table1[[#This Row],[debug'[0']]]-H1188)</f>
        <v>0.21583755065367502</v>
      </c>
    </row>
    <row r="1190" spans="1:8" x14ac:dyDescent="0.25">
      <c r="A1190">
        <v>2368</v>
      </c>
      <c r="B1190">
        <v>2</v>
      </c>
      <c r="C1190">
        <v>-1</v>
      </c>
      <c r="D1190">
        <v>0</v>
      </c>
      <c r="E1190">
        <v>0</v>
      </c>
      <c r="F1190">
        <v>0</v>
      </c>
      <c r="G1190">
        <v>0</v>
      </c>
      <c r="H1190" s="2">
        <f>H1189+$H$2*(Table1[[#This Row],[debug'[0']]]-H1189)</f>
        <v>0.38399089996399061</v>
      </c>
    </row>
    <row r="1191" spans="1:8" x14ac:dyDescent="0.25">
      <c r="A1191">
        <v>2370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 s="2">
        <f>H1190+$H$2*(Table1[[#This Row],[debug'[0']]]-H1190)</f>
        <v>0.34780061025282444</v>
      </c>
    </row>
    <row r="1192" spans="1:8" x14ac:dyDescent="0.25">
      <c r="A1192">
        <v>2372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 s="2">
        <f>H1191+$H$2*(Table1[[#This Row],[debug'[0']]]-H1191)</f>
        <v>0.31502117499029481</v>
      </c>
    </row>
    <row r="1193" spans="1:8" x14ac:dyDescent="0.25">
      <c r="A1193">
        <v>2374</v>
      </c>
      <c r="B1193">
        <v>0</v>
      </c>
      <c r="C1193">
        <v>1</v>
      </c>
      <c r="D1193">
        <v>0</v>
      </c>
      <c r="E1193">
        <v>0</v>
      </c>
      <c r="F1193">
        <v>0</v>
      </c>
      <c r="G1193">
        <v>0</v>
      </c>
      <c r="H1193" s="2">
        <f>H1192+$H$2*(Table1[[#This Row],[debug'[0']]]-H1192)</f>
        <v>0.28533112871805277</v>
      </c>
    </row>
    <row r="1194" spans="1:8" x14ac:dyDescent="0.25">
      <c r="A1194">
        <v>2376</v>
      </c>
      <c r="B1194">
        <v>-1</v>
      </c>
      <c r="C1194">
        <v>2</v>
      </c>
      <c r="D1194">
        <v>0</v>
      </c>
      <c r="E1194">
        <v>0</v>
      </c>
      <c r="F1194">
        <v>0</v>
      </c>
      <c r="G1194">
        <v>0</v>
      </c>
      <c r="H1194" s="2">
        <f>H1193+$H$2*(Table1[[#This Row],[debug'[0']]]-H1193)</f>
        <v>0.16419152377572543</v>
      </c>
    </row>
    <row r="1195" spans="1:8" x14ac:dyDescent="0.25">
      <c r="A1195">
        <v>2378</v>
      </c>
      <c r="B1195">
        <v>0</v>
      </c>
      <c r="C1195">
        <v>1</v>
      </c>
      <c r="D1195">
        <v>0</v>
      </c>
      <c r="E1195">
        <v>0</v>
      </c>
      <c r="F1195">
        <v>0</v>
      </c>
      <c r="G1195">
        <v>0</v>
      </c>
      <c r="H1195" s="2">
        <f>H1194+$H$2*(Table1[[#This Row],[debug'[0']]]-H1194)</f>
        <v>0.14871683722945944</v>
      </c>
    </row>
    <row r="1196" spans="1:8" x14ac:dyDescent="0.25">
      <c r="A1196">
        <v>2380</v>
      </c>
      <c r="B1196">
        <v>-1</v>
      </c>
      <c r="C1196">
        <v>2</v>
      </c>
      <c r="D1196">
        <v>0</v>
      </c>
      <c r="E1196">
        <v>0</v>
      </c>
      <c r="F1196">
        <v>0</v>
      </c>
      <c r="G1196">
        <v>0</v>
      </c>
      <c r="H1196" s="2">
        <f>H1195+$H$2*(Table1[[#This Row],[debug'[0']]]-H1195)</f>
        <v>4.0452825922610292E-2</v>
      </c>
    </row>
    <row r="1197" spans="1:8" x14ac:dyDescent="0.25">
      <c r="A1197">
        <v>2382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0</v>
      </c>
      <c r="H1197" s="2">
        <f>H1196+$H$2*(Table1[[#This Row],[debug'[0']]]-H1196)</f>
        <v>3.6640236900547712E-2</v>
      </c>
    </row>
    <row r="1198" spans="1:8" x14ac:dyDescent="0.25">
      <c r="A1198">
        <v>2384</v>
      </c>
      <c r="B1198">
        <v>-2</v>
      </c>
      <c r="C1198">
        <v>1</v>
      </c>
      <c r="D1198">
        <v>0</v>
      </c>
      <c r="E1198">
        <v>0</v>
      </c>
      <c r="F1198">
        <v>0</v>
      </c>
      <c r="G1198">
        <v>0</v>
      </c>
      <c r="H1198" s="2">
        <f>H1197+$H$2*(Table1[[#This Row],[debug'[0']]]-H1197)</f>
        <v>-0.15530858328701638</v>
      </c>
    </row>
    <row r="1199" spans="1:8" x14ac:dyDescent="0.25">
      <c r="A1199">
        <v>2386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 s="2">
        <f>H1198+$H$2*(Table1[[#This Row],[debug'[0']]]-H1198)</f>
        <v>-0.14067109415819851</v>
      </c>
    </row>
    <row r="1200" spans="1:8" x14ac:dyDescent="0.25">
      <c r="A1200">
        <v>2388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 s="2">
        <f>H1199+$H$2*(Table1[[#This Row],[debug'[0']]]-H1199)</f>
        <v>-3.3165376271109673E-2</v>
      </c>
    </row>
    <row r="1201" spans="1:8" x14ac:dyDescent="0.25">
      <c r="A1201">
        <v>2390</v>
      </c>
      <c r="B1201">
        <v>-1</v>
      </c>
      <c r="C1201">
        <v>0</v>
      </c>
      <c r="D1201">
        <v>0</v>
      </c>
      <c r="E1201">
        <v>0</v>
      </c>
      <c r="F1201">
        <v>0</v>
      </c>
      <c r="G1201">
        <v>0</v>
      </c>
      <c r="H1201" s="2">
        <f>H1200+$H$2*(Table1[[#This Row],[debug'[0']]]-H1200)</f>
        <v>-0.12428739280539768</v>
      </c>
    </row>
    <row r="1202" spans="1:8" x14ac:dyDescent="0.25">
      <c r="A1202">
        <v>2392</v>
      </c>
      <c r="B1202">
        <v>2</v>
      </c>
      <c r="C1202">
        <v>0</v>
      </c>
      <c r="D1202">
        <v>0</v>
      </c>
      <c r="E1202">
        <v>0</v>
      </c>
      <c r="F1202">
        <v>0</v>
      </c>
      <c r="G1202">
        <v>0</v>
      </c>
      <c r="H1202" s="2">
        <f>H1201+$H$2*(Table1[[#This Row],[debug'[0']]]-H1201)</f>
        <v>7.5921977215127903E-2</v>
      </c>
    </row>
    <row r="1203" spans="1:8" x14ac:dyDescent="0.25">
      <c r="A1203">
        <v>2394</v>
      </c>
      <c r="B1203">
        <v>-1</v>
      </c>
      <c r="C1203">
        <v>1</v>
      </c>
      <c r="D1203">
        <v>0</v>
      </c>
      <c r="E1203">
        <v>0</v>
      </c>
      <c r="F1203">
        <v>0</v>
      </c>
      <c r="G1203">
        <v>0</v>
      </c>
      <c r="H1203" s="2">
        <f>H1202+$H$2*(Table1[[#This Row],[debug'[0']]]-H1202)</f>
        <v>-2.5481280168517598E-2</v>
      </c>
    </row>
    <row r="1204" spans="1:8" x14ac:dyDescent="0.25">
      <c r="A1204">
        <v>2396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 s="2">
        <f>H1203+$H$2*(Table1[[#This Row],[debug'[0']]]-H1203)</f>
        <v>7.1168053516620533E-2</v>
      </c>
    </row>
    <row r="1205" spans="1:8" x14ac:dyDescent="0.25">
      <c r="A1205">
        <v>2398</v>
      </c>
      <c r="B1205">
        <v>0</v>
      </c>
      <c r="C1205">
        <v>-1</v>
      </c>
      <c r="D1205">
        <v>0</v>
      </c>
      <c r="E1205">
        <v>0</v>
      </c>
      <c r="F1205">
        <v>0</v>
      </c>
      <c r="G1205">
        <v>0</v>
      </c>
      <c r="H1205" s="2">
        <f>H1204+$H$2*(Table1[[#This Row],[debug'[0']]]-H1204)</f>
        <v>6.4460622493677525E-2</v>
      </c>
    </row>
    <row r="1206" spans="1:8" x14ac:dyDescent="0.25">
      <c r="A1206">
        <v>2400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 s="2">
        <f>H1205+$H$2*(Table1[[#This Row],[debug'[0']]]-H1205)</f>
        <v>0.15263313155921243</v>
      </c>
    </row>
    <row r="1207" spans="1:8" x14ac:dyDescent="0.25">
      <c r="A1207">
        <v>2402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 s="2">
        <f>H1206+$H$2*(Table1[[#This Row],[debug'[0']]]-H1206)</f>
        <v>0.13824779781518765</v>
      </c>
    </row>
    <row r="1208" spans="1:8" x14ac:dyDescent="0.25">
      <c r="A1208">
        <v>2404</v>
      </c>
      <c r="B1208">
        <v>-1</v>
      </c>
      <c r="C1208">
        <v>1</v>
      </c>
      <c r="D1208">
        <v>0</v>
      </c>
      <c r="E1208">
        <v>0</v>
      </c>
      <c r="F1208">
        <v>0</v>
      </c>
      <c r="G1208">
        <v>0</v>
      </c>
      <c r="H1208" s="2">
        <f>H1207+$H$2*(Table1[[#This Row],[debug'[0']]]-H1207)</f>
        <v>3.0970470227759034E-2</v>
      </c>
    </row>
    <row r="1209" spans="1:8" x14ac:dyDescent="0.25">
      <c r="A1209">
        <v>2406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 s="2">
        <f>H1208+$H$2*(Table1[[#This Row],[debug'[0']]]-H1208)</f>
        <v>2.805157217538656E-2</v>
      </c>
    </row>
    <row r="1210" spans="1:8" x14ac:dyDescent="0.25">
      <c r="A1210">
        <v>2408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 s="2">
        <f>H1209+$H$2*(Table1[[#This Row],[debug'[0']]]-H1209)</f>
        <v>0.11965555339104521</v>
      </c>
    </row>
    <row r="1211" spans="1:8" x14ac:dyDescent="0.25">
      <c r="A1211">
        <v>2410</v>
      </c>
      <c r="B1211">
        <v>-1</v>
      </c>
      <c r="C1211">
        <v>0</v>
      </c>
      <c r="D1211">
        <v>0</v>
      </c>
      <c r="E1211">
        <v>0</v>
      </c>
      <c r="F1211">
        <v>0</v>
      </c>
      <c r="G1211">
        <v>0</v>
      </c>
      <c r="H1211" s="2">
        <f>H1210+$H$2*(Table1[[#This Row],[debug'[0']]]-H1210)</f>
        <v>1.4130503558515542E-2</v>
      </c>
    </row>
    <row r="1212" spans="1:8" x14ac:dyDescent="0.25">
      <c r="A1212">
        <v>2412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 s="2">
        <f>H1211+$H$2*(Table1[[#This Row],[debug'[0']]]-H1211)</f>
        <v>0.10704651458108062</v>
      </c>
    </row>
    <row r="1213" spans="1:8" x14ac:dyDescent="0.25">
      <c r="A1213">
        <v>2414</v>
      </c>
      <c r="B1213">
        <v>-1</v>
      </c>
      <c r="C1213">
        <v>0</v>
      </c>
      <c r="D1213">
        <v>0</v>
      </c>
      <c r="E1213">
        <v>0</v>
      </c>
      <c r="F1213">
        <v>0</v>
      </c>
      <c r="G1213">
        <v>0</v>
      </c>
      <c r="H1213" s="2">
        <f>H1212+$H$2*(Table1[[#This Row],[debug'[0']]]-H1212)</f>
        <v>2.7098386593773643E-3</v>
      </c>
    </row>
    <row r="1214" spans="1:8" x14ac:dyDescent="0.25">
      <c r="A1214">
        <v>2416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 s="2">
        <f>H1213+$H$2*(Table1[[#This Row],[debug'[0']]]-H1213)</f>
        <v>2.4544423826359579E-3</v>
      </c>
    </row>
    <row r="1215" spans="1:8" x14ac:dyDescent="0.25">
      <c r="A1215">
        <v>2418</v>
      </c>
      <c r="B1215">
        <v>-1</v>
      </c>
      <c r="C1215">
        <v>0</v>
      </c>
      <c r="D1215">
        <v>0</v>
      </c>
      <c r="E1215">
        <v>0</v>
      </c>
      <c r="F1215">
        <v>0</v>
      </c>
      <c r="G1215">
        <v>0</v>
      </c>
      <c r="H1215" s="2">
        <f>H1214+$H$2*(Table1[[#This Row],[debug'[0']]]-H1214)</f>
        <v>-9.2024662969796306E-2</v>
      </c>
    </row>
    <row r="1216" spans="1:8" x14ac:dyDescent="0.25">
      <c r="A1216">
        <v>2420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 s="2">
        <f>H1215+$H$2*(Table1[[#This Row],[debug'[0']]]-H1215)</f>
        <v>-8.3351542815746638E-2</v>
      </c>
    </row>
    <row r="1217" spans="1:8" x14ac:dyDescent="0.25">
      <c r="A1217">
        <v>2422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 s="2">
        <f>H1216+$H$2*(Table1[[#This Row],[debug'[0']]]-H1216)</f>
        <v>-7.5495844978486895E-2</v>
      </c>
    </row>
    <row r="1218" spans="1:8" x14ac:dyDescent="0.25">
      <c r="A1218">
        <v>2424</v>
      </c>
      <c r="B1218">
        <v>-1</v>
      </c>
      <c r="C1218">
        <v>-1</v>
      </c>
      <c r="D1218">
        <v>0</v>
      </c>
      <c r="E1218">
        <v>0</v>
      </c>
      <c r="F1218">
        <v>0</v>
      </c>
      <c r="G1218">
        <v>0</v>
      </c>
      <c r="H1218" s="2">
        <f>H1217+$H$2*(Table1[[#This Row],[debug'[0']]]-H1217)</f>
        <v>-0.16262830882735163</v>
      </c>
    </row>
    <row r="1219" spans="1:8" x14ac:dyDescent="0.25">
      <c r="A1219">
        <v>2426</v>
      </c>
      <c r="B1219">
        <v>1</v>
      </c>
      <c r="C1219">
        <v>-1</v>
      </c>
      <c r="D1219">
        <v>0</v>
      </c>
      <c r="E1219">
        <v>0</v>
      </c>
      <c r="F1219">
        <v>0</v>
      </c>
      <c r="G1219">
        <v>0</v>
      </c>
      <c r="H1219" s="2">
        <f>H1218+$H$2*(Table1[[#This Row],[debug'[0']]]-H1218)</f>
        <v>-5.3053172211325633E-2</v>
      </c>
    </row>
    <row r="1220" spans="1:8" x14ac:dyDescent="0.25">
      <c r="A1220">
        <v>2428</v>
      </c>
      <c r="B1220">
        <v>-2</v>
      </c>
      <c r="C1220">
        <v>-1</v>
      </c>
      <c r="D1220">
        <v>0</v>
      </c>
      <c r="E1220">
        <v>0</v>
      </c>
      <c r="F1220">
        <v>0</v>
      </c>
      <c r="G1220">
        <v>0</v>
      </c>
      <c r="H1220" s="2">
        <f>H1219+$H$2*(Table1[[#This Row],[debug'[0']]]-H1219)</f>
        <v>-0.23654858774465115</v>
      </c>
    </row>
    <row r="1221" spans="1:8" x14ac:dyDescent="0.25">
      <c r="A1221">
        <v>2430</v>
      </c>
      <c r="B1221">
        <v>0</v>
      </c>
      <c r="C1221">
        <v>-2</v>
      </c>
      <c r="D1221">
        <v>0</v>
      </c>
      <c r="E1221">
        <v>0</v>
      </c>
      <c r="F1221">
        <v>0</v>
      </c>
      <c r="G1221">
        <v>0</v>
      </c>
      <c r="H1221" s="2">
        <f>H1220+$H$2*(Table1[[#This Row],[debug'[0']]]-H1220)</f>
        <v>-0.21425440858038206</v>
      </c>
    </row>
    <row r="1222" spans="1:8" x14ac:dyDescent="0.25">
      <c r="A1222">
        <v>2432</v>
      </c>
      <c r="B1222">
        <v>-1</v>
      </c>
      <c r="C1222">
        <v>-1</v>
      </c>
      <c r="D1222">
        <v>0</v>
      </c>
      <c r="E1222">
        <v>0</v>
      </c>
      <c r="F1222">
        <v>0</v>
      </c>
      <c r="G1222">
        <v>0</v>
      </c>
      <c r="H1222" s="2">
        <f>H1221+$H$2*(Table1[[#This Row],[debug'[0']]]-H1221)</f>
        <v>-0.28830918590821519</v>
      </c>
    </row>
    <row r="1223" spans="1:8" x14ac:dyDescent="0.25">
      <c r="A1223">
        <v>2434</v>
      </c>
      <c r="B1223">
        <v>-1</v>
      </c>
      <c r="C1223">
        <v>-1</v>
      </c>
      <c r="D1223">
        <v>0</v>
      </c>
      <c r="E1223">
        <v>0</v>
      </c>
      <c r="F1223">
        <v>0</v>
      </c>
      <c r="G1223">
        <v>0</v>
      </c>
      <c r="H1223" s="2">
        <f>H1222+$H$2*(Table1[[#This Row],[debug'[0']]]-H1222)</f>
        <v>-0.35538446490355791</v>
      </c>
    </row>
    <row r="1224" spans="1:8" x14ac:dyDescent="0.25">
      <c r="A1224">
        <v>2436</v>
      </c>
      <c r="B1224">
        <v>-2</v>
      </c>
      <c r="C1224">
        <v>0</v>
      </c>
      <c r="D1224">
        <v>0</v>
      </c>
      <c r="E1224">
        <v>0</v>
      </c>
      <c r="F1224">
        <v>0</v>
      </c>
      <c r="G1224">
        <v>0</v>
      </c>
      <c r="H1224" s="2">
        <f>H1223+$H$2*(Table1[[#This Row],[debug'[0']]]-H1223)</f>
        <v>-0.51038582739471683</v>
      </c>
    </row>
    <row r="1225" spans="1:8" x14ac:dyDescent="0.25">
      <c r="A1225">
        <v>2438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 s="2">
        <f>H1224+$H$2*(Table1[[#This Row],[debug'[0']]]-H1224)</f>
        <v>-0.46228309641952914</v>
      </c>
    </row>
    <row r="1226" spans="1:8" x14ac:dyDescent="0.25">
      <c r="A1226">
        <v>2440</v>
      </c>
      <c r="B1226">
        <v>-2</v>
      </c>
      <c r="C1226">
        <v>0</v>
      </c>
      <c r="D1226">
        <v>0</v>
      </c>
      <c r="E1226">
        <v>0</v>
      </c>
      <c r="F1226">
        <v>0</v>
      </c>
      <c r="G1226">
        <v>0</v>
      </c>
      <c r="H1226" s="2">
        <f>H1225+$H$2*(Table1[[#This Row],[debug'[0']]]-H1225)</f>
        <v>-0.60720950024720666</v>
      </c>
    </row>
    <row r="1227" spans="1:8" x14ac:dyDescent="0.25">
      <c r="A1227">
        <v>2442</v>
      </c>
      <c r="B1227">
        <v>-1</v>
      </c>
      <c r="C1227">
        <v>-1</v>
      </c>
      <c r="D1227">
        <v>0</v>
      </c>
      <c r="E1227">
        <v>0</v>
      </c>
      <c r="F1227">
        <v>0</v>
      </c>
      <c r="G1227">
        <v>0</v>
      </c>
      <c r="H1227" s="2">
        <f>H1226+$H$2*(Table1[[#This Row],[debug'[0']]]-H1226)</f>
        <v>-0.64422913269990378</v>
      </c>
    </row>
    <row r="1228" spans="1:8" x14ac:dyDescent="0.25">
      <c r="A1228">
        <v>2444</v>
      </c>
      <c r="B1228">
        <v>-2</v>
      </c>
      <c r="C1228">
        <v>-1</v>
      </c>
      <c r="D1228">
        <v>0</v>
      </c>
      <c r="E1228">
        <v>0</v>
      </c>
      <c r="F1228">
        <v>0</v>
      </c>
      <c r="G1228">
        <v>0</v>
      </c>
      <c r="H1228" s="2">
        <f>H1227+$H$2*(Table1[[#This Row],[debug'[0']]]-H1227)</f>
        <v>-0.77200752659973515</v>
      </c>
    </row>
    <row r="1229" spans="1:8" x14ac:dyDescent="0.25">
      <c r="A1229">
        <v>2446</v>
      </c>
      <c r="B1229">
        <v>2</v>
      </c>
      <c r="C1229">
        <v>-1</v>
      </c>
      <c r="D1229">
        <v>0</v>
      </c>
      <c r="E1229">
        <v>0</v>
      </c>
      <c r="F1229">
        <v>0</v>
      </c>
      <c r="G1229">
        <v>0</v>
      </c>
      <c r="H1229" s="2">
        <f>H1228+$H$2*(Table1[[#This Row],[debug'[0']]]-H1228)</f>
        <v>-0.51075197216189494</v>
      </c>
    </row>
    <row r="1230" spans="1:8" x14ac:dyDescent="0.25">
      <c r="A1230">
        <v>2448</v>
      </c>
      <c r="B1230">
        <v>-1</v>
      </c>
      <c r="C1230">
        <v>-1</v>
      </c>
      <c r="D1230">
        <v>0</v>
      </c>
      <c r="E1230">
        <v>0</v>
      </c>
      <c r="F1230">
        <v>0</v>
      </c>
      <c r="G1230">
        <v>0</v>
      </c>
      <c r="H1230" s="2">
        <f>H1229+$H$2*(Table1[[#This Row],[debug'[0']]]-H1229)</f>
        <v>-0.5568625124630795</v>
      </c>
    </row>
    <row r="1231" spans="1:8" x14ac:dyDescent="0.25">
      <c r="A1231">
        <v>2450</v>
      </c>
      <c r="B1231">
        <v>1</v>
      </c>
      <c r="C1231">
        <v>-1</v>
      </c>
      <c r="D1231">
        <v>0</v>
      </c>
      <c r="E1231">
        <v>0</v>
      </c>
      <c r="F1231">
        <v>0</v>
      </c>
      <c r="G1231">
        <v>0</v>
      </c>
      <c r="H1231" s="2">
        <f>H1230+$H$2*(Table1[[#This Row],[debug'[0']]]-H1230)</f>
        <v>-0.41013167750897872</v>
      </c>
    </row>
    <row r="1232" spans="1:8" x14ac:dyDescent="0.25">
      <c r="A1232">
        <v>2452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 s="2">
        <f>H1231+$H$2*(Table1[[#This Row],[debug'[0']]]-H1231)</f>
        <v>-0.37147767755697875</v>
      </c>
    </row>
    <row r="1233" spans="1:8" x14ac:dyDescent="0.25">
      <c r="A1233">
        <v>2454</v>
      </c>
      <c r="B1233">
        <v>0</v>
      </c>
      <c r="C1233">
        <v>-1</v>
      </c>
      <c r="D1233">
        <v>0</v>
      </c>
      <c r="E1233">
        <v>0</v>
      </c>
      <c r="F1233">
        <v>0</v>
      </c>
      <c r="G1233">
        <v>0</v>
      </c>
      <c r="H1233" s="2">
        <f>H1232+$H$2*(Table1[[#This Row],[debug'[0']]]-H1232)</f>
        <v>-0.33646673127341065</v>
      </c>
    </row>
    <row r="1234" spans="1:8" x14ac:dyDescent="0.25">
      <c r="A1234">
        <v>2456</v>
      </c>
      <c r="B1234">
        <v>2</v>
      </c>
      <c r="C1234">
        <v>-1</v>
      </c>
      <c r="D1234">
        <v>0</v>
      </c>
      <c r="E1234">
        <v>0</v>
      </c>
      <c r="F1234">
        <v>-1</v>
      </c>
      <c r="G1234">
        <v>0</v>
      </c>
      <c r="H1234" s="2">
        <f>H1233+$H$2*(Table1[[#This Row],[debug'[0']]]-H1233)</f>
        <v>-0.11625992972364554</v>
      </c>
    </row>
    <row r="1235" spans="1:8" x14ac:dyDescent="0.25">
      <c r="A1235">
        <v>2458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 s="2">
        <f>H1234+$H$2*(Table1[[#This Row],[debug'[0']]]-H1234)</f>
        <v>-0.10530268948984543</v>
      </c>
    </row>
    <row r="1236" spans="1:8" x14ac:dyDescent="0.25">
      <c r="A1236">
        <v>2460</v>
      </c>
      <c r="B1236">
        <v>2</v>
      </c>
      <c r="C1236">
        <v>0</v>
      </c>
      <c r="D1236">
        <v>0</v>
      </c>
      <c r="E1236">
        <v>0</v>
      </c>
      <c r="F1236">
        <v>-1</v>
      </c>
      <c r="G1236">
        <v>0</v>
      </c>
      <c r="H1236" s="2">
        <f>H1235+$H$2*(Table1[[#This Row],[debug'[0']]]-H1235)</f>
        <v>9.3117414396678491E-2</v>
      </c>
    </row>
    <row r="1237" spans="1:8" x14ac:dyDescent="0.25">
      <c r="A1237">
        <v>2462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0</v>
      </c>
      <c r="H1237" s="2">
        <f>H1236+$H$2*(Table1[[#This Row],[debug'[0']]]-H1236)</f>
        <v>8.4341304846982046E-2</v>
      </c>
    </row>
    <row r="1238" spans="1:8" x14ac:dyDescent="0.25">
      <c r="A1238">
        <v>2464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  <c r="H1238" s="2">
        <f>H1237+$H$2*(Table1[[#This Row],[debug'[0']]]-H1237)</f>
        <v>7.6392324135938369E-2</v>
      </c>
    </row>
    <row r="1239" spans="1:8" x14ac:dyDescent="0.25">
      <c r="A1239">
        <v>2466</v>
      </c>
      <c r="B1239">
        <v>1</v>
      </c>
      <c r="C1239">
        <v>1</v>
      </c>
      <c r="D1239">
        <v>0</v>
      </c>
      <c r="E1239">
        <v>0</v>
      </c>
      <c r="F1239">
        <v>0</v>
      </c>
      <c r="G1239">
        <v>0</v>
      </c>
      <c r="H1239" s="2">
        <f>H1238+$H$2*(Table1[[#This Row],[debug'[0']]]-H1238)</f>
        <v>0.16344029681474875</v>
      </c>
    </row>
    <row r="1240" spans="1:8" x14ac:dyDescent="0.25">
      <c r="A1240">
        <v>2468</v>
      </c>
      <c r="B1240">
        <v>-1</v>
      </c>
      <c r="C1240">
        <v>1</v>
      </c>
      <c r="D1240">
        <v>0</v>
      </c>
      <c r="E1240">
        <v>0</v>
      </c>
      <c r="F1240">
        <v>0</v>
      </c>
      <c r="G1240">
        <v>0</v>
      </c>
      <c r="H1240" s="2">
        <f>H1239+$H$2*(Table1[[#This Row],[debug'[0']]]-H1239)</f>
        <v>5.3788632133842468E-2</v>
      </c>
    </row>
    <row r="1241" spans="1:8" x14ac:dyDescent="0.25">
      <c r="A1241">
        <v>2470</v>
      </c>
      <c r="B1241">
        <v>2</v>
      </c>
      <c r="C1241">
        <v>1</v>
      </c>
      <c r="D1241">
        <v>0</v>
      </c>
      <c r="E1241">
        <v>0</v>
      </c>
      <c r="F1241">
        <v>0</v>
      </c>
      <c r="G1241">
        <v>0</v>
      </c>
      <c r="H1241" s="2">
        <f>H1240+$H$2*(Table1[[#This Row],[debug'[0']]]-H1240)</f>
        <v>0.23721473220248032</v>
      </c>
    </row>
    <row r="1242" spans="1:8" x14ac:dyDescent="0.25">
      <c r="A1242">
        <v>2472</v>
      </c>
      <c r="B1242">
        <v>-2</v>
      </c>
      <c r="C1242">
        <v>1</v>
      </c>
      <c r="D1242">
        <v>0</v>
      </c>
      <c r="E1242">
        <v>0</v>
      </c>
      <c r="F1242">
        <v>0</v>
      </c>
      <c r="G1242">
        <v>0</v>
      </c>
      <c r="H1242" s="2">
        <f>H1241+$H$2*(Table1[[#This Row],[debug'[0']]]-H1241)</f>
        <v>2.6362211186775286E-2</v>
      </c>
    </row>
    <row r="1243" spans="1:8" x14ac:dyDescent="0.25">
      <c r="A1243">
        <v>2474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0</v>
      </c>
      <c r="H1243" s="2">
        <f>H1242+$H$2*(Table1[[#This Row],[debug'[0']]]-H1242)</f>
        <v>2.3877631316872608E-2</v>
      </c>
    </row>
    <row r="1244" spans="1:8" x14ac:dyDescent="0.25">
      <c r="A1244">
        <v>2476</v>
      </c>
      <c r="B1244">
        <v>-1</v>
      </c>
      <c r="C1244">
        <v>1</v>
      </c>
      <c r="D1244">
        <v>0</v>
      </c>
      <c r="E1244">
        <v>0</v>
      </c>
      <c r="F1244">
        <v>0</v>
      </c>
      <c r="G1244">
        <v>0</v>
      </c>
      <c r="H1244" s="2">
        <f>H1243+$H$2*(Table1[[#This Row],[debug'[0']]]-H1243)</f>
        <v>-7.2620562024727567E-2</v>
      </c>
    </row>
    <row r="1245" spans="1:8" x14ac:dyDescent="0.25">
      <c r="A1245">
        <v>2478</v>
      </c>
      <c r="B1245">
        <v>-1</v>
      </c>
      <c r="C1245">
        <v>1</v>
      </c>
      <c r="D1245">
        <v>0</v>
      </c>
      <c r="E1245">
        <v>0</v>
      </c>
      <c r="F1245">
        <v>0</v>
      </c>
      <c r="G1245">
        <v>0</v>
      </c>
      <c r="H1245" s="2">
        <f>H1244+$H$2*(Table1[[#This Row],[debug'[0']]]-H1244)</f>
        <v>-0.160024014907728</v>
      </c>
    </row>
    <row r="1246" spans="1:8" x14ac:dyDescent="0.25">
      <c r="A1246">
        <v>2480</v>
      </c>
      <c r="B1246">
        <v>-2</v>
      </c>
      <c r="C1246">
        <v>1</v>
      </c>
      <c r="D1246">
        <v>0</v>
      </c>
      <c r="E1246">
        <v>0</v>
      </c>
      <c r="F1246">
        <v>0</v>
      </c>
      <c r="G1246">
        <v>0</v>
      </c>
      <c r="H1246" s="2">
        <f>H1245+$H$2*(Table1[[#This Row],[debug'[0']]]-H1245)</f>
        <v>-0.3334376660341537</v>
      </c>
    </row>
    <row r="1247" spans="1:8" x14ac:dyDescent="0.25">
      <c r="A1247">
        <v>2482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0</v>
      </c>
      <c r="H1247" s="2">
        <f>H1246+$H$2*(Table1[[#This Row],[debug'[0']]]-H1246)</f>
        <v>-0.30201190637286296</v>
      </c>
    </row>
    <row r="1248" spans="1:8" x14ac:dyDescent="0.25">
      <c r="A1248">
        <v>2484</v>
      </c>
      <c r="B1248">
        <v>-1</v>
      </c>
      <c r="C1248">
        <v>1</v>
      </c>
      <c r="D1248">
        <v>0</v>
      </c>
      <c r="E1248">
        <v>0</v>
      </c>
      <c r="F1248">
        <v>0</v>
      </c>
      <c r="G1248">
        <v>0</v>
      </c>
      <c r="H1248" s="2">
        <f>H1247+$H$2*(Table1[[#This Row],[debug'[0']]]-H1247)</f>
        <v>-0.36779573438982771</v>
      </c>
    </row>
    <row r="1249" spans="1:8" x14ac:dyDescent="0.25">
      <c r="A1249">
        <v>2486</v>
      </c>
      <c r="B1249">
        <v>0</v>
      </c>
      <c r="C1249">
        <v>1</v>
      </c>
      <c r="D1249">
        <v>1</v>
      </c>
      <c r="E1249">
        <v>0</v>
      </c>
      <c r="F1249">
        <v>0</v>
      </c>
      <c r="G1249">
        <v>0</v>
      </c>
      <c r="H1249" s="2">
        <f>H1248+$H$2*(Table1[[#This Row],[debug'[0']]]-H1248)</f>
        <v>-0.33313180307440537</v>
      </c>
    </row>
    <row r="1250" spans="1:8" x14ac:dyDescent="0.25">
      <c r="A1250">
        <v>2488</v>
      </c>
      <c r="B1250">
        <v>-1</v>
      </c>
      <c r="C1250">
        <v>1</v>
      </c>
      <c r="D1250">
        <v>0</v>
      </c>
      <c r="E1250">
        <v>0</v>
      </c>
      <c r="F1250">
        <v>0</v>
      </c>
      <c r="G1250">
        <v>0</v>
      </c>
      <c r="H1250" s="2">
        <f>H1249+$H$2*(Table1[[#This Row],[debug'[0']]]-H1249)</f>
        <v>-0.39598264992562893</v>
      </c>
    </row>
    <row r="1251" spans="1:8" x14ac:dyDescent="0.25">
      <c r="A1251">
        <v>2490</v>
      </c>
      <c r="B1251">
        <v>1</v>
      </c>
      <c r="C1251">
        <v>1</v>
      </c>
      <c r="D1251">
        <v>0</v>
      </c>
      <c r="E1251">
        <v>0</v>
      </c>
      <c r="F1251">
        <v>0</v>
      </c>
      <c r="G1251">
        <v>0</v>
      </c>
      <c r="H1251" s="2">
        <f>H1250+$H$2*(Table1[[#This Row],[debug'[0']]]-H1250)</f>
        <v>-0.26441438479927393</v>
      </c>
    </row>
    <row r="1252" spans="1:8" x14ac:dyDescent="0.25">
      <c r="A1252">
        <v>2492</v>
      </c>
      <c r="B1252">
        <v>-1</v>
      </c>
      <c r="C1252">
        <v>2</v>
      </c>
      <c r="D1252">
        <v>0</v>
      </c>
      <c r="E1252">
        <v>0</v>
      </c>
      <c r="F1252">
        <v>0</v>
      </c>
      <c r="G1252">
        <v>0</v>
      </c>
      <c r="H1252" s="2">
        <f>H1251+$H$2*(Table1[[#This Row],[debug'[0']]]-H1251)</f>
        <v>-0.33374169574330181</v>
      </c>
    </row>
    <row r="1253" spans="1:8" x14ac:dyDescent="0.25">
      <c r="A1253">
        <v>2494</v>
      </c>
      <c r="B1253">
        <v>1</v>
      </c>
      <c r="C1253">
        <v>1</v>
      </c>
      <c r="D1253">
        <v>0</v>
      </c>
      <c r="E1253">
        <v>0</v>
      </c>
      <c r="F1253">
        <v>1</v>
      </c>
      <c r="G1253">
        <v>0</v>
      </c>
      <c r="H1253" s="2">
        <f>H1252+$H$2*(Table1[[#This Row],[debug'[0']]]-H1252)</f>
        <v>-0.2080395023492953</v>
      </c>
    </row>
    <row r="1254" spans="1:8" x14ac:dyDescent="0.25">
      <c r="A1254">
        <v>2496</v>
      </c>
      <c r="B1254">
        <v>0</v>
      </c>
      <c r="C1254">
        <v>1</v>
      </c>
      <c r="D1254">
        <v>0</v>
      </c>
      <c r="E1254">
        <v>0</v>
      </c>
      <c r="F1254">
        <v>1</v>
      </c>
      <c r="G1254">
        <v>0</v>
      </c>
      <c r="H1254" s="2">
        <f>H1253+$H$2*(Table1[[#This Row],[debug'[0']]]-H1253)</f>
        <v>-0.18843224118218463</v>
      </c>
    </row>
    <row r="1255" spans="1:8" x14ac:dyDescent="0.25">
      <c r="A1255">
        <v>2498</v>
      </c>
      <c r="B1255">
        <v>0</v>
      </c>
      <c r="C1255">
        <v>1</v>
      </c>
      <c r="D1255">
        <v>0</v>
      </c>
      <c r="E1255">
        <v>0</v>
      </c>
      <c r="F1255">
        <v>1</v>
      </c>
      <c r="G1255">
        <v>0</v>
      </c>
      <c r="H1255" s="2">
        <f>H1254+$H$2*(Table1[[#This Row],[debug'[0']]]-H1254)</f>
        <v>-0.17067292084426228</v>
      </c>
    </row>
    <row r="1256" spans="1:8" x14ac:dyDescent="0.25">
      <c r="A1256">
        <v>2500</v>
      </c>
      <c r="B1256">
        <v>1</v>
      </c>
      <c r="C1256">
        <v>1</v>
      </c>
      <c r="D1256">
        <v>0</v>
      </c>
      <c r="E1256">
        <v>0</v>
      </c>
      <c r="F1256">
        <v>1</v>
      </c>
      <c r="G1256">
        <v>0</v>
      </c>
      <c r="H1256" s="2">
        <f>H1255+$H$2*(Table1[[#This Row],[debug'[0']]]-H1255)</f>
        <v>-6.0339597407837092E-2</v>
      </c>
    </row>
    <row r="1257" spans="1:8" x14ac:dyDescent="0.25">
      <c r="A1257">
        <v>2502</v>
      </c>
      <c r="B1257">
        <v>-1</v>
      </c>
      <c r="C1257">
        <v>1</v>
      </c>
      <c r="D1257">
        <v>0</v>
      </c>
      <c r="E1257">
        <v>0</v>
      </c>
      <c r="F1257">
        <v>1</v>
      </c>
      <c r="G1257">
        <v>0</v>
      </c>
      <c r="H1257" s="2">
        <f>H1256+$H$2*(Table1[[#This Row],[debug'[0']]]-H1256)</f>
        <v>-0.14890050393742008</v>
      </c>
    </row>
    <row r="1258" spans="1:8" x14ac:dyDescent="0.25">
      <c r="A1258">
        <v>2504</v>
      </c>
      <c r="B1258">
        <v>2</v>
      </c>
      <c r="C1258">
        <v>0</v>
      </c>
      <c r="D1258">
        <v>0</v>
      </c>
      <c r="E1258">
        <v>0</v>
      </c>
      <c r="F1258">
        <v>1</v>
      </c>
      <c r="G1258">
        <v>0</v>
      </c>
      <c r="H1258" s="2">
        <f>H1257+$H$2*(Table1[[#This Row],[debug'[0']]]-H1257)</f>
        <v>5.3628597156536006E-2</v>
      </c>
    </row>
    <row r="1259" spans="1:8" x14ac:dyDescent="0.25">
      <c r="A1259">
        <v>2506</v>
      </c>
      <c r="B1259">
        <v>0</v>
      </c>
      <c r="C1259">
        <v>0</v>
      </c>
      <c r="D1259">
        <v>0</v>
      </c>
      <c r="E1259">
        <v>0</v>
      </c>
      <c r="F1259">
        <v>1</v>
      </c>
      <c r="G1259">
        <v>0</v>
      </c>
      <c r="H1259" s="2">
        <f>H1258+$H$2*(Table1[[#This Row],[debug'[0']]]-H1258)</f>
        <v>4.8574220951057005E-2</v>
      </c>
    </row>
    <row r="1260" spans="1:8" x14ac:dyDescent="0.25">
      <c r="A1260">
        <v>2508</v>
      </c>
      <c r="B1260">
        <v>1</v>
      </c>
      <c r="C1260">
        <v>-1</v>
      </c>
      <c r="D1260">
        <v>0</v>
      </c>
      <c r="E1260">
        <v>0</v>
      </c>
      <c r="F1260">
        <v>1</v>
      </c>
      <c r="G1260">
        <v>0</v>
      </c>
      <c r="H1260" s="2">
        <f>H1259+$H$2*(Table1[[#This Row],[debug'[0']]]-H1259)</f>
        <v>0.13824398808794014</v>
      </c>
    </row>
    <row r="1261" spans="1:8" x14ac:dyDescent="0.25">
      <c r="A1261">
        <v>2510</v>
      </c>
      <c r="B1261">
        <v>0</v>
      </c>
      <c r="C1261">
        <v>-1</v>
      </c>
      <c r="D1261">
        <v>0</v>
      </c>
      <c r="E1261">
        <v>0</v>
      </c>
      <c r="F1261">
        <v>1</v>
      </c>
      <c r="G1261">
        <v>0</v>
      </c>
      <c r="H1261" s="2">
        <f>H1260+$H$2*(Table1[[#This Row],[debug'[0']]]-H1260)</f>
        <v>0.12521479916653933</v>
      </c>
    </row>
    <row r="1262" spans="1:8" x14ac:dyDescent="0.25">
      <c r="A1262">
        <v>2512</v>
      </c>
      <c r="B1262">
        <v>-1</v>
      </c>
      <c r="C1262">
        <v>-1</v>
      </c>
      <c r="D1262">
        <v>0</v>
      </c>
      <c r="E1262">
        <v>0</v>
      </c>
      <c r="F1262">
        <v>1</v>
      </c>
      <c r="G1262">
        <v>0</v>
      </c>
      <c r="H1262" s="2">
        <f>H1261+$H$2*(Table1[[#This Row],[debug'[0']]]-H1261)</f>
        <v>1.91658027633759E-2</v>
      </c>
    </row>
    <row r="1263" spans="1:8" x14ac:dyDescent="0.25">
      <c r="A1263">
        <v>2514</v>
      </c>
      <c r="B1263">
        <v>0</v>
      </c>
      <c r="C1263">
        <v>-1</v>
      </c>
      <c r="D1263">
        <v>0</v>
      </c>
      <c r="E1263">
        <v>0</v>
      </c>
      <c r="F1263">
        <v>1</v>
      </c>
      <c r="G1263">
        <v>0</v>
      </c>
      <c r="H1263" s="2">
        <f>H1262+$H$2*(Table1[[#This Row],[debug'[0']]]-H1262)</f>
        <v>1.7359468408528721E-2</v>
      </c>
    </row>
    <row r="1264" spans="1:8" x14ac:dyDescent="0.25">
      <c r="A1264">
        <v>2516</v>
      </c>
      <c r="B1264">
        <v>0</v>
      </c>
      <c r="C1264">
        <v>-1</v>
      </c>
      <c r="D1264">
        <v>0</v>
      </c>
      <c r="E1264">
        <v>0</v>
      </c>
      <c r="F1264">
        <v>1</v>
      </c>
      <c r="G1264">
        <v>0</v>
      </c>
      <c r="H1264" s="2">
        <f>H1263+$H$2*(Table1[[#This Row],[debug'[0']]]-H1263)</f>
        <v>1.5723377055854984E-2</v>
      </c>
    </row>
    <row r="1265" spans="1:8" x14ac:dyDescent="0.25">
      <c r="A1265">
        <v>2518</v>
      </c>
      <c r="B1265">
        <v>-1</v>
      </c>
      <c r="C1265">
        <v>0</v>
      </c>
      <c r="D1265">
        <v>0</v>
      </c>
      <c r="E1265">
        <v>0</v>
      </c>
      <c r="F1265">
        <v>1</v>
      </c>
      <c r="G1265">
        <v>0</v>
      </c>
      <c r="H1265" s="2">
        <f>H1264+$H$2*(Table1[[#This Row],[debug'[0']]]-H1264)</f>
        <v>-8.0006295927287682E-2</v>
      </c>
    </row>
    <row r="1266" spans="1:8" x14ac:dyDescent="0.25">
      <c r="A1266">
        <v>2520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0</v>
      </c>
      <c r="H1266" s="2">
        <f>H1265+$H$2*(Table1[[#This Row],[debug'[0']]]-H1265)</f>
        <v>-7.2465880181504738E-2</v>
      </c>
    </row>
    <row r="1267" spans="1:8" x14ac:dyDescent="0.25">
      <c r="A1267">
        <v>2522</v>
      </c>
      <c r="B1267">
        <v>-1</v>
      </c>
      <c r="C1267">
        <v>1</v>
      </c>
      <c r="D1267">
        <v>0</v>
      </c>
      <c r="E1267">
        <v>0</v>
      </c>
      <c r="F1267">
        <v>1</v>
      </c>
      <c r="G1267">
        <v>0</v>
      </c>
      <c r="H1267" s="2">
        <f>H1266+$H$2*(Table1[[#This Row],[debug'[0']]]-H1266)</f>
        <v>-0.15988391148477452</v>
      </c>
    </row>
    <row r="1268" spans="1:8" x14ac:dyDescent="0.25">
      <c r="A1268">
        <v>2524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 s="2">
        <f>H1267+$H$2*(Table1[[#This Row],[debug'[0']]]-H1267)</f>
        <v>-0.14481520783234147</v>
      </c>
    </row>
    <row r="1269" spans="1:8" x14ac:dyDescent="0.25">
      <c r="A1269">
        <v>2526</v>
      </c>
      <c r="B1269">
        <v>-1</v>
      </c>
      <c r="C1269">
        <v>1</v>
      </c>
      <c r="D1269">
        <v>0</v>
      </c>
      <c r="E1269">
        <v>0</v>
      </c>
      <c r="F1269">
        <v>0</v>
      </c>
      <c r="G1269">
        <v>0</v>
      </c>
      <c r="H1269" s="2">
        <f>H1268+$H$2*(Table1[[#This Row],[debug'[0']]]-H1268)</f>
        <v>-0.22541447564841038</v>
      </c>
    </row>
    <row r="1270" spans="1:8" x14ac:dyDescent="0.25">
      <c r="A1270">
        <v>2528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 s="2">
        <f>H1269+$H$2*(Table1[[#This Row],[debug'[0']]]-H1269)</f>
        <v>-0.10992188221942135</v>
      </c>
    </row>
    <row r="1271" spans="1:8" x14ac:dyDescent="0.25">
      <c r="A1271">
        <v>2530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 s="2">
        <f>H1270+$H$2*(Table1[[#This Row],[debug'[0']]]-H1270)</f>
        <v>-9.9561988889942457E-2</v>
      </c>
    </row>
    <row r="1272" spans="1:8" x14ac:dyDescent="0.25">
      <c r="A1272">
        <v>2532</v>
      </c>
      <c r="B1272">
        <v>-1</v>
      </c>
      <c r="C1272">
        <v>0</v>
      </c>
      <c r="D1272">
        <v>0</v>
      </c>
      <c r="E1272">
        <v>0</v>
      </c>
      <c r="F1272">
        <v>0</v>
      </c>
      <c r="G1272">
        <v>0</v>
      </c>
      <c r="H1272" s="2">
        <f>H1271+$H$2*(Table1[[#This Row],[debug'[0']]]-H1271)</f>
        <v>-0.18442627211143328</v>
      </c>
    </row>
    <row r="1273" spans="1:8" x14ac:dyDescent="0.25">
      <c r="A1273">
        <v>2534</v>
      </c>
      <c r="B1273">
        <v>2</v>
      </c>
      <c r="C1273">
        <v>-1</v>
      </c>
      <c r="D1273">
        <v>0</v>
      </c>
      <c r="E1273">
        <v>0</v>
      </c>
      <c r="F1273">
        <v>0</v>
      </c>
      <c r="G1273">
        <v>0</v>
      </c>
      <c r="H1273" s="2">
        <f>H1272+$H$2*(Table1[[#This Row],[debug'[0']]]-H1272)</f>
        <v>2.1451053751781218E-2</v>
      </c>
    </row>
    <row r="1274" spans="1:8" x14ac:dyDescent="0.25">
      <c r="A1274">
        <v>2536</v>
      </c>
      <c r="B1274">
        <v>-1</v>
      </c>
      <c r="C1274">
        <v>0</v>
      </c>
      <c r="D1274">
        <v>0</v>
      </c>
      <c r="E1274">
        <v>0</v>
      </c>
      <c r="F1274">
        <v>0</v>
      </c>
      <c r="G1274">
        <v>0</v>
      </c>
      <c r="H1274" s="2">
        <f>H1273+$H$2*(Table1[[#This Row],[debug'[0']]]-H1273)</f>
        <v>-7.4818440042263235E-2</v>
      </c>
    </row>
    <row r="1275" spans="1:8" x14ac:dyDescent="0.25">
      <c r="A1275">
        <v>2538</v>
      </c>
      <c r="B1275">
        <v>2</v>
      </c>
      <c r="C1275">
        <v>-2</v>
      </c>
      <c r="D1275">
        <v>0</v>
      </c>
      <c r="E1275">
        <v>0</v>
      </c>
      <c r="F1275">
        <v>0</v>
      </c>
      <c r="G1275">
        <v>0</v>
      </c>
      <c r="H1275" s="2">
        <f>H1274+$H$2*(Table1[[#This Row],[debug'[0']]]-H1274)</f>
        <v>0.12072859102081901</v>
      </c>
    </row>
    <row r="1276" spans="1:8" x14ac:dyDescent="0.25">
      <c r="A1276">
        <v>2540</v>
      </c>
      <c r="B1276">
        <v>1</v>
      </c>
      <c r="C1276">
        <v>-1</v>
      </c>
      <c r="D1276">
        <v>1</v>
      </c>
      <c r="E1276">
        <v>0</v>
      </c>
      <c r="F1276">
        <v>0</v>
      </c>
      <c r="G1276">
        <v>0</v>
      </c>
      <c r="H1276" s="2">
        <f>H1275+$H$2*(Table1[[#This Row],[debug'[0']]]-H1275)</f>
        <v>0.20359796898963525</v>
      </c>
    </row>
    <row r="1277" spans="1:8" x14ac:dyDescent="0.25">
      <c r="A1277">
        <v>2542</v>
      </c>
      <c r="B1277">
        <v>1</v>
      </c>
      <c r="C1277">
        <v>-2</v>
      </c>
      <c r="D1277">
        <v>0</v>
      </c>
      <c r="E1277">
        <v>0</v>
      </c>
      <c r="F1277">
        <v>0</v>
      </c>
      <c r="G1277">
        <v>0</v>
      </c>
      <c r="H1277" s="2">
        <f>H1276+$H$2*(Table1[[#This Row],[debug'[0']]]-H1276)</f>
        <v>0.27865709208741984</v>
      </c>
    </row>
    <row r="1278" spans="1:8" x14ac:dyDescent="0.25">
      <c r="A1278">
        <v>2544</v>
      </c>
      <c r="B1278">
        <v>1</v>
      </c>
      <c r="C1278">
        <v>-2</v>
      </c>
      <c r="D1278">
        <v>0</v>
      </c>
      <c r="E1278">
        <v>0</v>
      </c>
      <c r="F1278">
        <v>0</v>
      </c>
      <c r="G1278">
        <v>0</v>
      </c>
      <c r="H1278" s="2">
        <f>H1277+$H$2*(Table1[[#This Row],[debug'[0']]]-H1277)</f>
        <v>0.34664205949393767</v>
      </c>
    </row>
    <row r="1279" spans="1:8" x14ac:dyDescent="0.25">
      <c r="A1279">
        <v>2546</v>
      </c>
      <c r="B1279">
        <v>-1</v>
      </c>
      <c r="C1279">
        <v>-1</v>
      </c>
      <c r="D1279">
        <v>0</v>
      </c>
      <c r="E1279">
        <v>0</v>
      </c>
      <c r="F1279">
        <v>0</v>
      </c>
      <c r="G1279">
        <v>0</v>
      </c>
      <c r="H1279" s="2">
        <f>H1278+$H$2*(Table1[[#This Row],[debug'[0']]]-H1278)</f>
        <v>0.21972403546030217</v>
      </c>
    </row>
    <row r="1280" spans="1:8" x14ac:dyDescent="0.25">
      <c r="A1280">
        <v>2548</v>
      </c>
      <c r="B1280">
        <v>1</v>
      </c>
      <c r="C1280">
        <v>-2</v>
      </c>
      <c r="D1280">
        <v>0</v>
      </c>
      <c r="E1280">
        <v>0</v>
      </c>
      <c r="F1280">
        <v>0</v>
      </c>
      <c r="G1280">
        <v>0</v>
      </c>
      <c r="H1280" s="2">
        <f>H1279+$H$2*(Table1[[#This Row],[debug'[0']]]-H1279)</f>
        <v>0.29326331259942029</v>
      </c>
    </row>
    <row r="1281" spans="1:8" x14ac:dyDescent="0.25">
      <c r="A1281">
        <v>2550</v>
      </c>
      <c r="B1281">
        <v>0</v>
      </c>
      <c r="C1281">
        <v>-1</v>
      </c>
      <c r="D1281">
        <v>0</v>
      </c>
      <c r="E1281">
        <v>0</v>
      </c>
      <c r="F1281">
        <v>0</v>
      </c>
      <c r="G1281">
        <v>0</v>
      </c>
      <c r="H1281" s="2">
        <f>H1280+$H$2*(Table1[[#This Row],[debug'[0']]]-H1280)</f>
        <v>0.2656238965465279</v>
      </c>
    </row>
    <row r="1282" spans="1:8" x14ac:dyDescent="0.25">
      <c r="A1282">
        <v>2552</v>
      </c>
      <c r="B1282">
        <v>0</v>
      </c>
      <c r="C1282">
        <v>-1</v>
      </c>
      <c r="D1282">
        <v>0</v>
      </c>
      <c r="E1282">
        <v>0</v>
      </c>
      <c r="F1282">
        <v>0</v>
      </c>
      <c r="G1282">
        <v>0</v>
      </c>
      <c r="H1282" s="2">
        <f>H1281+$H$2*(Table1[[#This Row],[debug'[0']]]-H1281)</f>
        <v>0.2405894340862739</v>
      </c>
    </row>
    <row r="1283" spans="1:8" x14ac:dyDescent="0.25">
      <c r="A1283">
        <v>2554</v>
      </c>
      <c r="B1283">
        <v>-1</v>
      </c>
      <c r="C1283">
        <v>0</v>
      </c>
      <c r="D1283">
        <v>0</v>
      </c>
      <c r="E1283">
        <v>0</v>
      </c>
      <c r="F1283">
        <v>0</v>
      </c>
      <c r="G1283">
        <v>0</v>
      </c>
      <c r="H1283" s="2">
        <f>H1282+$H$2*(Table1[[#This Row],[debug'[0']]]-H1282)</f>
        <v>0.12366663451887719</v>
      </c>
    </row>
    <row r="1284" spans="1:8" x14ac:dyDescent="0.25">
      <c r="A1284">
        <v>2556</v>
      </c>
      <c r="B1284">
        <v>1</v>
      </c>
      <c r="C1284">
        <v>-1</v>
      </c>
      <c r="D1284">
        <v>-1</v>
      </c>
      <c r="E1284">
        <v>0</v>
      </c>
      <c r="F1284">
        <v>-1</v>
      </c>
      <c r="G1284">
        <v>0</v>
      </c>
      <c r="H1284" s="2">
        <f>H1283+$H$2*(Table1[[#This Row],[debug'[0']]]-H1283)</f>
        <v>0.20625910841161063</v>
      </c>
    </row>
    <row r="1285" spans="1:8" x14ac:dyDescent="0.25">
      <c r="A1285">
        <v>2558</v>
      </c>
      <c r="B1285">
        <v>-1</v>
      </c>
      <c r="C1285">
        <v>1</v>
      </c>
      <c r="D1285">
        <v>0</v>
      </c>
      <c r="E1285">
        <v>0</v>
      </c>
      <c r="F1285">
        <v>0</v>
      </c>
      <c r="G1285">
        <v>0</v>
      </c>
      <c r="H1285" s="2">
        <f>H1284+$H$2*(Table1[[#This Row],[debug'[0']]]-H1284)</f>
        <v>9.2571865812259957E-2</v>
      </c>
    </row>
    <row r="1286" spans="1:8" x14ac:dyDescent="0.25">
      <c r="A1286">
        <v>2560</v>
      </c>
      <c r="B1286">
        <v>1</v>
      </c>
      <c r="C1286">
        <v>1</v>
      </c>
      <c r="D1286">
        <v>0</v>
      </c>
      <c r="E1286">
        <v>0</v>
      </c>
      <c r="F1286">
        <v>0</v>
      </c>
      <c r="G1286">
        <v>0</v>
      </c>
      <c r="H1286" s="2">
        <f>H1285+$H$2*(Table1[[#This Row],[debug'[0']]]-H1285)</f>
        <v>0.17809495261300687</v>
      </c>
    </row>
    <row r="1287" spans="1:8" x14ac:dyDescent="0.25">
      <c r="A1287">
        <v>2562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  <c r="H1287" s="2">
        <f>H1286+$H$2*(Table1[[#This Row],[debug'[0']]]-H1286)</f>
        <v>0.16130989876989352</v>
      </c>
    </row>
    <row r="1288" spans="1:8" x14ac:dyDescent="0.25">
      <c r="A1288">
        <v>2564</v>
      </c>
      <c r="B1288">
        <v>1</v>
      </c>
      <c r="C1288">
        <v>1</v>
      </c>
      <c r="D1288">
        <v>0</v>
      </c>
      <c r="E1288">
        <v>0</v>
      </c>
      <c r="F1288">
        <v>-1</v>
      </c>
      <c r="G1288">
        <v>0</v>
      </c>
      <c r="H1288" s="2">
        <f>H1287+$H$2*(Table1[[#This Row],[debug'[0']]]-H1287)</f>
        <v>0.24035457858978299</v>
      </c>
    </row>
    <row r="1289" spans="1:8" x14ac:dyDescent="0.25">
      <c r="A1289">
        <v>2566</v>
      </c>
      <c r="B1289">
        <v>-2</v>
      </c>
      <c r="C1289">
        <v>1</v>
      </c>
      <c r="D1289">
        <v>0</v>
      </c>
      <c r="E1289">
        <v>0</v>
      </c>
      <c r="F1289">
        <v>0</v>
      </c>
      <c r="G1289">
        <v>0</v>
      </c>
      <c r="H1289" s="2">
        <f>H1288+$H$2*(Table1[[#This Row],[debug'[0']]]-H1288)</f>
        <v>2.9206134023765401E-2</v>
      </c>
    </row>
    <row r="1290" spans="1:8" x14ac:dyDescent="0.25">
      <c r="A1290">
        <v>2568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 s="2">
        <f>H1289+$H$2*(Table1[[#This Row],[debug'[0']]]-H1289)</f>
        <v>2.6453520741100793E-2</v>
      </c>
    </row>
    <row r="1291" spans="1:8" x14ac:dyDescent="0.25">
      <c r="A1291">
        <v>2570</v>
      </c>
      <c r="B1291">
        <v>-1</v>
      </c>
      <c r="C1291">
        <v>1</v>
      </c>
      <c r="D1291">
        <v>0</v>
      </c>
      <c r="E1291">
        <v>0</v>
      </c>
      <c r="F1291">
        <v>0</v>
      </c>
      <c r="G1291">
        <v>0</v>
      </c>
      <c r="H1291" s="2">
        <f>H1290+$H$2*(Table1[[#This Row],[debug'[0']]]-H1290)</f>
        <v>-7.0287444459247811E-2</v>
      </c>
    </row>
    <row r="1292" spans="1:8" x14ac:dyDescent="0.25">
      <c r="A1292">
        <v>2572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 s="2">
        <f>H1291+$H$2*(Table1[[#This Row],[debug'[0']]]-H1291)</f>
        <v>3.0584770723029189E-2</v>
      </c>
    </row>
    <row r="1293" spans="1:8" x14ac:dyDescent="0.25">
      <c r="A1293">
        <v>2574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0</v>
      </c>
      <c r="H1293" s="2">
        <f>H1292+$H$2*(Table1[[#This Row],[debug'[0']]]-H1292)</f>
        <v>2.7702223992573289E-2</v>
      </c>
    </row>
    <row r="1294" spans="1:8" x14ac:dyDescent="0.25">
      <c r="A1294">
        <v>2576</v>
      </c>
      <c r="B1294">
        <v>-1</v>
      </c>
      <c r="C1294">
        <v>0</v>
      </c>
      <c r="D1294">
        <v>1</v>
      </c>
      <c r="E1294">
        <v>0</v>
      </c>
      <c r="F1294">
        <v>0</v>
      </c>
      <c r="G1294">
        <v>0</v>
      </c>
      <c r="H1294" s="2">
        <f>H1293+$H$2*(Table1[[#This Row],[debug'[0']]]-H1293)</f>
        <v>-6.9156428716615509E-2</v>
      </c>
    </row>
    <row r="1295" spans="1:8" x14ac:dyDescent="0.25">
      <c r="A1295">
        <v>2578</v>
      </c>
      <c r="B1295">
        <v>2</v>
      </c>
      <c r="C1295">
        <v>-1</v>
      </c>
      <c r="D1295">
        <v>1</v>
      </c>
      <c r="E1295">
        <v>0</v>
      </c>
      <c r="F1295">
        <v>0</v>
      </c>
      <c r="G1295">
        <v>0</v>
      </c>
      <c r="H1295" s="2">
        <f>H1294+$H$2*(Table1[[#This Row],[debug'[0']]]-H1294)</f>
        <v>0.12585697035091084</v>
      </c>
    </row>
    <row r="1296" spans="1:8" x14ac:dyDescent="0.25">
      <c r="A1296">
        <v>2580</v>
      </c>
      <c r="B1296">
        <v>-1</v>
      </c>
      <c r="C1296">
        <v>0</v>
      </c>
      <c r="D1296">
        <v>0</v>
      </c>
      <c r="E1296">
        <v>0</v>
      </c>
      <c r="F1296">
        <v>0</v>
      </c>
      <c r="G1296">
        <v>0</v>
      </c>
      <c r="H1296" s="2">
        <f>H1295+$H$2*(Table1[[#This Row],[debug'[0']]]-H1295)</f>
        <v>1.9747450739492342E-2</v>
      </c>
    </row>
    <row r="1297" spans="1:8" x14ac:dyDescent="0.25">
      <c r="A1297">
        <v>2582</v>
      </c>
      <c r="B1297">
        <v>2</v>
      </c>
      <c r="C1297">
        <v>-1</v>
      </c>
      <c r="D1297">
        <v>0</v>
      </c>
      <c r="E1297">
        <v>0</v>
      </c>
      <c r="F1297">
        <v>0</v>
      </c>
      <c r="G1297">
        <v>0</v>
      </c>
      <c r="H1297" s="2">
        <f>H1296+$H$2*(Table1[[#This Row],[debug'[0']]]-H1296)</f>
        <v>0.20638185656977043</v>
      </c>
    </row>
    <row r="1298" spans="1:8" x14ac:dyDescent="0.25">
      <c r="A1298">
        <v>2584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 s="2">
        <f>H1297+$H$2*(Table1[[#This Row],[debug'[0']]]-H1297)</f>
        <v>0.18693082483675605</v>
      </c>
    </row>
    <row r="1299" spans="1:8" x14ac:dyDescent="0.25">
      <c r="A1299">
        <v>2586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 s="2">
        <f>H1298+$H$2*(Table1[[#This Row],[debug'[0']]]-H1298)</f>
        <v>0.16931300965565704</v>
      </c>
    </row>
    <row r="1300" spans="1:8" x14ac:dyDescent="0.25">
      <c r="A1300">
        <v>2588</v>
      </c>
      <c r="B1300">
        <v>0</v>
      </c>
      <c r="C1300">
        <v>1</v>
      </c>
      <c r="D1300">
        <v>0</v>
      </c>
      <c r="E1300">
        <v>0</v>
      </c>
      <c r="F1300">
        <v>0</v>
      </c>
      <c r="G1300">
        <v>0</v>
      </c>
      <c r="H1300" s="2">
        <f>H1299+$H$2*(Table1[[#This Row],[debug'[0']]]-H1299)</f>
        <v>0.15335563443691536</v>
      </c>
    </row>
    <row r="1301" spans="1:8" x14ac:dyDescent="0.25">
      <c r="A1301">
        <v>2590</v>
      </c>
      <c r="B1301">
        <v>0</v>
      </c>
      <c r="C1301">
        <v>1</v>
      </c>
      <c r="D1301">
        <v>0</v>
      </c>
      <c r="E1301">
        <v>0</v>
      </c>
      <c r="F1301">
        <v>0</v>
      </c>
      <c r="G1301">
        <v>0</v>
      </c>
      <c r="H1301" s="2">
        <f>H1300+$H$2*(Table1[[#This Row],[debug'[0']]]-H1300)</f>
        <v>0.13890220640090689</v>
      </c>
    </row>
    <row r="1302" spans="1:8" x14ac:dyDescent="0.25">
      <c r="A1302">
        <v>2592</v>
      </c>
      <c r="B1302">
        <v>-2</v>
      </c>
      <c r="C1302">
        <v>1</v>
      </c>
      <c r="D1302">
        <v>0</v>
      </c>
      <c r="E1302">
        <v>0</v>
      </c>
      <c r="F1302">
        <v>0</v>
      </c>
      <c r="G1302">
        <v>0</v>
      </c>
      <c r="H1302" s="2">
        <f>H1301+$H$2*(Table1[[#This Row],[debug'[0']]]-H1301)</f>
        <v>-6.2684577350375748E-2</v>
      </c>
    </row>
    <row r="1303" spans="1:8" x14ac:dyDescent="0.25">
      <c r="A1303">
        <v>2594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0</v>
      </c>
      <c r="H1303" s="2">
        <f>H1302+$H$2*(Table1[[#This Row],[debug'[0']]]-H1302)</f>
        <v>3.7471084488237688E-2</v>
      </c>
    </row>
    <row r="1304" spans="1:8" x14ac:dyDescent="0.25">
      <c r="A1304">
        <v>2596</v>
      </c>
      <c r="B1304">
        <v>0</v>
      </c>
      <c r="C1304">
        <v>1</v>
      </c>
      <c r="D1304">
        <v>0</v>
      </c>
      <c r="E1304">
        <v>0</v>
      </c>
      <c r="F1304">
        <v>0</v>
      </c>
      <c r="G1304">
        <v>0</v>
      </c>
      <c r="H1304" s="2">
        <f>H1303+$H$2*(Table1[[#This Row],[debug'[0']]]-H1303)</f>
        <v>3.3939517975728986E-2</v>
      </c>
    </row>
    <row r="1305" spans="1:8" x14ac:dyDescent="0.25">
      <c r="A1305">
        <v>2598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 s="2">
        <f>H1304+$H$2*(Table1[[#This Row],[debug'[0']]]-H1304)</f>
        <v>0.1249885733732549</v>
      </c>
    </row>
    <row r="1306" spans="1:8" x14ac:dyDescent="0.25">
      <c r="A1306">
        <v>2600</v>
      </c>
      <c r="B1306">
        <v>-1</v>
      </c>
      <c r="C1306">
        <v>1</v>
      </c>
      <c r="D1306">
        <v>0</v>
      </c>
      <c r="E1306">
        <v>0</v>
      </c>
      <c r="F1306">
        <v>0</v>
      </c>
      <c r="G1306">
        <v>0</v>
      </c>
      <c r="H1306" s="2">
        <f>H1305+$H$2*(Table1[[#This Row],[debug'[0']]]-H1305)</f>
        <v>1.8960898248798513E-2</v>
      </c>
    </row>
    <row r="1307" spans="1:8" x14ac:dyDescent="0.25">
      <c r="A1307">
        <v>2602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 s="2">
        <f>H1306+$H$2*(Table1[[#This Row],[debug'[0']]]-H1306)</f>
        <v>1.7173875689481845E-2</v>
      </c>
    </row>
    <row r="1308" spans="1:8" x14ac:dyDescent="0.25">
      <c r="A1308">
        <v>2604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 s="2">
        <f>H1307+$H$2*(Table1[[#This Row],[debug'[0']]]-H1307)</f>
        <v>0.10980305564618342</v>
      </c>
    </row>
    <row r="1309" spans="1:8" x14ac:dyDescent="0.25">
      <c r="A1309">
        <v>2606</v>
      </c>
      <c r="B1309">
        <v>-2</v>
      </c>
      <c r="C1309">
        <v>0</v>
      </c>
      <c r="D1309">
        <v>0</v>
      </c>
      <c r="E1309">
        <v>0</v>
      </c>
      <c r="F1309">
        <v>0</v>
      </c>
      <c r="G1309">
        <v>0</v>
      </c>
      <c r="H1309" s="2">
        <f>H1308+$H$2*(Table1[[#This Row],[debug'[0']]]-H1308)</f>
        <v>-8.9041197757996987E-2</v>
      </c>
    </row>
    <row r="1310" spans="1:8" x14ac:dyDescent="0.25">
      <c r="A1310">
        <v>2608</v>
      </c>
      <c r="B1310">
        <v>1</v>
      </c>
      <c r="C1310">
        <v>-1</v>
      </c>
      <c r="D1310">
        <v>1</v>
      </c>
      <c r="E1310">
        <v>0</v>
      </c>
      <c r="F1310">
        <v>0</v>
      </c>
      <c r="G1310">
        <v>0</v>
      </c>
      <c r="H1310" s="2">
        <f>H1309+$H$2*(Table1[[#This Row],[debug'[0']]]-H1309)</f>
        <v>1.3598517031997576E-2</v>
      </c>
    </row>
    <row r="1311" spans="1:8" x14ac:dyDescent="0.25">
      <c r="A1311">
        <v>2610</v>
      </c>
      <c r="B1311">
        <v>-1</v>
      </c>
      <c r="C1311">
        <v>-1</v>
      </c>
      <c r="D1311">
        <v>0</v>
      </c>
      <c r="E1311">
        <v>0</v>
      </c>
      <c r="F1311">
        <v>0</v>
      </c>
      <c r="G1311">
        <v>0</v>
      </c>
      <c r="H1311" s="2">
        <f>H1310+$H$2*(Table1[[#This Row],[debug'[0']]]-H1310)</f>
        <v>-8.1930892611919395E-2</v>
      </c>
    </row>
    <row r="1312" spans="1:8" x14ac:dyDescent="0.25">
      <c r="A1312">
        <v>2612</v>
      </c>
      <c r="B1312">
        <v>1</v>
      </c>
      <c r="C1312">
        <v>-2</v>
      </c>
      <c r="D1312">
        <v>0</v>
      </c>
      <c r="E1312">
        <v>0</v>
      </c>
      <c r="F1312">
        <v>0</v>
      </c>
      <c r="G1312">
        <v>0</v>
      </c>
      <c r="H1312" s="2">
        <f>H1311+$H$2*(Table1[[#This Row],[debug'[0']]]-H1311)</f>
        <v>2.0038691705724199E-2</v>
      </c>
    </row>
    <row r="1313" spans="1:8" x14ac:dyDescent="0.25">
      <c r="A1313">
        <v>2614</v>
      </c>
      <c r="B1313">
        <v>-2</v>
      </c>
      <c r="C1313">
        <v>-1</v>
      </c>
      <c r="D1313">
        <v>0</v>
      </c>
      <c r="E1313">
        <v>0</v>
      </c>
      <c r="F1313">
        <v>0</v>
      </c>
      <c r="G1313">
        <v>0</v>
      </c>
      <c r="H1313" s="2">
        <f>H1312+$H$2*(Table1[[#This Row],[debug'[0']]]-H1312)</f>
        <v>-0.170345469709171</v>
      </c>
    </row>
    <row r="1314" spans="1:8" x14ac:dyDescent="0.25">
      <c r="A1314">
        <v>2616</v>
      </c>
      <c r="B1314">
        <v>1</v>
      </c>
      <c r="C1314">
        <v>-1</v>
      </c>
      <c r="D1314">
        <v>0</v>
      </c>
      <c r="E1314">
        <v>0</v>
      </c>
      <c r="F1314">
        <v>0</v>
      </c>
      <c r="G1314">
        <v>0</v>
      </c>
      <c r="H1314" s="2">
        <f>H1313+$H$2*(Table1[[#This Row],[debug'[0']]]-H1313)</f>
        <v>-6.0043007815158173E-2</v>
      </c>
    </row>
    <row r="1315" spans="1:8" x14ac:dyDescent="0.25">
      <c r="A1315">
        <v>2618</v>
      </c>
      <c r="B1315">
        <v>-1</v>
      </c>
      <c r="C1315">
        <v>0</v>
      </c>
      <c r="D1315">
        <v>0</v>
      </c>
      <c r="E1315">
        <v>0</v>
      </c>
      <c r="F1315">
        <v>0</v>
      </c>
      <c r="G1315">
        <v>0</v>
      </c>
      <c r="H1315" s="2">
        <f>H1314+$H$2*(Table1[[#This Row],[debug'[0']]]-H1314)</f>
        <v>-0.14863186725530592</v>
      </c>
    </row>
    <row r="1316" spans="1:8" x14ac:dyDescent="0.25">
      <c r="A1316">
        <v>2620</v>
      </c>
      <c r="B1316">
        <v>-3</v>
      </c>
      <c r="C1316">
        <v>0</v>
      </c>
      <c r="D1316">
        <v>0</v>
      </c>
      <c r="E1316">
        <v>0</v>
      </c>
      <c r="F1316">
        <v>0</v>
      </c>
      <c r="G1316">
        <v>0</v>
      </c>
      <c r="H1316" s="2">
        <f>H1315+$H$2*(Table1[[#This Row],[debug'[0']]]-H1315)</f>
        <v>-0.41736698261062921</v>
      </c>
    </row>
    <row r="1317" spans="1:8" x14ac:dyDescent="0.25">
      <c r="A1317">
        <v>2622</v>
      </c>
      <c r="B1317">
        <v>0</v>
      </c>
      <c r="C1317">
        <v>-1</v>
      </c>
      <c r="D1317">
        <v>0</v>
      </c>
      <c r="E1317">
        <v>0</v>
      </c>
      <c r="F1317">
        <v>0</v>
      </c>
      <c r="G1317">
        <v>0</v>
      </c>
      <c r="H1317" s="2">
        <f>H1316+$H$2*(Table1[[#This Row],[debug'[0']]]-H1316)</f>
        <v>-0.37803107121801449</v>
      </c>
    </row>
    <row r="1318" spans="1:8" x14ac:dyDescent="0.25">
      <c r="A1318">
        <v>2624</v>
      </c>
      <c r="B1318">
        <v>-3</v>
      </c>
      <c r="C1318">
        <v>0</v>
      </c>
      <c r="D1318">
        <v>0</v>
      </c>
      <c r="E1318">
        <v>0</v>
      </c>
      <c r="F1318">
        <v>0</v>
      </c>
      <c r="G1318">
        <v>0</v>
      </c>
      <c r="H1318" s="2">
        <f>H1317+$H$2*(Table1[[#This Row],[debug'[0']]]-H1317)</f>
        <v>-0.62514582095608007</v>
      </c>
    </row>
    <row r="1319" spans="1:8" x14ac:dyDescent="0.25">
      <c r="A1319">
        <v>2626</v>
      </c>
      <c r="B1319">
        <v>2</v>
      </c>
      <c r="C1319">
        <v>-1</v>
      </c>
      <c r="D1319">
        <v>0</v>
      </c>
      <c r="E1319">
        <v>0</v>
      </c>
      <c r="F1319">
        <v>0</v>
      </c>
      <c r="G1319">
        <v>0</v>
      </c>
      <c r="H1319" s="2">
        <f>H1318+$H$2*(Table1[[#This Row],[debug'[0']]]-H1318)</f>
        <v>-0.37773165618455307</v>
      </c>
    </row>
    <row r="1320" spans="1:8" x14ac:dyDescent="0.25">
      <c r="A1320">
        <v>2628</v>
      </c>
      <c r="B1320">
        <v>-2</v>
      </c>
      <c r="C1320">
        <v>0</v>
      </c>
      <c r="D1320">
        <v>0</v>
      </c>
      <c r="E1320">
        <v>0</v>
      </c>
      <c r="F1320">
        <v>0</v>
      </c>
      <c r="G1320">
        <v>0</v>
      </c>
      <c r="H1320" s="2">
        <f>H1319+$H$2*(Table1[[#This Row],[debug'[0']]]-H1319)</f>
        <v>-0.53062684551700967</v>
      </c>
    </row>
    <row r="1321" spans="1:8" x14ac:dyDescent="0.25">
      <c r="A1321">
        <v>2630</v>
      </c>
      <c r="B1321">
        <v>2</v>
      </c>
      <c r="C1321">
        <v>-1</v>
      </c>
      <c r="D1321">
        <v>0</v>
      </c>
      <c r="E1321">
        <v>0</v>
      </c>
      <c r="F1321">
        <v>0</v>
      </c>
      <c r="G1321">
        <v>0</v>
      </c>
      <c r="H1321" s="2">
        <f>H1320+$H$2*(Table1[[#This Row],[debug'[0']]]-H1320)</f>
        <v>-0.2921208843114092</v>
      </c>
    </row>
    <row r="1322" spans="1:8" x14ac:dyDescent="0.25">
      <c r="A1322">
        <v>2632</v>
      </c>
      <c r="B1322">
        <v>-1</v>
      </c>
      <c r="C1322">
        <v>-1</v>
      </c>
      <c r="D1322">
        <v>0</v>
      </c>
      <c r="E1322">
        <v>0</v>
      </c>
      <c r="F1322">
        <v>0</v>
      </c>
      <c r="G1322">
        <v>0</v>
      </c>
      <c r="H1322" s="2">
        <f>H1321+$H$2*(Table1[[#This Row],[debug'[0']]]-H1321)</f>
        <v>-0.3588369191957167</v>
      </c>
    </row>
    <row r="1323" spans="1:8" x14ac:dyDescent="0.25">
      <c r="A1323">
        <v>2634</v>
      </c>
      <c r="B1323">
        <v>0</v>
      </c>
      <c r="C1323">
        <v>-1</v>
      </c>
      <c r="D1323">
        <v>0</v>
      </c>
      <c r="E1323">
        <v>0</v>
      </c>
      <c r="F1323">
        <v>0</v>
      </c>
      <c r="G1323">
        <v>0</v>
      </c>
      <c r="H1323" s="2">
        <f>H1322+$H$2*(Table1[[#This Row],[debug'[0']]]-H1322)</f>
        <v>-0.32501733632025498</v>
      </c>
    </row>
    <row r="1324" spans="1:8" x14ac:dyDescent="0.25">
      <c r="A1324">
        <v>2636</v>
      </c>
      <c r="B1324">
        <v>0</v>
      </c>
      <c r="C1324">
        <v>-2</v>
      </c>
      <c r="D1324">
        <v>0</v>
      </c>
      <c r="E1324">
        <v>0</v>
      </c>
      <c r="F1324">
        <v>-1</v>
      </c>
      <c r="G1324">
        <v>0</v>
      </c>
      <c r="H1324" s="2">
        <f>H1323+$H$2*(Table1[[#This Row],[debug'[0']]]-H1323)</f>
        <v>-0.29438517403806391</v>
      </c>
    </row>
    <row r="1325" spans="1:8" x14ac:dyDescent="0.25">
      <c r="A1325">
        <v>2638</v>
      </c>
      <c r="B1325">
        <v>-1</v>
      </c>
      <c r="C1325">
        <v>-1</v>
      </c>
      <c r="D1325">
        <v>0</v>
      </c>
      <c r="E1325">
        <v>0</v>
      </c>
      <c r="F1325">
        <v>-1</v>
      </c>
      <c r="G1325">
        <v>0</v>
      </c>
      <c r="H1325" s="2">
        <f>H1324+$H$2*(Table1[[#This Row],[debug'[0']]]-H1324)</f>
        <v>-0.36088780464324566</v>
      </c>
    </row>
    <row r="1326" spans="1:8" x14ac:dyDescent="0.25">
      <c r="A1326">
        <v>2640</v>
      </c>
      <c r="B1326">
        <v>-2</v>
      </c>
      <c r="C1326">
        <v>-1</v>
      </c>
      <c r="D1326">
        <v>0</v>
      </c>
      <c r="E1326">
        <v>0</v>
      </c>
      <c r="F1326">
        <v>-1</v>
      </c>
      <c r="G1326">
        <v>0</v>
      </c>
      <c r="H1326" s="2">
        <f>H1325+$H$2*(Table1[[#This Row],[debug'[0']]]-H1325)</f>
        <v>-0.51537048958351217</v>
      </c>
    </row>
    <row r="1327" spans="1:8" x14ac:dyDescent="0.25">
      <c r="A1327">
        <v>2642</v>
      </c>
      <c r="B1327">
        <v>1</v>
      </c>
      <c r="C1327">
        <v>-1</v>
      </c>
      <c r="D1327">
        <v>0</v>
      </c>
      <c r="E1327">
        <v>0</v>
      </c>
      <c r="F1327">
        <v>-1</v>
      </c>
      <c r="G1327">
        <v>0</v>
      </c>
      <c r="H1327" s="2">
        <f>H1326+$H$2*(Table1[[#This Row],[debug'[0']]]-H1326)</f>
        <v>-0.37255018565724229</v>
      </c>
    </row>
    <row r="1328" spans="1:8" x14ac:dyDescent="0.25">
      <c r="A1328">
        <v>2644</v>
      </c>
      <c r="B1328">
        <v>-2</v>
      </c>
      <c r="C1328">
        <v>0</v>
      </c>
      <c r="D1328">
        <v>0</v>
      </c>
      <c r="E1328">
        <v>0</v>
      </c>
      <c r="F1328">
        <v>-1</v>
      </c>
      <c r="G1328">
        <v>0</v>
      </c>
      <c r="H1328" s="2">
        <f>H1327+$H$2*(Table1[[#This Row],[debug'[0']]]-H1327)</f>
        <v>-0.52593371708200065</v>
      </c>
    </row>
    <row r="1329" spans="1:8" x14ac:dyDescent="0.25">
      <c r="A1329">
        <v>2646</v>
      </c>
      <c r="B1329">
        <v>2</v>
      </c>
      <c r="C1329">
        <v>0</v>
      </c>
      <c r="D1329">
        <v>0</v>
      </c>
      <c r="E1329">
        <v>0</v>
      </c>
      <c r="F1329">
        <v>-1</v>
      </c>
      <c r="G1329">
        <v>0</v>
      </c>
      <c r="H1329" s="2">
        <f>H1328+$H$2*(Table1[[#This Row],[debug'[0']]]-H1328)</f>
        <v>-0.2878700728108135</v>
      </c>
    </row>
    <row r="1330" spans="1:8" x14ac:dyDescent="0.25">
      <c r="A1330">
        <v>2648</v>
      </c>
      <c r="B1330">
        <v>0</v>
      </c>
      <c r="C1330">
        <v>1</v>
      </c>
      <c r="D1330">
        <v>0</v>
      </c>
      <c r="E1330">
        <v>0</v>
      </c>
      <c r="F1330">
        <v>-1</v>
      </c>
      <c r="G1330">
        <v>0</v>
      </c>
      <c r="H1330" s="2">
        <f>H1329+$H$2*(Table1[[#This Row],[debug'[0']]]-H1329)</f>
        <v>-0.26073895763288918</v>
      </c>
    </row>
    <row r="1331" spans="1:8" x14ac:dyDescent="0.25">
      <c r="A1331">
        <v>2650</v>
      </c>
      <c r="B1331">
        <v>0</v>
      </c>
      <c r="C1331">
        <v>1</v>
      </c>
      <c r="D1331">
        <v>0</v>
      </c>
      <c r="E1331">
        <v>0</v>
      </c>
      <c r="F1331">
        <v>-1</v>
      </c>
      <c r="G1331">
        <v>0</v>
      </c>
      <c r="H1331" s="2">
        <f>H1330+$H$2*(Table1[[#This Row],[debug'[0']]]-H1330)</f>
        <v>-0.23616488981876482</v>
      </c>
    </row>
    <row r="1332" spans="1:8" x14ac:dyDescent="0.25">
      <c r="A1332">
        <v>2652</v>
      </c>
      <c r="B1332">
        <v>-1</v>
      </c>
      <c r="C1332">
        <v>2</v>
      </c>
      <c r="D1332">
        <v>0</v>
      </c>
      <c r="E1332">
        <v>0</v>
      </c>
      <c r="F1332">
        <v>-1</v>
      </c>
      <c r="G1332">
        <v>0</v>
      </c>
      <c r="H1332" s="2">
        <f>H1331+$H$2*(Table1[[#This Row],[debug'[0']]]-H1331)</f>
        <v>-0.30815465293974437</v>
      </c>
    </row>
    <row r="1333" spans="1:8" x14ac:dyDescent="0.25">
      <c r="A1333">
        <v>2654</v>
      </c>
      <c r="B1333">
        <v>-2</v>
      </c>
      <c r="C1333">
        <v>2</v>
      </c>
      <c r="D1333">
        <v>0</v>
      </c>
      <c r="E1333">
        <v>0</v>
      </c>
      <c r="F1333">
        <v>0</v>
      </c>
      <c r="G1333">
        <v>0</v>
      </c>
      <c r="H1333" s="2">
        <f>H1332+$H$2*(Table1[[#This Row],[debug'[0']]]-H1332)</f>
        <v>-0.46760732033978158</v>
      </c>
    </row>
    <row r="1334" spans="1:8" x14ac:dyDescent="0.25">
      <c r="A1334">
        <v>2656</v>
      </c>
      <c r="B1334">
        <v>1</v>
      </c>
      <c r="C1334">
        <v>2</v>
      </c>
      <c r="D1334">
        <v>0</v>
      </c>
      <c r="E1334">
        <v>0</v>
      </c>
      <c r="F1334">
        <v>0</v>
      </c>
      <c r="G1334">
        <v>0</v>
      </c>
      <c r="H1334" s="2">
        <f>H1333+$H$2*(Table1[[#This Row],[debug'[0']]]-H1333)</f>
        <v>-0.32928858906175984</v>
      </c>
    </row>
    <row r="1335" spans="1:8" x14ac:dyDescent="0.25">
      <c r="A1335">
        <v>2658</v>
      </c>
      <c r="B1335">
        <v>-2</v>
      </c>
      <c r="C1335">
        <v>3</v>
      </c>
      <c r="D1335">
        <v>0</v>
      </c>
      <c r="E1335">
        <v>0</v>
      </c>
      <c r="F1335">
        <v>0</v>
      </c>
      <c r="G1335">
        <v>0</v>
      </c>
      <c r="H1335" s="2">
        <f>H1334+$H$2*(Table1[[#This Row],[debug'[0']]]-H1334)</f>
        <v>-0.48674942990792625</v>
      </c>
    </row>
    <row r="1336" spans="1:8" x14ac:dyDescent="0.25">
      <c r="A1336">
        <v>2660</v>
      </c>
      <c r="B1336">
        <v>1</v>
      </c>
      <c r="C1336">
        <v>2</v>
      </c>
      <c r="D1336">
        <v>0</v>
      </c>
      <c r="E1336">
        <v>0</v>
      </c>
      <c r="F1336">
        <v>0</v>
      </c>
      <c r="G1336">
        <v>0</v>
      </c>
      <c r="H1336" s="2">
        <f>H1335+$H$2*(Table1[[#This Row],[debug'[0']]]-H1335)</f>
        <v>-0.34662659730609963</v>
      </c>
    </row>
    <row r="1337" spans="1:8" x14ac:dyDescent="0.25">
      <c r="A1337">
        <v>2662</v>
      </c>
      <c r="B1337">
        <v>-1</v>
      </c>
      <c r="C1337">
        <v>2</v>
      </c>
      <c r="D1337">
        <v>0</v>
      </c>
      <c r="E1337">
        <v>0</v>
      </c>
      <c r="F1337">
        <v>0</v>
      </c>
      <c r="G1337">
        <v>0</v>
      </c>
      <c r="H1337" s="2">
        <f>H1336+$H$2*(Table1[[#This Row],[debug'[0']]]-H1336)</f>
        <v>-0.40820558976472332</v>
      </c>
    </row>
    <row r="1338" spans="1:8" x14ac:dyDescent="0.25">
      <c r="A1338">
        <v>2664</v>
      </c>
      <c r="B1338">
        <v>2</v>
      </c>
      <c r="C1338">
        <v>2</v>
      </c>
      <c r="D1338">
        <v>0</v>
      </c>
      <c r="E1338">
        <v>0</v>
      </c>
      <c r="F1338">
        <v>0</v>
      </c>
      <c r="G1338">
        <v>0</v>
      </c>
      <c r="H1338" s="2">
        <f>H1337+$H$2*(Table1[[#This Row],[debug'[0']]]-H1337)</f>
        <v>-0.18123756009056144</v>
      </c>
    </row>
    <row r="1339" spans="1:8" x14ac:dyDescent="0.25">
      <c r="A1339">
        <v>2666</v>
      </c>
      <c r="B1339">
        <v>-1</v>
      </c>
      <c r="C1339">
        <v>1</v>
      </c>
      <c r="D1339">
        <v>1</v>
      </c>
      <c r="E1339">
        <v>0</v>
      </c>
      <c r="F1339">
        <v>0</v>
      </c>
      <c r="G1339">
        <v>0</v>
      </c>
      <c r="H1339" s="2">
        <f>H1338+$H$2*(Table1[[#This Row],[debug'[0']]]-H1338)</f>
        <v>-0.25840410207820386</v>
      </c>
    </row>
    <row r="1340" spans="1:8" x14ac:dyDescent="0.25">
      <c r="A1340">
        <v>2668</v>
      </c>
      <c r="B1340">
        <v>2</v>
      </c>
      <c r="C1340">
        <v>1</v>
      </c>
      <c r="D1340">
        <v>1</v>
      </c>
      <c r="E1340">
        <v>0</v>
      </c>
      <c r="F1340">
        <v>0</v>
      </c>
      <c r="G1340">
        <v>0</v>
      </c>
      <c r="H1340" s="2">
        <f>H1339+$H$2*(Table1[[#This Row],[debug'[0']]]-H1339)</f>
        <v>-4.5554530000425725E-2</v>
      </c>
    </row>
    <row r="1341" spans="1:8" x14ac:dyDescent="0.25">
      <c r="A1341">
        <v>2670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 s="2">
        <f>H1340+$H$2*(Table1[[#This Row],[debug'[0']]]-H1340)</f>
        <v>-4.1261116696813524E-2</v>
      </c>
    </row>
    <row r="1342" spans="1:8" x14ac:dyDescent="0.25">
      <c r="A1342">
        <v>2672</v>
      </c>
      <c r="B1342">
        <v>2</v>
      </c>
      <c r="C1342">
        <v>0</v>
      </c>
      <c r="D1342">
        <v>0</v>
      </c>
      <c r="E1342">
        <v>0</v>
      </c>
      <c r="F1342">
        <v>0</v>
      </c>
      <c r="G1342">
        <v>0</v>
      </c>
      <c r="H1342" s="2">
        <f>H1341+$H$2*(Table1[[#This Row],[debug'[0']]]-H1341)</f>
        <v>0.15112321115138266</v>
      </c>
    </row>
    <row r="1343" spans="1:8" x14ac:dyDescent="0.25">
      <c r="A1343">
        <v>2674</v>
      </c>
      <c r="B1343">
        <v>-1</v>
      </c>
      <c r="C1343">
        <v>0</v>
      </c>
      <c r="D1343">
        <v>0</v>
      </c>
      <c r="E1343">
        <v>0</v>
      </c>
      <c r="F1343">
        <v>1</v>
      </c>
      <c r="G1343">
        <v>0</v>
      </c>
      <c r="H1343" s="2">
        <f>H1342+$H$2*(Table1[[#This Row],[debug'[0']]]-H1342)</f>
        <v>4.2632404445486383E-2</v>
      </c>
    </row>
    <row r="1344" spans="1:8" x14ac:dyDescent="0.25">
      <c r="A1344">
        <v>2676</v>
      </c>
      <c r="B1344">
        <v>2</v>
      </c>
      <c r="C1344">
        <v>0</v>
      </c>
      <c r="D1344">
        <v>0</v>
      </c>
      <c r="E1344">
        <v>0</v>
      </c>
      <c r="F1344">
        <v>1</v>
      </c>
      <c r="G1344">
        <v>0</v>
      </c>
      <c r="H1344" s="2">
        <f>H1343+$H$2*(Table1[[#This Row],[debug'[0']]]-H1343)</f>
        <v>0.22710995420254967</v>
      </c>
    </row>
    <row r="1345" spans="1:8" x14ac:dyDescent="0.25">
      <c r="A1345">
        <v>2678</v>
      </c>
      <c r="B1345">
        <v>-1</v>
      </c>
      <c r="C1345">
        <v>1</v>
      </c>
      <c r="D1345">
        <v>0</v>
      </c>
      <c r="E1345">
        <v>0</v>
      </c>
      <c r="F1345">
        <v>1</v>
      </c>
      <c r="G1345">
        <v>0</v>
      </c>
      <c r="H1345" s="2">
        <f>H1344+$H$2*(Table1[[#This Row],[debug'[0']]]-H1344)</f>
        <v>0.11145756568446055</v>
      </c>
    </row>
    <row r="1346" spans="1:8" x14ac:dyDescent="0.25">
      <c r="A1346">
        <v>2680</v>
      </c>
      <c r="B1346">
        <v>2</v>
      </c>
      <c r="C1346">
        <v>1</v>
      </c>
      <c r="D1346">
        <v>0</v>
      </c>
      <c r="E1346">
        <v>0</v>
      </c>
      <c r="F1346">
        <v>1</v>
      </c>
      <c r="G1346">
        <v>0</v>
      </c>
      <c r="H1346" s="2">
        <f>H1345+$H$2*(Table1[[#This Row],[debug'[0']]]-H1345)</f>
        <v>0.28944849681360907</v>
      </c>
    </row>
    <row r="1347" spans="1:8" x14ac:dyDescent="0.25">
      <c r="A1347">
        <v>2682</v>
      </c>
      <c r="B1347">
        <v>0</v>
      </c>
      <c r="C1347">
        <v>1</v>
      </c>
      <c r="D1347">
        <v>0</v>
      </c>
      <c r="E1347">
        <v>0</v>
      </c>
      <c r="F1347">
        <v>1</v>
      </c>
      <c r="G1347">
        <v>0</v>
      </c>
      <c r="H1347" s="2">
        <f>H1346+$H$2*(Table1[[#This Row],[debug'[0']]]-H1346)</f>
        <v>0.26216861867814178</v>
      </c>
    </row>
    <row r="1348" spans="1:8" x14ac:dyDescent="0.25">
      <c r="A1348">
        <v>2684</v>
      </c>
      <c r="B1348">
        <v>-1</v>
      </c>
      <c r="C1348">
        <v>1</v>
      </c>
      <c r="D1348">
        <v>0</v>
      </c>
      <c r="E1348">
        <v>0</v>
      </c>
      <c r="F1348">
        <v>1</v>
      </c>
      <c r="G1348">
        <v>0</v>
      </c>
      <c r="H1348" s="2">
        <f>H1347+$H$2*(Table1[[#This Row],[debug'[0']]]-H1347)</f>
        <v>0.14321202887721696</v>
      </c>
    </row>
    <row r="1349" spans="1:8" x14ac:dyDescent="0.25">
      <c r="A1349">
        <v>2686</v>
      </c>
      <c r="B1349">
        <v>1</v>
      </c>
      <c r="C1349">
        <v>1</v>
      </c>
      <c r="D1349">
        <v>-1</v>
      </c>
      <c r="E1349">
        <v>0</v>
      </c>
      <c r="F1349">
        <v>1</v>
      </c>
      <c r="G1349">
        <v>0</v>
      </c>
      <c r="H1349" s="2">
        <f>H1348+$H$2*(Table1[[#This Row],[debug'[0']]]-H1348)</f>
        <v>0.22396239275012014</v>
      </c>
    </row>
    <row r="1350" spans="1:8" x14ac:dyDescent="0.25">
      <c r="A1350">
        <v>2688</v>
      </c>
      <c r="B1350">
        <v>-1</v>
      </c>
      <c r="C1350">
        <v>1</v>
      </c>
      <c r="D1350">
        <v>-1</v>
      </c>
      <c r="E1350">
        <v>0</v>
      </c>
      <c r="F1350">
        <v>1</v>
      </c>
      <c r="G1350">
        <v>0</v>
      </c>
      <c r="H1350" s="2">
        <f>H1349+$H$2*(Table1[[#This Row],[debug'[0']]]-H1349)</f>
        <v>0.10860665491010127</v>
      </c>
    </row>
    <row r="1351" spans="1:8" x14ac:dyDescent="0.25">
      <c r="A1351">
        <v>2690</v>
      </c>
      <c r="B1351">
        <v>1</v>
      </c>
      <c r="C1351">
        <v>1</v>
      </c>
      <c r="D1351">
        <v>-1</v>
      </c>
      <c r="E1351">
        <v>0</v>
      </c>
      <c r="F1351">
        <v>1</v>
      </c>
      <c r="G1351">
        <v>0</v>
      </c>
      <c r="H1351" s="2">
        <f>H1350+$H$2*(Table1[[#This Row],[debug'[0']]]-H1350)</f>
        <v>0.19261849844189899</v>
      </c>
    </row>
    <row r="1352" spans="1:8" x14ac:dyDescent="0.25">
      <c r="A1352">
        <v>2692</v>
      </c>
      <c r="B1352">
        <v>-1</v>
      </c>
      <c r="C1352">
        <v>1</v>
      </c>
      <c r="D1352">
        <v>0</v>
      </c>
      <c r="E1352">
        <v>0</v>
      </c>
      <c r="F1352">
        <v>1</v>
      </c>
      <c r="G1352">
        <v>0</v>
      </c>
      <c r="H1352" s="2">
        <f>H1351+$H$2*(Table1[[#This Row],[debug'[0']]]-H1351)</f>
        <v>8.0216853044688188E-2</v>
      </c>
    </row>
    <row r="1353" spans="1:8" x14ac:dyDescent="0.25">
      <c r="A1353">
        <v>2694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0</v>
      </c>
      <c r="H1353" s="2">
        <f>H1352+$H$2*(Table1[[#This Row],[debug'[0']]]-H1352)</f>
        <v>7.265659275810965E-2</v>
      </c>
    </row>
    <row r="1354" spans="1:8" x14ac:dyDescent="0.25">
      <c r="A1354">
        <v>2696</v>
      </c>
      <c r="B1354">
        <v>-1</v>
      </c>
      <c r="C1354">
        <v>0</v>
      </c>
      <c r="D1354">
        <v>0</v>
      </c>
      <c r="E1354">
        <v>0</v>
      </c>
      <c r="F1354">
        <v>1</v>
      </c>
      <c r="G1354">
        <v>0</v>
      </c>
      <c r="H1354" s="2">
        <f>H1353+$H$2*(Table1[[#This Row],[debug'[0']]]-H1353)</f>
        <v>-2.8438909390896411E-2</v>
      </c>
    </row>
    <row r="1355" spans="1:8" x14ac:dyDescent="0.25">
      <c r="A1355">
        <v>2698</v>
      </c>
      <c r="B1355">
        <v>0</v>
      </c>
      <c r="C1355">
        <v>-1</v>
      </c>
      <c r="D1355">
        <v>0</v>
      </c>
      <c r="E1355">
        <v>0</v>
      </c>
      <c r="F1355">
        <v>1</v>
      </c>
      <c r="G1355">
        <v>0</v>
      </c>
      <c r="H1355" s="2">
        <f>H1354+$H$2*(Table1[[#This Row],[debug'[0']]]-H1354)</f>
        <v>-2.5758605326340032E-2</v>
      </c>
    </row>
    <row r="1356" spans="1:8" x14ac:dyDescent="0.25">
      <c r="A1356">
        <v>2700</v>
      </c>
      <c r="B1356">
        <v>0</v>
      </c>
      <c r="C1356">
        <v>-1</v>
      </c>
      <c r="D1356">
        <v>0</v>
      </c>
      <c r="E1356">
        <v>0</v>
      </c>
      <c r="F1356">
        <v>1</v>
      </c>
      <c r="G1356">
        <v>0</v>
      </c>
      <c r="H1356" s="2">
        <f>H1355+$H$2*(Table1[[#This Row],[debug'[0']]]-H1355)</f>
        <v>-2.3330913968541568E-2</v>
      </c>
    </row>
    <row r="1357" spans="1:8" x14ac:dyDescent="0.25">
      <c r="A1357">
        <v>2702</v>
      </c>
      <c r="B1357">
        <v>1</v>
      </c>
      <c r="C1357">
        <v>-1</v>
      </c>
      <c r="D1357">
        <v>0</v>
      </c>
      <c r="E1357">
        <v>0</v>
      </c>
      <c r="F1357">
        <v>1</v>
      </c>
      <c r="G1357">
        <v>0</v>
      </c>
      <c r="H1357" s="2">
        <f>H1356+$H$2*(Table1[[#This Row],[debug'[0']]]-H1356)</f>
        <v>7.3115752476905382E-2</v>
      </c>
    </row>
    <row r="1358" spans="1:8" x14ac:dyDescent="0.25">
      <c r="A1358">
        <v>2704</v>
      </c>
      <c r="B1358">
        <v>-1</v>
      </c>
      <c r="C1358">
        <v>-1</v>
      </c>
      <c r="D1358">
        <v>0</v>
      </c>
      <c r="E1358">
        <v>0</v>
      </c>
      <c r="F1358">
        <v>1</v>
      </c>
      <c r="G1358">
        <v>0</v>
      </c>
      <c r="H1358" s="2">
        <f>H1357+$H$2*(Table1[[#This Row],[debug'[0']]]-H1357)</f>
        <v>-2.8023024456082471E-2</v>
      </c>
    </row>
    <row r="1359" spans="1:8" x14ac:dyDescent="0.25">
      <c r="A1359">
        <v>2706</v>
      </c>
      <c r="B1359">
        <v>-2</v>
      </c>
      <c r="C1359">
        <v>0</v>
      </c>
      <c r="D1359">
        <v>0</v>
      </c>
      <c r="E1359">
        <v>0</v>
      </c>
      <c r="F1359">
        <v>1</v>
      </c>
      <c r="G1359">
        <v>0</v>
      </c>
      <c r="H1359" s="2">
        <f>H1358+$H$2*(Table1[[#This Row],[debug'[0']]]-H1358)</f>
        <v>-0.21387747583859218</v>
      </c>
    </row>
    <row r="1360" spans="1:8" x14ac:dyDescent="0.25">
      <c r="A1360">
        <v>2708</v>
      </c>
      <c r="B1360">
        <v>-2</v>
      </c>
      <c r="C1360">
        <v>0</v>
      </c>
      <c r="D1360">
        <v>0</v>
      </c>
      <c r="E1360">
        <v>0</v>
      </c>
      <c r="F1360">
        <v>1</v>
      </c>
      <c r="G1360">
        <v>0</v>
      </c>
      <c r="H1360" s="2">
        <f>H1359+$H$2*(Table1[[#This Row],[debug'[0']]]-H1359)</f>
        <v>-0.38221555784809425</v>
      </c>
    </row>
    <row r="1361" spans="1:8" x14ac:dyDescent="0.25">
      <c r="A1361">
        <v>2710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 s="2">
        <f>H1360+$H$2*(Table1[[#This Row],[debug'[0']]]-H1360)</f>
        <v>-0.3461925901893953</v>
      </c>
    </row>
    <row r="1362" spans="1:8" x14ac:dyDescent="0.25">
      <c r="A1362">
        <v>2712</v>
      </c>
      <c r="B1362">
        <v>-1</v>
      </c>
      <c r="C1362">
        <v>0</v>
      </c>
      <c r="D1362">
        <v>0</v>
      </c>
      <c r="E1362">
        <v>0</v>
      </c>
      <c r="F1362">
        <v>0</v>
      </c>
      <c r="G1362">
        <v>0</v>
      </c>
      <c r="H1362" s="2">
        <f>H1361+$H$2*(Table1[[#This Row],[debug'[0']]]-H1361)</f>
        <v>-0.4078124868551023</v>
      </c>
    </row>
    <row r="1363" spans="1:8" x14ac:dyDescent="0.25">
      <c r="A1363">
        <v>2714</v>
      </c>
      <c r="B1363">
        <v>-1</v>
      </c>
      <c r="C1363">
        <v>0</v>
      </c>
      <c r="D1363">
        <v>0</v>
      </c>
      <c r="E1363">
        <v>0</v>
      </c>
      <c r="F1363">
        <v>0</v>
      </c>
      <c r="G1363">
        <v>0</v>
      </c>
      <c r="H1363" s="2">
        <f>H1362+$H$2*(Table1[[#This Row],[debug'[0']]]-H1362)</f>
        <v>-0.46362484508041091</v>
      </c>
    </row>
    <row r="1364" spans="1:8" x14ac:dyDescent="0.25">
      <c r="A1364">
        <v>2716</v>
      </c>
      <c r="B1364">
        <v>1</v>
      </c>
      <c r="C1364">
        <v>-1</v>
      </c>
      <c r="D1364">
        <v>0</v>
      </c>
      <c r="E1364">
        <v>0</v>
      </c>
      <c r="F1364">
        <v>0</v>
      </c>
      <c r="G1364">
        <v>0</v>
      </c>
      <c r="H1364" s="2">
        <f>H1363+$H$2*(Table1[[#This Row],[debug'[0']]]-H1363)</f>
        <v>-0.32568145325292741</v>
      </c>
    </row>
    <row r="1365" spans="1:8" x14ac:dyDescent="0.25">
      <c r="A1365">
        <v>2718</v>
      </c>
      <c r="B1365">
        <v>-1</v>
      </c>
      <c r="C1365">
        <v>0</v>
      </c>
      <c r="D1365">
        <v>0</v>
      </c>
      <c r="E1365">
        <v>0</v>
      </c>
      <c r="F1365">
        <v>0</v>
      </c>
      <c r="G1365">
        <v>0</v>
      </c>
      <c r="H1365" s="2">
        <f>H1364+$H$2*(Table1[[#This Row],[debug'[0']]]-H1364)</f>
        <v>-0.38923447903212588</v>
      </c>
    </row>
    <row r="1366" spans="1:8" x14ac:dyDescent="0.25">
      <c r="A1366">
        <v>2720</v>
      </c>
      <c r="B1366">
        <v>2</v>
      </c>
      <c r="C1366">
        <v>-1</v>
      </c>
      <c r="D1366">
        <v>0</v>
      </c>
      <c r="E1366">
        <v>0</v>
      </c>
      <c r="F1366">
        <v>0</v>
      </c>
      <c r="G1366">
        <v>0</v>
      </c>
      <c r="H1366" s="2">
        <f>H1365+$H$2*(Table1[[#This Row],[debug'[0']]]-H1365)</f>
        <v>-0.16405443442120299</v>
      </c>
    </row>
    <row r="1367" spans="1:8" x14ac:dyDescent="0.25">
      <c r="A1367">
        <v>2722</v>
      </c>
      <c r="B1367">
        <v>-1</v>
      </c>
      <c r="C1367">
        <v>0</v>
      </c>
      <c r="D1367">
        <v>0</v>
      </c>
      <c r="E1367">
        <v>0</v>
      </c>
      <c r="F1367">
        <v>0</v>
      </c>
      <c r="G1367">
        <v>0</v>
      </c>
      <c r="H1367" s="2">
        <f>H1366+$H$2*(Table1[[#This Row],[debug'[0']]]-H1366)</f>
        <v>-0.24284044784990239</v>
      </c>
    </row>
    <row r="1368" spans="1:8" x14ac:dyDescent="0.25">
      <c r="A1368">
        <v>2724</v>
      </c>
      <c r="B1368">
        <v>0</v>
      </c>
      <c r="C1368">
        <v>-1</v>
      </c>
      <c r="D1368">
        <v>0</v>
      </c>
      <c r="E1368">
        <v>0</v>
      </c>
      <c r="F1368">
        <v>0</v>
      </c>
      <c r="G1368">
        <v>0</v>
      </c>
      <c r="H1368" s="2">
        <f>H1367+$H$2*(Table1[[#This Row],[debug'[0']]]-H1367)</f>
        <v>-0.21995327484111113</v>
      </c>
    </row>
    <row r="1369" spans="1:8" x14ac:dyDescent="0.25">
      <c r="A1369">
        <v>2726</v>
      </c>
      <c r="B1369">
        <v>0</v>
      </c>
      <c r="C1369">
        <v>-1</v>
      </c>
      <c r="D1369">
        <v>0</v>
      </c>
      <c r="E1369">
        <v>0</v>
      </c>
      <c r="F1369">
        <v>0</v>
      </c>
      <c r="G1369">
        <v>0</v>
      </c>
      <c r="H1369" s="2">
        <f>H1368+$H$2*(Table1[[#This Row],[debug'[0']]]-H1368)</f>
        <v>-0.1992231670698956</v>
      </c>
    </row>
    <row r="1370" spans="1:8" x14ac:dyDescent="0.25">
      <c r="A1370">
        <v>2728</v>
      </c>
      <c r="B1370">
        <v>-1</v>
      </c>
      <c r="C1370">
        <v>-1</v>
      </c>
      <c r="D1370">
        <v>0</v>
      </c>
      <c r="E1370">
        <v>0</v>
      </c>
      <c r="F1370">
        <v>0</v>
      </c>
      <c r="G1370">
        <v>0</v>
      </c>
      <c r="H1370" s="2">
        <f>H1369+$H$2*(Table1[[#This Row],[debug'[0']]]-H1369)</f>
        <v>-0.2746946055348391</v>
      </c>
    </row>
    <row r="1371" spans="1:8" x14ac:dyDescent="0.25">
      <c r="A1371">
        <v>2730</v>
      </c>
      <c r="B1371">
        <v>0</v>
      </c>
      <c r="C1371">
        <v>-1</v>
      </c>
      <c r="D1371">
        <v>0</v>
      </c>
      <c r="E1371">
        <v>0</v>
      </c>
      <c r="F1371">
        <v>0</v>
      </c>
      <c r="G1371">
        <v>0</v>
      </c>
      <c r="H1371" s="2">
        <f>H1370+$H$2*(Table1[[#This Row],[debug'[0']]]-H1370)</f>
        <v>-0.24880524889296921</v>
      </c>
    </row>
    <row r="1372" spans="1:8" x14ac:dyDescent="0.25">
      <c r="A1372">
        <v>2732</v>
      </c>
      <c r="B1372">
        <v>0</v>
      </c>
      <c r="C1372">
        <v>-1</v>
      </c>
      <c r="D1372">
        <v>0</v>
      </c>
      <c r="E1372">
        <v>0</v>
      </c>
      <c r="F1372">
        <v>0</v>
      </c>
      <c r="G1372">
        <v>0</v>
      </c>
      <c r="H1372" s="2">
        <f>H1371+$H$2*(Table1[[#This Row],[debug'[0']]]-H1371)</f>
        <v>-0.22535590663006724</v>
      </c>
    </row>
    <row r="1373" spans="1:8" x14ac:dyDescent="0.25">
      <c r="A1373">
        <v>2734</v>
      </c>
      <c r="B1373">
        <v>1</v>
      </c>
      <c r="C1373">
        <v>-2</v>
      </c>
      <c r="D1373">
        <v>0</v>
      </c>
      <c r="E1373">
        <v>0</v>
      </c>
      <c r="F1373">
        <v>0</v>
      </c>
      <c r="G1373">
        <v>0</v>
      </c>
      <c r="H1373" s="2">
        <f>H1372+$H$2*(Table1[[#This Row],[debug'[0']]]-H1372)</f>
        <v>-0.10986883320101086</v>
      </c>
    </row>
    <row r="1374" spans="1:8" x14ac:dyDescent="0.25">
      <c r="A1374">
        <v>2736</v>
      </c>
      <c r="B1374">
        <v>0</v>
      </c>
      <c r="C1374">
        <v>-1</v>
      </c>
      <c r="D1374">
        <v>0</v>
      </c>
      <c r="E1374">
        <v>0</v>
      </c>
      <c r="F1374">
        <v>0</v>
      </c>
      <c r="G1374">
        <v>0</v>
      </c>
      <c r="H1374" s="2">
        <f>H1373+$H$2*(Table1[[#This Row],[debug'[0']]]-H1373)</f>
        <v>-9.9513939623727524E-2</v>
      </c>
    </row>
    <row r="1375" spans="1:8" x14ac:dyDescent="0.25">
      <c r="A1375">
        <v>2738</v>
      </c>
      <c r="B1375">
        <v>1</v>
      </c>
      <c r="C1375">
        <v>-1</v>
      </c>
      <c r="D1375">
        <v>0</v>
      </c>
      <c r="E1375">
        <v>0</v>
      </c>
      <c r="F1375">
        <v>0</v>
      </c>
      <c r="G1375">
        <v>0</v>
      </c>
      <c r="H1375" s="2">
        <f>H1374+$H$2*(Table1[[#This Row],[debug'[0']]]-H1374)</f>
        <v>4.1128078335166823E-3</v>
      </c>
    </row>
    <row r="1376" spans="1:8" x14ac:dyDescent="0.25">
      <c r="A1376">
        <v>2740</v>
      </c>
      <c r="B1376">
        <v>-1</v>
      </c>
      <c r="C1376">
        <v>0</v>
      </c>
      <c r="D1376">
        <v>0</v>
      </c>
      <c r="E1376">
        <v>0</v>
      </c>
      <c r="F1376">
        <v>0</v>
      </c>
      <c r="G1376">
        <v>0</v>
      </c>
      <c r="H1376" s="2">
        <f>H1375+$H$2*(Table1[[#This Row],[debug'[0']]]-H1375)</f>
        <v>-9.0522594780439183E-2</v>
      </c>
    </row>
    <row r="1377" spans="1:8" x14ac:dyDescent="0.25">
      <c r="A1377">
        <v>2742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 s="2">
        <f>H1376+$H$2*(Table1[[#This Row],[debug'[0']]]-H1376)</f>
        <v>1.2256738389638006E-2</v>
      </c>
    </row>
    <row r="1378" spans="1:8" x14ac:dyDescent="0.25">
      <c r="A1378">
        <v>2744</v>
      </c>
      <c r="B1378">
        <v>-1</v>
      </c>
      <c r="C1378">
        <v>1</v>
      </c>
      <c r="D1378">
        <v>0</v>
      </c>
      <c r="E1378">
        <v>0</v>
      </c>
      <c r="F1378">
        <v>0</v>
      </c>
      <c r="G1378">
        <v>0</v>
      </c>
      <c r="H1378" s="2">
        <f>H1377+$H$2*(Table1[[#This Row],[debug'[0']]]-H1377)</f>
        <v>-8.3146211596511532E-2</v>
      </c>
    </row>
    <row r="1379" spans="1:8" x14ac:dyDescent="0.25">
      <c r="A1379">
        <v>2746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0</v>
      </c>
      <c r="H1379" s="2">
        <f>H1378+$H$2*(Table1[[#This Row],[debug'[0']]]-H1378)</f>
        <v>-7.5309865770748843E-2</v>
      </c>
    </row>
    <row r="1380" spans="1:8" x14ac:dyDescent="0.25">
      <c r="A1380">
        <v>2748</v>
      </c>
      <c r="B1380">
        <v>-1</v>
      </c>
      <c r="C1380">
        <v>1</v>
      </c>
      <c r="D1380">
        <v>0</v>
      </c>
      <c r="E1380">
        <v>0</v>
      </c>
      <c r="F1380">
        <v>-1</v>
      </c>
      <c r="G1380">
        <v>0</v>
      </c>
      <c r="H1380" s="2">
        <f>H1379+$H$2*(Table1[[#This Row],[debug'[0']]]-H1379)</f>
        <v>-0.16245985774699609</v>
      </c>
    </row>
    <row r="1381" spans="1:8" x14ac:dyDescent="0.25">
      <c r="A1381">
        <v>2750</v>
      </c>
      <c r="B1381">
        <v>1</v>
      </c>
      <c r="C1381">
        <v>1</v>
      </c>
      <c r="D1381">
        <v>0</v>
      </c>
      <c r="E1381">
        <v>0</v>
      </c>
      <c r="F1381">
        <v>-1</v>
      </c>
      <c r="G1381">
        <v>0</v>
      </c>
      <c r="H1381" s="2">
        <f>H1380+$H$2*(Table1[[#This Row],[debug'[0']]]-H1380)</f>
        <v>-5.2900597271266142E-2</v>
      </c>
    </row>
    <row r="1382" spans="1:8" x14ac:dyDescent="0.25">
      <c r="A1382">
        <v>2752</v>
      </c>
      <c r="B1382">
        <v>-1</v>
      </c>
      <c r="C1382">
        <v>1</v>
      </c>
      <c r="D1382">
        <v>0</v>
      </c>
      <c r="E1382">
        <v>0</v>
      </c>
      <c r="F1382">
        <v>-1</v>
      </c>
      <c r="G1382">
        <v>0</v>
      </c>
      <c r="H1382" s="2">
        <f>H1381+$H$2*(Table1[[#This Row],[debug'[0']]]-H1381)</f>
        <v>-0.14216261304622227</v>
      </c>
    </row>
    <row r="1383" spans="1:8" x14ac:dyDescent="0.25">
      <c r="A1383">
        <v>2754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 s="2">
        <f>H1382+$H$2*(Table1[[#This Row],[debug'[0']]]-H1382)</f>
        <v>-3.4516322815694264E-2</v>
      </c>
    </row>
    <row r="1384" spans="1:8" x14ac:dyDescent="0.25">
      <c r="A1384">
        <v>2756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0</v>
      </c>
      <c r="H1384" s="2">
        <f>H1383+$H$2*(Table1[[#This Row],[debug'[0']]]-H1383)</f>
        <v>-3.1263236030092699E-2</v>
      </c>
    </row>
    <row r="1385" spans="1:8" x14ac:dyDescent="0.25">
      <c r="A1385">
        <v>2758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 s="2">
        <f>H1384+$H$2*(Table1[[#This Row],[debug'[0']]]-H1384)</f>
        <v>-2.831674545090521E-2</v>
      </c>
    </row>
    <row r="1386" spans="1:8" x14ac:dyDescent="0.25">
      <c r="A1386">
        <v>2760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 s="2">
        <f>H1385+$H$2*(Table1[[#This Row],[debug'[0']]]-H1385)</f>
        <v>-2.564795506644113E-2</v>
      </c>
    </row>
    <row r="1387" spans="1:8" x14ac:dyDescent="0.25">
      <c r="A1387">
        <v>2762</v>
      </c>
      <c r="B1387">
        <v>-1</v>
      </c>
      <c r="C1387">
        <v>0</v>
      </c>
      <c r="D1387">
        <v>0</v>
      </c>
      <c r="E1387">
        <v>0</v>
      </c>
      <c r="F1387">
        <v>0</v>
      </c>
      <c r="G1387">
        <v>0</v>
      </c>
      <c r="H1387" s="2">
        <f>H1386+$H$2*(Table1[[#This Row],[debug'[0']]]-H1386)</f>
        <v>-0.11747847185764494</v>
      </c>
    </row>
    <row r="1388" spans="1:8" x14ac:dyDescent="0.25">
      <c r="A1388">
        <v>2764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 s="2">
        <f>H1387+$H$2*(Table1[[#This Row],[debug'[0']]]-H1387)</f>
        <v>-0.10640638673335696</v>
      </c>
    </row>
    <row r="1389" spans="1:8" x14ac:dyDescent="0.25">
      <c r="A1389">
        <v>2766</v>
      </c>
      <c r="B1389">
        <v>-1</v>
      </c>
      <c r="C1389">
        <v>0</v>
      </c>
      <c r="D1389">
        <v>0</v>
      </c>
      <c r="E1389">
        <v>0</v>
      </c>
      <c r="F1389">
        <v>0</v>
      </c>
      <c r="G1389">
        <v>0</v>
      </c>
      <c r="H1389" s="2">
        <f>H1388+$H$2*(Table1[[#This Row],[debug'[0']]]-H1388)</f>
        <v>-0.19062560065535428</v>
      </c>
    </row>
    <row r="1390" spans="1:8" x14ac:dyDescent="0.25">
      <c r="A1390">
        <v>2768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 s="2">
        <f>H1389+$H$2*(Table1[[#This Row],[debug'[0']]]-H1389)</f>
        <v>-0.1726595610572042</v>
      </c>
    </row>
    <row r="1391" spans="1:8" x14ac:dyDescent="0.25">
      <c r="A1391">
        <v>2770</v>
      </c>
      <c r="B1391">
        <v>-1</v>
      </c>
      <c r="C1391">
        <v>1</v>
      </c>
      <c r="D1391">
        <v>0</v>
      </c>
      <c r="E1391">
        <v>0</v>
      </c>
      <c r="F1391">
        <v>0</v>
      </c>
      <c r="G1391">
        <v>0</v>
      </c>
      <c r="H1391" s="2">
        <f>H1390+$H$2*(Table1[[#This Row],[debug'[0']]]-H1390)</f>
        <v>-0.25063456040721743</v>
      </c>
    </row>
    <row r="1392" spans="1:8" x14ac:dyDescent="0.25">
      <c r="A1392">
        <v>2772</v>
      </c>
      <c r="B1392">
        <v>-1</v>
      </c>
      <c r="C1392">
        <v>1</v>
      </c>
      <c r="D1392">
        <v>0</v>
      </c>
      <c r="E1392">
        <v>0</v>
      </c>
      <c r="F1392">
        <v>0</v>
      </c>
      <c r="G1392">
        <v>0</v>
      </c>
      <c r="H1392" s="2">
        <f>H1391+$H$2*(Table1[[#This Row],[debug'[0']]]-H1391)</f>
        <v>-0.32126058920358058</v>
      </c>
    </row>
    <row r="1393" spans="1:8" x14ac:dyDescent="0.25">
      <c r="A1393">
        <v>2774</v>
      </c>
      <c r="B1393">
        <v>0</v>
      </c>
      <c r="C1393">
        <v>1</v>
      </c>
      <c r="D1393">
        <v>0</v>
      </c>
      <c r="E1393">
        <v>0</v>
      </c>
      <c r="F1393">
        <v>0</v>
      </c>
      <c r="G1393">
        <v>0</v>
      </c>
      <c r="H1393" s="2">
        <f>H1392+$H$2*(Table1[[#This Row],[debug'[0']]]-H1392)</f>
        <v>-0.29098249199568366</v>
      </c>
    </row>
    <row r="1394" spans="1:8" x14ac:dyDescent="0.25">
      <c r="A1394">
        <v>2776</v>
      </c>
      <c r="B1394">
        <v>1</v>
      </c>
      <c r="C1394">
        <v>1</v>
      </c>
      <c r="D1394">
        <v>0</v>
      </c>
      <c r="E1394">
        <v>0</v>
      </c>
      <c r="F1394">
        <v>0</v>
      </c>
      <c r="G1394">
        <v>0</v>
      </c>
      <c r="H1394" s="2">
        <f>H1393+$H$2*(Table1[[#This Row],[debug'[0']]]-H1393)</f>
        <v>-0.16931025861268317</v>
      </c>
    </row>
    <row r="1395" spans="1:8" x14ac:dyDescent="0.25">
      <c r="A1395">
        <v>2778</v>
      </c>
      <c r="B1395">
        <v>-1</v>
      </c>
      <c r="C1395">
        <v>1</v>
      </c>
      <c r="D1395">
        <v>0</v>
      </c>
      <c r="E1395">
        <v>0</v>
      </c>
      <c r="F1395">
        <v>0</v>
      </c>
      <c r="G1395">
        <v>0</v>
      </c>
      <c r="H1395" s="2">
        <f>H1394+$H$2*(Table1[[#This Row],[debug'[0']]]-H1394)</f>
        <v>-0.24760092228132716</v>
      </c>
    </row>
    <row r="1396" spans="1:8" x14ac:dyDescent="0.25">
      <c r="A1396">
        <v>2780</v>
      </c>
      <c r="B1396">
        <v>1</v>
      </c>
      <c r="C1396">
        <v>1</v>
      </c>
      <c r="D1396">
        <v>0</v>
      </c>
      <c r="E1396">
        <v>0</v>
      </c>
      <c r="F1396">
        <v>0</v>
      </c>
      <c r="G1396">
        <v>0</v>
      </c>
      <c r="H1396" s="2">
        <f>H1395+$H$2*(Table1[[#This Row],[debug'[0']]]-H1395)</f>
        <v>-0.13001730551980112</v>
      </c>
    </row>
    <row r="1397" spans="1:8" x14ac:dyDescent="0.25">
      <c r="A1397">
        <v>2782</v>
      </c>
      <c r="B1397">
        <v>0</v>
      </c>
      <c r="C1397">
        <v>1</v>
      </c>
      <c r="D1397">
        <v>0</v>
      </c>
      <c r="E1397">
        <v>0</v>
      </c>
      <c r="F1397">
        <v>0</v>
      </c>
      <c r="G1397">
        <v>0</v>
      </c>
      <c r="H1397" s="2">
        <f>H1396+$H$2*(Table1[[#This Row],[debug'[0']]]-H1396)</f>
        <v>-0.11776346316398471</v>
      </c>
    </row>
    <row r="1398" spans="1:8" x14ac:dyDescent="0.25">
      <c r="A1398">
        <v>2784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 s="2">
        <f>H1397+$H$2*(Table1[[#This Row],[debug'[0']]]-H1397)</f>
        <v>-1.2416738634172919E-2</v>
      </c>
    </row>
    <row r="1399" spans="1:8" x14ac:dyDescent="0.25">
      <c r="A1399">
        <v>2786</v>
      </c>
      <c r="B1399">
        <v>-1</v>
      </c>
      <c r="C1399">
        <v>0</v>
      </c>
      <c r="D1399">
        <v>0</v>
      </c>
      <c r="E1399">
        <v>0</v>
      </c>
      <c r="F1399">
        <v>0</v>
      </c>
      <c r="G1399">
        <v>0</v>
      </c>
      <c r="H1399" s="2">
        <f>H1398+$H$2*(Table1[[#This Row],[debug'[0']]]-H1398)</f>
        <v>-0.10549426819562684</v>
      </c>
    </row>
    <row r="1400" spans="1:8" x14ac:dyDescent="0.25">
      <c r="A1400">
        <v>2788</v>
      </c>
      <c r="B1400">
        <v>1</v>
      </c>
      <c r="C1400">
        <v>-1</v>
      </c>
      <c r="D1400">
        <v>0</v>
      </c>
      <c r="E1400">
        <v>0</v>
      </c>
      <c r="F1400">
        <v>0</v>
      </c>
      <c r="G1400">
        <v>0</v>
      </c>
      <c r="H1400" s="2">
        <f>H1399+$H$2*(Table1[[#This Row],[debug'[0']]]-H1399)</f>
        <v>-1.3038880491566679E-3</v>
      </c>
    </row>
    <row r="1401" spans="1:8" x14ac:dyDescent="0.25">
      <c r="A1401">
        <v>2790</v>
      </c>
      <c r="B1401">
        <v>0</v>
      </c>
      <c r="C1401">
        <v>-1</v>
      </c>
      <c r="D1401">
        <v>0</v>
      </c>
      <c r="E1401">
        <v>0</v>
      </c>
      <c r="F1401">
        <v>0</v>
      </c>
      <c r="G1401">
        <v>0</v>
      </c>
      <c r="H1401" s="2">
        <f>H1400+$H$2*(Table1[[#This Row],[debug'[0']]]-H1400)</f>
        <v>-1.1809994956666445E-3</v>
      </c>
    </row>
    <row r="1402" spans="1:8" x14ac:dyDescent="0.25">
      <c r="A1402">
        <v>2792</v>
      </c>
      <c r="B1402">
        <v>1</v>
      </c>
      <c r="C1402">
        <v>-1</v>
      </c>
      <c r="D1402">
        <v>0</v>
      </c>
      <c r="E1402">
        <v>0</v>
      </c>
      <c r="F1402">
        <v>0</v>
      </c>
      <c r="G1402">
        <v>0</v>
      </c>
      <c r="H1402" s="2">
        <f>H1401+$H$2*(Table1[[#This Row],[debug'[0']]]-H1401)</f>
        <v>9.3178086692211531E-2</v>
      </c>
    </row>
    <row r="1403" spans="1:8" x14ac:dyDescent="0.25">
      <c r="A1403">
        <v>2794</v>
      </c>
      <c r="B1403">
        <v>1</v>
      </c>
      <c r="C1403">
        <v>-1</v>
      </c>
      <c r="D1403">
        <v>1</v>
      </c>
      <c r="E1403">
        <v>0</v>
      </c>
      <c r="F1403">
        <v>0</v>
      </c>
      <c r="G1403">
        <v>0</v>
      </c>
      <c r="H1403" s="2">
        <f>H1402+$H$2*(Table1[[#This Row],[debug'[0']]]-H1402)</f>
        <v>0.17864403852107119</v>
      </c>
    </row>
    <row r="1404" spans="1:8" x14ac:dyDescent="0.25">
      <c r="A1404">
        <v>2796</v>
      </c>
      <c r="B1404">
        <v>0</v>
      </c>
      <c r="C1404">
        <v>-1</v>
      </c>
      <c r="D1404">
        <v>0</v>
      </c>
      <c r="E1404">
        <v>0</v>
      </c>
      <c r="F1404">
        <v>0</v>
      </c>
      <c r="G1404">
        <v>0</v>
      </c>
      <c r="H1404" s="2">
        <f>H1403+$H$2*(Table1[[#This Row],[debug'[0']]]-H1403)</f>
        <v>0.1618072345503089</v>
      </c>
    </row>
    <row r="1405" spans="1:8" x14ac:dyDescent="0.25">
      <c r="A1405">
        <v>2798</v>
      </c>
      <c r="B1405">
        <v>1</v>
      </c>
      <c r="C1405">
        <v>-1</v>
      </c>
      <c r="D1405">
        <v>0</v>
      </c>
      <c r="E1405">
        <v>0</v>
      </c>
      <c r="F1405">
        <v>0</v>
      </c>
      <c r="G1405">
        <v>0</v>
      </c>
      <c r="H1405" s="2">
        <f>H1404+$H$2*(Table1[[#This Row],[debug'[0']]]-H1404)</f>
        <v>0.24080504157717475</v>
      </c>
    </row>
    <row r="1406" spans="1:8" x14ac:dyDescent="0.25">
      <c r="A1406">
        <v>2800</v>
      </c>
      <c r="B1406">
        <v>-1</v>
      </c>
      <c r="C1406">
        <v>-1</v>
      </c>
      <c r="D1406">
        <v>0</v>
      </c>
      <c r="E1406">
        <v>0</v>
      </c>
      <c r="F1406">
        <v>0</v>
      </c>
      <c r="G1406">
        <v>0</v>
      </c>
      <c r="H1406" s="2">
        <f>H1405+$H$2*(Table1[[#This Row],[debug'[0']]]-H1405)</f>
        <v>0.12386192148249385</v>
      </c>
    </row>
    <row r="1407" spans="1:8" x14ac:dyDescent="0.25">
      <c r="A1407">
        <v>2802</v>
      </c>
      <c r="B1407">
        <v>0</v>
      </c>
      <c r="C1407">
        <v>-1</v>
      </c>
      <c r="D1407">
        <v>0</v>
      </c>
      <c r="E1407">
        <v>0</v>
      </c>
      <c r="F1407">
        <v>0</v>
      </c>
      <c r="G1407">
        <v>0</v>
      </c>
      <c r="H1407" s="2">
        <f>H1406+$H$2*(Table1[[#This Row],[debug'[0']]]-H1406)</f>
        <v>0.11218821040482629</v>
      </c>
    </row>
    <row r="1408" spans="1:8" x14ac:dyDescent="0.25">
      <c r="A1408">
        <v>2804</v>
      </c>
      <c r="B1408">
        <v>-1</v>
      </c>
      <c r="C1408">
        <v>0</v>
      </c>
      <c r="D1408">
        <v>0</v>
      </c>
      <c r="E1408">
        <v>0</v>
      </c>
      <c r="F1408">
        <v>0</v>
      </c>
      <c r="G1408">
        <v>0</v>
      </c>
      <c r="H1408" s="2">
        <f>H1407+$H$2*(Table1[[#This Row],[debug'[0']]]-H1407)</f>
        <v>7.3669410683168679E-3</v>
      </c>
    </row>
    <row r="1409" spans="1:8" x14ac:dyDescent="0.25">
      <c r="A1409">
        <v>2806</v>
      </c>
      <c r="B1409">
        <v>-1</v>
      </c>
      <c r="C1409">
        <v>0</v>
      </c>
      <c r="D1409">
        <v>0</v>
      </c>
      <c r="E1409">
        <v>0</v>
      </c>
      <c r="F1409">
        <v>0</v>
      </c>
      <c r="G1409">
        <v>0</v>
      </c>
      <c r="H1409" s="2">
        <f>H1408+$H$2*(Table1[[#This Row],[debug'[0']]]-H1408)</f>
        <v>-8.7575156377566507E-2</v>
      </c>
    </row>
    <row r="1410" spans="1:8" x14ac:dyDescent="0.25">
      <c r="A1410">
        <v>2808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 s="2">
        <f>H1409+$H$2*(Table1[[#This Row],[debug'[0']]]-H1409)</f>
        <v>-7.9321392340184302E-2</v>
      </c>
    </row>
    <row r="1411" spans="1:8" x14ac:dyDescent="0.25">
      <c r="A1411">
        <v>2810</v>
      </c>
      <c r="B1411">
        <v>-2</v>
      </c>
      <c r="C1411">
        <v>0</v>
      </c>
      <c r="D1411">
        <v>0</v>
      </c>
      <c r="E1411">
        <v>0</v>
      </c>
      <c r="F1411">
        <v>0</v>
      </c>
      <c r="G1411">
        <v>0</v>
      </c>
      <c r="H1411" s="2">
        <f>H1410+$H$2*(Table1[[#This Row],[debug'[0']]]-H1410)</f>
        <v>-0.26034108645211879</v>
      </c>
    </row>
    <row r="1412" spans="1:8" x14ac:dyDescent="0.25">
      <c r="A1412">
        <v>2812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 s="2">
        <f>H1411+$H$2*(Table1[[#This Row],[debug'[0']]]-H1411)</f>
        <v>-0.14155673750565817</v>
      </c>
    </row>
    <row r="1413" spans="1:8" x14ac:dyDescent="0.25">
      <c r="A1413">
        <v>2814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 s="2">
        <f>H1412+$H$2*(Table1[[#This Row],[debug'[0']]]-H1412)</f>
        <v>-0.12821532930724075</v>
      </c>
    </row>
    <row r="1414" spans="1:8" x14ac:dyDescent="0.25">
      <c r="A1414">
        <v>2816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 s="2">
        <f>H1413+$H$2*(Table1[[#This Row],[debug'[0']]]-H1413)</f>
        <v>-0.11613131920836404</v>
      </c>
    </row>
    <row r="1415" spans="1:8" x14ac:dyDescent="0.25">
      <c r="A1415">
        <v>2818</v>
      </c>
      <c r="B1415">
        <v>-1</v>
      </c>
      <c r="C1415">
        <v>0</v>
      </c>
      <c r="D1415">
        <v>0</v>
      </c>
      <c r="E1415">
        <v>0</v>
      </c>
      <c r="F1415">
        <v>0</v>
      </c>
      <c r="G1415">
        <v>0</v>
      </c>
      <c r="H1415" s="2">
        <f>H1414+$H$2*(Table1[[#This Row],[debug'[0']]]-H1414)</f>
        <v>-0.19943397983775718</v>
      </c>
    </row>
    <row r="1416" spans="1:8" x14ac:dyDescent="0.25">
      <c r="A1416">
        <v>2820</v>
      </c>
      <c r="B1416">
        <v>-2</v>
      </c>
      <c r="C1416">
        <v>0</v>
      </c>
      <c r="D1416">
        <v>0</v>
      </c>
      <c r="E1416">
        <v>0</v>
      </c>
      <c r="F1416">
        <v>0</v>
      </c>
      <c r="G1416">
        <v>0</v>
      </c>
      <c r="H1416" s="2">
        <f>H1415+$H$2*(Table1[[#This Row],[debug'[0']]]-H1415)</f>
        <v>-0.36913332927511056</v>
      </c>
    </row>
    <row r="1417" spans="1:8" x14ac:dyDescent="0.25">
      <c r="A1417">
        <v>2822</v>
      </c>
      <c r="B1417">
        <v>1</v>
      </c>
      <c r="C1417">
        <v>-1</v>
      </c>
      <c r="D1417">
        <v>0</v>
      </c>
      <c r="E1417">
        <v>0</v>
      </c>
      <c r="F1417">
        <v>0</v>
      </c>
      <c r="G1417">
        <v>0</v>
      </c>
      <c r="H1417" s="2">
        <f>H1416+$H$2*(Table1[[#This Row],[debug'[0']]]-H1416)</f>
        <v>-0.2400955530040419</v>
      </c>
    </row>
    <row r="1418" spans="1:8" x14ac:dyDescent="0.25">
      <c r="A1418">
        <v>2824</v>
      </c>
      <c r="B1418">
        <v>-1</v>
      </c>
      <c r="C1418">
        <v>-1</v>
      </c>
      <c r="D1418">
        <v>0</v>
      </c>
      <c r="E1418">
        <v>0</v>
      </c>
      <c r="F1418">
        <v>0</v>
      </c>
      <c r="G1418">
        <v>0</v>
      </c>
      <c r="H1418" s="2">
        <f>H1417+$H$2*(Table1[[#This Row],[debug'[0']]]-H1417)</f>
        <v>-0.31171485984742342</v>
      </c>
    </row>
    <row r="1419" spans="1:8" x14ac:dyDescent="0.25">
      <c r="A1419">
        <v>2826</v>
      </c>
      <c r="B1419">
        <v>0</v>
      </c>
      <c r="C1419">
        <v>-1</v>
      </c>
      <c r="D1419">
        <v>0</v>
      </c>
      <c r="E1419">
        <v>0</v>
      </c>
      <c r="F1419">
        <v>0</v>
      </c>
      <c r="G1419">
        <v>0</v>
      </c>
      <c r="H1419" s="2">
        <f>H1418+$H$2*(Table1[[#This Row],[debug'[0']]]-H1418)</f>
        <v>-0.28233642643608031</v>
      </c>
    </row>
    <row r="1420" spans="1:8" x14ac:dyDescent="0.25">
      <c r="A1420">
        <v>2828</v>
      </c>
      <c r="B1420">
        <v>1</v>
      </c>
      <c r="C1420">
        <v>-1</v>
      </c>
      <c r="D1420">
        <v>0</v>
      </c>
      <c r="E1420">
        <v>0</v>
      </c>
      <c r="F1420">
        <v>0</v>
      </c>
      <c r="G1420">
        <v>0</v>
      </c>
      <c r="H1420" s="2">
        <f>H1419+$H$2*(Table1[[#This Row],[debug'[0']]]-H1419)</f>
        <v>-0.16147906553441499</v>
      </c>
    </row>
    <row r="1421" spans="1:8" x14ac:dyDescent="0.25">
      <c r="A1421">
        <v>2830</v>
      </c>
      <c r="B1421">
        <v>-1</v>
      </c>
      <c r="C1421">
        <v>-1</v>
      </c>
      <c r="D1421">
        <v>0</v>
      </c>
      <c r="E1421">
        <v>0</v>
      </c>
      <c r="F1421">
        <v>0</v>
      </c>
      <c r="G1421">
        <v>0</v>
      </c>
      <c r="H1421" s="2">
        <f>H1420+$H$2*(Table1[[#This Row],[debug'[0']]]-H1420)</f>
        <v>-0.24050780176236491</v>
      </c>
    </row>
    <row r="1422" spans="1:8" x14ac:dyDescent="0.25">
      <c r="A1422">
        <v>2832</v>
      </c>
      <c r="B1422">
        <v>1</v>
      </c>
      <c r="C1422">
        <v>-1</v>
      </c>
      <c r="D1422">
        <v>0</v>
      </c>
      <c r="E1422">
        <v>0</v>
      </c>
      <c r="F1422">
        <v>0</v>
      </c>
      <c r="G1422">
        <v>0</v>
      </c>
      <c r="H1422" s="2">
        <f>H1421+$H$2*(Table1[[#This Row],[debug'[0']]]-H1421)</f>
        <v>-0.12359269586024084</v>
      </c>
    </row>
    <row r="1423" spans="1:8" x14ac:dyDescent="0.25">
      <c r="A1423">
        <v>2834</v>
      </c>
      <c r="B1423">
        <v>-2</v>
      </c>
      <c r="C1423">
        <v>0</v>
      </c>
      <c r="D1423">
        <v>0</v>
      </c>
      <c r="E1423">
        <v>0</v>
      </c>
      <c r="F1423">
        <v>0</v>
      </c>
      <c r="G1423">
        <v>0</v>
      </c>
      <c r="H1423" s="2">
        <f>H1422+$H$2*(Table1[[#This Row],[debug'[0']]]-H1422)</f>
        <v>-0.30043991791507169</v>
      </c>
    </row>
    <row r="1424" spans="1:8" x14ac:dyDescent="0.25">
      <c r="A1424">
        <v>2836</v>
      </c>
      <c r="B1424">
        <v>-1</v>
      </c>
      <c r="C1424">
        <v>0</v>
      </c>
      <c r="D1424">
        <v>0</v>
      </c>
      <c r="E1424">
        <v>0</v>
      </c>
      <c r="F1424">
        <v>0</v>
      </c>
      <c r="G1424">
        <v>0</v>
      </c>
      <c r="H1424" s="2">
        <f>H1423+$H$2*(Table1[[#This Row],[debug'[0']]]-H1423)</f>
        <v>-0.36637190235375217</v>
      </c>
    </row>
    <row r="1425" spans="1:8" x14ac:dyDescent="0.25">
      <c r="A1425">
        <v>2838</v>
      </c>
      <c r="B1425">
        <v>-1</v>
      </c>
      <c r="C1425">
        <v>1</v>
      </c>
      <c r="D1425">
        <v>0</v>
      </c>
      <c r="E1425">
        <v>0</v>
      </c>
      <c r="F1425">
        <v>0</v>
      </c>
      <c r="G1425">
        <v>0</v>
      </c>
      <c r="H1425" s="2">
        <f>H1424+$H$2*(Table1[[#This Row],[debug'[0']]]-H1424)</f>
        <v>-0.42608994365395803</v>
      </c>
    </row>
    <row r="1426" spans="1:8" x14ac:dyDescent="0.25">
      <c r="A1426">
        <v>2840</v>
      </c>
      <c r="B1426">
        <v>-1</v>
      </c>
      <c r="C1426">
        <v>1</v>
      </c>
      <c r="D1426">
        <v>0</v>
      </c>
      <c r="E1426">
        <v>0</v>
      </c>
      <c r="F1426">
        <v>0</v>
      </c>
      <c r="G1426">
        <v>0</v>
      </c>
      <c r="H1426" s="2">
        <f>H1425+$H$2*(Table1[[#This Row],[debug'[0']]]-H1425)</f>
        <v>-0.48017969215909889</v>
      </c>
    </row>
    <row r="1427" spans="1:8" x14ac:dyDescent="0.25">
      <c r="A1427">
        <v>2842</v>
      </c>
      <c r="B1427">
        <v>1</v>
      </c>
      <c r="C1427">
        <v>1</v>
      </c>
      <c r="D1427">
        <v>0</v>
      </c>
      <c r="E1427">
        <v>0</v>
      </c>
      <c r="F1427">
        <v>0</v>
      </c>
      <c r="G1427">
        <v>0</v>
      </c>
      <c r="H1427" s="2">
        <f>H1426+$H$2*(Table1[[#This Row],[debug'[0']]]-H1426)</f>
        <v>-0.34067604275270413</v>
      </c>
    </row>
    <row r="1428" spans="1:8" x14ac:dyDescent="0.25">
      <c r="A1428">
        <v>2844</v>
      </c>
      <c r="B1428">
        <v>-1</v>
      </c>
      <c r="C1428">
        <v>1</v>
      </c>
      <c r="D1428">
        <v>0</v>
      </c>
      <c r="E1428">
        <v>0</v>
      </c>
      <c r="F1428">
        <v>0</v>
      </c>
      <c r="G1428">
        <v>0</v>
      </c>
      <c r="H1428" s="2">
        <f>H1427+$H$2*(Table1[[#This Row],[debug'[0']]]-H1427)</f>
        <v>-0.40281586176541978</v>
      </c>
    </row>
    <row r="1429" spans="1:8" x14ac:dyDescent="0.25">
      <c r="A1429">
        <v>2846</v>
      </c>
      <c r="B1429">
        <v>2</v>
      </c>
      <c r="C1429">
        <v>1</v>
      </c>
      <c r="D1429">
        <v>0</v>
      </c>
      <c r="E1429">
        <v>0</v>
      </c>
      <c r="F1429">
        <v>0</v>
      </c>
      <c r="G1429">
        <v>0</v>
      </c>
      <c r="H1429" s="2">
        <f>H1428+$H$2*(Table1[[#This Row],[debug'[0']]]-H1428)</f>
        <v>-0.17635580198788167</v>
      </c>
    </row>
    <row r="1430" spans="1:8" x14ac:dyDescent="0.25">
      <c r="A1430">
        <v>2848</v>
      </c>
      <c r="B1430">
        <v>0</v>
      </c>
      <c r="C1430">
        <v>2</v>
      </c>
      <c r="D1430">
        <v>0</v>
      </c>
      <c r="E1430">
        <v>0</v>
      </c>
      <c r="F1430">
        <v>0</v>
      </c>
      <c r="G1430">
        <v>0</v>
      </c>
      <c r="H1430" s="2">
        <f>H1429+$H$2*(Table1[[#This Row],[debug'[0']]]-H1429)</f>
        <v>-0.15973465922958971</v>
      </c>
    </row>
    <row r="1431" spans="1:8" x14ac:dyDescent="0.25">
      <c r="A1431">
        <v>2850</v>
      </c>
      <c r="B1431">
        <v>1</v>
      </c>
      <c r="C1431">
        <v>2</v>
      </c>
      <c r="D1431">
        <v>0</v>
      </c>
      <c r="E1431">
        <v>0</v>
      </c>
      <c r="F1431">
        <v>0</v>
      </c>
      <c r="G1431">
        <v>0</v>
      </c>
      <c r="H1431" s="2">
        <f>H1430+$H$2*(Table1[[#This Row],[debug'[0']]]-H1430)</f>
        <v>-5.0432242663115481E-2</v>
      </c>
    </row>
    <row r="1432" spans="1:8" x14ac:dyDescent="0.25">
      <c r="A1432">
        <v>2852</v>
      </c>
      <c r="B1432">
        <v>0</v>
      </c>
      <c r="C1432">
        <v>2</v>
      </c>
      <c r="D1432">
        <v>0</v>
      </c>
      <c r="E1432">
        <v>0</v>
      </c>
      <c r="F1432">
        <v>0</v>
      </c>
      <c r="G1432">
        <v>0</v>
      </c>
      <c r="H1432" s="2">
        <f>H1431+$H$2*(Table1[[#This Row],[debug'[0']]]-H1431)</f>
        <v>-4.5679115771480441E-2</v>
      </c>
    </row>
    <row r="1433" spans="1:8" x14ac:dyDescent="0.25">
      <c r="A1433">
        <v>2854</v>
      </c>
      <c r="B1433">
        <v>2</v>
      </c>
      <c r="C1433">
        <v>2</v>
      </c>
      <c r="D1433">
        <v>0</v>
      </c>
      <c r="E1433">
        <v>0</v>
      </c>
      <c r="F1433">
        <v>0</v>
      </c>
      <c r="G1433">
        <v>0</v>
      </c>
      <c r="H1433" s="2">
        <f>H1432+$H$2*(Table1[[#This Row],[debug'[0']]]-H1432)</f>
        <v>0.14712159867981195</v>
      </c>
    </row>
    <row r="1434" spans="1:8" x14ac:dyDescent="0.25">
      <c r="A1434">
        <v>2856</v>
      </c>
      <c r="B1434">
        <v>1</v>
      </c>
      <c r="C1434">
        <v>1</v>
      </c>
      <c r="D1434">
        <v>0</v>
      </c>
      <c r="E1434">
        <v>0</v>
      </c>
      <c r="F1434">
        <v>0</v>
      </c>
      <c r="G1434">
        <v>0</v>
      </c>
      <c r="H1434" s="2">
        <f>H1433+$H$2*(Table1[[#This Row],[debug'[0']]]-H1433)</f>
        <v>0.22750349427959926</v>
      </c>
    </row>
    <row r="1435" spans="1:8" x14ac:dyDescent="0.25">
      <c r="A1435">
        <v>2858</v>
      </c>
      <c r="B1435">
        <v>0</v>
      </c>
      <c r="C1435">
        <v>1</v>
      </c>
      <c r="D1435">
        <v>0</v>
      </c>
      <c r="E1435">
        <v>0</v>
      </c>
      <c r="F1435">
        <v>0</v>
      </c>
      <c r="G1435">
        <v>0</v>
      </c>
      <c r="H1435" s="2">
        <f>H1434+$H$2*(Table1[[#This Row],[debug'[0']]]-H1434)</f>
        <v>0.20606179509075537</v>
      </c>
    </row>
    <row r="1436" spans="1:8" x14ac:dyDescent="0.25">
      <c r="A1436">
        <v>2860</v>
      </c>
      <c r="B1436">
        <v>-1</v>
      </c>
      <c r="C1436">
        <v>1</v>
      </c>
      <c r="D1436">
        <v>0</v>
      </c>
      <c r="E1436">
        <v>0</v>
      </c>
      <c r="F1436">
        <v>0</v>
      </c>
      <c r="G1436">
        <v>0</v>
      </c>
      <c r="H1436" s="2">
        <f>H1435+$H$2*(Table1[[#This Row],[debug'[0']]]-H1435)</f>
        <v>9.2393148833782315E-2</v>
      </c>
    </row>
    <row r="1437" spans="1:8" x14ac:dyDescent="0.25">
      <c r="A1437">
        <v>2862</v>
      </c>
      <c r="B1437">
        <v>1</v>
      </c>
      <c r="C1437">
        <v>1</v>
      </c>
      <c r="D1437">
        <v>0</v>
      </c>
      <c r="E1437">
        <v>0</v>
      </c>
      <c r="F1437">
        <v>0</v>
      </c>
      <c r="G1437">
        <v>0</v>
      </c>
      <c r="H1437" s="2">
        <f>H1436+$H$2*(Table1[[#This Row],[debug'[0']]]-H1436)</f>
        <v>0.17793307931292893</v>
      </c>
    </row>
    <row r="1438" spans="1:8" x14ac:dyDescent="0.25">
      <c r="A1438">
        <v>2864</v>
      </c>
      <c r="B1438">
        <v>-2</v>
      </c>
      <c r="C1438">
        <v>1</v>
      </c>
      <c r="D1438">
        <v>0</v>
      </c>
      <c r="E1438">
        <v>0</v>
      </c>
      <c r="F1438">
        <v>0</v>
      </c>
      <c r="G1438">
        <v>0</v>
      </c>
      <c r="H1438" s="2">
        <f>H1437+$H$2*(Table1[[#This Row],[debug'[0']]]-H1437)</f>
        <v>-2.7332277546461892E-2</v>
      </c>
    </row>
    <row r="1439" spans="1:8" x14ac:dyDescent="0.25">
      <c r="A1439">
        <v>2866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 s="2">
        <f>H1438+$H$2*(Table1[[#This Row],[debug'[0']]]-H1438)</f>
        <v>-2.4756271076086633E-2</v>
      </c>
    </row>
    <row r="1440" spans="1:8" x14ac:dyDescent="0.25">
      <c r="A1440">
        <v>2868</v>
      </c>
      <c r="B1440">
        <v>-2</v>
      </c>
      <c r="C1440">
        <v>1</v>
      </c>
      <c r="D1440">
        <v>0</v>
      </c>
      <c r="E1440">
        <v>0</v>
      </c>
      <c r="F1440">
        <v>1</v>
      </c>
      <c r="G1440">
        <v>0</v>
      </c>
      <c r="H1440" s="2">
        <f>H1439+$H$2*(Table1[[#This Row],[debug'[0']]]-H1439)</f>
        <v>-0.21091860671118687</v>
      </c>
    </row>
    <row r="1441" spans="1:8" x14ac:dyDescent="0.25">
      <c r="A1441">
        <v>2870</v>
      </c>
      <c r="B1441">
        <v>0</v>
      </c>
      <c r="C1441">
        <v>1</v>
      </c>
      <c r="D1441">
        <v>0</v>
      </c>
      <c r="E1441">
        <v>0</v>
      </c>
      <c r="F1441">
        <v>1</v>
      </c>
      <c r="G1441">
        <v>0</v>
      </c>
      <c r="H1441" s="2">
        <f>H1440+$H$2*(Table1[[#This Row],[debug'[0']]]-H1440)</f>
        <v>-0.19103999635070909</v>
      </c>
    </row>
    <row r="1442" spans="1:8" x14ac:dyDescent="0.25">
      <c r="A1442">
        <v>2872</v>
      </c>
      <c r="B1442">
        <v>0</v>
      </c>
      <c r="C1442">
        <v>1</v>
      </c>
      <c r="D1442">
        <v>0</v>
      </c>
      <c r="E1442">
        <v>0</v>
      </c>
      <c r="F1442">
        <v>1</v>
      </c>
      <c r="G1442">
        <v>0</v>
      </c>
      <c r="H1442" s="2">
        <f>H1441+$H$2*(Table1[[#This Row],[debug'[0']]]-H1441)</f>
        <v>-0.17303490087839285</v>
      </c>
    </row>
    <row r="1443" spans="1:8" x14ac:dyDescent="0.25">
      <c r="A1443">
        <v>2874</v>
      </c>
      <c r="B1443">
        <v>1</v>
      </c>
      <c r="C1443">
        <v>0</v>
      </c>
      <c r="D1443">
        <v>0</v>
      </c>
      <c r="E1443">
        <v>0</v>
      </c>
      <c r="F1443">
        <v>1</v>
      </c>
      <c r="G1443">
        <v>0</v>
      </c>
      <c r="H1443" s="2">
        <f>H1442+$H$2*(Table1[[#This Row],[debug'[0']]]-H1442)</f>
        <v>-6.2478966068273148E-2</v>
      </c>
    </row>
    <row r="1444" spans="1:8" x14ac:dyDescent="0.25">
      <c r="A1444">
        <v>2876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0</v>
      </c>
      <c r="H1444" s="2">
        <f>H1443+$H$2*(Table1[[#This Row],[debug'[0']]]-H1443)</f>
        <v>-5.6590462244153962E-2</v>
      </c>
    </row>
    <row r="1445" spans="1:8" x14ac:dyDescent="0.25">
      <c r="A1445">
        <v>2878</v>
      </c>
      <c r="B1445">
        <v>0</v>
      </c>
      <c r="C1445">
        <v>-1</v>
      </c>
      <c r="D1445">
        <v>0</v>
      </c>
      <c r="E1445">
        <v>0</v>
      </c>
      <c r="F1445">
        <v>1</v>
      </c>
      <c r="G1445">
        <v>0</v>
      </c>
      <c r="H1445" s="2">
        <f>H1444+$H$2*(Table1[[#This Row],[debug'[0']]]-H1444)</f>
        <v>-5.1256936830669425E-2</v>
      </c>
    </row>
    <row r="1446" spans="1:8" x14ac:dyDescent="0.25">
      <c r="A1446">
        <v>2880</v>
      </c>
      <c r="B1446">
        <v>1</v>
      </c>
      <c r="C1446">
        <v>-1</v>
      </c>
      <c r="D1446">
        <v>0</v>
      </c>
      <c r="E1446">
        <v>0</v>
      </c>
      <c r="F1446">
        <v>1</v>
      </c>
      <c r="G1446">
        <v>0</v>
      </c>
      <c r="H1446" s="2">
        <f>H1445+$H$2*(Table1[[#This Row],[debug'[0']]]-H1445)</f>
        <v>4.7821695262806774E-2</v>
      </c>
    </row>
    <row r="1447" spans="1:8" x14ac:dyDescent="0.25">
      <c r="A1447">
        <v>2882</v>
      </c>
      <c r="B1447">
        <v>-1</v>
      </c>
      <c r="C1447">
        <v>-1</v>
      </c>
      <c r="D1447">
        <v>0</v>
      </c>
      <c r="E1447">
        <v>0</v>
      </c>
      <c r="F1447">
        <v>1</v>
      </c>
      <c r="G1447">
        <v>0</v>
      </c>
      <c r="H1447" s="2">
        <f>H1446+$H$2*(Table1[[#This Row],[debug'[0']]]-H1446)</f>
        <v>-5.0933172940482316E-2</v>
      </c>
    </row>
    <row r="1448" spans="1:8" x14ac:dyDescent="0.25">
      <c r="A1448">
        <v>2884</v>
      </c>
      <c r="B1448">
        <v>1</v>
      </c>
      <c r="C1448">
        <v>-1</v>
      </c>
      <c r="D1448">
        <v>0</v>
      </c>
      <c r="E1448">
        <v>0</v>
      </c>
      <c r="F1448">
        <v>1</v>
      </c>
      <c r="G1448">
        <v>0</v>
      </c>
      <c r="H1448" s="2">
        <f>H1447+$H$2*(Table1[[#This Row],[debug'[0']]]-H1447)</f>
        <v>4.8114945125226599E-2</v>
      </c>
    </row>
    <row r="1449" spans="1:8" x14ac:dyDescent="0.25">
      <c r="A1449">
        <v>2886</v>
      </c>
      <c r="B1449">
        <v>-1</v>
      </c>
      <c r="C1449">
        <v>0</v>
      </c>
      <c r="D1449">
        <v>1</v>
      </c>
      <c r="E1449">
        <v>0</v>
      </c>
      <c r="F1449">
        <v>1</v>
      </c>
      <c r="G1449">
        <v>0</v>
      </c>
      <c r="H1449" s="2">
        <f>H1448+$H$2*(Table1[[#This Row],[debug'[0']]]-H1448)</f>
        <v>-5.0667561226465818E-2</v>
      </c>
    </row>
    <row r="1450" spans="1:8" x14ac:dyDescent="0.25">
      <c r="A1450">
        <v>2888</v>
      </c>
      <c r="B1450">
        <v>2</v>
      </c>
      <c r="C1450">
        <v>-1</v>
      </c>
      <c r="D1450">
        <v>1</v>
      </c>
      <c r="E1450">
        <v>0</v>
      </c>
      <c r="F1450">
        <v>1</v>
      </c>
      <c r="G1450">
        <v>0</v>
      </c>
      <c r="H1450" s="2">
        <f>H1449+$H$2*(Table1[[#This Row],[debug'[0']]]-H1449)</f>
        <v>0.14260330313265304</v>
      </c>
    </row>
    <row r="1451" spans="1:8" x14ac:dyDescent="0.25">
      <c r="A1451">
        <v>2890</v>
      </c>
      <c r="B1451">
        <v>-1</v>
      </c>
      <c r="C1451">
        <v>0</v>
      </c>
      <c r="D1451">
        <v>0</v>
      </c>
      <c r="E1451">
        <v>0</v>
      </c>
      <c r="F1451">
        <v>1</v>
      </c>
      <c r="G1451">
        <v>0</v>
      </c>
      <c r="H1451" s="2">
        <f>H1450+$H$2*(Table1[[#This Row],[debug'[0']]]-H1450)</f>
        <v>3.4915478839983818E-2</v>
      </c>
    </row>
    <row r="1452" spans="1:8" x14ac:dyDescent="0.25">
      <c r="A1452">
        <v>2892</v>
      </c>
      <c r="B1452">
        <v>1</v>
      </c>
      <c r="C1452">
        <v>-1</v>
      </c>
      <c r="D1452">
        <v>0</v>
      </c>
      <c r="E1452">
        <v>0</v>
      </c>
      <c r="F1452">
        <v>0</v>
      </c>
      <c r="G1452">
        <v>0</v>
      </c>
      <c r="H1452" s="2">
        <f>H1451+$H$2*(Table1[[#This Row],[debug'[0']]]-H1451)</f>
        <v>0.12587255209306972</v>
      </c>
    </row>
    <row r="1453" spans="1:8" x14ac:dyDescent="0.25">
      <c r="A1453">
        <v>2894</v>
      </c>
      <c r="B1453">
        <v>-1</v>
      </c>
      <c r="C1453">
        <v>-1</v>
      </c>
      <c r="D1453">
        <v>0</v>
      </c>
      <c r="E1453">
        <v>0</v>
      </c>
      <c r="F1453">
        <v>0</v>
      </c>
      <c r="G1453">
        <v>0</v>
      </c>
      <c r="H1453" s="2">
        <f>H1452+$H$2*(Table1[[#This Row],[debug'[0']]]-H1452)</f>
        <v>1.9761563937050336E-2</v>
      </c>
    </row>
    <row r="1454" spans="1:8" x14ac:dyDescent="0.25">
      <c r="A1454">
        <v>2896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 s="2">
        <f>H1453+$H$2*(Table1[[#This Row],[debug'[0']]]-H1453)</f>
        <v>0.11214686002210165</v>
      </c>
    </row>
    <row r="1455" spans="1:8" x14ac:dyDescent="0.25">
      <c r="A1455">
        <v>2898</v>
      </c>
      <c r="B1455">
        <v>-1</v>
      </c>
      <c r="C1455">
        <v>0</v>
      </c>
      <c r="D1455">
        <v>0</v>
      </c>
      <c r="E1455">
        <v>0</v>
      </c>
      <c r="F1455">
        <v>0</v>
      </c>
      <c r="G1455">
        <v>0</v>
      </c>
      <c r="H1455" s="2">
        <f>H1454+$H$2*(Table1[[#This Row],[debug'[0']]]-H1454)</f>
        <v>7.3294878673499514E-3</v>
      </c>
    </row>
    <row r="1456" spans="1:8" x14ac:dyDescent="0.25">
      <c r="A1456">
        <v>2900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 s="2">
        <f>H1455+$H$2*(Table1[[#This Row],[debug'[0']]]-H1455)</f>
        <v>0.10088647951788447</v>
      </c>
    </row>
    <row r="1457" spans="1:8" x14ac:dyDescent="0.25">
      <c r="A1457">
        <v>2902</v>
      </c>
      <c r="B1457">
        <v>0</v>
      </c>
      <c r="C1457">
        <v>1</v>
      </c>
      <c r="D1457">
        <v>0</v>
      </c>
      <c r="E1457">
        <v>0</v>
      </c>
      <c r="F1457">
        <v>0</v>
      </c>
      <c r="G1457">
        <v>0</v>
      </c>
      <c r="H1457" s="2">
        <f>H1456+$H$2*(Table1[[#This Row],[debug'[0']]]-H1456)</f>
        <v>9.137815283088678E-2</v>
      </c>
    </row>
    <row r="1458" spans="1:8" x14ac:dyDescent="0.25">
      <c r="A1458">
        <v>2904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 s="2">
        <f>H1457+$H$2*(Table1[[#This Row],[debug'[0']]]-H1457)</f>
        <v>0.17701374442961698</v>
      </c>
    </row>
    <row r="1459" spans="1:8" x14ac:dyDescent="0.25">
      <c r="A1459">
        <v>2906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s="2">
        <f>H1458+$H$2*(Table1[[#This Row],[debug'[0']]]-H1458)</f>
        <v>0.16033059205708181</v>
      </c>
    </row>
    <row r="1460" spans="1:8" x14ac:dyDescent="0.25">
      <c r="A1460">
        <v>2908</v>
      </c>
      <c r="B1460">
        <v>-1</v>
      </c>
      <c r="C1460">
        <v>0</v>
      </c>
      <c r="D1460">
        <v>0</v>
      </c>
      <c r="E1460">
        <v>0</v>
      </c>
      <c r="F1460">
        <v>0</v>
      </c>
      <c r="G1460">
        <v>0</v>
      </c>
      <c r="H1460" s="2">
        <f>H1459+$H$2*(Table1[[#This Row],[debug'[0']]]-H1459)</f>
        <v>5.0972010144821098E-2</v>
      </c>
    </row>
    <row r="1461" spans="1:8" x14ac:dyDescent="0.25">
      <c r="A1461">
        <v>2910</v>
      </c>
      <c r="B1461">
        <v>1</v>
      </c>
      <c r="C1461">
        <v>-1</v>
      </c>
      <c r="D1461">
        <v>0</v>
      </c>
      <c r="E1461">
        <v>0</v>
      </c>
      <c r="F1461">
        <v>0</v>
      </c>
      <c r="G1461">
        <v>0</v>
      </c>
      <c r="H1461" s="2">
        <f>H1460+$H$2*(Table1[[#This Row],[debug'[0']]]-H1460)</f>
        <v>0.14041579097422466</v>
      </c>
    </row>
    <row r="1462" spans="1:8" x14ac:dyDescent="0.25">
      <c r="A1462">
        <v>2912</v>
      </c>
      <c r="B1462">
        <v>-1</v>
      </c>
      <c r="C1462">
        <v>-1</v>
      </c>
      <c r="D1462">
        <v>0</v>
      </c>
      <c r="E1462">
        <v>0</v>
      </c>
      <c r="F1462">
        <v>0</v>
      </c>
      <c r="G1462">
        <v>0</v>
      </c>
      <c r="H1462" s="2">
        <f>H1461+$H$2*(Table1[[#This Row],[debug'[0']]]-H1461)</f>
        <v>3.2934134845352139E-2</v>
      </c>
    </row>
    <row r="1463" spans="1:8" x14ac:dyDescent="0.25">
      <c r="A1463">
        <v>2914</v>
      </c>
      <c r="B1463">
        <v>1</v>
      </c>
      <c r="C1463">
        <v>-1</v>
      </c>
      <c r="D1463">
        <v>0</v>
      </c>
      <c r="E1463">
        <v>0</v>
      </c>
      <c r="F1463">
        <v>0</v>
      </c>
      <c r="G1463">
        <v>0</v>
      </c>
      <c r="H1463" s="2">
        <f>H1462+$H$2*(Table1[[#This Row],[debug'[0']]]-H1462)</f>
        <v>0.12407794537057111</v>
      </c>
    </row>
    <row r="1464" spans="1:8" x14ac:dyDescent="0.25">
      <c r="A1464">
        <v>2916</v>
      </c>
      <c r="B1464">
        <v>0</v>
      </c>
      <c r="C1464">
        <v>-1</v>
      </c>
      <c r="D1464">
        <v>0</v>
      </c>
      <c r="E1464">
        <v>0</v>
      </c>
      <c r="F1464">
        <v>0</v>
      </c>
      <c r="G1464">
        <v>0</v>
      </c>
      <c r="H1464" s="2">
        <f>H1463+$H$2*(Table1[[#This Row],[debug'[0']]]-H1463)</f>
        <v>0.11238387452111005</v>
      </c>
    </row>
    <row r="1465" spans="1:8" x14ac:dyDescent="0.25">
      <c r="A1465">
        <v>2918</v>
      </c>
      <c r="B1465">
        <v>1</v>
      </c>
      <c r="C1465">
        <v>-1</v>
      </c>
      <c r="D1465">
        <v>0</v>
      </c>
      <c r="E1465">
        <v>0</v>
      </c>
      <c r="F1465">
        <v>0</v>
      </c>
      <c r="G1465">
        <v>0</v>
      </c>
      <c r="H1465" s="2">
        <f>H1464+$H$2*(Table1[[#This Row],[debug'[0']]]-H1464)</f>
        <v>0.19603972349147952</v>
      </c>
    </row>
    <row r="1466" spans="1:8" x14ac:dyDescent="0.25">
      <c r="A1466">
        <v>2920</v>
      </c>
      <c r="B1466">
        <v>0</v>
      </c>
      <c r="C1466">
        <v>-1</v>
      </c>
      <c r="D1466">
        <v>0</v>
      </c>
      <c r="E1466">
        <v>0</v>
      </c>
      <c r="F1466">
        <v>0</v>
      </c>
      <c r="G1466">
        <v>0</v>
      </c>
      <c r="H1466" s="2">
        <f>H1465+$H$2*(Table1[[#This Row],[debug'[0']]]-H1465)</f>
        <v>0.17756341483750132</v>
      </c>
    </row>
    <row r="1467" spans="1:8" x14ac:dyDescent="0.25">
      <c r="A1467">
        <v>2922</v>
      </c>
      <c r="B1467">
        <v>-1</v>
      </c>
      <c r="C1467">
        <v>-1</v>
      </c>
      <c r="D1467">
        <v>0</v>
      </c>
      <c r="E1467">
        <v>0</v>
      </c>
      <c r="F1467">
        <v>0</v>
      </c>
      <c r="G1467">
        <v>0</v>
      </c>
      <c r="H1467" s="2">
        <f>H1466+$H$2*(Table1[[#This Row],[debug'[0']]]-H1466)</f>
        <v>6.6580677641813205E-2</v>
      </c>
    </row>
    <row r="1468" spans="1:8" x14ac:dyDescent="0.25">
      <c r="A1468">
        <v>2924</v>
      </c>
      <c r="B1468">
        <v>-2</v>
      </c>
      <c r="C1468">
        <v>0</v>
      </c>
      <c r="D1468">
        <v>0</v>
      </c>
      <c r="E1468">
        <v>0</v>
      </c>
      <c r="F1468">
        <v>0</v>
      </c>
      <c r="G1468">
        <v>0</v>
      </c>
      <c r="H1468" s="2">
        <f>H1467+$H$2*(Table1[[#This Row],[debug'[0']]]-H1467)</f>
        <v>-0.12818996260609089</v>
      </c>
    </row>
    <row r="1469" spans="1:8" x14ac:dyDescent="0.25">
      <c r="A1469">
        <v>2926</v>
      </c>
      <c r="B1469">
        <v>1</v>
      </c>
      <c r="C1469">
        <v>-1</v>
      </c>
      <c r="D1469">
        <v>0</v>
      </c>
      <c r="E1469">
        <v>0</v>
      </c>
      <c r="F1469">
        <v>0</v>
      </c>
      <c r="G1469">
        <v>0</v>
      </c>
      <c r="H1469" s="2">
        <f>H1468+$H$2*(Table1[[#This Row],[debug'[0']]]-H1468)</f>
        <v>-2.186056365477973E-2</v>
      </c>
    </row>
    <row r="1470" spans="1:8" x14ac:dyDescent="0.25">
      <c r="A1470">
        <v>2928</v>
      </c>
      <c r="B1470">
        <v>-1</v>
      </c>
      <c r="C1470">
        <v>0</v>
      </c>
      <c r="D1470">
        <v>0</v>
      </c>
      <c r="E1470">
        <v>0</v>
      </c>
      <c r="F1470">
        <v>0</v>
      </c>
      <c r="G1470">
        <v>0</v>
      </c>
      <c r="H1470" s="2">
        <f>H1469+$H$2*(Table1[[#This Row],[debug'[0']]]-H1469)</f>
        <v>-0.11404803367703788</v>
      </c>
    </row>
    <row r="1471" spans="1:8" x14ac:dyDescent="0.25">
      <c r="A1471">
        <v>2930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 s="2">
        <f>H1470+$H$2*(Table1[[#This Row],[debug'[0']]]-H1470)</f>
        <v>-9.0514801266597805E-3</v>
      </c>
    </row>
    <row r="1472" spans="1:8" x14ac:dyDescent="0.25">
      <c r="A1472">
        <v>2932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 s="2">
        <f>H1471+$H$2*(Table1[[#This Row],[debug'[0']]]-H1471)</f>
        <v>-8.1983982225589287E-3</v>
      </c>
    </row>
    <row r="1473" spans="1:8" x14ac:dyDescent="0.25">
      <c r="A1473">
        <v>2934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 s="2">
        <f>H1472+$H$2*(Table1[[#This Row],[debug'[0']]]-H1472)</f>
        <v>8.6822062213950696E-2</v>
      </c>
    </row>
    <row r="1474" spans="1:8" x14ac:dyDescent="0.25">
      <c r="A1474">
        <v>2936</v>
      </c>
      <c r="B1474">
        <v>0</v>
      </c>
      <c r="C1474">
        <v>0</v>
      </c>
      <c r="D1474">
        <v>1</v>
      </c>
      <c r="E1474">
        <v>0</v>
      </c>
      <c r="F1474">
        <v>0</v>
      </c>
      <c r="G1474">
        <v>0</v>
      </c>
      <c r="H1474" s="2">
        <f>H1473+$H$2*(Table1[[#This Row],[debug'[0']]]-H1473)</f>
        <v>7.8639275629324795E-2</v>
      </c>
    </row>
    <row r="1475" spans="1:8" x14ac:dyDescent="0.25">
      <c r="A1475">
        <v>2938</v>
      </c>
      <c r="B1475">
        <v>1</v>
      </c>
      <c r="C1475">
        <v>0</v>
      </c>
      <c r="D1475">
        <v>1</v>
      </c>
      <c r="E1475">
        <v>0</v>
      </c>
      <c r="F1475">
        <v>0</v>
      </c>
      <c r="G1475">
        <v>0</v>
      </c>
      <c r="H1475" s="2">
        <f>H1474+$H$2*(Table1[[#This Row],[debug'[0']]]-H1474)</f>
        <v>0.16547547811899729</v>
      </c>
    </row>
    <row r="1476" spans="1:8" x14ac:dyDescent="0.25">
      <c r="A1476">
        <v>2940</v>
      </c>
      <c r="B1476">
        <v>1</v>
      </c>
      <c r="C1476">
        <v>1</v>
      </c>
      <c r="D1476">
        <v>0</v>
      </c>
      <c r="E1476">
        <v>0</v>
      </c>
      <c r="F1476">
        <v>0</v>
      </c>
      <c r="G1476">
        <v>0</v>
      </c>
      <c r="H1476" s="2">
        <f>H1475+$H$2*(Table1[[#This Row],[debug'[0']]]-H1475)</f>
        <v>0.24412756133445407</v>
      </c>
    </row>
    <row r="1477" spans="1:8" x14ac:dyDescent="0.25">
      <c r="A1477">
        <v>2942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 s="2">
        <f>H1476+$H$2*(Table1[[#This Row],[debug'[0']]]-H1476)</f>
        <v>0.31536686034533445</v>
      </c>
    </row>
    <row r="1478" spans="1:8" x14ac:dyDescent="0.25">
      <c r="A1478">
        <v>2944</v>
      </c>
      <c r="B1478">
        <v>2</v>
      </c>
      <c r="C1478">
        <v>0</v>
      </c>
      <c r="D1478">
        <v>0</v>
      </c>
      <c r="E1478">
        <v>0</v>
      </c>
      <c r="F1478">
        <v>0</v>
      </c>
      <c r="G1478">
        <v>0</v>
      </c>
      <c r="H1478" s="2">
        <f>H1477+$H$2*(Table1[[#This Row],[debug'[0']]]-H1477)</f>
        <v>0.4741397932113246</v>
      </c>
    </row>
    <row r="1479" spans="1:8" x14ac:dyDescent="0.25">
      <c r="A1479">
        <v>2946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 s="2">
        <f>H1478+$H$2*(Table1[[#This Row],[debug'[0']]]-H1478)</f>
        <v>0.4294531704775062</v>
      </c>
    </row>
    <row r="1480" spans="1:8" x14ac:dyDescent="0.25">
      <c r="A1480">
        <v>2948</v>
      </c>
      <c r="B1480">
        <v>2</v>
      </c>
      <c r="C1480">
        <v>0</v>
      </c>
      <c r="D1480">
        <v>0</v>
      </c>
      <c r="E1480">
        <v>0</v>
      </c>
      <c r="F1480">
        <v>0</v>
      </c>
      <c r="G1480">
        <v>0</v>
      </c>
      <c r="H1480" s="2">
        <f>H1479+$H$2*(Table1[[#This Row],[debug'[0']]]-H1479)</f>
        <v>0.57747372192990443</v>
      </c>
    </row>
    <row r="1481" spans="1:8" x14ac:dyDescent="0.25">
      <c r="A1481">
        <v>2950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 s="2">
        <f>H1480+$H$2*(Table1[[#This Row],[debug'[0']]]-H1480)</f>
        <v>0.52304810585622019</v>
      </c>
    </row>
    <row r="1482" spans="1:8" x14ac:dyDescent="0.25">
      <c r="A1482">
        <v>2952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 s="2">
        <f>H1481+$H$2*(Table1[[#This Row],[debug'[0']]]-H1481)</f>
        <v>0.56799976285895526</v>
      </c>
    </row>
    <row r="1483" spans="1:8" x14ac:dyDescent="0.25">
      <c r="A1483">
        <v>2954</v>
      </c>
      <c r="B1483">
        <v>0</v>
      </c>
      <c r="C1483">
        <v>1</v>
      </c>
      <c r="D1483">
        <v>0</v>
      </c>
      <c r="E1483">
        <v>0</v>
      </c>
      <c r="F1483">
        <v>0</v>
      </c>
      <c r="G1483">
        <v>0</v>
      </c>
      <c r="H1483" s="2">
        <f>H1482+$H$2*(Table1[[#This Row],[debug'[0']]]-H1482)</f>
        <v>0.51446704639180207</v>
      </c>
    </row>
    <row r="1484" spans="1:8" x14ac:dyDescent="0.25">
      <c r="A1484">
        <v>2956</v>
      </c>
      <c r="B1484">
        <v>-1</v>
      </c>
      <c r="C1484">
        <v>0</v>
      </c>
      <c r="D1484">
        <v>0</v>
      </c>
      <c r="E1484">
        <v>0</v>
      </c>
      <c r="F1484">
        <v>0</v>
      </c>
      <c r="G1484">
        <v>0</v>
      </c>
      <c r="H1484" s="2">
        <f>H1483+$H$2*(Table1[[#This Row],[debug'[0']]]-H1483)</f>
        <v>0.37173188998035256</v>
      </c>
    </row>
    <row r="1485" spans="1:8" x14ac:dyDescent="0.25">
      <c r="A1485">
        <v>2958</v>
      </c>
      <c r="B1485">
        <v>0</v>
      </c>
      <c r="C1485">
        <v>1</v>
      </c>
      <c r="D1485">
        <v>0</v>
      </c>
      <c r="E1485">
        <v>0</v>
      </c>
      <c r="F1485">
        <v>0</v>
      </c>
      <c r="G1485">
        <v>0</v>
      </c>
      <c r="H1485" s="2">
        <f>H1484+$H$2*(Table1[[#This Row],[debug'[0']]]-H1484)</f>
        <v>0.33669698474033283</v>
      </c>
    </row>
    <row r="1486" spans="1:8" x14ac:dyDescent="0.25">
      <c r="A1486">
        <v>2960</v>
      </c>
      <c r="B1486">
        <v>-2</v>
      </c>
      <c r="C1486">
        <v>1</v>
      </c>
      <c r="D1486">
        <v>0</v>
      </c>
      <c r="E1486">
        <v>0</v>
      </c>
      <c r="F1486">
        <v>0</v>
      </c>
      <c r="G1486">
        <v>0</v>
      </c>
      <c r="H1486" s="2">
        <f>H1485+$H$2*(Table1[[#This Row],[debug'[0']]]-H1485)</f>
        <v>0.11646848231256335</v>
      </c>
    </row>
    <row r="1487" spans="1:8" x14ac:dyDescent="0.25">
      <c r="A1487">
        <v>2962</v>
      </c>
      <c r="B1487">
        <v>-1</v>
      </c>
      <c r="C1487">
        <v>1</v>
      </c>
      <c r="D1487">
        <v>0</v>
      </c>
      <c r="E1487">
        <v>0</v>
      </c>
      <c r="F1487">
        <v>0</v>
      </c>
      <c r="G1487">
        <v>0</v>
      </c>
      <c r="H1487" s="2">
        <f>H1486+$H$2*(Table1[[#This Row],[debug'[0']]]-H1486)</f>
        <v>1.1243806852632501E-2</v>
      </c>
    </row>
    <row r="1488" spans="1:8" x14ac:dyDescent="0.25">
      <c r="A1488">
        <v>2964</v>
      </c>
      <c r="B1488">
        <v>0</v>
      </c>
      <c r="C1488">
        <v>0</v>
      </c>
      <c r="D1488">
        <v>-1</v>
      </c>
      <c r="E1488">
        <v>0</v>
      </c>
      <c r="F1488">
        <v>0</v>
      </c>
      <c r="G1488">
        <v>0</v>
      </c>
      <c r="H1488" s="2">
        <f>H1487+$H$2*(Table1[[#This Row],[debug'[0']]]-H1487)</f>
        <v>1.0184103022434117E-2</v>
      </c>
    </row>
    <row r="1489" spans="1:8" x14ac:dyDescent="0.25">
      <c r="A1489">
        <v>2966</v>
      </c>
      <c r="B1489">
        <v>0</v>
      </c>
      <c r="C1489">
        <v>1</v>
      </c>
      <c r="D1489">
        <v>-1</v>
      </c>
      <c r="E1489">
        <v>0</v>
      </c>
      <c r="F1489">
        <v>0</v>
      </c>
      <c r="G1489">
        <v>0</v>
      </c>
      <c r="H1489" s="2">
        <f>H1488+$H$2*(Table1[[#This Row],[debug'[0']]]-H1488)</f>
        <v>9.2242739252736978E-3</v>
      </c>
    </row>
    <row r="1490" spans="1:8" x14ac:dyDescent="0.25">
      <c r="A1490">
        <v>2968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 s="2">
        <f>H1489+$H$2*(Table1[[#This Row],[debug'[0']]]-H1489)</f>
        <v>0.10260268619701729</v>
      </c>
    </row>
    <row r="1491" spans="1:8" x14ac:dyDescent="0.25">
      <c r="A1491">
        <v>2970</v>
      </c>
      <c r="B1491">
        <v>-1</v>
      </c>
      <c r="C1491">
        <v>0</v>
      </c>
      <c r="D1491">
        <v>0</v>
      </c>
      <c r="E1491">
        <v>0</v>
      </c>
      <c r="F1491">
        <v>0</v>
      </c>
      <c r="G1491">
        <v>0</v>
      </c>
      <c r="H1491" s="2">
        <f>H1490+$H$2*(Table1[[#This Row],[debug'[0']]]-H1490)</f>
        <v>-1.3151687665303446E-3</v>
      </c>
    </row>
    <row r="1492" spans="1:8" x14ac:dyDescent="0.25">
      <c r="A1492">
        <v>2972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 s="2">
        <f>H1491+$H$2*(Table1[[#This Row],[debug'[0']]]-H1491)</f>
        <v>9.305656257721831E-2</v>
      </c>
    </row>
    <row r="1493" spans="1:8" x14ac:dyDescent="0.25">
      <c r="A1493">
        <v>2974</v>
      </c>
      <c r="B1493">
        <v>-1</v>
      </c>
      <c r="C1493">
        <v>0</v>
      </c>
      <c r="D1493">
        <v>0</v>
      </c>
      <c r="E1493">
        <v>0</v>
      </c>
      <c r="F1493">
        <v>0</v>
      </c>
      <c r="G1493">
        <v>0</v>
      </c>
      <c r="H1493" s="2">
        <f>H1492+$H$2*(Table1[[#This Row],[debug'[0']]]-H1492)</f>
        <v>-9.9615914313027215E-3</v>
      </c>
    </row>
    <row r="1494" spans="1:8" x14ac:dyDescent="0.25">
      <c r="A1494">
        <v>2976</v>
      </c>
      <c r="B1494">
        <v>0</v>
      </c>
      <c r="C1494">
        <v>-1</v>
      </c>
      <c r="D1494">
        <v>0</v>
      </c>
      <c r="E1494">
        <v>0</v>
      </c>
      <c r="F1494">
        <v>0</v>
      </c>
      <c r="G1494">
        <v>0</v>
      </c>
      <c r="H1494" s="2">
        <f>H1493+$H$2*(Table1[[#This Row],[debug'[0']]]-H1493)</f>
        <v>-9.0227335575434123E-3</v>
      </c>
    </row>
    <row r="1495" spans="1:8" x14ac:dyDescent="0.25">
      <c r="A1495">
        <v>2978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 s="2">
        <f>H1494+$H$2*(Table1[[#This Row],[debug'[0']]]-H1494)</f>
        <v>8.6075418653940666E-2</v>
      </c>
    </row>
    <row r="1496" spans="1:8" x14ac:dyDescent="0.25">
      <c r="A1496">
        <v>2980</v>
      </c>
      <c r="B1496">
        <v>-1</v>
      </c>
      <c r="C1496">
        <v>-1</v>
      </c>
      <c r="D1496">
        <v>0</v>
      </c>
      <c r="E1496">
        <v>0</v>
      </c>
      <c r="F1496">
        <v>0</v>
      </c>
      <c r="G1496">
        <v>0</v>
      </c>
      <c r="H1496" s="2">
        <f>H1495+$H$2*(Table1[[#This Row],[debug'[0']]]-H1495)</f>
        <v>-1.6284778040689701E-2</v>
      </c>
    </row>
    <row r="1497" spans="1:8" x14ac:dyDescent="0.25">
      <c r="A1497">
        <v>2982</v>
      </c>
      <c r="B1497">
        <v>1</v>
      </c>
      <c r="C1497">
        <v>-1</v>
      </c>
      <c r="D1497">
        <v>0</v>
      </c>
      <c r="E1497">
        <v>0</v>
      </c>
      <c r="F1497">
        <v>0</v>
      </c>
      <c r="G1497">
        <v>0</v>
      </c>
      <c r="H1497" s="2">
        <f>H1496+$H$2*(Table1[[#This Row],[debug'[0']]]-H1496)</f>
        <v>7.949780573874321E-2</v>
      </c>
    </row>
    <row r="1498" spans="1:8" x14ac:dyDescent="0.25">
      <c r="A1498">
        <v>2984</v>
      </c>
      <c r="B1498">
        <v>-2</v>
      </c>
      <c r="C1498">
        <v>0</v>
      </c>
      <c r="D1498">
        <v>0</v>
      </c>
      <c r="E1498">
        <v>0</v>
      </c>
      <c r="F1498">
        <v>0</v>
      </c>
      <c r="G1498">
        <v>0</v>
      </c>
      <c r="H1498" s="2">
        <f>H1497+$H$2*(Table1[[#This Row],[debug'[0']]]-H1497)</f>
        <v>-0.11649024515120468</v>
      </c>
    </row>
    <row r="1499" spans="1:8" x14ac:dyDescent="0.25">
      <c r="A1499">
        <v>2986</v>
      </c>
      <c r="B1499">
        <v>-1</v>
      </c>
      <c r="C1499">
        <v>-1</v>
      </c>
      <c r="D1499">
        <v>0</v>
      </c>
      <c r="E1499">
        <v>0</v>
      </c>
      <c r="F1499">
        <v>0</v>
      </c>
      <c r="G1499">
        <v>0</v>
      </c>
      <c r="H1499" s="2">
        <f>H1498+$H$2*(Table1[[#This Row],[debug'[0']]]-H1498)</f>
        <v>-0.19975907780744151</v>
      </c>
    </row>
    <row r="1500" spans="1:8" x14ac:dyDescent="0.25">
      <c r="A1500">
        <v>2988</v>
      </c>
      <c r="B1500">
        <v>-2</v>
      </c>
      <c r="C1500">
        <v>0</v>
      </c>
      <c r="D1500">
        <v>0</v>
      </c>
      <c r="E1500">
        <v>0</v>
      </c>
      <c r="F1500">
        <v>0</v>
      </c>
      <c r="G1500">
        <v>0</v>
      </c>
      <c r="H1500" s="2">
        <f>H1499+$H$2*(Table1[[#This Row],[debug'[0']]]-H1499)</f>
        <v>-0.36942778748299721</v>
      </c>
    </row>
    <row r="1501" spans="1:8" x14ac:dyDescent="0.25">
      <c r="A1501">
        <v>2990</v>
      </c>
      <c r="B1501">
        <v>-2</v>
      </c>
      <c r="C1501">
        <v>0</v>
      </c>
      <c r="D1501">
        <v>0</v>
      </c>
      <c r="E1501">
        <v>0</v>
      </c>
      <c r="F1501">
        <v>0</v>
      </c>
      <c r="G1501">
        <v>0</v>
      </c>
      <c r="H1501" s="2">
        <f>H1500+$H$2*(Table1[[#This Row],[debug'[0']]]-H1500)</f>
        <v>-0.52310559800272927</v>
      </c>
    </row>
    <row r="1502" spans="1:8" x14ac:dyDescent="0.25">
      <c r="A1502">
        <v>2992</v>
      </c>
      <c r="B1502">
        <v>-1</v>
      </c>
      <c r="C1502">
        <v>1</v>
      </c>
      <c r="D1502">
        <v>0</v>
      </c>
      <c r="E1502">
        <v>0</v>
      </c>
      <c r="F1502">
        <v>0</v>
      </c>
      <c r="G1502">
        <v>0</v>
      </c>
      <c r="H1502" s="2">
        <f>H1501+$H$2*(Table1[[#This Row],[debug'[0']]]-H1501)</f>
        <v>-0.56805183649831092</v>
      </c>
    </row>
    <row r="1503" spans="1:8" x14ac:dyDescent="0.25">
      <c r="A1503">
        <v>2994</v>
      </c>
      <c r="B1503">
        <v>-3</v>
      </c>
      <c r="C1503">
        <v>1</v>
      </c>
      <c r="D1503">
        <v>0</v>
      </c>
      <c r="E1503">
        <v>0</v>
      </c>
      <c r="F1503">
        <v>0</v>
      </c>
      <c r="G1503">
        <v>0</v>
      </c>
      <c r="H1503" s="2">
        <f>H1502+$H$2*(Table1[[#This Row],[debug'[0']]]-H1502)</f>
        <v>-0.79725755102935381</v>
      </c>
    </row>
    <row r="1504" spans="1:8" x14ac:dyDescent="0.25">
      <c r="A1504">
        <v>2996</v>
      </c>
      <c r="B1504">
        <v>1</v>
      </c>
      <c r="C1504">
        <v>-1</v>
      </c>
      <c r="D1504">
        <v>0</v>
      </c>
      <c r="E1504">
        <v>0</v>
      </c>
      <c r="F1504">
        <v>0</v>
      </c>
      <c r="G1504">
        <v>0</v>
      </c>
      <c r="H1504" s="2">
        <f>H1503+$H$2*(Table1[[#This Row],[debug'[0']]]-H1503)</f>
        <v>-0.62787001746167581</v>
      </c>
    </row>
    <row r="1505" spans="1:8" x14ac:dyDescent="0.25">
      <c r="A1505">
        <v>2998</v>
      </c>
      <c r="B1505">
        <v>1</v>
      </c>
      <c r="C1505">
        <v>-1</v>
      </c>
      <c r="D1505">
        <v>0</v>
      </c>
      <c r="E1505">
        <v>0</v>
      </c>
      <c r="F1505">
        <v>0</v>
      </c>
      <c r="G1505">
        <v>0</v>
      </c>
      <c r="H1505" s="2">
        <f>H1504+$H$2*(Table1[[#This Row],[debug'[0']]]-H1504)</f>
        <v>-0.47444688282597514</v>
      </c>
    </row>
    <row r="1506" spans="1:8" x14ac:dyDescent="0.25">
      <c r="A1506">
        <v>3000</v>
      </c>
      <c r="B1506">
        <v>-1</v>
      </c>
      <c r="C1506">
        <v>0</v>
      </c>
      <c r="D1506">
        <v>0</v>
      </c>
      <c r="E1506">
        <v>-1</v>
      </c>
      <c r="F1506">
        <v>0</v>
      </c>
      <c r="G1506">
        <v>0</v>
      </c>
      <c r="H1506" s="2">
        <f>H1505+$H$2*(Table1[[#This Row],[debug'[0']]]-H1505)</f>
        <v>-0.52397909718552915</v>
      </c>
    </row>
    <row r="1507" spans="1:8" x14ac:dyDescent="0.25">
      <c r="A1507">
        <v>3002</v>
      </c>
      <c r="B1507">
        <v>1</v>
      </c>
      <c r="C1507">
        <v>-1</v>
      </c>
      <c r="D1507">
        <v>0</v>
      </c>
      <c r="E1507">
        <v>0</v>
      </c>
      <c r="F1507">
        <v>0</v>
      </c>
      <c r="G1507">
        <v>0</v>
      </c>
      <c r="H1507" s="2">
        <f>H1506+$H$2*(Table1[[#This Row],[debug'[0']]]-H1506)</f>
        <v>-0.38034745110725521</v>
      </c>
    </row>
    <row r="1508" spans="1:8" x14ac:dyDescent="0.25">
      <c r="A1508">
        <v>3004</v>
      </c>
      <c r="B1508">
        <v>0</v>
      </c>
      <c r="C1508">
        <v>0</v>
      </c>
      <c r="D1508">
        <v>0</v>
      </c>
      <c r="E1508">
        <v>-1</v>
      </c>
      <c r="F1508">
        <v>0</v>
      </c>
      <c r="G1508">
        <v>0</v>
      </c>
      <c r="H1508" s="2">
        <f>H1507+$H$2*(Table1[[#This Row],[debug'[0']]]-H1507)</f>
        <v>-0.34450054836095051</v>
      </c>
    </row>
    <row r="1509" spans="1:8" x14ac:dyDescent="0.25">
      <c r="A1509">
        <v>3006</v>
      </c>
      <c r="B1509">
        <v>2</v>
      </c>
      <c r="C1509">
        <v>-1</v>
      </c>
      <c r="D1509">
        <v>0</v>
      </c>
      <c r="E1509">
        <v>0</v>
      </c>
      <c r="F1509">
        <v>0</v>
      </c>
      <c r="G1509">
        <v>0</v>
      </c>
      <c r="H1509" s="2">
        <f>H1508+$H$2*(Table1[[#This Row],[debug'[0']]]-H1508)</f>
        <v>-0.12353657738891041</v>
      </c>
    </row>
    <row r="1510" spans="1:8" x14ac:dyDescent="0.25">
      <c r="A1510">
        <v>3008</v>
      </c>
      <c r="B1510">
        <v>-1</v>
      </c>
      <c r="C1510">
        <v>-1</v>
      </c>
      <c r="D1510">
        <v>0</v>
      </c>
      <c r="E1510">
        <v>-1</v>
      </c>
      <c r="F1510">
        <v>0</v>
      </c>
      <c r="G1510">
        <v>0</v>
      </c>
      <c r="H1510" s="2">
        <f>H1509+$H$2*(Table1[[#This Row],[debug'[0']]]-H1509)</f>
        <v>-0.20614130887736537</v>
      </c>
    </row>
    <row r="1511" spans="1:8" x14ac:dyDescent="0.25">
      <c r="A1511">
        <v>3010</v>
      </c>
      <c r="B1511">
        <v>1</v>
      </c>
      <c r="C1511">
        <v>-1</v>
      </c>
      <c r="D1511">
        <v>0</v>
      </c>
      <c r="E1511">
        <v>-1</v>
      </c>
      <c r="F1511">
        <v>0</v>
      </c>
      <c r="G1511">
        <v>0</v>
      </c>
      <c r="H1511" s="2">
        <f>H1510+$H$2*(Table1[[#This Row],[debug'[0']]]-H1510)</f>
        <v>-9.2465168622556118E-2</v>
      </c>
    </row>
    <row r="1512" spans="1:8" x14ac:dyDescent="0.25">
      <c r="A1512">
        <v>3012</v>
      </c>
      <c r="B1512">
        <v>-1</v>
      </c>
      <c r="C1512">
        <v>0</v>
      </c>
      <c r="D1512">
        <v>0</v>
      </c>
      <c r="E1512">
        <v>-1</v>
      </c>
      <c r="F1512">
        <v>0</v>
      </c>
      <c r="G1512">
        <v>0</v>
      </c>
      <c r="H1512" s="2">
        <f>H1511+$H$2*(Table1[[#This Row],[debug'[0']]]-H1511)</f>
        <v>-0.177998311396523</v>
      </c>
    </row>
    <row r="1513" spans="1:8" x14ac:dyDescent="0.25">
      <c r="A1513">
        <v>3014</v>
      </c>
      <c r="B1513">
        <v>-1</v>
      </c>
      <c r="C1513">
        <v>-1</v>
      </c>
      <c r="D1513">
        <v>0</v>
      </c>
      <c r="E1513">
        <v>-1</v>
      </c>
      <c r="F1513">
        <v>0</v>
      </c>
      <c r="G1513">
        <v>0</v>
      </c>
      <c r="H1513" s="2">
        <f>H1512+$H$2*(Table1[[#This Row],[debug'[0']]]-H1512)</f>
        <v>-0.25547014538117563</v>
      </c>
    </row>
    <row r="1514" spans="1:8" x14ac:dyDescent="0.25">
      <c r="A1514">
        <v>3016</v>
      </c>
      <c r="B1514">
        <v>-2</v>
      </c>
      <c r="C1514">
        <v>0</v>
      </c>
      <c r="D1514">
        <v>0</v>
      </c>
      <c r="E1514">
        <v>-1</v>
      </c>
      <c r="F1514">
        <v>0</v>
      </c>
      <c r="G1514">
        <v>0</v>
      </c>
      <c r="H1514" s="2">
        <f>H1513+$H$2*(Table1[[#This Row],[debug'[0']]]-H1513)</f>
        <v>-0.4198882106383327</v>
      </c>
    </row>
    <row r="1515" spans="1:8" x14ac:dyDescent="0.25">
      <c r="A1515">
        <v>3018</v>
      </c>
      <c r="B1515">
        <v>-1</v>
      </c>
      <c r="C1515">
        <v>0</v>
      </c>
      <c r="D1515">
        <v>0</v>
      </c>
      <c r="E1515">
        <v>-1</v>
      </c>
      <c r="F1515">
        <v>0</v>
      </c>
      <c r="G1515">
        <v>0</v>
      </c>
      <c r="H1515" s="2">
        <f>H1514+$H$2*(Table1[[#This Row],[debug'[0']]]-H1514)</f>
        <v>-0.47456245870991598</v>
      </c>
    </row>
    <row r="1516" spans="1:8" x14ac:dyDescent="0.25">
      <c r="A1516">
        <v>3020</v>
      </c>
      <c r="B1516">
        <v>-1</v>
      </c>
      <c r="C1516">
        <v>1</v>
      </c>
      <c r="D1516">
        <v>0</v>
      </c>
      <c r="E1516">
        <v>-1</v>
      </c>
      <c r="F1516">
        <v>0</v>
      </c>
      <c r="G1516">
        <v>0</v>
      </c>
      <c r="H1516" s="2">
        <f>H1515+$H$2*(Table1[[#This Row],[debug'[0']]]-H1515)</f>
        <v>-0.52408378029903235</v>
      </c>
    </row>
    <row r="1517" spans="1:8" x14ac:dyDescent="0.25">
      <c r="A1517">
        <v>3022</v>
      </c>
      <c r="B1517">
        <v>-3</v>
      </c>
      <c r="C1517">
        <v>1</v>
      </c>
      <c r="D1517">
        <v>0</v>
      </c>
      <c r="E1517">
        <v>-1</v>
      </c>
      <c r="F1517">
        <v>0</v>
      </c>
      <c r="G1517">
        <v>0</v>
      </c>
      <c r="H1517" s="2">
        <f>H1516+$H$2*(Table1[[#This Row],[debug'[0']]]-H1516)</f>
        <v>-0.7574333865005235</v>
      </c>
    </row>
    <row r="1518" spans="1:8" x14ac:dyDescent="0.25">
      <c r="A1518">
        <v>3024</v>
      </c>
      <c r="B1518">
        <v>0</v>
      </c>
      <c r="C1518">
        <v>1</v>
      </c>
      <c r="D1518">
        <v>0</v>
      </c>
      <c r="E1518">
        <v>-1</v>
      </c>
      <c r="F1518">
        <v>0</v>
      </c>
      <c r="G1518">
        <v>0</v>
      </c>
      <c r="H1518" s="2">
        <f>H1517+$H$2*(Table1[[#This Row],[debug'[0']]]-H1517)</f>
        <v>-0.68604697162211303</v>
      </c>
    </row>
    <row r="1519" spans="1:8" x14ac:dyDescent="0.25">
      <c r="A1519">
        <v>3026</v>
      </c>
      <c r="B1519">
        <v>-2</v>
      </c>
      <c r="C1519">
        <v>1</v>
      </c>
      <c r="D1519">
        <v>0</v>
      </c>
      <c r="E1519">
        <v>-1</v>
      </c>
      <c r="F1519">
        <v>0</v>
      </c>
      <c r="G1519">
        <v>0</v>
      </c>
      <c r="H1519" s="2">
        <f>H1518+$H$2*(Table1[[#This Row],[debug'[0']]]-H1518)</f>
        <v>-0.80988412705553392</v>
      </c>
    </row>
    <row r="1520" spans="1:8" x14ac:dyDescent="0.25">
      <c r="A1520">
        <v>3028</v>
      </c>
      <c r="B1520">
        <v>1</v>
      </c>
      <c r="C1520">
        <v>1</v>
      </c>
      <c r="D1520">
        <v>0</v>
      </c>
      <c r="E1520">
        <v>0</v>
      </c>
      <c r="F1520">
        <v>0</v>
      </c>
      <c r="G1520">
        <v>0</v>
      </c>
      <c r="H1520" s="2">
        <f>H1519+$H$2*(Table1[[#This Row],[debug'[0']]]-H1519)</f>
        <v>-0.63930656673334063</v>
      </c>
    </row>
    <row r="1521" spans="1:8" x14ac:dyDescent="0.25">
      <c r="A1521">
        <v>3030</v>
      </c>
      <c r="B1521">
        <v>0</v>
      </c>
      <c r="C1521">
        <v>1</v>
      </c>
      <c r="D1521">
        <v>0</v>
      </c>
      <c r="E1521">
        <v>0</v>
      </c>
      <c r="F1521">
        <v>0</v>
      </c>
      <c r="G1521">
        <v>0</v>
      </c>
      <c r="H1521" s="2">
        <f>H1520+$H$2*(Table1[[#This Row],[debug'[0']]]-H1520)</f>
        <v>-0.57905334233010541</v>
      </c>
    </row>
    <row r="1522" spans="1:8" x14ac:dyDescent="0.25">
      <c r="A1522">
        <v>3032</v>
      </c>
      <c r="B1522">
        <v>0</v>
      </c>
      <c r="C1522">
        <v>1</v>
      </c>
      <c r="D1522">
        <v>0</v>
      </c>
      <c r="E1522">
        <v>-1</v>
      </c>
      <c r="F1522">
        <v>0</v>
      </c>
      <c r="G1522">
        <v>0</v>
      </c>
      <c r="H1522" s="2">
        <f>H1521+$H$2*(Table1[[#This Row],[debug'[0']]]-H1521)</f>
        <v>-0.52447885054107912</v>
      </c>
    </row>
    <row r="1523" spans="1:8" x14ac:dyDescent="0.25">
      <c r="A1523">
        <v>3034</v>
      </c>
      <c r="B1523">
        <v>1</v>
      </c>
      <c r="C1523">
        <v>1</v>
      </c>
      <c r="D1523">
        <v>0</v>
      </c>
      <c r="E1523">
        <v>0</v>
      </c>
      <c r="F1523">
        <v>0</v>
      </c>
      <c r="G1523">
        <v>0</v>
      </c>
      <c r="H1523" s="2">
        <f>H1522+$H$2*(Table1[[#This Row],[debug'[0']]]-H1522)</f>
        <v>-0.38080010381869311</v>
      </c>
    </row>
    <row r="1524" spans="1:8" x14ac:dyDescent="0.25">
      <c r="A1524">
        <v>3036</v>
      </c>
      <c r="B1524">
        <v>0</v>
      </c>
      <c r="C1524">
        <v>1</v>
      </c>
      <c r="D1524">
        <v>0</v>
      </c>
      <c r="E1524">
        <v>-1</v>
      </c>
      <c r="F1524">
        <v>0</v>
      </c>
      <c r="G1524">
        <v>0</v>
      </c>
      <c r="H1524" s="2">
        <f>H1523+$H$2*(Table1[[#This Row],[debug'[0']]]-H1523)</f>
        <v>-0.34491053955940199</v>
      </c>
    </row>
    <row r="1525" spans="1:8" x14ac:dyDescent="0.25">
      <c r="A1525">
        <v>3038</v>
      </c>
      <c r="B1525">
        <v>1</v>
      </c>
      <c r="C1525">
        <v>1</v>
      </c>
      <c r="D1525">
        <v>0</v>
      </c>
      <c r="E1525">
        <v>0</v>
      </c>
      <c r="F1525">
        <v>0</v>
      </c>
      <c r="G1525">
        <v>0</v>
      </c>
      <c r="H1525" s="2">
        <f>H1524+$H$2*(Table1[[#This Row],[debug'[0']]]-H1524)</f>
        <v>-0.21815570743494292</v>
      </c>
    </row>
    <row r="1526" spans="1:8" x14ac:dyDescent="0.25">
      <c r="A1526">
        <v>3040</v>
      </c>
      <c r="B1526">
        <v>0</v>
      </c>
      <c r="C1526">
        <v>1</v>
      </c>
      <c r="D1526">
        <v>0</v>
      </c>
      <c r="E1526">
        <v>0</v>
      </c>
      <c r="F1526">
        <v>0</v>
      </c>
      <c r="G1526">
        <v>0</v>
      </c>
      <c r="H1526" s="2">
        <f>H1525+$H$2*(Table1[[#This Row],[debug'[0']]]-H1525)</f>
        <v>-0.1975950164004539</v>
      </c>
    </row>
    <row r="1527" spans="1:8" x14ac:dyDescent="0.25">
      <c r="A1527">
        <v>3042</v>
      </c>
      <c r="B1527">
        <v>2</v>
      </c>
      <c r="C1527">
        <v>1</v>
      </c>
      <c r="D1527">
        <v>0</v>
      </c>
      <c r="E1527">
        <v>0</v>
      </c>
      <c r="F1527">
        <v>0</v>
      </c>
      <c r="G1527">
        <v>0</v>
      </c>
      <c r="H1527" s="2">
        <f>H1526+$H$2*(Table1[[#This Row],[debug'[0']]]-H1526)</f>
        <v>9.5234343722223058E-3</v>
      </c>
    </row>
    <row r="1528" spans="1:8" x14ac:dyDescent="0.25">
      <c r="A1528">
        <v>3044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0</v>
      </c>
      <c r="H1528" s="2">
        <f>H1527+$H$2*(Table1[[#This Row],[debug'[0']]]-H1527)</f>
        <v>8.6258718284007614E-3</v>
      </c>
    </row>
    <row r="1529" spans="1:8" x14ac:dyDescent="0.25">
      <c r="A1529">
        <v>3046</v>
      </c>
      <c r="B1529">
        <v>2</v>
      </c>
      <c r="C1529">
        <v>0</v>
      </c>
      <c r="D1529">
        <v>0</v>
      </c>
      <c r="E1529">
        <v>0</v>
      </c>
      <c r="F1529">
        <v>0</v>
      </c>
      <c r="G1529">
        <v>0</v>
      </c>
      <c r="H1529" s="2">
        <f>H1528+$H$2*(Table1[[#This Row],[debug'[0']]]-H1528)</f>
        <v>0.19630846177678102</v>
      </c>
    </row>
    <row r="1530" spans="1:8" x14ac:dyDescent="0.25">
      <c r="A1530">
        <v>3048</v>
      </c>
      <c r="B1530">
        <v>0</v>
      </c>
      <c r="C1530">
        <v>0</v>
      </c>
      <c r="D1530">
        <v>-1</v>
      </c>
      <c r="E1530">
        <v>0</v>
      </c>
      <c r="F1530">
        <v>0</v>
      </c>
      <c r="G1530">
        <v>0</v>
      </c>
      <c r="H1530" s="2">
        <f>H1529+$H$2*(Table1[[#This Row],[debug'[0']]]-H1529)</f>
        <v>0.17780682513611759</v>
      </c>
    </row>
    <row r="1531" spans="1:8" x14ac:dyDescent="0.25">
      <c r="A1531">
        <v>3050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0</v>
      </c>
      <c r="H1531" s="2">
        <f>H1530+$H$2*(Table1[[#This Row],[debug'[0']]]-H1530)</f>
        <v>0.25529670627563883</v>
      </c>
    </row>
    <row r="1532" spans="1:8" x14ac:dyDescent="0.25">
      <c r="A1532">
        <v>3052</v>
      </c>
      <c r="B1532">
        <v>-1</v>
      </c>
      <c r="C1532">
        <v>1</v>
      </c>
      <c r="D1532">
        <v>0</v>
      </c>
      <c r="E1532">
        <v>0</v>
      </c>
      <c r="F1532">
        <v>0</v>
      </c>
      <c r="G1532">
        <v>0</v>
      </c>
      <c r="H1532" s="2">
        <f>H1531+$H$2*(Table1[[#This Row],[debug'[0']]]-H1531)</f>
        <v>0.1369877789603085</v>
      </c>
    </row>
    <row r="1533" spans="1:8" x14ac:dyDescent="0.25">
      <c r="A1533">
        <v>3054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 s="2">
        <f>H1532+$H$2*(Table1[[#This Row],[debug'[0']]]-H1532)</f>
        <v>0.21832476456760366</v>
      </c>
    </row>
    <row r="1534" spans="1:8" x14ac:dyDescent="0.25">
      <c r="A1534">
        <v>3056</v>
      </c>
      <c r="B1534">
        <v>-1</v>
      </c>
      <c r="C1534">
        <v>1</v>
      </c>
      <c r="D1534">
        <v>-1</v>
      </c>
      <c r="E1534">
        <v>0</v>
      </c>
      <c r="F1534">
        <v>1</v>
      </c>
      <c r="G1534">
        <v>0</v>
      </c>
      <c r="H1534" s="2">
        <f>H1533+$H$2*(Table1[[#This Row],[debug'[0']]]-H1533)</f>
        <v>0.10350036066604074</v>
      </c>
    </row>
    <row r="1535" spans="1:8" x14ac:dyDescent="0.25">
      <c r="A1535">
        <v>3058</v>
      </c>
      <c r="B1535">
        <v>1</v>
      </c>
      <c r="C1535">
        <v>0</v>
      </c>
      <c r="D1535">
        <v>-1</v>
      </c>
      <c r="E1535">
        <v>0</v>
      </c>
      <c r="F1535">
        <v>1</v>
      </c>
      <c r="G1535">
        <v>0</v>
      </c>
      <c r="H1535" s="2">
        <f>H1534+$H$2*(Table1[[#This Row],[debug'[0']]]-H1534)</f>
        <v>0.1879934610923647</v>
      </c>
    </row>
    <row r="1536" spans="1:8" x14ac:dyDescent="0.25">
      <c r="A1536">
        <v>3060</v>
      </c>
      <c r="B1536">
        <v>0</v>
      </c>
      <c r="C1536">
        <v>1</v>
      </c>
      <c r="D1536">
        <v>0</v>
      </c>
      <c r="E1536">
        <v>0</v>
      </c>
      <c r="F1536">
        <v>1</v>
      </c>
      <c r="G1536">
        <v>0</v>
      </c>
      <c r="H1536" s="2">
        <f>H1535+$H$2*(Table1[[#This Row],[debug'[0']]]-H1535)</f>
        <v>0.17027549480364396</v>
      </c>
    </row>
    <row r="1537" spans="1:8" x14ac:dyDescent="0.25">
      <c r="A1537">
        <v>3062</v>
      </c>
      <c r="B1537">
        <v>0</v>
      </c>
      <c r="C1537">
        <v>0</v>
      </c>
      <c r="D1537">
        <v>0</v>
      </c>
      <c r="E1537">
        <v>0</v>
      </c>
      <c r="F1537">
        <v>1</v>
      </c>
      <c r="G1537">
        <v>0</v>
      </c>
      <c r="H1537" s="2">
        <f>H1536+$H$2*(Table1[[#This Row],[debug'[0']]]-H1536)</f>
        <v>0.15422740749679911</v>
      </c>
    </row>
    <row r="1538" spans="1:8" x14ac:dyDescent="0.25">
      <c r="A1538">
        <v>3064</v>
      </c>
      <c r="B1538">
        <v>1</v>
      </c>
      <c r="C1538">
        <v>0</v>
      </c>
      <c r="D1538">
        <v>0</v>
      </c>
      <c r="E1538">
        <v>0</v>
      </c>
      <c r="F1538">
        <v>1</v>
      </c>
      <c r="G1538">
        <v>0</v>
      </c>
      <c r="H1538" s="2">
        <f>H1537+$H$2*(Table1[[#This Row],[debug'[0']]]-H1537)</f>
        <v>0.23393959639326861</v>
      </c>
    </row>
    <row r="1539" spans="1:8" x14ac:dyDescent="0.25">
      <c r="A1539">
        <v>3066</v>
      </c>
      <c r="B1539">
        <v>-1</v>
      </c>
      <c r="C1539">
        <v>1</v>
      </c>
      <c r="D1539">
        <v>0</v>
      </c>
      <c r="E1539">
        <v>0</v>
      </c>
      <c r="F1539">
        <v>1</v>
      </c>
      <c r="G1539">
        <v>0</v>
      </c>
      <c r="H1539" s="2">
        <f>H1538+$H$2*(Table1[[#This Row],[debug'[0']]]-H1538)</f>
        <v>0.1176435292631892</v>
      </c>
    </row>
    <row r="1540" spans="1:8" x14ac:dyDescent="0.25">
      <c r="A1540">
        <v>3068</v>
      </c>
      <c r="B1540">
        <v>1</v>
      </c>
      <c r="C1540">
        <v>0</v>
      </c>
      <c r="D1540">
        <v>0</v>
      </c>
      <c r="E1540">
        <v>0</v>
      </c>
      <c r="F1540">
        <v>1</v>
      </c>
      <c r="G1540">
        <v>0</v>
      </c>
      <c r="H1540" s="2">
        <f>H1539+$H$2*(Table1[[#This Row],[debug'[0']]]-H1539)</f>
        <v>0.20080366745261466</v>
      </c>
    </row>
    <row r="1541" spans="1:8" x14ac:dyDescent="0.25">
      <c r="A1541">
        <v>3070</v>
      </c>
      <c r="B1541">
        <v>0</v>
      </c>
      <c r="C1541">
        <v>1</v>
      </c>
      <c r="D1541">
        <v>0</v>
      </c>
      <c r="E1541">
        <v>0</v>
      </c>
      <c r="F1541">
        <v>1</v>
      </c>
      <c r="G1541">
        <v>0</v>
      </c>
      <c r="H1541" s="2">
        <f>H1540+$H$2*(Table1[[#This Row],[debug'[0']]]-H1540)</f>
        <v>0.18187836765812398</v>
      </c>
    </row>
    <row r="1542" spans="1:8" x14ac:dyDescent="0.25">
      <c r="A1542">
        <v>3072</v>
      </c>
      <c r="B1542">
        <v>0</v>
      </c>
      <c r="C1542">
        <v>1</v>
      </c>
      <c r="D1542">
        <v>0</v>
      </c>
      <c r="E1542">
        <v>0</v>
      </c>
      <c r="F1542">
        <v>1</v>
      </c>
      <c r="G1542">
        <v>0</v>
      </c>
      <c r="H1542" s="2">
        <f>H1541+$H$2*(Table1[[#This Row],[debug'[0']]]-H1541)</f>
        <v>0.16473673534767402</v>
      </c>
    </row>
    <row r="1543" spans="1:8" x14ac:dyDescent="0.25">
      <c r="A1543">
        <v>3074</v>
      </c>
      <c r="B1543">
        <v>-1</v>
      </c>
      <c r="C1543">
        <v>1</v>
      </c>
      <c r="D1543">
        <v>0</v>
      </c>
      <c r="E1543">
        <v>0</v>
      </c>
      <c r="F1543">
        <v>1</v>
      </c>
      <c r="G1543">
        <v>0</v>
      </c>
      <c r="H1543" s="2">
        <f>H1542+$H$2*(Table1[[#This Row],[debug'[0']]]-H1542)</f>
        <v>5.4962884213641663E-2</v>
      </c>
    </row>
    <row r="1544" spans="1:8" x14ac:dyDescent="0.25">
      <c r="A1544">
        <v>3076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 s="2">
        <f>H1543+$H$2*(Table1[[#This Row],[debug'[0']]]-H1543)</f>
        <v>0.14403053402336496</v>
      </c>
    </row>
    <row r="1545" spans="1:8" x14ac:dyDescent="0.25">
      <c r="A1545">
        <v>3078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 s="2">
        <f>H1544+$H$2*(Table1[[#This Row],[debug'[0']]]-H1544)</f>
        <v>0.22470375560364619</v>
      </c>
    </row>
    <row r="1546" spans="1:8" x14ac:dyDescent="0.25">
      <c r="A1546">
        <v>3080</v>
      </c>
      <c r="B1546">
        <v>0</v>
      </c>
      <c r="C1546">
        <v>0</v>
      </c>
      <c r="D1546">
        <v>1</v>
      </c>
      <c r="E1546">
        <v>0</v>
      </c>
      <c r="F1546">
        <v>0</v>
      </c>
      <c r="G1546">
        <v>0</v>
      </c>
      <c r="H1546" s="2">
        <f>H1545+$H$2*(Table1[[#This Row],[debug'[0']]]-H1545)</f>
        <v>0.20352592556849267</v>
      </c>
    </row>
    <row r="1547" spans="1:8" x14ac:dyDescent="0.25">
      <c r="A1547">
        <v>3082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0</v>
      </c>
      <c r="H1547" s="2">
        <f>H1546+$H$2*(Table1[[#This Row],[debug'[0']]]-H1546)</f>
        <v>0.18434405899106149</v>
      </c>
    </row>
    <row r="1548" spans="1:8" x14ac:dyDescent="0.25">
      <c r="A1548">
        <v>3084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 s="2">
        <f>H1547+$H$2*(Table1[[#This Row],[debug'[0']]]-H1547)</f>
        <v>0.26121782035497798</v>
      </c>
    </row>
    <row r="1549" spans="1:8" x14ac:dyDescent="0.25">
      <c r="A1549">
        <v>3086</v>
      </c>
      <c r="B1549">
        <v>-1</v>
      </c>
      <c r="C1549">
        <v>0</v>
      </c>
      <c r="D1549">
        <v>0</v>
      </c>
      <c r="E1549">
        <v>0</v>
      </c>
      <c r="F1549">
        <v>0</v>
      </c>
      <c r="G1549">
        <v>0</v>
      </c>
      <c r="H1549" s="2">
        <f>H1548+$H$2*(Table1[[#This Row],[debug'[0']]]-H1548)</f>
        <v>0.14235084118486607</v>
      </c>
    </row>
    <row r="1550" spans="1:8" x14ac:dyDescent="0.25">
      <c r="A1550">
        <v>3088</v>
      </c>
      <c r="B1550">
        <v>1</v>
      </c>
      <c r="C1550">
        <v>-1</v>
      </c>
      <c r="D1550">
        <v>0</v>
      </c>
      <c r="E1550">
        <v>0</v>
      </c>
      <c r="F1550">
        <v>0</v>
      </c>
      <c r="G1550">
        <v>0</v>
      </c>
      <c r="H1550" s="2">
        <f>H1549+$H$2*(Table1[[#This Row],[debug'[0']]]-H1549)</f>
        <v>0.22318237008559877</v>
      </c>
    </row>
    <row r="1551" spans="1:8" x14ac:dyDescent="0.25">
      <c r="A1551">
        <v>3090</v>
      </c>
      <c r="B1551">
        <v>-1</v>
      </c>
      <c r="C1551">
        <v>0</v>
      </c>
      <c r="D1551">
        <v>0</v>
      </c>
      <c r="E1551">
        <v>0</v>
      </c>
      <c r="F1551">
        <v>0</v>
      </c>
      <c r="G1551">
        <v>0</v>
      </c>
      <c r="H1551" s="2">
        <f>H1550+$H$2*(Table1[[#This Row],[debug'[0']]]-H1550)</f>
        <v>0.10790014764975471</v>
      </c>
    </row>
    <row r="1552" spans="1:8" x14ac:dyDescent="0.25">
      <c r="A1552">
        <v>3092</v>
      </c>
      <c r="B1552">
        <v>0</v>
      </c>
      <c r="C1552">
        <v>-1</v>
      </c>
      <c r="D1552">
        <v>0</v>
      </c>
      <c r="E1552">
        <v>0</v>
      </c>
      <c r="F1552">
        <v>0</v>
      </c>
      <c r="G1552">
        <v>0</v>
      </c>
      <c r="H1552" s="2">
        <f>H1551+$H$2*(Table1[[#This Row],[debug'[0']]]-H1551)</f>
        <v>9.7730798314423009E-2</v>
      </c>
    </row>
    <row r="1553" spans="1:8" x14ac:dyDescent="0.25">
      <c r="A1553">
        <v>3094</v>
      </c>
      <c r="B1553">
        <v>1</v>
      </c>
      <c r="C1553">
        <v>-1</v>
      </c>
      <c r="D1553">
        <v>0</v>
      </c>
      <c r="E1553">
        <v>0</v>
      </c>
      <c r="F1553">
        <v>0</v>
      </c>
      <c r="G1553">
        <v>0</v>
      </c>
      <c r="H1553" s="2">
        <f>H1552+$H$2*(Table1[[#This Row],[debug'[0']]]-H1552)</f>
        <v>0.18276766718169507</v>
      </c>
    </row>
    <row r="1554" spans="1:8" x14ac:dyDescent="0.25">
      <c r="A1554">
        <v>3096</v>
      </c>
      <c r="B1554">
        <v>0</v>
      </c>
      <c r="C1554">
        <v>-1</v>
      </c>
      <c r="D1554">
        <v>0</v>
      </c>
      <c r="E1554">
        <v>0</v>
      </c>
      <c r="F1554">
        <v>0</v>
      </c>
      <c r="G1554">
        <v>0</v>
      </c>
      <c r="H1554" s="2">
        <f>H1553+$H$2*(Table1[[#This Row],[debug'[0']]]-H1553)</f>
        <v>0.16554222036574234</v>
      </c>
    </row>
    <row r="1555" spans="1:8" x14ac:dyDescent="0.25">
      <c r="A1555">
        <v>3098</v>
      </c>
      <c r="B1555">
        <v>2</v>
      </c>
      <c r="C1555">
        <v>-2</v>
      </c>
      <c r="D1555">
        <v>0</v>
      </c>
      <c r="E1555">
        <v>0</v>
      </c>
      <c r="F1555">
        <v>0</v>
      </c>
      <c r="G1555">
        <v>0</v>
      </c>
      <c r="H1555" s="2">
        <f>H1554+$H$2*(Table1[[#This Row],[debug'[0']]]-H1554)</f>
        <v>0.33843579288033115</v>
      </c>
    </row>
    <row r="1556" spans="1:8" x14ac:dyDescent="0.25">
      <c r="A1556">
        <v>3100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 s="2">
        <f>H1555+$H$2*(Table1[[#This Row],[debug'[0']]]-H1555)</f>
        <v>0.3065389708615906</v>
      </c>
    </row>
    <row r="1557" spans="1:8" x14ac:dyDescent="0.25">
      <c r="A1557">
        <v>3102</v>
      </c>
      <c r="B1557">
        <v>1</v>
      </c>
      <c r="C1557">
        <v>-2</v>
      </c>
      <c r="D1557">
        <v>0</v>
      </c>
      <c r="E1557">
        <v>0</v>
      </c>
      <c r="F1557">
        <v>0</v>
      </c>
      <c r="G1557">
        <v>0</v>
      </c>
      <c r="H1557" s="2">
        <f>H1556+$H$2*(Table1[[#This Row],[debug'[0']]]-H1556)</f>
        <v>0.37189613310235192</v>
      </c>
    </row>
    <row r="1558" spans="1:8" x14ac:dyDescent="0.25">
      <c r="A1558">
        <v>3104</v>
      </c>
      <c r="B1558">
        <v>0</v>
      </c>
      <c r="C1558">
        <v>-1</v>
      </c>
      <c r="D1558">
        <v>0</v>
      </c>
      <c r="E1558">
        <v>0</v>
      </c>
      <c r="F1558">
        <v>0</v>
      </c>
      <c r="G1558">
        <v>0</v>
      </c>
      <c r="H1558" s="2">
        <f>H1557+$H$2*(Table1[[#This Row],[debug'[0']]]-H1557)</f>
        <v>0.33684574831276792</v>
      </c>
    </row>
    <row r="1559" spans="1:8" x14ac:dyDescent="0.25">
      <c r="A1559">
        <v>3106</v>
      </c>
      <c r="B1559">
        <v>0</v>
      </c>
      <c r="C1559">
        <v>-1</v>
      </c>
      <c r="D1559">
        <v>0</v>
      </c>
      <c r="E1559">
        <v>0</v>
      </c>
      <c r="F1559">
        <v>0</v>
      </c>
      <c r="G1559">
        <v>0</v>
      </c>
      <c r="H1559" s="2">
        <f>H1558+$H$2*(Table1[[#This Row],[debug'[0']]]-H1558)</f>
        <v>0.30509878446399746</v>
      </c>
    </row>
    <row r="1560" spans="1:8" x14ac:dyDescent="0.25">
      <c r="A1560">
        <v>3108</v>
      </c>
      <c r="B1560">
        <v>-2</v>
      </c>
      <c r="C1560">
        <v>0</v>
      </c>
      <c r="D1560">
        <v>0</v>
      </c>
      <c r="E1560">
        <v>0</v>
      </c>
      <c r="F1560">
        <v>0</v>
      </c>
      <c r="G1560">
        <v>0</v>
      </c>
      <c r="H1560" s="2">
        <f>H1559+$H$2*(Table1[[#This Row],[debug'[0']]]-H1559)</f>
        <v>8.7848342251871797E-2</v>
      </c>
    </row>
    <row r="1561" spans="1:8" x14ac:dyDescent="0.25">
      <c r="A1561">
        <v>3110</v>
      </c>
      <c r="B1561">
        <v>0</v>
      </c>
      <c r="C1561">
        <v>-1</v>
      </c>
      <c r="D1561">
        <v>0</v>
      </c>
      <c r="E1561">
        <v>0</v>
      </c>
      <c r="F1561">
        <v>0</v>
      </c>
      <c r="G1561">
        <v>0</v>
      </c>
      <c r="H1561" s="2">
        <f>H1560+$H$2*(Table1[[#This Row],[debug'[0']]]-H1560)</f>
        <v>7.9568831052416134E-2</v>
      </c>
    </row>
    <row r="1562" spans="1:8" x14ac:dyDescent="0.25">
      <c r="A1562">
        <v>3112</v>
      </c>
      <c r="B1562">
        <v>-2</v>
      </c>
      <c r="C1562">
        <v>0</v>
      </c>
      <c r="D1562">
        <v>0</v>
      </c>
      <c r="E1562">
        <v>0</v>
      </c>
      <c r="F1562">
        <v>0</v>
      </c>
      <c r="G1562">
        <v>0</v>
      </c>
      <c r="H1562" s="2">
        <f>H1561+$H$2*(Table1[[#This Row],[debug'[0']]]-H1561)</f>
        <v>-0.11642591381564141</v>
      </c>
    </row>
    <row r="1563" spans="1:8" x14ac:dyDescent="0.25">
      <c r="A1563">
        <v>3114</v>
      </c>
      <c r="B1563">
        <v>1</v>
      </c>
      <c r="C1563">
        <v>-1</v>
      </c>
      <c r="D1563">
        <v>0</v>
      </c>
      <c r="E1563">
        <v>0</v>
      </c>
      <c r="F1563">
        <v>0</v>
      </c>
      <c r="G1563">
        <v>0</v>
      </c>
      <c r="H1563" s="2">
        <f>H1562+$H$2*(Table1[[#This Row],[debug'[0']]]-H1562)</f>
        <v>-1.1205250342026699E-2</v>
      </c>
    </row>
    <row r="1564" spans="1:8" x14ac:dyDescent="0.25">
      <c r="A1564">
        <v>3116</v>
      </c>
      <c r="B1564">
        <v>-1</v>
      </c>
      <c r="C1564">
        <v>0</v>
      </c>
      <c r="D1564">
        <v>0</v>
      </c>
      <c r="E1564">
        <v>0</v>
      </c>
      <c r="F1564">
        <v>0</v>
      </c>
      <c r="G1564">
        <v>0</v>
      </c>
      <c r="H1564" s="2">
        <f>H1563+$H$2*(Table1[[#This Row],[debug'[0']]]-H1563)</f>
        <v>-0.10439695998503612</v>
      </c>
    </row>
    <row r="1565" spans="1:8" x14ac:dyDescent="0.25">
      <c r="A1565">
        <v>3118</v>
      </c>
      <c r="B1565">
        <v>-1</v>
      </c>
      <c r="C1565">
        <v>0</v>
      </c>
      <c r="D1565">
        <v>0</v>
      </c>
      <c r="E1565">
        <v>0</v>
      </c>
      <c r="F1565">
        <v>-1</v>
      </c>
      <c r="G1565">
        <v>0</v>
      </c>
      <c r="H1565" s="2">
        <f>H1564+$H$2*(Table1[[#This Row],[debug'[0']]]-H1564)</f>
        <v>-0.18880555791634701</v>
      </c>
    </row>
    <row r="1566" spans="1:8" x14ac:dyDescent="0.25">
      <c r="A1566">
        <v>3120</v>
      </c>
      <c r="B1566">
        <v>0</v>
      </c>
      <c r="C1566">
        <v>0</v>
      </c>
      <c r="D1566">
        <v>0</v>
      </c>
      <c r="E1566">
        <v>0</v>
      </c>
      <c r="F1566">
        <v>-1</v>
      </c>
      <c r="G1566">
        <v>0</v>
      </c>
      <c r="H1566" s="2">
        <f>H1565+$H$2*(Table1[[#This Row],[debug'[0']]]-H1565)</f>
        <v>-0.17101105330513947</v>
      </c>
    </row>
    <row r="1567" spans="1:8" x14ac:dyDescent="0.25">
      <c r="A1567">
        <v>3122</v>
      </c>
      <c r="B1567">
        <v>1</v>
      </c>
      <c r="C1567">
        <v>0</v>
      </c>
      <c r="D1567">
        <v>0</v>
      </c>
      <c r="E1567">
        <v>0</v>
      </c>
      <c r="F1567">
        <v>-1</v>
      </c>
      <c r="G1567">
        <v>0</v>
      </c>
      <c r="H1567" s="2">
        <f>H1566+$H$2*(Table1[[#This Row],[debug'[0']]]-H1566)</f>
        <v>-6.0645861635063317E-2</v>
      </c>
    </row>
    <row r="1568" spans="1:8" x14ac:dyDescent="0.25">
      <c r="A1568">
        <v>3124</v>
      </c>
      <c r="B1568">
        <v>-1</v>
      </c>
      <c r="C1568">
        <v>1</v>
      </c>
      <c r="D1568">
        <v>1</v>
      </c>
      <c r="E1568">
        <v>0</v>
      </c>
      <c r="F1568">
        <v>-1</v>
      </c>
      <c r="G1568">
        <v>0</v>
      </c>
      <c r="H1568" s="2">
        <f>H1567+$H$2*(Table1[[#This Row],[debug'[0']]]-H1567)</f>
        <v>-0.14917790344125698</v>
      </c>
    </row>
    <row r="1569" spans="1:8" x14ac:dyDescent="0.25">
      <c r="A1569">
        <v>3126</v>
      </c>
      <c r="B1569">
        <v>2</v>
      </c>
      <c r="C1569">
        <v>0</v>
      </c>
      <c r="D1569">
        <v>1</v>
      </c>
      <c r="E1569">
        <v>0</v>
      </c>
      <c r="F1569">
        <v>-1</v>
      </c>
      <c r="G1569">
        <v>0</v>
      </c>
      <c r="H1569" s="2">
        <f>H1568+$H$2*(Table1[[#This Row],[debug'[0']]]-H1568)</f>
        <v>5.3377341939999989E-2</v>
      </c>
    </row>
    <row r="1570" spans="1:8" x14ac:dyDescent="0.25">
      <c r="A1570">
        <v>3128</v>
      </c>
      <c r="B1570">
        <v>0</v>
      </c>
      <c r="C1570">
        <v>1</v>
      </c>
      <c r="D1570">
        <v>0</v>
      </c>
      <c r="E1570">
        <v>0</v>
      </c>
      <c r="F1570">
        <v>-1</v>
      </c>
      <c r="G1570">
        <v>0</v>
      </c>
      <c r="H1570" s="2">
        <f>H1569+$H$2*(Table1[[#This Row],[debug'[0']]]-H1569)</f>
        <v>4.8346645980794363E-2</v>
      </c>
    </row>
    <row r="1571" spans="1:8" x14ac:dyDescent="0.25">
      <c r="A1571">
        <v>3130</v>
      </c>
      <c r="B1571">
        <v>1</v>
      </c>
      <c r="C1571">
        <v>-1</v>
      </c>
      <c r="D1571">
        <v>0</v>
      </c>
      <c r="E1571">
        <v>0</v>
      </c>
      <c r="F1571">
        <v>-1</v>
      </c>
      <c r="G1571">
        <v>0</v>
      </c>
      <c r="H1571" s="2">
        <f>H1570+$H$2*(Table1[[#This Row],[debug'[0']]]-H1570)</f>
        <v>0.13803786155331904</v>
      </c>
    </row>
    <row r="1572" spans="1:8" x14ac:dyDescent="0.25">
      <c r="A1572">
        <v>3132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 s="2">
        <f>H1571+$H$2*(Table1[[#This Row],[debug'[0']]]-H1571)</f>
        <v>0.12502809960012448</v>
      </c>
    </row>
    <row r="1573" spans="1:8" x14ac:dyDescent="0.25">
      <c r="A1573">
        <v>3134</v>
      </c>
      <c r="B1573">
        <v>-1</v>
      </c>
      <c r="C1573">
        <v>0</v>
      </c>
      <c r="D1573">
        <v>0</v>
      </c>
      <c r="E1573">
        <v>0</v>
      </c>
      <c r="F1573">
        <v>0</v>
      </c>
      <c r="G1573">
        <v>0</v>
      </c>
      <c r="H1573" s="2">
        <f>H1572+$H$2*(Table1[[#This Row],[debug'[0']]]-H1572)</f>
        <v>1.8996699216549368E-2</v>
      </c>
    </row>
    <row r="1574" spans="1:8" x14ac:dyDescent="0.25">
      <c r="A1574">
        <v>3136</v>
      </c>
      <c r="B1574">
        <v>1</v>
      </c>
      <c r="C1574">
        <v>1</v>
      </c>
      <c r="D1574">
        <v>0</v>
      </c>
      <c r="E1574">
        <v>0</v>
      </c>
      <c r="F1574">
        <v>0</v>
      </c>
      <c r="G1574">
        <v>0</v>
      </c>
      <c r="H1574" s="2">
        <f>H1573+$H$2*(Table1[[#This Row],[debug'[0']]]-H1573)</f>
        <v>0.11145408210320816</v>
      </c>
    </row>
    <row r="1575" spans="1:8" x14ac:dyDescent="0.25">
      <c r="A1575">
        <v>3138</v>
      </c>
      <c r="B1575">
        <v>-2</v>
      </c>
      <c r="C1575">
        <v>2</v>
      </c>
      <c r="D1575">
        <v>0</v>
      </c>
      <c r="E1575">
        <v>0</v>
      </c>
      <c r="F1575">
        <v>0</v>
      </c>
      <c r="G1575">
        <v>0</v>
      </c>
      <c r="H1575" s="2">
        <f>H1574+$H$2*(Table1[[#This Row],[debug'[0']]]-H1574)</f>
        <v>-8.7545776878620377E-2</v>
      </c>
    </row>
    <row r="1576" spans="1:8" x14ac:dyDescent="0.25">
      <c r="A1576">
        <v>3140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 s="2">
        <f>H1575+$H$2*(Table1[[#This Row],[debug'[0']]]-H1575)</f>
        <v>1.4952997813913946E-2</v>
      </c>
    </row>
    <row r="1577" spans="1:8" x14ac:dyDescent="0.25">
      <c r="A1577">
        <v>3142</v>
      </c>
      <c r="B1577">
        <v>-1</v>
      </c>
      <c r="C1577">
        <v>2</v>
      </c>
      <c r="D1577">
        <v>0</v>
      </c>
      <c r="E1577">
        <v>0</v>
      </c>
      <c r="F1577">
        <v>0</v>
      </c>
      <c r="G1577">
        <v>0</v>
      </c>
      <c r="H1577" s="2">
        <f>H1576+$H$2*(Table1[[#This Row],[debug'[0']]]-H1576)</f>
        <v>-8.0704068636219942E-2</v>
      </c>
    </row>
    <row r="1578" spans="1:8" x14ac:dyDescent="0.25">
      <c r="A1578">
        <v>3144</v>
      </c>
      <c r="B1578">
        <v>0</v>
      </c>
      <c r="C1578">
        <v>1</v>
      </c>
      <c r="D1578">
        <v>0</v>
      </c>
      <c r="E1578">
        <v>0</v>
      </c>
      <c r="F1578">
        <v>0</v>
      </c>
      <c r="G1578">
        <v>0</v>
      </c>
      <c r="H1578" s="2">
        <f>H1577+$H$2*(Table1[[#This Row],[debug'[0']]]-H1577)</f>
        <v>-7.3097889361949289E-2</v>
      </c>
    </row>
    <row r="1579" spans="1:8" x14ac:dyDescent="0.25">
      <c r="A1579">
        <v>3146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 s="2">
        <f>H1578+$H$2*(Table1[[#This Row],[debug'[0']]]-H1578)</f>
        <v>-6.6208575595576705E-2</v>
      </c>
    </row>
    <row r="1580" spans="1:8" x14ac:dyDescent="0.25">
      <c r="A1580">
        <v>3148</v>
      </c>
      <c r="B1580">
        <v>-1</v>
      </c>
      <c r="C1580">
        <v>1</v>
      </c>
      <c r="D1580">
        <v>0</v>
      </c>
      <c r="E1580">
        <v>0</v>
      </c>
      <c r="F1580">
        <v>0</v>
      </c>
      <c r="G1580">
        <v>0</v>
      </c>
      <c r="H1580" s="2">
        <f>H1579+$H$2*(Table1[[#This Row],[debug'[0']]]-H1579)</f>
        <v>-0.15421634396239925</v>
      </c>
    </row>
    <row r="1581" spans="1:8" x14ac:dyDescent="0.25">
      <c r="A1581">
        <v>3150</v>
      </c>
      <c r="B1581">
        <v>2</v>
      </c>
      <c r="C1581">
        <v>-1</v>
      </c>
      <c r="D1581">
        <v>0</v>
      </c>
      <c r="E1581">
        <v>0</v>
      </c>
      <c r="F1581">
        <v>0</v>
      </c>
      <c r="G1581">
        <v>0</v>
      </c>
      <c r="H1581" s="2">
        <f>H1580+$H$2*(Table1[[#This Row],[debug'[0']]]-H1580)</f>
        <v>4.8813763250660835E-2</v>
      </c>
    </row>
    <row r="1582" spans="1:8" x14ac:dyDescent="0.25">
      <c r="A1582">
        <v>3152</v>
      </c>
      <c r="B1582">
        <v>1</v>
      </c>
      <c r="C1582">
        <v>-1</v>
      </c>
      <c r="D1582">
        <v>0</v>
      </c>
      <c r="E1582">
        <v>0</v>
      </c>
      <c r="F1582">
        <v>0</v>
      </c>
      <c r="G1582">
        <v>0</v>
      </c>
      <c r="H1582" s="2">
        <f>H1581+$H$2*(Table1[[#This Row],[debug'[0']]]-H1581)</f>
        <v>0.13846095405768419</v>
      </c>
    </row>
    <row r="1583" spans="1:8" x14ac:dyDescent="0.25">
      <c r="A1583">
        <v>3154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 s="2">
        <f>H1582+$H$2*(Table1[[#This Row],[debug'[0']]]-H1582)</f>
        <v>0.12541131657538457</v>
      </c>
    </row>
    <row r="1584" spans="1:8" x14ac:dyDescent="0.25">
      <c r="A1584">
        <v>3156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 s="2">
        <f>H1583+$H$2*(Table1[[#This Row],[debug'[0']]]-H1583)</f>
        <v>0.11359157845047702</v>
      </c>
    </row>
    <row r="1585" spans="1:8" x14ac:dyDescent="0.25">
      <c r="A1585">
        <v>3158</v>
      </c>
      <c r="B1585">
        <v>2</v>
      </c>
      <c r="C1585">
        <v>-1</v>
      </c>
      <c r="D1585">
        <v>1</v>
      </c>
      <c r="E1585">
        <v>0</v>
      </c>
      <c r="F1585">
        <v>0</v>
      </c>
      <c r="G1585">
        <v>0</v>
      </c>
      <c r="H1585" s="2">
        <f>H1584+$H$2*(Table1[[#This Row],[debug'[0']]]-H1584)</f>
        <v>0.29138138361477395</v>
      </c>
    </row>
    <row r="1586" spans="1:8" x14ac:dyDescent="0.25">
      <c r="A1586">
        <v>3160</v>
      </c>
      <c r="B1586">
        <v>2</v>
      </c>
      <c r="C1586">
        <v>-1</v>
      </c>
      <c r="D1586">
        <v>0</v>
      </c>
      <c r="E1586">
        <v>0</v>
      </c>
      <c r="F1586">
        <v>0</v>
      </c>
      <c r="G1586">
        <v>0</v>
      </c>
      <c r="H1586" s="2">
        <f>H1585+$H$2*(Table1[[#This Row],[debug'[0']]]-H1585)</f>
        <v>0.45241489440545141</v>
      </c>
    </row>
    <row r="1587" spans="1:8" x14ac:dyDescent="0.25">
      <c r="A1587">
        <v>3162</v>
      </c>
      <c r="B1587">
        <v>-1</v>
      </c>
      <c r="C1587">
        <v>0</v>
      </c>
      <c r="D1587">
        <v>0</v>
      </c>
      <c r="E1587">
        <v>0</v>
      </c>
      <c r="F1587">
        <v>0</v>
      </c>
      <c r="G1587">
        <v>0</v>
      </c>
      <c r="H1587" s="2">
        <f>H1586+$H$2*(Table1[[#This Row],[debug'[0']]]-H1586)</f>
        <v>0.31552801553859455</v>
      </c>
    </row>
    <row r="1588" spans="1:8" x14ac:dyDescent="0.25">
      <c r="A1588">
        <v>3164</v>
      </c>
      <c r="B1588">
        <v>0</v>
      </c>
      <c r="C1588">
        <v>-1</v>
      </c>
      <c r="D1588">
        <v>0</v>
      </c>
      <c r="E1588">
        <v>0</v>
      </c>
      <c r="F1588">
        <v>0</v>
      </c>
      <c r="G1588">
        <v>0</v>
      </c>
      <c r="H1588" s="2">
        <f>H1587+$H$2*(Table1[[#This Row],[debug'[0']]]-H1587)</f>
        <v>0.28579020067006011</v>
      </c>
    </row>
    <row r="1589" spans="1:8" x14ac:dyDescent="0.25">
      <c r="A1589">
        <v>3166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 s="2">
        <f>H1588+$H$2*(Table1[[#This Row],[debug'[0']]]-H1588)</f>
        <v>0.25885510882326973</v>
      </c>
    </row>
    <row r="1590" spans="1:8" x14ac:dyDescent="0.25">
      <c r="A1590">
        <v>3168</v>
      </c>
      <c r="B1590">
        <v>-1</v>
      </c>
      <c r="C1590">
        <v>0</v>
      </c>
      <c r="D1590">
        <v>0</v>
      </c>
      <c r="E1590">
        <v>0</v>
      </c>
      <c r="F1590">
        <v>0</v>
      </c>
      <c r="G1590">
        <v>0</v>
      </c>
      <c r="H1590" s="2">
        <f>H1589+$H$2*(Table1[[#This Row],[debug'[0']]]-H1589)</f>
        <v>0.14021080996887481</v>
      </c>
    </row>
    <row r="1591" spans="1:8" x14ac:dyDescent="0.25">
      <c r="A1591">
        <v>3170</v>
      </c>
      <c r="B1591">
        <v>1</v>
      </c>
      <c r="C1591">
        <v>-1</v>
      </c>
      <c r="D1591">
        <v>0</v>
      </c>
      <c r="E1591">
        <v>0</v>
      </c>
      <c r="F1591">
        <v>0</v>
      </c>
      <c r="G1591">
        <v>0</v>
      </c>
      <c r="H1591" s="2">
        <f>H1590+$H$2*(Table1[[#This Row],[debug'[0']]]-H1590)</f>
        <v>0.22124403206000584</v>
      </c>
    </row>
    <row r="1592" spans="1:8" x14ac:dyDescent="0.25">
      <c r="A1592">
        <v>3172</v>
      </c>
      <c r="B1592">
        <v>-2</v>
      </c>
      <c r="C1592">
        <v>0</v>
      </c>
      <c r="D1592">
        <v>0</v>
      </c>
      <c r="E1592">
        <v>0</v>
      </c>
      <c r="F1592">
        <v>0</v>
      </c>
      <c r="G1592">
        <v>0</v>
      </c>
      <c r="H1592" s="2">
        <f>H1591+$H$2*(Table1[[#This Row],[debug'[0']]]-H1591)</f>
        <v>1.1896714071509301E-2</v>
      </c>
    </row>
    <row r="1593" spans="1:8" x14ac:dyDescent="0.25">
      <c r="A1593">
        <v>3174</v>
      </c>
      <c r="B1593">
        <v>0</v>
      </c>
      <c r="C1593">
        <v>-2</v>
      </c>
      <c r="D1593">
        <v>0</v>
      </c>
      <c r="E1593">
        <v>0</v>
      </c>
      <c r="F1593">
        <v>0</v>
      </c>
      <c r="G1593">
        <v>0</v>
      </c>
      <c r="H1593" s="2">
        <f>H1592+$H$2*(Table1[[#This Row],[debug'[0']]]-H1592)</f>
        <v>1.0775475185641942E-2</v>
      </c>
    </row>
    <row r="1594" spans="1:8" x14ac:dyDescent="0.25">
      <c r="A1594">
        <v>3176</v>
      </c>
      <c r="B1594">
        <v>-2</v>
      </c>
      <c r="C1594">
        <v>-1</v>
      </c>
      <c r="D1594">
        <v>0</v>
      </c>
      <c r="E1594">
        <v>0</v>
      </c>
      <c r="F1594">
        <v>0</v>
      </c>
      <c r="G1594">
        <v>0</v>
      </c>
      <c r="H1594" s="2">
        <f>H1593+$H$2*(Table1[[#This Row],[debug'[0']]]-H1593)</f>
        <v>-0.17873564864021019</v>
      </c>
    </row>
    <row r="1595" spans="1:8" x14ac:dyDescent="0.25">
      <c r="A1595">
        <v>3178</v>
      </c>
      <c r="B1595">
        <v>-1</v>
      </c>
      <c r="C1595">
        <v>-1</v>
      </c>
      <c r="D1595">
        <v>0</v>
      </c>
      <c r="E1595">
        <v>0</v>
      </c>
      <c r="F1595">
        <v>0</v>
      </c>
      <c r="G1595">
        <v>0</v>
      </c>
      <c r="H1595" s="2">
        <f>H1594+$H$2*(Table1[[#This Row],[debug'[0']]]-H1594)</f>
        <v>-0.25613799022682326</v>
      </c>
    </row>
    <row r="1596" spans="1:8" x14ac:dyDescent="0.25">
      <c r="A1596">
        <v>3180</v>
      </c>
      <c r="B1596">
        <v>0</v>
      </c>
      <c r="C1596">
        <v>-1</v>
      </c>
      <c r="D1596">
        <v>0</v>
      </c>
      <c r="E1596">
        <v>0</v>
      </c>
      <c r="F1596">
        <v>0</v>
      </c>
      <c r="G1596">
        <v>0</v>
      </c>
      <c r="H1596" s="2">
        <f>H1595+$H$2*(Table1[[#This Row],[debug'[0']]]-H1595)</f>
        <v>-0.23199755337476799</v>
      </c>
    </row>
    <row r="1597" spans="1:8" x14ac:dyDescent="0.25">
      <c r="A1597">
        <v>3182</v>
      </c>
      <c r="B1597">
        <v>-2</v>
      </c>
      <c r="C1597">
        <v>0</v>
      </c>
      <c r="D1597">
        <v>0</v>
      </c>
      <c r="E1597">
        <v>0</v>
      </c>
      <c r="F1597">
        <v>0</v>
      </c>
      <c r="G1597">
        <v>0</v>
      </c>
      <c r="H1597" s="2">
        <f>H1596+$H$2*(Table1[[#This Row],[debug'[0']]]-H1596)</f>
        <v>-0.39862785831016623</v>
      </c>
    </row>
    <row r="1598" spans="1:8" x14ac:dyDescent="0.25">
      <c r="A1598">
        <v>3184</v>
      </c>
      <c r="B1598">
        <v>1</v>
      </c>
      <c r="C1598">
        <v>-1</v>
      </c>
      <c r="D1598">
        <v>0</v>
      </c>
      <c r="E1598">
        <v>0</v>
      </c>
      <c r="F1598">
        <v>0</v>
      </c>
      <c r="G1598">
        <v>0</v>
      </c>
      <c r="H1598" s="2">
        <f>H1597+$H$2*(Table1[[#This Row],[debug'[0']]]-H1597)</f>
        <v>-0.26681028816696889</v>
      </c>
    </row>
    <row r="1599" spans="1:8" x14ac:dyDescent="0.25">
      <c r="A1599">
        <v>3186</v>
      </c>
      <c r="B1599">
        <v>-1</v>
      </c>
      <c r="C1599">
        <v>0</v>
      </c>
      <c r="D1599">
        <v>0</v>
      </c>
      <c r="E1599">
        <v>0</v>
      </c>
      <c r="F1599">
        <v>0</v>
      </c>
      <c r="G1599">
        <v>0</v>
      </c>
      <c r="H1599" s="2">
        <f>H1598+$H$2*(Table1[[#This Row],[debug'[0']]]-H1598)</f>
        <v>-0.33591179053843689</v>
      </c>
    </row>
    <row r="1600" spans="1:8" x14ac:dyDescent="0.25">
      <c r="A1600">
        <v>3188</v>
      </c>
      <c r="B1600">
        <v>1</v>
      </c>
      <c r="C1600">
        <v>-1</v>
      </c>
      <c r="D1600">
        <v>0</v>
      </c>
      <c r="E1600">
        <v>0</v>
      </c>
      <c r="F1600">
        <v>0</v>
      </c>
      <c r="G1600">
        <v>0</v>
      </c>
      <c r="H1600" s="2">
        <f>H1599+$H$2*(Table1[[#This Row],[debug'[0']]]-H1599)</f>
        <v>-0.21000507052845072</v>
      </c>
    </row>
    <row r="1601" spans="1:8" x14ac:dyDescent="0.25">
      <c r="A1601">
        <v>3190</v>
      </c>
      <c r="B1601">
        <v>-1</v>
      </c>
      <c r="C1601">
        <v>0</v>
      </c>
      <c r="D1601">
        <v>0</v>
      </c>
      <c r="E1601">
        <v>0</v>
      </c>
      <c r="F1601">
        <v>0</v>
      </c>
      <c r="G1601">
        <v>0</v>
      </c>
      <c r="H1601" s="2">
        <f>H1600+$H$2*(Table1[[#This Row],[debug'[0']]]-H1600)</f>
        <v>-0.28446033853248087</v>
      </c>
    </row>
    <row r="1602" spans="1:8" x14ac:dyDescent="0.25">
      <c r="A1602">
        <v>3192</v>
      </c>
      <c r="B1602">
        <v>2</v>
      </c>
      <c r="C1602">
        <v>0</v>
      </c>
      <c r="D1602">
        <v>0</v>
      </c>
      <c r="E1602">
        <v>0</v>
      </c>
      <c r="F1602">
        <v>0</v>
      </c>
      <c r="G1602">
        <v>0</v>
      </c>
      <c r="H1602" s="2">
        <f>H1601+$H$2*(Table1[[#This Row],[debug'[0']]]-H1601)</f>
        <v>-6.915502402395407E-2</v>
      </c>
    </row>
    <row r="1603" spans="1:8" x14ac:dyDescent="0.25">
      <c r="A1603">
        <v>3194</v>
      </c>
      <c r="B1603">
        <v>-2</v>
      </c>
      <c r="C1603">
        <v>1</v>
      </c>
      <c r="D1603">
        <v>0</v>
      </c>
      <c r="E1603">
        <v>0</v>
      </c>
      <c r="F1603">
        <v>0</v>
      </c>
      <c r="G1603">
        <v>0</v>
      </c>
      <c r="H1603" s="2">
        <f>H1602+$H$2*(Table1[[#This Row],[debug'[0']]]-H1602)</f>
        <v>-0.25113287577636723</v>
      </c>
    </row>
    <row r="1604" spans="1:8" x14ac:dyDescent="0.25">
      <c r="A1604">
        <v>3196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 s="2">
        <f>H1603+$H$2*(Table1[[#This Row],[debug'[0']]]-H1603)</f>
        <v>-0.13321638024025606</v>
      </c>
    </row>
    <row r="1605" spans="1:8" x14ac:dyDescent="0.25">
      <c r="A1605">
        <v>3198</v>
      </c>
      <c r="B1605">
        <v>-2</v>
      </c>
      <c r="C1605">
        <v>1</v>
      </c>
      <c r="D1605">
        <v>0</v>
      </c>
      <c r="E1605">
        <v>0</v>
      </c>
      <c r="F1605">
        <v>0</v>
      </c>
      <c r="G1605">
        <v>0</v>
      </c>
      <c r="H1605" s="2">
        <f>H1604+$H$2*(Table1[[#This Row],[debug'[0']]]-H1604)</f>
        <v>-0.30915659141062524</v>
      </c>
    </row>
    <row r="1606" spans="1:8" x14ac:dyDescent="0.25">
      <c r="A1606">
        <v>3200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 s="2">
        <f>H1605+$H$2*(Table1[[#This Row],[debug'[0']]]-H1605)</f>
        <v>-0.18577148951139702</v>
      </c>
    </row>
    <row r="1607" spans="1:8" x14ac:dyDescent="0.25">
      <c r="A1607">
        <v>3202</v>
      </c>
      <c r="B1607">
        <v>-2</v>
      </c>
      <c r="C1607">
        <v>0</v>
      </c>
      <c r="D1607">
        <v>0</v>
      </c>
      <c r="E1607">
        <v>0</v>
      </c>
      <c r="F1607">
        <v>0</v>
      </c>
      <c r="G1607">
        <v>0</v>
      </c>
      <c r="H1607" s="2">
        <f>H1606+$H$2*(Table1[[#This Row],[debug'[0']]]-H1606)</f>
        <v>-0.35675849832592144</v>
      </c>
    </row>
    <row r="1608" spans="1:8" x14ac:dyDescent="0.25">
      <c r="A1608">
        <v>3204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 s="2">
        <f>H1607+$H$2*(Table1[[#This Row],[debug'[0']]]-H1607)</f>
        <v>-0.22888702239483441</v>
      </c>
    </row>
    <row r="1609" spans="1:8" x14ac:dyDescent="0.25">
      <c r="A1609">
        <v>3206</v>
      </c>
      <c r="B1609">
        <v>-2</v>
      </c>
      <c r="C1609">
        <v>0</v>
      </c>
      <c r="D1609">
        <v>0</v>
      </c>
      <c r="E1609">
        <v>0</v>
      </c>
      <c r="F1609">
        <v>0</v>
      </c>
      <c r="G1609">
        <v>0</v>
      </c>
      <c r="H1609" s="2">
        <f>H1608+$H$2*(Table1[[#This Row],[debug'[0']]]-H1608)</f>
        <v>-0.39581048796849239</v>
      </c>
    </row>
    <row r="1610" spans="1:8" x14ac:dyDescent="0.25">
      <c r="A1610">
        <v>3208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 s="2">
        <f>H1609+$H$2*(Table1[[#This Row],[debug'[0']]]-H1609)</f>
        <v>-0.26425844872433041</v>
      </c>
    </row>
    <row r="1611" spans="1:8" x14ac:dyDescent="0.25">
      <c r="A1611">
        <v>3210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 s="2">
        <f>H1610+$H$2*(Table1[[#This Row],[debug'[0']]]-H1610)</f>
        <v>-0.23935267668948867</v>
      </c>
    </row>
    <row r="1612" spans="1:8" x14ac:dyDescent="0.25">
      <c r="A1612">
        <v>3212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 s="2">
        <f>H1611+$H$2*(Table1[[#This Row],[debug'[0']]]-H1611)</f>
        <v>-0.21679421836834617</v>
      </c>
    </row>
    <row r="1613" spans="1:8" x14ac:dyDescent="0.25">
      <c r="A1613">
        <v>3214</v>
      </c>
      <c r="B1613">
        <v>2</v>
      </c>
      <c r="C1613">
        <v>0</v>
      </c>
      <c r="D1613">
        <v>0</v>
      </c>
      <c r="E1613">
        <v>0</v>
      </c>
      <c r="F1613">
        <v>0</v>
      </c>
      <c r="G1613">
        <v>0</v>
      </c>
      <c r="H1613" s="2">
        <f>H1612+$H$2*(Table1[[#This Row],[debug'[0']]]-H1612)</f>
        <v>-7.8662854399564608E-3</v>
      </c>
    </row>
    <row r="1614" spans="1:8" x14ac:dyDescent="0.25">
      <c r="A1614">
        <v>3216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0</v>
      </c>
      <c r="H1614" s="2">
        <f>H1613+$H$2*(Table1[[#This Row],[debug'[0']]]-H1613)</f>
        <v>-7.124905503480234E-3</v>
      </c>
    </row>
    <row r="1615" spans="1:8" x14ac:dyDescent="0.25">
      <c r="A1615">
        <v>3218</v>
      </c>
      <c r="B1615">
        <v>2</v>
      </c>
      <c r="C1615">
        <v>0</v>
      </c>
      <c r="D1615">
        <v>0</v>
      </c>
      <c r="E1615">
        <v>0</v>
      </c>
      <c r="F1615">
        <v>0</v>
      </c>
      <c r="G1615">
        <v>0</v>
      </c>
      <c r="H1615" s="2">
        <f>H1614+$H$2*(Table1[[#This Row],[debug'[0']]]-H1614)</f>
        <v>0.182042160235525</v>
      </c>
    </row>
    <row r="1616" spans="1:8" x14ac:dyDescent="0.25">
      <c r="A1616">
        <v>3220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  <c r="H1616" s="2">
        <f>H1615+$H$2*(Table1[[#This Row],[debug'[0']]]-H1615)</f>
        <v>0.16488509083833874</v>
      </c>
    </row>
    <row r="1617" spans="1:8" x14ac:dyDescent="0.25">
      <c r="A1617">
        <v>3222</v>
      </c>
      <c r="B1617">
        <v>2</v>
      </c>
      <c r="C1617">
        <v>1</v>
      </c>
      <c r="D1617">
        <v>0</v>
      </c>
      <c r="E1617">
        <v>0</v>
      </c>
      <c r="F1617">
        <v>0</v>
      </c>
      <c r="G1617">
        <v>0</v>
      </c>
      <c r="H1617" s="2">
        <f>H1616+$H$2*(Table1[[#This Row],[debug'[0']]]-H1616)</f>
        <v>0.33784059635179997</v>
      </c>
    </row>
    <row r="1618" spans="1:8" x14ac:dyDescent="0.25">
      <c r="A1618">
        <v>3224</v>
      </c>
      <c r="B1618">
        <v>1</v>
      </c>
      <c r="C1618">
        <v>1</v>
      </c>
      <c r="D1618">
        <v>0</v>
      </c>
      <c r="E1618">
        <v>0</v>
      </c>
      <c r="F1618">
        <v>0</v>
      </c>
      <c r="G1618">
        <v>0</v>
      </c>
      <c r="H1618" s="2">
        <f>H1617+$H$2*(Table1[[#This Row],[debug'[0']]]-H1617)</f>
        <v>0.40024764989199746</v>
      </c>
    </row>
    <row r="1619" spans="1:8" x14ac:dyDescent="0.25">
      <c r="A1619">
        <v>3226</v>
      </c>
      <c r="B1619">
        <v>1</v>
      </c>
      <c r="C1619">
        <v>1</v>
      </c>
      <c r="D1619">
        <v>0</v>
      </c>
      <c r="E1619">
        <v>0</v>
      </c>
      <c r="F1619">
        <v>0</v>
      </c>
      <c r="G1619">
        <v>0</v>
      </c>
      <c r="H1619" s="2">
        <f>H1618+$H$2*(Table1[[#This Row],[debug'[0']]]-H1618)</f>
        <v>0.45677297720417287</v>
      </c>
    </row>
    <row r="1620" spans="1:8" x14ac:dyDescent="0.25">
      <c r="A1620">
        <v>3228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0</v>
      </c>
      <c r="H1620" s="2">
        <f>H1619+$H$2*(Table1[[#This Row],[debug'[0']]]-H1619)</f>
        <v>0.41372313831788388</v>
      </c>
    </row>
    <row r="1621" spans="1:8" x14ac:dyDescent="0.25">
      <c r="A1621">
        <v>3230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0</v>
      </c>
      <c r="H1621" s="2">
        <f>H1620+$H$2*(Table1[[#This Row],[debug'[0']]]-H1620)</f>
        <v>0.37473065115909654</v>
      </c>
    </row>
    <row r="1622" spans="1:8" x14ac:dyDescent="0.25">
      <c r="A1622">
        <v>3232</v>
      </c>
      <c r="B1622">
        <v>-1</v>
      </c>
      <c r="C1622">
        <v>1</v>
      </c>
      <c r="D1622">
        <v>0</v>
      </c>
      <c r="E1622">
        <v>0</v>
      </c>
      <c r="F1622">
        <v>0</v>
      </c>
      <c r="G1622">
        <v>0</v>
      </c>
      <c r="H1622" s="2">
        <f>H1621+$H$2*(Table1[[#This Row],[debug'[0']]]-H1621)</f>
        <v>0.24516533972871266</v>
      </c>
    </row>
    <row r="1623" spans="1:8" x14ac:dyDescent="0.25">
      <c r="A1623">
        <v>3234</v>
      </c>
      <c r="B1623">
        <v>1</v>
      </c>
      <c r="C1623">
        <v>1</v>
      </c>
      <c r="D1623">
        <v>0</v>
      </c>
      <c r="E1623">
        <v>0</v>
      </c>
      <c r="F1623">
        <v>0</v>
      </c>
      <c r="G1623">
        <v>0</v>
      </c>
      <c r="H1623" s="2">
        <f>H1622+$H$2*(Table1[[#This Row],[debug'[0']]]-H1622)</f>
        <v>0.31630683043020935</v>
      </c>
    </row>
    <row r="1624" spans="1:8" x14ac:dyDescent="0.25">
      <c r="A1624">
        <v>3236</v>
      </c>
      <c r="B1624">
        <v>-2</v>
      </c>
      <c r="C1624">
        <v>1</v>
      </c>
      <c r="D1624">
        <v>0</v>
      </c>
      <c r="E1624">
        <v>0</v>
      </c>
      <c r="F1624">
        <v>0</v>
      </c>
      <c r="G1624">
        <v>0</v>
      </c>
      <c r="H1624" s="2">
        <f>H1623+$H$2*(Table1[[#This Row],[debug'[0']]]-H1623)</f>
        <v>9.8000054772027223E-2</v>
      </c>
    </row>
    <row r="1625" spans="1:8" x14ac:dyDescent="0.25">
      <c r="A1625">
        <v>3238</v>
      </c>
      <c r="B1625">
        <v>0</v>
      </c>
      <c r="C1625">
        <v>1</v>
      </c>
      <c r="D1625">
        <v>0</v>
      </c>
      <c r="E1625">
        <v>0</v>
      </c>
      <c r="F1625">
        <v>0</v>
      </c>
      <c r="G1625">
        <v>0</v>
      </c>
      <c r="H1625" s="2">
        <f>H1624+$H$2*(Table1[[#This Row],[debug'[0']]]-H1624)</f>
        <v>8.8763767208331276E-2</v>
      </c>
    </row>
    <row r="1626" spans="1:8" x14ac:dyDescent="0.25">
      <c r="A1626">
        <v>3240</v>
      </c>
      <c r="B1626">
        <v>-1</v>
      </c>
      <c r="C1626">
        <v>0</v>
      </c>
      <c r="D1626">
        <v>0</v>
      </c>
      <c r="E1626">
        <v>0</v>
      </c>
      <c r="F1626">
        <v>0</v>
      </c>
      <c r="G1626">
        <v>0</v>
      </c>
      <c r="H1626" s="2">
        <f>H1625+$H$2*(Table1[[#This Row],[debug'[0']]]-H1625)</f>
        <v>-1.3849800368361948E-2</v>
      </c>
    </row>
    <row r="1627" spans="1:8" x14ac:dyDescent="0.25">
      <c r="A1627">
        <v>3242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 s="2">
        <f>H1626+$H$2*(Table1[[#This Row],[debug'[0']]]-H1626)</f>
        <v>8.170329217205978E-2</v>
      </c>
    </row>
    <row r="1628" spans="1:8" x14ac:dyDescent="0.25">
      <c r="A1628">
        <v>3244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 s="2">
        <f>H1627+$H$2*(Table1[[#This Row],[debug'[0']]]-H1627)</f>
        <v>7.4002938298204479E-2</v>
      </c>
    </row>
    <row r="1629" spans="1:8" x14ac:dyDescent="0.25">
      <c r="A1629">
        <v>3246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 s="2">
        <f>H1628+$H$2*(Table1[[#This Row],[debug'[0']]]-H1628)</f>
        <v>6.7028325679153539E-2</v>
      </c>
    </row>
    <row r="1630" spans="1:8" x14ac:dyDescent="0.25">
      <c r="A1630">
        <v>3248</v>
      </c>
      <c r="B1630">
        <v>1</v>
      </c>
      <c r="C1630">
        <v>-1</v>
      </c>
      <c r="D1630">
        <v>0</v>
      </c>
      <c r="E1630">
        <v>0</v>
      </c>
      <c r="F1630">
        <v>0</v>
      </c>
      <c r="G1630">
        <v>0</v>
      </c>
      <c r="H1630" s="2">
        <f>H1629+$H$2*(Table1[[#This Row],[debug'[0']]]-H1629)</f>
        <v>0.15495883442076575</v>
      </c>
    </row>
    <row r="1631" spans="1:8" x14ac:dyDescent="0.25">
      <c r="A1631">
        <v>3250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 s="2">
        <f>H1630+$H$2*(Table1[[#This Row],[debug'[0']]]-H1630)</f>
        <v>0.14035430834601231</v>
      </c>
    </row>
    <row r="1632" spans="1:8" x14ac:dyDescent="0.25">
      <c r="A1632">
        <v>3252</v>
      </c>
      <c r="B1632">
        <v>2</v>
      </c>
      <c r="C1632">
        <v>0</v>
      </c>
      <c r="D1632">
        <v>0</v>
      </c>
      <c r="E1632">
        <v>0</v>
      </c>
      <c r="F1632">
        <v>0</v>
      </c>
      <c r="G1632">
        <v>0</v>
      </c>
      <c r="H1632" s="2">
        <f>H1631+$H$2*(Table1[[#This Row],[debug'[0']]]-H1631)</f>
        <v>0.31562178564141463</v>
      </c>
    </row>
    <row r="1633" spans="1:8" x14ac:dyDescent="0.25">
      <c r="A1633">
        <v>3254</v>
      </c>
      <c r="B1633">
        <v>-1</v>
      </c>
      <c r="C1633">
        <v>0</v>
      </c>
      <c r="D1633">
        <v>0</v>
      </c>
      <c r="E1633">
        <v>0</v>
      </c>
      <c r="F1633">
        <v>0</v>
      </c>
      <c r="G1633">
        <v>0</v>
      </c>
      <c r="H1633" s="2">
        <f>H1632+$H$2*(Table1[[#This Row],[debug'[0']]]-H1632)</f>
        <v>0.19162735354120203</v>
      </c>
    </row>
    <row r="1634" spans="1:8" x14ac:dyDescent="0.25">
      <c r="A1634">
        <v>3256</v>
      </c>
      <c r="B1634">
        <v>1</v>
      </c>
      <c r="C1634">
        <v>-1</v>
      </c>
      <c r="D1634">
        <v>0</v>
      </c>
      <c r="E1634">
        <v>0</v>
      </c>
      <c r="F1634">
        <v>0</v>
      </c>
      <c r="G1634">
        <v>0</v>
      </c>
      <c r="H1634" s="2">
        <f>H1633+$H$2*(Table1[[#This Row],[debug'[0']]]-H1633)</f>
        <v>0.26781468056553898</v>
      </c>
    </row>
    <row r="1635" spans="1:8" x14ac:dyDescent="0.25">
      <c r="A1635">
        <v>3258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 s="2">
        <f>H1634+$H$2*(Table1[[#This Row],[debug'[0']]]-H1634)</f>
        <v>0.24257374157589315</v>
      </c>
    </row>
    <row r="1636" spans="1:8" x14ac:dyDescent="0.25">
      <c r="A1636">
        <v>3260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0</v>
      </c>
      <c r="H1636" s="2">
        <f>H1635+$H$2*(Table1[[#This Row],[debug'[0']]]-H1635)</f>
        <v>0.21971170504123472</v>
      </c>
    </row>
    <row r="1637" spans="1:8" x14ac:dyDescent="0.25">
      <c r="A1637">
        <v>3262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 s="2">
        <f>H1636+$H$2*(Table1[[#This Row],[debug'[0']]]-H1636)</f>
        <v>0.2932521442949716</v>
      </c>
    </row>
    <row r="1638" spans="1:8" x14ac:dyDescent="0.25">
      <c r="A1638">
        <v>3264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 s="2">
        <f>H1637+$H$2*(Table1[[#This Row],[debug'[0']]]-H1637)</f>
        <v>0.2656137808299755</v>
      </c>
    </row>
    <row r="1639" spans="1:8" x14ac:dyDescent="0.25">
      <c r="A1639">
        <v>3266</v>
      </c>
      <c r="B1639">
        <v>1</v>
      </c>
      <c r="C1639">
        <v>-1</v>
      </c>
      <c r="D1639">
        <v>0</v>
      </c>
      <c r="E1639">
        <v>0</v>
      </c>
      <c r="F1639">
        <v>0</v>
      </c>
      <c r="G1639">
        <v>0</v>
      </c>
      <c r="H1639" s="2">
        <f>H1638+$H$2*(Table1[[#This Row],[debug'[0']]]-H1638)</f>
        <v>0.3348280513612395</v>
      </c>
    </row>
    <row r="1640" spans="1:8" x14ac:dyDescent="0.25">
      <c r="A1640">
        <v>3268</v>
      </c>
      <c r="B1640">
        <v>-1</v>
      </c>
      <c r="C1640">
        <v>0</v>
      </c>
      <c r="D1640">
        <v>0</v>
      </c>
      <c r="E1640">
        <v>0</v>
      </c>
      <c r="F1640">
        <v>0</v>
      </c>
      <c r="G1640">
        <v>0</v>
      </c>
      <c r="H1640" s="2">
        <f>H1639+$H$2*(Table1[[#This Row],[debug'[0']]]-H1639)</f>
        <v>0.20902347136237803</v>
      </c>
    </row>
    <row r="1641" spans="1:8" x14ac:dyDescent="0.25">
      <c r="A1641">
        <v>3270</v>
      </c>
      <c r="B1641">
        <v>2</v>
      </c>
      <c r="C1641">
        <v>-1</v>
      </c>
      <c r="D1641">
        <v>0</v>
      </c>
      <c r="E1641">
        <v>0</v>
      </c>
      <c r="F1641">
        <v>0</v>
      </c>
      <c r="G1641">
        <v>0</v>
      </c>
      <c r="H1641" s="2">
        <f>H1640+$H$2*(Table1[[#This Row],[debug'[0']]]-H1640)</f>
        <v>0.37781903251596916</v>
      </c>
    </row>
    <row r="1642" spans="1:8" x14ac:dyDescent="0.25">
      <c r="A1642">
        <v>3272</v>
      </c>
      <c r="B1642">
        <v>1</v>
      </c>
      <c r="C1642">
        <v>-1</v>
      </c>
      <c r="D1642">
        <v>0</v>
      </c>
      <c r="E1642">
        <v>0</v>
      </c>
      <c r="F1642">
        <v>0</v>
      </c>
      <c r="G1642">
        <v>0</v>
      </c>
      <c r="H1642" s="2">
        <f>H1641+$H$2*(Table1[[#This Row],[debug'[0']]]-H1641)</f>
        <v>0.43645820721550577</v>
      </c>
    </row>
    <row r="1643" spans="1:8" x14ac:dyDescent="0.25">
      <c r="A1643">
        <v>3274</v>
      </c>
      <c r="B1643">
        <v>1</v>
      </c>
      <c r="C1643">
        <v>-1</v>
      </c>
      <c r="D1643">
        <v>0</v>
      </c>
      <c r="E1643">
        <v>0</v>
      </c>
      <c r="F1643">
        <v>0</v>
      </c>
      <c r="G1643">
        <v>0</v>
      </c>
      <c r="H1643" s="2">
        <f>H1642+$H$2*(Table1[[#This Row],[debug'[0']]]-H1642)</f>
        <v>0.48957076990158344</v>
      </c>
    </row>
    <row r="1644" spans="1:8" x14ac:dyDescent="0.25">
      <c r="A1644">
        <v>3276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 s="2">
        <f>H1643+$H$2*(Table1[[#This Row],[debug'[0']]]-H1643)</f>
        <v>0.44342981187753006</v>
      </c>
    </row>
    <row r="1645" spans="1:8" x14ac:dyDescent="0.25">
      <c r="A1645">
        <v>3278</v>
      </c>
      <c r="B1645">
        <v>2</v>
      </c>
      <c r="C1645">
        <v>-1</v>
      </c>
      <c r="D1645">
        <v>0</v>
      </c>
      <c r="E1645">
        <v>0</v>
      </c>
      <c r="F1645">
        <v>0</v>
      </c>
      <c r="G1645">
        <v>0</v>
      </c>
      <c r="H1645" s="2">
        <f>H1644+$H$2*(Table1[[#This Row],[debug'[0']]]-H1644)</f>
        <v>0.59013309591160301</v>
      </c>
    </row>
    <row r="1646" spans="1:8" x14ac:dyDescent="0.25">
      <c r="A1646">
        <v>3280</v>
      </c>
      <c r="B1646">
        <v>-1</v>
      </c>
      <c r="C1646">
        <v>0</v>
      </c>
      <c r="D1646">
        <v>0</v>
      </c>
      <c r="E1646">
        <v>0</v>
      </c>
      <c r="F1646">
        <v>0</v>
      </c>
      <c r="G1646">
        <v>0</v>
      </c>
      <c r="H1646" s="2">
        <f>H1645+$H$2*(Table1[[#This Row],[debug'[0']]]-H1645)</f>
        <v>0.44026658234122645</v>
      </c>
    </row>
    <row r="1647" spans="1:8" x14ac:dyDescent="0.25">
      <c r="A1647">
        <v>3282</v>
      </c>
      <c r="B1647">
        <v>1</v>
      </c>
      <c r="C1647">
        <v>-1</v>
      </c>
      <c r="D1647">
        <v>0</v>
      </c>
      <c r="E1647">
        <v>0</v>
      </c>
      <c r="F1647">
        <v>0</v>
      </c>
      <c r="G1647">
        <v>0</v>
      </c>
      <c r="H1647" s="2">
        <f>H1646+$H$2*(Table1[[#This Row],[debug'[0']]]-H1646)</f>
        <v>0.49302021412779179</v>
      </c>
    </row>
    <row r="1648" spans="1:8" x14ac:dyDescent="0.25">
      <c r="A1648">
        <v>3284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 s="2">
        <f>H1647+$H$2*(Table1[[#This Row],[debug'[0']]]-H1647)</f>
        <v>0.44655415364453765</v>
      </c>
    </row>
    <row r="1649" spans="1:8" x14ac:dyDescent="0.25">
      <c r="A1649">
        <v>3286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 s="2">
        <f>H1648+$H$2*(Table1[[#This Row],[debug'[0']]]-H1648)</f>
        <v>0.40446741618894705</v>
      </c>
    </row>
    <row r="1650" spans="1:8" x14ac:dyDescent="0.25">
      <c r="A1650">
        <v>3288</v>
      </c>
      <c r="B1650">
        <v>1</v>
      </c>
      <c r="C1650">
        <v>0</v>
      </c>
      <c r="D1650">
        <v>-1</v>
      </c>
      <c r="E1650">
        <v>0</v>
      </c>
      <c r="F1650">
        <v>0</v>
      </c>
      <c r="G1650">
        <v>0</v>
      </c>
      <c r="H1650" s="2">
        <f>H1649+$H$2*(Table1[[#This Row],[debug'[0']]]-H1649)</f>
        <v>0.4605950398971716</v>
      </c>
    </row>
    <row r="1651" spans="1:8" x14ac:dyDescent="0.25">
      <c r="A1651">
        <v>3290</v>
      </c>
      <c r="B1651">
        <v>-1</v>
      </c>
      <c r="C1651">
        <v>1</v>
      </c>
      <c r="D1651">
        <v>0</v>
      </c>
      <c r="E1651">
        <v>0</v>
      </c>
      <c r="F1651">
        <v>0</v>
      </c>
      <c r="G1651">
        <v>0</v>
      </c>
      <c r="H1651" s="2">
        <f>H1650+$H$2*(Table1[[#This Row],[debug'[0']]]-H1650)</f>
        <v>0.32293720048085228</v>
      </c>
    </row>
    <row r="1652" spans="1:8" x14ac:dyDescent="0.25">
      <c r="A1652">
        <v>3292</v>
      </c>
      <c r="B1652">
        <v>1</v>
      </c>
      <c r="C1652">
        <v>0</v>
      </c>
      <c r="D1652">
        <v>0</v>
      </c>
      <c r="E1652">
        <v>1</v>
      </c>
      <c r="F1652">
        <v>0</v>
      </c>
      <c r="G1652">
        <v>0</v>
      </c>
      <c r="H1652" s="2">
        <f>H1651+$H$2*(Table1[[#This Row],[debug'[0']]]-H1651)</f>
        <v>0.38674886599050107</v>
      </c>
    </row>
    <row r="1653" spans="1:8" x14ac:dyDescent="0.25">
      <c r="A1653">
        <v>3294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 s="2">
        <f>H1652+$H$2*(Table1[[#This Row],[debug'[0']]]-H1652)</f>
        <v>0.35029864410510281</v>
      </c>
    </row>
    <row r="1654" spans="1:8" x14ac:dyDescent="0.25">
      <c r="A1654">
        <v>3296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 s="2">
        <f>H1653+$H$2*(Table1[[#This Row],[debug'[0']]]-H1653)</f>
        <v>0.31728377469861113</v>
      </c>
    </row>
    <row r="1655" spans="1:8" x14ac:dyDescent="0.25">
      <c r="A1655">
        <v>3298</v>
      </c>
      <c r="B1655">
        <v>-1</v>
      </c>
      <c r="C1655">
        <v>0</v>
      </c>
      <c r="D1655">
        <v>0</v>
      </c>
      <c r="E1655">
        <v>0</v>
      </c>
      <c r="F1655">
        <v>0</v>
      </c>
      <c r="G1655">
        <v>0</v>
      </c>
      <c r="H1655" s="2">
        <f>H1654+$H$2*(Table1[[#This Row],[debug'[0']]]-H1654)</f>
        <v>0.19313270382002545</v>
      </c>
    </row>
    <row r="1656" spans="1:8" x14ac:dyDescent="0.25">
      <c r="A1656">
        <v>3300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 s="2">
        <f>H1655+$H$2*(Table1[[#This Row],[debug'[0']]]-H1655)</f>
        <v>0.17493037531535768</v>
      </c>
    </row>
    <row r="1657" spans="1:8" x14ac:dyDescent="0.25">
      <c r="A1657">
        <v>3302</v>
      </c>
      <c r="B1657">
        <v>-1</v>
      </c>
      <c r="C1657">
        <v>0</v>
      </c>
      <c r="D1657">
        <v>0</v>
      </c>
      <c r="E1657">
        <v>0</v>
      </c>
      <c r="F1657">
        <v>0</v>
      </c>
      <c r="G1657">
        <v>0</v>
      </c>
      <c r="H1657" s="2">
        <f>H1656+$H$2*(Table1[[#This Row],[debug'[0']]]-H1656)</f>
        <v>6.4195796248250905E-2</v>
      </c>
    </row>
    <row r="1658" spans="1:8" x14ac:dyDescent="0.25">
      <c r="A1658">
        <v>3304</v>
      </c>
      <c r="B1658">
        <v>1</v>
      </c>
      <c r="C1658">
        <v>-1</v>
      </c>
      <c r="D1658">
        <v>0</v>
      </c>
      <c r="E1658">
        <v>0</v>
      </c>
      <c r="F1658">
        <v>0</v>
      </c>
      <c r="G1658">
        <v>0</v>
      </c>
      <c r="H1658" s="2">
        <f>H1657+$H$2*(Table1[[#This Row],[debug'[0']]]-H1657)</f>
        <v>0.15239326459939911</v>
      </c>
    </row>
    <row r="1659" spans="1:8" x14ac:dyDescent="0.25">
      <c r="A1659">
        <v>3306</v>
      </c>
      <c r="B1659">
        <v>0</v>
      </c>
      <c r="C1659">
        <v>-1</v>
      </c>
      <c r="D1659">
        <v>0</v>
      </c>
      <c r="E1659">
        <v>0</v>
      </c>
      <c r="F1659">
        <v>0</v>
      </c>
      <c r="G1659">
        <v>0</v>
      </c>
      <c r="H1659" s="2">
        <f>H1658+$H$2*(Table1[[#This Row],[debug'[0']]]-H1658)</f>
        <v>0.13803053778373797</v>
      </c>
    </row>
    <row r="1660" spans="1:8" x14ac:dyDescent="0.25">
      <c r="A1660">
        <v>3308</v>
      </c>
      <c r="B1660">
        <v>0</v>
      </c>
      <c r="C1660">
        <v>-1</v>
      </c>
      <c r="D1660">
        <v>0</v>
      </c>
      <c r="E1660">
        <v>0</v>
      </c>
      <c r="F1660">
        <v>0</v>
      </c>
      <c r="G1660">
        <v>0</v>
      </c>
      <c r="H1660" s="2">
        <f>H1659+$H$2*(Table1[[#This Row],[debug'[0']]]-H1659)</f>
        <v>0.1250214660795648</v>
      </c>
    </row>
    <row r="1661" spans="1:8" x14ac:dyDescent="0.25">
      <c r="A1661">
        <v>3310</v>
      </c>
      <c r="B1661">
        <v>0</v>
      </c>
      <c r="C1661">
        <v>-1</v>
      </c>
      <c r="D1661">
        <v>0</v>
      </c>
      <c r="E1661">
        <v>0</v>
      </c>
      <c r="F1661">
        <v>0</v>
      </c>
      <c r="G1661">
        <v>0</v>
      </c>
      <c r="H1661" s="2">
        <f>H1660+$H$2*(Table1[[#This Row],[debug'[0']]]-H1660)</f>
        <v>0.11323847049826721</v>
      </c>
    </row>
    <row r="1662" spans="1:8" x14ac:dyDescent="0.25">
      <c r="A1662">
        <v>3312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 s="2">
        <f>H1661+$H$2*(Table1[[#This Row],[debug'[0']]]-H1661)</f>
        <v>0.19681377569532799</v>
      </c>
    </row>
    <row r="1663" spans="1:8" x14ac:dyDescent="0.25">
      <c r="A1663">
        <v>3314</v>
      </c>
      <c r="B1663">
        <v>-1</v>
      </c>
      <c r="C1663">
        <v>0</v>
      </c>
      <c r="D1663">
        <v>0</v>
      </c>
      <c r="E1663">
        <v>0</v>
      </c>
      <c r="F1663">
        <v>0</v>
      </c>
      <c r="G1663">
        <v>0</v>
      </c>
      <c r="H1663" s="2">
        <f>H1662+$H$2*(Table1[[#This Row],[debug'[0']]]-H1662)</f>
        <v>8.4016734732142842E-2</v>
      </c>
    </row>
    <row r="1664" spans="1:8" x14ac:dyDescent="0.25">
      <c r="A1664">
        <v>3316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 s="2">
        <f>H1663+$H$2*(Table1[[#This Row],[debug'[0']]]-H1663)</f>
        <v>7.6098344033749765E-2</v>
      </c>
    </row>
    <row r="1665" spans="1:8" x14ac:dyDescent="0.25">
      <c r="A1665">
        <v>3318</v>
      </c>
      <c r="B1665">
        <v>-2</v>
      </c>
      <c r="C1665">
        <v>1</v>
      </c>
      <c r="D1665">
        <v>0</v>
      </c>
      <c r="E1665">
        <v>0</v>
      </c>
      <c r="F1665">
        <v>0</v>
      </c>
      <c r="G1665">
        <v>0</v>
      </c>
      <c r="H1665" s="2">
        <f>H1664+$H$2*(Table1[[#This Row],[debug'[0']]]-H1664)</f>
        <v>-0.11956931513864114</v>
      </c>
    </row>
    <row r="1666" spans="1:8" x14ac:dyDescent="0.25">
      <c r="A1666">
        <v>3320</v>
      </c>
      <c r="B1666">
        <v>-1</v>
      </c>
      <c r="C1666">
        <v>1</v>
      </c>
      <c r="D1666">
        <v>0</v>
      </c>
      <c r="E1666">
        <v>0</v>
      </c>
      <c r="F1666">
        <v>0</v>
      </c>
      <c r="G1666">
        <v>0</v>
      </c>
      <c r="H1666" s="2">
        <f>H1665+$H$2*(Table1[[#This Row],[debug'[0']]]-H1665)</f>
        <v>-0.20254795228530539</v>
      </c>
    </row>
    <row r="1667" spans="1:8" x14ac:dyDescent="0.25">
      <c r="A1667">
        <v>3322</v>
      </c>
      <c r="B1667">
        <v>-1</v>
      </c>
      <c r="C1667">
        <v>1</v>
      </c>
      <c r="D1667">
        <v>0</v>
      </c>
      <c r="E1667">
        <v>0</v>
      </c>
      <c r="F1667">
        <v>0</v>
      </c>
      <c r="G1667">
        <v>0</v>
      </c>
      <c r="H1667" s="2">
        <f>H1666+$H$2*(Table1[[#This Row],[debug'[0']]]-H1666)</f>
        <v>-0.27770603712602404</v>
      </c>
    </row>
    <row r="1668" spans="1:8" x14ac:dyDescent="0.25">
      <c r="A1668">
        <v>3324</v>
      </c>
      <c r="B1668">
        <v>-1</v>
      </c>
      <c r="C1668">
        <v>1</v>
      </c>
      <c r="D1668">
        <v>0</v>
      </c>
      <c r="E1668">
        <v>0</v>
      </c>
      <c r="F1668">
        <v>0</v>
      </c>
      <c r="G1668">
        <v>0</v>
      </c>
      <c r="H1668" s="2">
        <f>H1667+$H$2*(Table1[[#This Row],[debug'[0']]]-H1667)</f>
        <v>-0.34578063935093828</v>
      </c>
    </row>
    <row r="1669" spans="1:8" x14ac:dyDescent="0.25">
      <c r="A1669">
        <v>3326</v>
      </c>
      <c r="B1669">
        <v>1</v>
      </c>
      <c r="C1669">
        <v>1</v>
      </c>
      <c r="D1669">
        <v>0</v>
      </c>
      <c r="E1669">
        <v>0</v>
      </c>
      <c r="F1669">
        <v>0</v>
      </c>
      <c r="G1669">
        <v>0</v>
      </c>
      <c r="H1669" s="2">
        <f>H1668+$H$2*(Table1[[#This Row],[debug'[0']]]-H1668)</f>
        <v>-0.21894380225308979</v>
      </c>
    </row>
    <row r="1670" spans="1:8" x14ac:dyDescent="0.25">
      <c r="A1670">
        <v>3328</v>
      </c>
      <c r="B1670">
        <v>-1</v>
      </c>
      <c r="C1670">
        <v>1</v>
      </c>
      <c r="D1670">
        <v>0</v>
      </c>
      <c r="E1670">
        <v>0</v>
      </c>
      <c r="F1670">
        <v>0</v>
      </c>
      <c r="G1670">
        <v>0</v>
      </c>
      <c r="H1670" s="2">
        <f>H1669+$H$2*(Table1[[#This Row],[debug'[0']]]-H1669)</f>
        <v>-0.29255661463956389</v>
      </c>
    </row>
    <row r="1671" spans="1:8" x14ac:dyDescent="0.25">
      <c r="A1671">
        <v>3330</v>
      </c>
      <c r="B1671">
        <v>1</v>
      </c>
      <c r="C1671">
        <v>1</v>
      </c>
      <c r="D1671">
        <v>0</v>
      </c>
      <c r="E1671">
        <v>0</v>
      </c>
      <c r="F1671">
        <v>0</v>
      </c>
      <c r="G1671">
        <v>0</v>
      </c>
      <c r="H1671" s="2">
        <f>H1670+$H$2*(Table1[[#This Row],[debug'[0']]]-H1670)</f>
        <v>-0.17073602369254748</v>
      </c>
    </row>
    <row r="1672" spans="1:8" x14ac:dyDescent="0.25">
      <c r="A1672">
        <v>3332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 s="2">
        <f>H1671+$H$2*(Table1[[#This Row],[debug'[0']]]-H1671)</f>
        <v>-0.15464453256047828</v>
      </c>
    </row>
    <row r="1673" spans="1:8" x14ac:dyDescent="0.25">
      <c r="A1673">
        <v>3334</v>
      </c>
      <c r="B1673">
        <v>1</v>
      </c>
      <c r="C1673">
        <v>1</v>
      </c>
      <c r="D1673">
        <v>0</v>
      </c>
      <c r="E1673">
        <v>0</v>
      </c>
      <c r="F1673">
        <v>0</v>
      </c>
      <c r="G1673">
        <v>0</v>
      </c>
      <c r="H1673" s="2">
        <f>H1672+$H$2*(Table1[[#This Row],[debug'[0']]]-H1672)</f>
        <v>-4.5821849130489714E-2</v>
      </c>
    </row>
    <row r="1674" spans="1:8" x14ac:dyDescent="0.25">
      <c r="A1674">
        <v>3336</v>
      </c>
      <c r="B1674">
        <v>-1</v>
      </c>
      <c r="C1674">
        <v>0</v>
      </c>
      <c r="D1674">
        <v>0</v>
      </c>
      <c r="E1674">
        <v>0</v>
      </c>
      <c r="F1674">
        <v>0</v>
      </c>
      <c r="G1674">
        <v>0</v>
      </c>
      <c r="H1674" s="2">
        <f>H1673+$H$2*(Table1[[#This Row],[debug'[0']]]-H1673)</f>
        <v>-0.13575102120011612</v>
      </c>
    </row>
    <row r="1675" spans="1:8" x14ac:dyDescent="0.25">
      <c r="A1675">
        <v>3338</v>
      </c>
      <c r="B1675">
        <v>-1</v>
      </c>
      <c r="C1675">
        <v>0</v>
      </c>
      <c r="D1675">
        <v>0</v>
      </c>
      <c r="E1675">
        <v>0</v>
      </c>
      <c r="F1675">
        <v>0</v>
      </c>
      <c r="G1675">
        <v>0</v>
      </c>
      <c r="H1675" s="2">
        <f>H1674+$H$2*(Table1[[#This Row],[debug'[0']]]-H1674)</f>
        <v>-0.21720456848022202</v>
      </c>
    </row>
    <row r="1676" spans="1:8" x14ac:dyDescent="0.25">
      <c r="A1676">
        <v>3340</v>
      </c>
      <c r="B1676">
        <v>-1</v>
      </c>
      <c r="C1676">
        <v>0</v>
      </c>
      <c r="D1676">
        <v>0</v>
      </c>
      <c r="E1676">
        <v>0</v>
      </c>
      <c r="F1676">
        <v>0</v>
      </c>
      <c r="G1676">
        <v>0</v>
      </c>
      <c r="H1676" s="2">
        <f>H1675+$H$2*(Table1[[#This Row],[debug'[0']]]-H1675)</f>
        <v>-0.29098129978800763</v>
      </c>
    </row>
    <row r="1677" spans="1:8" x14ac:dyDescent="0.25">
      <c r="A1677">
        <v>3342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 s="2">
        <f>H1676+$H$2*(Table1[[#This Row],[debug'[0']]]-H1676)</f>
        <v>-0.2635569583756272</v>
      </c>
    </row>
    <row r="1678" spans="1:8" x14ac:dyDescent="0.25">
      <c r="A1678">
        <v>3344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 s="2">
        <f>H1677+$H$2*(Table1[[#This Row],[debug'[0']]]-H1677)</f>
        <v>-0.23871730024856697</v>
      </c>
    </row>
    <row r="1679" spans="1:8" x14ac:dyDescent="0.25">
      <c r="A1679">
        <v>3346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 s="2">
        <f>H1678+$H$2*(Table1[[#This Row],[debug'[0']]]-H1678)</f>
        <v>-0.12197094513850257</v>
      </c>
    </row>
    <row r="1680" spans="1:8" x14ac:dyDescent="0.25">
      <c r="A1680">
        <v>3348</v>
      </c>
      <c r="B1680">
        <v>-1</v>
      </c>
      <c r="C1680">
        <v>0</v>
      </c>
      <c r="D1680">
        <v>0</v>
      </c>
      <c r="E1680">
        <v>0</v>
      </c>
      <c r="F1680">
        <v>0</v>
      </c>
      <c r="G1680">
        <v>0</v>
      </c>
      <c r="H1680" s="2">
        <f>H1679+$H$2*(Table1[[#This Row],[debug'[0']]]-H1679)</f>
        <v>-0.20472323399024067</v>
      </c>
    </row>
    <row r="1681" spans="1:8" x14ac:dyDescent="0.25">
      <c r="A1681">
        <v>3350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 s="2">
        <f>H1680+$H$2*(Table1[[#This Row],[debug'[0']]]-H1680)</f>
        <v>-0.18542852375255414</v>
      </c>
    </row>
    <row r="1682" spans="1:8" x14ac:dyDescent="0.25">
      <c r="A1682">
        <v>3352</v>
      </c>
      <c r="B1682">
        <v>-1</v>
      </c>
      <c r="C1682">
        <v>0</v>
      </c>
      <c r="D1682">
        <v>0</v>
      </c>
      <c r="E1682">
        <v>0</v>
      </c>
      <c r="F1682">
        <v>0</v>
      </c>
      <c r="G1682">
        <v>0</v>
      </c>
      <c r="H1682" s="2">
        <f>H1681+$H$2*(Table1[[#This Row],[debug'[0']]]-H1681)</f>
        <v>-0.26220007672063717</v>
      </c>
    </row>
    <row r="1683" spans="1:8" x14ac:dyDescent="0.25">
      <c r="A1683">
        <v>3354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 s="2">
        <f>H1682+$H$2*(Table1[[#This Row],[debug'[0']]]-H1682)</f>
        <v>-0.23748830167675014</v>
      </c>
    </row>
    <row r="1684" spans="1:8" x14ac:dyDescent="0.25">
      <c r="A1684">
        <v>3356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 s="2">
        <f>H1683+$H$2*(Table1[[#This Row],[debug'[0']]]-H1683)</f>
        <v>-0.21510555656091429</v>
      </c>
    </row>
    <row r="1685" spans="1:8" x14ac:dyDescent="0.25">
      <c r="A1685">
        <v>3358</v>
      </c>
      <c r="B1685">
        <v>-1</v>
      </c>
      <c r="C1685">
        <v>-1</v>
      </c>
      <c r="D1685">
        <v>0</v>
      </c>
      <c r="E1685">
        <v>0</v>
      </c>
      <c r="F1685">
        <v>0</v>
      </c>
      <c r="G1685">
        <v>0</v>
      </c>
      <c r="H1685" s="2">
        <f>H1684+$H$2*(Table1[[#This Row],[debug'[0']]]-H1684)</f>
        <v>-0.28908011508146469</v>
      </c>
    </row>
    <row r="1686" spans="1:8" x14ac:dyDescent="0.25">
      <c r="A1686">
        <v>3360</v>
      </c>
      <c r="B1686">
        <v>1</v>
      </c>
      <c r="C1686">
        <v>-1</v>
      </c>
      <c r="D1686">
        <v>0</v>
      </c>
      <c r="E1686">
        <v>0</v>
      </c>
      <c r="F1686">
        <v>0</v>
      </c>
      <c r="G1686">
        <v>0</v>
      </c>
      <c r="H1686" s="2">
        <f>H1685+$H$2*(Table1[[#This Row],[debug'[0']]]-H1685)</f>
        <v>-0.16758717649860627</v>
      </c>
    </row>
    <row r="1687" spans="1:8" x14ac:dyDescent="0.25">
      <c r="A1687">
        <v>3362</v>
      </c>
      <c r="B1687">
        <v>-1</v>
      </c>
      <c r="C1687">
        <v>0</v>
      </c>
      <c r="D1687">
        <v>0</v>
      </c>
      <c r="E1687">
        <v>0</v>
      </c>
      <c r="F1687">
        <v>0</v>
      </c>
      <c r="G1687">
        <v>0</v>
      </c>
      <c r="H1687" s="2">
        <f>H1686+$H$2*(Table1[[#This Row],[debug'[0']]]-H1686)</f>
        <v>-0.24604023683058374</v>
      </c>
    </row>
    <row r="1688" spans="1:8" x14ac:dyDescent="0.25">
      <c r="A1688">
        <v>3364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 s="2">
        <f>H1687+$H$2*(Table1[[#This Row],[debug'[0']]]-H1687)</f>
        <v>-0.2228514908151501</v>
      </c>
    </row>
    <row r="1689" spans="1:8" x14ac:dyDescent="0.25">
      <c r="A1689">
        <v>3366</v>
      </c>
      <c r="B1689">
        <v>-1</v>
      </c>
      <c r="C1689">
        <v>0</v>
      </c>
      <c r="D1689">
        <v>0</v>
      </c>
      <c r="E1689">
        <v>0</v>
      </c>
      <c r="F1689">
        <v>0</v>
      </c>
      <c r="G1689">
        <v>0</v>
      </c>
      <c r="H1689" s="2">
        <f>H1688+$H$2*(Table1[[#This Row],[debug'[0']]]-H1688)</f>
        <v>-0.29609601223125159</v>
      </c>
    </row>
    <row r="1690" spans="1:8" x14ac:dyDescent="0.25">
      <c r="A1690">
        <v>3368</v>
      </c>
      <c r="B1690">
        <v>-1</v>
      </c>
      <c r="C1690">
        <v>-1</v>
      </c>
      <c r="D1690">
        <v>0</v>
      </c>
      <c r="E1690">
        <v>0</v>
      </c>
      <c r="F1690">
        <v>0</v>
      </c>
      <c r="G1690">
        <v>0</v>
      </c>
      <c r="H1690" s="2">
        <f>H1689+$H$2*(Table1[[#This Row],[debug'[0']]]-H1689)</f>
        <v>-0.36243740013545739</v>
      </c>
    </row>
    <row r="1691" spans="1:8" x14ac:dyDescent="0.25">
      <c r="A1691">
        <v>3370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 s="2">
        <f>H1690+$H$2*(Table1[[#This Row],[debug'[0']]]-H1690)</f>
        <v>-0.32827847992590525</v>
      </c>
    </row>
    <row r="1692" spans="1:8" x14ac:dyDescent="0.25">
      <c r="A1692">
        <v>3372</v>
      </c>
      <c r="B1692">
        <v>-1</v>
      </c>
      <c r="C1692">
        <v>0</v>
      </c>
      <c r="D1692">
        <v>0</v>
      </c>
      <c r="E1692">
        <v>0</v>
      </c>
      <c r="F1692">
        <v>0</v>
      </c>
      <c r="G1692">
        <v>0</v>
      </c>
      <c r="H1692" s="2">
        <f>H1691+$H$2*(Table1[[#This Row],[debug'[0']]]-H1691)</f>
        <v>-0.39158674170759356</v>
      </c>
    </row>
    <row r="1693" spans="1:8" x14ac:dyDescent="0.25">
      <c r="A1693">
        <v>3374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 s="2">
        <f>H1692+$H$2*(Table1[[#This Row],[debug'[0']]]-H1692)</f>
        <v>-0.26043278117014756</v>
      </c>
    </row>
    <row r="1694" spans="1:8" x14ac:dyDescent="0.25">
      <c r="A1694">
        <v>3376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 s="2">
        <f>H1693+$H$2*(Table1[[#This Row],[debug'[0']]]-H1693)</f>
        <v>-0.23588756980780476</v>
      </c>
    </row>
    <row r="1695" spans="1:8" x14ac:dyDescent="0.25">
      <c r="A1695">
        <v>3378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 s="2">
        <f>H1694+$H$2*(Table1[[#This Row],[debug'[0']]]-H1694)</f>
        <v>-0.21365569011636429</v>
      </c>
    </row>
    <row r="1696" spans="1:8" x14ac:dyDescent="0.25">
      <c r="A1696">
        <v>3380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 s="2">
        <f>H1695+$H$2*(Table1[[#This Row],[debug'[0']]]-H1695)</f>
        <v>-0.19351911572234748</v>
      </c>
    </row>
    <row r="1697" spans="1:8" x14ac:dyDescent="0.25">
      <c r="A1697">
        <v>3382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 s="2">
        <f>H1696+$H$2*(Table1[[#This Row],[debug'[0']]]-H1696)</f>
        <v>-8.1032589146178099E-2</v>
      </c>
    </row>
    <row r="1698" spans="1:8" x14ac:dyDescent="0.25">
      <c r="A1698">
        <v>3384</v>
      </c>
      <c r="B1698">
        <v>-1</v>
      </c>
      <c r="C1698">
        <v>-1</v>
      </c>
      <c r="D1698">
        <v>0</v>
      </c>
      <c r="E1698">
        <v>0</v>
      </c>
      <c r="F1698">
        <v>0</v>
      </c>
      <c r="G1698">
        <v>0</v>
      </c>
      <c r="H1698" s="2">
        <f>H1697+$H$2*(Table1[[#This Row],[debug'[0']]]-H1697)</f>
        <v>-0.16764322715098209</v>
      </c>
    </row>
    <row r="1699" spans="1:8" x14ac:dyDescent="0.25">
      <c r="A1699">
        <v>3386</v>
      </c>
      <c r="B1699">
        <v>-2</v>
      </c>
      <c r="C1699">
        <v>0</v>
      </c>
      <c r="D1699">
        <v>0</v>
      </c>
      <c r="E1699">
        <v>0</v>
      </c>
      <c r="F1699">
        <v>0</v>
      </c>
      <c r="G1699">
        <v>0</v>
      </c>
      <c r="H1699" s="2">
        <f>H1698+$H$2*(Table1[[#This Row],[debug'[0']]]-H1698)</f>
        <v>-0.34033878444112137</v>
      </c>
    </row>
    <row r="1700" spans="1:8" x14ac:dyDescent="0.25">
      <c r="A1700">
        <v>3388</v>
      </c>
      <c r="B1700">
        <v>-1</v>
      </c>
      <c r="C1700">
        <v>0</v>
      </c>
      <c r="D1700">
        <v>0</v>
      </c>
      <c r="E1700">
        <v>0</v>
      </c>
      <c r="F1700">
        <v>0</v>
      </c>
      <c r="G1700">
        <v>0</v>
      </c>
      <c r="H1700" s="2">
        <f>H1699+$H$2*(Table1[[#This Row],[debug'[0']]]-H1699)</f>
        <v>-0.40251038930085792</v>
      </c>
    </row>
    <row r="1701" spans="1:8" x14ac:dyDescent="0.25">
      <c r="A1701">
        <v>3390</v>
      </c>
      <c r="B1701">
        <v>-1</v>
      </c>
      <c r="C1701">
        <v>1</v>
      </c>
      <c r="D1701">
        <v>0</v>
      </c>
      <c r="E1701">
        <v>0</v>
      </c>
      <c r="F1701">
        <v>0</v>
      </c>
      <c r="G1701">
        <v>0</v>
      </c>
      <c r="H1701" s="2">
        <f>H1700+$H$2*(Table1[[#This Row],[debug'[0']]]-H1700)</f>
        <v>-0.45882245844791741</v>
      </c>
    </row>
    <row r="1702" spans="1:8" x14ac:dyDescent="0.25">
      <c r="A1702">
        <v>3392</v>
      </c>
      <c r="B1702">
        <v>-2</v>
      </c>
      <c r="C1702">
        <v>1</v>
      </c>
      <c r="D1702">
        <v>0</v>
      </c>
      <c r="E1702">
        <v>0</v>
      </c>
      <c r="F1702">
        <v>0</v>
      </c>
      <c r="G1702">
        <v>0</v>
      </c>
      <c r="H1702" s="2">
        <f>H1701+$H$2*(Table1[[#This Row],[debug'[0']]]-H1701)</f>
        <v>-0.60407501972044542</v>
      </c>
    </row>
    <row r="1703" spans="1:8" x14ac:dyDescent="0.25">
      <c r="A1703">
        <v>3394</v>
      </c>
      <c r="B1703">
        <v>1</v>
      </c>
      <c r="C1703">
        <v>1</v>
      </c>
      <c r="D1703">
        <v>0</v>
      </c>
      <c r="E1703">
        <v>0</v>
      </c>
      <c r="F1703">
        <v>0</v>
      </c>
      <c r="G1703">
        <v>0</v>
      </c>
      <c r="H1703" s="2">
        <f>H1702+$H$2*(Table1[[#This Row],[debug'[0']]]-H1702)</f>
        <v>-0.45289451078762577</v>
      </c>
    </row>
    <row r="1704" spans="1:8" x14ac:dyDescent="0.25">
      <c r="A1704">
        <v>3396</v>
      </c>
      <c r="B1704">
        <v>-1</v>
      </c>
      <c r="C1704">
        <v>1</v>
      </c>
      <c r="D1704">
        <v>0</v>
      </c>
      <c r="E1704">
        <v>0</v>
      </c>
      <c r="F1704">
        <v>0</v>
      </c>
      <c r="G1704">
        <v>0</v>
      </c>
      <c r="H1704" s="2">
        <f>H1703+$H$2*(Table1[[#This Row],[debug'[0']]]-H1703)</f>
        <v>-0.50445798835707312</v>
      </c>
    </row>
    <row r="1705" spans="1:8" x14ac:dyDescent="0.25">
      <c r="A1705">
        <v>3398</v>
      </c>
      <c r="B1705">
        <v>1</v>
      </c>
      <c r="C1705">
        <v>1</v>
      </c>
      <c r="D1705">
        <v>0</v>
      </c>
      <c r="E1705">
        <v>0</v>
      </c>
      <c r="F1705">
        <v>0</v>
      </c>
      <c r="G1705">
        <v>0</v>
      </c>
      <c r="H1705" s="2">
        <f>H1704+$H$2*(Table1[[#This Row],[debug'[0']]]-H1704)</f>
        <v>-0.36266616344136138</v>
      </c>
    </row>
    <row r="1706" spans="1:8" x14ac:dyDescent="0.25">
      <c r="A1706">
        <v>3400</v>
      </c>
      <c r="B1706">
        <v>0</v>
      </c>
      <c r="C1706">
        <v>2</v>
      </c>
      <c r="D1706">
        <v>0</v>
      </c>
      <c r="E1706">
        <v>0</v>
      </c>
      <c r="F1706">
        <v>0</v>
      </c>
      <c r="G1706">
        <v>0</v>
      </c>
      <c r="H1706" s="2">
        <f>H1705+$H$2*(Table1[[#This Row],[debug'[0']]]-H1705)</f>
        <v>-0.32848568279817209</v>
      </c>
    </row>
    <row r="1707" spans="1:8" x14ac:dyDescent="0.25">
      <c r="A1707">
        <v>3402</v>
      </c>
      <c r="B1707">
        <v>0</v>
      </c>
      <c r="C1707">
        <v>2</v>
      </c>
      <c r="D1707">
        <v>0</v>
      </c>
      <c r="E1707">
        <v>0</v>
      </c>
      <c r="F1707">
        <v>0</v>
      </c>
      <c r="G1707">
        <v>0</v>
      </c>
      <c r="H1707" s="2">
        <f>H1706+$H$2*(Table1[[#This Row],[debug'[0']]]-H1706)</f>
        <v>-0.29752663656152717</v>
      </c>
    </row>
    <row r="1708" spans="1:8" x14ac:dyDescent="0.25">
      <c r="A1708">
        <v>3404</v>
      </c>
      <c r="B1708">
        <v>2</v>
      </c>
      <c r="C1708">
        <v>2</v>
      </c>
      <c r="D1708">
        <v>0</v>
      </c>
      <c r="E1708">
        <v>0</v>
      </c>
      <c r="F1708">
        <v>0</v>
      </c>
      <c r="G1708">
        <v>0</v>
      </c>
      <c r="H1708" s="2">
        <f>H1707+$H$2*(Table1[[#This Row],[debug'[0']]]-H1707)</f>
        <v>-8.0989852476070379E-2</v>
      </c>
    </row>
    <row r="1709" spans="1:8" x14ac:dyDescent="0.25">
      <c r="A1709">
        <v>3406</v>
      </c>
      <c r="B1709">
        <v>0</v>
      </c>
      <c r="C1709">
        <v>2</v>
      </c>
      <c r="D1709">
        <v>0</v>
      </c>
      <c r="E1709">
        <v>0</v>
      </c>
      <c r="F1709">
        <v>0</v>
      </c>
      <c r="G1709">
        <v>0</v>
      </c>
      <c r="H1709" s="2">
        <f>H1708+$H$2*(Table1[[#This Row],[debug'[0']]]-H1708)</f>
        <v>-7.3356738709446062E-2</v>
      </c>
    </row>
    <row r="1710" spans="1:8" x14ac:dyDescent="0.25">
      <c r="A1710">
        <v>3408</v>
      </c>
      <c r="B1710">
        <v>2</v>
      </c>
      <c r="C1710">
        <v>1</v>
      </c>
      <c r="D1710">
        <v>0</v>
      </c>
      <c r="E1710">
        <v>0</v>
      </c>
      <c r="F1710">
        <v>0</v>
      </c>
      <c r="G1710">
        <v>0</v>
      </c>
      <c r="H1710" s="2">
        <f>H1709+$H$2*(Table1[[#This Row],[debug'[0']]]-H1709)</f>
        <v>0.12205253024856857</v>
      </c>
    </row>
    <row r="1711" spans="1:8" x14ac:dyDescent="0.25">
      <c r="A1711">
        <v>3410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0</v>
      </c>
      <c r="H1711" s="2">
        <f>H1710+$H$2*(Table1[[#This Row],[debug'[0']]]-H1710)</f>
        <v>0.11054935027714011</v>
      </c>
    </row>
    <row r="1712" spans="1:8" x14ac:dyDescent="0.25">
      <c r="A1712">
        <v>3412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 s="2">
        <f>H1711+$H$2*(Table1[[#This Row],[debug'[0']]]-H1711)</f>
        <v>0.19437809908414025</v>
      </c>
    </row>
    <row r="1713" spans="1:8" x14ac:dyDescent="0.25">
      <c r="A1713">
        <v>3414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 s="2">
        <f>H1712+$H$2*(Table1[[#This Row],[debug'[0']]]-H1712)</f>
        <v>0.17605839484109573</v>
      </c>
    </row>
    <row r="1714" spans="1:8" x14ac:dyDescent="0.25">
      <c r="A1714">
        <v>3416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 s="2">
        <f>H1713+$H$2*(Table1[[#This Row],[debug'[0']]]-H1713)</f>
        <v>0.25371306165372159</v>
      </c>
    </row>
    <row r="1715" spans="1:8" x14ac:dyDescent="0.25">
      <c r="A1715">
        <v>3418</v>
      </c>
      <c r="B1715">
        <v>-1</v>
      </c>
      <c r="C1715">
        <v>0</v>
      </c>
      <c r="D1715">
        <v>0</v>
      </c>
      <c r="E1715">
        <v>0</v>
      </c>
      <c r="F1715">
        <v>1</v>
      </c>
      <c r="G1715">
        <v>0</v>
      </c>
      <c r="H1715" s="2">
        <f>H1714+$H$2*(Table1[[#This Row],[debug'[0']]]-H1714)</f>
        <v>0.13555338932769462</v>
      </c>
    </row>
    <row r="1716" spans="1:8" x14ac:dyDescent="0.25">
      <c r="A1716">
        <v>3420</v>
      </c>
      <c r="B1716">
        <v>0</v>
      </c>
      <c r="C1716">
        <v>0</v>
      </c>
      <c r="D1716">
        <v>0</v>
      </c>
      <c r="E1716">
        <v>0</v>
      </c>
      <c r="F1716">
        <v>1</v>
      </c>
      <c r="G1716">
        <v>0</v>
      </c>
      <c r="H1716" s="2">
        <f>H1715+$H$2*(Table1[[#This Row],[debug'[0']]]-H1715)</f>
        <v>0.12277778336526214</v>
      </c>
    </row>
    <row r="1717" spans="1:8" x14ac:dyDescent="0.25">
      <c r="A1717">
        <v>3422</v>
      </c>
      <c r="B1717">
        <v>-2</v>
      </c>
      <c r="C1717">
        <v>-1</v>
      </c>
      <c r="D1717">
        <v>0</v>
      </c>
      <c r="E1717">
        <v>0</v>
      </c>
      <c r="F1717">
        <v>1</v>
      </c>
      <c r="G1717">
        <v>0</v>
      </c>
      <c r="H1717" s="2">
        <f>H1716+$H$2*(Table1[[#This Row],[debug'[0']]]-H1716)</f>
        <v>-7.7289309317455826E-2</v>
      </c>
    </row>
    <row r="1718" spans="1:8" x14ac:dyDescent="0.25">
      <c r="A1718">
        <v>3424</v>
      </c>
      <c r="B1718">
        <v>0</v>
      </c>
      <c r="C1718">
        <v>-1</v>
      </c>
      <c r="D1718">
        <v>0</v>
      </c>
      <c r="E1718">
        <v>0</v>
      </c>
      <c r="F1718">
        <v>1</v>
      </c>
      <c r="G1718">
        <v>0</v>
      </c>
      <c r="H1718" s="2">
        <f>H1717+$H$2*(Table1[[#This Row],[debug'[0']]]-H1717)</f>
        <v>-7.0004963526873382E-2</v>
      </c>
    </row>
    <row r="1719" spans="1:8" x14ac:dyDescent="0.25">
      <c r="A1719">
        <v>3426</v>
      </c>
      <c r="B1719">
        <v>-1</v>
      </c>
      <c r="C1719">
        <v>0</v>
      </c>
      <c r="D1719">
        <v>0</v>
      </c>
      <c r="E1719">
        <v>0</v>
      </c>
      <c r="F1719">
        <v>1</v>
      </c>
      <c r="G1719">
        <v>0</v>
      </c>
      <c r="H1719" s="2">
        <f>H1718+$H$2*(Table1[[#This Row],[debug'[0']]]-H1718)</f>
        <v>-0.15765493076064177</v>
      </c>
    </row>
    <row r="1720" spans="1:8" x14ac:dyDescent="0.25">
      <c r="A1720">
        <v>3428</v>
      </c>
      <c r="B1720">
        <v>-1</v>
      </c>
      <c r="C1720">
        <v>0</v>
      </c>
      <c r="D1720">
        <v>1</v>
      </c>
      <c r="E1720">
        <v>0</v>
      </c>
      <c r="F1720">
        <v>1</v>
      </c>
      <c r="G1720">
        <v>0</v>
      </c>
      <c r="H1720" s="2">
        <f>H1719+$H$2*(Table1[[#This Row],[debug'[0']]]-H1719)</f>
        <v>-0.23704408319994036</v>
      </c>
    </row>
    <row r="1721" spans="1:8" x14ac:dyDescent="0.25">
      <c r="A1721">
        <v>3430</v>
      </c>
      <c r="B1721">
        <v>1</v>
      </c>
      <c r="C1721">
        <v>0</v>
      </c>
      <c r="D1721">
        <v>1</v>
      </c>
      <c r="E1721">
        <v>0</v>
      </c>
      <c r="F1721">
        <v>1</v>
      </c>
      <c r="G1721">
        <v>0</v>
      </c>
      <c r="H1721" s="2">
        <f>H1720+$H$2*(Table1[[#This Row],[debug'[0']]]-H1720)</f>
        <v>-0.12045542508151076</v>
      </c>
    </row>
    <row r="1722" spans="1:8" x14ac:dyDescent="0.25">
      <c r="A1722">
        <v>3432</v>
      </c>
      <c r="B1722">
        <v>1</v>
      </c>
      <c r="C1722">
        <v>0</v>
      </c>
      <c r="D1722">
        <v>0</v>
      </c>
      <c r="E1722">
        <v>0</v>
      </c>
      <c r="F1722">
        <v>1</v>
      </c>
      <c r="G1722">
        <v>0</v>
      </c>
      <c r="H1722" s="2">
        <f>H1721+$H$2*(Table1[[#This Row],[debug'[0']]]-H1721)</f>
        <v>-1.485498911818367E-2</v>
      </c>
    </row>
    <row r="1723" spans="1:8" x14ac:dyDescent="0.25">
      <c r="A1723">
        <v>3434</v>
      </c>
      <c r="B1723">
        <v>1</v>
      </c>
      <c r="C1723">
        <v>1</v>
      </c>
      <c r="D1723">
        <v>0</v>
      </c>
      <c r="E1723">
        <v>0</v>
      </c>
      <c r="F1723">
        <v>1</v>
      </c>
      <c r="G1723">
        <v>0</v>
      </c>
      <c r="H1723" s="2">
        <f>H1722+$H$2*(Table1[[#This Row],[debug'[0']]]-H1722)</f>
        <v>8.0792840229995389E-2</v>
      </c>
    </row>
    <row r="1724" spans="1:8" x14ac:dyDescent="0.25">
      <c r="A1724">
        <v>3436</v>
      </c>
      <c r="B1724">
        <v>0</v>
      </c>
      <c r="C1724">
        <v>1</v>
      </c>
      <c r="D1724">
        <v>0</v>
      </c>
      <c r="E1724">
        <v>0</v>
      </c>
      <c r="F1724">
        <v>1</v>
      </c>
      <c r="G1724">
        <v>0</v>
      </c>
      <c r="H1724" s="2">
        <f>H1723+$H$2*(Table1[[#This Row],[debug'[0']]]-H1723)</f>
        <v>7.3178294430119167E-2</v>
      </c>
    </row>
    <row r="1725" spans="1:8" x14ac:dyDescent="0.25">
      <c r="A1725">
        <v>3438</v>
      </c>
      <c r="B1725">
        <v>1</v>
      </c>
      <c r="C1725">
        <v>1</v>
      </c>
      <c r="D1725">
        <v>0</v>
      </c>
      <c r="E1725">
        <v>0</v>
      </c>
      <c r="F1725">
        <v>0</v>
      </c>
      <c r="G1725">
        <v>0</v>
      </c>
      <c r="H1725" s="2">
        <f>H1724+$H$2*(Table1[[#This Row],[debug'[0']]]-H1724)</f>
        <v>0.16052918227229618</v>
      </c>
    </row>
    <row r="1726" spans="1:8" x14ac:dyDescent="0.25">
      <c r="A1726">
        <v>3440</v>
      </c>
      <c r="B1726">
        <v>0</v>
      </c>
      <c r="C1726">
        <v>1</v>
      </c>
      <c r="D1726">
        <v>0</v>
      </c>
      <c r="E1726">
        <v>0</v>
      </c>
      <c r="F1726">
        <v>0</v>
      </c>
      <c r="G1726">
        <v>0</v>
      </c>
      <c r="H1726" s="2">
        <f>H1725+$H$2*(Table1[[#This Row],[debug'[0']]]-H1725)</f>
        <v>0.14539966328089352</v>
      </c>
    </row>
    <row r="1727" spans="1:8" x14ac:dyDescent="0.25">
      <c r="A1727">
        <v>3442</v>
      </c>
      <c r="B1727">
        <v>1</v>
      </c>
      <c r="C1727">
        <v>1</v>
      </c>
      <c r="D1727">
        <v>0</v>
      </c>
      <c r="E1727">
        <v>0</v>
      </c>
      <c r="F1727">
        <v>0</v>
      </c>
      <c r="G1727">
        <v>0</v>
      </c>
      <c r="H1727" s="2">
        <f>H1726+$H$2*(Table1[[#This Row],[debug'[0']]]-H1726)</f>
        <v>0.22594384746865676</v>
      </c>
    </row>
    <row r="1728" spans="1:8" x14ac:dyDescent="0.25">
      <c r="A1728">
        <v>3444</v>
      </c>
      <c r="B1728">
        <v>1</v>
      </c>
      <c r="C1728">
        <v>1</v>
      </c>
      <c r="D1728">
        <v>0</v>
      </c>
      <c r="E1728">
        <v>0</v>
      </c>
      <c r="F1728">
        <v>0</v>
      </c>
      <c r="G1728">
        <v>0</v>
      </c>
      <c r="H1728" s="2">
        <f>H1727+$H$2*(Table1[[#This Row],[debug'[0']]]-H1727)</f>
        <v>0.2988969211364102</v>
      </c>
    </row>
    <row r="1729" spans="1:8" x14ac:dyDescent="0.25">
      <c r="A1729">
        <v>3446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 s="2">
        <f>H1728+$H$2*(Table1[[#This Row],[debug'[0']]]-H1728)</f>
        <v>0.2707265499877276</v>
      </c>
    </row>
    <row r="1730" spans="1:8" x14ac:dyDescent="0.25">
      <c r="A1730">
        <v>3448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 s="2">
        <f>H1729+$H$2*(Table1[[#This Row],[debug'[0']]]-H1729)</f>
        <v>0.33945895337822674</v>
      </c>
    </row>
    <row r="1731" spans="1:8" x14ac:dyDescent="0.25">
      <c r="A1731">
        <v>3450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 s="2">
        <f>H1730+$H$2*(Table1[[#This Row],[debug'[0']]]-H1730)</f>
        <v>0.30746570075437724</v>
      </c>
    </row>
    <row r="1732" spans="1:8" x14ac:dyDescent="0.25">
      <c r="A1732">
        <v>3452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 s="2">
        <f>H1731+$H$2*(Table1[[#This Row],[debug'[0']]]-H1731)</f>
        <v>0.37273552076044736</v>
      </c>
    </row>
    <row r="1733" spans="1:8" x14ac:dyDescent="0.25">
      <c r="A1733">
        <v>3454</v>
      </c>
      <c r="B1733">
        <v>0</v>
      </c>
      <c r="C1733">
        <v>-1</v>
      </c>
      <c r="D1733">
        <v>0</v>
      </c>
      <c r="E1733">
        <v>0</v>
      </c>
      <c r="F1733">
        <v>0</v>
      </c>
      <c r="G1733">
        <v>0</v>
      </c>
      <c r="H1733" s="2">
        <f>H1732+$H$2*(Table1[[#This Row],[debug'[0']]]-H1732)</f>
        <v>0.33760602554785774</v>
      </c>
    </row>
    <row r="1734" spans="1:8" x14ac:dyDescent="0.25">
      <c r="A1734">
        <v>3456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 s="2">
        <f>H1733+$H$2*(Table1[[#This Row],[debug'[0']]]-H1733)</f>
        <v>0.3057874072577938</v>
      </c>
    </row>
    <row r="1735" spans="1:8" x14ac:dyDescent="0.25">
      <c r="A1735">
        <v>3458</v>
      </c>
      <c r="B1735">
        <v>2</v>
      </c>
      <c r="C1735">
        <v>-2</v>
      </c>
      <c r="D1735">
        <v>0</v>
      </c>
      <c r="E1735">
        <v>0</v>
      </c>
      <c r="F1735">
        <v>0</v>
      </c>
      <c r="G1735">
        <v>0</v>
      </c>
      <c r="H1735" s="2">
        <f>H1734+$H$2*(Table1[[#This Row],[debug'[0']]]-H1734)</f>
        <v>0.46546318230714073</v>
      </c>
    </row>
    <row r="1736" spans="1:8" x14ac:dyDescent="0.25">
      <c r="A1736">
        <v>3460</v>
      </c>
      <c r="B1736">
        <v>0</v>
      </c>
      <c r="C1736">
        <v>-1</v>
      </c>
      <c r="D1736">
        <v>0</v>
      </c>
      <c r="E1736">
        <v>0</v>
      </c>
      <c r="F1736">
        <v>0</v>
      </c>
      <c r="G1736">
        <v>0</v>
      </c>
      <c r="H1736" s="2">
        <f>H1735+$H$2*(Table1[[#This Row],[debug'[0']]]-H1735)</f>
        <v>0.42159431088556154</v>
      </c>
    </row>
    <row r="1737" spans="1:8" x14ac:dyDescent="0.25">
      <c r="A1737">
        <v>3462</v>
      </c>
      <c r="B1737">
        <v>1</v>
      </c>
      <c r="C1737">
        <v>-1</v>
      </c>
      <c r="D1737">
        <v>0</v>
      </c>
      <c r="E1737">
        <v>0</v>
      </c>
      <c r="F1737">
        <v>0</v>
      </c>
      <c r="G1737">
        <v>0</v>
      </c>
      <c r="H1737" s="2">
        <f>H1736+$H$2*(Table1[[#This Row],[debug'[0']]]-H1736)</f>
        <v>0.47610776279705536</v>
      </c>
    </row>
    <row r="1738" spans="1:8" x14ac:dyDescent="0.25">
      <c r="A1738">
        <v>3464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 s="2">
        <f>H1737+$H$2*(Table1[[#This Row],[debug'[0']]]-H1737)</f>
        <v>0.52548344290714011</v>
      </c>
    </row>
    <row r="1739" spans="1:8" x14ac:dyDescent="0.25">
      <c r="A1739">
        <v>3466</v>
      </c>
      <c r="B1739">
        <v>-1</v>
      </c>
      <c r="C1739">
        <v>0</v>
      </c>
      <c r="D1739">
        <v>0</v>
      </c>
      <c r="E1739">
        <v>0</v>
      </c>
      <c r="F1739">
        <v>0</v>
      </c>
      <c r="G1739">
        <v>0</v>
      </c>
      <c r="H1739" s="2">
        <f>H1738+$H$2*(Table1[[#This Row],[debug'[0']]]-H1738)</f>
        <v>0.38171001558484202</v>
      </c>
    </row>
    <row r="1740" spans="1:8" x14ac:dyDescent="0.25">
      <c r="A1740">
        <v>3468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 s="2">
        <f>H1739+$H$2*(Table1[[#This Row],[debug'[0']]]-H1739)</f>
        <v>0.43998247376964628</v>
      </c>
    </row>
    <row r="1741" spans="1:8" x14ac:dyDescent="0.25">
      <c r="A1741">
        <v>3470</v>
      </c>
      <c r="B1741">
        <v>-2</v>
      </c>
      <c r="C1741">
        <v>1</v>
      </c>
      <c r="D1741">
        <v>0</v>
      </c>
      <c r="E1741">
        <v>0</v>
      </c>
      <c r="F1741">
        <v>0</v>
      </c>
      <c r="G1741">
        <v>0</v>
      </c>
      <c r="H1741" s="2">
        <f>H1740+$H$2*(Table1[[#This Row],[debug'[0']]]-H1740)</f>
        <v>0.21001954333516917</v>
      </c>
    </row>
    <row r="1742" spans="1:8" x14ac:dyDescent="0.25">
      <c r="A1742">
        <v>3472</v>
      </c>
      <c r="B1742">
        <v>-1</v>
      </c>
      <c r="C1742">
        <v>0</v>
      </c>
      <c r="D1742">
        <v>0</v>
      </c>
      <c r="E1742">
        <v>0</v>
      </c>
      <c r="F1742">
        <v>0</v>
      </c>
      <c r="G1742">
        <v>0</v>
      </c>
      <c r="H1742" s="2">
        <f>H1741+$H$2*(Table1[[#This Row],[debug'[0']]]-H1741)</f>
        <v>9.597788809391386E-2</v>
      </c>
    </row>
    <row r="1743" spans="1:8" x14ac:dyDescent="0.25">
      <c r="A1743">
        <v>3474</v>
      </c>
      <c r="B1743">
        <v>-1</v>
      </c>
      <c r="C1743">
        <v>1</v>
      </c>
      <c r="D1743">
        <v>0</v>
      </c>
      <c r="E1743">
        <v>0</v>
      </c>
      <c r="F1743">
        <v>0</v>
      </c>
      <c r="G1743">
        <v>0</v>
      </c>
      <c r="H1743" s="2">
        <f>H1742+$H$2*(Table1[[#This Row],[debug'[0']]]-H1742)</f>
        <v>-7.3155943580670291E-3</v>
      </c>
    </row>
    <row r="1744" spans="1:8" x14ac:dyDescent="0.25">
      <c r="A1744">
        <v>3476</v>
      </c>
      <c r="B1744">
        <v>-1</v>
      </c>
      <c r="C1744">
        <v>0</v>
      </c>
      <c r="D1744">
        <v>0</v>
      </c>
      <c r="E1744">
        <v>0</v>
      </c>
      <c r="F1744">
        <v>0</v>
      </c>
      <c r="G1744">
        <v>0</v>
      </c>
      <c r="H1744" s="2">
        <f>H1743+$H$2*(Table1[[#This Row],[debug'[0']]]-H1743)</f>
        <v>-0.10087389544100242</v>
      </c>
    </row>
    <row r="1745" spans="1:8" x14ac:dyDescent="0.25">
      <c r="A1745">
        <v>3478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 s="2">
        <f>H1744+$H$2*(Table1[[#This Row],[debug'[0']]]-H1744)</f>
        <v>2.8810248323845183E-3</v>
      </c>
    </row>
    <row r="1746" spans="1:8" x14ac:dyDescent="0.25">
      <c r="A1746">
        <v>3480</v>
      </c>
      <c r="B1746">
        <v>-1</v>
      </c>
      <c r="C1746">
        <v>0</v>
      </c>
      <c r="D1746">
        <v>0</v>
      </c>
      <c r="E1746">
        <v>0</v>
      </c>
      <c r="F1746">
        <v>0</v>
      </c>
      <c r="G1746">
        <v>0</v>
      </c>
      <c r="H1746" s="2">
        <f>H1745+$H$2*(Table1[[#This Row],[debug'[0']]]-H1745)</f>
        <v>-9.1638284968756131E-2</v>
      </c>
    </row>
    <row r="1747" spans="1:8" x14ac:dyDescent="0.25">
      <c r="A1747">
        <v>3482</v>
      </c>
      <c r="B1747">
        <v>-1</v>
      </c>
      <c r="C1747">
        <v>-1</v>
      </c>
      <c r="D1747">
        <v>0</v>
      </c>
      <c r="E1747">
        <v>0</v>
      </c>
      <c r="F1747">
        <v>0</v>
      </c>
      <c r="G1747">
        <v>0</v>
      </c>
      <c r="H1747" s="2">
        <f>H1746+$H$2*(Table1[[#This Row],[debug'[0']]]-H1746)</f>
        <v>-0.17724935969108757</v>
      </c>
    </row>
    <row r="1748" spans="1:8" x14ac:dyDescent="0.25">
      <c r="A1748">
        <v>3484</v>
      </c>
      <c r="B1748">
        <v>1</v>
      </c>
      <c r="C1748">
        <v>-1</v>
      </c>
      <c r="D1748">
        <v>0</v>
      </c>
      <c r="E1748">
        <v>0</v>
      </c>
      <c r="F1748">
        <v>0</v>
      </c>
      <c r="G1748">
        <v>0</v>
      </c>
      <c r="H1748" s="2">
        <f>H1747+$H$2*(Table1[[#This Row],[debug'[0']]]-H1747)</f>
        <v>-6.6296221495623323E-2</v>
      </c>
    </row>
    <row r="1749" spans="1:8" x14ac:dyDescent="0.25">
      <c r="A1749">
        <v>3486</v>
      </c>
      <c r="B1749">
        <v>1</v>
      </c>
      <c r="C1749">
        <v>-2</v>
      </c>
      <c r="D1749">
        <v>0</v>
      </c>
      <c r="E1749">
        <v>0</v>
      </c>
      <c r="F1749">
        <v>0</v>
      </c>
      <c r="G1749">
        <v>0</v>
      </c>
      <c r="H1749" s="2">
        <f>H1748+$H$2*(Table1[[#This Row],[debug'[0']]]-H1748)</f>
        <v>3.4199829784412827E-2</v>
      </c>
    </row>
    <row r="1750" spans="1:8" x14ac:dyDescent="0.25">
      <c r="A1750">
        <v>3488</v>
      </c>
      <c r="B1750">
        <v>1</v>
      </c>
      <c r="C1750">
        <v>-1</v>
      </c>
      <c r="D1750">
        <v>1</v>
      </c>
      <c r="E1750">
        <v>0</v>
      </c>
      <c r="F1750">
        <v>0</v>
      </c>
      <c r="G1750">
        <v>0</v>
      </c>
      <c r="H1750" s="2">
        <f>H1749+$H$2*(Table1[[#This Row],[debug'[0']]]-H1749)</f>
        <v>0.12522435137196464</v>
      </c>
    </row>
    <row r="1751" spans="1:8" x14ac:dyDescent="0.25">
      <c r="A1751">
        <v>3490</v>
      </c>
      <c r="B1751">
        <v>1</v>
      </c>
      <c r="C1751">
        <v>-2</v>
      </c>
      <c r="D1751">
        <v>1</v>
      </c>
      <c r="E1751">
        <v>0</v>
      </c>
      <c r="F1751">
        <v>0</v>
      </c>
      <c r="G1751">
        <v>0</v>
      </c>
      <c r="H1751" s="2">
        <f>H1750+$H$2*(Table1[[#This Row],[debug'[0']]]-H1750)</f>
        <v>0.20767001391003709</v>
      </c>
    </row>
    <row r="1752" spans="1:8" x14ac:dyDescent="0.25">
      <c r="A1752">
        <v>3492</v>
      </c>
      <c r="B1752">
        <v>2</v>
      </c>
      <c r="C1752">
        <v>-1</v>
      </c>
      <c r="D1752">
        <v>1</v>
      </c>
      <c r="E1752">
        <v>0</v>
      </c>
      <c r="F1752">
        <v>0</v>
      </c>
      <c r="G1752">
        <v>0</v>
      </c>
      <c r="H1752" s="2">
        <f>H1751+$H$2*(Table1[[#This Row],[debug'[0']]]-H1751)</f>
        <v>0.37659313542330475</v>
      </c>
    </row>
    <row r="1753" spans="1:8" x14ac:dyDescent="0.25">
      <c r="A1753">
        <v>3494</v>
      </c>
      <c r="B1753">
        <v>-1</v>
      </c>
      <c r="C1753">
        <v>0</v>
      </c>
      <c r="D1753">
        <v>0</v>
      </c>
      <c r="E1753">
        <v>0</v>
      </c>
      <c r="F1753">
        <v>0</v>
      </c>
      <c r="G1753">
        <v>0</v>
      </c>
      <c r="H1753" s="2">
        <f>H1752+$H$2*(Table1[[#This Row],[debug'[0']]]-H1752)</f>
        <v>0.24685228898646494</v>
      </c>
    </row>
    <row r="1754" spans="1:8" x14ac:dyDescent="0.25">
      <c r="A1754">
        <v>3496</v>
      </c>
      <c r="B1754">
        <v>2</v>
      </c>
      <c r="C1754">
        <v>-1</v>
      </c>
      <c r="D1754">
        <v>0</v>
      </c>
      <c r="E1754">
        <v>0</v>
      </c>
      <c r="F1754">
        <v>0</v>
      </c>
      <c r="G1754">
        <v>0</v>
      </c>
      <c r="H1754" s="2">
        <f>H1753+$H$2*(Table1[[#This Row],[debug'[0']]]-H1753)</f>
        <v>0.41208256807380139</v>
      </c>
    </row>
    <row r="1755" spans="1:8" x14ac:dyDescent="0.25">
      <c r="A1755">
        <v>3498</v>
      </c>
      <c r="B1755">
        <v>-1</v>
      </c>
      <c r="C1755">
        <v>1</v>
      </c>
      <c r="D1755">
        <v>0</v>
      </c>
      <c r="E1755">
        <v>0</v>
      </c>
      <c r="F1755">
        <v>0</v>
      </c>
      <c r="G1755">
        <v>0</v>
      </c>
      <c r="H1755" s="2">
        <f>H1754+$H$2*(Table1[[#This Row],[debug'[0']]]-H1754)</f>
        <v>0.27899692141011551</v>
      </c>
    </row>
    <row r="1756" spans="1:8" x14ac:dyDescent="0.25">
      <c r="A1756">
        <v>3500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 s="2">
        <f>H1755+$H$2*(Table1[[#This Row],[debug'[0']]]-H1755)</f>
        <v>0.25270208104982989</v>
      </c>
    </row>
    <row r="1757" spans="1:8" x14ac:dyDescent="0.25">
      <c r="A1757">
        <v>3502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 s="2">
        <f>H1756+$H$2*(Table1[[#This Row],[debug'[0']]]-H1756)</f>
        <v>0.22888547100863996</v>
      </c>
    </row>
    <row r="1758" spans="1:8" x14ac:dyDescent="0.25">
      <c r="A1758">
        <v>3504</v>
      </c>
      <c r="B1758">
        <v>-2</v>
      </c>
      <c r="C1758">
        <v>1</v>
      </c>
      <c r="D1758">
        <v>0</v>
      </c>
      <c r="E1758">
        <v>0</v>
      </c>
      <c r="F1758">
        <v>0</v>
      </c>
      <c r="G1758">
        <v>0</v>
      </c>
      <c r="H1758" s="2">
        <f>H1757+$H$2*(Table1[[#This Row],[debug'[0']]]-H1757)</f>
        <v>1.8817964366226875E-2</v>
      </c>
    </row>
    <row r="1759" spans="1:8" x14ac:dyDescent="0.25">
      <c r="A1759">
        <v>3506</v>
      </c>
      <c r="B1759">
        <v>1</v>
      </c>
      <c r="C1759">
        <v>1</v>
      </c>
      <c r="D1759">
        <v>0</v>
      </c>
      <c r="E1759">
        <v>0</v>
      </c>
      <c r="F1759">
        <v>0</v>
      </c>
      <c r="G1759">
        <v>0</v>
      </c>
      <c r="H1759" s="2">
        <f>H1758+$H$2*(Table1[[#This Row],[debug'[0']]]-H1758)</f>
        <v>0.11129219261566708</v>
      </c>
    </row>
    <row r="1760" spans="1:8" x14ac:dyDescent="0.25">
      <c r="A1760">
        <v>3508</v>
      </c>
      <c r="B1760">
        <v>-2</v>
      </c>
      <c r="C1760">
        <v>1</v>
      </c>
      <c r="D1760">
        <v>0</v>
      </c>
      <c r="E1760">
        <v>0</v>
      </c>
      <c r="F1760">
        <v>0</v>
      </c>
      <c r="G1760">
        <v>0</v>
      </c>
      <c r="H1760" s="2">
        <f>H1759+$H$2*(Table1[[#This Row],[debug'[0']]]-H1759)</f>
        <v>-8.769240864141889E-2</v>
      </c>
    </row>
    <row r="1761" spans="1:8" x14ac:dyDescent="0.25">
      <c r="A1761">
        <v>3510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 s="2">
        <f>H1760+$H$2*(Table1[[#This Row],[debug'[0']]]-H1760)</f>
        <v>1.4820185769179164E-2</v>
      </c>
    </row>
    <row r="1762" spans="1:8" x14ac:dyDescent="0.25">
      <c r="A1762">
        <v>3512</v>
      </c>
      <c r="B1762">
        <v>0</v>
      </c>
      <c r="C1762">
        <v>1</v>
      </c>
      <c r="D1762">
        <v>0</v>
      </c>
      <c r="E1762">
        <v>0</v>
      </c>
      <c r="F1762">
        <v>0</v>
      </c>
      <c r="G1762">
        <v>0</v>
      </c>
      <c r="H1762" s="2">
        <f>H1761+$H$2*(Table1[[#This Row],[debug'[0']]]-H1761)</f>
        <v>1.3423416167060487E-2</v>
      </c>
    </row>
    <row r="1763" spans="1:8" x14ac:dyDescent="0.25">
      <c r="A1763">
        <v>3514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 s="2">
        <f>H1762+$H$2*(Table1[[#This Row],[debug'[0']]]-H1762)</f>
        <v>1.2158288998565017E-2</v>
      </c>
    </row>
    <row r="1764" spans="1:8" x14ac:dyDescent="0.25">
      <c r="A1764">
        <v>3516</v>
      </c>
      <c r="B1764">
        <v>-1</v>
      </c>
      <c r="C1764">
        <v>0</v>
      </c>
      <c r="D1764">
        <v>0</v>
      </c>
      <c r="E1764">
        <v>0</v>
      </c>
      <c r="F1764">
        <v>0</v>
      </c>
      <c r="G1764">
        <v>0</v>
      </c>
      <c r="H1764" s="2">
        <f>H1763+$H$2*(Table1[[#This Row],[debug'[0']]]-H1763)</f>
        <v>-8.3235382351072182E-2</v>
      </c>
    </row>
    <row r="1765" spans="1:8" x14ac:dyDescent="0.25">
      <c r="A1765">
        <v>3518</v>
      </c>
      <c r="B1765">
        <v>0</v>
      </c>
      <c r="C1765">
        <v>-1</v>
      </c>
      <c r="D1765">
        <v>1</v>
      </c>
      <c r="E1765">
        <v>0</v>
      </c>
      <c r="F1765">
        <v>0</v>
      </c>
      <c r="G1765">
        <v>0</v>
      </c>
      <c r="H1765" s="2">
        <f>H1764+$H$2*(Table1[[#This Row],[debug'[0']]]-H1764)</f>
        <v>-7.5390632379686212E-2</v>
      </c>
    </row>
    <row r="1766" spans="1:8" x14ac:dyDescent="0.25">
      <c r="A1766">
        <v>3520</v>
      </c>
      <c r="B1766">
        <v>0</v>
      </c>
      <c r="C1766">
        <v>-1</v>
      </c>
      <c r="D1766">
        <v>1</v>
      </c>
      <c r="E1766">
        <v>0</v>
      </c>
      <c r="F1766">
        <v>0</v>
      </c>
      <c r="G1766">
        <v>0</v>
      </c>
      <c r="H1766" s="2">
        <f>H1765+$H$2*(Table1[[#This Row],[debug'[0']]]-H1765)</f>
        <v>-6.8285232674680882E-2</v>
      </c>
    </row>
    <row r="1767" spans="1:8" x14ac:dyDescent="0.25">
      <c r="A1767">
        <v>3522</v>
      </c>
      <c r="B1767">
        <v>-1</v>
      </c>
      <c r="C1767">
        <v>-1</v>
      </c>
      <c r="D1767">
        <v>1</v>
      </c>
      <c r="E1767">
        <v>0</v>
      </c>
      <c r="F1767">
        <v>0</v>
      </c>
      <c r="G1767">
        <v>0</v>
      </c>
      <c r="H1767" s="2">
        <f>H1766+$H$2*(Table1[[#This Row],[debug'[0']]]-H1766)</f>
        <v>-0.15609728072279125</v>
      </c>
    </row>
    <row r="1768" spans="1:8" x14ac:dyDescent="0.25">
      <c r="A1768">
        <v>3524</v>
      </c>
      <c r="B1768">
        <v>2</v>
      </c>
      <c r="C1768">
        <v>-2</v>
      </c>
      <c r="D1768">
        <v>1</v>
      </c>
      <c r="E1768">
        <v>0</v>
      </c>
      <c r="F1768">
        <v>0</v>
      </c>
      <c r="G1768">
        <v>0</v>
      </c>
      <c r="H1768" s="2">
        <f>H1767+$H$2*(Table1[[#This Row],[debug'[0']]]-H1767)</f>
        <v>4.7110100603518251E-2</v>
      </c>
    </row>
    <row r="1769" spans="1:8" x14ac:dyDescent="0.25">
      <c r="A1769">
        <v>3526</v>
      </c>
      <c r="B1769">
        <v>0</v>
      </c>
      <c r="C1769">
        <v>-1</v>
      </c>
      <c r="D1769">
        <v>1</v>
      </c>
      <c r="E1769">
        <v>0</v>
      </c>
      <c r="F1769">
        <v>0</v>
      </c>
      <c r="G1769">
        <v>0</v>
      </c>
      <c r="H1769" s="2">
        <f>H1768+$H$2*(Table1[[#This Row],[debug'[0']]]-H1768)</f>
        <v>4.267007822454158E-2</v>
      </c>
    </row>
    <row r="1770" spans="1:8" x14ac:dyDescent="0.25">
      <c r="A1770">
        <v>3528</v>
      </c>
      <c r="B1770">
        <v>2</v>
      </c>
      <c r="C1770">
        <v>-1</v>
      </c>
      <c r="D1770">
        <v>0</v>
      </c>
      <c r="E1770">
        <v>0</v>
      </c>
      <c r="F1770">
        <v>0</v>
      </c>
      <c r="G1770">
        <v>0</v>
      </c>
      <c r="H1770" s="2">
        <f>H1769+$H$2*(Table1[[#This Row],[debug'[0']]]-H1769)</f>
        <v>0.22714407731157951</v>
      </c>
    </row>
    <row r="1771" spans="1:8" x14ac:dyDescent="0.25">
      <c r="A1771">
        <v>3530</v>
      </c>
      <c r="B1771">
        <v>-2</v>
      </c>
      <c r="C1771">
        <v>0</v>
      </c>
      <c r="D1771">
        <v>0</v>
      </c>
      <c r="E1771">
        <v>0</v>
      </c>
      <c r="F1771">
        <v>0</v>
      </c>
      <c r="G1771">
        <v>0</v>
      </c>
      <c r="H1771" s="2">
        <f>H1770+$H$2*(Table1[[#This Row],[debug'[0']]]-H1770)</f>
        <v>1.724069315853724E-2</v>
      </c>
    </row>
    <row r="1772" spans="1:8" x14ac:dyDescent="0.25">
      <c r="A1772">
        <v>3532</v>
      </c>
      <c r="B1772">
        <v>-2</v>
      </c>
      <c r="C1772">
        <v>1</v>
      </c>
      <c r="D1772">
        <v>0</v>
      </c>
      <c r="E1772">
        <v>0</v>
      </c>
      <c r="F1772">
        <v>0</v>
      </c>
      <c r="G1772">
        <v>0</v>
      </c>
      <c r="H1772" s="2">
        <f>H1771+$H$2*(Table1[[#This Row],[debug'[0']]]-H1771)</f>
        <v>-0.17287976310594005</v>
      </c>
    </row>
    <row r="1773" spans="1:8" x14ac:dyDescent="0.25">
      <c r="A1773">
        <v>3534</v>
      </c>
      <c r="B1773">
        <v>-1</v>
      </c>
      <c r="C1773">
        <v>0</v>
      </c>
      <c r="D1773">
        <v>0</v>
      </c>
      <c r="E1773">
        <v>0</v>
      </c>
      <c r="F1773">
        <v>0</v>
      </c>
      <c r="G1773">
        <v>0</v>
      </c>
      <c r="H1773" s="2">
        <f>H1772+$H$2*(Table1[[#This Row],[debug'[0']]]-H1772)</f>
        <v>-0.25083400890179491</v>
      </c>
    </row>
    <row r="1774" spans="1:8" x14ac:dyDescent="0.25">
      <c r="A1774">
        <v>3536</v>
      </c>
      <c r="B1774">
        <v>1</v>
      </c>
      <c r="C1774">
        <v>1</v>
      </c>
      <c r="D1774">
        <v>0</v>
      </c>
      <c r="E1774">
        <v>0</v>
      </c>
      <c r="F1774">
        <v>0</v>
      </c>
      <c r="G1774">
        <v>0</v>
      </c>
      <c r="H1774" s="2">
        <f>H1773+$H$2*(Table1[[#This Row],[debug'[0']]]-H1773)</f>
        <v>-0.13294568090501047</v>
      </c>
    </row>
    <row r="1775" spans="1:8" x14ac:dyDescent="0.25">
      <c r="A1775">
        <v>3538</v>
      </c>
      <c r="B1775">
        <v>-1</v>
      </c>
      <c r="C1775">
        <v>1</v>
      </c>
      <c r="D1775">
        <v>0</v>
      </c>
      <c r="E1775">
        <v>0</v>
      </c>
      <c r="F1775">
        <v>0</v>
      </c>
      <c r="G1775">
        <v>0</v>
      </c>
      <c r="H1775" s="2">
        <f>H1774+$H$2*(Table1[[#This Row],[debug'[0']]]-H1774)</f>
        <v>-0.21466362527897404</v>
      </c>
    </row>
    <row r="1776" spans="1:8" x14ac:dyDescent="0.25">
      <c r="A1776">
        <v>3540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 s="2">
        <f>H1775+$H$2*(Table1[[#This Row],[debug'[0']]]-H1775)</f>
        <v>-0.10018427562619894</v>
      </c>
    </row>
    <row r="1777" spans="1:8" x14ac:dyDescent="0.25">
      <c r="A1777">
        <v>3542</v>
      </c>
      <c r="B1777">
        <v>-2</v>
      </c>
      <c r="C1777">
        <v>1</v>
      </c>
      <c r="D1777">
        <v>0</v>
      </c>
      <c r="E1777">
        <v>0</v>
      </c>
      <c r="F1777">
        <v>0</v>
      </c>
      <c r="G1777">
        <v>0</v>
      </c>
      <c r="H1777" s="2">
        <f>H1776+$H$2*(Table1[[#This Row],[debug'[0']]]-H1776)</f>
        <v>-0.27923768931221205</v>
      </c>
    </row>
    <row r="1778" spans="1:8" x14ac:dyDescent="0.25">
      <c r="A1778">
        <v>3544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 s="2">
        <f>H1777+$H$2*(Table1[[#This Row],[debug'[0']]]-H1777)</f>
        <v>-0.15867237750405924</v>
      </c>
    </row>
    <row r="1779" spans="1:8" x14ac:dyDescent="0.25">
      <c r="A1779">
        <v>3546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 s="2">
        <f>H1778+$H$2*(Table1[[#This Row],[debug'[0']]]-H1778)</f>
        <v>-0.14371785823922789</v>
      </c>
    </row>
    <row r="1780" spans="1:8" x14ac:dyDescent="0.25">
      <c r="A1780">
        <v>3548</v>
      </c>
      <c r="B1780">
        <v>-1</v>
      </c>
      <c r="C1780">
        <v>0</v>
      </c>
      <c r="D1780">
        <v>0</v>
      </c>
      <c r="E1780">
        <v>0</v>
      </c>
      <c r="F1780">
        <v>0</v>
      </c>
      <c r="G1780">
        <v>0</v>
      </c>
      <c r="H1780" s="2">
        <f>H1779+$H$2*(Table1[[#This Row],[debug'[0']]]-H1779)</f>
        <v>-0.22442054881790113</v>
      </c>
    </row>
    <row r="1781" spans="1:8" x14ac:dyDescent="0.25">
      <c r="A1781">
        <v>3550</v>
      </c>
      <c r="B1781">
        <v>2</v>
      </c>
      <c r="C1781">
        <v>-1</v>
      </c>
      <c r="D1781">
        <v>1</v>
      </c>
      <c r="E1781">
        <v>0</v>
      </c>
      <c r="F1781">
        <v>0</v>
      </c>
      <c r="G1781">
        <v>0</v>
      </c>
      <c r="H1781" s="2">
        <f>H1780+$H$2*(Table1[[#This Row],[debug'[0']]]-H1780)</f>
        <v>-1.4773851178086328E-2</v>
      </c>
    </row>
    <row r="1782" spans="1:8" x14ac:dyDescent="0.25">
      <c r="A1782">
        <v>3552</v>
      </c>
      <c r="B1782">
        <v>-1</v>
      </c>
      <c r="C1782">
        <v>0</v>
      </c>
      <c r="D1782">
        <v>0</v>
      </c>
      <c r="E1782">
        <v>0</v>
      </c>
      <c r="F1782">
        <v>0</v>
      </c>
      <c r="G1782">
        <v>0</v>
      </c>
      <c r="H1782" s="2">
        <f>H1781+$H$2*(Table1[[#This Row],[debug'[0']]]-H1781)</f>
        <v>-0.10762922811599096</v>
      </c>
    </row>
    <row r="1783" spans="1:8" x14ac:dyDescent="0.25">
      <c r="A1783">
        <v>3554</v>
      </c>
      <c r="B1783">
        <v>2</v>
      </c>
      <c r="C1783">
        <v>-1</v>
      </c>
      <c r="D1783">
        <v>0</v>
      </c>
      <c r="E1783">
        <v>0</v>
      </c>
      <c r="F1783">
        <v>0</v>
      </c>
      <c r="G1783">
        <v>0</v>
      </c>
      <c r="H1783" s="2">
        <f>H1782+$H$2*(Table1[[#This Row],[debug'[0']]]-H1782)</f>
        <v>9.1010146870218744E-2</v>
      </c>
    </row>
    <row r="1784" spans="1:8" x14ac:dyDescent="0.25">
      <c r="A1784">
        <v>3556</v>
      </c>
      <c r="B1784">
        <v>0</v>
      </c>
      <c r="C1784">
        <v>-1</v>
      </c>
      <c r="D1784">
        <v>0</v>
      </c>
      <c r="E1784">
        <v>0</v>
      </c>
      <c r="F1784">
        <v>0</v>
      </c>
      <c r="G1784">
        <v>0</v>
      </c>
      <c r="H1784" s="2">
        <f>H1783+$H$2*(Table1[[#This Row],[debug'[0']]]-H1783)</f>
        <v>8.2432642605930528E-2</v>
      </c>
    </row>
    <row r="1785" spans="1:8" x14ac:dyDescent="0.25">
      <c r="A1785">
        <v>3558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 s="2">
        <f>H1784+$H$2*(Table1[[#This Row],[debug'[0']]]-H1784)</f>
        <v>0.16891132868082079</v>
      </c>
    </row>
    <row r="1786" spans="1:8" x14ac:dyDescent="0.25">
      <c r="A1786">
        <v>3560</v>
      </c>
      <c r="B1786">
        <v>1</v>
      </c>
      <c r="C1786">
        <v>-1</v>
      </c>
      <c r="D1786">
        <v>0</v>
      </c>
      <c r="E1786">
        <v>0</v>
      </c>
      <c r="F1786">
        <v>0</v>
      </c>
      <c r="G1786">
        <v>0</v>
      </c>
      <c r="H1786" s="2">
        <f>H1785+$H$2*(Table1[[#This Row],[debug'[0']]]-H1785)</f>
        <v>0.24723959060976186</v>
      </c>
    </row>
    <row r="1787" spans="1:8" x14ac:dyDescent="0.25">
      <c r="A1787">
        <v>3562</v>
      </c>
      <c r="B1787">
        <v>-1</v>
      </c>
      <c r="C1787">
        <v>0</v>
      </c>
      <c r="D1787">
        <v>0</v>
      </c>
      <c r="E1787">
        <v>0</v>
      </c>
      <c r="F1787">
        <v>0</v>
      </c>
      <c r="G1787">
        <v>0</v>
      </c>
      <c r="H1787" s="2">
        <f>H1786+$H$2*(Table1[[#This Row],[debug'[0']]]-H1786)</f>
        <v>0.12969002855598277</v>
      </c>
    </row>
    <row r="1788" spans="1:8" x14ac:dyDescent="0.25">
      <c r="A1788">
        <v>3564</v>
      </c>
      <c r="B1788">
        <v>-1</v>
      </c>
      <c r="C1788">
        <v>1</v>
      </c>
      <c r="D1788">
        <v>0</v>
      </c>
      <c r="E1788">
        <v>0</v>
      </c>
      <c r="F1788">
        <v>0</v>
      </c>
      <c r="G1788">
        <v>0</v>
      </c>
      <c r="H1788" s="2">
        <f>H1787+$H$2*(Table1[[#This Row],[debug'[0']]]-H1787)</f>
        <v>2.32192517196292E-2</v>
      </c>
    </row>
    <row r="1789" spans="1:8" x14ac:dyDescent="0.25">
      <c r="A1789">
        <v>3566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 s="2">
        <f>H1788+$H$2*(Table1[[#This Row],[debug'[0']]]-H1788)</f>
        <v>0.11527866840859581</v>
      </c>
    </row>
    <row r="1790" spans="1:8" x14ac:dyDescent="0.25">
      <c r="A1790">
        <v>3568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 s="2">
        <f>H1789+$H$2*(Table1[[#This Row],[debug'[0']]]-H1789)</f>
        <v>0.10441390987495405</v>
      </c>
    </row>
    <row r="1791" spans="1:8" x14ac:dyDescent="0.25">
      <c r="A1791">
        <v>3570</v>
      </c>
      <c r="B1791">
        <v>1</v>
      </c>
      <c r="C1791">
        <v>1</v>
      </c>
      <c r="D1791">
        <v>0</v>
      </c>
      <c r="E1791">
        <v>0</v>
      </c>
      <c r="F1791">
        <v>0</v>
      </c>
      <c r="G1791">
        <v>0</v>
      </c>
      <c r="H1791" s="2">
        <f>H1790+$H$2*(Table1[[#This Row],[debug'[0']]]-H1790)</f>
        <v>0.18882091031677556</v>
      </c>
    </row>
    <row r="1792" spans="1:8" x14ac:dyDescent="0.25">
      <c r="A1792">
        <v>3572</v>
      </c>
      <c r="B1792">
        <v>-1</v>
      </c>
      <c r="C1792">
        <v>1</v>
      </c>
      <c r="D1792">
        <v>0</v>
      </c>
      <c r="E1792">
        <v>0</v>
      </c>
      <c r="F1792">
        <v>0</v>
      </c>
      <c r="G1792">
        <v>0</v>
      </c>
      <c r="H1792" s="2">
        <f>H1791+$H$2*(Table1[[#This Row],[debug'[0']]]-H1791)</f>
        <v>7.6777179168222201E-2</v>
      </c>
    </row>
    <row r="1793" spans="1:8" x14ac:dyDescent="0.25">
      <c r="A1793">
        <v>3574</v>
      </c>
      <c r="B1793">
        <v>0</v>
      </c>
      <c r="C1793">
        <v>1</v>
      </c>
      <c r="D1793">
        <v>0</v>
      </c>
      <c r="E1793">
        <v>0</v>
      </c>
      <c r="F1793">
        <v>0</v>
      </c>
      <c r="G1793">
        <v>0</v>
      </c>
      <c r="H1793" s="2">
        <f>H1792+$H$2*(Table1[[#This Row],[debug'[0']]]-H1792)</f>
        <v>6.9541100507075182E-2</v>
      </c>
    </row>
    <row r="1794" spans="1:8" x14ac:dyDescent="0.25">
      <c r="A1794">
        <v>3576</v>
      </c>
      <c r="B1794">
        <v>-1</v>
      </c>
      <c r="C1794">
        <v>0</v>
      </c>
      <c r="D1794">
        <v>0</v>
      </c>
      <c r="E1794">
        <v>0</v>
      </c>
      <c r="F1794">
        <v>0</v>
      </c>
      <c r="G1794">
        <v>0</v>
      </c>
      <c r="H1794" s="2">
        <f>H1793+$H$2*(Table1[[#This Row],[debug'[0']]]-H1793)</f>
        <v>-3.1260773414885909E-2</v>
      </c>
    </row>
    <row r="1795" spans="1:8" x14ac:dyDescent="0.25">
      <c r="A1795">
        <v>3578</v>
      </c>
      <c r="B1795">
        <v>0</v>
      </c>
      <c r="C1795">
        <v>1</v>
      </c>
      <c r="D1795">
        <v>0</v>
      </c>
      <c r="E1795">
        <v>0</v>
      </c>
      <c r="F1795">
        <v>0</v>
      </c>
      <c r="G1795">
        <v>0</v>
      </c>
      <c r="H1795" s="2">
        <f>H1794+$H$2*(Table1[[#This Row],[debug'[0']]]-H1794)</f>
        <v>-2.8314514931713688E-2</v>
      </c>
    </row>
    <row r="1796" spans="1:8" x14ac:dyDescent="0.25">
      <c r="A1796">
        <v>3580</v>
      </c>
      <c r="B1796">
        <v>2</v>
      </c>
      <c r="C1796">
        <v>0</v>
      </c>
      <c r="D1796">
        <v>0</v>
      </c>
      <c r="E1796">
        <v>0</v>
      </c>
      <c r="F1796">
        <v>0</v>
      </c>
      <c r="G1796">
        <v>0</v>
      </c>
      <c r="H1796" s="2">
        <f>H1795+$H$2*(Table1[[#This Row],[debug'[0']]]-H1795)</f>
        <v>0.16284962444665679</v>
      </c>
    </row>
    <row r="1797" spans="1:8" x14ac:dyDescent="0.25">
      <c r="A1797">
        <v>3582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 s="2">
        <f>H1796+$H$2*(Table1[[#This Row],[debug'[0']]]-H1796)</f>
        <v>0.14750140893261257</v>
      </c>
    </row>
    <row r="1798" spans="1:8" x14ac:dyDescent="0.25">
      <c r="A1798">
        <v>3584</v>
      </c>
      <c r="B1798">
        <v>2</v>
      </c>
      <c r="C1798">
        <v>0</v>
      </c>
      <c r="D1798">
        <v>0</v>
      </c>
      <c r="E1798">
        <v>0</v>
      </c>
      <c r="F1798">
        <v>0</v>
      </c>
      <c r="G1798">
        <v>0</v>
      </c>
      <c r="H1798" s="2">
        <f>H1797+$H$2*(Table1[[#This Row],[debug'[0']]]-H1797)</f>
        <v>0.32209528786709496</v>
      </c>
    </row>
    <row r="1799" spans="1:8" x14ac:dyDescent="0.25">
      <c r="A1799">
        <v>3586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 s="2">
        <f>H1798+$H$2*(Table1[[#This Row],[debug'[0']]]-H1798)</f>
        <v>0.29173852216352031</v>
      </c>
    </row>
    <row r="1800" spans="1:8" x14ac:dyDescent="0.25">
      <c r="A1800">
        <v>3588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 s="2">
        <f>H1799+$H$2*(Table1[[#This Row],[debug'[0']]]-H1799)</f>
        <v>0.35849059383127235</v>
      </c>
    </row>
    <row r="1801" spans="1:8" x14ac:dyDescent="0.25">
      <c r="A1801">
        <v>3590</v>
      </c>
      <c r="B1801">
        <v>1</v>
      </c>
      <c r="C1801">
        <v>-1</v>
      </c>
      <c r="D1801">
        <v>0</v>
      </c>
      <c r="E1801">
        <v>0</v>
      </c>
      <c r="F1801">
        <v>0</v>
      </c>
      <c r="G1801">
        <v>0</v>
      </c>
      <c r="H1801" s="2">
        <f>H1800+$H$2*(Table1[[#This Row],[debug'[0']]]-H1800)</f>
        <v>0.4189514309601251</v>
      </c>
    </row>
    <row r="1802" spans="1:8" x14ac:dyDescent="0.25">
      <c r="A1802">
        <v>3592</v>
      </c>
      <c r="B1802">
        <v>0</v>
      </c>
      <c r="C1802">
        <v>0</v>
      </c>
      <c r="D1802">
        <v>-1</v>
      </c>
      <c r="E1802">
        <v>0</v>
      </c>
      <c r="F1802">
        <v>0</v>
      </c>
      <c r="G1802">
        <v>0</v>
      </c>
      <c r="H1802" s="2">
        <f>H1801+$H$2*(Table1[[#This Row],[debug'[0']]]-H1801)</f>
        <v>0.37946618882866728</v>
      </c>
    </row>
    <row r="1803" spans="1:8" x14ac:dyDescent="0.25">
      <c r="A1803">
        <v>3594</v>
      </c>
      <c r="B1803">
        <v>2</v>
      </c>
      <c r="C1803">
        <v>-1</v>
      </c>
      <c r="D1803">
        <v>0</v>
      </c>
      <c r="E1803">
        <v>0</v>
      </c>
      <c r="F1803">
        <v>0</v>
      </c>
      <c r="G1803">
        <v>0</v>
      </c>
      <c r="H1803" s="2">
        <f>H1802+$H$2*(Table1[[#This Row],[debug'[0']]]-H1802)</f>
        <v>0.53219790231075914</v>
      </c>
    </row>
    <row r="1804" spans="1:8" x14ac:dyDescent="0.25">
      <c r="A1804">
        <v>3596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 s="2">
        <f>H1803+$H$2*(Table1[[#This Row],[debug'[0']]]-H1803)</f>
        <v>0.48203943170609775</v>
      </c>
    </row>
    <row r="1805" spans="1:8" x14ac:dyDescent="0.25">
      <c r="A1805">
        <v>3598</v>
      </c>
      <c r="B1805">
        <v>2</v>
      </c>
      <c r="C1805">
        <v>0</v>
      </c>
      <c r="D1805">
        <v>0</v>
      </c>
      <c r="E1805">
        <v>0</v>
      </c>
      <c r="F1805">
        <v>0</v>
      </c>
      <c r="G1805">
        <v>0</v>
      </c>
      <c r="H1805" s="2">
        <f>H1804+$H$2*(Table1[[#This Row],[debug'[0']]]-H1804)</f>
        <v>0.62510384479983105</v>
      </c>
    </row>
    <row r="1806" spans="1:8" x14ac:dyDescent="0.25">
      <c r="A1806">
        <v>3600</v>
      </c>
      <c r="B1806">
        <v>0</v>
      </c>
      <c r="C1806">
        <v>1</v>
      </c>
      <c r="D1806">
        <v>0</v>
      </c>
      <c r="E1806">
        <v>0</v>
      </c>
      <c r="F1806">
        <v>0</v>
      </c>
      <c r="G1806">
        <v>0</v>
      </c>
      <c r="H1806" s="2">
        <f>H1805+$H$2*(Table1[[#This Row],[debug'[0']]]-H1805)</f>
        <v>0.56618919540321455</v>
      </c>
    </row>
    <row r="1807" spans="1:8" x14ac:dyDescent="0.25">
      <c r="A1807">
        <v>3602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 s="2">
        <f>H1806+$H$2*(Table1[[#This Row],[debug'[0']]]-H1806)</f>
        <v>0.60707490050628865</v>
      </c>
    </row>
    <row r="1808" spans="1:8" x14ac:dyDescent="0.25">
      <c r="A1808">
        <v>3604</v>
      </c>
      <c r="B1808">
        <v>0</v>
      </c>
      <c r="C1808">
        <v>0</v>
      </c>
      <c r="D1808">
        <v>-1</v>
      </c>
      <c r="E1808">
        <v>0</v>
      </c>
      <c r="F1808">
        <v>0</v>
      </c>
      <c r="G1808">
        <v>0</v>
      </c>
      <c r="H1808" s="2">
        <f>H1807+$H$2*(Table1[[#This Row],[debug'[0']]]-H1807)</f>
        <v>0.54985943907800938</v>
      </c>
    </row>
    <row r="1809" spans="1:8" x14ac:dyDescent="0.25">
      <c r="A1809">
        <v>3606</v>
      </c>
      <c r="B1809">
        <v>-1</v>
      </c>
      <c r="C1809">
        <v>1</v>
      </c>
      <c r="D1809">
        <v>1</v>
      </c>
      <c r="E1809">
        <v>0</v>
      </c>
      <c r="F1809">
        <v>0</v>
      </c>
      <c r="G1809">
        <v>0</v>
      </c>
      <c r="H1809" s="2">
        <f>H1808+$H$2*(Table1[[#This Row],[debug'[0']]]-H1808)</f>
        <v>0.40378862824088124</v>
      </c>
    </row>
    <row r="1810" spans="1:8" x14ac:dyDescent="0.25">
      <c r="A1810">
        <v>3608</v>
      </c>
      <c r="B1810">
        <v>1</v>
      </c>
      <c r="C1810">
        <v>1</v>
      </c>
      <c r="D1810">
        <v>0</v>
      </c>
      <c r="E1810">
        <v>0</v>
      </c>
      <c r="F1810">
        <v>0</v>
      </c>
      <c r="G1810">
        <v>0</v>
      </c>
      <c r="H1810" s="2">
        <f>H1809+$H$2*(Table1[[#This Row],[debug'[0']]]-H1809)</f>
        <v>0.45998022620603546</v>
      </c>
    </row>
    <row r="1811" spans="1:8" x14ac:dyDescent="0.25">
      <c r="A1811">
        <v>3610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 s="2">
        <f>H1810+$H$2*(Table1[[#This Row],[debug'[0']]]-H1810)</f>
        <v>0.4166281112226719</v>
      </c>
    </row>
    <row r="1812" spans="1:8" x14ac:dyDescent="0.25">
      <c r="A1812">
        <v>3612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 s="2">
        <f>H1811+$H$2*(Table1[[#This Row],[debug'[0']]]-H1811)</f>
        <v>0.37736183681778779</v>
      </c>
    </row>
    <row r="1813" spans="1:8" x14ac:dyDescent="0.25">
      <c r="A1813">
        <v>3614</v>
      </c>
      <c r="B1813">
        <v>2</v>
      </c>
      <c r="C1813">
        <v>0</v>
      </c>
      <c r="D1813">
        <v>0</v>
      </c>
      <c r="E1813">
        <v>1</v>
      </c>
      <c r="F1813">
        <v>0</v>
      </c>
      <c r="G1813">
        <v>0</v>
      </c>
      <c r="H1813" s="2">
        <f>H1812+$H$2*(Table1[[#This Row],[debug'[0']]]-H1812)</f>
        <v>0.53029188080441803</v>
      </c>
    </row>
    <row r="1814" spans="1:8" x14ac:dyDescent="0.25">
      <c r="A1814">
        <v>3616</v>
      </c>
      <c r="B1814">
        <v>-1</v>
      </c>
      <c r="C1814">
        <v>1</v>
      </c>
      <c r="D1814">
        <v>0</v>
      </c>
      <c r="E1814">
        <v>0</v>
      </c>
      <c r="F1814">
        <v>0</v>
      </c>
      <c r="G1814">
        <v>0</v>
      </c>
      <c r="H1814" s="2">
        <f>H1813+$H$2*(Table1[[#This Row],[debug'[0']]]-H1813)</f>
        <v>0.38606526888692005</v>
      </c>
    </row>
    <row r="1815" spans="1:8" x14ac:dyDescent="0.25">
      <c r="A1815">
        <v>3618</v>
      </c>
      <c r="B1815">
        <v>2</v>
      </c>
      <c r="C1815">
        <v>0</v>
      </c>
      <c r="D1815">
        <v>0</v>
      </c>
      <c r="E1815">
        <v>1</v>
      </c>
      <c r="F1815">
        <v>0</v>
      </c>
      <c r="G1815">
        <v>0</v>
      </c>
      <c r="H1815" s="2">
        <f>H1814+$H$2*(Table1[[#This Row],[debug'[0']]]-H1814)</f>
        <v>0.53817503372606812</v>
      </c>
    </row>
    <row r="1816" spans="1:8" x14ac:dyDescent="0.25">
      <c r="A1816">
        <v>3620</v>
      </c>
      <c r="B1816">
        <v>1</v>
      </c>
      <c r="C1816">
        <v>0</v>
      </c>
      <c r="D1816">
        <v>1</v>
      </c>
      <c r="E1816">
        <v>1</v>
      </c>
      <c r="F1816">
        <v>0</v>
      </c>
      <c r="G1816">
        <v>0</v>
      </c>
      <c r="H1816" s="2">
        <f>H1815+$H$2*(Table1[[#This Row],[debug'[0']]]-H1815)</f>
        <v>0.58170101136478425</v>
      </c>
    </row>
    <row r="1817" spans="1:8" x14ac:dyDescent="0.25">
      <c r="A1817">
        <v>3622</v>
      </c>
      <c r="B1817">
        <v>1</v>
      </c>
      <c r="C1817">
        <v>1</v>
      </c>
      <c r="D1817">
        <v>0</v>
      </c>
      <c r="E1817">
        <v>0</v>
      </c>
      <c r="F1817">
        <v>0</v>
      </c>
      <c r="G1817">
        <v>0</v>
      </c>
      <c r="H1817" s="2">
        <f>H1816+$H$2*(Table1[[#This Row],[debug'[0']]]-H1816)</f>
        <v>0.62112476225579727</v>
      </c>
    </row>
    <row r="1818" spans="1:8" x14ac:dyDescent="0.25">
      <c r="A1818">
        <v>3624</v>
      </c>
      <c r="B1818">
        <v>-1</v>
      </c>
      <c r="C1818">
        <v>0</v>
      </c>
      <c r="D1818">
        <v>1</v>
      </c>
      <c r="E1818">
        <v>0</v>
      </c>
      <c r="F1818">
        <v>0</v>
      </c>
      <c r="G1818">
        <v>0</v>
      </c>
      <c r="H1818" s="2">
        <f>H1817+$H$2*(Table1[[#This Row],[debug'[0']]]-H1817)</f>
        <v>0.46833735294613787</v>
      </c>
    </row>
    <row r="1819" spans="1:8" x14ac:dyDescent="0.25">
      <c r="A1819">
        <v>3626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 s="2">
        <f>H1818+$H$2*(Table1[[#This Row],[debug'[0']]]-H1818)</f>
        <v>0.42419759732361956</v>
      </c>
    </row>
    <row r="1820" spans="1:8" x14ac:dyDescent="0.25">
      <c r="A1820">
        <v>3628</v>
      </c>
      <c r="B1820">
        <v>1</v>
      </c>
      <c r="C1820">
        <v>0</v>
      </c>
      <c r="D1820">
        <v>0</v>
      </c>
      <c r="E1820">
        <v>1</v>
      </c>
      <c r="F1820">
        <v>0</v>
      </c>
      <c r="G1820">
        <v>0</v>
      </c>
      <c r="H1820" s="2">
        <f>H1819+$H$2*(Table1[[#This Row],[debug'[0']]]-H1819)</f>
        <v>0.47846569526864363</v>
      </c>
    </row>
    <row r="1821" spans="1:8" x14ac:dyDescent="0.25">
      <c r="A1821">
        <v>3630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 s="2">
        <f>H1820+$H$2*(Table1[[#This Row],[debug'[0']]]-H1820)</f>
        <v>0.43337136587112252</v>
      </c>
    </row>
    <row r="1822" spans="1:8" x14ac:dyDescent="0.25">
      <c r="A1822">
        <v>3632</v>
      </c>
      <c r="B1822">
        <v>2</v>
      </c>
      <c r="C1822">
        <v>0</v>
      </c>
      <c r="D1822">
        <v>0</v>
      </c>
      <c r="E1822">
        <v>1</v>
      </c>
      <c r="F1822">
        <v>0</v>
      </c>
      <c r="G1822">
        <v>0</v>
      </c>
      <c r="H1822" s="2">
        <f>H1821+$H$2*(Table1[[#This Row],[debug'[0']]]-H1821)</f>
        <v>0.5810226361076033</v>
      </c>
    </row>
    <row r="1823" spans="1:8" x14ac:dyDescent="0.25">
      <c r="A1823">
        <v>3634</v>
      </c>
      <c r="B1823">
        <v>0</v>
      </c>
      <c r="C1823">
        <v>0</v>
      </c>
      <c r="D1823">
        <v>1</v>
      </c>
      <c r="E1823">
        <v>1</v>
      </c>
      <c r="F1823">
        <v>0</v>
      </c>
      <c r="G1823">
        <v>0</v>
      </c>
      <c r="H1823" s="2">
        <f>H1822+$H$2*(Table1[[#This Row],[debug'[0']]]-H1822)</f>
        <v>0.52626254275265261</v>
      </c>
    </row>
    <row r="1824" spans="1:8" x14ac:dyDescent="0.25">
      <c r="A1824">
        <v>3636</v>
      </c>
      <c r="B1824">
        <v>2</v>
      </c>
      <c r="C1824">
        <v>-1</v>
      </c>
      <c r="D1824">
        <v>0</v>
      </c>
      <c r="E1824">
        <v>1</v>
      </c>
      <c r="F1824">
        <v>0</v>
      </c>
      <c r="G1824">
        <v>0</v>
      </c>
      <c r="H1824" s="2">
        <f>H1823+$H$2*(Table1[[#This Row],[debug'[0']]]-H1823)</f>
        <v>0.66515902582290365</v>
      </c>
    </row>
    <row r="1825" spans="1:8" x14ac:dyDescent="0.25">
      <c r="A1825">
        <v>3638</v>
      </c>
      <c r="B1825">
        <v>0</v>
      </c>
      <c r="C1825">
        <v>-1</v>
      </c>
      <c r="D1825">
        <v>0</v>
      </c>
      <c r="E1825">
        <v>0</v>
      </c>
      <c r="F1825">
        <v>0</v>
      </c>
      <c r="G1825">
        <v>0</v>
      </c>
      <c r="H1825" s="2">
        <f>H1824+$H$2*(Table1[[#This Row],[debug'[0']]]-H1824)</f>
        <v>0.60246926455307837</v>
      </c>
    </row>
    <row r="1826" spans="1:8" x14ac:dyDescent="0.25">
      <c r="A1826">
        <v>3640</v>
      </c>
      <c r="B1826">
        <v>1</v>
      </c>
      <c r="C1826">
        <v>-1</v>
      </c>
      <c r="D1826">
        <v>0</v>
      </c>
      <c r="E1826">
        <v>1</v>
      </c>
      <c r="F1826">
        <v>0</v>
      </c>
      <c r="G1826">
        <v>0</v>
      </c>
      <c r="H1826" s="2">
        <f>H1825+$H$2*(Table1[[#This Row],[debug'[0']]]-H1825)</f>
        <v>0.63993565369476424</v>
      </c>
    </row>
    <row r="1827" spans="1:8" x14ac:dyDescent="0.25">
      <c r="A1827">
        <v>3642</v>
      </c>
      <c r="B1827">
        <v>1</v>
      </c>
      <c r="C1827">
        <v>0</v>
      </c>
      <c r="D1827">
        <v>0</v>
      </c>
      <c r="E1827">
        <v>1</v>
      </c>
      <c r="F1827">
        <v>0</v>
      </c>
      <c r="G1827">
        <v>0</v>
      </c>
      <c r="H1827" s="2">
        <f>H1826+$H$2*(Table1[[#This Row],[debug'[0']]]-H1826)</f>
        <v>0.67387091884992845</v>
      </c>
    </row>
    <row r="1828" spans="1:8" x14ac:dyDescent="0.25">
      <c r="A1828">
        <v>3644</v>
      </c>
      <c r="B1828">
        <v>1</v>
      </c>
      <c r="C1828">
        <v>-1</v>
      </c>
      <c r="D1828">
        <v>0</v>
      </c>
      <c r="E1828">
        <v>1</v>
      </c>
      <c r="F1828">
        <v>0</v>
      </c>
      <c r="G1828">
        <v>0</v>
      </c>
      <c r="H1828" s="2">
        <f>H1827+$H$2*(Table1[[#This Row],[debug'[0']]]-H1827)</f>
        <v>0.70460786061382008</v>
      </c>
    </row>
    <row r="1829" spans="1:8" x14ac:dyDescent="0.25">
      <c r="A1829">
        <v>3646</v>
      </c>
      <c r="B1829">
        <v>-1</v>
      </c>
      <c r="C1829">
        <v>0</v>
      </c>
      <c r="D1829">
        <v>0</v>
      </c>
      <c r="E1829">
        <v>0</v>
      </c>
      <c r="F1829">
        <v>0</v>
      </c>
      <c r="G1829">
        <v>0</v>
      </c>
      <c r="H1829" s="2">
        <f>H1828+$H$2*(Table1[[#This Row],[debug'[0']]]-H1828)</f>
        <v>0.54395235464914637</v>
      </c>
    </row>
    <row r="1830" spans="1:8" x14ac:dyDescent="0.25">
      <c r="A1830">
        <v>3648</v>
      </c>
      <c r="B1830">
        <v>1</v>
      </c>
      <c r="C1830">
        <v>0</v>
      </c>
      <c r="D1830">
        <v>0</v>
      </c>
      <c r="E1830">
        <v>1</v>
      </c>
      <c r="F1830">
        <v>0</v>
      </c>
      <c r="G1830">
        <v>0</v>
      </c>
      <c r="H1830" s="2">
        <f>H1829+$H$2*(Table1[[#This Row],[debug'[0']]]-H1829)</f>
        <v>0.58693383261878129</v>
      </c>
    </row>
    <row r="1831" spans="1:8" x14ac:dyDescent="0.25">
      <c r="A1831">
        <v>3650</v>
      </c>
      <c r="B1831">
        <v>-1</v>
      </c>
      <c r="C1831">
        <v>0</v>
      </c>
      <c r="D1831">
        <v>0</v>
      </c>
      <c r="E1831">
        <v>0</v>
      </c>
      <c r="F1831">
        <v>0</v>
      </c>
      <c r="G1831">
        <v>0</v>
      </c>
      <c r="H1831" s="2">
        <f>H1830+$H$2*(Table1[[#This Row],[debug'[0']]]-H1830)</f>
        <v>0.43736884251013358</v>
      </c>
    </row>
    <row r="1832" spans="1:8" x14ac:dyDescent="0.25">
      <c r="A1832">
        <v>3652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0</v>
      </c>
      <c r="H1832" s="2">
        <f>H1831+$H$2*(Table1[[#This Row],[debug'[0']]]-H1831)</f>
        <v>0.3961478002339664</v>
      </c>
    </row>
    <row r="1833" spans="1:8" x14ac:dyDescent="0.25">
      <c r="A1833">
        <v>3654</v>
      </c>
      <c r="B1833">
        <v>-1</v>
      </c>
      <c r="C1833">
        <v>0</v>
      </c>
      <c r="D1833">
        <v>0</v>
      </c>
      <c r="E1833">
        <v>0</v>
      </c>
      <c r="F1833">
        <v>0</v>
      </c>
      <c r="G1833">
        <v>0</v>
      </c>
      <c r="H1833" s="2">
        <f>H1832+$H$2*(Table1[[#This Row],[debug'[0']]]-H1832)</f>
        <v>0.26456397005774901</v>
      </c>
    </row>
    <row r="1834" spans="1:8" x14ac:dyDescent="0.25">
      <c r="A1834">
        <v>3656</v>
      </c>
      <c r="B1834">
        <v>1</v>
      </c>
      <c r="C1834">
        <v>0</v>
      </c>
      <c r="D1834">
        <v>0</v>
      </c>
      <c r="E1834">
        <v>1</v>
      </c>
      <c r="F1834">
        <v>0</v>
      </c>
      <c r="G1834">
        <v>0</v>
      </c>
      <c r="H1834" s="2">
        <f>H1833+$H$2*(Table1[[#This Row],[debug'[0']]]-H1833)</f>
        <v>0.33387718292330359</v>
      </c>
    </row>
    <row r="1835" spans="1:8" x14ac:dyDescent="0.25">
      <c r="A1835">
        <v>3658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 s="2">
        <f>H1834+$H$2*(Table1[[#This Row],[debug'[0']]]-H1834)</f>
        <v>0.30240999977111038</v>
      </c>
    </row>
    <row r="1836" spans="1:8" x14ac:dyDescent="0.25">
      <c r="A1836">
        <v>3660</v>
      </c>
      <c r="B1836">
        <v>0</v>
      </c>
      <c r="C1836">
        <v>0</v>
      </c>
      <c r="D1836">
        <v>1</v>
      </c>
      <c r="E1836">
        <v>0</v>
      </c>
      <c r="F1836">
        <v>0</v>
      </c>
      <c r="G1836">
        <v>0</v>
      </c>
      <c r="H1836" s="2">
        <f>H1835+$H$2*(Table1[[#This Row],[debug'[0']]]-H1835)</f>
        <v>0.27390852876152005</v>
      </c>
    </row>
    <row r="1837" spans="1:8" x14ac:dyDescent="0.25">
      <c r="A1837">
        <v>3662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 s="2">
        <f>H1836+$H$2*(Table1[[#This Row],[debug'[0']]]-H1836)</f>
        <v>0.24809325811013666</v>
      </c>
    </row>
    <row r="1838" spans="1:8" x14ac:dyDescent="0.25">
      <c r="A1838">
        <v>3664</v>
      </c>
      <c r="B1838">
        <v>-1</v>
      </c>
      <c r="C1838">
        <v>0</v>
      </c>
      <c r="D1838">
        <v>0</v>
      </c>
      <c r="E1838">
        <v>0</v>
      </c>
      <c r="F1838">
        <v>0</v>
      </c>
      <c r="G1838">
        <v>0</v>
      </c>
      <c r="H1838" s="2">
        <f>H1837+$H$2*(Table1[[#This Row],[debug'[0']]]-H1837)</f>
        <v>0.13046323978992402</v>
      </c>
    </row>
    <row r="1839" spans="1:8" x14ac:dyDescent="0.25">
      <c r="A1839">
        <v>3666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 s="2">
        <f>H1838+$H$2*(Table1[[#This Row],[debug'[0']]]-H1838)</f>
        <v>0.21241514872699135</v>
      </c>
    </row>
    <row r="1840" spans="1:8" x14ac:dyDescent="0.25">
      <c r="A1840">
        <v>3668</v>
      </c>
      <c r="B1840">
        <v>-1</v>
      </c>
      <c r="C1840">
        <v>-1</v>
      </c>
      <c r="D1840">
        <v>0</v>
      </c>
      <c r="E1840">
        <v>0</v>
      </c>
      <c r="F1840">
        <v>0</v>
      </c>
      <c r="G1840">
        <v>0</v>
      </c>
      <c r="H1840" s="2">
        <f>H1839+$H$2*(Table1[[#This Row],[debug'[0']]]-H1839)</f>
        <v>9.8147712996740577E-2</v>
      </c>
    </row>
    <row r="1841" spans="1:8" x14ac:dyDescent="0.25">
      <c r="A1841">
        <v>3670</v>
      </c>
      <c r="B1841">
        <v>1</v>
      </c>
      <c r="C1841">
        <v>-1</v>
      </c>
      <c r="D1841">
        <v>0</v>
      </c>
      <c r="E1841">
        <v>0</v>
      </c>
      <c r="F1841">
        <v>0</v>
      </c>
      <c r="G1841">
        <v>0</v>
      </c>
      <c r="H1841" s="2">
        <f>H1840+$H$2*(Table1[[#This Row],[debug'[0']]]-H1840)</f>
        <v>0.18314528858091839</v>
      </c>
    </row>
    <row r="1842" spans="1:8" x14ac:dyDescent="0.25">
      <c r="A1842">
        <v>3672</v>
      </c>
      <c r="B1842">
        <v>-1</v>
      </c>
      <c r="C1842">
        <v>-1</v>
      </c>
      <c r="D1842">
        <v>0</v>
      </c>
      <c r="E1842">
        <v>0</v>
      </c>
      <c r="F1842">
        <v>0</v>
      </c>
      <c r="G1842">
        <v>0</v>
      </c>
      <c r="H1842" s="2">
        <f>H1841+$H$2*(Table1[[#This Row],[debug'[0']]]-H1841)</f>
        <v>7.1636472178862723E-2</v>
      </c>
    </row>
    <row r="1843" spans="1:8" x14ac:dyDescent="0.25">
      <c r="A1843">
        <v>3674</v>
      </c>
      <c r="B1843">
        <v>0</v>
      </c>
      <c r="C1843">
        <v>-1</v>
      </c>
      <c r="D1843">
        <v>0</v>
      </c>
      <c r="E1843">
        <v>0</v>
      </c>
      <c r="F1843">
        <v>0</v>
      </c>
      <c r="G1843">
        <v>0</v>
      </c>
      <c r="H1843" s="2">
        <f>H1842+$H$2*(Table1[[#This Row],[debug'[0']]]-H1842)</f>
        <v>6.4884893737076579E-2</v>
      </c>
    </row>
    <row r="1844" spans="1:8" x14ac:dyDescent="0.25">
      <c r="A1844">
        <v>3676</v>
      </c>
      <c r="B1844">
        <v>-1</v>
      </c>
      <c r="C1844">
        <v>-1</v>
      </c>
      <c r="D1844">
        <v>0</v>
      </c>
      <c r="E1844">
        <v>0</v>
      </c>
      <c r="F1844">
        <v>0</v>
      </c>
      <c r="G1844">
        <v>0</v>
      </c>
      <c r="H1844" s="2">
        <f>H1843+$H$2*(Table1[[#This Row],[debug'[0']]]-H1843)</f>
        <v>-3.5478143035417825E-2</v>
      </c>
    </row>
    <row r="1845" spans="1:8" x14ac:dyDescent="0.25">
      <c r="A1845">
        <v>3678</v>
      </c>
      <c r="B1845">
        <v>-1</v>
      </c>
      <c r="C1845">
        <v>0</v>
      </c>
      <c r="D1845">
        <v>0</v>
      </c>
      <c r="E1845">
        <v>0</v>
      </c>
      <c r="F1845">
        <v>0</v>
      </c>
      <c r="G1845">
        <v>0</v>
      </c>
      <c r="H1845" s="2">
        <f>H1844+$H$2*(Table1[[#This Row],[debug'[0']]]-H1844)</f>
        <v>-0.12638218643741933</v>
      </c>
    </row>
    <row r="1846" spans="1:8" x14ac:dyDescent="0.25">
      <c r="A1846">
        <v>3680</v>
      </c>
      <c r="B1846">
        <v>-1</v>
      </c>
      <c r="C1846">
        <v>0</v>
      </c>
      <c r="D1846">
        <v>0</v>
      </c>
      <c r="E1846">
        <v>0</v>
      </c>
      <c r="F1846">
        <v>0</v>
      </c>
      <c r="G1846">
        <v>0</v>
      </c>
      <c r="H1846" s="2">
        <f>H1845+$H$2*(Table1[[#This Row],[debug'[0']]]-H1845)</f>
        <v>-0.20871872559142074</v>
      </c>
    </row>
    <row r="1847" spans="1:8" x14ac:dyDescent="0.25">
      <c r="A1847">
        <v>3682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  <c r="H1847" s="2">
        <f>H1846+$H$2*(Table1[[#This Row],[debug'[0']]]-H1846)</f>
        <v>-9.4799669534188016E-2</v>
      </c>
    </row>
    <row r="1848" spans="1:8" x14ac:dyDescent="0.25">
      <c r="A1848">
        <v>3684</v>
      </c>
      <c r="B1848">
        <v>-1</v>
      </c>
      <c r="C1848">
        <v>0</v>
      </c>
      <c r="D1848">
        <v>0</v>
      </c>
      <c r="E1848">
        <v>0</v>
      </c>
      <c r="F1848">
        <v>0</v>
      </c>
      <c r="G1848">
        <v>0</v>
      </c>
      <c r="H1848" s="2">
        <f>H1847+$H$2*(Table1[[#This Row],[debug'[0']]]-H1847)</f>
        <v>-0.18011279078074144</v>
      </c>
    </row>
    <row r="1849" spans="1:8" x14ac:dyDescent="0.25">
      <c r="A1849">
        <v>3686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 s="2">
        <f>H1848+$H$2*(Table1[[#This Row],[debug'[0']]]-H1848)</f>
        <v>-0.16313756017071146</v>
      </c>
    </row>
    <row r="1850" spans="1:8" x14ac:dyDescent="0.25">
      <c r="A1850">
        <v>3688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 s="2">
        <f>H1849+$H$2*(Table1[[#This Row],[debug'[0']]]-H1849)</f>
        <v>-0.14776220735400536</v>
      </c>
    </row>
    <row r="1851" spans="1:8" x14ac:dyDescent="0.25">
      <c r="A1851">
        <v>3690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 s="2">
        <f>H1850+$H$2*(Table1[[#This Row],[debug'[0']]]-H1850)</f>
        <v>-0.13383594740095872</v>
      </c>
    </row>
    <row r="1852" spans="1:8" x14ac:dyDescent="0.25">
      <c r="A1852">
        <v>3692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 s="2">
        <f>H1851+$H$2*(Table1[[#This Row],[debug'[0']]]-H1851)</f>
        <v>-2.6974426919032471E-2</v>
      </c>
    </row>
    <row r="1853" spans="1:8" x14ac:dyDescent="0.25">
      <c r="A1853">
        <v>3694</v>
      </c>
      <c r="B1853">
        <v>-1</v>
      </c>
      <c r="C1853">
        <v>0</v>
      </c>
      <c r="D1853">
        <v>0</v>
      </c>
      <c r="E1853">
        <v>0</v>
      </c>
      <c r="F1853">
        <v>0</v>
      </c>
      <c r="G1853">
        <v>0</v>
      </c>
      <c r="H1853" s="2">
        <f>H1852+$H$2*(Table1[[#This Row],[debug'[0']]]-H1852)</f>
        <v>-0.11867992668341744</v>
      </c>
    </row>
    <row r="1854" spans="1:8" x14ac:dyDescent="0.25">
      <c r="A1854">
        <v>3696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 s="2">
        <f>H1853+$H$2*(Table1[[#This Row],[debug'[0']]]-H1853)</f>
        <v>-1.3246827501807654E-2</v>
      </c>
    </row>
    <row r="1855" spans="1:8" x14ac:dyDescent="0.25">
      <c r="A1855">
        <v>3698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 s="2">
        <f>H1854+$H$2*(Table1[[#This Row],[debug'[0']]]-H1854)</f>
        <v>-1.1998343422916148E-2</v>
      </c>
    </row>
    <row r="1856" spans="1:8" x14ac:dyDescent="0.25">
      <c r="A1856">
        <v>3700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 s="2">
        <f>H1855+$H$2*(Table1[[#This Row],[debug'[0']]]-H1855)</f>
        <v>-1.0867526196335724E-2</v>
      </c>
    </row>
    <row r="1857" spans="1:8" x14ac:dyDescent="0.25">
      <c r="A1857">
        <v>3702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 s="2">
        <f>H1856+$H$2*(Table1[[#This Row],[debug'[0']]]-H1856)</f>
        <v>-9.8432859825026368E-3</v>
      </c>
    </row>
    <row r="1858" spans="1:8" x14ac:dyDescent="0.25">
      <c r="A1858">
        <v>3704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 s="2">
        <f>H1857+$H$2*(Table1[[#This Row],[debug'[0']]]-H1857)</f>
        <v>8.5332201473085553E-2</v>
      </c>
    </row>
    <row r="1859" spans="1:8" x14ac:dyDescent="0.25">
      <c r="A1859">
        <v>3706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 s="2">
        <f>H1858+$H$2*(Table1[[#This Row],[debug'[0']]]-H1858)</f>
        <v>0.17153761056290467</v>
      </c>
    </row>
    <row r="1860" spans="1:8" x14ac:dyDescent="0.25">
      <c r="A1860">
        <v>3708</v>
      </c>
      <c r="B1860">
        <v>-2</v>
      </c>
      <c r="C1860">
        <v>0</v>
      </c>
      <c r="D1860">
        <v>0</v>
      </c>
      <c r="E1860">
        <v>0</v>
      </c>
      <c r="F1860">
        <v>0</v>
      </c>
      <c r="G1860">
        <v>0</v>
      </c>
      <c r="H1860" s="2">
        <f>H1859+$H$2*(Table1[[#This Row],[debug'[0']]]-H1859)</f>
        <v>-3.3124987567245939E-2</v>
      </c>
    </row>
    <row r="1861" spans="1:8" x14ac:dyDescent="0.25">
      <c r="A1861">
        <v>3710</v>
      </c>
      <c r="B1861">
        <v>-2</v>
      </c>
      <c r="C1861">
        <v>0</v>
      </c>
      <c r="D1861">
        <v>0</v>
      </c>
      <c r="E1861">
        <v>0</v>
      </c>
      <c r="F1861">
        <v>0</v>
      </c>
      <c r="G1861">
        <v>0</v>
      </c>
      <c r="H1861" s="2">
        <f>H1860+$H$2*(Table1[[#This Row],[debug'[0']]]-H1860)</f>
        <v>-0.21849859025488813</v>
      </c>
    </row>
    <row r="1862" spans="1:8" x14ac:dyDescent="0.25">
      <c r="A1862">
        <v>3712</v>
      </c>
      <c r="B1862">
        <v>-3</v>
      </c>
      <c r="C1862">
        <v>0</v>
      </c>
      <c r="D1862">
        <v>0</v>
      </c>
      <c r="E1862">
        <v>0</v>
      </c>
      <c r="F1862">
        <v>0</v>
      </c>
      <c r="G1862">
        <v>0</v>
      </c>
      <c r="H1862" s="2">
        <f>H1861+$H$2*(Table1[[#This Row],[debug'[0']]]-H1861)</f>
        <v>-0.48064892209903498</v>
      </c>
    </row>
    <row r="1863" spans="1:8" x14ac:dyDescent="0.25">
      <c r="A1863">
        <v>3714</v>
      </c>
      <c r="B1863">
        <v>-1</v>
      </c>
      <c r="C1863">
        <v>0</v>
      </c>
      <c r="D1863">
        <v>0</v>
      </c>
      <c r="E1863">
        <v>0</v>
      </c>
      <c r="F1863">
        <v>0</v>
      </c>
      <c r="G1863">
        <v>0</v>
      </c>
      <c r="H1863" s="2">
        <f>H1862+$H$2*(Table1[[#This Row],[debug'[0']]]-H1862)</f>
        <v>-0.5295966080280633</v>
      </c>
    </row>
    <row r="1864" spans="1:8" x14ac:dyDescent="0.25">
      <c r="A1864">
        <v>3716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 s="2">
        <f>H1863+$H$2*(Table1[[#This Row],[debug'[0']]]-H1863)</f>
        <v>-0.47968330363365219</v>
      </c>
    </row>
    <row r="1865" spans="1:8" x14ac:dyDescent="0.25">
      <c r="A1865">
        <v>3718</v>
      </c>
      <c r="B1865">
        <v>-1</v>
      </c>
      <c r="C1865">
        <v>0</v>
      </c>
      <c r="D1865">
        <v>0</v>
      </c>
      <c r="E1865">
        <v>0</v>
      </c>
      <c r="F1865">
        <v>0</v>
      </c>
      <c r="G1865">
        <v>0</v>
      </c>
      <c r="H1865" s="2">
        <f>H1864+$H$2*(Table1[[#This Row],[debug'[0']]]-H1864)</f>
        <v>-0.52872199695899103</v>
      </c>
    </row>
    <row r="1866" spans="1:8" x14ac:dyDescent="0.25">
      <c r="A1866">
        <v>3720</v>
      </c>
      <c r="B1866">
        <v>-1</v>
      </c>
      <c r="C1866">
        <v>0</v>
      </c>
      <c r="D1866">
        <v>0</v>
      </c>
      <c r="E1866">
        <v>0</v>
      </c>
      <c r="F1866">
        <v>0</v>
      </c>
      <c r="G1866">
        <v>0</v>
      </c>
      <c r="H1866" s="2">
        <f>H1865+$H$2*(Table1[[#This Row],[debug'[0']]]-H1865)</f>
        <v>-0.57313890232355413</v>
      </c>
    </row>
    <row r="1867" spans="1:8" x14ac:dyDescent="0.25">
      <c r="A1867">
        <v>3722</v>
      </c>
      <c r="B1867">
        <v>0</v>
      </c>
      <c r="C1867">
        <v>-1</v>
      </c>
      <c r="D1867">
        <v>0</v>
      </c>
      <c r="E1867">
        <v>0</v>
      </c>
      <c r="F1867">
        <v>0</v>
      </c>
      <c r="G1867">
        <v>0</v>
      </c>
      <c r="H1867" s="2">
        <f>H1866+$H$2*(Table1[[#This Row],[debug'[0']]]-H1866)</f>
        <v>-0.51912183337276829</v>
      </c>
    </row>
    <row r="1868" spans="1:8" x14ac:dyDescent="0.25">
      <c r="A1868">
        <v>3724</v>
      </c>
      <c r="B1868">
        <v>-1</v>
      </c>
      <c r="C1868">
        <v>0</v>
      </c>
      <c r="D1868">
        <v>0</v>
      </c>
      <c r="E1868">
        <v>0</v>
      </c>
      <c r="F1868">
        <v>0</v>
      </c>
      <c r="G1868">
        <v>0</v>
      </c>
      <c r="H1868" s="2">
        <f>H1867+$H$2*(Table1[[#This Row],[debug'[0']]]-H1867)</f>
        <v>-0.56444353283920345</v>
      </c>
    </row>
    <row r="1869" spans="1:8" x14ac:dyDescent="0.25">
      <c r="A1869">
        <v>3726</v>
      </c>
      <c r="B1869">
        <v>1</v>
      </c>
      <c r="C1869">
        <v>0</v>
      </c>
      <c r="D1869">
        <v>1</v>
      </c>
      <c r="E1869">
        <v>0</v>
      </c>
      <c r="F1869">
        <v>0</v>
      </c>
      <c r="G1869">
        <v>0</v>
      </c>
      <c r="H1869" s="2">
        <f>H1868+$H$2*(Table1[[#This Row],[debug'[0']]]-H1868)</f>
        <v>-0.41699820354749234</v>
      </c>
    </row>
    <row r="1870" spans="1:8" x14ac:dyDescent="0.25">
      <c r="A1870">
        <v>3728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 s="2">
        <f>H1869+$H$2*(Table1[[#This Row],[debug'[0']]]-H1869)</f>
        <v>-0.37769704876274407</v>
      </c>
    </row>
    <row r="1871" spans="1:8" x14ac:dyDescent="0.25">
      <c r="A1871">
        <v>3730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 s="2">
        <f>H1870+$H$2*(Table1[[#This Row],[debug'[0']]]-H1870)</f>
        <v>-0.34209994055247661</v>
      </c>
    </row>
    <row r="1872" spans="1:8" x14ac:dyDescent="0.25">
      <c r="A1872">
        <v>3732</v>
      </c>
      <c r="B1872">
        <v>1</v>
      </c>
      <c r="C1872">
        <v>0</v>
      </c>
      <c r="D1872">
        <v>1</v>
      </c>
      <c r="E1872">
        <v>0</v>
      </c>
      <c r="F1872">
        <v>0</v>
      </c>
      <c r="G1872">
        <v>0</v>
      </c>
      <c r="H1872" s="2">
        <f>H1871+$H$2*(Table1[[#This Row],[debug'[0']]]-H1871)</f>
        <v>-0.21561000114378787</v>
      </c>
    </row>
    <row r="1873" spans="1:8" x14ac:dyDescent="0.25">
      <c r="A1873">
        <v>3734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 s="2">
        <f>H1872+$H$2*(Table1[[#This Row],[debug'[0']]]-H1872)</f>
        <v>-0.19528923727477354</v>
      </c>
    </row>
    <row r="1874" spans="1:8" x14ac:dyDescent="0.25">
      <c r="A1874">
        <v>3736</v>
      </c>
      <c r="B1874">
        <v>2</v>
      </c>
      <c r="C1874">
        <v>0</v>
      </c>
      <c r="D1874">
        <v>0</v>
      </c>
      <c r="E1874">
        <v>0</v>
      </c>
      <c r="F1874">
        <v>0</v>
      </c>
      <c r="G1874">
        <v>0</v>
      </c>
      <c r="H1874" s="2">
        <f>H1873+$H$2*(Table1[[#This Row],[debug'[0']]]-H1873)</f>
        <v>1.1611898935041498E-2</v>
      </c>
    </row>
    <row r="1875" spans="1:8" x14ac:dyDescent="0.25">
      <c r="A1875">
        <v>3738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 s="2">
        <f>H1874+$H$2*(Table1[[#This Row],[debug'[0']]]-H1874)</f>
        <v>1.0517503243384893E-2</v>
      </c>
    </row>
    <row r="1876" spans="1:8" x14ac:dyDescent="0.25">
      <c r="A1876">
        <v>3740</v>
      </c>
      <c r="B1876">
        <v>1</v>
      </c>
      <c r="C1876">
        <v>1</v>
      </c>
      <c r="D1876">
        <v>0</v>
      </c>
      <c r="E1876">
        <v>0</v>
      </c>
      <c r="F1876">
        <v>0</v>
      </c>
      <c r="G1876">
        <v>0</v>
      </c>
      <c r="H1876" s="2">
        <f>H1875+$H$2*(Table1[[#This Row],[debug'[0']]]-H1875)</f>
        <v>0.10377403152337294</v>
      </c>
    </row>
    <row r="1877" spans="1:8" x14ac:dyDescent="0.25">
      <c r="A1877">
        <v>3742</v>
      </c>
      <c r="B1877">
        <v>-1</v>
      </c>
      <c r="C1877">
        <v>1</v>
      </c>
      <c r="D1877">
        <v>0</v>
      </c>
      <c r="E1877">
        <v>0</v>
      </c>
      <c r="F1877">
        <v>0</v>
      </c>
      <c r="G1877">
        <v>0</v>
      </c>
      <c r="H1877" s="2">
        <f>H1876+$H$2*(Table1[[#This Row],[debug'[0']]]-H1876)</f>
        <v>-2.5422013633755181E-4</v>
      </c>
    </row>
    <row r="1878" spans="1:8" x14ac:dyDescent="0.25">
      <c r="A1878">
        <v>3744</v>
      </c>
      <c r="B1878">
        <v>0</v>
      </c>
      <c r="C1878">
        <v>1</v>
      </c>
      <c r="D1878">
        <v>0</v>
      </c>
      <c r="E1878">
        <v>0</v>
      </c>
      <c r="F1878">
        <v>0</v>
      </c>
      <c r="G1878">
        <v>0</v>
      </c>
      <c r="H1878" s="2">
        <f>H1877+$H$2*(Table1[[#This Row],[debug'[0']]]-H1877)</f>
        <v>-2.3026045295617236E-4</v>
      </c>
    </row>
    <row r="1879" spans="1:8" x14ac:dyDescent="0.25">
      <c r="A1879">
        <v>3746</v>
      </c>
      <c r="B1879">
        <v>0</v>
      </c>
      <c r="C1879">
        <v>1</v>
      </c>
      <c r="D1879">
        <v>0</v>
      </c>
      <c r="E1879">
        <v>0</v>
      </c>
      <c r="F1879">
        <v>0</v>
      </c>
      <c r="G1879">
        <v>0</v>
      </c>
      <c r="H1879" s="2">
        <f>H1878+$H$2*(Table1[[#This Row],[debug'[0']]]-H1878)</f>
        <v>-2.0855891653359128E-4</v>
      </c>
    </row>
    <row r="1880" spans="1:8" x14ac:dyDescent="0.25">
      <c r="A1880">
        <v>3748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 s="2">
        <f>H1879+$H$2*(Table1[[#This Row],[debug'[0']]]-H1879)</f>
        <v>9.4058876905960861E-2</v>
      </c>
    </row>
    <row r="1881" spans="1:8" x14ac:dyDescent="0.25">
      <c r="A1881">
        <v>3750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 s="2">
        <f>H1880+$H$2*(Table1[[#This Row],[debug'[0']]]-H1880)</f>
        <v>8.5194036605180656E-2</v>
      </c>
    </row>
    <row r="1882" spans="1:8" x14ac:dyDescent="0.25">
      <c r="A1882">
        <v>3752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 s="2">
        <f>H1881+$H$2*(Table1[[#This Row],[debug'[0']]]-H1881)</f>
        <v>7.7164687819325797E-2</v>
      </c>
    </row>
    <row r="1883" spans="1:8" x14ac:dyDescent="0.25">
      <c r="A1883">
        <v>3754</v>
      </c>
      <c r="B1883">
        <v>-1</v>
      </c>
      <c r="C1883">
        <v>0</v>
      </c>
      <c r="D1883">
        <v>0</v>
      </c>
      <c r="E1883">
        <v>0</v>
      </c>
      <c r="F1883">
        <v>0</v>
      </c>
      <c r="G1883">
        <v>0</v>
      </c>
      <c r="H1883" s="2">
        <f>H1882+$H$2*(Table1[[#This Row],[debug'[0']]]-H1882)</f>
        <v>-2.43556922794603E-2</v>
      </c>
    </row>
    <row r="1884" spans="1:8" x14ac:dyDescent="0.25">
      <c r="A1884">
        <v>3756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 s="2">
        <f>H1883+$H$2*(Table1[[#This Row],[debug'[0']]]-H1883)</f>
        <v>-2.2060222361312918E-2</v>
      </c>
    </row>
    <row r="1885" spans="1:8" x14ac:dyDescent="0.25">
      <c r="A1885">
        <v>3758</v>
      </c>
      <c r="B1885">
        <v>-1</v>
      </c>
      <c r="C1885">
        <v>0</v>
      </c>
      <c r="D1885">
        <v>0</v>
      </c>
      <c r="E1885">
        <v>0</v>
      </c>
      <c r="F1885">
        <v>0</v>
      </c>
      <c r="G1885">
        <v>0</v>
      </c>
      <c r="H1885" s="2">
        <f>H1884+$H$2*(Table1[[#This Row],[debug'[0']]]-H1884)</f>
        <v>-0.11422887499380097</v>
      </c>
    </row>
    <row r="1886" spans="1:8" x14ac:dyDescent="0.25">
      <c r="A1886">
        <v>3760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 s="2">
        <f>H1885+$H$2*(Table1[[#This Row],[debug'[0']]]-H1885)</f>
        <v>-0.10346305715855041</v>
      </c>
    </row>
    <row r="1887" spans="1:8" x14ac:dyDescent="0.25">
      <c r="A1887">
        <v>3762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 s="2">
        <f>H1886+$H$2*(Table1[[#This Row],[debug'[0']]]-H1886)</f>
        <v>5.3588585776066788E-4</v>
      </c>
    </row>
    <row r="1888" spans="1:8" x14ac:dyDescent="0.25">
      <c r="A1888">
        <v>3764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 s="2">
        <f>H1887+$H$2*(Table1[[#This Row],[debug'[0']]]-H1887)</f>
        <v>4.8537980554356054E-4</v>
      </c>
    </row>
    <row r="1889" spans="1:8" x14ac:dyDescent="0.25">
      <c r="A1889">
        <v>3766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 s="2">
        <f>H1888+$H$2*(Table1[[#This Row],[debug'[0']]]-H1888)</f>
        <v>9.4687413444298457E-2</v>
      </c>
    </row>
    <row r="1890" spans="1:8" x14ac:dyDescent="0.25">
      <c r="A1890">
        <v>3768</v>
      </c>
      <c r="B1890">
        <v>-1</v>
      </c>
      <c r="C1890">
        <v>1</v>
      </c>
      <c r="D1890">
        <v>0</v>
      </c>
      <c r="E1890">
        <v>0</v>
      </c>
      <c r="F1890">
        <v>0</v>
      </c>
      <c r="G1890">
        <v>0</v>
      </c>
      <c r="H1890" s="2">
        <f>H1889+$H$2*(Table1[[#This Row],[debug'[0']]]-H1889)</f>
        <v>-8.4844446373161658E-3</v>
      </c>
    </row>
    <row r="1891" spans="1:8" x14ac:dyDescent="0.25">
      <c r="A1891">
        <v>3770</v>
      </c>
      <c r="B1891">
        <v>0</v>
      </c>
      <c r="C1891">
        <v>0</v>
      </c>
      <c r="D1891">
        <v>-1</v>
      </c>
      <c r="E1891">
        <v>0</v>
      </c>
      <c r="F1891">
        <v>0</v>
      </c>
      <c r="G1891">
        <v>0</v>
      </c>
      <c r="H1891" s="2">
        <f>H1890+$H$2*(Table1[[#This Row],[debug'[0']]]-H1890)</f>
        <v>-7.6848045690447123E-3</v>
      </c>
    </row>
    <row r="1892" spans="1:8" x14ac:dyDescent="0.25">
      <c r="A1892">
        <v>3772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 s="2">
        <f>H1891+$H$2*(Table1[[#This Row],[debug'[0']]]-H1891)</f>
        <v>-6.9605288016931881E-3</v>
      </c>
    </row>
    <row r="1893" spans="1:8" x14ac:dyDescent="0.25">
      <c r="A1893">
        <v>3774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 s="2">
        <f>H1892+$H$2*(Table1[[#This Row],[debug'[0']]]-H1892)</f>
        <v>-6.3045144172382038E-3</v>
      </c>
    </row>
    <row r="1894" spans="1:8" x14ac:dyDescent="0.25">
      <c r="A1894">
        <v>3776</v>
      </c>
      <c r="B1894">
        <v>2</v>
      </c>
      <c r="C1894">
        <v>1</v>
      </c>
      <c r="D1894">
        <v>0</v>
      </c>
      <c r="E1894">
        <v>0</v>
      </c>
      <c r="F1894">
        <v>0</v>
      </c>
      <c r="G1894">
        <v>0</v>
      </c>
      <c r="H1894" s="2">
        <f>H1893+$H$2*(Table1[[#This Row],[debug'[0']]]-H1893)</f>
        <v>0.18278523128347876</v>
      </c>
    </row>
    <row r="1895" spans="1:8" x14ac:dyDescent="0.25">
      <c r="A1895">
        <v>3778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  <c r="H1895" s="2">
        <f>H1894+$H$2*(Table1[[#This Row],[debug'[0']]]-H1894)</f>
        <v>0.16555812908993212</v>
      </c>
    </row>
    <row r="1896" spans="1:8" x14ac:dyDescent="0.25">
      <c r="A1896">
        <v>3780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 s="2">
        <f>H1895+$H$2*(Table1[[#This Row],[debug'[0']]]-H1895)</f>
        <v>0.24420242263489586</v>
      </c>
    </row>
    <row r="1897" spans="1:8" x14ac:dyDescent="0.25">
      <c r="A1897">
        <v>3782</v>
      </c>
      <c r="B1897">
        <v>-1</v>
      </c>
      <c r="C1897">
        <v>1</v>
      </c>
      <c r="D1897">
        <v>0</v>
      </c>
      <c r="E1897">
        <v>0</v>
      </c>
      <c r="F1897">
        <v>0</v>
      </c>
      <c r="G1897">
        <v>0</v>
      </c>
      <c r="H1897" s="2">
        <f>H1896+$H$2*(Table1[[#This Row],[debug'[0']]]-H1896)</f>
        <v>0.12693910691904353</v>
      </c>
    </row>
    <row r="1898" spans="1:8" x14ac:dyDescent="0.25">
      <c r="A1898">
        <v>3784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0</v>
      </c>
      <c r="H1898" s="2">
        <f>H1897+$H$2*(Table1[[#This Row],[debug'[0']]]-H1897)</f>
        <v>0.20922315755423382</v>
      </c>
    </row>
    <row r="1899" spans="1:8" x14ac:dyDescent="0.25">
      <c r="A1899">
        <v>3786</v>
      </c>
      <c r="B1899">
        <v>-1</v>
      </c>
      <c r="C1899">
        <v>0</v>
      </c>
      <c r="D1899">
        <v>0</v>
      </c>
      <c r="E1899">
        <v>0</v>
      </c>
      <c r="F1899">
        <v>0</v>
      </c>
      <c r="G1899">
        <v>0</v>
      </c>
      <c r="H1899" s="2">
        <f>H1898+$H$2*(Table1[[#This Row],[debug'[0']]]-H1898)</f>
        <v>9.5256559904542806E-2</v>
      </c>
    </row>
    <row r="1900" spans="1:8" x14ac:dyDescent="0.25">
      <c r="A1900">
        <v>3788</v>
      </c>
      <c r="B1900">
        <v>1</v>
      </c>
      <c r="C1900">
        <v>-1</v>
      </c>
      <c r="D1900">
        <v>0</v>
      </c>
      <c r="E1900">
        <v>0</v>
      </c>
      <c r="F1900">
        <v>0</v>
      </c>
      <c r="G1900">
        <v>0</v>
      </c>
      <c r="H1900" s="2">
        <f>H1899+$H$2*(Table1[[#This Row],[debug'[0']]]-H1899)</f>
        <v>0.18052662024816615</v>
      </c>
    </row>
    <row r="1901" spans="1:8" x14ac:dyDescent="0.25">
      <c r="A1901">
        <v>3790</v>
      </c>
      <c r="B1901">
        <v>-1</v>
      </c>
      <c r="C1901">
        <v>0</v>
      </c>
      <c r="D1901">
        <v>0</v>
      </c>
      <c r="E1901">
        <v>0</v>
      </c>
      <c r="F1901">
        <v>0</v>
      </c>
      <c r="G1901">
        <v>0</v>
      </c>
      <c r="H1901" s="2">
        <f>H1900+$H$2*(Table1[[#This Row],[debug'[0']]]-H1900)</f>
        <v>6.9264607522001378E-2</v>
      </c>
    </row>
    <row r="1902" spans="1:8" x14ac:dyDescent="0.25">
      <c r="A1902">
        <v>3792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 s="2">
        <f>H1901+$H$2*(Table1[[#This Row],[debug'[0']]]-H1901)</f>
        <v>6.2736572057654386E-2</v>
      </c>
    </row>
    <row r="1903" spans="1:8" x14ac:dyDescent="0.25">
      <c r="A1903">
        <v>3794</v>
      </c>
      <c r="B1903">
        <v>-1</v>
      </c>
      <c r="C1903">
        <v>-1</v>
      </c>
      <c r="D1903">
        <v>0</v>
      </c>
      <c r="E1903">
        <v>0</v>
      </c>
      <c r="F1903">
        <v>0</v>
      </c>
      <c r="G1903">
        <v>0</v>
      </c>
      <c r="H1903" s="2">
        <f>H1902+$H$2*(Table1[[#This Row],[debug'[0']]]-H1902)</f>
        <v>-3.7423990166671417E-2</v>
      </c>
    </row>
    <row r="1904" spans="1:8" x14ac:dyDescent="0.25">
      <c r="A1904">
        <v>3796</v>
      </c>
      <c r="B1904">
        <v>1</v>
      </c>
      <c r="C1904">
        <v>-1</v>
      </c>
      <c r="D1904">
        <v>0</v>
      </c>
      <c r="E1904">
        <v>0</v>
      </c>
      <c r="F1904">
        <v>0</v>
      </c>
      <c r="G1904">
        <v>0</v>
      </c>
      <c r="H1904" s="2">
        <f>H1903+$H$2*(Table1[[#This Row],[debug'[0']]]-H1903)</f>
        <v>6.0350917418291308E-2</v>
      </c>
    </row>
    <row r="1905" spans="1:8" x14ac:dyDescent="0.25">
      <c r="A1905">
        <v>3798</v>
      </c>
      <c r="B1905">
        <v>-1</v>
      </c>
      <c r="C1905">
        <v>0</v>
      </c>
      <c r="D1905">
        <v>0</v>
      </c>
      <c r="E1905">
        <v>0</v>
      </c>
      <c r="F1905">
        <v>0</v>
      </c>
      <c r="G1905">
        <v>0</v>
      </c>
      <c r="H1905" s="2">
        <f>H1904+$H$2*(Table1[[#This Row],[debug'[0']]]-H1904)</f>
        <v>-3.9584802153363727E-2</v>
      </c>
    </row>
    <row r="1906" spans="1:8" x14ac:dyDescent="0.25">
      <c r="A1906">
        <v>3800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0</v>
      </c>
      <c r="H1906" s="2">
        <f>H1905+$H$2*(Table1[[#This Row],[debug'[0']]]-H1905)</f>
        <v>5.8393757163494459E-2</v>
      </c>
    </row>
    <row r="1907" spans="1:8" x14ac:dyDescent="0.25">
      <c r="A1907">
        <v>3802</v>
      </c>
      <c r="B1907">
        <v>0</v>
      </c>
      <c r="C1907">
        <v>1</v>
      </c>
      <c r="D1907">
        <v>0</v>
      </c>
      <c r="E1907">
        <v>0</v>
      </c>
      <c r="F1907">
        <v>0</v>
      </c>
      <c r="G1907">
        <v>0</v>
      </c>
      <c r="H1907" s="2">
        <f>H1906+$H$2*(Table1[[#This Row],[debug'[0']]]-H1906)</f>
        <v>5.2890275207884245E-2</v>
      </c>
    </row>
    <row r="1908" spans="1:8" x14ac:dyDescent="0.25">
      <c r="A1908">
        <v>3804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 s="2">
        <f>H1907+$H$2*(Table1[[#This Row],[debug'[0']]]-H1907)</f>
        <v>4.79054842067013E-2</v>
      </c>
    </row>
    <row r="1909" spans="1:8" x14ac:dyDescent="0.25">
      <c r="A1909">
        <v>3806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  <c r="H1909" s="2">
        <f>H1908+$H$2*(Table1[[#This Row],[debug'[0']]]-H1908)</f>
        <v>0.13763827829688205</v>
      </c>
    </row>
    <row r="1910" spans="1:8" x14ac:dyDescent="0.25">
      <c r="A1910">
        <v>3808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 s="2">
        <f>H1909+$H$2*(Table1[[#This Row],[debug'[0']]]-H1909)</f>
        <v>0.12466617617837508</v>
      </c>
    </row>
    <row r="1911" spans="1:8" x14ac:dyDescent="0.25">
      <c r="A1911">
        <v>3810</v>
      </c>
      <c r="B1911">
        <v>2</v>
      </c>
      <c r="C1911">
        <v>0</v>
      </c>
      <c r="D1911">
        <v>0</v>
      </c>
      <c r="E1911">
        <v>0</v>
      </c>
      <c r="F1911">
        <v>0</v>
      </c>
      <c r="G1911">
        <v>0</v>
      </c>
      <c r="H1911" s="2">
        <f>H1910+$H$2*(Table1[[#This Row],[debug'[0']]]-H1910)</f>
        <v>0.30141222509676924</v>
      </c>
    </row>
    <row r="1912" spans="1:8" x14ac:dyDescent="0.25">
      <c r="A1912">
        <v>3812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0</v>
      </c>
      <c r="H1912" s="2">
        <f>H1911+$H$2*(Table1[[#This Row],[debug'[0']]]-H1911)</f>
        <v>0.27300479213478435</v>
      </c>
    </row>
    <row r="1913" spans="1:8" x14ac:dyDescent="0.25">
      <c r="A1913">
        <v>3814</v>
      </c>
      <c r="B1913">
        <v>2</v>
      </c>
      <c r="C1913">
        <v>0</v>
      </c>
      <c r="D1913">
        <v>0</v>
      </c>
      <c r="E1913">
        <v>0</v>
      </c>
      <c r="F1913">
        <v>0</v>
      </c>
      <c r="G1913">
        <v>0</v>
      </c>
      <c r="H1913" s="2">
        <f>H1912+$H$2*(Table1[[#This Row],[debug'[0']]]-H1912)</f>
        <v>0.43577025586920853</v>
      </c>
    </row>
    <row r="1914" spans="1:8" x14ac:dyDescent="0.25">
      <c r="A1914">
        <v>3816</v>
      </c>
      <c r="B1914">
        <v>1</v>
      </c>
      <c r="C1914">
        <v>1</v>
      </c>
      <c r="D1914">
        <v>1</v>
      </c>
      <c r="E1914">
        <v>0</v>
      </c>
      <c r="F1914">
        <v>0</v>
      </c>
      <c r="G1914">
        <v>0</v>
      </c>
      <c r="H1914" s="2">
        <f>H1913+$H$2*(Table1[[#This Row],[debug'[0']]]-H1913)</f>
        <v>0.48894765644215282</v>
      </c>
    </row>
    <row r="1915" spans="1:8" x14ac:dyDescent="0.25">
      <c r="A1915">
        <v>3818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 s="2">
        <f>H1914+$H$2*(Table1[[#This Row],[debug'[0']]]-H1914)</f>
        <v>0.44286542547809443</v>
      </c>
    </row>
    <row r="1916" spans="1:8" x14ac:dyDescent="0.25">
      <c r="A1916">
        <v>3820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 s="2">
        <f>H1915+$H$2*(Table1[[#This Row],[debug'[0']]]-H1915)</f>
        <v>0.49537412206946124</v>
      </c>
    </row>
    <row r="1917" spans="1:8" x14ac:dyDescent="0.25">
      <c r="A1917">
        <v>3822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0</v>
      </c>
      <c r="H1917" s="2">
        <f>H1916+$H$2*(Table1[[#This Row],[debug'[0']]]-H1916)</f>
        <v>0.54293399059699765</v>
      </c>
    </row>
    <row r="1918" spans="1:8" x14ac:dyDescent="0.25">
      <c r="A1918">
        <v>3824</v>
      </c>
      <c r="B1918">
        <v>-1</v>
      </c>
      <c r="C1918">
        <v>0</v>
      </c>
      <c r="D1918">
        <v>0</v>
      </c>
      <c r="E1918">
        <v>0</v>
      </c>
      <c r="F1918">
        <v>0</v>
      </c>
      <c r="G1918">
        <v>0</v>
      </c>
      <c r="H1918" s="2">
        <f>H1917+$H$2*(Table1[[#This Row],[debug'[0']]]-H1917)</f>
        <v>0.39751588790199233</v>
      </c>
    </row>
    <row r="1919" spans="1:8" x14ac:dyDescent="0.25">
      <c r="A1919">
        <v>3826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 s="2">
        <f>H1918+$H$2*(Table1[[#This Row],[debug'[0']]]-H1918)</f>
        <v>0.36005089810844865</v>
      </c>
    </row>
    <row r="1920" spans="1:8" x14ac:dyDescent="0.25">
      <c r="A1920">
        <v>3828</v>
      </c>
      <c r="B1920">
        <v>-1</v>
      </c>
      <c r="C1920">
        <v>0</v>
      </c>
      <c r="D1920">
        <v>1</v>
      </c>
      <c r="E1920">
        <v>0</v>
      </c>
      <c r="F1920">
        <v>0</v>
      </c>
      <c r="G1920">
        <v>0</v>
      </c>
      <c r="H1920" s="2">
        <f>H1919+$H$2*(Table1[[#This Row],[debug'[0']]]-H1919)</f>
        <v>0.23186912080827757</v>
      </c>
    </row>
    <row r="1921" spans="1:8" x14ac:dyDescent="0.25">
      <c r="A1921">
        <v>3830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 s="2">
        <f>H1920+$H$2*(Table1[[#This Row],[debug'[0']]]-H1920)</f>
        <v>0.21001597101250929</v>
      </c>
    </row>
    <row r="1922" spans="1:8" x14ac:dyDescent="0.25">
      <c r="A1922">
        <v>3832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 s="2">
        <f>H1921+$H$2*(Table1[[#This Row],[debug'[0']]]-H1921)</f>
        <v>0.19022243206242651</v>
      </c>
    </row>
    <row r="1923" spans="1:8" x14ac:dyDescent="0.25">
      <c r="A1923">
        <v>3834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 s="2">
        <f>H1922+$H$2*(Table1[[#This Row],[debug'[0']]]-H1922)</f>
        <v>0.17229439020896742</v>
      </c>
    </row>
    <row r="1924" spans="1:8" x14ac:dyDescent="0.25">
      <c r="A1924">
        <v>3836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0</v>
      </c>
      <c r="H1924" s="2">
        <f>H1923+$H$2*(Table1[[#This Row],[debug'[0']]]-H1923)</f>
        <v>0.25030380610060443</v>
      </c>
    </row>
    <row r="1925" spans="1:8" x14ac:dyDescent="0.25">
      <c r="A1925">
        <v>3838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 s="2">
        <f>H1924+$H$2*(Table1[[#This Row],[debug'[0']]]-H1924)</f>
        <v>0.22671322814826775</v>
      </c>
    </row>
    <row r="1926" spans="1:8" x14ac:dyDescent="0.25">
      <c r="A1926">
        <v>3840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 s="2">
        <f>H1925+$H$2*(Table1[[#This Row],[debug'[0']]]-H1925)</f>
        <v>0.2995937893952948</v>
      </c>
    </row>
    <row r="1927" spans="1:8" x14ac:dyDescent="0.25">
      <c r="A1927">
        <v>3842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 s="2">
        <f>H1926+$H$2*(Table1[[#This Row],[debug'[0']]]-H1926)</f>
        <v>0.27135773996053325</v>
      </c>
    </row>
    <row r="1928" spans="1:8" x14ac:dyDescent="0.25">
      <c r="A1928">
        <v>3844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0</v>
      </c>
      <c r="H1928" s="2">
        <f>H1927+$H$2*(Table1[[#This Row],[debug'[0']]]-H1927)</f>
        <v>0.34003065509758479</v>
      </c>
    </row>
    <row r="1929" spans="1:8" x14ac:dyDescent="0.25">
      <c r="A1929">
        <v>3846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0</v>
      </c>
      <c r="H1929" s="2">
        <f>H1928+$H$2*(Table1[[#This Row],[debug'[0']]]-H1928)</f>
        <v>0.30798352085608788</v>
      </c>
    </row>
    <row r="1930" spans="1:8" x14ac:dyDescent="0.25">
      <c r="A1930">
        <v>3848</v>
      </c>
      <c r="B1930">
        <v>0</v>
      </c>
      <c r="C1930">
        <v>0</v>
      </c>
      <c r="D1930">
        <v>1</v>
      </c>
      <c r="E1930">
        <v>0</v>
      </c>
      <c r="F1930">
        <v>0</v>
      </c>
      <c r="G1930">
        <v>0</v>
      </c>
      <c r="H1930" s="2">
        <f>H1929+$H$2*(Table1[[#This Row],[debug'[0']]]-H1929)</f>
        <v>0.27895675785964175</v>
      </c>
    </row>
    <row r="1931" spans="1:8" x14ac:dyDescent="0.25">
      <c r="A1931">
        <v>3850</v>
      </c>
      <c r="B1931">
        <v>0</v>
      </c>
      <c r="C1931">
        <v>-1</v>
      </c>
      <c r="D1931">
        <v>0</v>
      </c>
      <c r="E1931">
        <v>0</v>
      </c>
      <c r="F1931">
        <v>0</v>
      </c>
      <c r="G1931">
        <v>0</v>
      </c>
      <c r="H1931" s="2">
        <f>H1930+$H$2*(Table1[[#This Row],[debug'[0']]]-H1930)</f>
        <v>0.25266570282480943</v>
      </c>
    </row>
    <row r="1932" spans="1:8" x14ac:dyDescent="0.25">
      <c r="A1932">
        <v>3852</v>
      </c>
      <c r="B1932">
        <v>-1</v>
      </c>
      <c r="C1932">
        <v>-1</v>
      </c>
      <c r="D1932">
        <v>0</v>
      </c>
      <c r="E1932">
        <v>0</v>
      </c>
      <c r="F1932">
        <v>0</v>
      </c>
      <c r="G1932">
        <v>0</v>
      </c>
      <c r="H1932" s="2">
        <f>H1931+$H$2*(Table1[[#This Row],[debug'[0']]]-H1931)</f>
        <v>0.13460474174285997</v>
      </c>
    </row>
    <row r="1933" spans="1:8" x14ac:dyDescent="0.25">
      <c r="A1933">
        <v>3854</v>
      </c>
      <c r="B1933">
        <v>1</v>
      </c>
      <c r="C1933">
        <v>-1</v>
      </c>
      <c r="D1933">
        <v>0</v>
      </c>
      <c r="E1933">
        <v>0</v>
      </c>
      <c r="F1933">
        <v>0</v>
      </c>
      <c r="G1933">
        <v>0</v>
      </c>
      <c r="H1933" s="2">
        <f>H1932+$H$2*(Table1[[#This Row],[debug'[0']]]-H1932)</f>
        <v>0.21616632331662217</v>
      </c>
    </row>
    <row r="1934" spans="1:8" x14ac:dyDescent="0.25">
      <c r="A1934">
        <v>3856</v>
      </c>
      <c r="B1934">
        <v>0</v>
      </c>
      <c r="C1934">
        <v>-1</v>
      </c>
      <c r="D1934">
        <v>0</v>
      </c>
      <c r="E1934">
        <v>0</v>
      </c>
      <c r="F1934">
        <v>0</v>
      </c>
      <c r="G1934">
        <v>0</v>
      </c>
      <c r="H1934" s="2">
        <f>H1933+$H$2*(Table1[[#This Row],[debug'[0']]]-H1933)</f>
        <v>0.19579312731807169</v>
      </c>
    </row>
    <row r="1935" spans="1:8" x14ac:dyDescent="0.25">
      <c r="A1935">
        <v>3858</v>
      </c>
      <c r="B1935">
        <v>0</v>
      </c>
      <c r="C1935">
        <v>-1</v>
      </c>
      <c r="D1935">
        <v>0</v>
      </c>
      <c r="E1935">
        <v>0</v>
      </c>
      <c r="F1935">
        <v>0</v>
      </c>
      <c r="G1935">
        <v>0</v>
      </c>
      <c r="H1935" s="2">
        <f>H1934+$H$2*(Table1[[#This Row],[debug'[0']]]-H1934)</f>
        <v>0.17734005980589695</v>
      </c>
    </row>
    <row r="1936" spans="1:8" x14ac:dyDescent="0.25">
      <c r="A1936">
        <v>3860</v>
      </c>
      <c r="B1936">
        <v>0</v>
      </c>
      <c r="C1936">
        <v>-1</v>
      </c>
      <c r="D1936">
        <v>1</v>
      </c>
      <c r="E1936">
        <v>0</v>
      </c>
      <c r="F1936">
        <v>0</v>
      </c>
      <c r="G1936">
        <v>0</v>
      </c>
      <c r="H1936" s="2">
        <f>H1935+$H$2*(Table1[[#This Row],[debug'[0']]]-H1935)</f>
        <v>0.16062615293369553</v>
      </c>
    </row>
    <row r="1937" spans="1:8" x14ac:dyDescent="0.25">
      <c r="A1937">
        <v>3862</v>
      </c>
      <c r="B1937">
        <v>1</v>
      </c>
      <c r="C1937">
        <v>-1</v>
      </c>
      <c r="D1937">
        <v>0</v>
      </c>
      <c r="E1937">
        <v>0</v>
      </c>
      <c r="F1937">
        <v>0</v>
      </c>
      <c r="G1937">
        <v>0</v>
      </c>
      <c r="H1937" s="2">
        <f>H1936+$H$2*(Table1[[#This Row],[debug'[0']]]-H1936)</f>
        <v>0.23973527428046265</v>
      </c>
    </row>
    <row r="1938" spans="1:8" x14ac:dyDescent="0.25">
      <c r="A1938">
        <v>3864</v>
      </c>
      <c r="B1938">
        <v>0</v>
      </c>
      <c r="C1938">
        <v>-1</v>
      </c>
      <c r="D1938">
        <v>0</v>
      </c>
      <c r="E1938">
        <v>0</v>
      </c>
      <c r="F1938">
        <v>0</v>
      </c>
      <c r="G1938">
        <v>0</v>
      </c>
      <c r="H1938" s="2">
        <f>H1937+$H$2*(Table1[[#This Row],[debug'[0']]]-H1937)</f>
        <v>0.21714075698588758</v>
      </c>
    </row>
    <row r="1939" spans="1:8" x14ac:dyDescent="0.25">
      <c r="A1939">
        <v>3866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 s="2">
        <f>H1938+$H$2*(Table1[[#This Row],[debug'[0']]]-H1938)</f>
        <v>0.19667572277763384</v>
      </c>
    </row>
    <row r="1940" spans="1:8" x14ac:dyDescent="0.25">
      <c r="A1940">
        <v>3868</v>
      </c>
      <c r="B1940">
        <v>-1</v>
      </c>
      <c r="C1940">
        <v>0</v>
      </c>
      <c r="D1940">
        <v>0</v>
      </c>
      <c r="E1940">
        <v>0</v>
      </c>
      <c r="F1940">
        <v>0</v>
      </c>
      <c r="G1940">
        <v>0</v>
      </c>
      <c r="H1940" s="2">
        <f>H1939+$H$2*(Table1[[#This Row],[debug'[0']]]-H1939)</f>
        <v>8.3891692995409731E-2</v>
      </c>
    </row>
    <row r="1941" spans="1:8" x14ac:dyDescent="0.25">
      <c r="A1941">
        <v>3870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 s="2">
        <f>H1940+$H$2*(Table1[[#This Row],[debug'[0']]]-H1940)</f>
        <v>0.17023286681075583</v>
      </c>
    </row>
    <row r="1942" spans="1:8" x14ac:dyDescent="0.25">
      <c r="A1942">
        <v>3872</v>
      </c>
      <c r="B1942">
        <v>0</v>
      </c>
      <c r="C1942">
        <v>1</v>
      </c>
      <c r="D1942">
        <v>0</v>
      </c>
      <c r="E1942">
        <v>0</v>
      </c>
      <c r="F1942">
        <v>0</v>
      </c>
      <c r="G1942">
        <v>0</v>
      </c>
      <c r="H1942" s="2">
        <f>H1941+$H$2*(Table1[[#This Row],[debug'[0']]]-H1941)</f>
        <v>0.15418879709758981</v>
      </c>
    </row>
    <row r="1943" spans="1:8" x14ac:dyDescent="0.25">
      <c r="A1943">
        <v>3874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 s="2">
        <f>H1942+$H$2*(Table1[[#This Row],[debug'[0']]]-H1942)</f>
        <v>0.23390462493845454</v>
      </c>
    </row>
    <row r="1944" spans="1:8" x14ac:dyDescent="0.25">
      <c r="A1944">
        <v>3876</v>
      </c>
      <c r="B1944">
        <v>0</v>
      </c>
      <c r="C1944">
        <v>1</v>
      </c>
      <c r="D1944">
        <v>0</v>
      </c>
      <c r="E1944">
        <v>0</v>
      </c>
      <c r="F1944">
        <v>0</v>
      </c>
      <c r="G1944">
        <v>0</v>
      </c>
      <c r="H1944" s="2">
        <f>H1943+$H$2*(Table1[[#This Row],[debug'[0']]]-H1943)</f>
        <v>0.21185963339803479</v>
      </c>
    </row>
    <row r="1945" spans="1:8" x14ac:dyDescent="0.25">
      <c r="A1945">
        <v>3878</v>
      </c>
      <c r="B1945">
        <v>-1</v>
      </c>
      <c r="C1945">
        <v>1</v>
      </c>
      <c r="D1945">
        <v>0</v>
      </c>
      <c r="E1945">
        <v>0</v>
      </c>
      <c r="F1945">
        <v>0</v>
      </c>
      <c r="G1945">
        <v>0</v>
      </c>
      <c r="H1945" s="2">
        <f>H1944+$H$2*(Table1[[#This Row],[debug'[0']]]-H1944)</f>
        <v>9.7644553754076227E-2</v>
      </c>
    </row>
    <row r="1946" spans="1:8" x14ac:dyDescent="0.25">
      <c r="A1946">
        <v>3880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 s="2">
        <f>H1945+$H$2*(Table1[[#This Row],[debug'[0']]]-H1945)</f>
        <v>8.8441771371970443E-2</v>
      </c>
    </row>
    <row r="1947" spans="1:8" x14ac:dyDescent="0.25">
      <c r="A1947">
        <v>3882</v>
      </c>
      <c r="B1947">
        <v>-1</v>
      </c>
      <c r="C1947">
        <v>1</v>
      </c>
      <c r="D1947">
        <v>0</v>
      </c>
      <c r="E1947">
        <v>0</v>
      </c>
      <c r="F1947">
        <v>0</v>
      </c>
      <c r="G1947">
        <v>0</v>
      </c>
      <c r="H1947" s="2">
        <f>H1946+$H$2*(Table1[[#This Row],[debug'[0']]]-H1946)</f>
        <v>-1.4141448812102858E-2</v>
      </c>
    </row>
    <row r="1948" spans="1:8" x14ac:dyDescent="0.25">
      <c r="A1948">
        <v>3884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 s="2">
        <f>H1947+$H$2*(Table1[[#This Row],[debug'[0']]]-H1947)</f>
        <v>-1.2808648661126305E-2</v>
      </c>
    </row>
    <row r="1949" spans="1:8" x14ac:dyDescent="0.25">
      <c r="A1949">
        <v>3886</v>
      </c>
      <c r="B1949">
        <v>-1</v>
      </c>
      <c r="C1949">
        <v>1</v>
      </c>
      <c r="D1949">
        <v>0</v>
      </c>
      <c r="E1949">
        <v>0</v>
      </c>
      <c r="F1949">
        <v>0</v>
      </c>
      <c r="G1949">
        <v>0</v>
      </c>
      <c r="H1949" s="2">
        <f>H1948+$H$2*(Table1[[#This Row],[debug'[0']]]-H1948)</f>
        <v>-0.10584924157273387</v>
      </c>
    </row>
    <row r="1950" spans="1:8" x14ac:dyDescent="0.25">
      <c r="A1950">
        <v>3888</v>
      </c>
      <c r="B1950">
        <v>-1</v>
      </c>
      <c r="C1950">
        <v>0</v>
      </c>
      <c r="D1950">
        <v>0</v>
      </c>
      <c r="E1950">
        <v>0</v>
      </c>
      <c r="F1950">
        <v>0</v>
      </c>
      <c r="G1950">
        <v>0</v>
      </c>
      <c r="H1950" s="2">
        <f>H1949+$H$2*(Table1[[#This Row],[debug'[0']]]-H1949)</f>
        <v>-0.19012096518903909</v>
      </c>
    </row>
    <row r="1951" spans="1:8" x14ac:dyDescent="0.25">
      <c r="A1951">
        <v>3890</v>
      </c>
      <c r="B1951">
        <v>0</v>
      </c>
      <c r="C1951">
        <v>0</v>
      </c>
      <c r="D1951">
        <v>1</v>
      </c>
      <c r="E1951">
        <v>0</v>
      </c>
      <c r="F1951">
        <v>0</v>
      </c>
      <c r="G1951">
        <v>0</v>
      </c>
      <c r="H1951" s="2">
        <f>H1950+$H$2*(Table1[[#This Row],[debug'[0']]]-H1950)</f>
        <v>-0.17220248636310051</v>
      </c>
    </row>
    <row r="1952" spans="1:8" x14ac:dyDescent="0.25">
      <c r="A1952">
        <v>3892</v>
      </c>
      <c r="B1952">
        <v>-1</v>
      </c>
      <c r="C1952">
        <v>0</v>
      </c>
      <c r="D1952">
        <v>1</v>
      </c>
      <c r="E1952">
        <v>0</v>
      </c>
      <c r="F1952">
        <v>0</v>
      </c>
      <c r="G1952">
        <v>0</v>
      </c>
      <c r="H1952" s="2">
        <f>H1951+$H$2*(Table1[[#This Row],[debug'[0']]]-H1951)</f>
        <v>-0.2502205639881479</v>
      </c>
    </row>
    <row r="1953" spans="1:8" x14ac:dyDescent="0.25">
      <c r="A1953">
        <v>3894</v>
      </c>
      <c r="B1953">
        <v>1</v>
      </c>
      <c r="C1953">
        <v>-1</v>
      </c>
      <c r="D1953">
        <v>0</v>
      </c>
      <c r="E1953">
        <v>0</v>
      </c>
      <c r="F1953">
        <v>0</v>
      </c>
      <c r="G1953">
        <v>0</v>
      </c>
      <c r="H1953" s="2">
        <f>H1952+$H$2*(Table1[[#This Row],[debug'[0']]]-H1952)</f>
        <v>-0.13239005181238633</v>
      </c>
    </row>
    <row r="1954" spans="1:8" x14ac:dyDescent="0.25">
      <c r="A1954">
        <v>3896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 s="2">
        <f>H1953+$H$2*(Table1[[#This Row],[debug'[0']]]-H1953)</f>
        <v>-0.11991258338692139</v>
      </c>
    </row>
    <row r="1955" spans="1:8" x14ac:dyDescent="0.25">
      <c r="A1955">
        <v>3898</v>
      </c>
      <c r="B1955">
        <v>1</v>
      </c>
      <c r="C1955">
        <v>-1</v>
      </c>
      <c r="D1955">
        <v>0</v>
      </c>
      <c r="E1955">
        <v>0</v>
      </c>
      <c r="F1955">
        <v>0</v>
      </c>
      <c r="G1955">
        <v>0</v>
      </c>
      <c r="H1955" s="2">
        <f>H1954+$H$2*(Table1[[#This Row],[debug'[0']]]-H1954)</f>
        <v>-1.4363309047987827E-2</v>
      </c>
    </row>
    <row r="1956" spans="1:8" x14ac:dyDescent="0.25">
      <c r="A1956">
        <v>3900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 s="2">
        <f>H1955+$H$2*(Table1[[#This Row],[debug'[0']]]-H1955)</f>
        <v>-1.3009599062395877E-2</v>
      </c>
    </row>
    <row r="1957" spans="1:8" x14ac:dyDescent="0.25">
      <c r="A1957">
        <v>3902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 s="2">
        <f>H1956+$H$2*(Table1[[#This Row],[debug'[0']]]-H1956)</f>
        <v>8.2464306370515064E-2</v>
      </c>
    </row>
    <row r="1958" spans="1:8" x14ac:dyDescent="0.25">
      <c r="A1958">
        <v>3904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 s="2">
        <f>H1957+$H$2*(Table1[[#This Row],[debug'[0']]]-H1957)</f>
        <v>7.4692228598205415E-2</v>
      </c>
    </row>
    <row r="1959" spans="1:8" x14ac:dyDescent="0.25">
      <c r="A1959">
        <v>3906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 s="2">
        <f>H1958+$H$2*(Table1[[#This Row],[debug'[0']]]-H1958)</f>
        <v>0.16190043150656805</v>
      </c>
    </row>
    <row r="1960" spans="1:8" x14ac:dyDescent="0.25">
      <c r="A1960">
        <v>3908</v>
      </c>
      <c r="B1960">
        <v>0</v>
      </c>
      <c r="C1960">
        <v>1</v>
      </c>
      <c r="D1960">
        <v>0</v>
      </c>
      <c r="E1960">
        <v>0</v>
      </c>
      <c r="F1960">
        <v>0</v>
      </c>
      <c r="G1960">
        <v>0</v>
      </c>
      <c r="H1960" s="2">
        <f>H1959+$H$2*(Table1[[#This Row],[debug'[0']]]-H1959)</f>
        <v>0.1466416753195465</v>
      </c>
    </row>
    <row r="1961" spans="1:8" x14ac:dyDescent="0.25">
      <c r="A1961">
        <v>3910</v>
      </c>
      <c r="B1961">
        <v>2</v>
      </c>
      <c r="C1961">
        <v>0</v>
      </c>
      <c r="D1961">
        <v>0</v>
      </c>
      <c r="E1961">
        <v>0</v>
      </c>
      <c r="F1961">
        <v>0</v>
      </c>
      <c r="G1961">
        <v>0</v>
      </c>
      <c r="H1961" s="2">
        <f>H1960+$H$2*(Table1[[#This Row],[debug'[0']]]-H1960)</f>
        <v>0.32131658223811443</v>
      </c>
    </row>
    <row r="1962" spans="1:8" x14ac:dyDescent="0.25">
      <c r="A1962">
        <v>3912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0</v>
      </c>
      <c r="H1962" s="2">
        <f>H1961+$H$2*(Table1[[#This Row],[debug'[0']]]-H1961)</f>
        <v>0.2910332078110392</v>
      </c>
    </row>
    <row r="1963" spans="1:8" x14ac:dyDescent="0.25">
      <c r="A1963">
        <v>3914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 s="2">
        <f>H1962+$H$2*(Table1[[#This Row],[debug'[0']]]-H1962)</f>
        <v>0.35785175379043799</v>
      </c>
    </row>
    <row r="1964" spans="1:8" x14ac:dyDescent="0.25">
      <c r="A1964">
        <v>3916</v>
      </c>
      <c r="B1964">
        <v>0</v>
      </c>
      <c r="C1964">
        <v>1</v>
      </c>
      <c r="D1964">
        <v>0</v>
      </c>
      <c r="E1964">
        <v>0</v>
      </c>
      <c r="F1964">
        <v>0</v>
      </c>
      <c r="G1964">
        <v>0</v>
      </c>
      <c r="H1964" s="2">
        <f>H1963+$H$2*(Table1[[#This Row],[debug'[0']]]-H1963)</f>
        <v>0.32412502056697007</v>
      </c>
    </row>
    <row r="1965" spans="1:8" x14ac:dyDescent="0.25">
      <c r="A1965">
        <v>3918</v>
      </c>
      <c r="B1965">
        <v>0</v>
      </c>
      <c r="C1965">
        <v>1</v>
      </c>
      <c r="D1965">
        <v>0</v>
      </c>
      <c r="E1965">
        <v>0</v>
      </c>
      <c r="F1965">
        <v>0</v>
      </c>
      <c r="G1965">
        <v>0</v>
      </c>
      <c r="H1965" s="2">
        <f>H1964+$H$2*(Table1[[#This Row],[debug'[0']]]-H1964)</f>
        <v>0.29357695706323506</v>
      </c>
    </row>
    <row r="1966" spans="1:8" x14ac:dyDescent="0.25">
      <c r="A1966">
        <v>3920</v>
      </c>
      <c r="B1966">
        <v>0</v>
      </c>
      <c r="C1966">
        <v>1</v>
      </c>
      <c r="D1966">
        <v>0</v>
      </c>
      <c r="E1966">
        <v>0</v>
      </c>
      <c r="F1966">
        <v>0</v>
      </c>
      <c r="G1966">
        <v>0</v>
      </c>
      <c r="H1966" s="2">
        <f>H1965+$H$2*(Table1[[#This Row],[debug'[0']]]-H1965)</f>
        <v>0.26590798071604188</v>
      </c>
    </row>
    <row r="1967" spans="1:8" x14ac:dyDescent="0.25">
      <c r="A1967">
        <v>3922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0</v>
      </c>
      <c r="H1967" s="2">
        <f>H1966+$H$2*(Table1[[#This Row],[debug'[0']]]-H1966)</f>
        <v>0.24084674395358949</v>
      </c>
    </row>
    <row r="1968" spans="1:8" x14ac:dyDescent="0.25">
      <c r="A1968">
        <v>3924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 s="2">
        <f>H1967+$H$2*(Table1[[#This Row],[debug'[0']]]-H1967)</f>
        <v>0.21814747311022092</v>
      </c>
    </row>
    <row r="1969" spans="1:8" x14ac:dyDescent="0.25">
      <c r="A1969">
        <v>3926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 s="2">
        <f>H1968+$H$2*(Table1[[#This Row],[debug'[0']]]-H1968)</f>
        <v>0.19758755814255352</v>
      </c>
    </row>
    <row r="1970" spans="1:8" x14ac:dyDescent="0.25">
      <c r="A1970">
        <v>3928</v>
      </c>
      <c r="B1970">
        <v>-1</v>
      </c>
      <c r="C1970">
        <v>0</v>
      </c>
      <c r="D1970">
        <v>0</v>
      </c>
      <c r="E1970">
        <v>0</v>
      </c>
      <c r="F1970">
        <v>0</v>
      </c>
      <c r="G1970">
        <v>0</v>
      </c>
      <c r="H1970" s="2">
        <f>H1969+$H$2*(Table1[[#This Row],[debug'[0']]]-H1969)</f>
        <v>8.4717589901817977E-2</v>
      </c>
    </row>
    <row r="1971" spans="1:8" x14ac:dyDescent="0.25">
      <c r="A1971">
        <v>3930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 s="2">
        <f>H1970+$H$2*(Table1[[#This Row],[debug'[0']]]-H1970)</f>
        <v>7.673314515985645E-2</v>
      </c>
    </row>
    <row r="1972" spans="1:8" x14ac:dyDescent="0.25">
      <c r="A1972">
        <v>3932</v>
      </c>
      <c r="B1972">
        <v>-1</v>
      </c>
      <c r="C1972">
        <v>0</v>
      </c>
      <c r="D1972">
        <v>0</v>
      </c>
      <c r="E1972">
        <v>0</v>
      </c>
      <c r="F1972">
        <v>0</v>
      </c>
      <c r="G1972">
        <v>0</v>
      </c>
      <c r="H1972" s="2">
        <f>H1971+$H$2*(Table1[[#This Row],[debug'[0']]]-H1971)</f>
        <v>-2.4746563001468672E-2</v>
      </c>
    </row>
    <row r="1973" spans="1:8" x14ac:dyDescent="0.25">
      <c r="A1973">
        <v>3934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 s="2">
        <f>H1972+$H$2*(Table1[[#This Row],[debug'[0']]]-H1972)</f>
        <v>-2.2414254385658344E-2</v>
      </c>
    </row>
    <row r="1974" spans="1:8" x14ac:dyDescent="0.25">
      <c r="A1974">
        <v>3936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 s="2">
        <f>H1973+$H$2*(Table1[[#This Row],[debug'[0']]]-H1973)</f>
        <v>-2.0301760678248033E-2</v>
      </c>
    </row>
    <row r="1975" spans="1:8" x14ac:dyDescent="0.25">
      <c r="A1975">
        <v>3938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 s="2">
        <f>H1974+$H$2*(Table1[[#This Row],[debug'[0']]]-H1974)</f>
        <v>-1.838836481219637E-2</v>
      </c>
    </row>
    <row r="1976" spans="1:8" x14ac:dyDescent="0.25">
      <c r="A1976">
        <v>3940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 s="2">
        <f>H1975+$H$2*(Table1[[#This Row],[debug'[0']]]-H1975)</f>
        <v>-1.6655302258030615E-2</v>
      </c>
    </row>
    <row r="1977" spans="1:8" x14ac:dyDescent="0.25">
      <c r="A1977">
        <v>3942</v>
      </c>
      <c r="B1977">
        <v>0</v>
      </c>
      <c r="C1977">
        <v>1</v>
      </c>
      <c r="D1977">
        <v>0</v>
      </c>
      <c r="E1977">
        <v>0</v>
      </c>
      <c r="F1977">
        <v>0</v>
      </c>
      <c r="G1977">
        <v>0</v>
      </c>
      <c r="H1977" s="2">
        <f>H1976+$H$2*(Table1[[#This Row],[debug'[0']]]-H1976)</f>
        <v>-1.508557700151622E-2</v>
      </c>
    </row>
    <row r="1978" spans="1:8" x14ac:dyDescent="0.25">
      <c r="A1978">
        <v>3944</v>
      </c>
      <c r="B1978">
        <v>1</v>
      </c>
      <c r="C1978">
        <v>1</v>
      </c>
      <c r="D1978">
        <v>0</v>
      </c>
      <c r="E1978">
        <v>0</v>
      </c>
      <c r="F1978">
        <v>0</v>
      </c>
      <c r="G1978">
        <v>0</v>
      </c>
      <c r="H1978" s="2">
        <f>H1977+$H$2*(Table1[[#This Row],[debug'[0']]]-H1977)</f>
        <v>8.0583984742671352E-2</v>
      </c>
    </row>
    <row r="1979" spans="1:8" x14ac:dyDescent="0.25">
      <c r="A1979">
        <v>3946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0</v>
      </c>
      <c r="H1979" s="2">
        <f>H1978+$H$2*(Table1[[#This Row],[debug'[0']]]-H1978)</f>
        <v>7.2989123108734302E-2</v>
      </c>
    </row>
    <row r="1980" spans="1:8" x14ac:dyDescent="0.25">
      <c r="A1980">
        <v>3948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 s="2">
        <f>H1979+$H$2*(Table1[[#This Row],[debug'[0']]]-H1979)</f>
        <v>6.6110060320223485E-2</v>
      </c>
    </row>
    <row r="1981" spans="1:8" x14ac:dyDescent="0.25">
      <c r="A1981">
        <v>3950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0</v>
      </c>
      <c r="H1981" s="2">
        <f>H1980+$H$2*(Table1[[#This Row],[debug'[0']]]-H1980)</f>
        <v>5.9879333925311723E-2</v>
      </c>
    </row>
    <row r="1982" spans="1:8" x14ac:dyDescent="0.25">
      <c r="A1982">
        <v>3952</v>
      </c>
      <c r="B1982">
        <v>0</v>
      </c>
      <c r="C1982">
        <v>1</v>
      </c>
      <c r="D1982">
        <v>0</v>
      </c>
      <c r="E1982">
        <v>0</v>
      </c>
      <c r="F1982">
        <v>0</v>
      </c>
      <c r="G1982">
        <v>0</v>
      </c>
      <c r="H1982" s="2">
        <f>H1981+$H$2*(Table1[[#This Row],[debug'[0']]]-H1981)</f>
        <v>5.4235839658463444E-2</v>
      </c>
    </row>
    <row r="1983" spans="1:8" x14ac:dyDescent="0.25">
      <c r="A1983">
        <v>3954</v>
      </c>
      <c r="B1983">
        <v>0</v>
      </c>
      <c r="C1983">
        <v>1</v>
      </c>
      <c r="D1983">
        <v>0</v>
      </c>
      <c r="E1983">
        <v>0</v>
      </c>
      <c r="F1983">
        <v>0</v>
      </c>
      <c r="G1983">
        <v>0</v>
      </c>
      <c r="H1983" s="2">
        <f>H1982+$H$2*(Table1[[#This Row],[debug'[0']]]-H1982)</f>
        <v>4.9124232195494361E-2</v>
      </c>
    </row>
    <row r="1984" spans="1:8" x14ac:dyDescent="0.25">
      <c r="A1984">
        <v>3956</v>
      </c>
      <c r="B1984">
        <v>0</v>
      </c>
      <c r="C1984">
        <v>1</v>
      </c>
      <c r="D1984">
        <v>0</v>
      </c>
      <c r="E1984">
        <v>0</v>
      </c>
      <c r="F1984">
        <v>0</v>
      </c>
      <c r="G1984">
        <v>0</v>
      </c>
      <c r="H1984" s="2">
        <f>H1983+$H$2*(Table1[[#This Row],[debug'[0']]]-H1983)</f>
        <v>4.4494382386136233E-2</v>
      </c>
    </row>
    <row r="1985" spans="1:8" x14ac:dyDescent="0.25">
      <c r="A1985">
        <v>3958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 s="2">
        <f>H1984+$H$2*(Table1[[#This Row],[debug'[0']]]-H1984)</f>
        <v>4.0300885641227212E-2</v>
      </c>
    </row>
    <row r="1986" spans="1:8" x14ac:dyDescent="0.25">
      <c r="A1986">
        <v>3960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 s="2">
        <f>H1985+$H$2*(Table1[[#This Row],[debug'[0']]]-H1985)</f>
        <v>3.6502616653317957E-2</v>
      </c>
    </row>
    <row r="1987" spans="1:8" x14ac:dyDescent="0.25">
      <c r="A1987">
        <v>3962</v>
      </c>
      <c r="B1987">
        <v>0</v>
      </c>
      <c r="C1987">
        <v>-1</v>
      </c>
      <c r="D1987">
        <v>0</v>
      </c>
      <c r="E1987">
        <v>0</v>
      </c>
      <c r="F1987">
        <v>0</v>
      </c>
      <c r="G1987">
        <v>0</v>
      </c>
      <c r="H1987" s="2">
        <f>H1986+$H$2*(Table1[[#This Row],[debug'[0']]]-H1986)</f>
        <v>3.3062326083871912E-2</v>
      </c>
    </row>
    <row r="1988" spans="1:8" x14ac:dyDescent="0.25">
      <c r="A1988">
        <v>3964</v>
      </c>
      <c r="B1988">
        <v>1</v>
      </c>
      <c r="C1988">
        <v>-1</v>
      </c>
      <c r="D1988">
        <v>0</v>
      </c>
      <c r="E1988">
        <v>0</v>
      </c>
      <c r="F1988">
        <v>0</v>
      </c>
      <c r="G1988">
        <v>0</v>
      </c>
      <c r="H1988" s="2">
        <f>H1987+$H$2*(Table1[[#This Row],[debug'[0']]]-H1987)</f>
        <v>0.12419405486949524</v>
      </c>
    </row>
    <row r="1989" spans="1:8" x14ac:dyDescent="0.25">
      <c r="A1989">
        <v>3966</v>
      </c>
      <c r="B1989">
        <v>1</v>
      </c>
      <c r="C1989">
        <v>-1</v>
      </c>
      <c r="D1989">
        <v>0</v>
      </c>
      <c r="E1989">
        <v>0</v>
      </c>
      <c r="F1989">
        <v>0</v>
      </c>
      <c r="G1989">
        <v>0</v>
      </c>
      <c r="H1989" s="2">
        <f>H1988+$H$2*(Table1[[#This Row],[debug'[0']]]-H1988)</f>
        <v>0.20673682056526302</v>
      </c>
    </row>
    <row r="1990" spans="1:8" x14ac:dyDescent="0.25">
      <c r="A1990">
        <v>3968</v>
      </c>
      <c r="B1990">
        <v>1</v>
      </c>
      <c r="C1990">
        <v>-1</v>
      </c>
      <c r="D1990">
        <v>0</v>
      </c>
      <c r="E1990">
        <v>0</v>
      </c>
      <c r="F1990">
        <v>0</v>
      </c>
      <c r="G1990">
        <v>0</v>
      </c>
      <c r="H1990" s="2">
        <f>H1989+$H$2*(Table1[[#This Row],[debug'[0']]]-H1989)</f>
        <v>0.28150011387152657</v>
      </c>
    </row>
    <row r="1991" spans="1:8" x14ac:dyDescent="0.25">
      <c r="A1991">
        <v>3970</v>
      </c>
      <c r="B1991">
        <v>1</v>
      </c>
      <c r="C1991">
        <v>-1</v>
      </c>
      <c r="D1991">
        <v>0</v>
      </c>
      <c r="E1991">
        <v>0</v>
      </c>
      <c r="F1991">
        <v>0</v>
      </c>
      <c r="G1991">
        <v>0</v>
      </c>
      <c r="H1991" s="2">
        <f>H1990+$H$2*(Table1[[#This Row],[debug'[0']]]-H1990)</f>
        <v>0.34921713278751604</v>
      </c>
    </row>
    <row r="1992" spans="1:8" x14ac:dyDescent="0.25">
      <c r="A1992">
        <v>3972</v>
      </c>
      <c r="B1992">
        <v>0</v>
      </c>
      <c r="C1992">
        <v>-1</v>
      </c>
      <c r="D1992">
        <v>1</v>
      </c>
      <c r="E1992">
        <v>0</v>
      </c>
      <c r="F1992">
        <v>0</v>
      </c>
      <c r="G1992">
        <v>0</v>
      </c>
      <c r="H1992" s="2">
        <f>H1991+$H$2*(Table1[[#This Row],[debug'[0']]]-H1991)</f>
        <v>0.31630419342132748</v>
      </c>
    </row>
    <row r="1993" spans="1:8" x14ac:dyDescent="0.25">
      <c r="A1993">
        <v>3974</v>
      </c>
      <c r="B1993">
        <v>-1</v>
      </c>
      <c r="C1993">
        <v>0</v>
      </c>
      <c r="D1993">
        <v>1</v>
      </c>
      <c r="E1993">
        <v>0</v>
      </c>
      <c r="F1993">
        <v>0</v>
      </c>
      <c r="G1993">
        <v>0</v>
      </c>
      <c r="H1993" s="2">
        <f>H1992+$H$2*(Table1[[#This Row],[debug'[0']]]-H1992)</f>
        <v>0.19224544590307108</v>
      </c>
    </row>
    <row r="1994" spans="1:8" x14ac:dyDescent="0.25">
      <c r="A1994">
        <v>3976</v>
      </c>
      <c r="B1994">
        <v>0</v>
      </c>
      <c r="C1994">
        <v>0</v>
      </c>
      <c r="D1994">
        <v>1</v>
      </c>
      <c r="E1994">
        <v>0</v>
      </c>
      <c r="F1994">
        <v>0</v>
      </c>
      <c r="G1994">
        <v>0</v>
      </c>
      <c r="H1994" s="2">
        <f>H1993+$H$2*(Table1[[#This Row],[debug'[0']]]-H1993)</f>
        <v>0.17412673948701562</v>
      </c>
    </row>
    <row r="1995" spans="1:8" x14ac:dyDescent="0.25">
      <c r="A1995">
        <v>3978</v>
      </c>
      <c r="B1995">
        <v>0</v>
      </c>
      <c r="C1995">
        <v>1</v>
      </c>
      <c r="D1995">
        <v>1</v>
      </c>
      <c r="E1995">
        <v>0</v>
      </c>
      <c r="F1995">
        <v>0</v>
      </c>
      <c r="G1995">
        <v>0</v>
      </c>
      <c r="H1995" s="2">
        <f>H1994+$H$2*(Table1[[#This Row],[debug'[0']]]-H1994)</f>
        <v>0.15771568092003707</v>
      </c>
    </row>
    <row r="1996" spans="1:8" x14ac:dyDescent="0.25">
      <c r="A1996">
        <v>3980</v>
      </c>
      <c r="B1996">
        <v>1</v>
      </c>
      <c r="C1996">
        <v>1</v>
      </c>
      <c r="D1996">
        <v>0</v>
      </c>
      <c r="E1996">
        <v>0</v>
      </c>
      <c r="F1996">
        <v>0</v>
      </c>
      <c r="G1996">
        <v>0</v>
      </c>
      <c r="H1996" s="2">
        <f>H1995+$H$2*(Table1[[#This Row],[debug'[0']]]-H1995)</f>
        <v>0.23709910779170185</v>
      </c>
    </row>
    <row r="1997" spans="1:8" x14ac:dyDescent="0.25">
      <c r="A1997">
        <v>3982</v>
      </c>
      <c r="B1997">
        <v>0</v>
      </c>
      <c r="C1997">
        <v>1</v>
      </c>
      <c r="D1997">
        <v>0</v>
      </c>
      <c r="E1997">
        <v>0</v>
      </c>
      <c r="F1997">
        <v>0</v>
      </c>
      <c r="G1997">
        <v>0</v>
      </c>
      <c r="H1997" s="2">
        <f>H1996+$H$2*(Table1[[#This Row],[debug'[0']]]-H1996)</f>
        <v>0.21475304333536871</v>
      </c>
    </row>
    <row r="1998" spans="1:8" x14ac:dyDescent="0.25">
      <c r="A1998">
        <v>3984</v>
      </c>
      <c r="B1998">
        <v>1</v>
      </c>
      <c r="C1998">
        <v>1</v>
      </c>
      <c r="D1998">
        <v>0</v>
      </c>
      <c r="E1998">
        <v>0</v>
      </c>
      <c r="F1998">
        <v>0</v>
      </c>
      <c r="G1998">
        <v>0</v>
      </c>
      <c r="H1998" s="2">
        <f>H1997+$H$2*(Table1[[#This Row],[debug'[0']]]-H1997)</f>
        <v>0.28876082544470916</v>
      </c>
    </row>
    <row r="1999" spans="1:8" x14ac:dyDescent="0.25">
      <c r="A1999">
        <v>3986</v>
      </c>
      <c r="B1999">
        <v>0</v>
      </c>
      <c r="C1999">
        <v>2</v>
      </c>
      <c r="D1999">
        <v>0</v>
      </c>
      <c r="E1999">
        <v>0</v>
      </c>
      <c r="F1999">
        <v>0</v>
      </c>
      <c r="G1999">
        <v>0</v>
      </c>
      <c r="H1999" s="2">
        <f>H1998+$H$2*(Table1[[#This Row],[debug'[0']]]-H1998)</f>
        <v>0.2615457588088605</v>
      </c>
    </row>
    <row r="2000" spans="1:8" x14ac:dyDescent="0.25">
      <c r="A2000">
        <v>3988</v>
      </c>
      <c r="B2000">
        <v>0</v>
      </c>
      <c r="C2000">
        <v>1</v>
      </c>
      <c r="D2000">
        <v>0</v>
      </c>
      <c r="E2000">
        <v>0</v>
      </c>
      <c r="F2000">
        <v>0</v>
      </c>
      <c r="G2000">
        <v>0</v>
      </c>
      <c r="H2000" s="2">
        <f>H1999+$H$2*(Table1[[#This Row],[debug'[0']]]-H1999)</f>
        <v>0.23689565177531596</v>
      </c>
    </row>
    <row r="2001" spans="1:8" x14ac:dyDescent="0.25">
      <c r="A2001">
        <v>3990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0</v>
      </c>
      <c r="H2001" s="2">
        <f>H2000+$H$2*(Table1[[#This Row],[debug'[0']]]-H2000)</f>
        <v>0.21456876259677501</v>
      </c>
    </row>
    <row r="2002" spans="1:8" x14ac:dyDescent="0.25">
      <c r="A2002">
        <v>3992</v>
      </c>
      <c r="B2002">
        <v>0</v>
      </c>
      <c r="C2002">
        <v>1</v>
      </c>
      <c r="D2002">
        <v>0</v>
      </c>
      <c r="E2002">
        <v>0</v>
      </c>
      <c r="F2002">
        <v>0</v>
      </c>
      <c r="G2002">
        <v>0</v>
      </c>
      <c r="H2002" s="2">
        <f>H2001+$H$2*(Table1[[#This Row],[debug'[0']]]-H2001)</f>
        <v>0.1943461331488586</v>
      </c>
    </row>
    <row r="2003" spans="1:8" x14ac:dyDescent="0.25">
      <c r="A2003">
        <v>3994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 s="2">
        <f>H2002+$H$2*(Table1[[#This Row],[debug'[0']]]-H2002)</f>
        <v>0.27027722123193126</v>
      </c>
    </row>
    <row r="2004" spans="1:8" x14ac:dyDescent="0.25">
      <c r="A2004">
        <v>3996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 s="2">
        <f>H2003+$H$2*(Table1[[#This Row],[debug'[0']]]-H2003)</f>
        <v>0.24480419325228431</v>
      </c>
    </row>
    <row r="2005" spans="1:8" x14ac:dyDescent="0.25">
      <c r="A2005">
        <v>3998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  <c r="H2005" s="2">
        <f>H2004+$H$2*(Table1[[#This Row],[debug'[0']]]-H2004)</f>
        <v>0.31597972120729756</v>
      </c>
    </row>
    <row r="2006" spans="1:8" x14ac:dyDescent="0.25">
      <c r="A2006">
        <v>4000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 s="2">
        <f>H2005+$H$2*(Table1[[#This Row],[debug'[0']]]-H2005)</f>
        <v>0.28619933408245163</v>
      </c>
    </row>
    <row r="2007" spans="1:8" x14ac:dyDescent="0.25">
      <c r="A2007">
        <v>4002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 s="2">
        <f>H2006+$H$2*(Table1[[#This Row],[debug'[0']]]-H2006)</f>
        <v>0.35347346192767382</v>
      </c>
    </row>
    <row r="2008" spans="1:8" x14ac:dyDescent="0.25">
      <c r="A2008">
        <v>4004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 s="2">
        <f>H2007+$H$2*(Table1[[#This Row],[debug'[0']]]-H2007)</f>
        <v>0.41440715259843963</v>
      </c>
    </row>
    <row r="2009" spans="1:8" x14ac:dyDescent="0.25">
      <c r="A2009">
        <v>4006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 s="2">
        <f>H2008+$H$2*(Table1[[#This Row],[debug'[0']]]-H2008)</f>
        <v>0.37535019861248997</v>
      </c>
    </row>
    <row r="2010" spans="1:8" x14ac:dyDescent="0.25">
      <c r="A2010">
        <v>4008</v>
      </c>
      <c r="B2010">
        <v>1</v>
      </c>
      <c r="C2010">
        <v>-1</v>
      </c>
      <c r="D2010">
        <v>1</v>
      </c>
      <c r="E2010">
        <v>0</v>
      </c>
      <c r="F2010">
        <v>0</v>
      </c>
      <c r="G2010">
        <v>0</v>
      </c>
      <c r="H2010" s="2">
        <f>H2009+$H$2*(Table1[[#This Row],[debug'[0']]]-H2009)</f>
        <v>0.43422205542564973</v>
      </c>
    </row>
    <row r="2011" spans="1:8" x14ac:dyDescent="0.25">
      <c r="A2011">
        <v>4010</v>
      </c>
      <c r="B2011">
        <v>1</v>
      </c>
      <c r="C2011">
        <v>-1</v>
      </c>
      <c r="D2011">
        <v>0</v>
      </c>
      <c r="E2011">
        <v>0</v>
      </c>
      <c r="F2011">
        <v>0</v>
      </c>
      <c r="G2011">
        <v>0</v>
      </c>
      <c r="H2011" s="2">
        <f>H2010+$H$2*(Table1[[#This Row],[debug'[0']]]-H2010)</f>
        <v>0.48754537045278712</v>
      </c>
    </row>
    <row r="2012" spans="1:8" x14ac:dyDescent="0.25">
      <c r="A2012">
        <v>4012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 s="2">
        <f>H2011+$H$2*(Table1[[#This Row],[debug'[0']]]-H2011)</f>
        <v>0.44159530182960144</v>
      </c>
    </row>
    <row r="2013" spans="1:8" x14ac:dyDescent="0.25">
      <c r="A2013">
        <v>4014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 s="2">
        <f>H2012+$H$2*(Table1[[#This Row],[debug'[0']]]-H2012)</f>
        <v>0.39997592514697217</v>
      </c>
    </row>
    <row r="2014" spans="1:8" x14ac:dyDescent="0.25">
      <c r="A2014">
        <v>4016</v>
      </c>
      <c r="B2014">
        <v>-1</v>
      </c>
      <c r="C2014">
        <v>0</v>
      </c>
      <c r="D2014">
        <v>0</v>
      </c>
      <c r="E2014">
        <v>0</v>
      </c>
      <c r="F2014">
        <v>0</v>
      </c>
      <c r="G2014">
        <v>0</v>
      </c>
      <c r="H2014" s="2">
        <f>H2013+$H$2*(Table1[[#This Row],[debug'[0']]]-H2013)</f>
        <v>0.26803130269764314</v>
      </c>
    </row>
    <row r="2015" spans="1:8" x14ac:dyDescent="0.25">
      <c r="A2015">
        <v>4018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0</v>
      </c>
      <c r="H2015" s="2">
        <f>H2014+$H$2*(Table1[[#This Row],[debug'[0']]]-H2014)</f>
        <v>0.33701772716072642</v>
      </c>
    </row>
    <row r="2016" spans="1:8" x14ac:dyDescent="0.25">
      <c r="A2016">
        <v>4020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 s="2">
        <f>H2015+$H$2*(Table1[[#This Row],[debug'[0']]]-H2015)</f>
        <v>0.30525455468739637</v>
      </c>
    </row>
    <row r="2017" spans="1:8" x14ac:dyDescent="0.25">
      <c r="A2017">
        <v>4022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 s="2">
        <f>H2016+$H$2*(Table1[[#This Row],[debug'[0']]]-H2016)</f>
        <v>0.27648499069297394</v>
      </c>
    </row>
    <row r="2018" spans="1:8" x14ac:dyDescent="0.25">
      <c r="A2018">
        <v>4024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 s="2">
        <f>H2017+$H$2*(Table1[[#This Row],[debug'[0']]]-H2017)</f>
        <v>0.25042689422530728</v>
      </c>
    </row>
    <row r="2019" spans="1:8" x14ac:dyDescent="0.25">
      <c r="A2019">
        <v>4026</v>
      </c>
      <c r="B2019">
        <v>0</v>
      </c>
      <c r="C2019">
        <v>1</v>
      </c>
      <c r="D2019">
        <v>0</v>
      </c>
      <c r="E2019">
        <v>0</v>
      </c>
      <c r="F2019">
        <v>0</v>
      </c>
      <c r="G2019">
        <v>0</v>
      </c>
      <c r="H2019" s="2">
        <f>H2018+$H$2*(Table1[[#This Row],[debug'[0']]]-H2018)</f>
        <v>0.22682471549052127</v>
      </c>
    </row>
    <row r="2020" spans="1:8" x14ac:dyDescent="0.25">
      <c r="A2020">
        <v>4028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 s="2">
        <f>H2019+$H$2*(Table1[[#This Row],[debug'[0']]]-H2019)</f>
        <v>0.20544698969539277</v>
      </c>
    </row>
    <row r="2021" spans="1:8" x14ac:dyDescent="0.25">
      <c r="A2021">
        <v>4030</v>
      </c>
      <c r="B2021">
        <v>-1</v>
      </c>
      <c r="C2021">
        <v>0</v>
      </c>
      <c r="D2021">
        <v>0</v>
      </c>
      <c r="E2021">
        <v>0</v>
      </c>
      <c r="F2021">
        <v>0</v>
      </c>
      <c r="G2021">
        <v>0</v>
      </c>
      <c r="H2021" s="2">
        <f>H2020+$H$2*(Table1[[#This Row],[debug'[0']]]-H2020)</f>
        <v>9.1836287481823459E-2</v>
      </c>
    </row>
    <row r="2022" spans="1:8" x14ac:dyDescent="0.25">
      <c r="A2022">
        <v>4032</v>
      </c>
      <c r="B2022">
        <v>1</v>
      </c>
      <c r="C2022">
        <v>-1</v>
      </c>
      <c r="D2022">
        <v>0</v>
      </c>
      <c r="E2022">
        <v>0</v>
      </c>
      <c r="F2022">
        <v>0</v>
      </c>
      <c r="G2022">
        <v>0</v>
      </c>
      <c r="H2022" s="2">
        <f>H2021+$H$2*(Table1[[#This Row],[debug'[0']]]-H2021)</f>
        <v>0.17742870090694154</v>
      </c>
    </row>
    <row r="2023" spans="1:8" x14ac:dyDescent="0.25">
      <c r="A2023">
        <v>4034</v>
      </c>
      <c r="B2023">
        <v>0</v>
      </c>
      <c r="C2023">
        <v>-1</v>
      </c>
      <c r="D2023">
        <v>0</v>
      </c>
      <c r="E2023">
        <v>0</v>
      </c>
      <c r="F2023">
        <v>0</v>
      </c>
      <c r="G2023">
        <v>0</v>
      </c>
      <c r="H2023" s="2">
        <f>H2022+$H$2*(Table1[[#This Row],[debug'[0']]]-H2022)</f>
        <v>0.16070643980778471</v>
      </c>
    </row>
    <row r="2024" spans="1:8" x14ac:dyDescent="0.25">
      <c r="A2024">
        <v>4036</v>
      </c>
      <c r="B2024">
        <v>0</v>
      </c>
      <c r="C2024">
        <v>-1</v>
      </c>
      <c r="D2024">
        <v>0</v>
      </c>
      <c r="E2024">
        <v>0</v>
      </c>
      <c r="F2024">
        <v>0</v>
      </c>
      <c r="G2024">
        <v>0</v>
      </c>
      <c r="H2024" s="2">
        <f>H2023+$H$2*(Table1[[#This Row],[debug'[0']]]-H2023)</f>
        <v>0.14556021468724351</v>
      </c>
    </row>
    <row r="2025" spans="1:8" x14ac:dyDescent="0.25">
      <c r="A2025">
        <v>4038</v>
      </c>
      <c r="B2025">
        <v>1</v>
      </c>
      <c r="C2025">
        <v>-1</v>
      </c>
      <c r="D2025">
        <v>1</v>
      </c>
      <c r="E2025">
        <v>0</v>
      </c>
      <c r="F2025">
        <v>0</v>
      </c>
      <c r="G2025">
        <v>0</v>
      </c>
      <c r="H2025" s="2">
        <f>H2024+$H$2*(Table1[[#This Row],[debug'[0']]]-H2024)</f>
        <v>0.22608926726144538</v>
      </c>
    </row>
    <row r="2026" spans="1:8" x14ac:dyDescent="0.25">
      <c r="A2026">
        <v>4040</v>
      </c>
      <c r="B2026">
        <v>0</v>
      </c>
      <c r="C2026">
        <v>-1</v>
      </c>
      <c r="D2026">
        <v>1</v>
      </c>
      <c r="E2026">
        <v>0</v>
      </c>
      <c r="F2026">
        <v>0</v>
      </c>
      <c r="G2026">
        <v>0</v>
      </c>
      <c r="H2026" s="2">
        <f>H2025+$H$2*(Table1[[#This Row],[debug'[0']]]-H2025)</f>
        <v>0.20478085582892369</v>
      </c>
    </row>
    <row r="2027" spans="1:8" x14ac:dyDescent="0.25">
      <c r="A2027">
        <v>4042</v>
      </c>
      <c r="B2027">
        <v>1</v>
      </c>
      <c r="C2027">
        <v>-1</v>
      </c>
      <c r="D2027">
        <v>1</v>
      </c>
      <c r="E2027">
        <v>0</v>
      </c>
      <c r="F2027">
        <v>0</v>
      </c>
      <c r="G2027">
        <v>0</v>
      </c>
      <c r="H2027" s="2">
        <f>H2026+$H$2*(Table1[[#This Row],[debug'[0']]]-H2026)</f>
        <v>0.27972849446857817</v>
      </c>
    </row>
    <row r="2028" spans="1:8" x14ac:dyDescent="0.25">
      <c r="A2028">
        <v>4044</v>
      </c>
      <c r="B2028">
        <v>0</v>
      </c>
      <c r="C2028">
        <v>0</v>
      </c>
      <c r="D2028">
        <v>1</v>
      </c>
      <c r="E2028">
        <v>0</v>
      </c>
      <c r="F2028">
        <v>0</v>
      </c>
      <c r="G2028">
        <v>0</v>
      </c>
      <c r="H2028" s="2">
        <f>H2027+$H$2*(Table1[[#This Row],[debug'[0']]]-H2027)</f>
        <v>0.2533647049719116</v>
      </c>
    </row>
    <row r="2029" spans="1:8" x14ac:dyDescent="0.25">
      <c r="A2029">
        <v>4046</v>
      </c>
      <c r="B2029">
        <v>1</v>
      </c>
      <c r="C2029">
        <v>-1</v>
      </c>
      <c r="D2029">
        <v>0</v>
      </c>
      <c r="E2029">
        <v>0</v>
      </c>
      <c r="F2029">
        <v>0</v>
      </c>
      <c r="G2029">
        <v>0</v>
      </c>
      <c r="H2029" s="2">
        <f>H2028+$H$2*(Table1[[#This Row],[debug'[0']]]-H2028)</f>
        <v>0.32373342370504432</v>
      </c>
    </row>
    <row r="2030" spans="1:8" x14ac:dyDescent="0.25">
      <c r="A2030">
        <v>4048</v>
      </c>
      <c r="B2030">
        <v>0</v>
      </c>
      <c r="C2030">
        <v>0</v>
      </c>
      <c r="D2030">
        <v>-1</v>
      </c>
      <c r="E2030">
        <v>0</v>
      </c>
      <c r="F2030">
        <v>0</v>
      </c>
      <c r="G2030">
        <v>0</v>
      </c>
      <c r="H2030" s="2">
        <f>H2029+$H$2*(Table1[[#This Row],[debug'[0']]]-H2029)</f>
        <v>0.29322226733604717</v>
      </c>
    </row>
    <row r="2031" spans="1:8" x14ac:dyDescent="0.25">
      <c r="A2031">
        <v>4050</v>
      </c>
      <c r="B2031">
        <v>0</v>
      </c>
      <c r="C2031">
        <v>0</v>
      </c>
      <c r="D2031">
        <v>-1</v>
      </c>
      <c r="E2031">
        <v>0</v>
      </c>
      <c r="F2031">
        <v>0</v>
      </c>
      <c r="G2031">
        <v>0</v>
      </c>
      <c r="H2031" s="2">
        <f>H2030+$H$2*(Table1[[#This Row],[debug'[0']]]-H2030)</f>
        <v>0.26558671970809111</v>
      </c>
    </row>
    <row r="2032" spans="1:8" x14ac:dyDescent="0.25">
      <c r="A2032">
        <v>4052</v>
      </c>
      <c r="B2032">
        <v>-2</v>
      </c>
      <c r="C2032">
        <v>1</v>
      </c>
      <c r="D2032">
        <v>-1</v>
      </c>
      <c r="E2032">
        <v>0</v>
      </c>
      <c r="F2032">
        <v>0</v>
      </c>
      <c r="G2032">
        <v>0</v>
      </c>
      <c r="H2032" s="2">
        <f>H2031+$H$2*(Table1[[#This Row],[debug'[0']]]-H2031)</f>
        <v>5.2060201866925004E-2</v>
      </c>
    </row>
    <row r="2033" spans="1:8" x14ac:dyDescent="0.25">
      <c r="A2033">
        <v>4054</v>
      </c>
      <c r="B2033">
        <v>0</v>
      </c>
      <c r="C2033">
        <v>1</v>
      </c>
      <c r="D2033">
        <v>-1</v>
      </c>
      <c r="E2033">
        <v>0</v>
      </c>
      <c r="F2033">
        <v>0</v>
      </c>
      <c r="G2033">
        <v>0</v>
      </c>
      <c r="H2033" s="2">
        <f>H2032+$H$2*(Table1[[#This Row],[debug'[0']]]-H2032)</f>
        <v>4.7153643435039007E-2</v>
      </c>
    </row>
    <row r="2034" spans="1:8" x14ac:dyDescent="0.25">
      <c r="A2034">
        <v>4056</v>
      </c>
      <c r="B2034">
        <v>-2</v>
      </c>
      <c r="C2034">
        <v>1</v>
      </c>
      <c r="D2034">
        <v>0</v>
      </c>
      <c r="E2034">
        <v>0</v>
      </c>
      <c r="F2034">
        <v>0</v>
      </c>
      <c r="G2034">
        <v>0</v>
      </c>
      <c r="H2034" s="2">
        <f>H2033+$H$2*(Table1[[#This Row],[debug'[0']]]-H2033)</f>
        <v>-0.14578604197451389</v>
      </c>
    </row>
    <row r="2035" spans="1:8" x14ac:dyDescent="0.25">
      <c r="A2035">
        <v>4058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0</v>
      </c>
      <c r="H2035" s="2">
        <f>H2034+$H$2*(Table1[[#This Row],[debug'[0']]]-H2034)</f>
        <v>-0.13204603122062192</v>
      </c>
    </row>
    <row r="2036" spans="1:8" x14ac:dyDescent="0.25">
      <c r="A2036">
        <v>4060</v>
      </c>
      <c r="B2036">
        <v>-1</v>
      </c>
      <c r="C2036">
        <v>1</v>
      </c>
      <c r="D2036">
        <v>0</v>
      </c>
      <c r="E2036">
        <v>0</v>
      </c>
      <c r="F2036">
        <v>0</v>
      </c>
      <c r="G2036">
        <v>0</v>
      </c>
      <c r="H2036" s="2">
        <f>H2035+$H$2*(Table1[[#This Row],[debug'[0']]]-H2035)</f>
        <v>-0.21384876557976387</v>
      </c>
    </row>
    <row r="2037" spans="1:8" x14ac:dyDescent="0.25">
      <c r="A2037">
        <v>4062</v>
      </c>
      <c r="B2037">
        <v>-1</v>
      </c>
      <c r="C2037">
        <v>1</v>
      </c>
      <c r="D2037">
        <v>0</v>
      </c>
      <c r="E2037">
        <v>0</v>
      </c>
      <c r="F2037">
        <v>0</v>
      </c>
      <c r="G2037">
        <v>0</v>
      </c>
      <c r="H2037" s="2">
        <f>H2036+$H$2*(Table1[[#This Row],[debug'[0']]]-H2036)</f>
        <v>-0.2879417738597187</v>
      </c>
    </row>
    <row r="2038" spans="1:8" x14ac:dyDescent="0.25">
      <c r="A2038">
        <v>4064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 s="2">
        <f>H2037+$H$2*(Table1[[#This Row],[debug'[0']]]-H2037)</f>
        <v>-0.26080390101713952</v>
      </c>
    </row>
    <row r="2039" spans="1:8" x14ac:dyDescent="0.25">
      <c r="A2039">
        <v>4066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 s="2">
        <f>H2038+$H$2*(Table1[[#This Row],[debug'[0']]]-H2038)</f>
        <v>-0.23622371243324936</v>
      </c>
    </row>
    <row r="2040" spans="1:8" x14ac:dyDescent="0.25">
      <c r="A2040">
        <v>4068</v>
      </c>
      <c r="B2040">
        <v>1</v>
      </c>
      <c r="C2040">
        <v>-1</v>
      </c>
      <c r="D2040">
        <v>0</v>
      </c>
      <c r="E2040">
        <v>0</v>
      </c>
      <c r="F2040">
        <v>0</v>
      </c>
      <c r="G2040">
        <v>0</v>
      </c>
      <c r="H2040" s="2">
        <f>H2039+$H$2*(Table1[[#This Row],[debug'[0']]]-H2039)</f>
        <v>-0.11971237243803545</v>
      </c>
    </row>
    <row r="2041" spans="1:8" x14ac:dyDescent="0.25">
      <c r="A2041">
        <v>4070</v>
      </c>
      <c r="B2041">
        <v>0</v>
      </c>
      <c r="C2041">
        <v>-1</v>
      </c>
      <c r="D2041">
        <v>1</v>
      </c>
      <c r="E2041">
        <v>0</v>
      </c>
      <c r="F2041">
        <v>0</v>
      </c>
      <c r="G2041">
        <v>0</v>
      </c>
      <c r="H2041" s="2">
        <f>H2040+$H$2*(Table1[[#This Row],[debug'[0']]]-H2040)</f>
        <v>-0.10842974714418133</v>
      </c>
    </row>
    <row r="2042" spans="1:8" x14ac:dyDescent="0.25">
      <c r="A2042">
        <v>4072</v>
      </c>
      <c r="B2042">
        <v>1</v>
      </c>
      <c r="C2042">
        <v>-1</v>
      </c>
      <c r="D2042">
        <v>1</v>
      </c>
      <c r="E2042">
        <v>0</v>
      </c>
      <c r="F2042">
        <v>0</v>
      </c>
      <c r="G2042">
        <v>0</v>
      </c>
      <c r="H2042" s="2">
        <f>H2041+$H$2*(Table1[[#This Row],[debug'[0']]]-H2041)</f>
        <v>-3.9627046247247694E-3</v>
      </c>
    </row>
    <row r="2043" spans="1:8" x14ac:dyDescent="0.25">
      <c r="A2043">
        <v>4074</v>
      </c>
      <c r="B2043">
        <v>1</v>
      </c>
      <c r="C2043">
        <v>-2</v>
      </c>
      <c r="D2043">
        <v>1</v>
      </c>
      <c r="E2043">
        <v>0</v>
      </c>
      <c r="F2043">
        <v>0</v>
      </c>
      <c r="G2043">
        <v>0</v>
      </c>
      <c r="H2043" s="2">
        <f>H2042+$H$2*(Table1[[#This Row],[debug'[0']]]-H2042)</f>
        <v>9.0658551095090467E-2</v>
      </c>
    </row>
    <row r="2044" spans="1:8" x14ac:dyDescent="0.25">
      <c r="A2044">
        <v>4076</v>
      </c>
      <c r="B2044">
        <v>0</v>
      </c>
      <c r="C2044">
        <v>-1</v>
      </c>
      <c r="D2044">
        <v>1</v>
      </c>
      <c r="E2044">
        <v>0</v>
      </c>
      <c r="F2044">
        <v>0</v>
      </c>
      <c r="G2044">
        <v>0</v>
      </c>
      <c r="H2044" s="2">
        <f>H2043+$H$2*(Table1[[#This Row],[debug'[0']]]-H2043)</f>
        <v>8.211418395192753E-2</v>
      </c>
    </row>
    <row r="2045" spans="1:8" x14ac:dyDescent="0.25">
      <c r="A2045">
        <v>4078</v>
      </c>
      <c r="B2045">
        <v>1</v>
      </c>
      <c r="C2045">
        <v>-1</v>
      </c>
      <c r="D2045">
        <v>1</v>
      </c>
      <c r="E2045">
        <v>0</v>
      </c>
      <c r="F2045">
        <v>0</v>
      </c>
      <c r="G2045">
        <v>0</v>
      </c>
      <c r="H2045" s="2">
        <f>H2044+$H$2*(Table1[[#This Row],[debug'[0']]]-H2044)</f>
        <v>0.16862288404785442</v>
      </c>
    </row>
    <row r="2046" spans="1:8" x14ac:dyDescent="0.25">
      <c r="A2046">
        <v>4080</v>
      </c>
      <c r="B2046">
        <v>-1</v>
      </c>
      <c r="C2046">
        <v>-1</v>
      </c>
      <c r="D2046">
        <v>0</v>
      </c>
      <c r="E2046">
        <v>0</v>
      </c>
      <c r="F2046">
        <v>0</v>
      </c>
      <c r="G2046">
        <v>0</v>
      </c>
      <c r="H2046" s="2">
        <f>H2045+$H$2*(Table1[[#This Row],[debug'[0']]]-H2045)</f>
        <v>5.8482772027604726E-2</v>
      </c>
    </row>
    <row r="2047" spans="1:8" x14ac:dyDescent="0.25">
      <c r="A2047">
        <v>4082</v>
      </c>
      <c r="B2047">
        <v>0</v>
      </c>
      <c r="C2047">
        <v>-1</v>
      </c>
      <c r="D2047">
        <v>0</v>
      </c>
      <c r="E2047">
        <v>0</v>
      </c>
      <c r="F2047">
        <v>0</v>
      </c>
      <c r="G2047">
        <v>0</v>
      </c>
      <c r="H2047" s="2">
        <f>H2046+$H$2*(Table1[[#This Row],[debug'[0']]]-H2046)</f>
        <v>5.2970900618700037E-2</v>
      </c>
    </row>
    <row r="2048" spans="1:8" x14ac:dyDescent="0.25">
      <c r="A2048">
        <v>4084</v>
      </c>
      <c r="B2048">
        <v>-1</v>
      </c>
      <c r="C2048">
        <v>0</v>
      </c>
      <c r="D2048">
        <v>0</v>
      </c>
      <c r="E2048">
        <v>0</v>
      </c>
      <c r="F2048">
        <v>0</v>
      </c>
      <c r="G2048">
        <v>0</v>
      </c>
      <c r="H2048" s="2">
        <f>H2047+$H$2*(Table1[[#This Row],[debug'[0']]]-H2047)</f>
        <v>-4.6269268756126039E-2</v>
      </c>
    </row>
    <row r="2049" spans="1:8" x14ac:dyDescent="0.25">
      <c r="A2049">
        <v>4086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 s="2">
        <f>H2048+$H$2*(Table1[[#This Row],[debug'[0']]]-H2048)</f>
        <v>5.2339286695904277E-2</v>
      </c>
    </row>
    <row r="2050" spans="1:8" x14ac:dyDescent="0.25">
      <c r="A2050">
        <v>4088</v>
      </c>
      <c r="B2050">
        <v>0</v>
      </c>
      <c r="C2050">
        <v>1</v>
      </c>
      <c r="D2050">
        <v>0</v>
      </c>
      <c r="E2050">
        <v>0</v>
      </c>
      <c r="F2050">
        <v>0</v>
      </c>
      <c r="G2050">
        <v>0</v>
      </c>
      <c r="H2050" s="2">
        <f>H2049+$H$2*(Table1[[#This Row],[debug'[0']]]-H2049)</f>
        <v>4.7406425138564794E-2</v>
      </c>
    </row>
    <row r="2051" spans="1:8" x14ac:dyDescent="0.25">
      <c r="A2051">
        <v>4090</v>
      </c>
      <c r="B2051">
        <v>0</v>
      </c>
      <c r="C2051">
        <v>1</v>
      </c>
      <c r="D2051">
        <v>0</v>
      </c>
      <c r="E2051">
        <v>0</v>
      </c>
      <c r="F2051">
        <v>0</v>
      </c>
      <c r="G2051">
        <v>0</v>
      </c>
      <c r="H2051" s="2">
        <f>H2050+$H$2*(Table1[[#This Row],[debug'[0']]]-H2050)</f>
        <v>4.2938474830116702E-2</v>
      </c>
    </row>
    <row r="2052" spans="1:8" x14ac:dyDescent="0.25">
      <c r="A2052">
        <v>4092</v>
      </c>
      <c r="B2052">
        <v>-1</v>
      </c>
      <c r="C2052">
        <v>1</v>
      </c>
      <c r="D2052">
        <v>0</v>
      </c>
      <c r="E2052">
        <v>0</v>
      </c>
      <c r="F2052">
        <v>0</v>
      </c>
      <c r="G2052">
        <v>0</v>
      </c>
      <c r="H2052" s="2">
        <f>H2051+$H$2*(Table1[[#This Row],[debug'[0']]]-H2051)</f>
        <v>-5.535616069005643E-2</v>
      </c>
    </row>
    <row r="2053" spans="1:8" x14ac:dyDescent="0.25">
      <c r="A2053">
        <v>4094</v>
      </c>
      <c r="B2053">
        <v>0</v>
      </c>
      <c r="C2053">
        <v>1</v>
      </c>
      <c r="D2053">
        <v>0</v>
      </c>
      <c r="E2053">
        <v>0</v>
      </c>
      <c r="F2053">
        <v>0</v>
      </c>
      <c r="G2053">
        <v>0</v>
      </c>
      <c r="H2053" s="2">
        <f>H2052+$H$2*(Table1[[#This Row],[debug'[0']]]-H2052)</f>
        <v>-5.0138965457411908E-2</v>
      </c>
    </row>
    <row r="2054" spans="1:8" x14ac:dyDescent="0.25">
      <c r="A2054">
        <v>4096</v>
      </c>
      <c r="B2054">
        <v>-1</v>
      </c>
      <c r="C2054">
        <v>1</v>
      </c>
      <c r="D2054">
        <v>0</v>
      </c>
      <c r="E2054">
        <v>0</v>
      </c>
      <c r="F2054">
        <v>0</v>
      </c>
      <c r="G2054">
        <v>0</v>
      </c>
      <c r="H2054" s="2">
        <f>H2053+$H$2*(Table1[[#This Row],[debug'[0']]]-H2053)</f>
        <v>-0.13966125889891778</v>
      </c>
    </row>
    <row r="2055" spans="1:8" x14ac:dyDescent="0.25">
      <c r="A2055">
        <v>4098</v>
      </c>
      <c r="B2055">
        <v>1</v>
      </c>
      <c r="C2055">
        <v>1</v>
      </c>
      <c r="D2055">
        <v>0</v>
      </c>
      <c r="E2055">
        <v>0</v>
      </c>
      <c r="F2055">
        <v>0</v>
      </c>
      <c r="G2055">
        <v>0</v>
      </c>
      <c r="H2055" s="2">
        <f>H2054+$H$2*(Table1[[#This Row],[debug'[0']]]-H2054)</f>
        <v>-3.2250715742785735E-2</v>
      </c>
    </row>
    <row r="2056" spans="1:8" x14ac:dyDescent="0.25">
      <c r="A2056">
        <v>4100</v>
      </c>
      <c r="B2056">
        <v>0</v>
      </c>
      <c r="C2056">
        <v>1</v>
      </c>
      <c r="D2056">
        <v>0</v>
      </c>
      <c r="E2056">
        <v>0</v>
      </c>
      <c r="F2056">
        <v>0</v>
      </c>
      <c r="G2056">
        <v>0</v>
      </c>
      <c r="H2056" s="2">
        <f>H2055+$H$2*(Table1[[#This Row],[debug'[0']]]-H2055)</f>
        <v>-2.9211157393269283E-2</v>
      </c>
    </row>
    <row r="2057" spans="1:8" x14ac:dyDescent="0.25">
      <c r="A2057">
        <v>4102</v>
      </c>
      <c r="B2057">
        <v>0</v>
      </c>
      <c r="C2057">
        <v>1</v>
      </c>
      <c r="D2057">
        <v>0</v>
      </c>
      <c r="E2057">
        <v>0</v>
      </c>
      <c r="F2057">
        <v>0</v>
      </c>
      <c r="G2057">
        <v>0</v>
      </c>
      <c r="H2057" s="2">
        <f>H2056+$H$2*(Table1[[#This Row],[debug'[0']]]-H2056)</f>
        <v>-2.6458070669182786E-2</v>
      </c>
    </row>
    <row r="2058" spans="1:8" x14ac:dyDescent="0.25">
      <c r="A2058">
        <v>4104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 s="2">
        <f>H2057+$H$2*(Table1[[#This Row],[debug'[0']]]-H2057)</f>
        <v>7.0283323351784943E-2</v>
      </c>
    </row>
    <row r="2059" spans="1:8" x14ac:dyDescent="0.25">
      <c r="A2059">
        <v>4106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 s="2">
        <f>H2058+$H$2*(Table1[[#This Row],[debug'[0']]]-H2058)</f>
        <v>6.3659276182429642E-2</v>
      </c>
    </row>
    <row r="2060" spans="1:8" x14ac:dyDescent="0.25">
      <c r="A2060">
        <v>4108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 s="2">
        <f>H2059+$H$2*(Table1[[#This Row],[debug'[0']]]-H2059)</f>
        <v>5.7659530750802705E-2</v>
      </c>
    </row>
    <row r="2061" spans="1:8" x14ac:dyDescent="0.25">
      <c r="A2061">
        <v>4110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 s="2">
        <f>H2060+$H$2*(Table1[[#This Row],[debug'[0']]]-H2060)</f>
        <v>5.2225248004318006E-2</v>
      </c>
    </row>
    <row r="2062" spans="1:8" x14ac:dyDescent="0.25">
      <c r="A2062">
        <v>4112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 s="2">
        <f>H2061+$H$2*(Table1[[#This Row],[debug'[0']]]-H2061)</f>
        <v>4.7303134340449894E-2</v>
      </c>
    </row>
    <row r="2063" spans="1:8" x14ac:dyDescent="0.25">
      <c r="A2063">
        <v>4114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 s="2">
        <f>H2062+$H$2*(Table1[[#This Row],[debug'[0']]]-H2062)</f>
        <v>4.2844918960378044E-2</v>
      </c>
    </row>
    <row r="2064" spans="1:8" x14ac:dyDescent="0.25">
      <c r="A2064">
        <v>4116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 s="2">
        <f>H2063+$H$2*(Table1[[#This Row],[debug'[0']]]-H2063)</f>
        <v>3.8806880480890829E-2</v>
      </c>
    </row>
    <row r="2065" spans="1:8" x14ac:dyDescent="0.25">
      <c r="A2065">
        <v>4118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 s="2">
        <f>H2064+$H$2*(Table1[[#This Row],[debug'[0']]]-H2064)</f>
        <v>3.5149418162065717E-2</v>
      </c>
    </row>
    <row r="2066" spans="1:8" x14ac:dyDescent="0.25">
      <c r="A2066">
        <v>4120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0</v>
      </c>
      <c r="H2066" s="2">
        <f>H2065+$H$2*(Table1[[#This Row],[debug'[0']]]-H2065)</f>
        <v>3.1836663545788679E-2</v>
      </c>
    </row>
    <row r="2067" spans="1:8" x14ac:dyDescent="0.25">
      <c r="A2067">
        <v>4122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 s="2">
        <f>H2066+$H$2*(Table1[[#This Row],[debug'[0']]]-H2066)</f>
        <v>2.8836128696480889E-2</v>
      </c>
    </row>
    <row r="2068" spans="1:8" x14ac:dyDescent="0.25">
      <c r="A2068">
        <v>4124</v>
      </c>
      <c r="B2068">
        <v>0</v>
      </c>
      <c r="C2068">
        <v>1</v>
      </c>
      <c r="D2068">
        <v>0</v>
      </c>
      <c r="E2068">
        <v>0</v>
      </c>
      <c r="F2068">
        <v>0</v>
      </c>
      <c r="G2068">
        <v>0</v>
      </c>
      <c r="H2068" s="2">
        <f>H2067+$H$2*(Table1[[#This Row],[debug'[0']]]-H2067)</f>
        <v>2.6118387594355863E-2</v>
      </c>
    </row>
    <row r="2069" spans="1:8" x14ac:dyDescent="0.25">
      <c r="A2069">
        <v>4126</v>
      </c>
      <c r="B2069">
        <v>0</v>
      </c>
      <c r="C2069">
        <v>1</v>
      </c>
      <c r="D2069">
        <v>0</v>
      </c>
      <c r="E2069">
        <v>0</v>
      </c>
      <c r="F2069">
        <v>0</v>
      </c>
      <c r="G2069">
        <v>0</v>
      </c>
      <c r="H2069" s="2">
        <f>H2068+$H$2*(Table1[[#This Row],[debug'[0']]]-H2068)</f>
        <v>2.3656787556654686E-2</v>
      </c>
    </row>
    <row r="2070" spans="1:8" x14ac:dyDescent="0.25">
      <c r="A2070">
        <v>4128</v>
      </c>
      <c r="B2070">
        <v>0</v>
      </c>
      <c r="C2070">
        <v>1</v>
      </c>
      <c r="D2070">
        <v>0</v>
      </c>
      <c r="E2070">
        <v>0</v>
      </c>
      <c r="F2070">
        <v>0</v>
      </c>
      <c r="G2070">
        <v>0</v>
      </c>
      <c r="H2070" s="2">
        <f>H2069+$H$2*(Table1[[#This Row],[debug'[0']]]-H2069)</f>
        <v>2.1427187856789064E-2</v>
      </c>
    </row>
    <row r="2071" spans="1:8" x14ac:dyDescent="0.25">
      <c r="A2071">
        <v>4130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 s="2">
        <f>H2070+$H$2*(Table1[[#This Row],[debug'[0']]]-H2070)</f>
        <v>1.9407722978049755E-2</v>
      </c>
    </row>
    <row r="2072" spans="1:8" x14ac:dyDescent="0.25">
      <c r="A2072">
        <v>4132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 s="2">
        <f>H2071+$H$2*(Table1[[#This Row],[debug'[0']]]-H2071)</f>
        <v>1.7578588180127346E-2</v>
      </c>
    </row>
    <row r="2073" spans="1:8" x14ac:dyDescent="0.25">
      <c r="A2073">
        <v>4134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 s="2">
        <f>H2072+$H$2*(Table1[[#This Row],[debug'[0']]]-H2072)</f>
        <v>1.5921845275512294E-2</v>
      </c>
    </row>
    <row r="2074" spans="1:8" x14ac:dyDescent="0.25">
      <c r="A2074">
        <v>4136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 s="2">
        <f>H2073+$H$2*(Table1[[#This Row],[debug'[0']]]-H2073)</f>
        <v>1.442124671103801E-2</v>
      </c>
    </row>
    <row r="2075" spans="1:8" x14ac:dyDescent="0.25">
      <c r="A2075">
        <v>4138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 s="2">
        <f>H2074+$H$2*(Table1[[#This Row],[debug'[0']]]-H2074)</f>
        <v>0.1073098558370417</v>
      </c>
    </row>
    <row r="2076" spans="1:8" x14ac:dyDescent="0.25">
      <c r="A2076">
        <v>4140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 s="2">
        <f>H2075+$H$2*(Table1[[#This Row],[debug'[0']]]-H2075)</f>
        <v>9.7196140194378791E-2</v>
      </c>
    </row>
    <row r="2077" spans="1:8" x14ac:dyDescent="0.25">
      <c r="A2077">
        <v>4142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 s="2">
        <f>H2076+$H$2*(Table1[[#This Row],[debug'[0']]]-H2076)</f>
        <v>8.8035619794620476E-2</v>
      </c>
    </row>
    <row r="2078" spans="1:8" x14ac:dyDescent="0.25">
      <c r="A2078">
        <v>4144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 s="2">
        <f>H2077+$H$2*(Table1[[#This Row],[debug'[0']]]-H2077)</f>
        <v>7.9738458102590365E-2</v>
      </c>
    </row>
    <row r="2079" spans="1:8" x14ac:dyDescent="0.25">
      <c r="A2079">
        <v>4146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s="2">
        <f>H2078+$H$2*(Table1[[#This Row],[debug'[0']]]-H2078)</f>
        <v>7.222328547708011E-2</v>
      </c>
    </row>
    <row r="2080" spans="1:8" x14ac:dyDescent="0.25">
      <c r="A2080">
        <v>4148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 s="2">
        <f>H2079+$H$2*(Table1[[#This Row],[debug'[0']]]-H2079)</f>
        <v>6.5416401184892711E-2</v>
      </c>
    </row>
    <row r="2081" spans="1:8" x14ac:dyDescent="0.25">
      <c r="A2081">
        <v>4150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 s="2">
        <f>H2080+$H$2*(Table1[[#This Row],[debug'[0']]]-H2080)</f>
        <v>0.15349883023098426</v>
      </c>
    </row>
    <row r="2082" spans="1:8" x14ac:dyDescent="0.25">
      <c r="A2082">
        <v>4152</v>
      </c>
      <c r="B2082">
        <v>1</v>
      </c>
      <c r="C2082">
        <v>-1</v>
      </c>
      <c r="D2082">
        <v>0</v>
      </c>
      <c r="E2082">
        <v>0</v>
      </c>
      <c r="F2082">
        <v>0</v>
      </c>
      <c r="G2082">
        <v>0</v>
      </c>
      <c r="H2082" s="2">
        <f>H2081+$H$2*(Table1[[#This Row],[debug'[0']]]-H2081)</f>
        <v>0.23327968591702944</v>
      </c>
    </row>
    <row r="2083" spans="1:8" x14ac:dyDescent="0.25">
      <c r="A2083">
        <v>4154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 s="2">
        <f>H2082+$H$2*(Table1[[#This Row],[debug'[0']]]-H2082)</f>
        <v>0.21129359349176921</v>
      </c>
    </row>
    <row r="2084" spans="1:8" x14ac:dyDescent="0.25">
      <c r="A2084">
        <v>4156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 s="2">
        <f>H2083+$H$2*(Table1[[#This Row],[debug'[0']]]-H2083)</f>
        <v>0.19137964145983929</v>
      </c>
    </row>
    <row r="2085" spans="1:8" x14ac:dyDescent="0.25">
      <c r="A2085">
        <v>4158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s="2">
        <f>H2084+$H$2*(Table1[[#This Row],[debug'[0']]]-H2084)</f>
        <v>0.1733425351901329</v>
      </c>
    </row>
    <row r="2086" spans="1:8" x14ac:dyDescent="0.25">
      <c r="A2086">
        <v>4160</v>
      </c>
      <c r="B2086">
        <v>-1</v>
      </c>
      <c r="C2086">
        <v>0</v>
      </c>
      <c r="D2086">
        <v>0</v>
      </c>
      <c r="E2086">
        <v>0</v>
      </c>
      <c r="F2086">
        <v>0</v>
      </c>
      <c r="G2086">
        <v>0</v>
      </c>
      <c r="H2086" s="2">
        <f>H2085+$H$2*(Table1[[#This Row],[debug'[0']]]-H2085)</f>
        <v>6.2757606529200552E-2</v>
      </c>
    </row>
    <row r="2087" spans="1:8" x14ac:dyDescent="0.25">
      <c r="A2087">
        <v>4162</v>
      </c>
      <c r="B2087">
        <v>-1</v>
      </c>
      <c r="C2087">
        <v>0</v>
      </c>
      <c r="D2087">
        <v>0</v>
      </c>
      <c r="E2087">
        <v>0</v>
      </c>
      <c r="F2087">
        <v>0</v>
      </c>
      <c r="G2087">
        <v>0</v>
      </c>
      <c r="H2087" s="2">
        <f>H2086+$H$2*(Table1[[#This Row],[debug'[0']]]-H2086)</f>
        <v>-3.7404938147363703E-2</v>
      </c>
    </row>
    <row r="2088" spans="1:8" x14ac:dyDescent="0.25">
      <c r="A2088">
        <v>4164</v>
      </c>
      <c r="B2088">
        <v>-1</v>
      </c>
      <c r="C2088">
        <v>0</v>
      </c>
      <c r="D2088">
        <v>0</v>
      </c>
      <c r="E2088">
        <v>0</v>
      </c>
      <c r="F2088">
        <v>0</v>
      </c>
      <c r="G2088">
        <v>0</v>
      </c>
      <c r="H2088" s="2">
        <f>H2087+$H$2*(Table1[[#This Row],[debug'[0']]]-H2087)</f>
        <v>-0.12812738538830534</v>
      </c>
    </row>
    <row r="2089" spans="1:8" x14ac:dyDescent="0.25">
      <c r="A2089">
        <v>4166</v>
      </c>
      <c r="B2089">
        <v>-1</v>
      </c>
      <c r="C2089">
        <v>0</v>
      </c>
      <c r="D2089">
        <v>0</v>
      </c>
      <c r="E2089">
        <v>0</v>
      </c>
      <c r="F2089">
        <v>0</v>
      </c>
      <c r="G2089">
        <v>0</v>
      </c>
      <c r="H2089" s="2">
        <f>H2088+$H$2*(Table1[[#This Row],[debug'[0']]]-H2088)</f>
        <v>-0.2102994434162121</v>
      </c>
    </row>
    <row r="2090" spans="1:8" x14ac:dyDescent="0.25">
      <c r="A2090">
        <v>4168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 s="2">
        <f>H2089+$H$2*(Table1[[#This Row],[debug'[0']]]-H2089)</f>
        <v>-0.19047918782150028</v>
      </c>
    </row>
    <row r="2091" spans="1:8" x14ac:dyDescent="0.25">
      <c r="A2091">
        <v>4170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 s="2">
        <f>H2090+$H$2*(Table1[[#This Row],[debug'[0']]]-H2090)</f>
        <v>-0.17252694730784701</v>
      </c>
    </row>
    <row r="2092" spans="1:8" x14ac:dyDescent="0.25">
      <c r="A2092">
        <v>4172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 s="2">
        <f>H2091+$H$2*(Table1[[#This Row],[debug'[0']]]-H2091)</f>
        <v>-6.2018885993895059E-2</v>
      </c>
    </row>
    <row r="2093" spans="1:8" x14ac:dyDescent="0.25">
      <c r="A2093">
        <v>4174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 s="2">
        <f>H2092+$H$2*(Table1[[#This Row],[debug'[0']]]-H2092)</f>
        <v>3.8074035912466039E-2</v>
      </c>
    </row>
    <row r="2094" spans="1:8" x14ac:dyDescent="0.25">
      <c r="A2094">
        <v>4176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 s="2">
        <f>H2093+$H$2*(Table1[[#This Row],[debug'[0']]]-H2093)</f>
        <v>3.4485642567012524E-2</v>
      </c>
    </row>
    <row r="2095" spans="1:8" x14ac:dyDescent="0.25">
      <c r="A2095">
        <v>4178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 s="2">
        <f>H2094+$H$2*(Table1[[#This Row],[debug'[0']]]-H2094)</f>
        <v>0.12548322693442082</v>
      </c>
    </row>
    <row r="2096" spans="1:8" x14ac:dyDescent="0.25">
      <c r="A2096">
        <v>4180</v>
      </c>
      <c r="B2096">
        <v>-1</v>
      </c>
      <c r="C2096">
        <v>0</v>
      </c>
      <c r="D2096">
        <v>0</v>
      </c>
      <c r="E2096">
        <v>0</v>
      </c>
      <c r="F2096">
        <v>0</v>
      </c>
      <c r="G2096">
        <v>0</v>
      </c>
      <c r="H2096" s="2">
        <f>H2095+$H$2*(Table1[[#This Row],[debug'[0']]]-H2095)</f>
        <v>1.9408931810149521E-2</v>
      </c>
    </row>
    <row r="2097" spans="1:8" x14ac:dyDescent="0.25">
      <c r="A2097">
        <v>4182</v>
      </c>
      <c r="B2097">
        <v>1</v>
      </c>
      <c r="C2097">
        <v>-1</v>
      </c>
      <c r="D2097">
        <v>0</v>
      </c>
      <c r="E2097">
        <v>0</v>
      </c>
      <c r="F2097">
        <v>0</v>
      </c>
      <c r="G2097">
        <v>0</v>
      </c>
      <c r="H2097" s="2">
        <f>H2096+$H$2*(Table1[[#This Row],[debug'[0']]]-H2096)</f>
        <v>0.11182746269017957</v>
      </c>
    </row>
    <row r="2098" spans="1:8" x14ac:dyDescent="0.25">
      <c r="A2098">
        <v>4184</v>
      </c>
      <c r="B2098">
        <v>0</v>
      </c>
      <c r="C2098">
        <v>0</v>
      </c>
      <c r="D2098">
        <v>1</v>
      </c>
      <c r="E2098">
        <v>0</v>
      </c>
      <c r="F2098">
        <v>0</v>
      </c>
      <c r="G2098">
        <v>0</v>
      </c>
      <c r="H2098" s="2">
        <f>H2097+$H$2*(Table1[[#This Row],[debug'[0']]]-H2097)</f>
        <v>0.10128797263246793</v>
      </c>
    </row>
    <row r="2099" spans="1:8" x14ac:dyDescent="0.25">
      <c r="A2099">
        <v>4186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 s="2">
        <f>H2098+$H$2*(Table1[[#This Row],[debug'[0']]]-H2098)</f>
        <v>9.1741806110892971E-2</v>
      </c>
    </row>
    <row r="2100" spans="1:8" x14ac:dyDescent="0.25">
      <c r="A2100">
        <v>4188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 s="2">
        <f>H2099+$H$2*(Table1[[#This Row],[debug'[0']]]-H2099)</f>
        <v>0.17734312419543552</v>
      </c>
    </row>
    <row r="2101" spans="1:8" x14ac:dyDescent="0.25">
      <c r="A2101">
        <v>4190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 s="2">
        <f>H2100+$H$2*(Table1[[#This Row],[debug'[0']]]-H2100)</f>
        <v>0.16062892851132424</v>
      </c>
    </row>
    <row r="2102" spans="1:8" x14ac:dyDescent="0.25">
      <c r="A2102">
        <v>4192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 s="2">
        <f>H2101+$H$2*(Table1[[#This Row],[debug'[0']]]-H2101)</f>
        <v>0.23973778826606273</v>
      </c>
    </row>
    <row r="2103" spans="1:8" x14ac:dyDescent="0.25">
      <c r="A2103">
        <v>4194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 s="2">
        <f>H2102+$H$2*(Table1[[#This Row],[debug'[0']]]-H2102)</f>
        <v>0.2171430340339269</v>
      </c>
    </row>
    <row r="2104" spans="1:8" x14ac:dyDescent="0.25">
      <c r="A2104">
        <v>4196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 s="2">
        <f>H2103+$H$2*(Table1[[#This Row],[debug'[0']]]-H2103)</f>
        <v>0.19667778521895141</v>
      </c>
    </row>
    <row r="2105" spans="1:8" x14ac:dyDescent="0.25">
      <c r="A2105">
        <v>4198</v>
      </c>
      <c r="B2105">
        <v>-1</v>
      </c>
      <c r="C2105">
        <v>1</v>
      </c>
      <c r="D2105">
        <v>0</v>
      </c>
      <c r="E2105">
        <v>0</v>
      </c>
      <c r="F2105">
        <v>0</v>
      </c>
      <c r="G2105">
        <v>0</v>
      </c>
      <c r="H2105" s="2">
        <f>H2104+$H$2*(Table1[[#This Row],[debug'[0']]]-H2104)</f>
        <v>8.3893561056212554E-2</v>
      </c>
    </row>
    <row r="2106" spans="1:8" x14ac:dyDescent="0.25">
      <c r="A2106">
        <v>4200</v>
      </c>
      <c r="B2106">
        <v>0</v>
      </c>
      <c r="C2106">
        <v>1</v>
      </c>
      <c r="D2106">
        <v>0</v>
      </c>
      <c r="E2106">
        <v>0</v>
      </c>
      <c r="F2106">
        <v>0</v>
      </c>
      <c r="G2106">
        <v>0</v>
      </c>
      <c r="H2106" s="2">
        <f>H2105+$H$2*(Table1[[#This Row],[debug'[0']]]-H2105)</f>
        <v>7.5986779203282034E-2</v>
      </c>
    </row>
    <row r="2107" spans="1:8" x14ac:dyDescent="0.25">
      <c r="A2107">
        <v>4202</v>
      </c>
      <c r="B2107">
        <v>-1</v>
      </c>
      <c r="C2107">
        <v>1</v>
      </c>
      <c r="D2107">
        <v>0</v>
      </c>
      <c r="E2107">
        <v>0</v>
      </c>
      <c r="F2107">
        <v>0</v>
      </c>
      <c r="G2107">
        <v>0</v>
      </c>
      <c r="H2107" s="2">
        <f>H2106+$H$2*(Table1[[#This Row],[debug'[0']]]-H2106)</f>
        <v>-2.5422585623861169E-2</v>
      </c>
    </row>
    <row r="2108" spans="1:8" x14ac:dyDescent="0.25">
      <c r="A2108">
        <v>4204</v>
      </c>
      <c r="B2108">
        <v>0</v>
      </c>
      <c r="C2108">
        <v>1</v>
      </c>
      <c r="D2108">
        <v>0</v>
      </c>
      <c r="E2108">
        <v>0</v>
      </c>
      <c r="F2108">
        <v>0</v>
      </c>
      <c r="G2108">
        <v>0</v>
      </c>
      <c r="H2108" s="2">
        <f>H2107+$H$2*(Table1[[#This Row],[debug'[0']]]-H2107)</f>
        <v>-2.3026563376925775E-2</v>
      </c>
    </row>
    <row r="2109" spans="1:8" x14ac:dyDescent="0.25">
      <c r="A2109">
        <v>4206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 s="2">
        <f>H2108+$H$2*(Table1[[#This Row],[debug'[0']]]-H2108)</f>
        <v>-2.0856360906654683E-2</v>
      </c>
    </row>
    <row r="2110" spans="1:8" x14ac:dyDescent="0.25">
      <c r="A2110">
        <v>4208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 s="2">
        <f>H2109+$H$2*(Table1[[#This Row],[debug'[0']]]-H2109)</f>
        <v>-1.8890695200505771E-2</v>
      </c>
    </row>
    <row r="2111" spans="1:8" x14ac:dyDescent="0.25">
      <c r="A2111">
        <v>4210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 s="2">
        <f>H2110+$H$2*(Table1[[#This Row],[debug'[0']]]-H2110)</f>
        <v>7.7137490485081395E-2</v>
      </c>
    </row>
    <row r="2112" spans="1:8" x14ac:dyDescent="0.25">
      <c r="A2112">
        <v>4212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 s="2">
        <f>H2111+$H$2*(Table1[[#This Row],[debug'[0']]]-H2111)</f>
        <v>0.16411523289004665</v>
      </c>
    </row>
    <row r="2113" spans="1:8" x14ac:dyDescent="0.25">
      <c r="A2113">
        <v>4214</v>
      </c>
      <c r="B2113">
        <v>-1</v>
      </c>
      <c r="C2113">
        <v>0</v>
      </c>
      <c r="D2113">
        <v>0</v>
      </c>
      <c r="E2113">
        <v>0</v>
      </c>
      <c r="F2113">
        <v>0</v>
      </c>
      <c r="G2113">
        <v>0</v>
      </c>
      <c r="H2113" s="2">
        <f>H2112+$H$2*(Table1[[#This Row],[debug'[0']]]-H2112)</f>
        <v>5.4399956982666406E-2</v>
      </c>
    </row>
    <row r="2114" spans="1:8" x14ac:dyDescent="0.25">
      <c r="A2114">
        <v>4216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 s="2">
        <f>H2113+$H$2*(Table1[[#This Row],[debug'[0']]]-H2113)</f>
        <v>0.14352066143398984</v>
      </c>
    </row>
    <row r="2115" spans="1:8" x14ac:dyDescent="0.25">
      <c r="A2115">
        <v>4218</v>
      </c>
      <c r="B2115">
        <v>0</v>
      </c>
      <c r="C2115">
        <v>-1</v>
      </c>
      <c r="D2115">
        <v>0</v>
      </c>
      <c r="E2115">
        <v>0</v>
      </c>
      <c r="F2115">
        <v>0</v>
      </c>
      <c r="G2115">
        <v>0</v>
      </c>
      <c r="H2115" s="2">
        <f>H2114+$H$2*(Table1[[#This Row],[debug'[0']]]-H2114)</f>
        <v>0.12999415776600873</v>
      </c>
    </row>
    <row r="2116" spans="1:8" x14ac:dyDescent="0.25">
      <c r="A2116">
        <v>4220</v>
      </c>
      <c r="B2116">
        <v>0</v>
      </c>
      <c r="C2116">
        <v>-1</v>
      </c>
      <c r="D2116">
        <v>0</v>
      </c>
      <c r="E2116">
        <v>0</v>
      </c>
      <c r="F2116">
        <v>0</v>
      </c>
      <c r="G2116">
        <v>0</v>
      </c>
      <c r="H2116" s="2">
        <f>H2115+$H$2*(Table1[[#This Row],[debug'[0']]]-H2115)</f>
        <v>0.11774249703459017</v>
      </c>
    </row>
    <row r="2117" spans="1:8" x14ac:dyDescent="0.25">
      <c r="A2117">
        <v>4222</v>
      </c>
      <c r="B2117">
        <v>0</v>
      </c>
      <c r="C2117">
        <v>-1</v>
      </c>
      <c r="D2117">
        <v>0</v>
      </c>
      <c r="E2117">
        <v>0</v>
      </c>
      <c r="F2117">
        <v>0</v>
      </c>
      <c r="G2117">
        <v>0</v>
      </c>
      <c r="H2117" s="2">
        <f>H2116+$H$2*(Table1[[#This Row],[debug'[0']]]-H2116)</f>
        <v>0.10664552812361457</v>
      </c>
    </row>
    <row r="2118" spans="1:8" x14ac:dyDescent="0.25">
      <c r="A2118">
        <v>4224</v>
      </c>
      <c r="B2118">
        <v>0</v>
      </c>
      <c r="C2118">
        <v>-1</v>
      </c>
      <c r="D2118">
        <v>0</v>
      </c>
      <c r="E2118">
        <v>0</v>
      </c>
      <c r="F2118">
        <v>0</v>
      </c>
      <c r="G2118">
        <v>0</v>
      </c>
      <c r="H2118" s="2">
        <f>H2117+$H$2*(Table1[[#This Row],[debug'[0']]]-H2117)</f>
        <v>9.6594423892874037E-2</v>
      </c>
    </row>
    <row r="2119" spans="1:8" x14ac:dyDescent="0.25">
      <c r="A2119">
        <v>4226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 s="2">
        <f>H2118+$H$2*(Table1[[#This Row],[debug'[0']]]-H2118)</f>
        <v>8.7490613918486296E-2</v>
      </c>
    </row>
    <row r="2120" spans="1:8" x14ac:dyDescent="0.25">
      <c r="A2120">
        <v>4228</v>
      </c>
      <c r="B2120">
        <v>-1</v>
      </c>
      <c r="C2120">
        <v>0</v>
      </c>
      <c r="D2120">
        <v>0</v>
      </c>
      <c r="E2120">
        <v>0</v>
      </c>
      <c r="F2120">
        <v>0</v>
      </c>
      <c r="G2120">
        <v>0</v>
      </c>
      <c r="H2120" s="2">
        <f>H2119+$H$2*(Table1[[#This Row],[debug'[0']]]-H2119)</f>
        <v>-1.5002961787538821E-2</v>
      </c>
    </row>
    <row r="2121" spans="1:8" x14ac:dyDescent="0.25">
      <c r="A2121">
        <v>4230</v>
      </c>
      <c r="B2121">
        <v>-1</v>
      </c>
      <c r="C2121">
        <v>0</v>
      </c>
      <c r="D2121">
        <v>0</v>
      </c>
      <c r="E2121">
        <v>0</v>
      </c>
      <c r="F2121">
        <v>0</v>
      </c>
      <c r="G2121">
        <v>0</v>
      </c>
      <c r="H2121" s="2">
        <f>H2120+$H$2*(Table1[[#This Row],[debug'[0']]]-H2120)</f>
        <v>-0.107836745559218</v>
      </c>
    </row>
    <row r="2122" spans="1:8" x14ac:dyDescent="0.25">
      <c r="A2122">
        <v>4232</v>
      </c>
      <c r="B2122">
        <v>-1</v>
      </c>
      <c r="C2122">
        <v>0</v>
      </c>
      <c r="D2122">
        <v>0</v>
      </c>
      <c r="E2122">
        <v>0</v>
      </c>
      <c r="F2122">
        <v>0</v>
      </c>
      <c r="G2122">
        <v>0</v>
      </c>
      <c r="H2122" s="2">
        <f>H2121+$H$2*(Table1[[#This Row],[debug'[0']]]-H2121)</f>
        <v>-0.19192115133783566</v>
      </c>
    </row>
    <row r="2123" spans="1:8" x14ac:dyDescent="0.25">
      <c r="A2123">
        <v>4234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 s="2">
        <f>H2122+$H$2*(Table1[[#This Row],[debug'[0']]]-H2122)</f>
        <v>-0.17383300896449247</v>
      </c>
    </row>
    <row r="2124" spans="1:8" x14ac:dyDescent="0.25">
      <c r="A2124">
        <v>4236</v>
      </c>
      <c r="B2124">
        <v>-1</v>
      </c>
      <c r="C2124">
        <v>0</v>
      </c>
      <c r="D2124">
        <v>0</v>
      </c>
      <c r="E2124">
        <v>0</v>
      </c>
      <c r="F2124">
        <v>0</v>
      </c>
      <c r="G2124">
        <v>0</v>
      </c>
      <c r="H2124" s="2">
        <f>H2123+$H$2*(Table1[[#This Row],[debug'[0']]]-H2123)</f>
        <v>-0.25169741345475849</v>
      </c>
    </row>
    <row r="2125" spans="1:8" x14ac:dyDescent="0.25">
      <c r="A2125">
        <v>4238</v>
      </c>
      <c r="B2125">
        <v>1</v>
      </c>
      <c r="C2125">
        <v>-1</v>
      </c>
      <c r="D2125">
        <v>0</v>
      </c>
      <c r="E2125">
        <v>0</v>
      </c>
      <c r="F2125">
        <v>0</v>
      </c>
      <c r="G2125">
        <v>0</v>
      </c>
      <c r="H2125" s="2">
        <f>H2124+$H$2*(Table1[[#This Row],[debug'[0']]]-H2124)</f>
        <v>-0.13372771149595403</v>
      </c>
    </row>
    <row r="2126" spans="1:8" x14ac:dyDescent="0.25">
      <c r="A2126">
        <v>4240</v>
      </c>
      <c r="B2126">
        <v>1</v>
      </c>
      <c r="C2126">
        <v>-1</v>
      </c>
      <c r="D2126">
        <v>0</v>
      </c>
      <c r="E2126">
        <v>0</v>
      </c>
      <c r="F2126">
        <v>0</v>
      </c>
      <c r="G2126">
        <v>0</v>
      </c>
      <c r="H2126" s="2">
        <f>H2125+$H$2*(Table1[[#This Row],[debug'[0']]]-H2125)</f>
        <v>-2.6876392007748301E-2</v>
      </c>
    </row>
    <row r="2127" spans="1:8" x14ac:dyDescent="0.25">
      <c r="A2127">
        <v>4242</v>
      </c>
      <c r="B2127">
        <v>0</v>
      </c>
      <c r="C2127">
        <v>-1</v>
      </c>
      <c r="D2127">
        <v>0</v>
      </c>
      <c r="E2127">
        <v>0</v>
      </c>
      <c r="F2127">
        <v>0</v>
      </c>
      <c r="G2127">
        <v>0</v>
      </c>
      <c r="H2127" s="2">
        <f>H2126+$H$2*(Table1[[#This Row],[debug'[0']]]-H2126)</f>
        <v>-2.4343351737152057E-2</v>
      </c>
    </row>
    <row r="2128" spans="1:8" x14ac:dyDescent="0.25">
      <c r="A2128">
        <v>4244</v>
      </c>
      <c r="B2128">
        <v>-1</v>
      </c>
      <c r="C2128">
        <v>0</v>
      </c>
      <c r="D2128">
        <v>0</v>
      </c>
      <c r="E2128">
        <v>0</v>
      </c>
      <c r="F2128">
        <v>0</v>
      </c>
      <c r="G2128">
        <v>0</v>
      </c>
      <c r="H2128" s="2">
        <f>H2127+$H$2*(Table1[[#This Row],[debug'[0']]]-H2127)</f>
        <v>-0.11629682449541016</v>
      </c>
    </row>
    <row r="2129" spans="1:8" x14ac:dyDescent="0.25">
      <c r="A2129">
        <v>4246</v>
      </c>
      <c r="B2129">
        <v>1</v>
      </c>
      <c r="C2129">
        <v>-1</v>
      </c>
      <c r="D2129">
        <v>0</v>
      </c>
      <c r="E2129">
        <v>0</v>
      </c>
      <c r="F2129">
        <v>0</v>
      </c>
      <c r="G2129">
        <v>0</v>
      </c>
      <c r="H2129" s="2">
        <f>H2128+$H$2*(Table1[[#This Row],[debug'[0']]]-H2128)</f>
        <v>-1.1088327403598316E-2</v>
      </c>
    </row>
    <row r="2130" spans="1:8" x14ac:dyDescent="0.25">
      <c r="A2130">
        <v>4248</v>
      </c>
      <c r="B2130">
        <v>0</v>
      </c>
      <c r="C2130">
        <v>-1</v>
      </c>
      <c r="D2130">
        <v>0</v>
      </c>
      <c r="E2130">
        <v>0</v>
      </c>
      <c r="F2130">
        <v>0</v>
      </c>
      <c r="G2130">
        <v>0</v>
      </c>
      <c r="H2130" s="2">
        <f>H2129+$H$2*(Table1[[#This Row],[debug'[0']]]-H2129)</f>
        <v>-1.0043277166246031E-2</v>
      </c>
    </row>
    <row r="2131" spans="1:8" x14ac:dyDescent="0.25">
      <c r="A2131">
        <v>4250</v>
      </c>
      <c r="B2131">
        <v>0</v>
      </c>
      <c r="C2131">
        <v>-1</v>
      </c>
      <c r="D2131">
        <v>0</v>
      </c>
      <c r="E2131">
        <v>0</v>
      </c>
      <c r="F2131">
        <v>0</v>
      </c>
      <c r="G2131">
        <v>0</v>
      </c>
      <c r="H2131" s="2">
        <f>H2130+$H$2*(Table1[[#This Row],[debug'[0']]]-H2130)</f>
        <v>-9.0967205933426918E-3</v>
      </c>
    </row>
    <row r="2132" spans="1:8" x14ac:dyDescent="0.25">
      <c r="A2132">
        <v>4252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 s="2">
        <f>H2131+$H$2*(Table1[[#This Row],[debug'[0']]]-H2131)</f>
        <v>-8.2393748757085602E-3</v>
      </c>
    </row>
    <row r="2133" spans="1:8" x14ac:dyDescent="0.25">
      <c r="A2133">
        <v>4254</v>
      </c>
      <c r="B2133">
        <v>-1</v>
      </c>
      <c r="C2133">
        <v>0</v>
      </c>
      <c r="D2133">
        <v>0</v>
      </c>
      <c r="E2133">
        <v>0</v>
      </c>
      <c r="F2133">
        <v>0</v>
      </c>
      <c r="G2133">
        <v>0</v>
      </c>
      <c r="H2133" s="2">
        <f>H2132+$H$2*(Table1[[#This Row],[debug'[0']]]-H2132)</f>
        <v>-0.10171061169601139</v>
      </c>
    </row>
    <row r="2134" spans="1:8" x14ac:dyDescent="0.25">
      <c r="A2134">
        <v>4256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 s="2">
        <f>H2133+$H$2*(Table1[[#This Row],[debug'[0']]]-H2133)</f>
        <v>-9.212461238112199E-2</v>
      </c>
    </row>
    <row r="2135" spans="1:8" x14ac:dyDescent="0.25">
      <c r="A2135">
        <v>4258</v>
      </c>
      <c r="B2135">
        <v>-1</v>
      </c>
      <c r="C2135">
        <v>1</v>
      </c>
      <c r="D2135">
        <v>0</v>
      </c>
      <c r="E2135">
        <v>0</v>
      </c>
      <c r="F2135">
        <v>0</v>
      </c>
      <c r="G2135">
        <v>0</v>
      </c>
      <c r="H2135" s="2">
        <f>H2134+$H$2*(Table1[[#This Row],[debug'[0']]]-H2134)</f>
        <v>-0.17768985182467556</v>
      </c>
    </row>
    <row r="2136" spans="1:8" x14ac:dyDescent="0.25">
      <c r="A2136">
        <v>4260</v>
      </c>
      <c r="B2136">
        <v>0</v>
      </c>
      <c r="C2136">
        <v>1</v>
      </c>
      <c r="D2136">
        <v>0</v>
      </c>
      <c r="E2136">
        <v>0</v>
      </c>
      <c r="F2136">
        <v>0</v>
      </c>
      <c r="G2136">
        <v>0</v>
      </c>
      <c r="H2136" s="2">
        <f>H2135+$H$2*(Table1[[#This Row],[debug'[0']]]-H2135)</f>
        <v>-0.16094297783137979</v>
      </c>
    </row>
    <row r="2137" spans="1:8" x14ac:dyDescent="0.25">
      <c r="A2137">
        <v>4262</v>
      </c>
      <c r="B2137">
        <v>-1</v>
      </c>
      <c r="C2137">
        <v>1</v>
      </c>
      <c r="D2137">
        <v>0</v>
      </c>
      <c r="E2137">
        <v>0</v>
      </c>
      <c r="F2137">
        <v>0</v>
      </c>
      <c r="G2137">
        <v>0</v>
      </c>
      <c r="H2137" s="2">
        <f>H2136+$H$2*(Table1[[#This Row],[debug'[0']]]-H2136)</f>
        <v>-0.24002223913501575</v>
      </c>
    </row>
    <row r="2138" spans="1:8" x14ac:dyDescent="0.25">
      <c r="A2138">
        <v>4264</v>
      </c>
      <c r="B2138">
        <v>-1</v>
      </c>
      <c r="C2138">
        <v>1</v>
      </c>
      <c r="D2138">
        <v>0</v>
      </c>
      <c r="E2138">
        <v>0</v>
      </c>
      <c r="F2138">
        <v>0</v>
      </c>
      <c r="G2138">
        <v>0</v>
      </c>
      <c r="H2138" s="2">
        <f>H2137+$H$2*(Table1[[#This Row],[debug'[0']]]-H2137)</f>
        <v>-0.31164845564776739</v>
      </c>
    </row>
    <row r="2139" spans="1:8" x14ac:dyDescent="0.25">
      <c r="A2139">
        <v>4266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 s="2">
        <f>H2138+$H$2*(Table1[[#This Row],[debug'[0']]]-H2138)</f>
        <v>-0.28227628068479849</v>
      </c>
    </row>
    <row r="2140" spans="1:8" x14ac:dyDescent="0.25">
      <c r="A2140">
        <v>4268</v>
      </c>
      <c r="B2140">
        <v>-1</v>
      </c>
      <c r="C2140">
        <v>0</v>
      </c>
      <c r="D2140">
        <v>0</v>
      </c>
      <c r="E2140">
        <v>0</v>
      </c>
      <c r="F2140">
        <v>0</v>
      </c>
      <c r="G2140">
        <v>0</v>
      </c>
      <c r="H2140" s="2">
        <f>H2139+$H$2*(Table1[[#This Row],[debug'[0']]]-H2139)</f>
        <v>-0.34992014760203188</v>
      </c>
    </row>
    <row r="2141" spans="1:8" x14ac:dyDescent="0.25">
      <c r="A2141">
        <v>4270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 s="2">
        <f>H2140+$H$2*(Table1[[#This Row],[debug'[0']]]-H2140)</f>
        <v>-0.3169409506505439</v>
      </c>
    </row>
    <row r="2142" spans="1:8" x14ac:dyDescent="0.25">
      <c r="A2142">
        <v>4272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 s="2">
        <f>H2141+$H$2*(Table1[[#This Row],[debug'[0']]]-H2141)</f>
        <v>-0.28706996978497851</v>
      </c>
    </row>
    <row r="2143" spans="1:8" x14ac:dyDescent="0.25">
      <c r="A2143">
        <v>4274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 s="2">
        <f>H2142+$H$2*(Table1[[#This Row],[debug'[0']]]-H2142)</f>
        <v>-0.26001426254069654</v>
      </c>
    </row>
    <row r="2144" spans="1:8" x14ac:dyDescent="0.25">
      <c r="A2144">
        <v>4276</v>
      </c>
      <c r="B2144">
        <v>-1</v>
      </c>
      <c r="C2144">
        <v>0</v>
      </c>
      <c r="D2144">
        <v>0</v>
      </c>
      <c r="E2144">
        <v>0</v>
      </c>
      <c r="F2144">
        <v>0</v>
      </c>
      <c r="G2144">
        <v>0</v>
      </c>
      <c r="H2144" s="2">
        <f>H2143+$H$2*(Table1[[#This Row],[debug'[0']]]-H2143)</f>
        <v>-0.32975627523759776</v>
      </c>
    </row>
    <row r="2145" spans="1:8" x14ac:dyDescent="0.25">
      <c r="A2145">
        <v>4278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 s="2">
        <f>H2144+$H$2*(Table1[[#This Row],[debug'[0']]]-H2144)</f>
        <v>-0.29867747848475062</v>
      </c>
    </row>
    <row r="2146" spans="1:8" x14ac:dyDescent="0.25">
      <c r="A2146">
        <v>4280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 s="2">
        <f>H2145+$H$2*(Table1[[#This Row],[debug'[0']]]-H2145)</f>
        <v>-0.27052778931873817</v>
      </c>
    </row>
    <row r="2147" spans="1:8" x14ac:dyDescent="0.25">
      <c r="A2147">
        <v>4282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 s="2">
        <f>H2146+$H$2*(Table1[[#This Row],[debug'[0']]]-H2146)</f>
        <v>-0.24503114585326913</v>
      </c>
    </row>
    <row r="2148" spans="1:8" x14ac:dyDescent="0.25">
      <c r="A2148">
        <v>4284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 s="2">
        <f>H2147+$H$2*(Table1[[#This Row],[debug'[0']]]-H2147)</f>
        <v>-0.22193750442186955</v>
      </c>
    </row>
    <row r="2149" spans="1:8" x14ac:dyDescent="0.25">
      <c r="A2149">
        <v>4286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 s="2">
        <f>H2148+$H$2*(Table1[[#This Row],[debug'[0']]]-H2148)</f>
        <v>-0.10677260781074183</v>
      </c>
    </row>
    <row r="2150" spans="1:8" x14ac:dyDescent="0.25">
      <c r="A2150">
        <v>4288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0</v>
      </c>
      <c r="H2150" s="2">
        <f>H2149+$H$2*(Table1[[#This Row],[debug'[0']]]-H2149)</f>
        <v>-9.6709526601656312E-2</v>
      </c>
    </row>
    <row r="2151" spans="1:8" x14ac:dyDescent="0.25">
      <c r="A2151">
        <v>4290</v>
      </c>
      <c r="B2151">
        <v>0</v>
      </c>
      <c r="C2151">
        <v>1</v>
      </c>
      <c r="D2151">
        <v>0</v>
      </c>
      <c r="E2151">
        <v>0</v>
      </c>
      <c r="F2151">
        <v>0</v>
      </c>
      <c r="G2151">
        <v>0</v>
      </c>
      <c r="H2151" s="2">
        <f>H2150+$H$2*(Table1[[#This Row],[debug'[0']]]-H2150)</f>
        <v>-8.7594868452539013E-2</v>
      </c>
    </row>
    <row r="2152" spans="1:8" x14ac:dyDescent="0.25">
      <c r="A2152">
        <v>4292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 s="2">
        <f>H2151+$H$2*(Table1[[#This Row],[debug'[0']]]-H2151)</f>
        <v>-7.9339246595859184E-2</v>
      </c>
    </row>
    <row r="2153" spans="1:8" x14ac:dyDescent="0.25">
      <c r="A2153">
        <v>4294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 s="2">
        <f>H2152+$H$2*(Table1[[#This Row],[debug'[0']]]-H2152)</f>
        <v>-7.1861698768452179E-2</v>
      </c>
    </row>
    <row r="2154" spans="1:8" x14ac:dyDescent="0.25">
      <c r="A2154">
        <v>4296</v>
      </c>
      <c r="B2154">
        <v>1</v>
      </c>
      <c r="C2154">
        <v>1</v>
      </c>
      <c r="D2154">
        <v>0</v>
      </c>
      <c r="E2154">
        <v>0</v>
      </c>
      <c r="F2154">
        <v>0</v>
      </c>
      <c r="G2154">
        <v>0</v>
      </c>
      <c r="H2154" s="2">
        <f>H2153+$H$2*(Table1[[#This Row],[debug'[0']]]-H2153)</f>
        <v>2.9158886387005173E-2</v>
      </c>
    </row>
    <row r="2155" spans="1:8" x14ac:dyDescent="0.25">
      <c r="A2155">
        <v>4298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 s="2">
        <f>H2154+$H$2*(Table1[[#This Row],[debug'[0']]]-H2154)</f>
        <v>2.6410726089196927E-2</v>
      </c>
    </row>
    <row r="2156" spans="1:8" x14ac:dyDescent="0.25">
      <c r="A2156">
        <v>4300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 s="2">
        <f>H2155+$H$2*(Table1[[#This Row],[debug'[0']]]-H2155)</f>
        <v>2.3921573797463125E-2</v>
      </c>
    </row>
    <row r="2157" spans="1:8" x14ac:dyDescent="0.25">
      <c r="A2157">
        <v>4302</v>
      </c>
      <c r="B2157">
        <v>0</v>
      </c>
      <c r="C2157">
        <v>1</v>
      </c>
      <c r="D2157">
        <v>0</v>
      </c>
      <c r="E2157">
        <v>0</v>
      </c>
      <c r="F2157">
        <v>0</v>
      </c>
      <c r="G2157">
        <v>0</v>
      </c>
      <c r="H2157" s="2">
        <f>H2156+$H$2*(Table1[[#This Row],[debug'[0']]]-H2156)</f>
        <v>2.1667018582330638E-2</v>
      </c>
    </row>
    <row r="2158" spans="1:8" x14ac:dyDescent="0.25">
      <c r="A2158">
        <v>4304</v>
      </c>
      <c r="B2158">
        <v>0</v>
      </c>
      <c r="C2158">
        <v>1</v>
      </c>
      <c r="D2158">
        <v>0</v>
      </c>
      <c r="E2158">
        <v>0</v>
      </c>
      <c r="F2158">
        <v>0</v>
      </c>
      <c r="G2158">
        <v>0</v>
      </c>
      <c r="H2158" s="2">
        <f>H2157+$H$2*(Table1[[#This Row],[debug'[0']]]-H2157)</f>
        <v>1.9624950190227336E-2</v>
      </c>
    </row>
    <row r="2159" spans="1:8" x14ac:dyDescent="0.25">
      <c r="A2159">
        <v>4306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0</v>
      </c>
      <c r="H2159" s="2">
        <f>H2158+$H$2*(Table1[[#This Row],[debug'[0']]]-H2158)</f>
        <v>1.7775342209886823E-2</v>
      </c>
    </row>
    <row r="2160" spans="1:8" x14ac:dyDescent="0.25">
      <c r="A2160">
        <v>4308</v>
      </c>
      <c r="B2160">
        <v>0</v>
      </c>
      <c r="C2160">
        <v>1</v>
      </c>
      <c r="D2160">
        <v>0</v>
      </c>
      <c r="E2160">
        <v>0</v>
      </c>
      <c r="F2160">
        <v>0</v>
      </c>
      <c r="G2160">
        <v>0</v>
      </c>
      <c r="H2160" s="2">
        <f>H2159+$H$2*(Table1[[#This Row],[debug'[0']]]-H2159)</f>
        <v>1.6100055674838073E-2</v>
      </c>
    </row>
    <row r="2161" spans="1:8" x14ac:dyDescent="0.25">
      <c r="A2161">
        <v>4310</v>
      </c>
      <c r="B2161">
        <v>0</v>
      </c>
      <c r="C2161">
        <v>1</v>
      </c>
      <c r="D2161">
        <v>0</v>
      </c>
      <c r="E2161">
        <v>0</v>
      </c>
      <c r="F2161">
        <v>0</v>
      </c>
      <c r="G2161">
        <v>0</v>
      </c>
      <c r="H2161" s="2">
        <f>H2160+$H$2*(Table1[[#This Row],[debug'[0']]]-H2160)</f>
        <v>1.4582661175924334E-2</v>
      </c>
    </row>
    <row r="2162" spans="1:8" x14ac:dyDescent="0.25">
      <c r="A2162">
        <v>4312</v>
      </c>
      <c r="B2162">
        <v>0</v>
      </c>
      <c r="C2162">
        <v>1</v>
      </c>
      <c r="D2162">
        <v>0</v>
      </c>
      <c r="E2162">
        <v>0</v>
      </c>
      <c r="F2162">
        <v>0</v>
      </c>
      <c r="G2162">
        <v>0</v>
      </c>
      <c r="H2162" s="2">
        <f>H2161+$H$2*(Table1[[#This Row],[debug'[0']]]-H2161)</f>
        <v>1.3208277739322144E-2</v>
      </c>
    </row>
    <row r="2163" spans="1:8" x14ac:dyDescent="0.25">
      <c r="A2163">
        <v>4314</v>
      </c>
      <c r="B2163">
        <v>0</v>
      </c>
      <c r="C2163">
        <v>2</v>
      </c>
      <c r="D2163">
        <v>0</v>
      </c>
      <c r="E2163">
        <v>0</v>
      </c>
      <c r="F2163">
        <v>0</v>
      </c>
      <c r="G2163">
        <v>0</v>
      </c>
      <c r="H2163" s="2">
        <f>H2162+$H$2*(Table1[[#This Row],[debug'[0']]]-H2162)</f>
        <v>1.1963426889949303E-2</v>
      </c>
    </row>
    <row r="2164" spans="1:8" x14ac:dyDescent="0.25">
      <c r="A2164">
        <v>4316</v>
      </c>
      <c r="B2164">
        <v>1</v>
      </c>
      <c r="C2164">
        <v>1</v>
      </c>
      <c r="D2164">
        <v>0</v>
      </c>
      <c r="E2164">
        <v>0</v>
      </c>
      <c r="F2164">
        <v>0</v>
      </c>
      <c r="G2164">
        <v>0</v>
      </c>
      <c r="H2164" s="2">
        <f>H2163+$H$2*(Table1[[#This Row],[debug'[0']]]-H2163)</f>
        <v>0.1050836800767664</v>
      </c>
    </row>
    <row r="2165" spans="1:8" x14ac:dyDescent="0.25">
      <c r="A2165">
        <v>4318</v>
      </c>
      <c r="B2165">
        <v>1</v>
      </c>
      <c r="C2165">
        <v>1</v>
      </c>
      <c r="D2165">
        <v>0</v>
      </c>
      <c r="E2165">
        <v>0</v>
      </c>
      <c r="F2165">
        <v>0</v>
      </c>
      <c r="G2165">
        <v>0</v>
      </c>
      <c r="H2165" s="2">
        <f>H2164+$H$2*(Table1[[#This Row],[debug'[0']]]-H2164)</f>
        <v>0.18942755616421969</v>
      </c>
    </row>
    <row r="2166" spans="1:8" x14ac:dyDescent="0.25">
      <c r="A2166">
        <v>4320</v>
      </c>
      <c r="B2166">
        <v>0</v>
      </c>
      <c r="C2166">
        <v>1</v>
      </c>
      <c r="D2166">
        <v>0</v>
      </c>
      <c r="E2166">
        <v>0</v>
      </c>
      <c r="F2166">
        <v>0</v>
      </c>
      <c r="G2166">
        <v>0</v>
      </c>
      <c r="H2166" s="2">
        <f>H2165+$H$2*(Table1[[#This Row],[debug'[0']]]-H2165)</f>
        <v>0.17157442959923028</v>
      </c>
    </row>
    <row r="2167" spans="1:8" x14ac:dyDescent="0.25">
      <c r="A2167">
        <v>4322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 s="2">
        <f>H2166+$H$2*(Table1[[#This Row],[debug'[0']]]-H2166)</f>
        <v>0.15540392057204624</v>
      </c>
    </row>
    <row r="2168" spans="1:8" x14ac:dyDescent="0.25">
      <c r="A2168">
        <v>4324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 s="2">
        <f>H2167+$H$2*(Table1[[#This Row],[debug'[0']]]-H2167)</f>
        <v>0.14075744611580049</v>
      </c>
    </row>
    <row r="2169" spans="1:8" x14ac:dyDescent="0.25">
      <c r="A2169">
        <v>4326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 s="2">
        <f>H2168+$H$2*(Table1[[#This Row],[debug'[0']]]-H2168)</f>
        <v>0.1274913693561367</v>
      </c>
    </row>
    <row r="2170" spans="1:8" x14ac:dyDescent="0.25">
      <c r="A2170">
        <v>4328</v>
      </c>
      <c r="B2170">
        <v>0</v>
      </c>
      <c r="C2170">
        <v>-1</v>
      </c>
      <c r="D2170">
        <v>0</v>
      </c>
      <c r="E2170">
        <v>0</v>
      </c>
      <c r="F2170">
        <v>0</v>
      </c>
      <c r="G2170">
        <v>0</v>
      </c>
      <c r="H2170" s="2">
        <f>H2169+$H$2*(Table1[[#This Row],[debug'[0']]]-H2169)</f>
        <v>0.11547559087517643</v>
      </c>
    </row>
    <row r="2171" spans="1:8" x14ac:dyDescent="0.25">
      <c r="A2171">
        <v>4330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 s="2">
        <f>H2170+$H$2*(Table1[[#This Row],[debug'[0']]]-H2170)</f>
        <v>0.19884005244399838</v>
      </c>
    </row>
    <row r="2172" spans="1:8" x14ac:dyDescent="0.25">
      <c r="A2172">
        <v>4332</v>
      </c>
      <c r="B2172">
        <v>1</v>
      </c>
      <c r="C2172">
        <v>-1</v>
      </c>
      <c r="D2172">
        <v>0</v>
      </c>
      <c r="E2172">
        <v>0</v>
      </c>
      <c r="F2172">
        <v>0</v>
      </c>
      <c r="G2172">
        <v>0</v>
      </c>
      <c r="H2172" s="2">
        <f>H2171+$H$2*(Table1[[#This Row],[debug'[0']]]-H2171)</f>
        <v>0.27434759861176794</v>
      </c>
    </row>
    <row r="2173" spans="1:8" x14ac:dyDescent="0.25">
      <c r="A2173">
        <v>4334</v>
      </c>
      <c r="B2173">
        <v>1</v>
      </c>
      <c r="C2173">
        <v>-1</v>
      </c>
      <c r="D2173">
        <v>0</v>
      </c>
      <c r="E2173">
        <v>0</v>
      </c>
      <c r="F2173">
        <v>0</v>
      </c>
      <c r="G2173">
        <v>0</v>
      </c>
      <c r="H2173" s="2">
        <f>H2172+$H$2*(Table1[[#This Row],[debug'[0']]]-H2172)</f>
        <v>0.34273872620959978</v>
      </c>
    </row>
    <row r="2174" spans="1:8" x14ac:dyDescent="0.25">
      <c r="A2174">
        <v>4336</v>
      </c>
      <c r="B2174">
        <v>1</v>
      </c>
      <c r="C2174">
        <v>-1</v>
      </c>
      <c r="D2174">
        <v>0</v>
      </c>
      <c r="E2174">
        <v>0</v>
      </c>
      <c r="F2174">
        <v>0</v>
      </c>
      <c r="G2174">
        <v>0</v>
      </c>
      <c r="H2174" s="2">
        <f>H2173+$H$2*(Table1[[#This Row],[debug'[0']]]-H2173)</f>
        <v>0.40468414188646951</v>
      </c>
    </row>
    <row r="2175" spans="1:8" x14ac:dyDescent="0.25">
      <c r="A2175">
        <v>4338</v>
      </c>
      <c r="B2175">
        <v>-1</v>
      </c>
      <c r="C2175">
        <v>-1</v>
      </c>
      <c r="D2175">
        <v>0</v>
      </c>
      <c r="E2175">
        <v>0</v>
      </c>
      <c r="F2175">
        <v>0</v>
      </c>
      <c r="G2175">
        <v>0</v>
      </c>
      <c r="H2175" s="2">
        <f>H2174+$H$2*(Table1[[#This Row],[debug'[0']]]-H2174)</f>
        <v>0.27229578046353109</v>
      </c>
    </row>
    <row r="2176" spans="1:8" x14ac:dyDescent="0.25">
      <c r="A2176">
        <v>4340</v>
      </c>
      <c r="B2176">
        <v>0</v>
      </c>
      <c r="C2176">
        <v>-1</v>
      </c>
      <c r="D2176">
        <v>0</v>
      </c>
      <c r="E2176">
        <v>0</v>
      </c>
      <c r="F2176">
        <v>0</v>
      </c>
      <c r="G2176">
        <v>0</v>
      </c>
      <c r="H2176" s="2">
        <f>H2175+$H$2*(Table1[[#This Row],[debug'[0']]]-H2175)</f>
        <v>0.24663250775829923</v>
      </c>
    </row>
    <row r="2177" spans="1:8" x14ac:dyDescent="0.25">
      <c r="A2177">
        <v>4342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 s="2">
        <f>H2176+$H$2*(Table1[[#This Row],[debug'[0']]]-H2176)</f>
        <v>0.2233879415230022</v>
      </c>
    </row>
    <row r="2178" spans="1:8" x14ac:dyDescent="0.25">
      <c r="A2178">
        <v>4344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 s="2">
        <f>H2177+$H$2*(Table1[[#This Row],[debug'[0']]]-H2177)</f>
        <v>0.2023341240433259</v>
      </c>
    </row>
    <row r="2179" spans="1:8" x14ac:dyDescent="0.25">
      <c r="A2179">
        <v>4346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 s="2">
        <f>H2178+$H$2*(Table1[[#This Row],[debug'[0']]]-H2178)</f>
        <v>0.18326458211337474</v>
      </c>
    </row>
    <row r="2180" spans="1:8" x14ac:dyDescent="0.25">
      <c r="A2180">
        <v>4348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 s="2">
        <f>H2179+$H$2*(Table1[[#This Row],[debug'[0']]]-H2179)</f>
        <v>0.2602400817761511</v>
      </c>
    </row>
    <row r="2181" spans="1:8" x14ac:dyDescent="0.25">
      <c r="A2181">
        <v>4350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 s="2">
        <f>H2180+$H$2*(Table1[[#This Row],[debug'[0']]]-H2180)</f>
        <v>0.2357130319038242</v>
      </c>
    </row>
    <row r="2182" spans="1:8" x14ac:dyDescent="0.25">
      <c r="A2182">
        <v>4352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 s="2">
        <f>H2181+$H$2*(Table1[[#This Row],[debug'[0']]]-H2181)</f>
        <v>0.21349760202229129</v>
      </c>
    </row>
    <row r="2183" spans="1:8" x14ac:dyDescent="0.25">
      <c r="A2183">
        <v>4354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 s="2">
        <f>H2182+$H$2*(Table1[[#This Row],[debug'[0']]]-H2182)</f>
        <v>0.19337592708012324</v>
      </c>
    </row>
    <row r="2184" spans="1:8" x14ac:dyDescent="0.25">
      <c r="A2184">
        <v>4356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 s="2">
        <f>H2183+$H$2*(Table1[[#This Row],[debug'[0']]]-H2183)</f>
        <v>0.26939845493093612</v>
      </c>
    </row>
    <row r="2185" spans="1:8" x14ac:dyDescent="0.25">
      <c r="A2185">
        <v>4358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 s="2">
        <f>H2184+$H$2*(Table1[[#This Row],[debug'[0']]]-H2184)</f>
        <v>0.24400824872395202</v>
      </c>
    </row>
    <row r="2186" spans="1:8" x14ac:dyDescent="0.25">
      <c r="A2186">
        <v>4360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 s="2">
        <f>H2185+$H$2*(Table1[[#This Row],[debug'[0']]]-H2185)</f>
        <v>0.22101101307575766</v>
      </c>
    </row>
    <row r="2187" spans="1:8" x14ac:dyDescent="0.25">
      <c r="A2187">
        <v>4362</v>
      </c>
      <c r="B2187">
        <v>1</v>
      </c>
      <c r="C2187">
        <v>-1</v>
      </c>
      <c r="D2187">
        <v>0</v>
      </c>
      <c r="E2187">
        <v>0</v>
      </c>
      <c r="F2187">
        <v>0</v>
      </c>
      <c r="G2187">
        <v>0</v>
      </c>
      <c r="H2187" s="2">
        <f>H2186+$H$2*(Table1[[#This Row],[debug'[0']]]-H2186)</f>
        <v>0.29442899543221429</v>
      </c>
    </row>
    <row r="2188" spans="1:8" x14ac:dyDescent="0.25">
      <c r="A2188">
        <v>4364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 s="2">
        <f>H2187+$H$2*(Table1[[#This Row],[debug'[0']]]-H2187)</f>
        <v>0.26667971636060428</v>
      </c>
    </row>
    <row r="2189" spans="1:8" x14ac:dyDescent="0.25">
      <c r="A2189">
        <v>4366</v>
      </c>
      <c r="B2189">
        <v>1</v>
      </c>
      <c r="C2189">
        <v>-1</v>
      </c>
      <c r="D2189">
        <v>0</v>
      </c>
      <c r="E2189">
        <v>0</v>
      </c>
      <c r="F2189">
        <v>0</v>
      </c>
      <c r="G2189">
        <v>0</v>
      </c>
      <c r="H2189" s="2">
        <f>H2188+$H$2*(Table1[[#This Row],[debug'[0']]]-H2188)</f>
        <v>0.33579352483490155</v>
      </c>
    </row>
    <row r="2190" spans="1:8" x14ac:dyDescent="0.25">
      <c r="A2190">
        <v>4368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 s="2">
        <f>H2189+$H$2*(Table1[[#This Row],[debug'[0']]]-H2189)</f>
        <v>0.30414573071257112</v>
      </c>
    </row>
    <row r="2191" spans="1:8" x14ac:dyDescent="0.25">
      <c r="A2191">
        <v>4370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 s="2">
        <f>H2190+$H$2*(Table1[[#This Row],[debug'[0']]]-H2190)</f>
        <v>0.27548067091575174</v>
      </c>
    </row>
    <row r="2192" spans="1:8" x14ac:dyDescent="0.25">
      <c r="A2192">
        <v>4372</v>
      </c>
      <c r="B2192">
        <v>0</v>
      </c>
      <c r="C2192">
        <v>1</v>
      </c>
      <c r="D2192">
        <v>0</v>
      </c>
      <c r="E2192">
        <v>0</v>
      </c>
      <c r="F2192">
        <v>0</v>
      </c>
      <c r="G2192">
        <v>0</v>
      </c>
      <c r="H2192" s="2">
        <f>H2191+$H$2*(Table1[[#This Row],[debug'[0']]]-H2191)</f>
        <v>0.24951722935710435</v>
      </c>
    </row>
    <row r="2193" spans="1:8" x14ac:dyDescent="0.25">
      <c r="A2193">
        <v>4374</v>
      </c>
      <c r="B2193">
        <v>0</v>
      </c>
      <c r="C2193">
        <v>1</v>
      </c>
      <c r="D2193">
        <v>0</v>
      </c>
      <c r="E2193">
        <v>0</v>
      </c>
      <c r="F2193">
        <v>0</v>
      </c>
      <c r="G2193">
        <v>0</v>
      </c>
      <c r="H2193" s="2">
        <f>H2192+$H$2*(Table1[[#This Row],[debug'[0']]]-H2192)</f>
        <v>0.2260007845163336</v>
      </c>
    </row>
    <row r="2194" spans="1:8" x14ac:dyDescent="0.25">
      <c r="A2194">
        <v>4376</v>
      </c>
      <c r="B2194">
        <v>-1</v>
      </c>
      <c r="C2194">
        <v>1</v>
      </c>
      <c r="D2194">
        <v>0</v>
      </c>
      <c r="E2194">
        <v>0</v>
      </c>
      <c r="F2194">
        <v>0</v>
      </c>
      <c r="G2194">
        <v>0</v>
      </c>
      <c r="H2194" s="2">
        <f>H2193+$H$2*(Table1[[#This Row],[debug'[0']]]-H2193)</f>
        <v>0.1104529327783785</v>
      </c>
    </row>
    <row r="2195" spans="1:8" x14ac:dyDescent="0.25">
      <c r="A2195">
        <v>4378</v>
      </c>
      <c r="B2195">
        <v>0</v>
      </c>
      <c r="C2195">
        <v>1</v>
      </c>
      <c r="D2195">
        <v>0</v>
      </c>
      <c r="E2195">
        <v>0</v>
      </c>
      <c r="F2195">
        <v>0</v>
      </c>
      <c r="G2195">
        <v>0</v>
      </c>
      <c r="H2195" s="2">
        <f>H2194+$H$2*(Table1[[#This Row],[debug'[0']]]-H2194)</f>
        <v>0.10004298911285847</v>
      </c>
    </row>
    <row r="2196" spans="1:8" x14ac:dyDescent="0.25">
      <c r="A2196">
        <v>4380</v>
      </c>
      <c r="B2196">
        <v>-1</v>
      </c>
      <c r="C2196">
        <v>1</v>
      </c>
      <c r="D2196">
        <v>0</v>
      </c>
      <c r="E2196">
        <v>0</v>
      </c>
      <c r="F2196">
        <v>0</v>
      </c>
      <c r="G2196">
        <v>0</v>
      </c>
      <c r="H2196" s="2">
        <f>H2195+$H$2*(Table1[[#This Row],[debug'[0']]]-H2195)</f>
        <v>-3.6336200840389049E-3</v>
      </c>
    </row>
    <row r="2197" spans="1:8" x14ac:dyDescent="0.25">
      <c r="A2197">
        <v>4382</v>
      </c>
      <c r="B2197">
        <v>0</v>
      </c>
      <c r="C2197">
        <v>1</v>
      </c>
      <c r="D2197">
        <v>0</v>
      </c>
      <c r="E2197">
        <v>0</v>
      </c>
      <c r="F2197">
        <v>0</v>
      </c>
      <c r="G2197">
        <v>0</v>
      </c>
      <c r="H2197" s="2">
        <f>H2196+$H$2*(Table1[[#This Row],[debug'[0']]]-H2196)</f>
        <v>-3.2911594591803163E-3</v>
      </c>
    </row>
    <row r="2198" spans="1:8" x14ac:dyDescent="0.25">
      <c r="A2198">
        <v>4384</v>
      </c>
      <c r="B2198">
        <v>0</v>
      </c>
      <c r="C2198">
        <v>1</v>
      </c>
      <c r="D2198">
        <v>0</v>
      </c>
      <c r="E2198">
        <v>0</v>
      </c>
      <c r="F2198">
        <v>0</v>
      </c>
      <c r="G2198">
        <v>0</v>
      </c>
      <c r="H2198" s="2">
        <f>H2197+$H$2*(Table1[[#This Row],[debug'[0']]]-H2197)</f>
        <v>-2.980974987817713E-3</v>
      </c>
    </row>
    <row r="2199" spans="1:8" x14ac:dyDescent="0.25">
      <c r="A2199">
        <v>4386</v>
      </c>
      <c r="B2199">
        <v>1</v>
      </c>
      <c r="C2199">
        <v>1</v>
      </c>
      <c r="D2199">
        <v>0</v>
      </c>
      <c r="E2199">
        <v>0</v>
      </c>
      <c r="F2199">
        <v>0</v>
      </c>
      <c r="G2199">
        <v>0</v>
      </c>
      <c r="H2199" s="2">
        <f>H2198+$H$2*(Table1[[#This Row],[debug'[0']]]-H2198)</f>
        <v>9.154775489354397E-2</v>
      </c>
    </row>
    <row r="2200" spans="1:8" x14ac:dyDescent="0.25">
      <c r="A2200">
        <v>4388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 s="2">
        <f>H2199+$H$2*(Table1[[#This Row],[debug'[0']]]-H2199)</f>
        <v>8.2919582266758066E-2</v>
      </c>
    </row>
    <row r="2201" spans="1:8" x14ac:dyDescent="0.25">
      <c r="A2201">
        <v>4390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 s="2">
        <f>H2200+$H$2*(Table1[[#This Row],[debug'[0']]]-H2200)</f>
        <v>7.5104595752118614E-2</v>
      </c>
    </row>
    <row r="2202" spans="1:8" x14ac:dyDescent="0.25">
      <c r="A2202">
        <v>4392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 s="2">
        <f>H2201+$H$2*(Table1[[#This Row],[debug'[0']]]-H2201)</f>
        <v>0.16227393397184181</v>
      </c>
    </row>
    <row r="2203" spans="1:8" x14ac:dyDescent="0.25">
      <c r="A2203">
        <v>4394</v>
      </c>
      <c r="B2203">
        <v>0</v>
      </c>
      <c r="C2203">
        <v>-1</v>
      </c>
      <c r="D2203">
        <v>0</v>
      </c>
      <c r="E2203">
        <v>0</v>
      </c>
      <c r="F2203">
        <v>0</v>
      </c>
      <c r="G2203">
        <v>0</v>
      </c>
      <c r="H2203" s="2">
        <f>H2202+$H$2*(Table1[[#This Row],[debug'[0']]]-H2202)</f>
        <v>0.14697997600679022</v>
      </c>
    </row>
    <row r="2204" spans="1:8" x14ac:dyDescent="0.25">
      <c r="A2204">
        <v>4396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 s="2">
        <f>H2203+$H$2*(Table1[[#This Row],[debug'[0']]]-H2203)</f>
        <v>0.13312743962135815</v>
      </c>
    </row>
    <row r="2205" spans="1:8" x14ac:dyDescent="0.25">
      <c r="A2205">
        <v>4398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 s="2">
        <f>H2204+$H$2*(Table1[[#This Row],[debug'[0']]]-H2204)</f>
        <v>0.12058047403218783</v>
      </c>
    </row>
    <row r="2206" spans="1:8" x14ac:dyDescent="0.25">
      <c r="A2206">
        <v>4400</v>
      </c>
      <c r="B2206">
        <v>0</v>
      </c>
      <c r="C2206">
        <v>-1</v>
      </c>
      <c r="D2206">
        <v>0</v>
      </c>
      <c r="E2206">
        <v>0</v>
      </c>
      <c r="F2206">
        <v>0</v>
      </c>
      <c r="G2206">
        <v>0</v>
      </c>
      <c r="H2206" s="2">
        <f>H2205+$H$2*(Table1[[#This Row],[debug'[0']]]-H2205)</f>
        <v>0.10921603209061095</v>
      </c>
    </row>
    <row r="2207" spans="1:8" x14ac:dyDescent="0.25">
      <c r="A2207">
        <v>4402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 s="2">
        <f>H2206+$H$2*(Table1[[#This Row],[debug'[0']]]-H2206)</f>
        <v>9.8922663568508234E-2</v>
      </c>
    </row>
    <row r="2208" spans="1:8" x14ac:dyDescent="0.25">
      <c r="A2208">
        <v>4404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 s="2">
        <f>H2207+$H$2*(Table1[[#This Row],[debug'[0']]]-H2207)</f>
        <v>8.9599422174297436E-2</v>
      </c>
    </row>
    <row r="2209" spans="1:8" x14ac:dyDescent="0.25">
      <c r="A2209">
        <v>4406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 s="2">
        <f>H2208+$H$2*(Table1[[#This Row],[debug'[0']]]-H2208)</f>
        <v>8.115487558023754E-2</v>
      </c>
    </row>
    <row r="2210" spans="1:8" x14ac:dyDescent="0.25">
      <c r="A2210">
        <v>4408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 s="2">
        <f>H2209+$H$2*(Table1[[#This Row],[debug'[0']]]-H2209)</f>
        <v>7.3506208752461499E-2</v>
      </c>
    </row>
    <row r="2211" spans="1:8" x14ac:dyDescent="0.25">
      <c r="A2211">
        <v>4410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 s="2">
        <f>H2210+$H$2*(Table1[[#This Row],[debug'[0']]]-H2210)</f>
        <v>0.16082619139785614</v>
      </c>
    </row>
    <row r="2212" spans="1:8" x14ac:dyDescent="0.25">
      <c r="A2212">
        <v>4412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 s="2">
        <f>H2211+$H$2*(Table1[[#This Row],[debug'[0']]]-H2211)</f>
        <v>0.14566867995584623</v>
      </c>
    </row>
    <row r="2213" spans="1:8" x14ac:dyDescent="0.25">
      <c r="A2213">
        <v>4414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 s="2">
        <f>H2212+$H$2*(Table1[[#This Row],[debug'[0']]]-H2212)</f>
        <v>0.13193973031162395</v>
      </c>
    </row>
    <row r="2214" spans="1:8" x14ac:dyDescent="0.25">
      <c r="A2214">
        <v>4416</v>
      </c>
      <c r="B2214">
        <v>-1</v>
      </c>
      <c r="C2214">
        <v>1</v>
      </c>
      <c r="D2214">
        <v>0</v>
      </c>
      <c r="E2214">
        <v>0</v>
      </c>
      <c r="F2214">
        <v>0</v>
      </c>
      <c r="G2214">
        <v>0</v>
      </c>
      <c r="H2214" s="2">
        <f>H2213+$H$2*(Table1[[#This Row],[debug'[0']]]-H2213)</f>
        <v>2.5256924080021684E-2</v>
      </c>
    </row>
    <row r="2215" spans="1:8" x14ac:dyDescent="0.25">
      <c r="A2215">
        <v>4418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 s="2">
        <f>H2214+$H$2*(Table1[[#This Row],[debug'[0']]]-H2214)</f>
        <v>2.2876515065759547E-2</v>
      </c>
    </row>
    <row r="2216" spans="1:8" x14ac:dyDescent="0.25">
      <c r="A2216">
        <v>4420</v>
      </c>
      <c r="B2216">
        <v>0</v>
      </c>
      <c r="C2216">
        <v>-1</v>
      </c>
      <c r="D2216">
        <v>0</v>
      </c>
      <c r="E2216">
        <v>0</v>
      </c>
      <c r="F2216">
        <v>0</v>
      </c>
      <c r="G2216">
        <v>0</v>
      </c>
      <c r="H2216" s="2">
        <f>H2215+$H$2*(Table1[[#This Row],[debug'[0']]]-H2215)</f>
        <v>2.0720454315649756E-2</v>
      </c>
    </row>
    <row r="2217" spans="1:8" x14ac:dyDescent="0.25">
      <c r="A2217">
        <v>4422</v>
      </c>
      <c r="B2217">
        <v>1</v>
      </c>
      <c r="C2217">
        <v>-1</v>
      </c>
      <c r="D2217">
        <v>0</v>
      </c>
      <c r="E2217">
        <v>0</v>
      </c>
      <c r="F2217">
        <v>0</v>
      </c>
      <c r="G2217">
        <v>0</v>
      </c>
      <c r="H2217" s="2">
        <f>H2216+$H$2*(Table1[[#This Row],[debug'[0']]]-H2216)</f>
        <v>0.1130153771116309</v>
      </c>
    </row>
    <row r="2218" spans="1:8" x14ac:dyDescent="0.25">
      <c r="A2218">
        <v>4424</v>
      </c>
      <c r="B2218">
        <v>0</v>
      </c>
      <c r="C2218">
        <v>-1</v>
      </c>
      <c r="D2218">
        <v>0</v>
      </c>
      <c r="E2218">
        <v>0</v>
      </c>
      <c r="F2218">
        <v>0</v>
      </c>
      <c r="G2218">
        <v>0</v>
      </c>
      <c r="H2218" s="2">
        <f>H2217+$H$2*(Table1[[#This Row],[debug'[0']]]-H2217)</f>
        <v>0.10236392875733351</v>
      </c>
    </row>
    <row r="2219" spans="1:8" x14ac:dyDescent="0.25">
      <c r="A2219">
        <v>4426</v>
      </c>
      <c r="B2219">
        <v>0</v>
      </c>
      <c r="C2219">
        <v>-1</v>
      </c>
      <c r="D2219">
        <v>0</v>
      </c>
      <c r="E2219">
        <v>0</v>
      </c>
      <c r="F2219">
        <v>0</v>
      </c>
      <c r="G2219">
        <v>0</v>
      </c>
      <c r="H2219" s="2">
        <f>H2218+$H$2*(Table1[[#This Row],[debug'[0']]]-H2218)</f>
        <v>9.2716355760034674E-2</v>
      </c>
    </row>
    <row r="2220" spans="1:8" x14ac:dyDescent="0.25">
      <c r="A2220">
        <v>4428</v>
      </c>
      <c r="B2220">
        <v>0</v>
      </c>
      <c r="C2220">
        <v>-1</v>
      </c>
      <c r="D2220">
        <v>1</v>
      </c>
      <c r="E2220">
        <v>0</v>
      </c>
      <c r="F2220">
        <v>0</v>
      </c>
      <c r="G2220">
        <v>0</v>
      </c>
      <c r="H2220" s="2">
        <f>H2219+$H$2*(Table1[[#This Row],[debug'[0']]]-H2219)</f>
        <v>8.39780450963344E-2</v>
      </c>
    </row>
    <row r="2221" spans="1:8" x14ac:dyDescent="0.25">
      <c r="A2221">
        <v>4430</v>
      </c>
      <c r="B2221">
        <v>0</v>
      </c>
      <c r="C2221">
        <v>-1</v>
      </c>
      <c r="D2221">
        <v>1</v>
      </c>
      <c r="E2221">
        <v>0</v>
      </c>
      <c r="F2221">
        <v>0</v>
      </c>
      <c r="G2221">
        <v>0</v>
      </c>
      <c r="H2221" s="2">
        <f>H2220+$H$2*(Table1[[#This Row],[debug'[0']]]-H2220)</f>
        <v>7.6063300810210108E-2</v>
      </c>
    </row>
    <row r="2222" spans="1:8" x14ac:dyDescent="0.25">
      <c r="A2222">
        <v>4432</v>
      </c>
      <c r="B2222">
        <v>0</v>
      </c>
      <c r="C2222">
        <v>-1</v>
      </c>
      <c r="D2222">
        <v>0</v>
      </c>
      <c r="E2222">
        <v>0</v>
      </c>
      <c r="F2222">
        <v>0</v>
      </c>
      <c r="G2222">
        <v>0</v>
      </c>
      <c r="H2222" s="2">
        <f>H2221+$H$2*(Table1[[#This Row],[debug'[0']]]-H2221)</f>
        <v>6.8894503599215715E-2</v>
      </c>
    </row>
    <row r="2223" spans="1:8" x14ac:dyDescent="0.25">
      <c r="A2223">
        <v>4434</v>
      </c>
      <c r="B2223">
        <v>0</v>
      </c>
      <c r="C2223">
        <v>-1</v>
      </c>
      <c r="D2223">
        <v>0</v>
      </c>
      <c r="E2223">
        <v>0</v>
      </c>
      <c r="F2223">
        <v>0</v>
      </c>
      <c r="G2223">
        <v>0</v>
      </c>
      <c r="H2223" s="2">
        <f>H2222+$H$2*(Table1[[#This Row],[debug'[0']]]-H2222)</f>
        <v>6.2401349607815362E-2</v>
      </c>
    </row>
    <row r="2224" spans="1:8" x14ac:dyDescent="0.25">
      <c r="A2224">
        <v>4436</v>
      </c>
      <c r="B2224">
        <v>0</v>
      </c>
      <c r="C2224">
        <v>-1</v>
      </c>
      <c r="D2224">
        <v>0</v>
      </c>
      <c r="E2224">
        <v>0</v>
      </c>
      <c r="F2224">
        <v>0</v>
      </c>
      <c r="G2224">
        <v>0</v>
      </c>
      <c r="H2224" s="2">
        <f>H2223+$H$2*(Table1[[#This Row],[debug'[0']]]-H2223)</f>
        <v>5.6520160962755334E-2</v>
      </c>
    </row>
    <row r="2225" spans="1:8" x14ac:dyDescent="0.25">
      <c r="A2225">
        <v>4438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 s="2">
        <f>H2224+$H$2*(Table1[[#This Row],[debug'[0']]]-H2224)</f>
        <v>5.119326128894619E-2</v>
      </c>
    </row>
    <row r="2226" spans="1:8" x14ac:dyDescent="0.25">
      <c r="A2226">
        <v>4440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 s="2">
        <f>H2225+$H$2*(Table1[[#This Row],[debug'[0']]]-H2225)</f>
        <v>4.6368410081586507E-2</v>
      </c>
    </row>
    <row r="2227" spans="1:8" x14ac:dyDescent="0.25">
      <c r="A2227">
        <v>4442</v>
      </c>
      <c r="B2227">
        <v>-1</v>
      </c>
      <c r="C2227">
        <v>0</v>
      </c>
      <c r="D2227">
        <v>0</v>
      </c>
      <c r="E2227">
        <v>0</v>
      </c>
      <c r="F2227">
        <v>0</v>
      </c>
      <c r="G2227">
        <v>0</v>
      </c>
      <c r="H2227" s="2">
        <f>H2226+$H$2*(Table1[[#This Row],[debug'[0']]]-H2226)</f>
        <v>-5.2249489220235805E-2</v>
      </c>
    </row>
    <row r="2228" spans="1:8" x14ac:dyDescent="0.25">
      <c r="A2228">
        <v>4444</v>
      </c>
      <c r="B2228">
        <v>-1</v>
      </c>
      <c r="C2228">
        <v>0</v>
      </c>
      <c r="D2228">
        <v>0</v>
      </c>
      <c r="E2228">
        <v>0</v>
      </c>
      <c r="F2228">
        <v>0</v>
      </c>
      <c r="G2228">
        <v>0</v>
      </c>
      <c r="H2228" s="2">
        <f>H2227+$H$2*(Table1[[#This Row],[debug'[0']]]-H2227)</f>
        <v>-0.14157287048328623</v>
      </c>
    </row>
    <row r="2229" spans="1:8" x14ac:dyDescent="0.25">
      <c r="A2229">
        <v>4446</v>
      </c>
      <c r="B2229">
        <v>-1</v>
      </c>
      <c r="C2229">
        <v>0</v>
      </c>
      <c r="D2229">
        <v>0</v>
      </c>
      <c r="E2229">
        <v>0</v>
      </c>
      <c r="F2229">
        <v>0</v>
      </c>
      <c r="G2229">
        <v>0</v>
      </c>
      <c r="H2229" s="2">
        <f>H2228+$H$2*(Table1[[#This Row],[debug'[0']]]-H2228)</f>
        <v>-0.22247772139524269</v>
      </c>
    </row>
    <row r="2230" spans="1:8" x14ac:dyDescent="0.25">
      <c r="A2230">
        <v>4448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 s="2">
        <f>H2229+$H$2*(Table1[[#This Row],[debug'[0']]]-H2229)</f>
        <v>-0.20150969014156195</v>
      </c>
    </row>
    <row r="2231" spans="1:8" x14ac:dyDescent="0.25">
      <c r="A2231">
        <v>4450</v>
      </c>
      <c r="B2231">
        <v>-1</v>
      </c>
      <c r="C2231">
        <v>-1</v>
      </c>
      <c r="D2231">
        <v>0</v>
      </c>
      <c r="E2231">
        <v>0</v>
      </c>
      <c r="F2231">
        <v>0</v>
      </c>
      <c r="G2231">
        <v>0</v>
      </c>
      <c r="H2231" s="2">
        <f>H2230+$H$2*(Table1[[#This Row],[debug'[0']]]-H2230)</f>
        <v>-0.27676562888397915</v>
      </c>
    </row>
    <row r="2232" spans="1:8" x14ac:dyDescent="0.25">
      <c r="A2232">
        <v>4452</v>
      </c>
      <c r="B2232">
        <v>1</v>
      </c>
      <c r="C2232">
        <v>-1</v>
      </c>
      <c r="D2232">
        <v>0</v>
      </c>
      <c r="E2232">
        <v>0</v>
      </c>
      <c r="F2232">
        <v>0</v>
      </c>
      <c r="G2232">
        <v>0</v>
      </c>
      <c r="H2232" s="2">
        <f>H2231+$H$2*(Table1[[#This Row],[debug'[0']]]-H2231)</f>
        <v>-0.15643330328224331</v>
      </c>
    </row>
    <row r="2233" spans="1:8" x14ac:dyDescent="0.25">
      <c r="A2233">
        <v>4454</v>
      </c>
      <c r="B2233">
        <v>0</v>
      </c>
      <c r="C2233">
        <v>-1</v>
      </c>
      <c r="D2233">
        <v>0</v>
      </c>
      <c r="E2233">
        <v>0</v>
      </c>
      <c r="F2233">
        <v>0</v>
      </c>
      <c r="G2233">
        <v>0</v>
      </c>
      <c r="H2233" s="2">
        <f>H2232+$H$2*(Table1[[#This Row],[debug'[0']]]-H2232)</f>
        <v>-0.14168981179119491</v>
      </c>
    </row>
    <row r="2234" spans="1:8" x14ac:dyDescent="0.25">
      <c r="A2234">
        <v>4456</v>
      </c>
      <c r="B2234">
        <v>0</v>
      </c>
      <c r="C2234">
        <v>0</v>
      </c>
      <c r="D2234">
        <v>1</v>
      </c>
      <c r="E2234">
        <v>0</v>
      </c>
      <c r="F2234">
        <v>0</v>
      </c>
      <c r="G2234">
        <v>0</v>
      </c>
      <c r="H2234" s="2">
        <f>H2233+$H$2*(Table1[[#This Row],[debug'[0']]]-H2233)</f>
        <v>-0.12833586163684277</v>
      </c>
    </row>
    <row r="2235" spans="1:8" x14ac:dyDescent="0.25">
      <c r="A2235">
        <v>4458</v>
      </c>
      <c r="B2235">
        <v>0</v>
      </c>
      <c r="C2235">
        <v>-1</v>
      </c>
      <c r="D2235">
        <v>0</v>
      </c>
      <c r="E2235">
        <v>0</v>
      </c>
      <c r="F2235">
        <v>0</v>
      </c>
      <c r="G2235">
        <v>0</v>
      </c>
      <c r="H2235" s="2">
        <f>H2234+$H$2*(Table1[[#This Row],[debug'[0']]]-H2234)</f>
        <v>-0.11624049163353013</v>
      </c>
    </row>
    <row r="2236" spans="1:8" x14ac:dyDescent="0.25">
      <c r="A2236">
        <v>4460</v>
      </c>
      <c r="B2236">
        <v>0</v>
      </c>
      <c r="C2236">
        <v>-1</v>
      </c>
      <c r="D2236">
        <v>0</v>
      </c>
      <c r="E2236">
        <v>0</v>
      </c>
      <c r="F2236">
        <v>0</v>
      </c>
      <c r="G2236">
        <v>0</v>
      </c>
      <c r="H2236" s="2">
        <f>H2235+$H$2*(Table1[[#This Row],[debug'[0']]]-H2235)</f>
        <v>-0.10528508339656321</v>
      </c>
    </row>
    <row r="2237" spans="1:8" x14ac:dyDescent="0.25">
      <c r="A2237">
        <v>4462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 s="2">
        <f>H2236+$H$2*(Table1[[#This Row],[debug'[0']]]-H2236)</f>
        <v>-9.5362198060626263E-2</v>
      </c>
    </row>
    <row r="2238" spans="1:8" x14ac:dyDescent="0.25">
      <c r="A2238">
        <v>4464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 s="2">
        <f>H2237+$H$2*(Table1[[#This Row],[debug'[0']]]-H2237)</f>
        <v>-8.6374522634903111E-2</v>
      </c>
    </row>
    <row r="2239" spans="1:8" x14ac:dyDescent="0.25">
      <c r="A2239">
        <v>4466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 s="2">
        <f>H2238+$H$2*(Table1[[#This Row],[debug'[0']]]-H2238)</f>
        <v>-7.8233915661889003E-2</v>
      </c>
    </row>
    <row r="2240" spans="1:8" x14ac:dyDescent="0.25">
      <c r="A2240">
        <v>4468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0</v>
      </c>
      <c r="H2240" s="2">
        <f>H2239+$H$2*(Table1[[#This Row],[debug'[0']]]-H2239)</f>
        <v>-7.0860542820740391E-2</v>
      </c>
    </row>
    <row r="2241" spans="1:8" x14ac:dyDescent="0.25">
      <c r="A2241">
        <v>4470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0</v>
      </c>
      <c r="H2241" s="2">
        <f>H2240+$H$2*(Table1[[#This Row],[debug'[0']]]-H2240)</f>
        <v>-6.4182093998089704E-2</v>
      </c>
    </row>
    <row r="2242" spans="1:8" x14ac:dyDescent="0.25">
      <c r="A2242">
        <v>4472</v>
      </c>
      <c r="B2242">
        <v>0</v>
      </c>
      <c r="C2242">
        <v>1</v>
      </c>
      <c r="D2242">
        <v>0</v>
      </c>
      <c r="E2242">
        <v>0</v>
      </c>
      <c r="F2242">
        <v>0</v>
      </c>
      <c r="G2242">
        <v>0</v>
      </c>
      <c r="H2242" s="2">
        <f>H2241+$H$2*(Table1[[#This Row],[debug'[0']]]-H2241)</f>
        <v>-5.8133074148197461E-2</v>
      </c>
    </row>
    <row r="2243" spans="1:8" x14ac:dyDescent="0.25">
      <c r="A2243">
        <v>4474</v>
      </c>
      <c r="B2243">
        <v>0</v>
      </c>
      <c r="C2243">
        <v>2</v>
      </c>
      <c r="D2243">
        <v>0</v>
      </c>
      <c r="E2243">
        <v>0</v>
      </c>
      <c r="F2243">
        <v>0</v>
      </c>
      <c r="G2243">
        <v>0</v>
      </c>
      <c r="H2243" s="2">
        <f>H2242+$H$2*(Table1[[#This Row],[debug'[0']]]-H2242)</f>
        <v>-5.2654160987960427E-2</v>
      </c>
    </row>
    <row r="2244" spans="1:8" x14ac:dyDescent="0.25">
      <c r="A2244">
        <v>4476</v>
      </c>
      <c r="B2244">
        <v>-1</v>
      </c>
      <c r="C2244">
        <v>1</v>
      </c>
      <c r="D2244">
        <v>0</v>
      </c>
      <c r="E2244">
        <v>0</v>
      </c>
      <c r="F2244">
        <v>0</v>
      </c>
      <c r="G2244">
        <v>0</v>
      </c>
      <c r="H2244" s="2">
        <f>H2243+$H$2*(Table1[[#This Row],[debug'[0']]]-H2243)</f>
        <v>-0.14193940283543288</v>
      </c>
    </row>
    <row r="2245" spans="1:8" x14ac:dyDescent="0.25">
      <c r="A2245">
        <v>4478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0</v>
      </c>
      <c r="H2245" s="2">
        <f>H2244+$H$2*(Table1[[#This Row],[debug'[0']]]-H2244)</f>
        <v>-0.12856192927935134</v>
      </c>
    </row>
    <row r="2246" spans="1:8" x14ac:dyDescent="0.25">
      <c r="A2246">
        <v>4480</v>
      </c>
      <c r="B2246">
        <v>0</v>
      </c>
      <c r="C2246">
        <v>1</v>
      </c>
      <c r="D2246">
        <v>0</v>
      </c>
      <c r="E2246">
        <v>0</v>
      </c>
      <c r="F2246">
        <v>0</v>
      </c>
      <c r="G2246">
        <v>0</v>
      </c>
      <c r="H2246" s="2">
        <f>H2245+$H$2*(Table1[[#This Row],[debug'[0']]]-H2245)</f>
        <v>-0.11644525290269112</v>
      </c>
    </row>
    <row r="2247" spans="1:8" x14ac:dyDescent="0.25">
      <c r="A2247">
        <v>4482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0</v>
      </c>
      <c r="H2247" s="2">
        <f>H2246+$H$2*(Table1[[#This Row],[debug'[0']]]-H2246)</f>
        <v>-0.10547054637075612</v>
      </c>
    </row>
    <row r="2248" spans="1:8" x14ac:dyDescent="0.25">
      <c r="A2248">
        <v>4484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0</v>
      </c>
      <c r="H2248" s="2">
        <f>H2247+$H$2*(Table1[[#This Row],[debug'[0']]]-H2247)</f>
        <v>-9.5530181561302052E-2</v>
      </c>
    </row>
    <row r="2249" spans="1:8" x14ac:dyDescent="0.25">
      <c r="A2249">
        <v>4486</v>
      </c>
      <c r="B2249">
        <v>-1</v>
      </c>
      <c r="C2249">
        <v>1</v>
      </c>
      <c r="D2249">
        <v>0</v>
      </c>
      <c r="E2249">
        <v>0</v>
      </c>
      <c r="F2249">
        <v>0</v>
      </c>
      <c r="G2249">
        <v>0</v>
      </c>
      <c r="H2249" s="2">
        <f>H2248+$H$2*(Table1[[#This Row],[debug'[0']]]-H2248)</f>
        <v>-0.18077445367132328</v>
      </c>
    </row>
    <row r="2250" spans="1:8" x14ac:dyDescent="0.25">
      <c r="A2250">
        <v>4488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 s="2">
        <f>H2249+$H$2*(Table1[[#This Row],[debug'[0']]]-H2249)</f>
        <v>-0.16373686280300714</v>
      </c>
    </row>
    <row r="2251" spans="1:8" x14ac:dyDescent="0.25">
      <c r="A2251">
        <v>4490</v>
      </c>
      <c r="B2251">
        <v>-1</v>
      </c>
      <c r="C2251">
        <v>0</v>
      </c>
      <c r="D2251">
        <v>0</v>
      </c>
      <c r="E2251">
        <v>0</v>
      </c>
      <c r="F2251">
        <v>0</v>
      </c>
      <c r="G2251">
        <v>0</v>
      </c>
      <c r="H2251" s="2">
        <f>H2250+$H$2*(Table1[[#This Row],[debug'[0']]]-H2250)</f>
        <v>-0.2425528066515879</v>
      </c>
    </row>
    <row r="2252" spans="1:8" x14ac:dyDescent="0.25">
      <c r="A2252">
        <v>4492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 s="2">
        <f>H2251+$H$2*(Table1[[#This Row],[debug'[0']]]-H2251)</f>
        <v>-0.21969274318706147</v>
      </c>
    </row>
    <row r="2253" spans="1:8" x14ac:dyDescent="0.25">
      <c r="A2253">
        <v>4494</v>
      </c>
      <c r="B2253">
        <v>0</v>
      </c>
      <c r="C2253">
        <v>1</v>
      </c>
      <c r="D2253">
        <v>1</v>
      </c>
      <c r="E2253">
        <v>0</v>
      </c>
      <c r="F2253">
        <v>0</v>
      </c>
      <c r="G2253">
        <v>0</v>
      </c>
      <c r="H2253" s="2">
        <f>H2252+$H$2*(Table1[[#This Row],[debug'[0']]]-H2252)</f>
        <v>-0.19898718994575765</v>
      </c>
    </row>
    <row r="2254" spans="1:8" x14ac:dyDescent="0.25">
      <c r="A2254">
        <v>4496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0</v>
      </c>
      <c r="H2254" s="2">
        <f>H2253+$H$2*(Table1[[#This Row],[debug'[0']]]-H2253)</f>
        <v>-0.18023308912299557</v>
      </c>
    </row>
    <row r="2255" spans="1:8" x14ac:dyDescent="0.25">
      <c r="A2255">
        <v>4498</v>
      </c>
      <c r="B2255">
        <v>0</v>
      </c>
      <c r="C2255">
        <v>1</v>
      </c>
      <c r="D2255">
        <v>1</v>
      </c>
      <c r="E2255">
        <v>0</v>
      </c>
      <c r="F2255">
        <v>0</v>
      </c>
      <c r="G2255">
        <v>0</v>
      </c>
      <c r="H2255" s="2">
        <f>H2254+$H$2*(Table1[[#This Row],[debug'[0']]]-H2254)</f>
        <v>-0.16324652066131765</v>
      </c>
    </row>
    <row r="2256" spans="1:8" x14ac:dyDescent="0.25">
      <c r="A2256">
        <v>4500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0</v>
      </c>
      <c r="H2256" s="2">
        <f>H2255+$H$2*(Table1[[#This Row],[debug'[0']]]-H2255)</f>
        <v>-0.14786089856030696</v>
      </c>
    </row>
    <row r="2257" spans="1:8" x14ac:dyDescent="0.25">
      <c r="A2257">
        <v>4502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0</v>
      </c>
      <c r="H2257" s="2">
        <f>H2256+$H$2*(Table1[[#This Row],[debug'[0']]]-H2256)</f>
        <v>-0.13392533718019958</v>
      </c>
    </row>
    <row r="2258" spans="1:8" x14ac:dyDescent="0.25">
      <c r="A2258">
        <v>4504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 s="2">
        <f>H2257+$H$2*(Table1[[#This Row],[debug'[0']]]-H2257)</f>
        <v>-2.7055391910060261E-2</v>
      </c>
    </row>
    <row r="2259" spans="1:8" x14ac:dyDescent="0.25">
      <c r="A2259">
        <v>4506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 s="2">
        <f>H2258+$H$2*(Table1[[#This Row],[debug'[0']]]-H2258)</f>
        <v>-2.450548129612112E-2</v>
      </c>
    </row>
    <row r="2260" spans="1:8" x14ac:dyDescent="0.25">
      <c r="A2260">
        <v>4508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 s="2">
        <f>H2259+$H$2*(Table1[[#This Row],[debug'[0']]]-H2259)</f>
        <v>-2.2195894095743834E-2</v>
      </c>
    </row>
    <row r="2261" spans="1:8" x14ac:dyDescent="0.25">
      <c r="A2261">
        <v>4510</v>
      </c>
      <c r="B2261">
        <v>1</v>
      </c>
      <c r="C2261">
        <v>0</v>
      </c>
      <c r="D2261">
        <v>0</v>
      </c>
      <c r="E2261">
        <v>0</v>
      </c>
      <c r="F2261">
        <v>1</v>
      </c>
      <c r="G2261">
        <v>0</v>
      </c>
      <c r="H2261" s="2">
        <f>H2260+$H$2*(Table1[[#This Row],[debug'[0']]]-H2260)</f>
        <v>7.4143799246881331E-2</v>
      </c>
    </row>
    <row r="2262" spans="1:8" x14ac:dyDescent="0.25">
      <c r="A2262">
        <v>4512</v>
      </c>
      <c r="B2262">
        <v>0</v>
      </c>
      <c r="C2262">
        <v>0</v>
      </c>
      <c r="D2262">
        <v>0</v>
      </c>
      <c r="E2262">
        <v>0</v>
      </c>
      <c r="F2262">
        <v>1</v>
      </c>
      <c r="G2262">
        <v>0</v>
      </c>
      <c r="H2262" s="2">
        <f>H2261+$H$2*(Table1[[#This Row],[debug'[0']]]-H2261)</f>
        <v>6.7155910796184159E-2</v>
      </c>
    </row>
    <row r="2263" spans="1:8" x14ac:dyDescent="0.25">
      <c r="A2263">
        <v>4514</v>
      </c>
      <c r="B2263">
        <v>1</v>
      </c>
      <c r="C2263">
        <v>0</v>
      </c>
      <c r="D2263">
        <v>0</v>
      </c>
      <c r="E2263">
        <v>0</v>
      </c>
      <c r="F2263">
        <v>1</v>
      </c>
      <c r="G2263">
        <v>0</v>
      </c>
      <c r="H2263" s="2">
        <f>H2262+$H$2*(Table1[[#This Row],[debug'[0']]]-H2262)</f>
        <v>0.15507439492380526</v>
      </c>
    </row>
    <row r="2264" spans="1:8" x14ac:dyDescent="0.25">
      <c r="A2264">
        <v>4516</v>
      </c>
      <c r="B2264">
        <v>0</v>
      </c>
      <c r="C2264">
        <v>0</v>
      </c>
      <c r="D2264">
        <v>0</v>
      </c>
      <c r="E2264">
        <v>0</v>
      </c>
      <c r="F2264">
        <v>1</v>
      </c>
      <c r="G2264">
        <v>0</v>
      </c>
      <c r="H2264" s="2">
        <f>H2263+$H$2*(Table1[[#This Row],[debug'[0']]]-H2263)</f>
        <v>0.14045897752823</v>
      </c>
    </row>
    <row r="2265" spans="1:8" x14ac:dyDescent="0.25">
      <c r="A2265">
        <v>4518</v>
      </c>
      <c r="B2265">
        <v>0</v>
      </c>
      <c r="C2265">
        <v>0</v>
      </c>
      <c r="D2265">
        <v>0</v>
      </c>
      <c r="E2265">
        <v>0</v>
      </c>
      <c r="F2265">
        <v>1</v>
      </c>
      <c r="G2265">
        <v>0</v>
      </c>
      <c r="H2265" s="2">
        <f>H2264+$H$2*(Table1[[#This Row],[debug'[0']]]-H2264)</f>
        <v>0.12722103077022737</v>
      </c>
    </row>
    <row r="2266" spans="1:8" x14ac:dyDescent="0.25">
      <c r="A2266">
        <v>4520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 s="2">
        <f>H2265+$H$2*(Table1[[#This Row],[debug'[0']]]-H2265)</f>
        <v>0.11523073110073134</v>
      </c>
    </row>
    <row r="2267" spans="1:8" x14ac:dyDescent="0.25">
      <c r="A2267">
        <v>4522</v>
      </c>
      <c r="B2267">
        <v>-1</v>
      </c>
      <c r="C2267">
        <v>-1</v>
      </c>
      <c r="D2267">
        <v>0</v>
      </c>
      <c r="E2267">
        <v>0</v>
      </c>
      <c r="F2267">
        <v>0</v>
      </c>
      <c r="G2267">
        <v>0</v>
      </c>
      <c r="H2267" s="2">
        <f>H2266+$H$2*(Table1[[#This Row],[debug'[0']]]-H2266)</f>
        <v>1.0122710944222388E-2</v>
      </c>
    </row>
    <row r="2268" spans="1:8" x14ac:dyDescent="0.25">
      <c r="A2268">
        <v>4524</v>
      </c>
      <c r="B2268">
        <v>0</v>
      </c>
      <c r="C2268">
        <v>-1</v>
      </c>
      <c r="D2268">
        <v>0</v>
      </c>
      <c r="E2268">
        <v>0</v>
      </c>
      <c r="F2268">
        <v>0</v>
      </c>
      <c r="G2268">
        <v>0</v>
      </c>
      <c r="H2268" s="2">
        <f>H2267+$H$2*(Table1[[#This Row],[debug'[0']]]-H2267)</f>
        <v>9.1686679141189265E-3</v>
      </c>
    </row>
    <row r="2269" spans="1:8" x14ac:dyDescent="0.25">
      <c r="A2269">
        <v>4526</v>
      </c>
      <c r="B2269">
        <v>-1</v>
      </c>
      <c r="C2269">
        <v>0</v>
      </c>
      <c r="D2269">
        <v>0</v>
      </c>
      <c r="E2269">
        <v>0</v>
      </c>
      <c r="F2269">
        <v>0</v>
      </c>
      <c r="G2269">
        <v>0</v>
      </c>
      <c r="H2269" s="2">
        <f>H2268+$H$2*(Table1[[#This Row],[debug'[0']]]-H2268)</f>
        <v>-8.5943238286440876E-2</v>
      </c>
    </row>
    <row r="2270" spans="1:8" x14ac:dyDescent="0.25">
      <c r="A2270">
        <v>4528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 s="2">
        <f>H2269+$H$2*(Table1[[#This Row],[debug'[0']]]-H2269)</f>
        <v>-7.7843278905648891E-2</v>
      </c>
    </row>
    <row r="2271" spans="1:8" x14ac:dyDescent="0.25">
      <c r="A2271">
        <v>4530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 s="2">
        <f>H2270+$H$2*(Table1[[#This Row],[debug'[0']]]-H2270)</f>
        <v>-7.0506722711409051E-2</v>
      </c>
    </row>
    <row r="2272" spans="1:8" x14ac:dyDescent="0.25">
      <c r="A2272">
        <v>4532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 s="2">
        <f>H2271+$H$2*(Table1[[#This Row],[debug'[0']]]-H2271)</f>
        <v>-6.386162064844339E-2</v>
      </c>
    </row>
    <row r="2273" spans="1:8" x14ac:dyDescent="0.25">
      <c r="A2273">
        <v>4534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 s="2">
        <f>H2272+$H$2*(Table1[[#This Row],[debug'[0']]]-H2272)</f>
        <v>-5.7842804700178753E-2</v>
      </c>
    </row>
    <row r="2274" spans="1:8" x14ac:dyDescent="0.25">
      <c r="A2274">
        <v>4536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 s="2">
        <f>H2273+$H$2*(Table1[[#This Row],[debug'[0']]]-H2273)</f>
        <v>-5.2391248790905433E-2</v>
      </c>
    </row>
    <row r="2275" spans="1:8" x14ac:dyDescent="0.25">
      <c r="A2275">
        <v>4538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 s="2">
        <f>H2274+$H$2*(Table1[[#This Row],[debug'[0']]]-H2274)</f>
        <v>-4.7453489921488325E-2</v>
      </c>
    </row>
    <row r="2276" spans="1:8" x14ac:dyDescent="0.25">
      <c r="A2276">
        <v>4540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 s="2">
        <f>H2275+$H$2*(Table1[[#This Row],[debug'[0']]]-H2275)</f>
        <v>-4.2981103861751975E-2</v>
      </c>
    </row>
    <row r="2277" spans="1:8" x14ac:dyDescent="0.25">
      <c r="A2277">
        <v>4542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 s="2">
        <f>H2276+$H$2*(Table1[[#This Row],[debug'[0']]]-H2276)</f>
        <v>-3.8930230257694182E-2</v>
      </c>
    </row>
    <row r="2278" spans="1:8" x14ac:dyDescent="0.25">
      <c r="A2278">
        <v>4544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0</v>
      </c>
      <c r="H2278" s="2">
        <f>H2277+$H$2*(Table1[[#This Row],[debug'[0']]]-H2277)</f>
        <v>-3.5261142496290247E-2</v>
      </c>
    </row>
    <row r="2279" spans="1:8" x14ac:dyDescent="0.25">
      <c r="A2279">
        <v>4546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 s="2">
        <f>H2278+$H$2*(Table1[[#This Row],[debug'[0']]]-H2278)</f>
        <v>-3.1937858109584397E-2</v>
      </c>
    </row>
    <row r="2280" spans="1:8" x14ac:dyDescent="0.25">
      <c r="A2280">
        <v>4548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 s="2">
        <f>H2279+$H$2*(Table1[[#This Row],[debug'[0']]]-H2279)</f>
        <v>-2.8927785897330492E-2</v>
      </c>
    </row>
    <row r="2281" spans="1:8" x14ac:dyDescent="0.25">
      <c r="A2281">
        <v>4550</v>
      </c>
      <c r="B2281">
        <v>-1</v>
      </c>
      <c r="C2281">
        <v>0</v>
      </c>
      <c r="D2281">
        <v>0</v>
      </c>
      <c r="E2281">
        <v>0</v>
      </c>
      <c r="F2281">
        <v>0</v>
      </c>
      <c r="G2281">
        <v>0</v>
      </c>
      <c r="H2281" s="2">
        <f>H2280+$H$2*(Table1[[#This Row],[debug'[0']]]-H2280)</f>
        <v>-0.12044918591523412</v>
      </c>
    </row>
    <row r="2282" spans="1:8" x14ac:dyDescent="0.25">
      <c r="A2282">
        <v>4552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 s="2">
        <f>H2281+$H$2*(Table1[[#This Row],[debug'[0']]]-H2281)</f>
        <v>-0.109097117587169</v>
      </c>
    </row>
    <row r="2283" spans="1:8" x14ac:dyDescent="0.25">
      <c r="A2283">
        <v>4554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 s="2">
        <f>H2282+$H$2*(Table1[[#This Row],[debug'[0']]]-H2282)</f>
        <v>-9.8814956492978848E-2</v>
      </c>
    </row>
    <row r="2284" spans="1:8" x14ac:dyDescent="0.25">
      <c r="A2284">
        <v>4556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 s="2">
        <f>H2283+$H$2*(Table1[[#This Row],[debug'[0']]]-H2283)</f>
        <v>-8.9501866251484721E-2</v>
      </c>
    </row>
    <row r="2285" spans="1:8" x14ac:dyDescent="0.25">
      <c r="A2285">
        <v>4558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0</v>
      </c>
      <c r="H2285" s="2">
        <f>H2284+$H$2*(Table1[[#This Row],[debug'[0']]]-H2284)</f>
        <v>-8.1066514086537506E-2</v>
      </c>
    </row>
    <row r="2286" spans="1:8" x14ac:dyDescent="0.25">
      <c r="A2286">
        <v>4560</v>
      </c>
      <c r="B2286">
        <v>-1</v>
      </c>
      <c r="C2286">
        <v>0</v>
      </c>
      <c r="D2286">
        <v>1</v>
      </c>
      <c r="E2286">
        <v>0</v>
      </c>
      <c r="F2286">
        <v>0</v>
      </c>
      <c r="G2286">
        <v>0</v>
      </c>
      <c r="H2286" s="2">
        <f>H2285+$H$2*(Table1[[#This Row],[debug'[0']]]-H2285)</f>
        <v>-0.1676739547410393</v>
      </c>
    </row>
    <row r="2287" spans="1:8" x14ac:dyDescent="0.25">
      <c r="A2287">
        <v>4562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 s="2">
        <f>H2286+$H$2*(Table1[[#This Row],[debug'[0']]]-H2286)</f>
        <v>-0.1518710568086554</v>
      </c>
    </row>
    <row r="2288" spans="1:8" x14ac:dyDescent="0.25">
      <c r="A2288">
        <v>4564</v>
      </c>
      <c r="B2288">
        <v>-1</v>
      </c>
      <c r="C2288">
        <v>0</v>
      </c>
      <c r="D2288">
        <v>0</v>
      </c>
      <c r="E2288">
        <v>0</v>
      </c>
      <c r="F2288">
        <v>0</v>
      </c>
      <c r="G2288">
        <v>0</v>
      </c>
      <c r="H2288" s="2">
        <f>H2287+$H$2*(Table1[[#This Row],[debug'[0']]]-H2287)</f>
        <v>-0.23180532652545949</v>
      </c>
    </row>
    <row r="2289" spans="1:8" x14ac:dyDescent="0.25">
      <c r="A2289">
        <v>4566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 s="2">
        <f>H2288+$H$2*(Table1[[#This Row],[debug'[0']]]-H2288)</f>
        <v>-0.20995818919919848</v>
      </c>
    </row>
    <row r="2290" spans="1:8" x14ac:dyDescent="0.25">
      <c r="A2290">
        <v>4568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 s="2">
        <f>H2289+$H$2*(Table1[[#This Row],[debug'[0']]]-H2289)</f>
        <v>-9.5922316449028169E-2</v>
      </c>
    </row>
    <row r="2291" spans="1:8" x14ac:dyDescent="0.25">
      <c r="A2291">
        <v>4570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 s="2">
        <f>H2290+$H$2*(Table1[[#This Row],[debug'[0']]]-H2290)</f>
        <v>7.3659284988130819E-3</v>
      </c>
    </row>
    <row r="2292" spans="1:8" x14ac:dyDescent="0.25">
      <c r="A2292">
        <v>4572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 s="2">
        <f>H2291+$H$2*(Table1[[#This Row],[debug'[0']]]-H2291)</f>
        <v>0.1009194857007447</v>
      </c>
    </row>
    <row r="2293" spans="1:8" x14ac:dyDescent="0.25">
      <c r="A2293">
        <v>4574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 s="2">
        <f>H2292+$H$2*(Table1[[#This Row],[debug'[0']]]-H2292)</f>
        <v>0.18565582786199292</v>
      </c>
    </row>
    <row r="2294" spans="1:8" x14ac:dyDescent="0.25">
      <c r="A2294">
        <v>4576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 s="2">
        <f>H2293+$H$2*(Table1[[#This Row],[debug'[0']]]-H2293)</f>
        <v>0.16815817831477187</v>
      </c>
    </row>
    <row r="2295" spans="1:8" x14ac:dyDescent="0.25">
      <c r="A2295">
        <v>4578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 s="2">
        <f>H2294+$H$2*(Table1[[#This Row],[debug'[0']]]-H2294)</f>
        <v>0.24655742299342376</v>
      </c>
    </row>
    <row r="2296" spans="1:8" x14ac:dyDescent="0.25">
      <c r="A2296">
        <v>4580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 s="2">
        <f>H2295+$H$2*(Table1[[#This Row],[debug'[0']]]-H2295)</f>
        <v>0.22331993333049863</v>
      </c>
    </row>
    <row r="2297" spans="1:8" x14ac:dyDescent="0.25">
      <c r="A2297">
        <v>4582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 s="2">
        <f>H2296+$H$2*(Table1[[#This Row],[debug'[0']]]-H2296)</f>
        <v>0.20227252547196092</v>
      </c>
    </row>
    <row r="2298" spans="1:8" x14ac:dyDescent="0.25">
      <c r="A2298">
        <v>4584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 s="2">
        <f>H2297+$H$2*(Table1[[#This Row],[debug'[0']]]-H2297)</f>
        <v>0.18320878907058791</v>
      </c>
    </row>
    <row r="2299" spans="1:8" x14ac:dyDescent="0.25">
      <c r="A2299">
        <v>4586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 s="2">
        <f>H2298+$H$2*(Table1[[#This Row],[debug'[0']]]-H2298)</f>
        <v>0.16594176749607067</v>
      </c>
    </row>
    <row r="2300" spans="1:8" x14ac:dyDescent="0.25">
      <c r="A2300">
        <v>4588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 s="2">
        <f>H2299+$H$2*(Table1[[#This Row],[debug'[0']]]-H2299)</f>
        <v>0.15030212436538984</v>
      </c>
    </row>
    <row r="2301" spans="1:8" x14ac:dyDescent="0.25">
      <c r="A2301">
        <v>4590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 s="2">
        <f>H2300+$H$2*(Table1[[#This Row],[debug'[0']]]-H2300)</f>
        <v>0.13613648287363239</v>
      </c>
    </row>
    <row r="2302" spans="1:8" x14ac:dyDescent="0.25">
      <c r="A2302">
        <v>4592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 s="2">
        <f>H2301+$H$2*(Table1[[#This Row],[debug'[0']]]-H2301)</f>
        <v>0.12330592163919171</v>
      </c>
    </row>
    <row r="2303" spans="1:8" x14ac:dyDescent="0.25">
      <c r="A2303">
        <v>4594</v>
      </c>
      <c r="B2303">
        <v>-1</v>
      </c>
      <c r="C2303">
        <v>0</v>
      </c>
      <c r="D2303">
        <v>0</v>
      </c>
      <c r="E2303">
        <v>0</v>
      </c>
      <c r="F2303">
        <v>0</v>
      </c>
      <c r="G2303">
        <v>0</v>
      </c>
      <c r="H2303" s="2">
        <f>H2302+$H$2*(Table1[[#This Row],[debug'[0']]]-H2302)</f>
        <v>1.7436832704523827E-2</v>
      </c>
    </row>
    <row r="2304" spans="1:8" x14ac:dyDescent="0.25">
      <c r="A2304">
        <v>4596</v>
      </c>
      <c r="B2304">
        <v>-1</v>
      </c>
      <c r="C2304">
        <v>-1</v>
      </c>
      <c r="D2304">
        <v>0</v>
      </c>
      <c r="E2304">
        <v>0</v>
      </c>
      <c r="F2304">
        <v>0</v>
      </c>
      <c r="G2304">
        <v>0</v>
      </c>
      <c r="H2304" s="2">
        <f>H2303+$H$2*(Table1[[#This Row],[debug'[0']]]-H2303)</f>
        <v>-7.8454329668962139E-2</v>
      </c>
    </row>
    <row r="2305" spans="1:8" x14ac:dyDescent="0.25">
      <c r="A2305">
        <v>4598</v>
      </c>
      <c r="B2305">
        <v>-1</v>
      </c>
      <c r="C2305">
        <v>0</v>
      </c>
      <c r="D2305">
        <v>0</v>
      </c>
      <c r="E2305">
        <v>0</v>
      </c>
      <c r="F2305">
        <v>0</v>
      </c>
      <c r="G2305">
        <v>0</v>
      </c>
      <c r="H2305" s="2">
        <f>H2304+$H$2*(Table1[[#This Row],[debug'[0']]]-H2304)</f>
        <v>-0.16530796290474623</v>
      </c>
    </row>
    <row r="2306" spans="1:8" x14ac:dyDescent="0.25">
      <c r="A2306">
        <v>4600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 s="2">
        <f>H2305+$H$2*(Table1[[#This Row],[debug'[0']]]-H2305)</f>
        <v>-0.14972805444950288</v>
      </c>
    </row>
    <row r="2307" spans="1:8" x14ac:dyDescent="0.25">
      <c r="A2307">
        <v>4602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 s="2">
        <f>H2306+$H$2*(Table1[[#This Row],[debug'[0']]]-H2306)</f>
        <v>-0.13561651777265735</v>
      </c>
    </row>
    <row r="2308" spans="1:8" x14ac:dyDescent="0.25">
      <c r="A2308">
        <v>4604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 s="2">
        <f>H2307+$H$2*(Table1[[#This Row],[debug'[0']]]-H2307)</f>
        <v>-0.12283496209445705</v>
      </c>
    </row>
    <row r="2309" spans="1:8" x14ac:dyDescent="0.25">
      <c r="A2309">
        <v>4606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 s="2">
        <f>H2308+$H$2*(Table1[[#This Row],[debug'[0']]]-H2308)</f>
        <v>-0.11125803965885923</v>
      </c>
    </row>
    <row r="2310" spans="1:8" x14ac:dyDescent="0.25">
      <c r="A2310">
        <v>4608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s="2">
        <f>H2309+$H$2*(Table1[[#This Row],[debug'[0']]]-H2309)</f>
        <v>-0.10077221645750702</v>
      </c>
    </row>
    <row r="2311" spans="1:8" x14ac:dyDescent="0.25">
      <c r="A2311">
        <v>4610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 s="2">
        <f>H2310+$H$2*(Table1[[#This Row],[debug'[0']]]-H2310)</f>
        <v>-9.1274658810241077E-2</v>
      </c>
    </row>
    <row r="2312" spans="1:8" x14ac:dyDescent="0.25">
      <c r="A2312">
        <v>4612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 s="2">
        <f>H2311+$H$2*(Table1[[#This Row],[debug'[0']]]-H2311)</f>
        <v>-8.2672224882926026E-2</v>
      </c>
    </row>
    <row r="2313" spans="1:8" x14ac:dyDescent="0.25">
      <c r="A2313">
        <v>4614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 s="2">
        <f>H2312+$H$2*(Table1[[#This Row],[debug'[0']]]-H2312)</f>
        <v>-7.4880551252482316E-2</v>
      </c>
    </row>
    <row r="2314" spans="1:8" x14ac:dyDescent="0.25">
      <c r="A2314">
        <v>4616</v>
      </c>
      <c r="B2314">
        <v>0</v>
      </c>
      <c r="C2314">
        <v>-1</v>
      </c>
      <c r="D2314">
        <v>0</v>
      </c>
      <c r="E2314">
        <v>0</v>
      </c>
      <c r="F2314">
        <v>0</v>
      </c>
      <c r="G2314">
        <v>0</v>
      </c>
      <c r="H2314" s="2">
        <f>H2313+$H$2*(Table1[[#This Row],[debug'[0']]]-H2313)</f>
        <v>-6.782322556113575E-2</v>
      </c>
    </row>
    <row r="2315" spans="1:8" x14ac:dyDescent="0.25">
      <c r="A2315">
        <v>4618</v>
      </c>
      <c r="B2315">
        <v>-1</v>
      </c>
      <c r="C2315">
        <v>-1</v>
      </c>
      <c r="D2315">
        <v>0</v>
      </c>
      <c r="E2315">
        <v>0</v>
      </c>
      <c r="F2315">
        <v>0</v>
      </c>
      <c r="G2315">
        <v>0</v>
      </c>
      <c r="H2315" s="2">
        <f>H2314+$H$2*(Table1[[#This Row],[debug'[0']]]-H2314)</f>
        <v>-0.15567881675386069</v>
      </c>
    </row>
    <row r="2316" spans="1:8" x14ac:dyDescent="0.25">
      <c r="A2316">
        <v>4620</v>
      </c>
      <c r="B2316">
        <v>0</v>
      </c>
      <c r="C2316">
        <v>-1</v>
      </c>
      <c r="D2316">
        <v>0</v>
      </c>
      <c r="E2316">
        <v>0</v>
      </c>
      <c r="F2316">
        <v>0</v>
      </c>
      <c r="G2316">
        <v>0</v>
      </c>
      <c r="H2316" s="2">
        <f>H2315+$H$2*(Table1[[#This Row],[debug'[0']]]-H2315)</f>
        <v>-0.14100643394285628</v>
      </c>
    </row>
    <row r="2317" spans="1:8" x14ac:dyDescent="0.25">
      <c r="A2317">
        <v>4622</v>
      </c>
      <c r="B2317">
        <v>-1</v>
      </c>
      <c r="C2317">
        <v>-1</v>
      </c>
      <c r="D2317">
        <v>0</v>
      </c>
      <c r="E2317">
        <v>0</v>
      </c>
      <c r="F2317">
        <v>0</v>
      </c>
      <c r="G2317">
        <v>0</v>
      </c>
      <c r="H2317" s="2">
        <f>H2316+$H$2*(Table1[[#This Row],[debug'[0']]]-H2316)</f>
        <v>-0.22196467024103692</v>
      </c>
    </row>
    <row r="2318" spans="1:8" x14ac:dyDescent="0.25">
      <c r="A2318">
        <v>4624</v>
      </c>
      <c r="B2318">
        <v>-1</v>
      </c>
      <c r="C2318">
        <v>0</v>
      </c>
      <c r="D2318">
        <v>1</v>
      </c>
      <c r="E2318">
        <v>0</v>
      </c>
      <c r="F2318">
        <v>0</v>
      </c>
      <c r="G2318">
        <v>0</v>
      </c>
      <c r="H2318" s="2">
        <f>H2317+$H$2*(Table1[[#This Row],[debug'[0']]]-H2317)</f>
        <v>-0.29529277252715902</v>
      </c>
    </row>
    <row r="2319" spans="1:8" x14ac:dyDescent="0.25">
      <c r="A2319">
        <v>4626</v>
      </c>
      <c r="B2319">
        <v>0</v>
      </c>
      <c r="C2319">
        <v>0</v>
      </c>
      <c r="D2319">
        <v>1</v>
      </c>
      <c r="E2319">
        <v>0</v>
      </c>
      <c r="F2319">
        <v>0</v>
      </c>
      <c r="G2319">
        <v>0</v>
      </c>
      <c r="H2319" s="2">
        <f>H2318+$H$2*(Table1[[#This Row],[debug'[0']]]-H2318)</f>
        <v>-0.26746208438227448</v>
      </c>
    </row>
    <row r="2320" spans="1:8" x14ac:dyDescent="0.25">
      <c r="A2320">
        <v>4628</v>
      </c>
      <c r="B2320">
        <v>-1</v>
      </c>
      <c r="C2320">
        <v>0</v>
      </c>
      <c r="D2320">
        <v>0</v>
      </c>
      <c r="E2320">
        <v>0</v>
      </c>
      <c r="F2320">
        <v>0</v>
      </c>
      <c r="G2320">
        <v>0</v>
      </c>
      <c r="H2320" s="2">
        <f>H2319+$H$2*(Table1[[#This Row],[debug'[0']]]-H2319)</f>
        <v>-0.33650215640769326</v>
      </c>
    </row>
    <row r="2321" spans="1:8" x14ac:dyDescent="0.25">
      <c r="A2321">
        <v>4630</v>
      </c>
      <c r="B2321">
        <v>0</v>
      </c>
      <c r="C2321">
        <v>-1</v>
      </c>
      <c r="D2321">
        <v>0</v>
      </c>
      <c r="E2321">
        <v>0</v>
      </c>
      <c r="F2321">
        <v>0</v>
      </c>
      <c r="G2321">
        <v>0</v>
      </c>
      <c r="H2321" s="2">
        <f>H2320+$H$2*(Table1[[#This Row],[debug'[0']]]-H2320)</f>
        <v>-0.30478757533306727</v>
      </c>
    </row>
    <row r="2322" spans="1:8" x14ac:dyDescent="0.25">
      <c r="A2322">
        <v>4632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 s="2">
        <f>H2321+$H$2*(Table1[[#This Row],[debug'[0']]]-H2321)</f>
        <v>-0.27606202310591299</v>
      </c>
    </row>
    <row r="2323" spans="1:8" x14ac:dyDescent="0.25">
      <c r="A2323">
        <v>4634</v>
      </c>
      <c r="B2323">
        <v>1</v>
      </c>
      <c r="C2323">
        <v>-1</v>
      </c>
      <c r="D2323">
        <v>0</v>
      </c>
      <c r="E2323">
        <v>0</v>
      </c>
      <c r="F2323">
        <v>0</v>
      </c>
      <c r="G2323">
        <v>0</v>
      </c>
      <c r="H2323" s="2">
        <f>H2322+$H$2*(Table1[[#This Row],[debug'[0']]]-H2322)</f>
        <v>-0.15579601078647903</v>
      </c>
    </row>
    <row r="2324" spans="1:8" x14ac:dyDescent="0.25">
      <c r="A2324">
        <v>4636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 s="2">
        <f>H2323+$H$2*(Table1[[#This Row],[debug'[0']]]-H2323)</f>
        <v>-0.14111258269811708</v>
      </c>
    </row>
    <row r="2325" spans="1:8" x14ac:dyDescent="0.25">
      <c r="A2325">
        <v>4638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 s="2">
        <f>H2324+$H$2*(Table1[[#This Row],[debug'[0']]]-H2324)</f>
        <v>-0.12781303510411249</v>
      </c>
    </row>
    <row r="2326" spans="1:8" x14ac:dyDescent="0.25">
      <c r="A2326">
        <v>4640</v>
      </c>
      <c r="B2326">
        <v>-1</v>
      </c>
      <c r="C2326">
        <v>1</v>
      </c>
      <c r="D2326">
        <v>0</v>
      </c>
      <c r="E2326">
        <v>0</v>
      </c>
      <c r="F2326">
        <v>0</v>
      </c>
      <c r="G2326">
        <v>0</v>
      </c>
      <c r="H2326" s="2">
        <f>H2325+$H$2*(Table1[[#This Row],[debug'[0']]]-H2325)</f>
        <v>-0.21001471994832344</v>
      </c>
    </row>
    <row r="2327" spans="1:8" x14ac:dyDescent="0.25">
      <c r="A2327">
        <v>4642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 s="2">
        <f>H2326+$H$2*(Table1[[#This Row],[debug'[0']]]-H2326)</f>
        <v>-0.19022129890826231</v>
      </c>
    </row>
    <row r="2328" spans="1:8" x14ac:dyDescent="0.25">
      <c r="A2328">
        <v>4644</v>
      </c>
      <c r="B2328">
        <v>-1</v>
      </c>
      <c r="C2328">
        <v>1</v>
      </c>
      <c r="D2328">
        <v>-1</v>
      </c>
      <c r="E2328">
        <v>0</v>
      </c>
      <c r="F2328">
        <v>0</v>
      </c>
      <c r="G2328">
        <v>0</v>
      </c>
      <c r="H2328" s="2">
        <f>H2327+$H$2*(Table1[[#This Row],[debug'[0']]]-H2327)</f>
        <v>-0.26654114345976093</v>
      </c>
    </row>
    <row r="2329" spans="1:8" x14ac:dyDescent="0.25">
      <c r="A2329">
        <v>4646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 s="2">
        <f>H2328+$H$2*(Table1[[#This Row],[debug'[0']]]-H2328)</f>
        <v>-0.24142023251458269</v>
      </c>
    </row>
    <row r="2330" spans="1:8" x14ac:dyDescent="0.25">
      <c r="A2330">
        <v>4648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0</v>
      </c>
      <c r="H2330" s="2">
        <f>H2329+$H$2*(Table1[[#This Row],[debug'[0']]]-H2329)</f>
        <v>-0.21866691164771013</v>
      </c>
    </row>
    <row r="2331" spans="1:8" x14ac:dyDescent="0.25">
      <c r="A2331">
        <v>4650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 s="2">
        <f>H2330+$H$2*(Table1[[#This Row],[debug'[0']]]-H2330)</f>
        <v>-0.1980580407512417</v>
      </c>
    </row>
    <row r="2332" spans="1:8" x14ac:dyDescent="0.25">
      <c r="A2332">
        <v>4652</v>
      </c>
      <c r="B2332">
        <v>-1</v>
      </c>
      <c r="C2332">
        <v>1</v>
      </c>
      <c r="D2332">
        <v>0</v>
      </c>
      <c r="E2332">
        <v>0</v>
      </c>
      <c r="F2332">
        <v>0</v>
      </c>
      <c r="G2332">
        <v>0</v>
      </c>
      <c r="H2332" s="2">
        <f>H2331+$H$2*(Table1[[#This Row],[debug'[0']]]-H2331)</f>
        <v>-0.27363928978468083</v>
      </c>
    </row>
    <row r="2333" spans="1:8" x14ac:dyDescent="0.25">
      <c r="A2333">
        <v>4654</v>
      </c>
      <c r="B2333">
        <v>-1</v>
      </c>
      <c r="C2333">
        <v>0</v>
      </c>
      <c r="D2333">
        <v>0</v>
      </c>
      <c r="E2333">
        <v>0</v>
      </c>
      <c r="F2333">
        <v>0</v>
      </c>
      <c r="G2333">
        <v>0</v>
      </c>
      <c r="H2333" s="2">
        <f>H2332+$H$2*(Table1[[#This Row],[debug'[0']]]-H2332)</f>
        <v>-0.34209717391674216</v>
      </c>
    </row>
    <row r="2334" spans="1:8" x14ac:dyDescent="0.25">
      <c r="A2334">
        <v>4656</v>
      </c>
      <c r="B2334">
        <v>-1</v>
      </c>
      <c r="C2334">
        <v>1</v>
      </c>
      <c r="D2334">
        <v>0</v>
      </c>
      <c r="E2334">
        <v>0</v>
      </c>
      <c r="F2334">
        <v>0</v>
      </c>
      <c r="G2334">
        <v>0</v>
      </c>
      <c r="H2334" s="2">
        <f>H2333+$H$2*(Table1[[#This Row],[debug'[0']]]-H2333)</f>
        <v>-0.40410305447271594</v>
      </c>
    </row>
    <row r="2335" spans="1:8" x14ac:dyDescent="0.25">
      <c r="A2335">
        <v>4658</v>
      </c>
      <c r="B2335">
        <v>-1</v>
      </c>
      <c r="C2335">
        <v>1</v>
      </c>
      <c r="D2335">
        <v>0</v>
      </c>
      <c r="E2335">
        <v>0</v>
      </c>
      <c r="F2335">
        <v>0</v>
      </c>
      <c r="G2335">
        <v>0</v>
      </c>
      <c r="H2335" s="2">
        <f>H2334+$H$2*(Table1[[#This Row],[debug'[0']]]-H2334)</f>
        <v>-0.4602650184636693</v>
      </c>
    </row>
    <row r="2336" spans="1:8" x14ac:dyDescent="0.25">
      <c r="A2336">
        <v>4660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 s="2">
        <f>H2335+$H$2*(Table1[[#This Row],[debug'[0']]]-H2335)</f>
        <v>-0.41688606244237425</v>
      </c>
    </row>
    <row r="2337" spans="1:8" x14ac:dyDescent="0.25">
      <c r="A2337">
        <v>4662</v>
      </c>
      <c r="B2337">
        <v>0</v>
      </c>
      <c r="C2337">
        <v>1</v>
      </c>
      <c r="D2337">
        <v>0</v>
      </c>
      <c r="E2337">
        <v>0</v>
      </c>
      <c r="F2337">
        <v>0</v>
      </c>
      <c r="G2337">
        <v>0</v>
      </c>
      <c r="H2337" s="2">
        <f>H2336+$H$2*(Table1[[#This Row],[debug'[0']]]-H2336)</f>
        <v>-0.37759547670778609</v>
      </c>
    </row>
    <row r="2338" spans="1:8" x14ac:dyDescent="0.25">
      <c r="A2338">
        <v>4664</v>
      </c>
      <c r="B2338">
        <v>1</v>
      </c>
      <c r="C2338">
        <v>1</v>
      </c>
      <c r="D2338">
        <v>0</v>
      </c>
      <c r="E2338">
        <v>0</v>
      </c>
      <c r="F2338">
        <v>0</v>
      </c>
      <c r="G2338">
        <v>0</v>
      </c>
      <c r="H2338" s="2">
        <f>H2337+$H$2*(Table1[[#This Row],[debug'[0']]]-H2337)</f>
        <v>-0.24776016183047481</v>
      </c>
    </row>
    <row r="2339" spans="1:8" x14ac:dyDescent="0.25">
      <c r="A2339">
        <v>4666</v>
      </c>
      <c r="B2339">
        <v>1</v>
      </c>
      <c r="C2339">
        <v>1</v>
      </c>
      <c r="D2339">
        <v>1</v>
      </c>
      <c r="E2339">
        <v>0</v>
      </c>
      <c r="F2339">
        <v>0</v>
      </c>
      <c r="G2339">
        <v>0</v>
      </c>
      <c r="H2339" s="2">
        <f>H2338+$H$2*(Table1[[#This Row],[debug'[0']]]-H2338)</f>
        <v>-0.13016153709501588</v>
      </c>
    </row>
    <row r="2340" spans="1:8" x14ac:dyDescent="0.25">
      <c r="A2340">
        <v>4668</v>
      </c>
      <c r="B2340">
        <v>1</v>
      </c>
      <c r="C2340">
        <v>1</v>
      </c>
      <c r="D2340">
        <v>0</v>
      </c>
      <c r="E2340">
        <v>0</v>
      </c>
      <c r="F2340">
        <v>0</v>
      </c>
      <c r="G2340">
        <v>0</v>
      </c>
      <c r="H2340" s="2">
        <f>H2339+$H$2*(Table1[[#This Row],[debug'[0']]]-H2339)</f>
        <v>-2.3646321625792388E-2</v>
      </c>
    </row>
    <row r="2341" spans="1:8" x14ac:dyDescent="0.25">
      <c r="A2341">
        <v>4670</v>
      </c>
      <c r="B2341">
        <v>0</v>
      </c>
      <c r="C2341">
        <v>1</v>
      </c>
      <c r="D2341">
        <v>0</v>
      </c>
      <c r="E2341">
        <v>0</v>
      </c>
      <c r="F2341">
        <v>0</v>
      </c>
      <c r="G2341">
        <v>0</v>
      </c>
      <c r="H2341" s="2">
        <f>H2340+$H$2*(Table1[[#This Row],[debug'[0']]]-H2340)</f>
        <v>-2.1417708316672064E-2</v>
      </c>
    </row>
    <row r="2342" spans="1:8" x14ac:dyDescent="0.25">
      <c r="A2342">
        <v>4672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0</v>
      </c>
      <c r="H2342" s="2">
        <f>H2341+$H$2*(Table1[[#This Row],[debug'[0']]]-H2341)</f>
        <v>-1.9399136863540486E-2</v>
      </c>
    </row>
    <row r="2343" spans="1:8" x14ac:dyDescent="0.25">
      <c r="A2343">
        <v>4674</v>
      </c>
      <c r="B2343">
        <v>0</v>
      </c>
      <c r="C2343">
        <v>1</v>
      </c>
      <c r="D2343">
        <v>0</v>
      </c>
      <c r="E2343">
        <v>0</v>
      </c>
      <c r="F2343">
        <v>0</v>
      </c>
      <c r="G2343">
        <v>0</v>
      </c>
      <c r="H2343" s="2">
        <f>H2342+$H$2*(Table1[[#This Row],[debug'[0']]]-H2342)</f>
        <v>-1.7570811287846034E-2</v>
      </c>
    </row>
    <row r="2344" spans="1:8" x14ac:dyDescent="0.25">
      <c r="A2344">
        <v>4676</v>
      </c>
      <c r="B2344">
        <v>0</v>
      </c>
      <c r="C2344">
        <v>1</v>
      </c>
      <c r="D2344">
        <v>0</v>
      </c>
      <c r="E2344">
        <v>0</v>
      </c>
      <c r="F2344">
        <v>0</v>
      </c>
      <c r="G2344">
        <v>0</v>
      </c>
      <c r="H2344" s="2">
        <f>H2343+$H$2*(Table1[[#This Row],[debug'[0']]]-H2343)</f>
        <v>-1.5914801338060742E-2</v>
      </c>
    </row>
    <row r="2345" spans="1:8" x14ac:dyDescent="0.25">
      <c r="A2345">
        <v>4678</v>
      </c>
      <c r="B2345">
        <v>1</v>
      </c>
      <c r="C2345">
        <v>1</v>
      </c>
      <c r="D2345">
        <v>0</v>
      </c>
      <c r="E2345">
        <v>0</v>
      </c>
      <c r="F2345">
        <v>0</v>
      </c>
      <c r="G2345">
        <v>0</v>
      </c>
      <c r="H2345" s="2">
        <f>H2344+$H$2*(Table1[[#This Row],[debug'[0']]]-H2344)</f>
        <v>7.9832912958642838E-2</v>
      </c>
    </row>
    <row r="2346" spans="1:8" x14ac:dyDescent="0.25">
      <c r="A2346">
        <v>4680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0</v>
      </c>
      <c r="H2346" s="2">
        <f>H2345+$H$2*(Table1[[#This Row],[debug'[0']]]-H2345)</f>
        <v>0.16655661778037026</v>
      </c>
    </row>
    <row r="2347" spans="1:8" x14ac:dyDescent="0.25">
      <c r="A2347">
        <v>4682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 s="2">
        <f>H2346+$H$2*(Table1[[#This Row],[debug'[0']]]-H2346)</f>
        <v>0.15085902637560303</v>
      </c>
    </row>
    <row r="2348" spans="1:8" x14ac:dyDescent="0.25">
      <c r="A2348">
        <v>4684</v>
      </c>
      <c r="B2348">
        <v>0</v>
      </c>
      <c r="C2348">
        <v>1</v>
      </c>
      <c r="D2348">
        <v>0</v>
      </c>
      <c r="E2348">
        <v>0</v>
      </c>
      <c r="F2348">
        <v>0</v>
      </c>
      <c r="G2348">
        <v>0</v>
      </c>
      <c r="H2348" s="2">
        <f>H2347+$H$2*(Table1[[#This Row],[debug'[0']]]-H2347)</f>
        <v>0.13664089810592392</v>
      </c>
    </row>
    <row r="2349" spans="1:8" x14ac:dyDescent="0.25">
      <c r="A2349">
        <v>4686</v>
      </c>
      <c r="B2349">
        <v>0</v>
      </c>
      <c r="C2349">
        <v>1</v>
      </c>
      <c r="D2349">
        <v>0</v>
      </c>
      <c r="E2349">
        <v>0</v>
      </c>
      <c r="F2349">
        <v>0</v>
      </c>
      <c r="G2349">
        <v>0</v>
      </c>
      <c r="H2349" s="2">
        <f>H2348+$H$2*(Table1[[#This Row],[debug'[0']]]-H2348)</f>
        <v>0.12376279685583946</v>
      </c>
    </row>
    <row r="2350" spans="1:8" x14ac:dyDescent="0.25">
      <c r="A2350">
        <v>4688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0</v>
      </c>
      <c r="H2350" s="2">
        <f>H2349+$H$2*(Table1[[#This Row],[debug'[0']]]-H2349)</f>
        <v>0.11209842805413853</v>
      </c>
    </row>
    <row r="2351" spans="1:8" x14ac:dyDescent="0.25">
      <c r="A2351">
        <v>4690</v>
      </c>
      <c r="B2351">
        <v>1</v>
      </c>
      <c r="C2351">
        <v>1</v>
      </c>
      <c r="D2351">
        <v>0</v>
      </c>
      <c r="E2351">
        <v>0</v>
      </c>
      <c r="F2351">
        <v>1</v>
      </c>
      <c r="G2351">
        <v>0</v>
      </c>
      <c r="H2351" s="2">
        <f>H2350+$H$2*(Table1[[#This Row],[debug'[0']]]-H2350)</f>
        <v>0.19578117972021697</v>
      </c>
    </row>
    <row r="2352" spans="1:8" x14ac:dyDescent="0.25">
      <c r="A2352">
        <v>4692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 s="2">
        <f>H2351+$H$2*(Table1[[#This Row],[debug'[0']]]-H2351)</f>
        <v>0.27157701785030547</v>
      </c>
    </row>
    <row r="2353" spans="1:8" x14ac:dyDescent="0.25">
      <c r="A2353">
        <v>4694</v>
      </c>
      <c r="B2353">
        <v>1</v>
      </c>
      <c r="C2353">
        <v>0</v>
      </c>
      <c r="D2353">
        <v>0</v>
      </c>
      <c r="E2353">
        <v>0</v>
      </c>
      <c r="F2353">
        <v>1</v>
      </c>
      <c r="G2353">
        <v>0</v>
      </c>
      <c r="H2353" s="2">
        <f>H2352+$H$2*(Table1[[#This Row],[debug'[0']]]-H2352)</f>
        <v>0.34022926653312896</v>
      </c>
    </row>
    <row r="2354" spans="1:8" x14ac:dyDescent="0.25">
      <c r="A2354">
        <v>4696</v>
      </c>
      <c r="B2354">
        <v>0</v>
      </c>
      <c r="C2354">
        <v>0</v>
      </c>
      <c r="D2354">
        <v>1</v>
      </c>
      <c r="E2354">
        <v>0</v>
      </c>
      <c r="F2354">
        <v>0</v>
      </c>
      <c r="G2354">
        <v>0</v>
      </c>
      <c r="H2354" s="2">
        <f>H2353+$H$2*(Table1[[#This Row],[debug'[0']]]-H2353)</f>
        <v>0.3081634136048273</v>
      </c>
    </row>
    <row r="2355" spans="1:8" x14ac:dyDescent="0.25">
      <c r="A2355">
        <v>4698</v>
      </c>
      <c r="B2355">
        <v>0</v>
      </c>
      <c r="C2355">
        <v>0</v>
      </c>
      <c r="D2355">
        <v>0</v>
      </c>
      <c r="E2355">
        <v>0</v>
      </c>
      <c r="F2355">
        <v>1</v>
      </c>
      <c r="G2355">
        <v>0</v>
      </c>
      <c r="H2355" s="2">
        <f>H2354+$H$2*(Table1[[#This Row],[debug'[0']]]-H2354)</f>
        <v>0.27911969611624493</v>
      </c>
    </row>
    <row r="2356" spans="1:8" x14ac:dyDescent="0.25">
      <c r="A2356">
        <v>4700</v>
      </c>
      <c r="B2356">
        <v>-1</v>
      </c>
      <c r="C2356">
        <v>1</v>
      </c>
      <c r="D2356">
        <v>0</v>
      </c>
      <c r="E2356">
        <v>0</v>
      </c>
      <c r="F2356">
        <v>1</v>
      </c>
      <c r="G2356">
        <v>0</v>
      </c>
      <c r="H2356" s="2">
        <f>H2355+$H$2*(Table1[[#This Row],[debug'[0']]]-H2355)</f>
        <v>0.15856550490482083</v>
      </c>
    </row>
    <row r="2357" spans="1:8" x14ac:dyDescent="0.25">
      <c r="A2357">
        <v>4702</v>
      </c>
      <c r="B2357">
        <v>-1</v>
      </c>
      <c r="C2357">
        <v>0</v>
      </c>
      <c r="D2357">
        <v>0</v>
      </c>
      <c r="E2357">
        <v>0</v>
      </c>
      <c r="F2357">
        <v>1</v>
      </c>
      <c r="G2357">
        <v>0</v>
      </c>
      <c r="H2357" s="2">
        <f>H2356+$H$2*(Table1[[#This Row],[debug'[0']]]-H2356)</f>
        <v>4.9373278537474793E-2</v>
      </c>
    </row>
    <row r="2358" spans="1:8" x14ac:dyDescent="0.25">
      <c r="A2358">
        <v>4704</v>
      </c>
      <c r="B2358">
        <v>0</v>
      </c>
      <c r="C2358">
        <v>0</v>
      </c>
      <c r="D2358">
        <v>0</v>
      </c>
      <c r="E2358">
        <v>0</v>
      </c>
      <c r="F2358">
        <v>1</v>
      </c>
      <c r="G2358">
        <v>0</v>
      </c>
      <c r="H2358" s="2">
        <f>H2357+$H$2*(Table1[[#This Row],[debug'[0']]]-H2357)</f>
        <v>4.471995666336559E-2</v>
      </c>
    </row>
    <row r="2359" spans="1:8" x14ac:dyDescent="0.25">
      <c r="A2359">
        <v>4706</v>
      </c>
      <c r="B2359">
        <v>0</v>
      </c>
      <c r="C2359">
        <v>0</v>
      </c>
      <c r="D2359">
        <v>0</v>
      </c>
      <c r="E2359">
        <v>0</v>
      </c>
      <c r="F2359">
        <v>1</v>
      </c>
      <c r="G2359">
        <v>0</v>
      </c>
      <c r="H2359" s="2">
        <f>H2358+$H$2*(Table1[[#This Row],[debug'[0']]]-H2358)</f>
        <v>4.0505200043691091E-2</v>
      </c>
    </row>
    <row r="2360" spans="1:8" x14ac:dyDescent="0.25">
      <c r="A2360">
        <v>4708</v>
      </c>
      <c r="B2360">
        <v>-1</v>
      </c>
      <c r="C2360">
        <v>0</v>
      </c>
      <c r="D2360">
        <v>0</v>
      </c>
      <c r="E2360">
        <v>0</v>
      </c>
      <c r="F2360">
        <v>1</v>
      </c>
      <c r="G2360">
        <v>0</v>
      </c>
      <c r="H2360" s="2">
        <f>H2359+$H$2*(Table1[[#This Row],[debug'[0']]]-H2359)</f>
        <v>-5.7560104730686047E-2</v>
      </c>
    </row>
    <row r="2361" spans="1:8" x14ac:dyDescent="0.25">
      <c r="A2361">
        <v>4710</v>
      </c>
      <c r="B2361">
        <v>0</v>
      </c>
      <c r="C2361">
        <v>0</v>
      </c>
      <c r="D2361">
        <v>-1</v>
      </c>
      <c r="E2361">
        <v>0</v>
      </c>
      <c r="F2361">
        <v>0</v>
      </c>
      <c r="G2361">
        <v>0</v>
      </c>
      <c r="H2361" s="2">
        <f>H2360+$H$2*(Table1[[#This Row],[debug'[0']]]-H2360)</f>
        <v>-5.2135192665832573E-2</v>
      </c>
    </row>
    <row r="2362" spans="1:8" x14ac:dyDescent="0.25">
      <c r="A2362">
        <v>4712</v>
      </c>
      <c r="B2362">
        <v>-1</v>
      </c>
      <c r="C2362">
        <v>0</v>
      </c>
      <c r="D2362">
        <v>0</v>
      </c>
      <c r="E2362">
        <v>0</v>
      </c>
      <c r="F2362">
        <v>0</v>
      </c>
      <c r="G2362">
        <v>0</v>
      </c>
      <c r="H2362" s="2">
        <f>H2361+$H$2*(Table1[[#This Row],[debug'[0']]]-H2361)</f>
        <v>-0.14146934612535231</v>
      </c>
    </row>
    <row r="2363" spans="1:8" x14ac:dyDescent="0.25">
      <c r="A2363">
        <v>4714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 s="2">
        <f>H2362+$H$2*(Table1[[#This Row],[debug'[0']]]-H2362)</f>
        <v>-0.12813617437048555</v>
      </c>
    </row>
    <row r="2364" spans="1:8" x14ac:dyDescent="0.25">
      <c r="A2364">
        <v>4716</v>
      </c>
      <c r="B2364">
        <v>-1</v>
      </c>
      <c r="C2364">
        <v>0</v>
      </c>
      <c r="D2364">
        <v>0</v>
      </c>
      <c r="E2364">
        <v>0</v>
      </c>
      <c r="F2364">
        <v>0</v>
      </c>
      <c r="G2364">
        <v>0</v>
      </c>
      <c r="H2364" s="2">
        <f>H2363+$H$2*(Table1[[#This Row],[debug'[0']]]-H2363)</f>
        <v>-0.2103074040563368</v>
      </c>
    </row>
    <row r="2365" spans="1:8" x14ac:dyDescent="0.25">
      <c r="A2365">
        <v>4718</v>
      </c>
      <c r="B2365">
        <v>0</v>
      </c>
      <c r="C2365">
        <v>-1</v>
      </c>
      <c r="D2365">
        <v>0</v>
      </c>
      <c r="E2365">
        <v>0</v>
      </c>
      <c r="F2365">
        <v>0</v>
      </c>
      <c r="G2365">
        <v>0</v>
      </c>
      <c r="H2365" s="2">
        <f>H2364+$H$2*(Table1[[#This Row],[debug'[0']]]-H2364)</f>
        <v>-0.19048639818896895</v>
      </c>
    </row>
    <row r="2366" spans="1:8" x14ac:dyDescent="0.25">
      <c r="A2366">
        <v>4720</v>
      </c>
      <c r="B2366">
        <v>0</v>
      </c>
      <c r="C2366">
        <v>-1</v>
      </c>
      <c r="D2366">
        <v>0</v>
      </c>
      <c r="E2366">
        <v>0</v>
      </c>
      <c r="F2366">
        <v>0</v>
      </c>
      <c r="G2366">
        <v>0</v>
      </c>
      <c r="H2366" s="2">
        <f>H2365+$H$2*(Table1[[#This Row],[debug'[0']]]-H2365)</f>
        <v>-0.17253347811419162</v>
      </c>
    </row>
    <row r="2367" spans="1:8" x14ac:dyDescent="0.25">
      <c r="A2367">
        <v>4722</v>
      </c>
      <c r="B2367">
        <v>0</v>
      </c>
      <c r="C2367">
        <v>-1</v>
      </c>
      <c r="D2367">
        <v>0</v>
      </c>
      <c r="E2367">
        <v>0</v>
      </c>
      <c r="F2367">
        <v>0</v>
      </c>
      <c r="G2367">
        <v>0</v>
      </c>
      <c r="H2367" s="2">
        <f>H2366+$H$2*(Table1[[#This Row],[debug'[0']]]-H2366)</f>
        <v>-0.15627258089393642</v>
      </c>
    </row>
    <row r="2368" spans="1:8" x14ac:dyDescent="0.25">
      <c r="A2368">
        <v>4724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 s="2">
        <f>H2367+$H$2*(Table1[[#This Row],[debug'[0']]]-H2367)</f>
        <v>-0.14154423713111919</v>
      </c>
    </row>
    <row r="2369" spans="1:8" x14ac:dyDescent="0.25">
      <c r="A2369">
        <v>4726</v>
      </c>
      <c r="B2369">
        <v>1</v>
      </c>
      <c r="C2369">
        <v>-1</v>
      </c>
      <c r="D2369">
        <v>1</v>
      </c>
      <c r="E2369">
        <v>0</v>
      </c>
      <c r="F2369">
        <v>0</v>
      </c>
      <c r="G2369">
        <v>0</v>
      </c>
      <c r="H2369" s="2">
        <f>H2368+$H$2*(Table1[[#This Row],[debug'[0']]]-H2368)</f>
        <v>-3.3956227457552515E-2</v>
      </c>
    </row>
    <row r="2370" spans="1:8" x14ac:dyDescent="0.25">
      <c r="A2370">
        <v>4728</v>
      </c>
      <c r="B2370">
        <v>1</v>
      </c>
      <c r="C2370">
        <v>-1</v>
      </c>
      <c r="D2370">
        <v>0</v>
      </c>
      <c r="E2370">
        <v>0</v>
      </c>
      <c r="F2370">
        <v>0</v>
      </c>
      <c r="G2370">
        <v>0</v>
      </c>
      <c r="H2370" s="2">
        <f>H2369+$H$2*(Table1[[#This Row],[debug'[0']]]-H2369)</f>
        <v>6.3491851191869397E-2</v>
      </c>
    </row>
    <row r="2371" spans="1:8" x14ac:dyDescent="0.25">
      <c r="A2371">
        <v>4730</v>
      </c>
      <c r="B2371">
        <v>0</v>
      </c>
      <c r="C2371">
        <v>-1</v>
      </c>
      <c r="D2371">
        <v>0</v>
      </c>
      <c r="E2371">
        <v>0</v>
      </c>
      <c r="F2371">
        <v>0</v>
      </c>
      <c r="G2371">
        <v>0</v>
      </c>
      <c r="H2371" s="2">
        <f>H2370+$H$2*(Table1[[#This Row],[debug'[0']]]-H2370)</f>
        <v>5.7507885193853601E-2</v>
      </c>
    </row>
    <row r="2372" spans="1:8" x14ac:dyDescent="0.25">
      <c r="A2372">
        <v>4732</v>
      </c>
      <c r="B2372">
        <v>1</v>
      </c>
      <c r="C2372">
        <v>-1</v>
      </c>
      <c r="D2372">
        <v>0</v>
      </c>
      <c r="E2372">
        <v>0</v>
      </c>
      <c r="F2372">
        <v>0</v>
      </c>
      <c r="G2372">
        <v>0</v>
      </c>
      <c r="H2372" s="2">
        <f>H2371+$H$2*(Table1[[#This Row],[debug'[0']]]-H2371)</f>
        <v>0.14633567431209252</v>
      </c>
    </row>
    <row r="2373" spans="1:8" x14ac:dyDescent="0.25">
      <c r="A2373">
        <v>4734</v>
      </c>
      <c r="B2373">
        <v>-1</v>
      </c>
      <c r="C2373">
        <v>-1</v>
      </c>
      <c r="D2373">
        <v>0</v>
      </c>
      <c r="E2373">
        <v>0</v>
      </c>
      <c r="F2373">
        <v>0</v>
      </c>
      <c r="G2373">
        <v>0</v>
      </c>
      <c r="H2373" s="2">
        <f>H2372+$H$2*(Table1[[#This Row],[debug'[0']]]-H2372)</f>
        <v>3.8296082323089384E-2</v>
      </c>
    </row>
    <row r="2374" spans="1:8" x14ac:dyDescent="0.25">
      <c r="A2374">
        <v>4736</v>
      </c>
      <c r="B2374">
        <v>0</v>
      </c>
      <c r="C2374">
        <v>-1</v>
      </c>
      <c r="D2374">
        <v>0</v>
      </c>
      <c r="E2374">
        <v>0</v>
      </c>
      <c r="F2374">
        <v>0</v>
      </c>
      <c r="G2374">
        <v>0</v>
      </c>
      <c r="H2374" s="2">
        <f>H2373+$H$2*(Table1[[#This Row],[debug'[0']]]-H2373)</f>
        <v>3.4686761596464756E-2</v>
      </c>
    </row>
    <row r="2375" spans="1:8" x14ac:dyDescent="0.25">
      <c r="A2375">
        <v>4738</v>
      </c>
      <c r="B2375">
        <v>0</v>
      </c>
      <c r="C2375">
        <v>-1</v>
      </c>
      <c r="D2375">
        <v>0</v>
      </c>
      <c r="E2375">
        <v>0</v>
      </c>
      <c r="F2375">
        <v>0</v>
      </c>
      <c r="G2375">
        <v>0</v>
      </c>
      <c r="H2375" s="2">
        <f>H2374+$H$2*(Table1[[#This Row],[debug'[0']]]-H2374)</f>
        <v>3.1417611334216528E-2</v>
      </c>
    </row>
    <row r="2376" spans="1:8" x14ac:dyDescent="0.25">
      <c r="A2376">
        <v>4740</v>
      </c>
      <c r="B2376">
        <v>-1</v>
      </c>
      <c r="C2376">
        <v>-1</v>
      </c>
      <c r="D2376">
        <v>0</v>
      </c>
      <c r="E2376">
        <v>0</v>
      </c>
      <c r="F2376">
        <v>0</v>
      </c>
      <c r="G2376">
        <v>0</v>
      </c>
      <c r="H2376" s="2">
        <f>H2375+$H$2*(Table1[[#This Row],[debug'[0']]]-H2375)</f>
        <v>-6.5791208382304692E-2</v>
      </c>
    </row>
    <row r="2377" spans="1:8" x14ac:dyDescent="0.25">
      <c r="A2377">
        <v>4742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 s="2">
        <f>H2376+$H$2*(Table1[[#This Row],[debug'[0']]]-H2376)</f>
        <v>-5.9590533074565383E-2</v>
      </c>
    </row>
    <row r="2378" spans="1:8" x14ac:dyDescent="0.25">
      <c r="A2378">
        <v>4744</v>
      </c>
      <c r="B2378">
        <v>-1</v>
      </c>
      <c r="C2378">
        <v>0</v>
      </c>
      <c r="D2378">
        <v>0</v>
      </c>
      <c r="E2378">
        <v>0</v>
      </c>
      <c r="F2378">
        <v>0</v>
      </c>
      <c r="G2378">
        <v>0</v>
      </c>
      <c r="H2378" s="2">
        <f>H2377+$H$2*(Table1[[#This Row],[debug'[0']]]-H2377)</f>
        <v>-0.14822203725434255</v>
      </c>
    </row>
    <row r="2379" spans="1:8" x14ac:dyDescent="0.25">
      <c r="A2379">
        <v>4746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 s="2">
        <f>H2378+$H$2*(Table1[[#This Row],[debug'[0']]]-H2378)</f>
        <v>-0.1342524393541919</v>
      </c>
    </row>
    <row r="2380" spans="1:8" x14ac:dyDescent="0.25">
      <c r="A2380">
        <v>4748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 s="2">
        <f>H2379+$H$2*(Table1[[#This Row],[debug'[0']]]-H2379)</f>
        <v>-0.12159944503814274</v>
      </c>
    </row>
    <row r="2381" spans="1:8" x14ac:dyDescent="0.25">
      <c r="A2381">
        <v>4750</v>
      </c>
      <c r="B2381">
        <v>0</v>
      </c>
      <c r="C2381">
        <v>1</v>
      </c>
      <c r="D2381">
        <v>0</v>
      </c>
      <c r="E2381">
        <v>0</v>
      </c>
      <c r="F2381">
        <v>0</v>
      </c>
      <c r="G2381">
        <v>0</v>
      </c>
      <c r="H2381" s="2">
        <f>H2380+$H$2*(Table1[[#This Row],[debug'[0']]]-H2380)</f>
        <v>-0.11013896734176999</v>
      </c>
    </row>
    <row r="2382" spans="1:8" x14ac:dyDescent="0.25">
      <c r="A2382">
        <v>4752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 s="2">
        <f>H2381+$H$2*(Table1[[#This Row],[debug'[0']]]-H2381)</f>
        <v>-9.9758614221523864E-2</v>
      </c>
    </row>
    <row r="2383" spans="1:8" x14ac:dyDescent="0.25">
      <c r="A2383">
        <v>4754</v>
      </c>
      <c r="B2383">
        <v>0</v>
      </c>
      <c r="C2383">
        <v>0</v>
      </c>
      <c r="D2383">
        <v>0</v>
      </c>
      <c r="E2383">
        <v>0</v>
      </c>
      <c r="F2383">
        <v>-1</v>
      </c>
      <c r="G2383">
        <v>0</v>
      </c>
      <c r="H2383" s="2">
        <f>H2382+$H$2*(Table1[[#This Row],[debug'[0']]]-H2382)</f>
        <v>-9.0356586334404743E-2</v>
      </c>
    </row>
    <row r="2384" spans="1:8" x14ac:dyDescent="0.25">
      <c r="A2384">
        <v>4756</v>
      </c>
      <c r="B2384">
        <v>0</v>
      </c>
      <c r="C2384">
        <v>0</v>
      </c>
      <c r="D2384">
        <v>0</v>
      </c>
      <c r="E2384">
        <v>0</v>
      </c>
      <c r="F2384">
        <v>-1</v>
      </c>
      <c r="G2384">
        <v>0</v>
      </c>
      <c r="H2384" s="2">
        <f>H2383+$H$2*(Table1[[#This Row],[debug'[0']]]-H2383)</f>
        <v>-8.1840678699456215E-2</v>
      </c>
    </row>
    <row r="2385" spans="1:8" x14ac:dyDescent="0.25">
      <c r="A2385">
        <v>4758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 s="2">
        <f>H2384+$H$2*(Table1[[#This Row],[debug'[0']]]-H2384)</f>
        <v>-7.4127376450445787E-2</v>
      </c>
    </row>
    <row r="2386" spans="1:8" x14ac:dyDescent="0.25">
      <c r="A2386">
        <v>4760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 s="2">
        <f>H2385+$H$2*(Table1[[#This Row],[debug'[0']]]-H2385)</f>
        <v>-6.7141035811847619E-2</v>
      </c>
    </row>
    <row r="2387" spans="1:8" x14ac:dyDescent="0.25">
      <c r="A2387">
        <v>4762</v>
      </c>
      <c r="B2387">
        <v>0</v>
      </c>
      <c r="C2387">
        <v>-1</v>
      </c>
      <c r="D2387">
        <v>0</v>
      </c>
      <c r="E2387">
        <v>0</v>
      </c>
      <c r="F2387">
        <v>0</v>
      </c>
      <c r="G2387">
        <v>0</v>
      </c>
      <c r="H2387" s="2">
        <f>H2386+$H$2*(Table1[[#This Row],[debug'[0']]]-H2386)</f>
        <v>-6.0813142266020331E-2</v>
      </c>
    </row>
    <row r="2388" spans="1:8" x14ac:dyDescent="0.25">
      <c r="A2388">
        <v>4764</v>
      </c>
      <c r="B2388">
        <v>0</v>
      </c>
      <c r="C2388">
        <v>-1</v>
      </c>
      <c r="D2388">
        <v>0</v>
      </c>
      <c r="E2388">
        <v>0</v>
      </c>
      <c r="F2388">
        <v>0</v>
      </c>
      <c r="G2388">
        <v>0</v>
      </c>
      <c r="H2388" s="2">
        <f>H2387+$H$2*(Table1[[#This Row],[debug'[0']]]-H2387)</f>
        <v>-5.508163863648112E-2</v>
      </c>
    </row>
    <row r="2389" spans="1:8" x14ac:dyDescent="0.25">
      <c r="A2389">
        <v>4766</v>
      </c>
      <c r="B2389">
        <v>0</v>
      </c>
      <c r="C2389">
        <v>-1</v>
      </c>
      <c r="D2389">
        <v>0</v>
      </c>
      <c r="E2389">
        <v>0</v>
      </c>
      <c r="F2389">
        <v>0</v>
      </c>
      <c r="G2389">
        <v>0</v>
      </c>
      <c r="H2389" s="2">
        <f>H2388+$H$2*(Table1[[#This Row],[debug'[0']]]-H2388)</f>
        <v>-4.9890316497839413E-2</v>
      </c>
    </row>
    <row r="2390" spans="1:8" x14ac:dyDescent="0.25">
      <c r="A2390">
        <v>4768</v>
      </c>
      <c r="B2390">
        <v>-1</v>
      </c>
      <c r="C2390">
        <v>-1</v>
      </c>
      <c r="D2390">
        <v>0</v>
      </c>
      <c r="E2390">
        <v>0</v>
      </c>
      <c r="F2390">
        <v>0</v>
      </c>
      <c r="G2390">
        <v>0</v>
      </c>
      <c r="H2390" s="2">
        <f>H2389+$H$2*(Table1[[#This Row],[debug'[0']]]-H2389)</f>
        <v>-0.13943604455168673</v>
      </c>
    </row>
    <row r="2391" spans="1:8" x14ac:dyDescent="0.25">
      <c r="A2391">
        <v>4770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 s="2">
        <f>H2390+$H$2*(Table1[[#This Row],[debug'[0']]]-H2390)</f>
        <v>-0.12629450695541078</v>
      </c>
    </row>
    <row r="2392" spans="1:8" x14ac:dyDescent="0.25">
      <c r="A2392">
        <v>4772</v>
      </c>
      <c r="B2392">
        <v>-1</v>
      </c>
      <c r="C2392">
        <v>0</v>
      </c>
      <c r="D2392">
        <v>0</v>
      </c>
      <c r="E2392">
        <v>0</v>
      </c>
      <c r="F2392">
        <v>0</v>
      </c>
      <c r="G2392">
        <v>0</v>
      </c>
      <c r="H2392" s="2">
        <f>H2391+$H$2*(Table1[[#This Row],[debug'[0']]]-H2391)</f>
        <v>-0.20863930970590866</v>
      </c>
    </row>
    <row r="2393" spans="1:8" x14ac:dyDescent="0.25">
      <c r="A2393">
        <v>4774</v>
      </c>
      <c r="B2393">
        <v>-1</v>
      </c>
      <c r="C2393">
        <v>0</v>
      </c>
      <c r="D2393">
        <v>0</v>
      </c>
      <c r="E2393">
        <v>0</v>
      </c>
      <c r="F2393">
        <v>0</v>
      </c>
      <c r="G2393">
        <v>0</v>
      </c>
      <c r="H2393" s="2">
        <f>H2392+$H$2*(Table1[[#This Row],[debug'[0']]]-H2392)</f>
        <v>-0.28322329763493859</v>
      </c>
    </row>
    <row r="2394" spans="1:8" x14ac:dyDescent="0.25">
      <c r="A2394">
        <v>4776</v>
      </c>
      <c r="B2394">
        <v>-1</v>
      </c>
      <c r="C2394">
        <v>0</v>
      </c>
      <c r="D2394">
        <v>0</v>
      </c>
      <c r="E2394">
        <v>0</v>
      </c>
      <c r="F2394">
        <v>0</v>
      </c>
      <c r="G2394">
        <v>0</v>
      </c>
      <c r="H2394" s="2">
        <f>H2393+$H$2*(Table1[[#This Row],[debug'[0']]]-H2393)</f>
        <v>-0.35077791030737043</v>
      </c>
    </row>
    <row r="2395" spans="1:8" x14ac:dyDescent="0.25">
      <c r="A2395">
        <v>4778</v>
      </c>
      <c r="B2395">
        <v>-1</v>
      </c>
      <c r="C2395">
        <v>0</v>
      </c>
      <c r="D2395">
        <v>0</v>
      </c>
      <c r="E2395">
        <v>0</v>
      </c>
      <c r="F2395">
        <v>0</v>
      </c>
      <c r="G2395">
        <v>0</v>
      </c>
      <c r="H2395" s="2">
        <f>H2394+$H$2*(Table1[[#This Row],[debug'[0']]]-H2394)</f>
        <v>-0.41196565073316777</v>
      </c>
    </row>
    <row r="2396" spans="1:8" x14ac:dyDescent="0.25">
      <c r="A2396">
        <v>4780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 s="2">
        <f>H2395+$H$2*(Table1[[#This Row],[debug'[0']]]-H2395)</f>
        <v>-0.37313880287692802</v>
      </c>
    </row>
    <row r="2397" spans="1:8" x14ac:dyDescent="0.25">
      <c r="A2397">
        <v>4782</v>
      </c>
      <c r="B2397">
        <v>1</v>
      </c>
      <c r="C2397">
        <v>1</v>
      </c>
      <c r="D2397">
        <v>0</v>
      </c>
      <c r="E2397">
        <v>0</v>
      </c>
      <c r="F2397">
        <v>0</v>
      </c>
      <c r="G2397">
        <v>0</v>
      </c>
      <c r="H2397" s="2">
        <f>H2396+$H$2*(Table1[[#This Row],[debug'[0']]]-H2396)</f>
        <v>-0.24372351961261082</v>
      </c>
    </row>
    <row r="2398" spans="1:8" x14ac:dyDescent="0.25">
      <c r="A2398">
        <v>4784</v>
      </c>
      <c r="B2398">
        <v>-1</v>
      </c>
      <c r="C2398">
        <v>1</v>
      </c>
      <c r="D2398">
        <v>1</v>
      </c>
      <c r="E2398">
        <v>0</v>
      </c>
      <c r="F2398">
        <v>0</v>
      </c>
      <c r="G2398">
        <v>0</v>
      </c>
      <c r="H2398" s="2">
        <f>H2397+$H$2*(Table1[[#This Row],[debug'[0']]]-H2397)</f>
        <v>-0.31500089865864384</v>
      </c>
    </row>
    <row r="2399" spans="1:8" x14ac:dyDescent="0.25">
      <c r="A2399">
        <v>4786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 s="2">
        <f>H2398+$H$2*(Table1[[#This Row],[debug'[0']]]-H2398)</f>
        <v>-0.28531276338563849</v>
      </c>
    </row>
    <row r="2400" spans="1:8" x14ac:dyDescent="0.25">
      <c r="A2400">
        <v>4788</v>
      </c>
      <c r="B2400">
        <v>0</v>
      </c>
      <c r="C2400">
        <v>1</v>
      </c>
      <c r="D2400">
        <v>0</v>
      </c>
      <c r="E2400">
        <v>0</v>
      </c>
      <c r="F2400">
        <v>0</v>
      </c>
      <c r="G2400">
        <v>0</v>
      </c>
      <c r="H2400" s="2">
        <f>H2399+$H$2*(Table1[[#This Row],[debug'[0']]]-H2399)</f>
        <v>-0.25842266894280674</v>
      </c>
    </row>
    <row r="2401" spans="1:8" x14ac:dyDescent="0.25">
      <c r="A2401">
        <v>4790</v>
      </c>
      <c r="B2401">
        <v>0</v>
      </c>
      <c r="C2401">
        <v>0</v>
      </c>
      <c r="D2401">
        <v>1</v>
      </c>
      <c r="E2401">
        <v>0</v>
      </c>
      <c r="F2401">
        <v>0</v>
      </c>
      <c r="G2401">
        <v>0</v>
      </c>
      <c r="H2401" s="2">
        <f>H2400+$H$2*(Table1[[#This Row],[debug'[0']]]-H2400)</f>
        <v>-0.23406690619465309</v>
      </c>
    </row>
    <row r="2402" spans="1:8" x14ac:dyDescent="0.25">
      <c r="A2402">
        <v>4792</v>
      </c>
      <c r="B2402">
        <v>1</v>
      </c>
      <c r="C2402">
        <v>0</v>
      </c>
      <c r="D2402">
        <v>1</v>
      </c>
      <c r="E2402">
        <v>0</v>
      </c>
      <c r="F2402">
        <v>0</v>
      </c>
      <c r="G2402">
        <v>0</v>
      </c>
      <c r="H2402" s="2">
        <f>H2401+$H$2*(Table1[[#This Row],[debug'[0']]]-H2401)</f>
        <v>-0.11775884039847091</v>
      </c>
    </row>
    <row r="2403" spans="1:8" x14ac:dyDescent="0.25">
      <c r="A2403">
        <v>4794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 s="2">
        <f>H2402+$H$2*(Table1[[#This Row],[debug'[0']]]-H2402)</f>
        <v>-1.2412551554044457E-2</v>
      </c>
    </row>
    <row r="2404" spans="1:8" x14ac:dyDescent="0.25">
      <c r="A2404">
        <v>4796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 s="2">
        <f>H2403+$H$2*(Table1[[#This Row],[debug'[0']]]-H2403)</f>
        <v>-1.1242696130809738E-2</v>
      </c>
    </row>
    <row r="2405" spans="1:8" x14ac:dyDescent="0.25">
      <c r="A2405">
        <v>4798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0</v>
      </c>
      <c r="H2405" s="2">
        <f>H2404+$H$2*(Table1[[#This Row],[debug'[0']]]-H2404)</f>
        <v>-1.018309698367691E-2</v>
      </c>
    </row>
    <row r="2406" spans="1:8" x14ac:dyDescent="0.25">
      <c r="A2406">
        <v>4800</v>
      </c>
      <c r="B2406">
        <v>-1</v>
      </c>
      <c r="C2406">
        <v>1</v>
      </c>
      <c r="D2406">
        <v>0</v>
      </c>
      <c r="E2406">
        <v>0</v>
      </c>
      <c r="F2406">
        <v>0</v>
      </c>
      <c r="G2406">
        <v>0</v>
      </c>
      <c r="H2406" s="2">
        <f>H2405+$H$2*(Table1[[#This Row],[debug'[0']]]-H2405)</f>
        <v>-0.10347114231112935</v>
      </c>
    </row>
    <row r="2407" spans="1:8" x14ac:dyDescent="0.25">
      <c r="A2407">
        <v>4802</v>
      </c>
      <c r="B2407">
        <v>-1</v>
      </c>
      <c r="C2407">
        <v>1</v>
      </c>
      <c r="D2407">
        <v>0</v>
      </c>
      <c r="E2407">
        <v>0</v>
      </c>
      <c r="F2407">
        <v>0</v>
      </c>
      <c r="G2407">
        <v>0</v>
      </c>
      <c r="H2407" s="2">
        <f>H2406+$H$2*(Table1[[#This Row],[debug'[0']]]-H2406)</f>
        <v>-0.18796699650252752</v>
      </c>
    </row>
    <row r="2408" spans="1:8" x14ac:dyDescent="0.25">
      <c r="A2408">
        <v>4804</v>
      </c>
      <c r="B2408">
        <v>-1</v>
      </c>
      <c r="C2408">
        <v>1</v>
      </c>
      <c r="D2408">
        <v>0</v>
      </c>
      <c r="E2408">
        <v>0</v>
      </c>
      <c r="F2408">
        <v>0</v>
      </c>
      <c r="G2408">
        <v>0</v>
      </c>
      <c r="H2408" s="2">
        <f>H2407+$H$2*(Table1[[#This Row],[debug'[0']]]-H2407)</f>
        <v>-0.26449930405033095</v>
      </c>
    </row>
    <row r="2409" spans="1:8" x14ac:dyDescent="0.25">
      <c r="A2409">
        <v>4806</v>
      </c>
      <c r="B2409">
        <v>-1</v>
      </c>
      <c r="C2409">
        <v>0</v>
      </c>
      <c r="D2409">
        <v>-1</v>
      </c>
      <c r="E2409">
        <v>0</v>
      </c>
      <c r="F2409">
        <v>0</v>
      </c>
      <c r="G2409">
        <v>0</v>
      </c>
      <c r="H2409" s="2">
        <f>H2408+$H$2*(Table1[[#This Row],[debug'[0']]]-H2408)</f>
        <v>-0.33381861154350079</v>
      </c>
    </row>
    <row r="2410" spans="1:8" x14ac:dyDescent="0.25">
      <c r="A2410">
        <v>4808</v>
      </c>
      <c r="B2410">
        <v>-1</v>
      </c>
      <c r="C2410">
        <v>0</v>
      </c>
      <c r="D2410">
        <v>-1</v>
      </c>
      <c r="E2410">
        <v>0</v>
      </c>
      <c r="F2410">
        <v>0</v>
      </c>
      <c r="G2410">
        <v>0</v>
      </c>
      <c r="H2410" s="2">
        <f>H2409+$H$2*(Table1[[#This Row],[debug'[0']]]-H2409)</f>
        <v>-0.39660472822149639</v>
      </c>
    </row>
    <row r="2411" spans="1:8" x14ac:dyDescent="0.25">
      <c r="A2411">
        <v>4810</v>
      </c>
      <c r="B2411">
        <v>-1</v>
      </c>
      <c r="C2411">
        <v>0</v>
      </c>
      <c r="D2411">
        <v>0</v>
      </c>
      <c r="E2411">
        <v>0</v>
      </c>
      <c r="F2411">
        <v>0</v>
      </c>
      <c r="G2411">
        <v>0</v>
      </c>
      <c r="H2411" s="2">
        <f>H2410+$H$2*(Table1[[#This Row],[debug'[0']]]-H2410)</f>
        <v>-0.45347339281240129</v>
      </c>
    </row>
    <row r="2412" spans="1:8" x14ac:dyDescent="0.25">
      <c r="A2412">
        <v>4812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 s="2">
        <f>H2411+$H$2*(Table1[[#This Row],[debug'[0']]]-H2411)</f>
        <v>-0.41073453242866492</v>
      </c>
    </row>
    <row r="2413" spans="1:8" x14ac:dyDescent="0.25">
      <c r="A2413">
        <v>4814</v>
      </c>
      <c r="B2413">
        <v>-2</v>
      </c>
      <c r="C2413">
        <v>1</v>
      </c>
      <c r="D2413">
        <v>0</v>
      </c>
      <c r="E2413">
        <v>0</v>
      </c>
      <c r="F2413">
        <v>0</v>
      </c>
      <c r="G2413">
        <v>0</v>
      </c>
      <c r="H2413" s="2">
        <f>H2412+$H$2*(Table1[[#This Row],[debug'[0']]]-H2412)</f>
        <v>-0.56051927395444656</v>
      </c>
    </row>
    <row r="2414" spans="1:8" x14ac:dyDescent="0.25">
      <c r="A2414">
        <v>4816</v>
      </c>
      <c r="B2414">
        <v>-1</v>
      </c>
      <c r="C2414">
        <v>1</v>
      </c>
      <c r="D2414">
        <v>0</v>
      </c>
      <c r="E2414">
        <v>0</v>
      </c>
      <c r="F2414">
        <v>0</v>
      </c>
      <c r="G2414">
        <v>0</v>
      </c>
      <c r="H2414" s="2">
        <f>H2413+$H$2*(Table1[[#This Row],[debug'[0']]]-H2413)</f>
        <v>-0.60193935656461717</v>
      </c>
    </row>
    <row r="2415" spans="1:8" x14ac:dyDescent="0.25">
      <c r="A2415">
        <v>4818</v>
      </c>
      <c r="B2415">
        <v>-1</v>
      </c>
      <c r="C2415">
        <v>0</v>
      </c>
      <c r="D2415">
        <v>0</v>
      </c>
      <c r="E2415">
        <v>0</v>
      </c>
      <c r="F2415">
        <v>0</v>
      </c>
      <c r="G2415">
        <v>0</v>
      </c>
      <c r="H2415" s="2">
        <f>H2414+$H$2*(Table1[[#This Row],[debug'[0']]]-H2414)</f>
        <v>-0.63945568835761191</v>
      </c>
    </row>
    <row r="2416" spans="1:8" x14ac:dyDescent="0.25">
      <c r="A2416">
        <v>4820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 s="2">
        <f>H2415+$H$2*(Table1[[#This Row],[debug'[0']]]-H2415)</f>
        <v>-0.57918840957239759</v>
      </c>
    </row>
    <row r="2417" spans="1:8" x14ac:dyDescent="0.25">
      <c r="A2417">
        <v>4822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 s="2">
        <f>H2416+$H$2*(Table1[[#This Row],[debug'[0']]]-H2416)</f>
        <v>-0.4303534083879938</v>
      </c>
    </row>
    <row r="2418" spans="1:8" x14ac:dyDescent="0.25">
      <c r="A2418">
        <v>4824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 s="2">
        <f>H2417+$H$2*(Table1[[#This Row],[debug'[0']]]-H2417)</f>
        <v>-0.38979355520082232</v>
      </c>
    </row>
    <row r="2419" spans="1:8" x14ac:dyDescent="0.25">
      <c r="A2419">
        <v>4826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 s="2">
        <f>H2418+$H$2*(Table1[[#This Row],[debug'[0']]]-H2418)</f>
        <v>-0.35305637811775581</v>
      </c>
    </row>
    <row r="2420" spans="1:8" x14ac:dyDescent="0.25">
      <c r="A2420">
        <v>4828</v>
      </c>
      <c r="B2420">
        <v>0</v>
      </c>
      <c r="C2420">
        <v>1</v>
      </c>
      <c r="D2420">
        <v>0</v>
      </c>
      <c r="E2420">
        <v>0</v>
      </c>
      <c r="F2420">
        <v>0</v>
      </c>
      <c r="G2420">
        <v>0</v>
      </c>
      <c r="H2420" s="2">
        <f>H2419+$H$2*(Table1[[#This Row],[debug'[0']]]-H2419)</f>
        <v>-0.31978159840382298</v>
      </c>
    </row>
    <row r="2421" spans="1:8" x14ac:dyDescent="0.25">
      <c r="A2421">
        <v>4830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 s="2">
        <f>H2420+$H$2*(Table1[[#This Row],[debug'[0']]]-H2420)</f>
        <v>-0.28964289279486344</v>
      </c>
    </row>
    <row r="2422" spans="1:8" x14ac:dyDescent="0.25">
      <c r="A2422">
        <v>4832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 s="2">
        <f>H2421+$H$2*(Table1[[#This Row],[debug'[0']]]-H2421)</f>
        <v>-0.26234469326979826</v>
      </c>
    </row>
    <row r="2423" spans="1:8" x14ac:dyDescent="0.25">
      <c r="A2423">
        <v>4834</v>
      </c>
      <c r="B2423">
        <v>1</v>
      </c>
      <c r="C2423">
        <v>1</v>
      </c>
      <c r="D2423">
        <v>0</v>
      </c>
      <c r="E2423">
        <v>0</v>
      </c>
      <c r="F2423">
        <v>0</v>
      </c>
      <c r="G2423">
        <v>0</v>
      </c>
      <c r="H2423" s="2">
        <f>H2422+$H$2*(Table1[[#This Row],[debug'[0']]]-H2422)</f>
        <v>-0.14337150882956451</v>
      </c>
    </row>
    <row r="2424" spans="1:8" x14ac:dyDescent="0.25">
      <c r="A2424">
        <v>4836</v>
      </c>
      <c r="B2424">
        <v>1</v>
      </c>
      <c r="C2424">
        <v>1</v>
      </c>
      <c r="D2424">
        <v>0</v>
      </c>
      <c r="E2424">
        <v>0</v>
      </c>
      <c r="F2424">
        <v>0</v>
      </c>
      <c r="G2424">
        <v>0</v>
      </c>
      <c r="H2424" s="2">
        <f>H2423+$H$2*(Table1[[#This Row],[debug'[0']]]-H2423)</f>
        <v>-3.561128285567941E-2</v>
      </c>
    </row>
    <row r="2425" spans="1:8" x14ac:dyDescent="0.25">
      <c r="A2425">
        <v>4838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 s="2">
        <f>H2424+$H$2*(Table1[[#This Row],[debug'[0']]]-H2424)</f>
        <v>-3.2254998517550093E-2</v>
      </c>
    </row>
    <row r="2426" spans="1:8" x14ac:dyDescent="0.25">
      <c r="A2426">
        <v>4840</v>
      </c>
      <c r="B2426">
        <v>0</v>
      </c>
      <c r="C2426">
        <v>1</v>
      </c>
      <c r="D2426">
        <v>0</v>
      </c>
      <c r="E2426">
        <v>0</v>
      </c>
      <c r="F2426">
        <v>0</v>
      </c>
      <c r="G2426">
        <v>0</v>
      </c>
      <c r="H2426" s="2">
        <f>H2425+$H$2*(Table1[[#This Row],[debug'[0']]]-H2425)</f>
        <v>-2.9215036526021542E-2</v>
      </c>
    </row>
    <row r="2427" spans="1:8" x14ac:dyDescent="0.25">
      <c r="A2427">
        <v>4842</v>
      </c>
      <c r="B2427">
        <v>0</v>
      </c>
      <c r="C2427">
        <v>1</v>
      </c>
      <c r="D2427">
        <v>1</v>
      </c>
      <c r="E2427">
        <v>0</v>
      </c>
      <c r="F2427">
        <v>0</v>
      </c>
      <c r="G2427">
        <v>0</v>
      </c>
      <c r="H2427" s="2">
        <f>H2426+$H$2*(Table1[[#This Row],[debug'[0']]]-H2426)</f>
        <v>-2.646158420228634E-2</v>
      </c>
    </row>
    <row r="2428" spans="1:8" x14ac:dyDescent="0.25">
      <c r="A2428">
        <v>4844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 s="2">
        <f>H2427+$H$2*(Table1[[#This Row],[debug'[0']]]-H2427)</f>
        <v>-2.3967638646318824E-2</v>
      </c>
    </row>
    <row r="2429" spans="1:8" x14ac:dyDescent="0.25">
      <c r="A2429">
        <v>4846</v>
      </c>
      <c r="B2429">
        <v>1</v>
      </c>
      <c r="C2429">
        <v>1</v>
      </c>
      <c r="D2429">
        <v>0</v>
      </c>
      <c r="E2429">
        <v>0</v>
      </c>
      <c r="F2429">
        <v>0</v>
      </c>
      <c r="G2429">
        <v>0</v>
      </c>
      <c r="H2429" s="2">
        <f>H2428+$H$2*(Table1[[#This Row],[debug'[0']]]-H2428)</f>
        <v>7.2539037686230073E-2</v>
      </c>
    </row>
    <row r="2430" spans="1:8" x14ac:dyDescent="0.25">
      <c r="A2430">
        <v>4848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 s="2">
        <f>H2429+$H$2*(Table1[[#This Row],[debug'[0']]]-H2429)</f>
        <v>0.15995017405711787</v>
      </c>
    </row>
    <row r="2431" spans="1:8" x14ac:dyDescent="0.25">
      <c r="A2431">
        <v>4850</v>
      </c>
      <c r="B2431">
        <v>1</v>
      </c>
      <c r="C2431">
        <v>1</v>
      </c>
      <c r="D2431">
        <v>0</v>
      </c>
      <c r="E2431">
        <v>0</v>
      </c>
      <c r="F2431">
        <v>0</v>
      </c>
      <c r="G2431">
        <v>0</v>
      </c>
      <c r="H2431" s="2">
        <f>H2430+$H$2*(Table1[[#This Row],[debug'[0']]]-H2430)</f>
        <v>0.23912300491206415</v>
      </c>
    </row>
    <row r="2432" spans="1:8" x14ac:dyDescent="0.25">
      <c r="A2432">
        <v>4852</v>
      </c>
      <c r="B2432">
        <v>1</v>
      </c>
      <c r="C2432">
        <v>1</v>
      </c>
      <c r="D2432">
        <v>0</v>
      </c>
      <c r="E2432">
        <v>0</v>
      </c>
      <c r="F2432">
        <v>0</v>
      </c>
      <c r="G2432">
        <v>0</v>
      </c>
      <c r="H2432" s="2">
        <f>H2431+$H$2*(Table1[[#This Row],[debug'[0']]]-H2431)</f>
        <v>0.31083397225367626</v>
      </c>
    </row>
    <row r="2433" spans="1:8" x14ac:dyDescent="0.25">
      <c r="A2433">
        <v>4854</v>
      </c>
      <c r="B2433">
        <v>0</v>
      </c>
      <c r="C2433">
        <v>1</v>
      </c>
      <c r="D2433">
        <v>0</v>
      </c>
      <c r="E2433">
        <v>0</v>
      </c>
      <c r="F2433">
        <v>0</v>
      </c>
      <c r="G2433">
        <v>0</v>
      </c>
      <c r="H2433" s="2">
        <f>H2432+$H$2*(Table1[[#This Row],[debug'[0']]]-H2432)</f>
        <v>0.28153856054212778</v>
      </c>
    </row>
    <row r="2434" spans="1:8" x14ac:dyDescent="0.25">
      <c r="A2434">
        <v>4856</v>
      </c>
      <c r="B2434">
        <v>0</v>
      </c>
      <c r="C2434">
        <v>1</v>
      </c>
      <c r="D2434">
        <v>-1</v>
      </c>
      <c r="E2434">
        <v>0</v>
      </c>
      <c r="F2434">
        <v>0</v>
      </c>
      <c r="G2434">
        <v>0</v>
      </c>
      <c r="H2434" s="2">
        <f>H2433+$H$2*(Table1[[#This Row],[debug'[0']]]-H2433)</f>
        <v>0.25500417633708594</v>
      </c>
    </row>
    <row r="2435" spans="1:8" x14ac:dyDescent="0.25">
      <c r="A2435">
        <v>4858</v>
      </c>
      <c r="B2435">
        <v>0</v>
      </c>
      <c r="C2435">
        <v>1</v>
      </c>
      <c r="D2435">
        <v>0</v>
      </c>
      <c r="E2435">
        <v>0</v>
      </c>
      <c r="F2435">
        <v>0</v>
      </c>
      <c r="G2435">
        <v>0</v>
      </c>
      <c r="H2435" s="2">
        <f>H2434+$H$2*(Table1[[#This Row],[debug'[0']]]-H2434)</f>
        <v>0.23097059892662677</v>
      </c>
    </row>
    <row r="2436" spans="1:8" x14ac:dyDescent="0.25">
      <c r="A2436">
        <v>4860</v>
      </c>
      <c r="B2436">
        <v>0</v>
      </c>
      <c r="C2436">
        <v>1</v>
      </c>
      <c r="D2436">
        <v>0</v>
      </c>
      <c r="E2436">
        <v>0</v>
      </c>
      <c r="F2436">
        <v>0</v>
      </c>
      <c r="G2436">
        <v>0</v>
      </c>
      <c r="H2436" s="2">
        <f>H2435+$H$2*(Table1[[#This Row],[debug'[0']]]-H2435)</f>
        <v>0.20920213282313302</v>
      </c>
    </row>
    <row r="2437" spans="1:8" x14ac:dyDescent="0.25">
      <c r="A2437">
        <v>4862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 s="2">
        <f>H2436+$H$2*(Table1[[#This Row],[debug'[0']]]-H2436)</f>
        <v>0.1894852963153589</v>
      </c>
    </row>
    <row r="2438" spans="1:8" x14ac:dyDescent="0.25">
      <c r="A2438">
        <v>4864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 s="2">
        <f>H2437+$H$2*(Table1[[#This Row],[debug'[0']]]-H2437)</f>
        <v>0.17162672786933042</v>
      </c>
    </row>
    <row r="2439" spans="1:8" x14ac:dyDescent="0.25">
      <c r="A2439">
        <v>4866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 s="2">
        <f>H2438+$H$2*(Table1[[#This Row],[debug'[0']]]-H2438)</f>
        <v>0.15545128984631212</v>
      </c>
    </row>
    <row r="2440" spans="1:8" x14ac:dyDescent="0.25">
      <c r="A2440">
        <v>4868</v>
      </c>
      <c r="B2440">
        <v>0</v>
      </c>
      <c r="C2440">
        <v>-1</v>
      </c>
      <c r="D2440">
        <v>0</v>
      </c>
      <c r="E2440">
        <v>0</v>
      </c>
      <c r="F2440">
        <v>0</v>
      </c>
      <c r="G2440">
        <v>0</v>
      </c>
      <c r="H2440" s="2">
        <f>H2439+$H$2*(Table1[[#This Row],[debug'[0']]]-H2439)</f>
        <v>0.14080035094114518</v>
      </c>
    </row>
    <row r="2441" spans="1:8" x14ac:dyDescent="0.25">
      <c r="A2441">
        <v>4870</v>
      </c>
      <c r="B2441">
        <v>-1</v>
      </c>
      <c r="C2441">
        <v>0</v>
      </c>
      <c r="D2441">
        <v>0</v>
      </c>
      <c r="E2441">
        <v>0</v>
      </c>
      <c r="F2441">
        <v>0</v>
      </c>
      <c r="G2441">
        <v>0</v>
      </c>
      <c r="H2441" s="2">
        <f>H2440+$H$2*(Table1[[#This Row],[debug'[0']]]-H2440)</f>
        <v>3.3282450889264417E-2</v>
      </c>
    </row>
    <row r="2442" spans="1:8" x14ac:dyDescent="0.25">
      <c r="A2442">
        <v>4872</v>
      </c>
      <c r="B2442">
        <v>-1</v>
      </c>
      <c r="C2442">
        <v>0</v>
      </c>
      <c r="D2442">
        <v>0</v>
      </c>
      <c r="E2442">
        <v>0</v>
      </c>
      <c r="F2442">
        <v>0</v>
      </c>
      <c r="G2442">
        <v>0</v>
      </c>
      <c r="H2442" s="2">
        <f>H2441+$H$2*(Table1[[#This Row],[debug'[0']]]-H2441)</f>
        <v>-6.4102125814644653E-2</v>
      </c>
    </row>
    <row r="2443" spans="1:8" x14ac:dyDescent="0.25">
      <c r="A2443">
        <v>4874</v>
      </c>
      <c r="B2443">
        <v>-2</v>
      </c>
      <c r="C2443">
        <v>-1</v>
      </c>
      <c r="D2443">
        <v>0</v>
      </c>
      <c r="E2443">
        <v>0</v>
      </c>
      <c r="F2443">
        <v>0</v>
      </c>
      <c r="G2443">
        <v>0</v>
      </c>
      <c r="H2443" s="2">
        <f>H2442+$H$2*(Table1[[#This Row],[debug'[0']]]-H2442)</f>
        <v>-0.24655620200386896</v>
      </c>
    </row>
    <row r="2444" spans="1:8" x14ac:dyDescent="0.25">
      <c r="A2444">
        <v>4876</v>
      </c>
      <c r="B2444">
        <v>-1</v>
      </c>
      <c r="C2444">
        <v>-1</v>
      </c>
      <c r="D2444">
        <v>0</v>
      </c>
      <c r="E2444">
        <v>0</v>
      </c>
      <c r="F2444">
        <v>0</v>
      </c>
      <c r="G2444">
        <v>0</v>
      </c>
      <c r="H2444" s="2">
        <f>H2443+$H$2*(Table1[[#This Row],[debug'[0']]]-H2443)</f>
        <v>-0.31756660702419209</v>
      </c>
    </row>
    <row r="2445" spans="1:8" x14ac:dyDescent="0.25">
      <c r="A2445">
        <v>4878</v>
      </c>
      <c r="B2445">
        <v>-1</v>
      </c>
      <c r="C2445">
        <v>0</v>
      </c>
      <c r="D2445">
        <v>0</v>
      </c>
      <c r="E2445">
        <v>0</v>
      </c>
      <c r="F2445">
        <v>0</v>
      </c>
      <c r="G2445">
        <v>0</v>
      </c>
      <c r="H2445" s="2">
        <f>H2444+$H$2*(Table1[[#This Row],[debug'[0']]]-H2444)</f>
        <v>-0.38188443904230673</v>
      </c>
    </row>
    <row r="2446" spans="1:8" x14ac:dyDescent="0.25">
      <c r="A2446">
        <v>4880</v>
      </c>
      <c r="B2446">
        <v>-1</v>
      </c>
      <c r="C2446">
        <v>0</v>
      </c>
      <c r="D2446">
        <v>0</v>
      </c>
      <c r="E2446">
        <v>0</v>
      </c>
      <c r="F2446">
        <v>0</v>
      </c>
      <c r="G2446">
        <v>0</v>
      </c>
      <c r="H2446" s="2">
        <f>H2445+$H$2*(Table1[[#This Row],[debug'[0']]]-H2445)</f>
        <v>-0.44014045820353342</v>
      </c>
    </row>
    <row r="2447" spans="1:8" x14ac:dyDescent="0.25">
      <c r="A2447">
        <v>4882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 s="2">
        <f>H2446+$H$2*(Table1[[#This Row],[debug'[0']]]-H2446)</f>
        <v>-0.39865819730233742</v>
      </c>
    </row>
    <row r="2448" spans="1:8" x14ac:dyDescent="0.25">
      <c r="A2448">
        <v>4884</v>
      </c>
      <c r="B2448">
        <v>-1</v>
      </c>
      <c r="C2448">
        <v>0</v>
      </c>
      <c r="D2448">
        <v>0</v>
      </c>
      <c r="E2448">
        <v>0</v>
      </c>
      <c r="F2448">
        <v>0</v>
      </c>
      <c r="G2448">
        <v>0</v>
      </c>
      <c r="H2448" s="2">
        <f>H2447+$H$2*(Table1[[#This Row],[debug'[0']]]-H2447)</f>
        <v>-0.45533332699188001</v>
      </c>
    </row>
    <row r="2449" spans="1:8" x14ac:dyDescent="0.25">
      <c r="A2449">
        <v>4886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 s="2">
        <f>H2448+$H$2*(Table1[[#This Row],[debug'[0']]]-H2448)</f>
        <v>-0.41241917194151134</v>
      </c>
    </row>
    <row r="2450" spans="1:8" x14ac:dyDescent="0.25">
      <c r="A2450">
        <v>4888</v>
      </c>
      <c r="B2450">
        <v>-1</v>
      </c>
      <c r="C2450">
        <v>-1</v>
      </c>
      <c r="D2450">
        <v>0</v>
      </c>
      <c r="E2450">
        <v>0</v>
      </c>
      <c r="F2450">
        <v>0</v>
      </c>
      <c r="G2450">
        <v>0</v>
      </c>
      <c r="H2450" s="2">
        <f>H2449+$H$2*(Table1[[#This Row],[debug'[0']]]-H2449)</f>
        <v>-0.467797360326074</v>
      </c>
    </row>
    <row r="2451" spans="1:8" x14ac:dyDescent="0.25">
      <c r="A2451">
        <v>4890</v>
      </c>
      <c r="B2451">
        <v>-1</v>
      </c>
      <c r="C2451">
        <v>-1</v>
      </c>
      <c r="D2451">
        <v>0</v>
      </c>
      <c r="E2451">
        <v>0</v>
      </c>
      <c r="F2451">
        <v>0</v>
      </c>
      <c r="G2451">
        <v>0</v>
      </c>
      <c r="H2451" s="2">
        <f>H2450+$H$2*(Table1[[#This Row],[debug'[0']]]-H2450)</f>
        <v>-0.51795627741669503</v>
      </c>
    </row>
    <row r="2452" spans="1:8" x14ac:dyDescent="0.25">
      <c r="A2452">
        <v>4892</v>
      </c>
      <c r="B2452">
        <v>0</v>
      </c>
      <c r="C2452">
        <v>-1</v>
      </c>
      <c r="D2452">
        <v>0</v>
      </c>
      <c r="E2452">
        <v>0</v>
      </c>
      <c r="F2452">
        <v>0</v>
      </c>
      <c r="G2452">
        <v>0</v>
      </c>
      <c r="H2452" s="2">
        <f>H2451+$H$2*(Table1[[#This Row],[debug'[0']]]-H2451)</f>
        <v>-0.46914004833630485</v>
      </c>
    </row>
    <row r="2453" spans="1:8" x14ac:dyDescent="0.25">
      <c r="A2453">
        <v>4894</v>
      </c>
      <c r="B2453">
        <v>0</v>
      </c>
      <c r="C2453">
        <v>-1</v>
      </c>
      <c r="D2453">
        <v>0</v>
      </c>
      <c r="E2453">
        <v>0</v>
      </c>
      <c r="F2453">
        <v>0</v>
      </c>
      <c r="G2453">
        <v>0</v>
      </c>
      <c r="H2453" s="2">
        <f>H2452+$H$2*(Table1[[#This Row],[debug'[0']]]-H2452)</f>
        <v>-0.424924640455562</v>
      </c>
    </row>
    <row r="2454" spans="1:8" x14ac:dyDescent="0.25">
      <c r="A2454">
        <v>4896</v>
      </c>
      <c r="B2454">
        <v>1</v>
      </c>
      <c r="C2454">
        <v>-1</v>
      </c>
      <c r="D2454">
        <v>0</v>
      </c>
      <c r="E2454">
        <v>0</v>
      </c>
      <c r="F2454">
        <v>0</v>
      </c>
      <c r="G2454">
        <v>0</v>
      </c>
      <c r="H2454" s="2">
        <f>H2453+$H$2*(Table1[[#This Row],[debug'[0']]]-H2453)</f>
        <v>-0.29062865698433388</v>
      </c>
    </row>
    <row r="2455" spans="1:8" x14ac:dyDescent="0.25">
      <c r="A2455">
        <v>4898</v>
      </c>
      <c r="B2455">
        <v>1</v>
      </c>
      <c r="C2455">
        <v>-2</v>
      </c>
      <c r="D2455">
        <v>0</v>
      </c>
      <c r="E2455">
        <v>0</v>
      </c>
      <c r="F2455">
        <v>0</v>
      </c>
      <c r="G2455">
        <v>0</v>
      </c>
      <c r="H2455" s="2">
        <f>H2454+$H$2*(Table1[[#This Row],[debug'[0']]]-H2454)</f>
        <v>-0.16898977176550056</v>
      </c>
    </row>
    <row r="2456" spans="1:8" x14ac:dyDescent="0.25">
      <c r="A2456">
        <v>4900</v>
      </c>
      <c r="B2456">
        <v>0</v>
      </c>
      <c r="C2456">
        <v>-2</v>
      </c>
      <c r="D2456">
        <v>0</v>
      </c>
      <c r="E2456">
        <v>0</v>
      </c>
      <c r="F2456">
        <v>0</v>
      </c>
      <c r="G2456">
        <v>0</v>
      </c>
      <c r="H2456" s="2">
        <f>H2455+$H$2*(Table1[[#This Row],[debug'[0']]]-H2455)</f>
        <v>-0.1530628610001912</v>
      </c>
    </row>
    <row r="2457" spans="1:8" x14ac:dyDescent="0.25">
      <c r="A2457">
        <v>4902</v>
      </c>
      <c r="B2457">
        <v>0</v>
      </c>
      <c r="C2457">
        <v>-1</v>
      </c>
      <c r="D2457">
        <v>0</v>
      </c>
      <c r="E2457">
        <v>0</v>
      </c>
      <c r="F2457">
        <v>0</v>
      </c>
      <c r="G2457">
        <v>0</v>
      </c>
      <c r="H2457" s="2">
        <f>H2456+$H$2*(Table1[[#This Row],[debug'[0']]]-H2456)</f>
        <v>-0.13863702621052212</v>
      </c>
    </row>
    <row r="2458" spans="1:8" x14ac:dyDescent="0.25">
      <c r="A2458">
        <v>4904</v>
      </c>
      <c r="B2458">
        <v>0</v>
      </c>
      <c r="C2458">
        <v>-1</v>
      </c>
      <c r="D2458">
        <v>0</v>
      </c>
      <c r="E2458">
        <v>0</v>
      </c>
      <c r="F2458">
        <v>0</v>
      </c>
      <c r="G2458">
        <v>0</v>
      </c>
      <c r="H2458" s="2">
        <f>H2457+$H$2*(Table1[[#This Row],[debug'[0']]]-H2457)</f>
        <v>-0.12557079431876678</v>
      </c>
    </row>
    <row r="2459" spans="1:8" x14ac:dyDescent="0.25">
      <c r="A2459">
        <v>4906</v>
      </c>
      <c r="B2459">
        <v>-1</v>
      </c>
      <c r="C2459">
        <v>-1</v>
      </c>
      <c r="D2459">
        <v>0</v>
      </c>
      <c r="E2459">
        <v>0</v>
      </c>
      <c r="F2459">
        <v>0</v>
      </c>
      <c r="G2459">
        <v>0</v>
      </c>
      <c r="H2459" s="2">
        <f>H2458+$H$2*(Table1[[#This Row],[debug'[0']]]-H2458)</f>
        <v>-0.20798380537834238</v>
      </c>
    </row>
    <row r="2460" spans="1:8" x14ac:dyDescent="0.25">
      <c r="A2460">
        <v>4908</v>
      </c>
      <c r="B2460">
        <v>0</v>
      </c>
      <c r="C2460">
        <v>-1</v>
      </c>
      <c r="D2460">
        <v>0</v>
      </c>
      <c r="E2460">
        <v>0</v>
      </c>
      <c r="F2460">
        <v>0</v>
      </c>
      <c r="G2460">
        <v>0</v>
      </c>
      <c r="H2460" s="2">
        <f>H2459+$H$2*(Table1[[#This Row],[debug'[0']]]-H2459)</f>
        <v>-0.1883817935270749</v>
      </c>
    </row>
    <row r="2461" spans="1:8" x14ac:dyDescent="0.25">
      <c r="A2461">
        <v>4910</v>
      </c>
      <c r="B2461">
        <v>0</v>
      </c>
      <c r="C2461">
        <v>-1</v>
      </c>
      <c r="D2461">
        <v>0</v>
      </c>
      <c r="E2461">
        <v>0</v>
      </c>
      <c r="F2461">
        <v>-1</v>
      </c>
      <c r="G2461">
        <v>0</v>
      </c>
      <c r="H2461" s="2">
        <f>H2460+$H$2*(Table1[[#This Row],[debug'[0']]]-H2460)</f>
        <v>-0.17062722776863307</v>
      </c>
    </row>
    <row r="2462" spans="1:8" x14ac:dyDescent="0.25">
      <c r="A2462">
        <v>4912</v>
      </c>
      <c r="B2462">
        <v>-1</v>
      </c>
      <c r="C2462">
        <v>0</v>
      </c>
      <c r="D2462">
        <v>0</v>
      </c>
      <c r="E2462">
        <v>0</v>
      </c>
      <c r="F2462">
        <v>-1</v>
      </c>
      <c r="G2462">
        <v>0</v>
      </c>
      <c r="H2462" s="2">
        <f>H2461+$H$2*(Table1[[#This Row],[debug'[0']]]-H2461)</f>
        <v>-0.24879377001851696</v>
      </c>
    </row>
    <row r="2463" spans="1:8" x14ac:dyDescent="0.25">
      <c r="A2463">
        <v>4914</v>
      </c>
      <c r="B2463">
        <v>0</v>
      </c>
      <c r="C2463">
        <v>0</v>
      </c>
      <c r="D2463">
        <v>0</v>
      </c>
      <c r="E2463">
        <v>0</v>
      </c>
      <c r="F2463">
        <v>-1</v>
      </c>
      <c r="G2463">
        <v>0</v>
      </c>
      <c r="H2463" s="2">
        <f>H2462+$H$2*(Table1[[#This Row],[debug'[0']]]-H2462)</f>
        <v>-0.22534550961404454</v>
      </c>
    </row>
    <row r="2464" spans="1:8" x14ac:dyDescent="0.25">
      <c r="A2464">
        <v>4916</v>
      </c>
      <c r="B2464">
        <v>0</v>
      </c>
      <c r="C2464">
        <v>0</v>
      </c>
      <c r="D2464">
        <v>0</v>
      </c>
      <c r="E2464">
        <v>0</v>
      </c>
      <c r="F2464">
        <v>-1</v>
      </c>
      <c r="G2464">
        <v>0</v>
      </c>
      <c r="H2464" s="2">
        <f>H2463+$H$2*(Table1[[#This Row],[debug'[0']]]-H2463)</f>
        <v>-0.20410719568835661</v>
      </c>
    </row>
    <row r="2465" spans="1:8" x14ac:dyDescent="0.25">
      <c r="A2465">
        <v>4918</v>
      </c>
      <c r="B2465">
        <v>0</v>
      </c>
      <c r="C2465">
        <v>-1</v>
      </c>
      <c r="D2465">
        <v>0</v>
      </c>
      <c r="E2465">
        <v>0</v>
      </c>
      <c r="F2465">
        <v>-1</v>
      </c>
      <c r="G2465">
        <v>0</v>
      </c>
      <c r="H2465" s="2">
        <f>H2464+$H$2*(Table1[[#This Row],[debug'[0']]]-H2464)</f>
        <v>-0.18487054569277594</v>
      </c>
    </row>
    <row r="2466" spans="1:8" x14ac:dyDescent="0.25">
      <c r="A2466">
        <v>4920</v>
      </c>
      <c r="B2466">
        <v>-1</v>
      </c>
      <c r="C2466">
        <v>0</v>
      </c>
      <c r="D2466">
        <v>0</v>
      </c>
      <c r="E2466">
        <v>0</v>
      </c>
      <c r="F2466">
        <v>-1</v>
      </c>
      <c r="G2466">
        <v>0</v>
      </c>
      <c r="H2466" s="2">
        <f>H2465+$H$2*(Table1[[#This Row],[debug'[0']]]-H2465)</f>
        <v>-0.26169468685406289</v>
      </c>
    </row>
    <row r="2467" spans="1:8" x14ac:dyDescent="0.25">
      <c r="A2467">
        <v>4922</v>
      </c>
      <c r="B2467">
        <v>-1</v>
      </c>
      <c r="C2467">
        <v>0</v>
      </c>
      <c r="D2467">
        <v>1</v>
      </c>
      <c r="E2467">
        <v>0</v>
      </c>
      <c r="F2467">
        <v>-1</v>
      </c>
      <c r="G2467">
        <v>0</v>
      </c>
      <c r="H2467" s="2">
        <f>H2466+$H$2*(Table1[[#This Row],[debug'[0']]]-H2466)</f>
        <v>-0.33127832329063051</v>
      </c>
    </row>
    <row r="2468" spans="1:8" x14ac:dyDescent="0.25">
      <c r="A2468">
        <v>4924</v>
      </c>
      <c r="B2468">
        <v>-1</v>
      </c>
      <c r="C2468">
        <v>0</v>
      </c>
      <c r="D2468">
        <v>1</v>
      </c>
      <c r="E2468">
        <v>0</v>
      </c>
      <c r="F2468">
        <v>-1</v>
      </c>
      <c r="G2468">
        <v>0</v>
      </c>
      <c r="H2468" s="2">
        <f>H2467+$H$2*(Table1[[#This Row],[debug'[0']]]-H2467)</f>
        <v>-0.39430385649602262</v>
      </c>
    </row>
    <row r="2469" spans="1:8" x14ac:dyDescent="0.25">
      <c r="A2469">
        <v>4926</v>
      </c>
      <c r="B2469">
        <v>-1</v>
      </c>
      <c r="C2469">
        <v>0</v>
      </c>
      <c r="D2469">
        <v>1</v>
      </c>
      <c r="E2469">
        <v>0</v>
      </c>
      <c r="F2469">
        <v>-1</v>
      </c>
      <c r="G2469">
        <v>0</v>
      </c>
      <c r="H2469" s="2">
        <f>H2468+$H$2*(Table1[[#This Row],[debug'[0']]]-H2468)</f>
        <v>-0.45138937313821553</v>
      </c>
    </row>
    <row r="2470" spans="1:8" x14ac:dyDescent="0.25">
      <c r="A2470">
        <v>4928</v>
      </c>
      <c r="B2470">
        <v>0</v>
      </c>
      <c r="C2470">
        <v>0</v>
      </c>
      <c r="D2470">
        <v>1</v>
      </c>
      <c r="E2470">
        <v>0</v>
      </c>
      <c r="F2470">
        <v>-1</v>
      </c>
      <c r="G2470">
        <v>0</v>
      </c>
      <c r="H2470" s="2">
        <f>H2469+$H$2*(Table1[[#This Row],[debug'[0']]]-H2469)</f>
        <v>-0.40884692698142994</v>
      </c>
    </row>
    <row r="2471" spans="1:8" x14ac:dyDescent="0.25">
      <c r="A2471">
        <v>4930</v>
      </c>
      <c r="B2471">
        <v>0</v>
      </c>
      <c r="C2471">
        <v>0</v>
      </c>
      <c r="D2471">
        <v>1</v>
      </c>
      <c r="E2471">
        <v>0</v>
      </c>
      <c r="F2471">
        <v>-1</v>
      </c>
      <c r="G2471">
        <v>0</v>
      </c>
      <c r="H2471" s="2">
        <f>H2470+$H$2*(Table1[[#This Row],[debug'[0']]]-H2470)</f>
        <v>-0.37031401191400126</v>
      </c>
    </row>
    <row r="2472" spans="1:8" x14ac:dyDescent="0.25">
      <c r="A2472">
        <v>4932</v>
      </c>
      <c r="B2472">
        <v>0</v>
      </c>
      <c r="C2472">
        <v>0</v>
      </c>
      <c r="D2472">
        <v>0</v>
      </c>
      <c r="E2472">
        <v>0</v>
      </c>
      <c r="F2472">
        <v>-1</v>
      </c>
      <c r="G2472">
        <v>0</v>
      </c>
      <c r="H2472" s="2">
        <f>H2471+$H$2*(Table1[[#This Row],[debug'[0']]]-H2471)</f>
        <v>-0.33541273853348957</v>
      </c>
    </row>
    <row r="2473" spans="1:8" x14ac:dyDescent="0.25">
      <c r="A2473">
        <v>4934</v>
      </c>
      <c r="B2473">
        <v>1</v>
      </c>
      <c r="C2473">
        <v>0</v>
      </c>
      <c r="D2473">
        <v>1</v>
      </c>
      <c r="E2473">
        <v>0</v>
      </c>
      <c r="F2473">
        <v>-1</v>
      </c>
      <c r="G2473">
        <v>0</v>
      </c>
      <c r="H2473" s="2">
        <f>H2472+$H$2*(Table1[[#This Row],[debug'[0']]]-H2472)</f>
        <v>-0.20955305306687844</v>
      </c>
    </row>
    <row r="2474" spans="1:8" x14ac:dyDescent="0.25">
      <c r="A2474">
        <v>4936</v>
      </c>
      <c r="B2474">
        <v>0</v>
      </c>
      <c r="C2474">
        <v>0</v>
      </c>
      <c r="D2474">
        <v>0</v>
      </c>
      <c r="E2474">
        <v>0</v>
      </c>
      <c r="F2474">
        <v>-1</v>
      </c>
      <c r="G2474">
        <v>0</v>
      </c>
      <c r="H2474" s="2">
        <f>H2473+$H$2*(Table1[[#This Row],[debug'[0']]]-H2473)</f>
        <v>-0.18980314310531191</v>
      </c>
    </row>
    <row r="2475" spans="1:8" x14ac:dyDescent="0.25">
      <c r="A2475">
        <v>4938</v>
      </c>
      <c r="B2475">
        <v>1</v>
      </c>
      <c r="C2475">
        <v>-1</v>
      </c>
      <c r="D2475">
        <v>0</v>
      </c>
      <c r="E2475">
        <v>0</v>
      </c>
      <c r="F2475">
        <v>-1</v>
      </c>
      <c r="G2475">
        <v>0</v>
      </c>
      <c r="H2475" s="2">
        <f>H2474+$H$2*(Table1[[#This Row],[debug'[0']]]-H2474)</f>
        <v>-7.7666838697381113E-2</v>
      </c>
    </row>
    <row r="2476" spans="1:8" x14ac:dyDescent="0.25">
      <c r="A2476">
        <v>4940</v>
      </c>
      <c r="B2476">
        <v>0</v>
      </c>
      <c r="C2476">
        <v>0</v>
      </c>
      <c r="D2476">
        <v>1</v>
      </c>
      <c r="E2476">
        <v>0</v>
      </c>
      <c r="F2476">
        <v>-1</v>
      </c>
      <c r="G2476">
        <v>0</v>
      </c>
      <c r="H2476" s="2">
        <f>H2475+$H$2*(Table1[[#This Row],[debug'[0']]]-H2475)</f>
        <v>-7.0346911601004036E-2</v>
      </c>
    </row>
    <row r="2477" spans="1:8" x14ac:dyDescent="0.25">
      <c r="A2477">
        <v>4942</v>
      </c>
      <c r="B2477">
        <v>0</v>
      </c>
      <c r="C2477">
        <v>0</v>
      </c>
      <c r="D2477">
        <v>1</v>
      </c>
      <c r="E2477">
        <v>0</v>
      </c>
      <c r="F2477">
        <v>-1</v>
      </c>
      <c r="G2477">
        <v>0</v>
      </c>
      <c r="H2477" s="2">
        <f>H2476+$H$2*(Table1[[#This Row],[debug'[0']]]-H2476)</f>
        <v>-6.371687138035069E-2</v>
      </c>
    </row>
    <row r="2478" spans="1:8" x14ac:dyDescent="0.25">
      <c r="A2478">
        <v>4944</v>
      </c>
      <c r="B2478">
        <v>0</v>
      </c>
      <c r="C2478">
        <v>0</v>
      </c>
      <c r="D2478">
        <v>1</v>
      </c>
      <c r="E2478">
        <v>0</v>
      </c>
      <c r="F2478">
        <v>0</v>
      </c>
      <c r="G2478">
        <v>0</v>
      </c>
      <c r="H2478" s="2">
        <f>H2477+$H$2*(Table1[[#This Row],[debug'[0']]]-H2477)</f>
        <v>-5.7711697729203627E-2</v>
      </c>
    </row>
    <row r="2479" spans="1:8" x14ac:dyDescent="0.25">
      <c r="A2479">
        <v>4946</v>
      </c>
      <c r="B2479">
        <v>0</v>
      </c>
      <c r="C2479">
        <v>1</v>
      </c>
      <c r="D2479">
        <v>0</v>
      </c>
      <c r="E2479">
        <v>0</v>
      </c>
      <c r="F2479">
        <v>0</v>
      </c>
      <c r="G2479">
        <v>0</v>
      </c>
      <c r="H2479" s="2">
        <f>H2478+$H$2*(Table1[[#This Row],[debug'[0']]]-H2478)</f>
        <v>-5.2272498360835799E-2</v>
      </c>
    </row>
    <row r="2480" spans="1:8" x14ac:dyDescent="0.25">
      <c r="A2480">
        <v>4948</v>
      </c>
      <c r="B2480">
        <v>-1</v>
      </c>
      <c r="C2480">
        <v>1</v>
      </c>
      <c r="D2480">
        <v>0</v>
      </c>
      <c r="E2480">
        <v>0</v>
      </c>
      <c r="F2480">
        <v>0</v>
      </c>
      <c r="G2480">
        <v>0</v>
      </c>
      <c r="H2480" s="2">
        <f>H2479+$H$2*(Table1[[#This Row],[debug'[0']]]-H2479)</f>
        <v>-0.14159371106347399</v>
      </c>
    </row>
    <row r="2481" spans="1:8" x14ac:dyDescent="0.25">
      <c r="A2481">
        <v>4950</v>
      </c>
      <c r="B2481">
        <v>0</v>
      </c>
      <c r="C2481">
        <v>1</v>
      </c>
      <c r="D2481">
        <v>0</v>
      </c>
      <c r="E2481">
        <v>0</v>
      </c>
      <c r="F2481">
        <v>0</v>
      </c>
      <c r="G2481">
        <v>0</v>
      </c>
      <c r="H2481" s="2">
        <f>H2480+$H$2*(Table1[[#This Row],[debug'[0']]]-H2480)</f>
        <v>-0.12824881818932821</v>
      </c>
    </row>
    <row r="2482" spans="1:8" x14ac:dyDescent="0.25">
      <c r="A2482">
        <v>4952</v>
      </c>
      <c r="B2482">
        <v>0</v>
      </c>
      <c r="C2482">
        <v>2</v>
      </c>
      <c r="D2482">
        <v>-1</v>
      </c>
      <c r="E2482">
        <v>0</v>
      </c>
      <c r="F2482">
        <v>0</v>
      </c>
      <c r="G2482">
        <v>0</v>
      </c>
      <c r="H2482" s="2">
        <f>H2481+$H$2*(Table1[[#This Row],[debug'[0']]]-H2481)</f>
        <v>-0.11616165183767321</v>
      </c>
    </row>
    <row r="2483" spans="1:8" x14ac:dyDescent="0.25">
      <c r="A2483">
        <v>4954</v>
      </c>
      <c r="B2483">
        <v>0</v>
      </c>
      <c r="C2483">
        <v>1</v>
      </c>
      <c r="D2483">
        <v>-1</v>
      </c>
      <c r="E2483">
        <v>0</v>
      </c>
      <c r="F2483">
        <v>0</v>
      </c>
      <c r="G2483">
        <v>0</v>
      </c>
      <c r="H2483" s="2">
        <f>H2482+$H$2*(Table1[[#This Row],[debug'[0']]]-H2482)</f>
        <v>-0.10521367407641052</v>
      </c>
    </row>
    <row r="2484" spans="1:8" x14ac:dyDescent="0.25">
      <c r="A2484">
        <v>4956</v>
      </c>
      <c r="B2484">
        <v>0</v>
      </c>
      <c r="C2484">
        <v>2</v>
      </c>
      <c r="D2484">
        <v>-1</v>
      </c>
      <c r="E2484">
        <v>0</v>
      </c>
      <c r="F2484">
        <v>0</v>
      </c>
      <c r="G2484">
        <v>0</v>
      </c>
      <c r="H2484" s="2">
        <f>H2483+$H$2*(Table1[[#This Row],[debug'[0']]]-H2483)</f>
        <v>-9.5297518910341258E-2</v>
      </c>
    </row>
    <row r="2485" spans="1:8" x14ac:dyDescent="0.25">
      <c r="A2485">
        <v>4958</v>
      </c>
      <c r="B2485">
        <v>0</v>
      </c>
      <c r="C2485">
        <v>3</v>
      </c>
      <c r="D2485">
        <v>-1</v>
      </c>
      <c r="E2485">
        <v>0</v>
      </c>
      <c r="F2485">
        <v>0</v>
      </c>
      <c r="G2485">
        <v>0</v>
      </c>
      <c r="H2485" s="2">
        <f>H2484+$H$2*(Table1[[#This Row],[debug'[0']]]-H2484)</f>
        <v>-8.6315939350919385E-2</v>
      </c>
    </row>
    <row r="2486" spans="1:8" x14ac:dyDescent="0.25">
      <c r="A2486">
        <v>4960</v>
      </c>
      <c r="B2486">
        <v>0</v>
      </c>
      <c r="C2486">
        <v>2</v>
      </c>
      <c r="D2486">
        <v>-1</v>
      </c>
      <c r="E2486">
        <v>0</v>
      </c>
      <c r="F2486">
        <v>0</v>
      </c>
      <c r="G2486">
        <v>0</v>
      </c>
      <c r="H2486" s="2">
        <f>H2485+$H$2*(Table1[[#This Row],[debug'[0']]]-H2485)</f>
        <v>-7.8180853722342875E-2</v>
      </c>
    </row>
    <row r="2487" spans="1:8" x14ac:dyDescent="0.25">
      <c r="A2487">
        <v>4962</v>
      </c>
      <c r="B2487">
        <v>-1</v>
      </c>
      <c r="C2487">
        <v>2</v>
      </c>
      <c r="D2487">
        <v>-1</v>
      </c>
      <c r="E2487">
        <v>0</v>
      </c>
      <c r="F2487">
        <v>0</v>
      </c>
      <c r="G2487">
        <v>0</v>
      </c>
      <c r="H2487" s="2">
        <f>H2486+$H$2*(Table1[[#This Row],[debug'[0']]]-H2486)</f>
        <v>-0.16506026145887195</v>
      </c>
    </row>
    <row r="2488" spans="1:8" x14ac:dyDescent="0.25">
      <c r="A2488">
        <v>4964</v>
      </c>
      <c r="B2488">
        <v>0</v>
      </c>
      <c r="C2488">
        <v>2</v>
      </c>
      <c r="D2488">
        <v>0</v>
      </c>
      <c r="E2488">
        <v>0</v>
      </c>
      <c r="F2488">
        <v>0</v>
      </c>
      <c r="G2488">
        <v>0</v>
      </c>
      <c r="H2488" s="2">
        <f>H2487+$H$2*(Table1[[#This Row],[debug'[0']]]-H2487)</f>
        <v>-0.14950369831490787</v>
      </c>
    </row>
    <row r="2489" spans="1:8" x14ac:dyDescent="0.25">
      <c r="A2489">
        <v>4966</v>
      </c>
      <c r="B2489">
        <v>0</v>
      </c>
      <c r="C2489">
        <v>2</v>
      </c>
      <c r="D2489">
        <v>0</v>
      </c>
      <c r="E2489">
        <v>0</v>
      </c>
      <c r="F2489">
        <v>0</v>
      </c>
      <c r="G2489">
        <v>0</v>
      </c>
      <c r="H2489" s="2">
        <f>H2488+$H$2*(Table1[[#This Row],[debug'[0']]]-H2488)</f>
        <v>-0.13541330670558929</v>
      </c>
    </row>
    <row r="2490" spans="1:8" x14ac:dyDescent="0.25">
      <c r="A2490">
        <v>4968</v>
      </c>
      <c r="B2490">
        <v>1</v>
      </c>
      <c r="C2490">
        <v>2</v>
      </c>
      <c r="D2490">
        <v>0</v>
      </c>
      <c r="E2490">
        <v>0</v>
      </c>
      <c r="F2490">
        <v>0</v>
      </c>
      <c r="G2490">
        <v>0</v>
      </c>
      <c r="H2490" s="2">
        <f>H2489+$H$2*(Table1[[#This Row],[debug'[0']]]-H2489)</f>
        <v>-2.840312361155807E-2</v>
      </c>
    </row>
    <row r="2491" spans="1:8" x14ac:dyDescent="0.25">
      <c r="A2491">
        <v>4970</v>
      </c>
      <c r="B2491">
        <v>1</v>
      </c>
      <c r="C2491">
        <v>1</v>
      </c>
      <c r="D2491">
        <v>0</v>
      </c>
      <c r="E2491">
        <v>0</v>
      </c>
      <c r="F2491">
        <v>1</v>
      </c>
      <c r="G2491">
        <v>0</v>
      </c>
      <c r="H2491" s="2">
        <f>H2490+$H$2*(Table1[[#This Row],[debug'[0']]]-H2490)</f>
        <v>6.8521587330447928E-2</v>
      </c>
    </row>
    <row r="2492" spans="1:8" x14ac:dyDescent="0.25">
      <c r="A2492">
        <v>4972</v>
      </c>
      <c r="B2492">
        <v>0</v>
      </c>
      <c r="C2492">
        <v>1</v>
      </c>
      <c r="D2492">
        <v>0</v>
      </c>
      <c r="E2492">
        <v>0</v>
      </c>
      <c r="F2492">
        <v>1</v>
      </c>
      <c r="G2492">
        <v>0</v>
      </c>
      <c r="H2492" s="2">
        <f>H2491+$H$2*(Table1[[#This Row],[debug'[0']]]-H2491)</f>
        <v>6.206357986935853E-2</v>
      </c>
    </row>
    <row r="2493" spans="1:8" x14ac:dyDescent="0.25">
      <c r="A2493">
        <v>4974</v>
      </c>
      <c r="B2493">
        <v>0</v>
      </c>
      <c r="C2493">
        <v>1</v>
      </c>
      <c r="D2493">
        <v>0</v>
      </c>
      <c r="E2493">
        <v>0</v>
      </c>
      <c r="F2493">
        <v>1</v>
      </c>
      <c r="G2493">
        <v>0</v>
      </c>
      <c r="H2493" s="2">
        <f>H2492+$H$2*(Table1[[#This Row],[debug'[0']]]-H2492)</f>
        <v>5.6214225272166726E-2</v>
      </c>
    </row>
    <row r="2494" spans="1:8" x14ac:dyDescent="0.25">
      <c r="A2494">
        <v>4976</v>
      </c>
      <c r="B2494">
        <v>0</v>
      </c>
      <c r="C2494">
        <v>1</v>
      </c>
      <c r="D2494">
        <v>1</v>
      </c>
      <c r="E2494">
        <v>0</v>
      </c>
      <c r="F2494">
        <v>1</v>
      </c>
      <c r="G2494">
        <v>0</v>
      </c>
      <c r="H2494" s="2">
        <f>H2493+$H$2*(Table1[[#This Row],[debug'[0']]]-H2493)</f>
        <v>5.0916159357898304E-2</v>
      </c>
    </row>
    <row r="2495" spans="1:8" x14ac:dyDescent="0.25">
      <c r="A2495">
        <v>4978</v>
      </c>
      <c r="B2495">
        <v>1</v>
      </c>
      <c r="C2495">
        <v>0</v>
      </c>
      <c r="D2495">
        <v>1</v>
      </c>
      <c r="E2495">
        <v>0</v>
      </c>
      <c r="F2495">
        <v>1</v>
      </c>
      <c r="G2495">
        <v>0</v>
      </c>
      <c r="H2495" s="2">
        <f>H2494+$H$2*(Table1[[#This Row],[debug'[0']]]-H2494)</f>
        <v>0.14036520399995867</v>
      </c>
    </row>
    <row r="2496" spans="1:8" x14ac:dyDescent="0.25">
      <c r="A2496">
        <v>4980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0</v>
      </c>
      <c r="H2496" s="2">
        <f>H2495+$H$2*(Table1[[#This Row],[debug'[0']]]-H2495)</f>
        <v>0.12713609518878158</v>
      </c>
    </row>
    <row r="2497" spans="1:8" x14ac:dyDescent="0.25">
      <c r="A2497">
        <v>4982</v>
      </c>
      <c r="B2497">
        <v>0</v>
      </c>
      <c r="C2497">
        <v>0</v>
      </c>
      <c r="D2497">
        <v>0</v>
      </c>
      <c r="E2497">
        <v>0</v>
      </c>
      <c r="F2497">
        <v>1</v>
      </c>
      <c r="G2497">
        <v>0</v>
      </c>
      <c r="H2497" s="2">
        <f>H2496+$H$2*(Table1[[#This Row],[debug'[0']]]-H2496)</f>
        <v>0.11515380050924651</v>
      </c>
    </row>
    <row r="2498" spans="1:8" x14ac:dyDescent="0.25">
      <c r="A2498">
        <v>4984</v>
      </c>
      <c r="B2498">
        <v>-1</v>
      </c>
      <c r="C2498">
        <v>0</v>
      </c>
      <c r="D2498">
        <v>0</v>
      </c>
      <c r="E2498">
        <v>0</v>
      </c>
      <c r="F2498">
        <v>1</v>
      </c>
      <c r="G2498">
        <v>0</v>
      </c>
      <c r="H2498" s="2">
        <f>H2497+$H$2*(Table1[[#This Row],[debug'[0']]]-H2497)</f>
        <v>1.0053030890168915E-2</v>
      </c>
    </row>
    <row r="2499" spans="1:8" x14ac:dyDescent="0.25">
      <c r="A2499">
        <v>4986</v>
      </c>
      <c r="B2499">
        <v>1</v>
      </c>
      <c r="C2499">
        <v>0</v>
      </c>
      <c r="D2499">
        <v>0</v>
      </c>
      <c r="E2499">
        <v>0</v>
      </c>
      <c r="F2499">
        <v>1</v>
      </c>
      <c r="G2499">
        <v>0</v>
      </c>
      <c r="H2499" s="2">
        <f>H2498+$H$2*(Table1[[#This Row],[debug'[0']]]-H2498)</f>
        <v>0.10335333465813672</v>
      </c>
    </row>
    <row r="2500" spans="1:8" x14ac:dyDescent="0.25">
      <c r="A2500">
        <v>4988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0</v>
      </c>
      <c r="H2500" s="2">
        <f>H2499+$H$2*(Table1[[#This Row],[debug'[0']]]-H2499)</f>
        <v>9.3612512351556432E-2</v>
      </c>
    </row>
    <row r="2501" spans="1:8" x14ac:dyDescent="0.25">
      <c r="A2501">
        <v>4990</v>
      </c>
      <c r="B2501">
        <v>1</v>
      </c>
      <c r="C2501">
        <v>-1</v>
      </c>
      <c r="D2501">
        <v>0</v>
      </c>
      <c r="E2501">
        <v>0</v>
      </c>
      <c r="F2501">
        <v>1</v>
      </c>
      <c r="G2501">
        <v>0</v>
      </c>
      <c r="H2501" s="2">
        <f>H2500+$H$2*(Table1[[#This Row],[debug'[0']]]-H2500)</f>
        <v>0.1790375205266182</v>
      </c>
    </row>
    <row r="2502" spans="1:8" x14ac:dyDescent="0.25">
      <c r="A2502">
        <v>4992</v>
      </c>
      <c r="B2502">
        <v>1</v>
      </c>
      <c r="C2502">
        <v>-1</v>
      </c>
      <c r="D2502">
        <v>1</v>
      </c>
      <c r="E2502">
        <v>0</v>
      </c>
      <c r="F2502">
        <v>1</v>
      </c>
      <c r="G2502">
        <v>0</v>
      </c>
      <c r="H2502" s="2">
        <f>H2501+$H$2*(Table1[[#This Row],[debug'[0']]]-H2501)</f>
        <v>0.25641141135821133</v>
      </c>
    </row>
    <row r="2503" spans="1:8" x14ac:dyDescent="0.25">
      <c r="A2503">
        <v>4994</v>
      </c>
      <c r="B2503">
        <v>0</v>
      </c>
      <c r="C2503">
        <v>0</v>
      </c>
      <c r="D2503">
        <v>0</v>
      </c>
      <c r="E2503">
        <v>0</v>
      </c>
      <c r="F2503">
        <v>1</v>
      </c>
      <c r="G2503">
        <v>0</v>
      </c>
      <c r="H2503" s="2">
        <f>H2502+$H$2*(Table1[[#This Row],[debug'[0']]]-H2502)</f>
        <v>0.23224520517162492</v>
      </c>
    </row>
    <row r="2504" spans="1:8" x14ac:dyDescent="0.25">
      <c r="A2504">
        <v>4996</v>
      </c>
      <c r="B2504">
        <v>0</v>
      </c>
      <c r="C2504">
        <v>-1</v>
      </c>
      <c r="D2504">
        <v>0</v>
      </c>
      <c r="E2504">
        <v>0</v>
      </c>
      <c r="F2504">
        <v>1</v>
      </c>
      <c r="G2504">
        <v>0</v>
      </c>
      <c r="H2504" s="2">
        <f>H2503+$H$2*(Table1[[#This Row],[debug'[0']]]-H2503)</f>
        <v>0.21035661025966598</v>
      </c>
    </row>
    <row r="2505" spans="1:8" x14ac:dyDescent="0.25">
      <c r="A2505">
        <v>4998</v>
      </c>
      <c r="B2505">
        <v>-1</v>
      </c>
      <c r="C2505">
        <v>0</v>
      </c>
      <c r="D2505">
        <v>0</v>
      </c>
      <c r="E2505">
        <v>0</v>
      </c>
      <c r="F2505">
        <v>1</v>
      </c>
      <c r="G2505">
        <v>0</v>
      </c>
      <c r="H2505" s="2">
        <f>H2504+$H$2*(Table1[[#This Row],[debug'[0']]]-H2504)</f>
        <v>9.6283187209197665E-2</v>
      </c>
    </row>
    <row r="2506" spans="1:8" x14ac:dyDescent="0.25">
      <c r="A2506">
        <v>5000</v>
      </c>
      <c r="B2506">
        <v>0</v>
      </c>
      <c r="C2506">
        <v>-1</v>
      </c>
      <c r="D2506">
        <v>0</v>
      </c>
      <c r="E2506">
        <v>0</v>
      </c>
      <c r="F2506">
        <v>1</v>
      </c>
      <c r="G2506">
        <v>0</v>
      </c>
      <c r="H2506" s="2">
        <f>H2505+$H$2*(Table1[[#This Row],[debug'[0']]]-H2505)</f>
        <v>8.7208710601178879E-2</v>
      </c>
    </row>
    <row r="2507" spans="1:8" x14ac:dyDescent="0.25">
      <c r="A2507">
        <v>5002</v>
      </c>
      <c r="B2507">
        <v>0</v>
      </c>
      <c r="C2507">
        <v>0</v>
      </c>
      <c r="D2507">
        <v>0</v>
      </c>
      <c r="E2507">
        <v>0</v>
      </c>
      <c r="F2507">
        <v>1</v>
      </c>
      <c r="G2507">
        <v>0</v>
      </c>
      <c r="H2507" s="2">
        <f>H2506+$H$2*(Table1[[#This Row],[debug'[0']]]-H2506)</f>
        <v>7.8989483264567825E-2</v>
      </c>
    </row>
    <row r="2508" spans="1:8" x14ac:dyDescent="0.25">
      <c r="A2508">
        <v>5004</v>
      </c>
      <c r="B2508">
        <v>-1</v>
      </c>
      <c r="C2508">
        <v>0</v>
      </c>
      <c r="D2508">
        <v>0</v>
      </c>
      <c r="E2508">
        <v>0</v>
      </c>
      <c r="F2508">
        <v>1</v>
      </c>
      <c r="G2508">
        <v>0</v>
      </c>
      <c r="H2508" s="2">
        <f>H2507+$H$2*(Table1[[#This Row],[debug'[0']]]-H2507)</f>
        <v>-2.2702879753170577E-2</v>
      </c>
    </row>
    <row r="2509" spans="1:8" x14ac:dyDescent="0.25">
      <c r="A2509">
        <v>5006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 s="2">
        <f>H2508+$H$2*(Table1[[#This Row],[debug'[0']]]-H2508)</f>
        <v>-2.0563183745733783E-2</v>
      </c>
    </row>
    <row r="2510" spans="1:8" x14ac:dyDescent="0.25">
      <c r="A2510">
        <v>5008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 s="2">
        <f>H2509+$H$2*(Table1[[#This Row],[debug'[0']]]-H2509)</f>
        <v>-1.8625149336033354E-2</v>
      </c>
    </row>
    <row r="2511" spans="1:8" x14ac:dyDescent="0.25">
      <c r="A2511">
        <v>5010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 s="2">
        <f>H2510+$H$2*(Table1[[#This Row],[debug'[0']]]-H2510)</f>
        <v>-1.6869770366250498E-2</v>
      </c>
    </row>
    <row r="2512" spans="1:8" x14ac:dyDescent="0.25">
      <c r="A2512">
        <v>5012</v>
      </c>
      <c r="B2512">
        <v>-1</v>
      </c>
      <c r="C2512">
        <v>-1</v>
      </c>
      <c r="D2512">
        <v>0</v>
      </c>
      <c r="E2512">
        <v>0</v>
      </c>
      <c r="F2512">
        <v>0</v>
      </c>
      <c r="G2512">
        <v>0</v>
      </c>
      <c r="H2512" s="2">
        <f>H2511+$H$2*(Table1[[#This Row],[debug'[0']]]-H2511)</f>
        <v>-0.1095276115744335</v>
      </c>
    </row>
    <row r="2513" spans="1:8" x14ac:dyDescent="0.25">
      <c r="A2513">
        <v>5014</v>
      </c>
      <c r="B2513">
        <v>-1</v>
      </c>
      <c r="C2513">
        <v>0</v>
      </c>
      <c r="D2513">
        <v>0</v>
      </c>
      <c r="E2513">
        <v>0</v>
      </c>
      <c r="F2513">
        <v>0</v>
      </c>
      <c r="G2513">
        <v>0</v>
      </c>
      <c r="H2513" s="2">
        <f>H2512+$H$2*(Table1[[#This Row],[debug'[0']]]-H2512)</f>
        <v>-0.19345265698550299</v>
      </c>
    </row>
    <row r="2514" spans="1:8" x14ac:dyDescent="0.25">
      <c r="A2514">
        <v>5016</v>
      </c>
      <c r="B2514">
        <v>0</v>
      </c>
      <c r="C2514">
        <v>-1</v>
      </c>
      <c r="D2514">
        <v>0</v>
      </c>
      <c r="E2514">
        <v>0</v>
      </c>
      <c r="F2514">
        <v>0</v>
      </c>
      <c r="G2514">
        <v>0</v>
      </c>
      <c r="H2514" s="2">
        <f>H2513+$H$2*(Table1[[#This Row],[debug'[0']]]-H2513)</f>
        <v>-0.17522017360541051</v>
      </c>
    </row>
    <row r="2515" spans="1:8" x14ac:dyDescent="0.25">
      <c r="A2515">
        <v>5018</v>
      </c>
      <c r="B2515">
        <v>-1</v>
      </c>
      <c r="C2515">
        <v>-1</v>
      </c>
      <c r="D2515">
        <v>0</v>
      </c>
      <c r="E2515">
        <v>0</v>
      </c>
      <c r="F2515">
        <v>0</v>
      </c>
      <c r="G2515">
        <v>0</v>
      </c>
      <c r="H2515" s="2">
        <f>H2514+$H$2*(Table1[[#This Row],[debug'[0']]]-H2514)</f>
        <v>-0.25295384090831974</v>
      </c>
    </row>
    <row r="2516" spans="1:8" x14ac:dyDescent="0.25">
      <c r="A2516">
        <v>5020</v>
      </c>
      <c r="B2516">
        <v>0</v>
      </c>
      <c r="C2516">
        <v>-1</v>
      </c>
      <c r="D2516">
        <v>0</v>
      </c>
      <c r="E2516">
        <v>0</v>
      </c>
      <c r="F2516">
        <v>0</v>
      </c>
      <c r="G2516">
        <v>0</v>
      </c>
      <c r="H2516" s="2">
        <f>H2515+$H$2*(Table1[[#This Row],[debug'[0']]]-H2515)</f>
        <v>-0.22911350305947278</v>
      </c>
    </row>
    <row r="2517" spans="1:8" x14ac:dyDescent="0.25">
      <c r="A2517">
        <v>5022</v>
      </c>
      <c r="B2517">
        <v>0</v>
      </c>
      <c r="C2517">
        <v>-1</v>
      </c>
      <c r="D2517">
        <v>0</v>
      </c>
      <c r="E2517">
        <v>0</v>
      </c>
      <c r="F2517">
        <v>0</v>
      </c>
      <c r="G2517">
        <v>0</v>
      </c>
      <c r="H2517" s="2">
        <f>H2516+$H$2*(Table1[[#This Row],[debug'[0']]]-H2516)</f>
        <v>-0.20752006411797691</v>
      </c>
    </row>
    <row r="2518" spans="1:8" x14ac:dyDescent="0.25">
      <c r="A2518">
        <v>5024</v>
      </c>
      <c r="B2518">
        <v>0</v>
      </c>
      <c r="C2518">
        <v>-1</v>
      </c>
      <c r="D2518">
        <v>0</v>
      </c>
      <c r="E2518">
        <v>0</v>
      </c>
      <c r="F2518">
        <v>0</v>
      </c>
      <c r="G2518">
        <v>0</v>
      </c>
      <c r="H2518" s="2">
        <f>H2517+$H$2*(Table1[[#This Row],[debug'[0']]]-H2517)</f>
        <v>-0.18796175885081134</v>
      </c>
    </row>
    <row r="2519" spans="1:8" x14ac:dyDescent="0.25">
      <c r="A2519">
        <v>5026</v>
      </c>
      <c r="B2519">
        <v>0</v>
      </c>
      <c r="C2519">
        <v>-1</v>
      </c>
      <c r="D2519">
        <v>0</v>
      </c>
      <c r="E2519">
        <v>0</v>
      </c>
      <c r="F2519">
        <v>0</v>
      </c>
      <c r="G2519">
        <v>0</v>
      </c>
      <c r="H2519" s="2">
        <f>H2518+$H$2*(Table1[[#This Row],[debug'[0']]]-H2518)</f>
        <v>-0.17024678042796559</v>
      </c>
    </row>
    <row r="2520" spans="1:8" x14ac:dyDescent="0.25">
      <c r="A2520">
        <v>5028</v>
      </c>
      <c r="B2520">
        <v>0</v>
      </c>
      <c r="C2520">
        <v>-1</v>
      </c>
      <c r="D2520">
        <v>0</v>
      </c>
      <c r="E2520">
        <v>0</v>
      </c>
      <c r="F2520">
        <v>0</v>
      </c>
      <c r="G2520">
        <v>0</v>
      </c>
      <c r="H2520" s="2">
        <f>H2519+$H$2*(Table1[[#This Row],[debug'[0']]]-H2519)</f>
        <v>-0.15420139938727126</v>
      </c>
    </row>
    <row r="2521" spans="1:8" x14ac:dyDescent="0.25">
      <c r="A2521">
        <v>5030</v>
      </c>
      <c r="B2521">
        <v>0</v>
      </c>
      <c r="C2521">
        <v>-1</v>
      </c>
      <c r="D2521">
        <v>0</v>
      </c>
      <c r="E2521">
        <v>0</v>
      </c>
      <c r="F2521">
        <v>-1</v>
      </c>
      <c r="G2521">
        <v>0</v>
      </c>
      <c r="H2521" s="2">
        <f>H2520+$H$2*(Table1[[#This Row],[debug'[0']]]-H2520)</f>
        <v>-0.13966825988262174</v>
      </c>
    </row>
    <row r="2522" spans="1:8" x14ac:dyDescent="0.25">
      <c r="A2522">
        <v>5032</v>
      </c>
      <c r="B2522">
        <v>0</v>
      </c>
      <c r="C2522">
        <v>-1</v>
      </c>
      <c r="D2522">
        <v>0</v>
      </c>
      <c r="E2522">
        <v>0</v>
      </c>
      <c r="F2522">
        <v>-1</v>
      </c>
      <c r="G2522">
        <v>0</v>
      </c>
      <c r="H2522" s="2">
        <f>H2521+$H$2*(Table1[[#This Row],[debug'[0']]]-H2521)</f>
        <v>-0.1265048365070143</v>
      </c>
    </row>
    <row r="2523" spans="1:8" x14ac:dyDescent="0.25">
      <c r="A2523">
        <v>5034</v>
      </c>
      <c r="B2523">
        <v>0</v>
      </c>
      <c r="C2523">
        <v>-1</v>
      </c>
      <c r="D2523">
        <v>1</v>
      </c>
      <c r="E2523">
        <v>0</v>
      </c>
      <c r="F2523">
        <v>-1</v>
      </c>
      <c r="G2523">
        <v>0</v>
      </c>
      <c r="H2523" s="2">
        <f>H2522+$H$2*(Table1[[#This Row],[debug'[0']]]-H2522)</f>
        <v>-0.11458203655659388</v>
      </c>
    </row>
    <row r="2524" spans="1:8" x14ac:dyDescent="0.25">
      <c r="A2524">
        <v>5036</v>
      </c>
      <c r="B2524">
        <v>0</v>
      </c>
      <c r="C2524">
        <v>-1</v>
      </c>
      <c r="D2524">
        <v>1</v>
      </c>
      <c r="E2524">
        <v>0</v>
      </c>
      <c r="F2524">
        <v>-1</v>
      </c>
      <c r="G2524">
        <v>0</v>
      </c>
      <c r="H2524" s="2">
        <f>H2523+$H$2*(Table1[[#This Row],[debug'[0']]]-H2523)</f>
        <v>-0.1037829340282073</v>
      </c>
    </row>
    <row r="2525" spans="1:8" x14ac:dyDescent="0.25">
      <c r="A2525">
        <v>5038</v>
      </c>
      <c r="B2525">
        <v>0</v>
      </c>
      <c r="C2525">
        <v>-1</v>
      </c>
      <c r="D2525">
        <v>0</v>
      </c>
      <c r="E2525">
        <v>0</v>
      </c>
      <c r="F2525">
        <v>-1</v>
      </c>
      <c r="G2525">
        <v>0</v>
      </c>
      <c r="H2525" s="2">
        <f>H2524+$H$2*(Table1[[#This Row],[debug'[0']]]-H2524)</f>
        <v>-9.4001622934877002E-2</v>
      </c>
    </row>
    <row r="2526" spans="1:8" x14ac:dyDescent="0.25">
      <c r="A2526">
        <v>5040</v>
      </c>
      <c r="B2526">
        <v>0</v>
      </c>
      <c r="C2526">
        <v>-1</v>
      </c>
      <c r="D2526">
        <v>0</v>
      </c>
      <c r="E2526">
        <v>0</v>
      </c>
      <c r="F2526">
        <v>-1</v>
      </c>
      <c r="G2526">
        <v>0</v>
      </c>
      <c r="H2526" s="2">
        <f>H2525+$H$2*(Table1[[#This Row],[debug'[0']]]-H2525)</f>
        <v>-8.5142178693745185E-2</v>
      </c>
    </row>
    <row r="2527" spans="1:8" x14ac:dyDescent="0.25">
      <c r="A2527">
        <v>5042</v>
      </c>
      <c r="B2527">
        <v>0</v>
      </c>
      <c r="C2527">
        <v>-1</v>
      </c>
      <c r="D2527">
        <v>0</v>
      </c>
      <c r="E2527">
        <v>0</v>
      </c>
      <c r="F2527">
        <v>-1</v>
      </c>
      <c r="G2527">
        <v>0</v>
      </c>
      <c r="H2527" s="2">
        <f>H2526+$H$2*(Table1[[#This Row],[debug'[0']]]-H2526)</f>
        <v>-7.7117717400898206E-2</v>
      </c>
    </row>
    <row r="2528" spans="1:8" x14ac:dyDescent="0.25">
      <c r="A2528">
        <v>5044</v>
      </c>
      <c r="B2528">
        <v>-1</v>
      </c>
      <c r="C2528">
        <v>-1</v>
      </c>
      <c r="D2528">
        <v>0</v>
      </c>
      <c r="E2528">
        <v>0</v>
      </c>
      <c r="F2528">
        <v>-1</v>
      </c>
      <c r="G2528">
        <v>0</v>
      </c>
      <c r="H2528" s="2">
        <f>H2527+$H$2*(Table1[[#This Row],[debug'[0']]]-H2527)</f>
        <v>-0.16409732337514371</v>
      </c>
    </row>
    <row r="2529" spans="1:8" x14ac:dyDescent="0.25">
      <c r="A2529">
        <v>5046</v>
      </c>
      <c r="B2529">
        <v>0</v>
      </c>
      <c r="C2529">
        <v>0</v>
      </c>
      <c r="D2529">
        <v>0</v>
      </c>
      <c r="E2529">
        <v>0</v>
      </c>
      <c r="F2529">
        <v>-1</v>
      </c>
      <c r="G2529">
        <v>0</v>
      </c>
      <c r="H2529" s="2">
        <f>H2528+$H$2*(Table1[[#This Row],[debug'[0']]]-H2528)</f>
        <v>-0.14863151500747071</v>
      </c>
    </row>
    <row r="2530" spans="1:8" x14ac:dyDescent="0.25">
      <c r="A2530">
        <v>5048</v>
      </c>
      <c r="B2530">
        <v>0</v>
      </c>
      <c r="C2530">
        <v>0</v>
      </c>
      <c r="D2530">
        <v>0</v>
      </c>
      <c r="E2530">
        <v>0</v>
      </c>
      <c r="F2530">
        <v>-1</v>
      </c>
      <c r="G2530">
        <v>0</v>
      </c>
      <c r="H2530" s="2">
        <f>H2529+$H$2*(Table1[[#This Row],[debug'[0']]]-H2529)</f>
        <v>-0.13462332473828897</v>
      </c>
    </row>
    <row r="2531" spans="1:8" x14ac:dyDescent="0.25">
      <c r="A2531">
        <v>5050</v>
      </c>
      <c r="B2531">
        <v>0</v>
      </c>
      <c r="C2531">
        <v>1</v>
      </c>
      <c r="D2531">
        <v>0</v>
      </c>
      <c r="E2531">
        <v>0</v>
      </c>
      <c r="F2531">
        <v>-1</v>
      </c>
      <c r="G2531">
        <v>0</v>
      </c>
      <c r="H2531" s="2">
        <f>H2530+$H$2*(Table1[[#This Row],[debug'[0']]]-H2530)</f>
        <v>-0.12193537529829973</v>
      </c>
    </row>
    <row r="2532" spans="1:8" x14ac:dyDescent="0.25">
      <c r="A2532">
        <v>5052</v>
      </c>
      <c r="B2532">
        <v>-1</v>
      </c>
      <c r="C2532">
        <v>1</v>
      </c>
      <c r="D2532">
        <v>0</v>
      </c>
      <c r="E2532">
        <v>0</v>
      </c>
      <c r="F2532">
        <v>-1</v>
      </c>
      <c r="G2532">
        <v>0</v>
      </c>
      <c r="H2532" s="2">
        <f>H2531+$H$2*(Table1[[#This Row],[debug'[0']]]-H2531)</f>
        <v>-0.20469101652849794</v>
      </c>
    </row>
    <row r="2533" spans="1:8" x14ac:dyDescent="0.25">
      <c r="A2533">
        <v>5054</v>
      </c>
      <c r="B2533">
        <v>0</v>
      </c>
      <c r="C2533">
        <v>1</v>
      </c>
      <c r="D2533">
        <v>0</v>
      </c>
      <c r="E2533">
        <v>0</v>
      </c>
      <c r="F2533">
        <v>-1</v>
      </c>
      <c r="G2533">
        <v>0</v>
      </c>
      <c r="H2533" s="2">
        <f>H2532+$H$2*(Table1[[#This Row],[debug'[0']]]-H2532)</f>
        <v>-0.18539934271504527</v>
      </c>
    </row>
    <row r="2534" spans="1:8" x14ac:dyDescent="0.25">
      <c r="A2534">
        <v>5056</v>
      </c>
      <c r="B2534">
        <v>0</v>
      </c>
      <c r="C2534">
        <v>1</v>
      </c>
      <c r="D2534">
        <v>-1</v>
      </c>
      <c r="E2534">
        <v>0</v>
      </c>
      <c r="F2534">
        <v>-1</v>
      </c>
      <c r="G2534">
        <v>0</v>
      </c>
      <c r="H2534" s="2">
        <f>H2533+$H$2*(Table1[[#This Row],[debug'[0']]]-H2533)</f>
        <v>-0.1679258663234264</v>
      </c>
    </row>
    <row r="2535" spans="1:8" x14ac:dyDescent="0.25">
      <c r="A2535">
        <v>5058</v>
      </c>
      <c r="B2535">
        <v>0</v>
      </c>
      <c r="C2535">
        <v>1</v>
      </c>
      <c r="D2535">
        <v>-1</v>
      </c>
      <c r="E2535">
        <v>0</v>
      </c>
      <c r="F2535">
        <v>-1</v>
      </c>
      <c r="G2535">
        <v>0</v>
      </c>
      <c r="H2535" s="2">
        <f>H2534+$H$2*(Table1[[#This Row],[debug'[0']]]-H2534)</f>
        <v>-0.15209922628374506</v>
      </c>
    </row>
    <row r="2536" spans="1:8" x14ac:dyDescent="0.25">
      <c r="A2536">
        <v>5060</v>
      </c>
      <c r="B2536">
        <v>1</v>
      </c>
      <c r="C2536">
        <v>1</v>
      </c>
      <c r="D2536">
        <v>0</v>
      </c>
      <c r="E2536">
        <v>0</v>
      </c>
      <c r="F2536">
        <v>-1</v>
      </c>
      <c r="G2536">
        <v>0</v>
      </c>
      <c r="H2536" s="2">
        <f>H2535+$H$2*(Table1[[#This Row],[debug'[0']]]-H2535)</f>
        <v>-4.3516432318760123E-2</v>
      </c>
    </row>
    <row r="2537" spans="1:8" x14ac:dyDescent="0.25">
      <c r="A2537">
        <v>5062</v>
      </c>
      <c r="B2537">
        <v>0</v>
      </c>
      <c r="C2537">
        <v>1</v>
      </c>
      <c r="D2537">
        <v>0</v>
      </c>
      <c r="E2537">
        <v>0</v>
      </c>
      <c r="F2537">
        <v>-1</v>
      </c>
      <c r="G2537">
        <v>0</v>
      </c>
      <c r="H2537" s="2">
        <f>H2536+$H$2*(Table1[[#This Row],[debug'[0']]]-H2536)</f>
        <v>-3.9415105196268493E-2</v>
      </c>
    </row>
    <row r="2538" spans="1:8" x14ac:dyDescent="0.25">
      <c r="A2538">
        <v>5064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0</v>
      </c>
      <c r="H2538" s="2">
        <f>H2537+$H$2*(Table1[[#This Row],[debug'[0']]]-H2537)</f>
        <v>-3.5700319048516511E-2</v>
      </c>
    </row>
    <row r="2539" spans="1:8" x14ac:dyDescent="0.25">
      <c r="A2539">
        <v>5066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0</v>
      </c>
      <c r="H2539" s="2">
        <f>H2538+$H$2*(Table1[[#This Row],[debug'[0']]]-H2538)</f>
        <v>-3.2335643246907575E-2</v>
      </c>
    </row>
    <row r="2540" spans="1:8" x14ac:dyDescent="0.25">
      <c r="A2540">
        <v>5068</v>
      </c>
      <c r="B2540">
        <v>-1</v>
      </c>
      <c r="C2540">
        <v>1</v>
      </c>
      <c r="D2540">
        <v>0</v>
      </c>
      <c r="E2540">
        <v>0</v>
      </c>
      <c r="F2540">
        <v>0</v>
      </c>
      <c r="G2540">
        <v>0</v>
      </c>
      <c r="H2540" s="2">
        <f>H2539+$H$2*(Table1[[#This Row],[debug'[0']]]-H2539)</f>
        <v>-0.12353586027639381</v>
      </c>
    </row>
    <row r="2541" spans="1:8" x14ac:dyDescent="0.25">
      <c r="A2541">
        <v>5070</v>
      </c>
      <c r="B2541">
        <v>0</v>
      </c>
      <c r="C2541">
        <v>1</v>
      </c>
      <c r="D2541">
        <v>0</v>
      </c>
      <c r="E2541">
        <v>0</v>
      </c>
      <c r="F2541">
        <v>0</v>
      </c>
      <c r="G2541">
        <v>0</v>
      </c>
      <c r="H2541" s="2">
        <f>H2540+$H$2*(Table1[[#This Row],[debug'[0']]]-H2540)</f>
        <v>-0.11189287974341738</v>
      </c>
    </row>
    <row r="2542" spans="1:8" x14ac:dyDescent="0.25">
      <c r="A2542">
        <v>5072</v>
      </c>
      <c r="B2542">
        <v>-1</v>
      </c>
      <c r="C2542">
        <v>1</v>
      </c>
      <c r="D2542">
        <v>0</v>
      </c>
      <c r="E2542">
        <v>0</v>
      </c>
      <c r="F2542">
        <v>0</v>
      </c>
      <c r="G2542">
        <v>0</v>
      </c>
      <c r="H2542" s="2">
        <f>H2541+$H$2*(Table1[[#This Row],[debug'[0']]]-H2541)</f>
        <v>-0.1955950038813834</v>
      </c>
    </row>
    <row r="2543" spans="1:8" x14ac:dyDescent="0.25">
      <c r="A2543">
        <v>5074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 s="2">
        <f>H2542+$H$2*(Table1[[#This Row],[debug'[0']]]-H2542)</f>
        <v>-8.2912829455510983E-2</v>
      </c>
    </row>
    <row r="2544" spans="1:8" x14ac:dyDescent="0.25">
      <c r="A2544">
        <v>5076</v>
      </c>
      <c r="B2544">
        <v>0</v>
      </c>
      <c r="C2544">
        <v>1</v>
      </c>
      <c r="D2544">
        <v>0</v>
      </c>
      <c r="E2544">
        <v>0</v>
      </c>
      <c r="F2544">
        <v>0</v>
      </c>
      <c r="G2544">
        <v>0</v>
      </c>
      <c r="H2544" s="2">
        <f>H2543+$H$2*(Table1[[#This Row],[debug'[0']]]-H2543)</f>
        <v>-7.509847937833769E-2</v>
      </c>
    </row>
    <row r="2545" spans="1:8" x14ac:dyDescent="0.25">
      <c r="A2545">
        <v>5078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 s="2">
        <f>H2544+$H$2*(Table1[[#This Row],[debug'[0']]]-H2544)</f>
        <v>2.622716516267859E-2</v>
      </c>
    </row>
    <row r="2546" spans="1:8" x14ac:dyDescent="0.25">
      <c r="A2546">
        <v>5080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 s="2">
        <f>H2545+$H$2*(Table1[[#This Row],[debug'[0']]]-H2545)</f>
        <v>2.3755313080691873E-2</v>
      </c>
    </row>
    <row r="2547" spans="1:8" x14ac:dyDescent="0.25">
      <c r="A2547">
        <v>5082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 s="2">
        <f>H2546+$H$2*(Table1[[#This Row],[debug'[0']]]-H2546)</f>
        <v>2.1516427568951061E-2</v>
      </c>
    </row>
    <row r="2548" spans="1:8" x14ac:dyDescent="0.25">
      <c r="A2548">
        <v>5084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 s="2">
        <f>H2547+$H$2*(Table1[[#This Row],[debug'[0']]]-H2547)</f>
        <v>1.9488552045487655E-2</v>
      </c>
    </row>
    <row r="2549" spans="1:8" x14ac:dyDescent="0.25">
      <c r="A2549">
        <v>5086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 s="2">
        <f>H2548+$H$2*(Table1[[#This Row],[debug'[0']]]-H2548)</f>
        <v>1.7651799287431463E-2</v>
      </c>
    </row>
    <row r="2550" spans="1:8" x14ac:dyDescent="0.25">
      <c r="A2550">
        <v>5088</v>
      </c>
      <c r="B2550">
        <v>1</v>
      </c>
      <c r="C2550">
        <v>0</v>
      </c>
      <c r="D2550">
        <v>0</v>
      </c>
      <c r="E2550">
        <v>0</v>
      </c>
      <c r="F2550">
        <v>1</v>
      </c>
      <c r="G2550">
        <v>0</v>
      </c>
      <c r="H2550" s="2">
        <f>H2549+$H$2*(Table1[[#This Row],[debug'[0']]]-H2549)</f>
        <v>0.11023593600620417</v>
      </c>
    </row>
    <row r="2551" spans="1:8" x14ac:dyDescent="0.25">
      <c r="A2551">
        <v>5090</v>
      </c>
      <c r="B2551">
        <v>0</v>
      </c>
      <c r="C2551">
        <v>0</v>
      </c>
      <c r="D2551">
        <v>0</v>
      </c>
      <c r="E2551">
        <v>0</v>
      </c>
      <c r="F2551">
        <v>1</v>
      </c>
      <c r="G2551">
        <v>0</v>
      </c>
      <c r="H2551" s="2">
        <f>H2550+$H$2*(Table1[[#This Row],[debug'[0']]]-H2550)</f>
        <v>9.9846443804643609E-2</v>
      </c>
    </row>
    <row r="2552" spans="1:8" x14ac:dyDescent="0.25">
      <c r="A2552">
        <v>5092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  <c r="H2552" s="2">
        <f>H2551+$H$2*(Table1[[#This Row],[debug'[0']]]-H2551)</f>
        <v>9.0436138174331576E-2</v>
      </c>
    </row>
    <row r="2553" spans="1:8" x14ac:dyDescent="0.25">
      <c r="A2553">
        <v>5094</v>
      </c>
      <c r="B2553">
        <v>1</v>
      </c>
      <c r="C2553">
        <v>0</v>
      </c>
      <c r="D2553">
        <v>0</v>
      </c>
      <c r="E2553">
        <v>0</v>
      </c>
      <c r="F2553">
        <v>1</v>
      </c>
      <c r="G2553">
        <v>0</v>
      </c>
      <c r="H2553" s="2">
        <f>H2552+$H$2*(Table1[[#This Row],[debug'[0']]]-H2552)</f>
        <v>0.17616051256280002</v>
      </c>
    </row>
    <row r="2554" spans="1:8" x14ac:dyDescent="0.25">
      <c r="A2554">
        <v>5096</v>
      </c>
      <c r="B2554">
        <v>0</v>
      </c>
      <c r="C2554">
        <v>1</v>
      </c>
      <c r="D2554">
        <v>0</v>
      </c>
      <c r="E2554">
        <v>0</v>
      </c>
      <c r="F2554">
        <v>1</v>
      </c>
      <c r="G2554">
        <v>0</v>
      </c>
      <c r="H2554" s="2">
        <f>H2553+$H$2*(Table1[[#This Row],[debug'[0']]]-H2553)</f>
        <v>0.15955777539920288</v>
      </c>
    </row>
    <row r="2555" spans="1:8" x14ac:dyDescent="0.25">
      <c r="A2555">
        <v>5098</v>
      </c>
      <c r="B2555">
        <v>0</v>
      </c>
      <c r="C2555">
        <v>1</v>
      </c>
      <c r="D2555">
        <v>0</v>
      </c>
      <c r="E2555">
        <v>0</v>
      </c>
      <c r="F2555">
        <v>1</v>
      </c>
      <c r="G2555">
        <v>0</v>
      </c>
      <c r="H2555" s="2">
        <f>H2554+$H$2*(Table1[[#This Row],[debug'[0']]]-H2554)</f>
        <v>0.14451980934868491</v>
      </c>
    </row>
    <row r="2556" spans="1:8" x14ac:dyDescent="0.25">
      <c r="A2556">
        <v>5100</v>
      </c>
      <c r="B2556">
        <v>0</v>
      </c>
      <c r="C2556">
        <v>1</v>
      </c>
      <c r="D2556">
        <v>0</v>
      </c>
      <c r="E2556">
        <v>0</v>
      </c>
      <c r="F2556">
        <v>1</v>
      </c>
      <c r="G2556">
        <v>0</v>
      </c>
      <c r="H2556" s="2">
        <f>H2555+$H$2*(Table1[[#This Row],[debug'[0']]]-H2555)</f>
        <v>0.13089913820824414</v>
      </c>
    </row>
    <row r="2557" spans="1:8" x14ac:dyDescent="0.25">
      <c r="A2557">
        <v>5102</v>
      </c>
      <c r="B2557">
        <v>0</v>
      </c>
      <c r="C2557">
        <v>1</v>
      </c>
      <c r="D2557">
        <v>0</v>
      </c>
      <c r="E2557">
        <v>0</v>
      </c>
      <c r="F2557">
        <v>1</v>
      </c>
      <c r="G2557">
        <v>0</v>
      </c>
      <c r="H2557" s="2">
        <f>H2556+$H$2*(Table1[[#This Row],[debug'[0']]]-H2556)</f>
        <v>0.1185621850795565</v>
      </c>
    </row>
    <row r="2558" spans="1:8" x14ac:dyDescent="0.25">
      <c r="A2558">
        <v>5104</v>
      </c>
      <c r="B2558">
        <v>1</v>
      </c>
      <c r="C2558">
        <v>1</v>
      </c>
      <c r="D2558">
        <v>0</v>
      </c>
      <c r="E2558">
        <v>0</v>
      </c>
      <c r="F2558">
        <v>1</v>
      </c>
      <c r="G2558">
        <v>0</v>
      </c>
      <c r="H2558" s="2">
        <f>H2557+$H$2*(Table1[[#This Row],[debug'[0']]]-H2557)</f>
        <v>0.20163574199806567</v>
      </c>
    </row>
    <row r="2559" spans="1:8" x14ac:dyDescent="0.25">
      <c r="A2559">
        <v>5106</v>
      </c>
      <c r="B2559">
        <v>1</v>
      </c>
      <c r="C2559">
        <v>1</v>
      </c>
      <c r="D2559">
        <v>0</v>
      </c>
      <c r="E2559">
        <v>0</v>
      </c>
      <c r="F2559">
        <v>1</v>
      </c>
      <c r="G2559">
        <v>0</v>
      </c>
      <c r="H2559" s="2">
        <f>H2558+$H$2*(Table1[[#This Row],[debug'[0']]]-H2558)</f>
        <v>0.27687980063289197</v>
      </c>
    </row>
    <row r="2560" spans="1:8" x14ac:dyDescent="0.25">
      <c r="A2560">
        <v>5108</v>
      </c>
      <c r="B2560">
        <v>0</v>
      </c>
      <c r="C2560">
        <v>1</v>
      </c>
      <c r="D2560">
        <v>0</v>
      </c>
      <c r="E2560">
        <v>0</v>
      </c>
      <c r="F2560">
        <v>0</v>
      </c>
      <c r="G2560">
        <v>0</v>
      </c>
      <c r="H2560" s="2">
        <f>H2559+$H$2*(Table1[[#This Row],[debug'[0']]]-H2559)</f>
        <v>0.25078449420502097</v>
      </c>
    </row>
    <row r="2561" spans="1:8" x14ac:dyDescent="0.25">
      <c r="A2561">
        <v>5110</v>
      </c>
      <c r="B2561">
        <v>1</v>
      </c>
      <c r="C2561">
        <v>1</v>
      </c>
      <c r="D2561">
        <v>0</v>
      </c>
      <c r="E2561">
        <v>0</v>
      </c>
      <c r="F2561">
        <v>1</v>
      </c>
      <c r="G2561">
        <v>0</v>
      </c>
      <c r="H2561" s="2">
        <f>H2560+$H$2*(Table1[[#This Row],[debug'[0']]]-H2560)</f>
        <v>0.32139639207385295</v>
      </c>
    </row>
    <row r="2562" spans="1:8" x14ac:dyDescent="0.25">
      <c r="A2562">
        <v>5112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 s="2">
        <f>H2561+$H$2*(Table1[[#This Row],[debug'[0']]]-H2561)</f>
        <v>0.38535327535466229</v>
      </c>
    </row>
    <row r="2563" spans="1:8" x14ac:dyDescent="0.25">
      <c r="A2563">
        <v>5114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 s="2">
        <f>H2562+$H$2*(Table1[[#This Row],[debug'[0']]]-H2562)</f>
        <v>0.44328236439562696</v>
      </c>
    </row>
    <row r="2564" spans="1:8" x14ac:dyDescent="0.25">
      <c r="A2564">
        <v>5116</v>
      </c>
      <c r="B2564">
        <v>2</v>
      </c>
      <c r="C2564">
        <v>-1</v>
      </c>
      <c r="D2564">
        <v>0</v>
      </c>
      <c r="E2564">
        <v>0</v>
      </c>
      <c r="F2564">
        <v>0</v>
      </c>
      <c r="G2564">
        <v>0</v>
      </c>
      <c r="H2564" s="2">
        <f>H2563+$H$2*(Table1[[#This Row],[debug'[0']]]-H2563)</f>
        <v>0.58999954502747809</v>
      </c>
    </row>
    <row r="2565" spans="1:8" x14ac:dyDescent="0.25">
      <c r="A2565">
        <v>5118</v>
      </c>
      <c r="B2565">
        <v>1</v>
      </c>
      <c r="C2565">
        <v>-1</v>
      </c>
      <c r="D2565">
        <v>0</v>
      </c>
      <c r="E2565">
        <v>0</v>
      </c>
      <c r="F2565">
        <v>0</v>
      </c>
      <c r="G2565">
        <v>0</v>
      </c>
      <c r="H2565" s="2">
        <f>H2564+$H$2*(Table1[[#This Row],[debug'[0']]]-H2564)</f>
        <v>0.6286411775467825</v>
      </c>
    </row>
    <row r="2566" spans="1:8" x14ac:dyDescent="0.25">
      <c r="A2566">
        <v>5120</v>
      </c>
      <c r="B2566">
        <v>1</v>
      </c>
      <c r="C2566">
        <v>-1</v>
      </c>
      <c r="D2566">
        <v>0</v>
      </c>
      <c r="E2566">
        <v>0</v>
      </c>
      <c r="F2566">
        <v>0</v>
      </c>
      <c r="G2566">
        <v>0</v>
      </c>
      <c r="H2566" s="2">
        <f>H2565+$H$2*(Table1[[#This Row],[debug'[0']]]-H2565)</f>
        <v>0.663640922000726</v>
      </c>
    </row>
    <row r="2567" spans="1:8" x14ac:dyDescent="0.25">
      <c r="A2567">
        <v>5122</v>
      </c>
      <c r="B2567">
        <v>0</v>
      </c>
      <c r="C2567">
        <v>-1</v>
      </c>
      <c r="D2567">
        <v>0</v>
      </c>
      <c r="E2567">
        <v>0</v>
      </c>
      <c r="F2567">
        <v>0</v>
      </c>
      <c r="G2567">
        <v>0</v>
      </c>
      <c r="H2567" s="2">
        <f>H2566+$H$2*(Table1[[#This Row],[debug'[0']]]-H2566)</f>
        <v>0.60109423864535483</v>
      </c>
    </row>
    <row r="2568" spans="1:8" x14ac:dyDescent="0.25">
      <c r="A2568">
        <v>5124</v>
      </c>
      <c r="B2568">
        <v>0</v>
      </c>
      <c r="C2568">
        <v>-1</v>
      </c>
      <c r="D2568">
        <v>0</v>
      </c>
      <c r="E2568">
        <v>0</v>
      </c>
      <c r="F2568">
        <v>0</v>
      </c>
      <c r="G2568">
        <v>0</v>
      </c>
      <c r="H2568" s="2">
        <f>H2567+$H$2*(Table1[[#This Row],[debug'[0']]]-H2567)</f>
        <v>0.54444244131805297</v>
      </c>
    </row>
    <row r="2569" spans="1:8" x14ac:dyDescent="0.25">
      <c r="A2569">
        <v>5126</v>
      </c>
      <c r="B2569">
        <v>1</v>
      </c>
      <c r="C2569">
        <v>0</v>
      </c>
      <c r="D2569">
        <v>1</v>
      </c>
      <c r="E2569">
        <v>0</v>
      </c>
      <c r="F2569">
        <v>0</v>
      </c>
      <c r="G2569">
        <v>0</v>
      </c>
      <c r="H2569" s="2">
        <f>H2568+$H$2*(Table1[[#This Row],[debug'[0']]]-H2568)</f>
        <v>0.58737772970732816</v>
      </c>
    </row>
    <row r="2570" spans="1:8" x14ac:dyDescent="0.25">
      <c r="A2570">
        <v>5128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 s="2">
        <f>H2569+$H$2*(Table1[[#This Row],[debug'[0']]]-H2569)</f>
        <v>0.62626646249909812</v>
      </c>
    </row>
    <row r="2571" spans="1:8" x14ac:dyDescent="0.25">
      <c r="A2571">
        <v>5130</v>
      </c>
      <c r="B2571">
        <v>0</v>
      </c>
      <c r="C2571">
        <v>1</v>
      </c>
      <c r="D2571">
        <v>0</v>
      </c>
      <c r="E2571">
        <v>0</v>
      </c>
      <c r="F2571">
        <v>0</v>
      </c>
      <c r="G2571">
        <v>0</v>
      </c>
      <c r="H2571" s="2">
        <f>H2570+$H$2*(Table1[[#This Row],[debug'[0']]]-H2570)</f>
        <v>0.56724223896579307</v>
      </c>
    </row>
    <row r="2572" spans="1:8" x14ac:dyDescent="0.25">
      <c r="A2572">
        <v>5132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 s="2">
        <f>H2571+$H$2*(Table1[[#This Row],[debug'[0']]]-H2571)</f>
        <v>0.60802869705126406</v>
      </c>
    </row>
    <row r="2573" spans="1:8" x14ac:dyDescent="0.25">
      <c r="A2573">
        <v>5134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0</v>
      </c>
      <c r="H2573" s="2">
        <f>H2572+$H$2*(Table1[[#This Row],[debug'[0']]]-H2572)</f>
        <v>0.55072334241642329</v>
      </c>
    </row>
    <row r="2574" spans="1:8" x14ac:dyDescent="0.25">
      <c r="A2574">
        <v>5136</v>
      </c>
      <c r="B2574">
        <v>-1</v>
      </c>
      <c r="C2574">
        <v>1</v>
      </c>
      <c r="D2574">
        <v>0</v>
      </c>
      <c r="E2574">
        <v>0</v>
      </c>
      <c r="F2574">
        <v>0</v>
      </c>
      <c r="G2574">
        <v>0</v>
      </c>
      <c r="H2574" s="2">
        <f>H2573+$H$2*(Table1[[#This Row],[debug'[0']]]-H2573)</f>
        <v>0.40457111060785395</v>
      </c>
    </row>
    <row r="2575" spans="1:8" x14ac:dyDescent="0.25">
      <c r="A2575">
        <v>5138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0</v>
      </c>
      <c r="H2575" s="2">
        <f>H2574+$H$2*(Table1[[#This Row],[debug'[0']]]-H2574)</f>
        <v>0.46068896134733883</v>
      </c>
    </row>
    <row r="2576" spans="1:8" x14ac:dyDescent="0.25">
      <c r="A2576">
        <v>5140</v>
      </c>
      <c r="B2576">
        <v>0</v>
      </c>
      <c r="C2576">
        <v>1</v>
      </c>
      <c r="D2576">
        <v>0</v>
      </c>
      <c r="E2576">
        <v>0</v>
      </c>
      <c r="F2576">
        <v>0</v>
      </c>
      <c r="G2576">
        <v>0</v>
      </c>
      <c r="H2576" s="2">
        <f>H2575+$H$2*(Table1[[#This Row],[debug'[0']]]-H2575)</f>
        <v>0.41727004965057746</v>
      </c>
    </row>
    <row r="2577" spans="1:8" x14ac:dyDescent="0.25">
      <c r="A2577">
        <v>5142</v>
      </c>
      <c r="B2577">
        <v>1</v>
      </c>
      <c r="C2577">
        <v>0</v>
      </c>
      <c r="D2577">
        <v>0</v>
      </c>
      <c r="E2577">
        <v>1</v>
      </c>
      <c r="F2577">
        <v>0</v>
      </c>
      <c r="G2577">
        <v>0</v>
      </c>
      <c r="H2577" s="2">
        <f>H2576+$H$2*(Table1[[#This Row],[debug'[0']]]-H2576)</f>
        <v>0.47219105358191216</v>
      </c>
    </row>
    <row r="2578" spans="1:8" x14ac:dyDescent="0.25">
      <c r="A2578">
        <v>5144</v>
      </c>
      <c r="B2578">
        <v>1</v>
      </c>
      <c r="C2578">
        <v>0</v>
      </c>
      <c r="D2578">
        <v>0</v>
      </c>
      <c r="E2578">
        <v>1</v>
      </c>
      <c r="F2578">
        <v>0</v>
      </c>
      <c r="G2578">
        <v>0</v>
      </c>
      <c r="H2578" s="2">
        <f>H2577+$H$2*(Table1[[#This Row],[debug'[0']]]-H2577)</f>
        <v>0.52193587483889314</v>
      </c>
    </row>
    <row r="2579" spans="1:8" x14ac:dyDescent="0.25">
      <c r="A2579">
        <v>5146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 s="2">
        <f>H2578+$H$2*(Table1[[#This Row],[debug'[0']]]-H2578)</f>
        <v>0.56699235714542207</v>
      </c>
    </row>
    <row r="2580" spans="1:8" x14ac:dyDescent="0.25">
      <c r="A2580">
        <v>5148</v>
      </c>
      <c r="B2580">
        <v>1</v>
      </c>
      <c r="C2580">
        <v>-1</v>
      </c>
      <c r="D2580">
        <v>0</v>
      </c>
      <c r="E2580">
        <v>1</v>
      </c>
      <c r="F2580">
        <v>0</v>
      </c>
      <c r="G2580">
        <v>0</v>
      </c>
      <c r="H2580" s="2">
        <f>H2579+$H$2*(Table1[[#This Row],[debug'[0']]]-H2579)</f>
        <v>0.60780236603762727</v>
      </c>
    </row>
    <row r="2581" spans="1:8" x14ac:dyDescent="0.25">
      <c r="A2581">
        <v>5150</v>
      </c>
      <c r="B2581">
        <v>1</v>
      </c>
      <c r="C2581">
        <v>-1</v>
      </c>
      <c r="D2581">
        <v>0</v>
      </c>
      <c r="E2581">
        <v>1</v>
      </c>
      <c r="F2581">
        <v>0</v>
      </c>
      <c r="G2581">
        <v>0</v>
      </c>
      <c r="H2581" s="2">
        <f>H2580+$H$2*(Table1[[#This Row],[debug'[0']]]-H2580)</f>
        <v>0.64476612220597196</v>
      </c>
    </row>
    <row r="2582" spans="1:8" x14ac:dyDescent="0.25">
      <c r="A2582">
        <v>5152</v>
      </c>
      <c r="B2582">
        <v>0</v>
      </c>
      <c r="C2582">
        <v>-1</v>
      </c>
      <c r="D2582">
        <v>0</v>
      </c>
      <c r="E2582">
        <v>1</v>
      </c>
      <c r="F2582">
        <v>0</v>
      </c>
      <c r="G2582">
        <v>0</v>
      </c>
      <c r="H2582" s="2">
        <f>H2581+$H$2*(Table1[[#This Row],[debug'[0']]]-H2581)</f>
        <v>0.58399834682179619</v>
      </c>
    </row>
    <row r="2583" spans="1:8" x14ac:dyDescent="0.25">
      <c r="A2583">
        <v>5154</v>
      </c>
      <c r="B2583">
        <v>1</v>
      </c>
      <c r="C2583">
        <v>-1</v>
      </c>
      <c r="D2583">
        <v>0</v>
      </c>
      <c r="E2583">
        <v>1</v>
      </c>
      <c r="F2583">
        <v>0</v>
      </c>
      <c r="G2583">
        <v>0</v>
      </c>
      <c r="H2583" s="2">
        <f>H2582+$H$2*(Table1[[#This Row],[debug'[0']]]-H2582)</f>
        <v>0.62320557894697182</v>
      </c>
    </row>
    <row r="2584" spans="1:8" x14ac:dyDescent="0.25">
      <c r="A2584">
        <v>5156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 s="2">
        <f>H2583+$H$2*(Table1[[#This Row],[debug'[0']]]-H2583)</f>
        <v>0.5644698368920924</v>
      </c>
    </row>
    <row r="2585" spans="1:8" x14ac:dyDescent="0.25">
      <c r="A2585">
        <v>5158</v>
      </c>
      <c r="B2585">
        <v>0</v>
      </c>
      <c r="C2585">
        <v>0</v>
      </c>
      <c r="D2585">
        <v>0</v>
      </c>
      <c r="E2585">
        <v>1</v>
      </c>
      <c r="F2585">
        <v>0</v>
      </c>
      <c r="G2585">
        <v>0</v>
      </c>
      <c r="H2585" s="2">
        <f>H2584+$H$2*(Table1[[#This Row],[debug'[0']]]-H2584)</f>
        <v>0.51126980810949563</v>
      </c>
    </row>
    <row r="2586" spans="1:8" x14ac:dyDescent="0.25">
      <c r="A2586">
        <v>5160</v>
      </c>
      <c r="B2586">
        <v>0</v>
      </c>
      <c r="C2586">
        <v>1</v>
      </c>
      <c r="D2586">
        <v>0</v>
      </c>
      <c r="E2586">
        <v>1</v>
      </c>
      <c r="F2586">
        <v>0</v>
      </c>
      <c r="G2586">
        <v>0</v>
      </c>
      <c r="H2586" s="2">
        <f>H2585+$H$2*(Table1[[#This Row],[debug'[0']]]-H2585)</f>
        <v>0.463083763914724</v>
      </c>
    </row>
    <row r="2587" spans="1:8" x14ac:dyDescent="0.25">
      <c r="A2587">
        <v>5162</v>
      </c>
      <c r="B2587">
        <v>0</v>
      </c>
      <c r="C2587">
        <v>1</v>
      </c>
      <c r="D2587">
        <v>0</v>
      </c>
      <c r="E2587">
        <v>1</v>
      </c>
      <c r="F2587">
        <v>0</v>
      </c>
      <c r="G2587">
        <v>0</v>
      </c>
      <c r="H2587" s="2">
        <f>H2586+$H$2*(Table1[[#This Row],[debug'[0']]]-H2586)</f>
        <v>0.41943914739338778</v>
      </c>
    </row>
    <row r="2588" spans="1:8" x14ac:dyDescent="0.25">
      <c r="A2588">
        <v>5164</v>
      </c>
      <c r="B2588">
        <v>0</v>
      </c>
      <c r="C2588">
        <v>1</v>
      </c>
      <c r="D2588">
        <v>0</v>
      </c>
      <c r="E2588">
        <v>1</v>
      </c>
      <c r="F2588">
        <v>0</v>
      </c>
      <c r="G2588">
        <v>0</v>
      </c>
      <c r="H2588" s="2">
        <f>H2587+$H$2*(Table1[[#This Row],[debug'[0']]]-H2587)</f>
        <v>0.37990793907101678</v>
      </c>
    </row>
    <row r="2589" spans="1:8" x14ac:dyDescent="0.25">
      <c r="A2589">
        <v>5166</v>
      </c>
      <c r="B2589">
        <v>1</v>
      </c>
      <c r="C2589">
        <v>1</v>
      </c>
      <c r="D2589">
        <v>-1</v>
      </c>
      <c r="E2589">
        <v>1</v>
      </c>
      <c r="F2589">
        <v>0</v>
      </c>
      <c r="G2589">
        <v>0</v>
      </c>
      <c r="H2589" s="2">
        <f>H2588+$H$2*(Table1[[#This Row],[debug'[0']]]-H2588)</f>
        <v>0.43835023896593223</v>
      </c>
    </row>
    <row r="2590" spans="1:8" x14ac:dyDescent="0.25">
      <c r="A2590">
        <v>5168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 s="2">
        <f>H2589+$H$2*(Table1[[#This Row],[debug'[0']]]-H2589)</f>
        <v>0.39703670225289112</v>
      </c>
    </row>
    <row r="2591" spans="1:8" x14ac:dyDescent="0.25">
      <c r="A2591">
        <v>5170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 s="2">
        <f>H2590+$H$2*(Table1[[#This Row],[debug'[0']]]-H2590)</f>
        <v>0.35961687464279513</v>
      </c>
    </row>
    <row r="2592" spans="1:8" x14ac:dyDescent="0.25">
      <c r="A2592">
        <v>5172</v>
      </c>
      <c r="B2592">
        <v>0</v>
      </c>
      <c r="C2592">
        <v>-1</v>
      </c>
      <c r="D2592">
        <v>0</v>
      </c>
      <c r="E2592">
        <v>0</v>
      </c>
      <c r="F2592">
        <v>0</v>
      </c>
      <c r="G2592">
        <v>0</v>
      </c>
      <c r="H2592" s="2">
        <f>H2591+$H$2*(Table1[[#This Row],[debug'[0']]]-H2591)</f>
        <v>0.32572378269825331</v>
      </c>
    </row>
    <row r="2593" spans="1:8" x14ac:dyDescent="0.25">
      <c r="A2593">
        <v>5174</v>
      </c>
      <c r="B2593">
        <v>0</v>
      </c>
      <c r="C2593">
        <v>-1</v>
      </c>
      <c r="D2593">
        <v>0</v>
      </c>
      <c r="E2593">
        <v>0</v>
      </c>
      <c r="F2593">
        <v>0</v>
      </c>
      <c r="G2593">
        <v>0</v>
      </c>
      <c r="H2593" s="2">
        <f>H2592+$H$2*(Table1[[#This Row],[debug'[0']]]-H2592)</f>
        <v>0.29502503941352398</v>
      </c>
    </row>
    <row r="2594" spans="1:8" x14ac:dyDescent="0.25">
      <c r="A2594">
        <v>5176</v>
      </c>
      <c r="B2594">
        <v>0</v>
      </c>
      <c r="C2594">
        <v>-2</v>
      </c>
      <c r="D2594">
        <v>0</v>
      </c>
      <c r="E2594">
        <v>0</v>
      </c>
      <c r="F2594">
        <v>0</v>
      </c>
      <c r="G2594">
        <v>0</v>
      </c>
      <c r="H2594" s="2">
        <f>H2593+$H$2*(Table1[[#This Row],[debug'[0']]]-H2593)</f>
        <v>0.26721958452012701</v>
      </c>
    </row>
    <row r="2595" spans="1:8" x14ac:dyDescent="0.25">
      <c r="A2595">
        <v>5178</v>
      </c>
      <c r="B2595">
        <v>0</v>
      </c>
      <c r="C2595">
        <v>-2</v>
      </c>
      <c r="D2595">
        <v>0</v>
      </c>
      <c r="E2595">
        <v>0</v>
      </c>
      <c r="F2595">
        <v>0</v>
      </c>
      <c r="G2595">
        <v>0</v>
      </c>
      <c r="H2595" s="2">
        <f>H2594+$H$2*(Table1[[#This Row],[debug'[0']]]-H2594)</f>
        <v>0.24203473201141457</v>
      </c>
    </row>
    <row r="2596" spans="1:8" x14ac:dyDescent="0.25">
      <c r="A2596">
        <v>5180</v>
      </c>
      <c r="B2596">
        <v>0</v>
      </c>
      <c r="C2596">
        <v>-2</v>
      </c>
      <c r="D2596">
        <v>0</v>
      </c>
      <c r="E2596">
        <v>0</v>
      </c>
      <c r="F2596">
        <v>0</v>
      </c>
      <c r="G2596">
        <v>0</v>
      </c>
      <c r="H2596" s="2">
        <f>H2595+$H$2*(Table1[[#This Row],[debug'[0']]]-H2595)</f>
        <v>0.21922349593139553</v>
      </c>
    </row>
    <row r="2597" spans="1:8" x14ac:dyDescent="0.25">
      <c r="A2597">
        <v>5182</v>
      </c>
      <c r="B2597">
        <v>0</v>
      </c>
      <c r="C2597">
        <v>-1</v>
      </c>
      <c r="D2597">
        <v>0</v>
      </c>
      <c r="E2597">
        <v>0</v>
      </c>
      <c r="F2597">
        <v>0</v>
      </c>
      <c r="G2597">
        <v>0</v>
      </c>
      <c r="H2597" s="2">
        <f>H2596+$H$2*(Table1[[#This Row],[debug'[0']]]-H2596)</f>
        <v>0.19856216820202521</v>
      </c>
    </row>
    <row r="2598" spans="1:8" x14ac:dyDescent="0.25">
      <c r="A2598">
        <v>5184</v>
      </c>
      <c r="B2598">
        <v>0</v>
      </c>
      <c r="C2598">
        <v>-1</v>
      </c>
      <c r="D2598">
        <v>0</v>
      </c>
      <c r="E2598">
        <v>0</v>
      </c>
      <c r="F2598">
        <v>0</v>
      </c>
      <c r="G2598">
        <v>0</v>
      </c>
      <c r="H2598" s="2">
        <f>H2597+$H$2*(Table1[[#This Row],[debug'[0']]]-H2597)</f>
        <v>0.17984812473489492</v>
      </c>
    </row>
    <row r="2599" spans="1:8" x14ac:dyDescent="0.25">
      <c r="A2599">
        <v>5186</v>
      </c>
      <c r="B2599">
        <v>0</v>
      </c>
      <c r="C2599">
        <v>-1</v>
      </c>
      <c r="D2599">
        <v>0</v>
      </c>
      <c r="E2599">
        <v>0</v>
      </c>
      <c r="F2599">
        <v>0</v>
      </c>
      <c r="G2599">
        <v>0</v>
      </c>
      <c r="H2599" s="2">
        <f>H2598+$H$2*(Table1[[#This Row],[debug'[0']]]-H2598)</f>
        <v>0.16289783831202354</v>
      </c>
    </row>
    <row r="2600" spans="1:8" x14ac:dyDescent="0.25">
      <c r="A2600">
        <v>5188</v>
      </c>
      <c r="B2600">
        <v>0</v>
      </c>
      <c r="C2600">
        <v>-1</v>
      </c>
      <c r="D2600">
        <v>0</v>
      </c>
      <c r="E2600">
        <v>0</v>
      </c>
      <c r="F2600">
        <v>0</v>
      </c>
      <c r="G2600">
        <v>0</v>
      </c>
      <c r="H2600" s="2">
        <f>H2599+$H$2*(Table1[[#This Row],[debug'[0']]]-H2599)</f>
        <v>0.1475450787482222</v>
      </c>
    </row>
    <row r="2601" spans="1:8" x14ac:dyDescent="0.25">
      <c r="A2601">
        <v>5190</v>
      </c>
      <c r="B2601">
        <v>0</v>
      </c>
      <c r="C2601">
        <v>-1</v>
      </c>
      <c r="D2601">
        <v>0</v>
      </c>
      <c r="E2601">
        <v>0</v>
      </c>
      <c r="F2601">
        <v>0</v>
      </c>
      <c r="G2601">
        <v>0</v>
      </c>
      <c r="H2601" s="2">
        <f>H2600+$H$2*(Table1[[#This Row],[debug'[0']]]-H2600)</f>
        <v>0.13363928268415992</v>
      </c>
    </row>
    <row r="2602" spans="1:8" x14ac:dyDescent="0.25">
      <c r="A2602">
        <v>5192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 s="2">
        <f>H2601+$H$2*(Table1[[#This Row],[debug'[0']]]-H2601)</f>
        <v>0.12104407702281293</v>
      </c>
    </row>
    <row r="2603" spans="1:8" x14ac:dyDescent="0.25">
      <c r="A2603">
        <v>5194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 s="2">
        <f>H2602+$H$2*(Table1[[#This Row],[debug'[0']]]-H2602)</f>
        <v>0.20388372113644393</v>
      </c>
    </row>
    <row r="2604" spans="1:8" x14ac:dyDescent="0.25">
      <c r="A2604">
        <v>5196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 s="2">
        <f>H2603+$H$2*(Table1[[#This Row],[debug'[0']]]-H2603)</f>
        <v>0.18466813312117986</v>
      </c>
    </row>
    <row r="2605" spans="1:8" x14ac:dyDescent="0.25">
      <c r="A2605">
        <v>5198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 s="2">
        <f>H2604+$H$2*(Table1[[#This Row],[debug'[0']]]-H2604)</f>
        <v>0.16726357161021063</v>
      </c>
    </row>
    <row r="2606" spans="1:8" x14ac:dyDescent="0.25">
      <c r="A2606">
        <v>5200</v>
      </c>
      <c r="B2606">
        <v>-1</v>
      </c>
      <c r="C2606">
        <v>0</v>
      </c>
      <c r="D2606">
        <v>0</v>
      </c>
      <c r="E2606">
        <v>0</v>
      </c>
      <c r="F2606">
        <v>0</v>
      </c>
      <c r="G2606">
        <v>0</v>
      </c>
      <c r="H2606" s="2">
        <f>H2605+$H$2*(Table1[[#This Row],[debug'[0']]]-H2605)</f>
        <v>5.7251571769002002E-2</v>
      </c>
    </row>
    <row r="2607" spans="1:8" x14ac:dyDescent="0.25">
      <c r="A2607">
        <v>5202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 s="2">
        <f>H2606+$H$2*(Table1[[#This Row],[debug'[0']]]-H2606)</f>
        <v>5.1855738250723038E-2</v>
      </c>
    </row>
    <row r="2608" spans="1:8" x14ac:dyDescent="0.25">
      <c r="A2608">
        <v>5204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 s="2">
        <f>H2607+$H$2*(Table1[[#This Row],[debug'[0']]]-H2607)</f>
        <v>0.14121622966836844</v>
      </c>
    </row>
    <row r="2609" spans="1:8" x14ac:dyDescent="0.25">
      <c r="A2609">
        <v>5206</v>
      </c>
      <c r="B2609">
        <v>1</v>
      </c>
      <c r="C2609">
        <v>-1</v>
      </c>
      <c r="D2609">
        <v>0</v>
      </c>
      <c r="E2609">
        <v>0</v>
      </c>
      <c r="F2609">
        <v>0</v>
      </c>
      <c r="G2609">
        <v>0</v>
      </c>
      <c r="H2609" s="2">
        <f>H2608+$H$2*(Table1[[#This Row],[debug'[0']]]-H2608)</f>
        <v>0.22215469318524839</v>
      </c>
    </row>
    <row r="2610" spans="1:8" x14ac:dyDescent="0.25">
      <c r="A2610">
        <v>5208</v>
      </c>
      <c r="B2610">
        <v>1</v>
      </c>
      <c r="C2610">
        <v>-1</v>
      </c>
      <c r="D2610">
        <v>0</v>
      </c>
      <c r="E2610">
        <v>0</v>
      </c>
      <c r="F2610">
        <v>-1</v>
      </c>
      <c r="G2610">
        <v>0</v>
      </c>
      <c r="H2610" s="2">
        <f>H2609+$H$2*(Table1[[#This Row],[debug'[0']]]-H2609)</f>
        <v>0.29546488623080402</v>
      </c>
    </row>
    <row r="2611" spans="1:8" x14ac:dyDescent="0.25">
      <c r="A2611">
        <v>5210</v>
      </c>
      <c r="B2611">
        <v>0</v>
      </c>
      <c r="C2611">
        <v>-1</v>
      </c>
      <c r="D2611">
        <v>0</v>
      </c>
      <c r="E2611">
        <v>0</v>
      </c>
      <c r="F2611">
        <v>-1</v>
      </c>
      <c r="G2611">
        <v>0</v>
      </c>
      <c r="H2611" s="2">
        <f>H2610+$H$2*(Table1[[#This Row],[debug'[0']]]-H2610)</f>
        <v>0.26761797675151089</v>
      </c>
    </row>
    <row r="2612" spans="1:8" x14ac:dyDescent="0.25">
      <c r="A2612">
        <v>5212</v>
      </c>
      <c r="B2612">
        <v>-1</v>
      </c>
      <c r="C2612">
        <v>0</v>
      </c>
      <c r="D2612">
        <v>0</v>
      </c>
      <c r="E2612">
        <v>0</v>
      </c>
      <c r="F2612">
        <v>-1</v>
      </c>
      <c r="G2612">
        <v>0</v>
      </c>
      <c r="H2612" s="2">
        <f>H2611+$H$2*(Table1[[#This Row],[debug'[0']]]-H2611)</f>
        <v>0.1481477970518838</v>
      </c>
    </row>
    <row r="2613" spans="1:8" x14ac:dyDescent="0.25">
      <c r="A2613">
        <v>5214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 s="2">
        <f>H2612+$H$2*(Table1[[#This Row],[debug'[0']]]-H2612)</f>
        <v>0.13418519612597252</v>
      </c>
    </row>
    <row r="2614" spans="1:8" x14ac:dyDescent="0.25">
      <c r="A2614">
        <v>5216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 s="2">
        <f>H2613+$H$2*(Table1[[#This Row],[debug'[0']]]-H2613)</f>
        <v>0.1215385393348767</v>
      </c>
    </row>
    <row r="2615" spans="1:8" x14ac:dyDescent="0.25">
      <c r="A2615">
        <v>5218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 s="2">
        <f>H2614+$H$2*(Table1[[#This Row],[debug'[0']]]-H2614)</f>
        <v>0.11008380186580222</v>
      </c>
    </row>
    <row r="2616" spans="1:8" x14ac:dyDescent="0.25">
      <c r="A2616">
        <v>5220</v>
      </c>
      <c r="B2616">
        <v>0</v>
      </c>
      <c r="C2616">
        <v>0</v>
      </c>
      <c r="D2616">
        <v>1</v>
      </c>
      <c r="E2616">
        <v>0</v>
      </c>
      <c r="F2616">
        <v>0</v>
      </c>
      <c r="G2616">
        <v>0</v>
      </c>
      <c r="H2616" s="2">
        <f>H2615+$H$2*(Table1[[#This Row],[debug'[0']]]-H2615)</f>
        <v>9.9708647969177056E-2</v>
      </c>
    </row>
    <row r="2617" spans="1:8" x14ac:dyDescent="0.25">
      <c r="A2617">
        <v>5222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 s="2">
        <f>H2616+$H$2*(Table1[[#This Row],[debug'[0']]]-H2616)</f>
        <v>9.0311329290396924E-2</v>
      </c>
    </row>
    <row r="2618" spans="1:8" x14ac:dyDescent="0.25">
      <c r="A2618">
        <v>5224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 s="2">
        <f>H2617+$H$2*(Table1[[#This Row],[debug'[0']]]-H2617)</f>
        <v>8.1799687031357732E-2</v>
      </c>
    </row>
    <row r="2619" spans="1:8" x14ac:dyDescent="0.25">
      <c r="A2619">
        <v>5226</v>
      </c>
      <c r="B2619">
        <v>-1</v>
      </c>
      <c r="C2619">
        <v>0</v>
      </c>
      <c r="D2619">
        <v>0</v>
      </c>
      <c r="E2619">
        <v>0</v>
      </c>
      <c r="F2619">
        <v>0</v>
      </c>
      <c r="G2619">
        <v>0</v>
      </c>
      <c r="H2619" s="2">
        <f>H2618+$H$2*(Table1[[#This Row],[debug'[0']]]-H2618)</f>
        <v>-2.0157531451645797E-2</v>
      </c>
    </row>
    <row r="2620" spans="1:8" x14ac:dyDescent="0.25">
      <c r="A2620">
        <v>5228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 s="2">
        <f>H2619+$H$2*(Table1[[#This Row],[debug'[0']]]-H2619)</f>
        <v>-1.8257728869955928E-2</v>
      </c>
    </row>
    <row r="2621" spans="1:8" x14ac:dyDescent="0.25">
      <c r="A2621">
        <v>5230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 s="2">
        <f>H2620+$H$2*(Table1[[#This Row],[debug'[0']]]-H2620)</f>
        <v>-1.6536978463283294E-2</v>
      </c>
    </row>
    <row r="2622" spans="1:8" x14ac:dyDescent="0.25">
      <c r="A2622">
        <v>5232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 s="2">
        <f>H2621+$H$2*(Table1[[#This Row],[debug'[0']]]-H2621)</f>
        <v>-1.4978404961698591E-2</v>
      </c>
    </row>
    <row r="2623" spans="1:8" x14ac:dyDescent="0.25">
      <c r="A2623">
        <v>5234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 s="2">
        <f>H2622+$H$2*(Table1[[#This Row],[debug'[0']]]-H2622)</f>
        <v>-1.3566723551993636E-2</v>
      </c>
    </row>
    <row r="2624" spans="1:8" x14ac:dyDescent="0.25">
      <c r="A2624">
        <v>5236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 s="2">
        <f>H2623+$H$2*(Table1[[#This Row],[debug'[0']]]-H2623)</f>
        <v>-1.2288089980666831E-2</v>
      </c>
    </row>
    <row r="2625" spans="1:8" x14ac:dyDescent="0.25">
      <c r="A2625">
        <v>5238</v>
      </c>
      <c r="B2625">
        <v>0</v>
      </c>
      <c r="C2625">
        <v>1</v>
      </c>
      <c r="D2625">
        <v>0</v>
      </c>
      <c r="E2625">
        <v>0</v>
      </c>
      <c r="F2625">
        <v>0</v>
      </c>
      <c r="G2625">
        <v>0</v>
      </c>
      <c r="H2625" s="2">
        <f>H2624+$H$2*(Table1[[#This Row],[debug'[0']]]-H2624)</f>
        <v>-1.1129964784369433E-2</v>
      </c>
    </row>
    <row r="2626" spans="1:8" x14ac:dyDescent="0.25">
      <c r="A2626">
        <v>5240</v>
      </c>
      <c r="B2626">
        <v>0</v>
      </c>
      <c r="C2626">
        <v>1</v>
      </c>
      <c r="D2626">
        <v>0</v>
      </c>
      <c r="E2626">
        <v>0</v>
      </c>
      <c r="F2626">
        <v>0</v>
      </c>
      <c r="G2626">
        <v>0</v>
      </c>
      <c r="H2626" s="2">
        <f>H2625+$H$2*(Table1[[#This Row],[debug'[0']]]-H2625)</f>
        <v>-1.0080990316330789E-2</v>
      </c>
    </row>
    <row r="2627" spans="1:8" x14ac:dyDescent="0.25">
      <c r="A2627">
        <v>5242</v>
      </c>
      <c r="B2627">
        <v>1</v>
      </c>
      <c r="C2627">
        <v>1</v>
      </c>
      <c r="D2627">
        <v>0</v>
      </c>
      <c r="E2627">
        <v>0</v>
      </c>
      <c r="F2627">
        <v>0</v>
      </c>
      <c r="G2627">
        <v>0</v>
      </c>
      <c r="H2627" s="2">
        <f>H2626+$H$2*(Table1[[#This Row],[debug'[0']]]-H2626)</f>
        <v>8.511690024492384E-2</v>
      </c>
    </row>
    <row r="2628" spans="1:8" x14ac:dyDescent="0.25">
      <c r="A2628">
        <v>5244</v>
      </c>
      <c r="B2628">
        <v>0</v>
      </c>
      <c r="C2628">
        <v>2</v>
      </c>
      <c r="D2628">
        <v>0</v>
      </c>
      <c r="E2628">
        <v>0</v>
      </c>
      <c r="F2628">
        <v>0</v>
      </c>
      <c r="G2628">
        <v>0</v>
      </c>
      <c r="H2628" s="2">
        <f>H2627+$H$2*(Table1[[#This Row],[debug'[0']]]-H2627)</f>
        <v>7.7094821389750198E-2</v>
      </c>
    </row>
    <row r="2629" spans="1:8" x14ac:dyDescent="0.25">
      <c r="A2629">
        <v>5246</v>
      </c>
      <c r="B2629">
        <v>0</v>
      </c>
      <c r="C2629">
        <v>2</v>
      </c>
      <c r="D2629">
        <v>0</v>
      </c>
      <c r="E2629">
        <v>0</v>
      </c>
      <c r="F2629">
        <v>0</v>
      </c>
      <c r="G2629">
        <v>0</v>
      </c>
      <c r="H2629" s="2">
        <f>H2628+$H$2*(Table1[[#This Row],[debug'[0']]]-H2628)</f>
        <v>6.9828805654514506E-2</v>
      </c>
    </row>
    <row r="2630" spans="1:8" x14ac:dyDescent="0.25">
      <c r="A2630">
        <v>5248</v>
      </c>
      <c r="B2630">
        <v>0</v>
      </c>
      <c r="C2630">
        <v>2</v>
      </c>
      <c r="D2630">
        <v>0</v>
      </c>
      <c r="E2630">
        <v>0</v>
      </c>
      <c r="F2630">
        <v>0</v>
      </c>
      <c r="G2630">
        <v>0</v>
      </c>
      <c r="H2630" s="2">
        <f>H2629+$H$2*(Table1[[#This Row],[debug'[0']]]-H2629)</f>
        <v>6.3247595768919335E-2</v>
      </c>
    </row>
    <row r="2631" spans="1:8" x14ac:dyDescent="0.25">
      <c r="A2631">
        <v>5250</v>
      </c>
      <c r="B2631">
        <v>0</v>
      </c>
      <c r="C2631">
        <v>2</v>
      </c>
      <c r="D2631">
        <v>0</v>
      </c>
      <c r="E2631">
        <v>0</v>
      </c>
      <c r="F2631">
        <v>0</v>
      </c>
      <c r="G2631">
        <v>0</v>
      </c>
      <c r="H2631" s="2">
        <f>H2630+$H$2*(Table1[[#This Row],[debug'[0']]]-H2630)</f>
        <v>5.7286650302173718E-2</v>
      </c>
    </row>
    <row r="2632" spans="1:8" x14ac:dyDescent="0.25">
      <c r="A2632">
        <v>5252</v>
      </c>
      <c r="B2632">
        <v>1</v>
      </c>
      <c r="C2632">
        <v>2</v>
      </c>
      <c r="D2632">
        <v>0</v>
      </c>
      <c r="E2632">
        <v>0</v>
      </c>
      <c r="F2632">
        <v>0</v>
      </c>
      <c r="G2632">
        <v>0</v>
      </c>
      <c r="H2632" s="2">
        <f>H2631+$H$2*(Table1[[#This Row],[debug'[0']]]-H2631)</f>
        <v>0.14613529031772521</v>
      </c>
    </row>
    <row r="2633" spans="1:8" x14ac:dyDescent="0.25">
      <c r="A2633">
        <v>5254</v>
      </c>
      <c r="B2633">
        <v>0</v>
      </c>
      <c r="C2633">
        <v>2</v>
      </c>
      <c r="D2633">
        <v>0</v>
      </c>
      <c r="E2633">
        <v>0</v>
      </c>
      <c r="F2633">
        <v>0</v>
      </c>
      <c r="G2633">
        <v>0</v>
      </c>
      <c r="H2633" s="2">
        <f>H2632+$H$2*(Table1[[#This Row],[debug'[0']]]-H2632)</f>
        <v>0.1323623636829539</v>
      </c>
    </row>
    <row r="2634" spans="1:8" x14ac:dyDescent="0.25">
      <c r="A2634">
        <v>5256</v>
      </c>
      <c r="B2634">
        <v>1</v>
      </c>
      <c r="C2634">
        <v>2</v>
      </c>
      <c r="D2634">
        <v>0</v>
      </c>
      <c r="E2634">
        <v>0</v>
      </c>
      <c r="F2634">
        <v>0</v>
      </c>
      <c r="G2634">
        <v>0</v>
      </c>
      <c r="H2634" s="2">
        <f>H2633+$H$2*(Table1[[#This Row],[debug'[0']]]-H2633)</f>
        <v>0.21413528440990326</v>
      </c>
    </row>
    <row r="2635" spans="1:8" x14ac:dyDescent="0.25">
      <c r="A2635">
        <v>5258</v>
      </c>
      <c r="B2635">
        <v>1</v>
      </c>
      <c r="C2635">
        <v>2</v>
      </c>
      <c r="D2635">
        <v>0</v>
      </c>
      <c r="E2635">
        <v>0</v>
      </c>
      <c r="F2635">
        <v>1</v>
      </c>
      <c r="G2635">
        <v>0</v>
      </c>
      <c r="H2635" s="2">
        <f>H2634+$H$2*(Table1[[#This Row],[debug'[0']]]-H2634)</f>
        <v>0.28820128892630165</v>
      </c>
    </row>
    <row r="2636" spans="1:8" x14ac:dyDescent="0.25">
      <c r="A2636">
        <v>5260</v>
      </c>
      <c r="B2636">
        <v>0</v>
      </c>
      <c r="C2636">
        <v>1</v>
      </c>
      <c r="D2636">
        <v>0</v>
      </c>
      <c r="E2636">
        <v>0</v>
      </c>
      <c r="F2636">
        <v>1</v>
      </c>
      <c r="G2636">
        <v>0</v>
      </c>
      <c r="H2636" s="2">
        <f>H2635+$H$2*(Table1[[#This Row],[debug'[0']]]-H2635)</f>
        <v>0.26103895736492227</v>
      </c>
    </row>
    <row r="2637" spans="1:8" x14ac:dyDescent="0.25">
      <c r="A2637">
        <v>5262</v>
      </c>
      <c r="B2637">
        <v>0</v>
      </c>
      <c r="C2637">
        <v>1</v>
      </c>
      <c r="D2637">
        <v>0</v>
      </c>
      <c r="E2637">
        <v>0</v>
      </c>
      <c r="F2637">
        <v>1</v>
      </c>
      <c r="G2637">
        <v>0</v>
      </c>
      <c r="H2637" s="2">
        <f>H2636+$H$2*(Table1[[#This Row],[debug'[0']]]-H2636)</f>
        <v>0.23643661524217091</v>
      </c>
    </row>
    <row r="2638" spans="1:8" x14ac:dyDescent="0.25">
      <c r="A2638">
        <v>5264</v>
      </c>
      <c r="B2638">
        <v>0</v>
      </c>
      <c r="C2638">
        <v>1</v>
      </c>
      <c r="D2638">
        <v>0</v>
      </c>
      <c r="E2638">
        <v>0</v>
      </c>
      <c r="F2638">
        <v>1</v>
      </c>
      <c r="G2638">
        <v>0</v>
      </c>
      <c r="H2638" s="2">
        <f>H2637+$H$2*(Table1[[#This Row],[debug'[0']]]-H2637)</f>
        <v>0.2141529892376377</v>
      </c>
    </row>
    <row r="2639" spans="1:8" x14ac:dyDescent="0.25">
      <c r="A2639">
        <v>5266</v>
      </c>
      <c r="B2639">
        <v>1</v>
      </c>
      <c r="C2639">
        <v>0</v>
      </c>
      <c r="D2639">
        <v>0</v>
      </c>
      <c r="E2639">
        <v>0</v>
      </c>
      <c r="F2639">
        <v>1</v>
      </c>
      <c r="G2639">
        <v>0</v>
      </c>
      <c r="H2639" s="2">
        <f>H2638+$H$2*(Table1[[#This Row],[debug'[0']]]-H2638)</f>
        <v>0.28821732511333381</v>
      </c>
    </row>
    <row r="2640" spans="1:8" x14ac:dyDescent="0.25">
      <c r="A2640">
        <v>5268</v>
      </c>
      <c r="B2640">
        <v>1</v>
      </c>
      <c r="C2640">
        <v>-1</v>
      </c>
      <c r="D2640">
        <v>0</v>
      </c>
      <c r="E2640">
        <v>0</v>
      </c>
      <c r="F2640">
        <v>1</v>
      </c>
      <c r="G2640">
        <v>0</v>
      </c>
      <c r="H2640" s="2">
        <f>H2639+$H$2*(Table1[[#This Row],[debug'[0']]]-H2639)</f>
        <v>0.35530126178462706</v>
      </c>
    </row>
    <row r="2641" spans="1:8" x14ac:dyDescent="0.25">
      <c r="A2641">
        <v>5270</v>
      </c>
      <c r="B2641">
        <v>0</v>
      </c>
      <c r="C2641">
        <v>-1</v>
      </c>
      <c r="D2641">
        <v>0</v>
      </c>
      <c r="E2641">
        <v>0</v>
      </c>
      <c r="F2641">
        <v>1</v>
      </c>
      <c r="G2641">
        <v>0</v>
      </c>
      <c r="H2641" s="2">
        <f>H2640+$H$2*(Table1[[#This Row],[debug'[0']]]-H2640)</f>
        <v>0.321814906769614</v>
      </c>
    </row>
    <row r="2642" spans="1:8" x14ac:dyDescent="0.25">
      <c r="A2642">
        <v>5272</v>
      </c>
      <c r="B2642">
        <v>1</v>
      </c>
      <c r="C2642">
        <v>-1</v>
      </c>
      <c r="D2642">
        <v>0</v>
      </c>
      <c r="E2642">
        <v>0</v>
      </c>
      <c r="F2642">
        <v>1</v>
      </c>
      <c r="G2642">
        <v>0</v>
      </c>
      <c r="H2642" s="2">
        <f>H2641+$H$2*(Table1[[#This Row],[debug'[0']]]-H2641)</f>
        <v>0.3857323459696147</v>
      </c>
    </row>
    <row r="2643" spans="1:8" x14ac:dyDescent="0.25">
      <c r="A2643">
        <v>5274</v>
      </c>
      <c r="B2643">
        <v>1</v>
      </c>
      <c r="C2643">
        <v>0</v>
      </c>
      <c r="D2643">
        <v>0</v>
      </c>
      <c r="E2643">
        <v>0</v>
      </c>
      <c r="F2643">
        <v>1</v>
      </c>
      <c r="G2643">
        <v>0</v>
      </c>
      <c r="H2643" s="2">
        <f>H2642+$H$2*(Table1[[#This Row],[debug'[0']]]-H2642)</f>
        <v>0.44362570844680554</v>
      </c>
    </row>
    <row r="2644" spans="1:8" x14ac:dyDescent="0.25">
      <c r="A2644">
        <v>5276</v>
      </c>
      <c r="B2644">
        <v>1</v>
      </c>
      <c r="C2644">
        <v>0</v>
      </c>
      <c r="D2644">
        <v>0</v>
      </c>
      <c r="E2644">
        <v>0</v>
      </c>
      <c r="F2644">
        <v>1</v>
      </c>
      <c r="G2644">
        <v>0</v>
      </c>
      <c r="H2644" s="2">
        <f>H2643+$H$2*(Table1[[#This Row],[debug'[0']]]-H2643)</f>
        <v>0.4960627500564978</v>
      </c>
    </row>
    <row r="2645" spans="1:8" x14ac:dyDescent="0.25">
      <c r="A2645">
        <v>5278</v>
      </c>
      <c r="B2645">
        <v>0</v>
      </c>
      <c r="C2645">
        <v>-1</v>
      </c>
      <c r="D2645">
        <v>0</v>
      </c>
      <c r="E2645">
        <v>0</v>
      </c>
      <c r="F2645">
        <v>1</v>
      </c>
      <c r="G2645">
        <v>0</v>
      </c>
      <c r="H2645" s="2">
        <f>H2644+$H$2*(Table1[[#This Row],[debug'[0']]]-H2644)</f>
        <v>0.44930993731758651</v>
      </c>
    </row>
    <row r="2646" spans="1:8" x14ac:dyDescent="0.25">
      <c r="A2646">
        <v>5280</v>
      </c>
      <c r="B2646">
        <v>0</v>
      </c>
      <c r="C2646">
        <v>-1</v>
      </c>
      <c r="D2646">
        <v>0</v>
      </c>
      <c r="E2646">
        <v>0</v>
      </c>
      <c r="F2646">
        <v>1</v>
      </c>
      <c r="G2646">
        <v>0</v>
      </c>
      <c r="H2646" s="2">
        <f>H2645+$H$2*(Table1[[#This Row],[debug'[0']]]-H2645)</f>
        <v>0.40696347336973193</v>
      </c>
    </row>
    <row r="2647" spans="1:8" x14ac:dyDescent="0.25">
      <c r="A2647">
        <v>5282</v>
      </c>
      <c r="B2647">
        <v>0</v>
      </c>
      <c r="C2647">
        <v>-1</v>
      </c>
      <c r="D2647">
        <v>0</v>
      </c>
      <c r="E2647">
        <v>0</v>
      </c>
      <c r="F2647">
        <v>1</v>
      </c>
      <c r="G2647">
        <v>0</v>
      </c>
      <c r="H2647" s="2">
        <f>H2646+$H$2*(Table1[[#This Row],[debug'[0']]]-H2646)</f>
        <v>0.36860806962319986</v>
      </c>
    </row>
    <row r="2648" spans="1:8" x14ac:dyDescent="0.25">
      <c r="A2648">
        <v>5284</v>
      </c>
      <c r="B2648">
        <v>0</v>
      </c>
      <c r="C2648">
        <v>-1</v>
      </c>
      <c r="D2648">
        <v>0</v>
      </c>
      <c r="E2648">
        <v>0</v>
      </c>
      <c r="F2648">
        <v>1</v>
      </c>
      <c r="G2648">
        <v>0</v>
      </c>
      <c r="H2648" s="2">
        <f>H2647+$H$2*(Table1[[#This Row],[debug'[0']]]-H2647)</f>
        <v>0.33386757751573509</v>
      </c>
    </row>
    <row r="2649" spans="1:8" x14ac:dyDescent="0.25">
      <c r="A2649">
        <v>5286</v>
      </c>
      <c r="B2649">
        <v>1</v>
      </c>
      <c r="C2649">
        <v>0</v>
      </c>
      <c r="D2649">
        <v>0</v>
      </c>
      <c r="E2649">
        <v>0</v>
      </c>
      <c r="F2649">
        <v>1</v>
      </c>
      <c r="G2649">
        <v>0</v>
      </c>
      <c r="H2649" s="2">
        <f>H2648+$H$2*(Table1[[#This Row],[debug'[0']]]-H2648)</f>
        <v>0.39664907925957127</v>
      </c>
    </row>
    <row r="2650" spans="1:8" x14ac:dyDescent="0.25">
      <c r="A2650">
        <v>5288</v>
      </c>
      <c r="B2650">
        <v>0</v>
      </c>
      <c r="C2650">
        <v>0</v>
      </c>
      <c r="D2650">
        <v>0</v>
      </c>
      <c r="E2650">
        <v>0</v>
      </c>
      <c r="F2650">
        <v>1</v>
      </c>
      <c r="G2650">
        <v>0</v>
      </c>
      <c r="H2650" s="2">
        <f>H2649+$H$2*(Table1[[#This Row],[debug'[0']]]-H2649)</f>
        <v>0.35926578425592054</v>
      </c>
    </row>
    <row r="2651" spans="1:8" x14ac:dyDescent="0.25">
      <c r="A2651">
        <v>5290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 s="2">
        <f>H2650+$H$2*(Table1[[#This Row],[debug'[0']]]-H2650)</f>
        <v>0.41965356140847704</v>
      </c>
    </row>
    <row r="2652" spans="1:8" x14ac:dyDescent="0.25">
      <c r="A2652">
        <v>5292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 s="2">
        <f>H2651+$H$2*(Table1[[#This Row],[debug'[0']]]-H2651)</f>
        <v>0.3801021450412671</v>
      </c>
    </row>
    <row r="2653" spans="1:8" x14ac:dyDescent="0.25">
      <c r="A2653">
        <v>5294</v>
      </c>
      <c r="B2653">
        <v>1</v>
      </c>
      <c r="C2653">
        <v>-1</v>
      </c>
      <c r="D2653">
        <v>0</v>
      </c>
      <c r="E2653">
        <v>0</v>
      </c>
      <c r="F2653">
        <v>0</v>
      </c>
      <c r="G2653">
        <v>0</v>
      </c>
      <c r="H2653" s="2">
        <f>H2652+$H$2*(Table1[[#This Row],[debug'[0']]]-H2652)</f>
        <v>0.43852614145469987</v>
      </c>
    </row>
    <row r="2654" spans="1:8" x14ac:dyDescent="0.25">
      <c r="A2654">
        <v>5296</v>
      </c>
      <c r="B2654">
        <v>0</v>
      </c>
      <c r="C2654">
        <v>-1</v>
      </c>
      <c r="D2654">
        <v>0</v>
      </c>
      <c r="E2654">
        <v>0</v>
      </c>
      <c r="F2654">
        <v>0</v>
      </c>
      <c r="G2654">
        <v>0</v>
      </c>
      <c r="H2654" s="2">
        <f>H2653+$H$2*(Table1[[#This Row],[debug'[0']]]-H2653)</f>
        <v>0.39719602632266499</v>
      </c>
    </row>
    <row r="2655" spans="1:8" x14ac:dyDescent="0.25">
      <c r="A2655">
        <v>5298</v>
      </c>
      <c r="B2655">
        <v>-1</v>
      </c>
      <c r="C2655">
        <v>-1</v>
      </c>
      <c r="D2655">
        <v>0</v>
      </c>
      <c r="E2655">
        <v>0</v>
      </c>
      <c r="F2655">
        <v>0</v>
      </c>
      <c r="G2655">
        <v>0</v>
      </c>
      <c r="H2655" s="2">
        <f>H2654+$H$2*(Table1[[#This Row],[debug'[0']]]-H2654)</f>
        <v>0.26551340316506089</v>
      </c>
    </row>
    <row r="2656" spans="1:8" x14ac:dyDescent="0.25">
      <c r="A2656">
        <v>5300</v>
      </c>
      <c r="B2656">
        <v>0</v>
      </c>
      <c r="C2656">
        <v>-1</v>
      </c>
      <c r="D2656">
        <v>0</v>
      </c>
      <c r="E2656">
        <v>0</v>
      </c>
      <c r="F2656">
        <v>0</v>
      </c>
      <c r="G2656">
        <v>0</v>
      </c>
      <c r="H2656" s="2">
        <f>H2655+$H$2*(Table1[[#This Row],[debug'[0']]]-H2655)</f>
        <v>0.24048935446067149</v>
      </c>
    </row>
    <row r="2657" spans="1:8" x14ac:dyDescent="0.25">
      <c r="A2657">
        <v>5302</v>
      </c>
      <c r="B2657">
        <v>-1</v>
      </c>
      <c r="C2657">
        <v>-1</v>
      </c>
      <c r="D2657">
        <v>0</v>
      </c>
      <c r="E2657">
        <v>0</v>
      </c>
      <c r="F2657">
        <v>0</v>
      </c>
      <c r="G2657">
        <v>0</v>
      </c>
      <c r="H2657" s="2">
        <f>H2656+$H$2*(Table1[[#This Row],[debug'[0']]]-H2656)</f>
        <v>0.12357598717577178</v>
      </c>
    </row>
    <row r="2658" spans="1:8" x14ac:dyDescent="0.25">
      <c r="A2658">
        <v>5304</v>
      </c>
      <c r="B2658">
        <v>0</v>
      </c>
      <c r="C2658">
        <v>-1</v>
      </c>
      <c r="D2658">
        <v>0</v>
      </c>
      <c r="E2658">
        <v>0</v>
      </c>
      <c r="F2658">
        <v>0</v>
      </c>
      <c r="G2658">
        <v>0</v>
      </c>
      <c r="H2658" s="2">
        <f>H2657+$H$2*(Table1[[#This Row],[debug'[0']]]-H2657)</f>
        <v>0.11192922477162645</v>
      </c>
    </row>
    <row r="2659" spans="1:8" x14ac:dyDescent="0.25">
      <c r="A2659">
        <v>5306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 s="2">
        <f>H2658+$H$2*(Table1[[#This Row],[debug'[0']]]-H2658)</f>
        <v>0.10138014386369018</v>
      </c>
    </row>
    <row r="2660" spans="1:8" x14ac:dyDescent="0.25">
      <c r="A2660">
        <v>5308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 s="2">
        <f>H2659+$H$2*(Table1[[#This Row],[debug'[0']]]-H2659)</f>
        <v>9.1825290408228816E-2</v>
      </c>
    </row>
    <row r="2661" spans="1:8" x14ac:dyDescent="0.25">
      <c r="A2661">
        <v>5310</v>
      </c>
      <c r="B2661">
        <v>-1</v>
      </c>
      <c r="C2661">
        <v>0</v>
      </c>
      <c r="D2661">
        <v>0</v>
      </c>
      <c r="E2661">
        <v>0</v>
      </c>
      <c r="F2661">
        <v>0</v>
      </c>
      <c r="G2661">
        <v>0</v>
      </c>
      <c r="H2661" s="2">
        <f>H2660+$H$2*(Table1[[#This Row],[debug'[0']]]-H2660)</f>
        <v>-1.1076818932272206E-2</v>
      </c>
    </row>
    <row r="2662" spans="1:8" x14ac:dyDescent="0.25">
      <c r="A2662">
        <v>5312</v>
      </c>
      <c r="B2662">
        <v>0</v>
      </c>
      <c r="C2662">
        <v>1</v>
      </c>
      <c r="D2662">
        <v>0</v>
      </c>
      <c r="E2662">
        <v>0</v>
      </c>
      <c r="F2662">
        <v>0</v>
      </c>
      <c r="G2662">
        <v>0</v>
      </c>
      <c r="H2662" s="2">
        <f>H2661+$H$2*(Table1[[#This Row],[debug'[0']]]-H2661)</f>
        <v>-1.0032853342789085E-2</v>
      </c>
    </row>
    <row r="2663" spans="1:8" x14ac:dyDescent="0.25">
      <c r="A2663">
        <v>5314</v>
      </c>
      <c r="B2663">
        <v>0</v>
      </c>
      <c r="C2663">
        <v>1</v>
      </c>
      <c r="D2663">
        <v>0</v>
      </c>
      <c r="E2663">
        <v>0</v>
      </c>
      <c r="F2663">
        <v>0</v>
      </c>
      <c r="G2663">
        <v>0</v>
      </c>
      <c r="H2663" s="2">
        <f>H2662+$H$2*(Table1[[#This Row],[debug'[0']]]-H2662)</f>
        <v>-9.0872791921015848E-3</v>
      </c>
    </row>
    <row r="2664" spans="1:8" x14ac:dyDescent="0.25">
      <c r="A2664">
        <v>5316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0</v>
      </c>
      <c r="H2664" s="2">
        <f>H2663+$H$2*(Table1[[#This Row],[debug'[0']]]-H2663)</f>
        <v>-8.2308233055708134E-3</v>
      </c>
    </row>
    <row r="2665" spans="1:8" x14ac:dyDescent="0.25">
      <c r="A2665">
        <v>5318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 s="2">
        <f>H2664+$H$2*(Table1[[#This Row],[debug'[0']]]-H2664)</f>
        <v>-7.4550864846775061E-3</v>
      </c>
    </row>
    <row r="2666" spans="1:8" x14ac:dyDescent="0.25">
      <c r="A2666">
        <v>5320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 s="2">
        <f>H2665+$H$2*(Table1[[#This Row],[debug'[0']]]-H2665)</f>
        <v>8.7495318470980452E-2</v>
      </c>
    </row>
    <row r="2667" spans="1:8" x14ac:dyDescent="0.25">
      <c r="A2667">
        <v>5322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 s="2">
        <f>H2666+$H$2*(Table1[[#This Row],[debug'[0']]]-H2666)</f>
        <v>7.9249078979022503E-2</v>
      </c>
    </row>
    <row r="2668" spans="1:8" x14ac:dyDescent="0.25">
      <c r="A2668">
        <v>5324</v>
      </c>
      <c r="B2668">
        <v>1</v>
      </c>
      <c r="C2668">
        <v>0</v>
      </c>
      <c r="D2668">
        <v>1</v>
      </c>
      <c r="E2668">
        <v>0</v>
      </c>
      <c r="F2668">
        <v>0</v>
      </c>
      <c r="G2668">
        <v>0</v>
      </c>
      <c r="H2668" s="2">
        <f>H2667+$H$2*(Table1[[#This Row],[debug'[0']]]-H2667)</f>
        <v>0.16602780885698865</v>
      </c>
    </row>
    <row r="2669" spans="1:8" x14ac:dyDescent="0.25">
      <c r="A2669">
        <v>5326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 s="2">
        <f>H2668+$H$2*(Table1[[#This Row],[debug'[0']]]-H2668)</f>
        <v>0.15038005651908687</v>
      </c>
    </row>
    <row r="2670" spans="1:8" x14ac:dyDescent="0.25">
      <c r="A2670">
        <v>5328</v>
      </c>
      <c r="B2670">
        <v>1</v>
      </c>
      <c r="C2670">
        <v>-1</v>
      </c>
      <c r="D2670">
        <v>1</v>
      </c>
      <c r="E2670">
        <v>0</v>
      </c>
      <c r="F2670">
        <v>0</v>
      </c>
      <c r="G2670">
        <v>0</v>
      </c>
      <c r="H2670" s="2">
        <f>H2669+$H$2*(Table1[[#This Row],[debug'[0']]]-H2669)</f>
        <v>0.23045484970257724</v>
      </c>
    </row>
    <row r="2671" spans="1:8" x14ac:dyDescent="0.25">
      <c r="A2671">
        <v>5330</v>
      </c>
      <c r="B2671">
        <v>0</v>
      </c>
      <c r="C2671">
        <v>-1</v>
      </c>
      <c r="D2671">
        <v>1</v>
      </c>
      <c r="E2671">
        <v>0</v>
      </c>
      <c r="F2671">
        <v>0</v>
      </c>
      <c r="G2671">
        <v>0</v>
      </c>
      <c r="H2671" s="2">
        <f>H2670+$H$2*(Table1[[#This Row],[debug'[0']]]-H2670)</f>
        <v>0.20873499181828453</v>
      </c>
    </row>
    <row r="2672" spans="1:8" x14ac:dyDescent="0.25">
      <c r="A2672">
        <v>5332</v>
      </c>
      <c r="B2672">
        <v>0</v>
      </c>
      <c r="C2672">
        <v>-1</v>
      </c>
      <c r="D2672">
        <v>0</v>
      </c>
      <c r="E2672">
        <v>0</v>
      </c>
      <c r="F2672">
        <v>0</v>
      </c>
      <c r="G2672">
        <v>0</v>
      </c>
      <c r="H2672" s="2">
        <f>H2671+$H$2*(Table1[[#This Row],[debug'[0']]]-H2671)</f>
        <v>0.18906218231298108</v>
      </c>
    </row>
    <row r="2673" spans="1:8" x14ac:dyDescent="0.25">
      <c r="A2673">
        <v>5334</v>
      </c>
      <c r="B2673">
        <v>0</v>
      </c>
      <c r="C2673">
        <v>-1</v>
      </c>
      <c r="D2673">
        <v>0</v>
      </c>
      <c r="E2673">
        <v>0</v>
      </c>
      <c r="F2673">
        <v>0</v>
      </c>
      <c r="G2673">
        <v>0</v>
      </c>
      <c r="H2673" s="2">
        <f>H2672+$H$2*(Table1[[#This Row],[debug'[0']]]-H2672)</f>
        <v>0.17124349142219761</v>
      </c>
    </row>
    <row r="2674" spans="1:8" x14ac:dyDescent="0.25">
      <c r="A2674">
        <v>5336</v>
      </c>
      <c r="B2674">
        <v>-1</v>
      </c>
      <c r="C2674">
        <v>-1</v>
      </c>
      <c r="D2674">
        <v>0</v>
      </c>
      <c r="E2674">
        <v>0</v>
      </c>
      <c r="F2674">
        <v>0</v>
      </c>
      <c r="G2674">
        <v>0</v>
      </c>
      <c r="H2674" s="2">
        <f>H2673+$H$2*(Table1[[#This Row],[debug'[0']]]-H2673)</f>
        <v>6.0856392975692536E-2</v>
      </c>
    </row>
    <row r="2675" spans="1:8" x14ac:dyDescent="0.25">
      <c r="A2675">
        <v>5338</v>
      </c>
      <c r="B2675">
        <v>1</v>
      </c>
      <c r="C2675">
        <v>-1</v>
      </c>
      <c r="D2675">
        <v>0</v>
      </c>
      <c r="E2675">
        <v>0</v>
      </c>
      <c r="F2675">
        <v>0</v>
      </c>
      <c r="G2675">
        <v>0</v>
      </c>
      <c r="H2675" s="2">
        <f>H2674+$H$2*(Table1[[#This Row],[debug'[0']]]-H2674)</f>
        <v>0.14936859267049404</v>
      </c>
    </row>
    <row r="2676" spans="1:8" x14ac:dyDescent="0.25">
      <c r="A2676">
        <v>5340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 s="2">
        <f>H2675+$H$2*(Table1[[#This Row],[debug'[0']]]-H2675)</f>
        <v>0.13529093446817395</v>
      </c>
    </row>
    <row r="2677" spans="1:8" x14ac:dyDescent="0.25">
      <c r="A2677">
        <v>5342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 s="2">
        <f>H2676+$H$2*(Table1[[#This Row],[debug'[0']]]-H2676)</f>
        <v>0.12254006429349855</v>
      </c>
    </row>
    <row r="2678" spans="1:8" x14ac:dyDescent="0.25">
      <c r="A2678">
        <v>5344</v>
      </c>
      <c r="B2678">
        <v>-1</v>
      </c>
      <c r="C2678">
        <v>1</v>
      </c>
      <c r="D2678">
        <v>0</v>
      </c>
      <c r="E2678">
        <v>0</v>
      </c>
      <c r="F2678">
        <v>0</v>
      </c>
      <c r="G2678">
        <v>0</v>
      </c>
      <c r="H2678" s="2">
        <f>H2677+$H$2*(Table1[[#This Row],[debug'[0']]]-H2677)</f>
        <v>1.6743155713158472E-2</v>
      </c>
    </row>
    <row r="2679" spans="1:8" x14ac:dyDescent="0.25">
      <c r="A2679">
        <v>5346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0</v>
      </c>
      <c r="H2679" s="2">
        <f>H2678+$H$2*(Table1[[#This Row],[debug'[0']]]-H2678)</f>
        <v>1.5165150463567414E-2</v>
      </c>
    </row>
    <row r="2680" spans="1:8" x14ac:dyDescent="0.25">
      <c r="A2680">
        <v>5348</v>
      </c>
      <c r="B2680">
        <v>-1</v>
      </c>
      <c r="C2680">
        <v>1</v>
      </c>
      <c r="D2680">
        <v>0</v>
      </c>
      <c r="E2680">
        <v>0</v>
      </c>
      <c r="F2680">
        <v>0</v>
      </c>
      <c r="G2680">
        <v>0</v>
      </c>
      <c r="H2680" s="2">
        <f>H2679+$H$2*(Table1[[#This Row],[debug'[0']]]-H2679)</f>
        <v>-8.0511910902734199E-2</v>
      </c>
    </row>
    <row r="2681" spans="1:8" x14ac:dyDescent="0.25">
      <c r="A2681">
        <v>5350</v>
      </c>
      <c r="B2681">
        <v>0</v>
      </c>
      <c r="C2681">
        <v>1</v>
      </c>
      <c r="D2681">
        <v>-1</v>
      </c>
      <c r="E2681">
        <v>0</v>
      </c>
      <c r="F2681">
        <v>0</v>
      </c>
      <c r="G2681">
        <v>0</v>
      </c>
      <c r="H2681" s="2">
        <f>H2680+$H$2*(Table1[[#This Row],[debug'[0']]]-H2680)</f>
        <v>-7.2923842068179034E-2</v>
      </c>
    </row>
    <row r="2682" spans="1:8" x14ac:dyDescent="0.25">
      <c r="A2682">
        <v>5352</v>
      </c>
      <c r="B2682">
        <v>-1</v>
      </c>
      <c r="C2682">
        <v>1</v>
      </c>
      <c r="D2682">
        <v>0</v>
      </c>
      <c r="E2682">
        <v>0</v>
      </c>
      <c r="F2682">
        <v>0</v>
      </c>
      <c r="G2682">
        <v>0</v>
      </c>
      <c r="H2682" s="2">
        <f>H2681+$H$2*(Table1[[#This Row],[debug'[0']]]-H2681)</f>
        <v>-0.1602987114804848</v>
      </c>
    </row>
    <row r="2683" spans="1:8" x14ac:dyDescent="0.25">
      <c r="A2683">
        <v>5354</v>
      </c>
      <c r="B2683">
        <v>1</v>
      </c>
      <c r="C2683">
        <v>1</v>
      </c>
      <c r="D2683">
        <v>0</v>
      </c>
      <c r="E2683">
        <v>0</v>
      </c>
      <c r="F2683">
        <v>0</v>
      </c>
      <c r="G2683">
        <v>0</v>
      </c>
      <c r="H2683" s="2">
        <f>H2682+$H$2*(Table1[[#This Row],[debug'[0']]]-H2682)</f>
        <v>-5.0943134241780985E-2</v>
      </c>
    </row>
    <row r="2684" spans="1:8" x14ac:dyDescent="0.25">
      <c r="A2684">
        <v>5356</v>
      </c>
      <c r="B2684">
        <v>-1</v>
      </c>
      <c r="C2684">
        <v>1</v>
      </c>
      <c r="D2684">
        <v>0</v>
      </c>
      <c r="E2684">
        <v>0</v>
      </c>
      <c r="F2684">
        <v>0</v>
      </c>
      <c r="G2684">
        <v>0</v>
      </c>
      <c r="H2684" s="2">
        <f>H2683+$H$2*(Table1[[#This Row],[debug'[0']]]-H2683)</f>
        <v>-0.14038963656093023</v>
      </c>
    </row>
    <row r="2685" spans="1:8" x14ac:dyDescent="0.25">
      <c r="A2685">
        <v>5358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 s="2">
        <f>H2684+$H$2*(Table1[[#This Row],[debug'[0']]]-H2684)</f>
        <v>-0.12715822503513144</v>
      </c>
    </row>
    <row r="2686" spans="1:8" x14ac:dyDescent="0.25">
      <c r="A2686">
        <v>5360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 s="2">
        <f>H2685+$H$2*(Table1[[#This Row],[debug'[0']]]-H2685)</f>
        <v>-0.11517384466671485</v>
      </c>
    </row>
    <row r="2687" spans="1:8" x14ac:dyDescent="0.25">
      <c r="A2687">
        <v>5362</v>
      </c>
      <c r="B2687">
        <v>0</v>
      </c>
      <c r="C2687">
        <v>-1</v>
      </c>
      <c r="D2687">
        <v>0</v>
      </c>
      <c r="E2687">
        <v>0</v>
      </c>
      <c r="F2687">
        <v>0</v>
      </c>
      <c r="G2687">
        <v>0</v>
      </c>
      <c r="H2687" s="2">
        <f>H2686+$H$2*(Table1[[#This Row],[debug'[0']]]-H2686)</f>
        <v>-0.10431896553799555</v>
      </c>
    </row>
    <row r="2688" spans="1:8" x14ac:dyDescent="0.25">
      <c r="A2688">
        <v>5364</v>
      </c>
      <c r="B2688">
        <v>0</v>
      </c>
      <c r="C2688">
        <v>-1</v>
      </c>
      <c r="D2688">
        <v>0</v>
      </c>
      <c r="E2688">
        <v>0</v>
      </c>
      <c r="F2688">
        <v>0</v>
      </c>
      <c r="G2688">
        <v>0</v>
      </c>
      <c r="H2688" s="2">
        <f>H2687+$H$2*(Table1[[#This Row],[debug'[0']]]-H2687)</f>
        <v>-9.4487134665067946E-2</v>
      </c>
    </row>
    <row r="2689" spans="1:8" x14ac:dyDescent="0.25">
      <c r="A2689">
        <v>5366</v>
      </c>
      <c r="B2689">
        <v>0</v>
      </c>
      <c r="C2689">
        <v>-1</v>
      </c>
      <c r="D2689">
        <v>0</v>
      </c>
      <c r="E2689">
        <v>0</v>
      </c>
      <c r="F2689">
        <v>0</v>
      </c>
      <c r="G2689">
        <v>0</v>
      </c>
      <c r="H2689" s="2">
        <f>H2688+$H$2*(Table1[[#This Row],[debug'[0']]]-H2688)</f>
        <v>-8.5581932021392138E-2</v>
      </c>
    </row>
    <row r="2690" spans="1:8" x14ac:dyDescent="0.25">
      <c r="A2690">
        <v>5368</v>
      </c>
      <c r="B2690">
        <v>1</v>
      </c>
      <c r="C2690">
        <v>-1</v>
      </c>
      <c r="D2690">
        <v>0</v>
      </c>
      <c r="E2690">
        <v>0</v>
      </c>
      <c r="F2690">
        <v>0</v>
      </c>
      <c r="G2690">
        <v>0</v>
      </c>
      <c r="H2690" s="2">
        <f>H2689+$H$2*(Table1[[#This Row],[debug'[0']]]-H2689)</f>
        <v>1.6731754653854458E-2</v>
      </c>
    </row>
    <row r="2691" spans="1:8" x14ac:dyDescent="0.25">
      <c r="A2691">
        <v>5370</v>
      </c>
      <c r="B2691">
        <v>-1</v>
      </c>
      <c r="C2691">
        <v>0</v>
      </c>
      <c r="D2691">
        <v>0</v>
      </c>
      <c r="E2691">
        <v>0</v>
      </c>
      <c r="F2691">
        <v>0</v>
      </c>
      <c r="G2691">
        <v>0</v>
      </c>
      <c r="H2691" s="2">
        <f>H2690+$H$2*(Table1[[#This Row],[debug'[0']]]-H2690)</f>
        <v>-7.9092955678905827E-2</v>
      </c>
    </row>
    <row r="2692" spans="1:8" x14ac:dyDescent="0.25">
      <c r="A2692">
        <v>5372</v>
      </c>
      <c r="B2692">
        <v>0</v>
      </c>
      <c r="C2692">
        <v>-1</v>
      </c>
      <c r="D2692">
        <v>0</v>
      </c>
      <c r="E2692">
        <v>0</v>
      </c>
      <c r="F2692">
        <v>0</v>
      </c>
      <c r="G2692">
        <v>0</v>
      </c>
      <c r="H2692" s="2">
        <f>H2691+$H$2*(Table1[[#This Row],[debug'[0']]]-H2691)</f>
        <v>-7.1638620223559213E-2</v>
      </c>
    </row>
    <row r="2693" spans="1:8" x14ac:dyDescent="0.25">
      <c r="A2693">
        <v>5374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 s="2">
        <f>H2692+$H$2*(Table1[[#This Row],[debug'[0']]]-H2692)</f>
        <v>-6.4886839333329935E-2</v>
      </c>
    </row>
    <row r="2694" spans="1:8" x14ac:dyDescent="0.25">
      <c r="A2694">
        <v>5376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 s="2">
        <f>H2693+$H$2*(Table1[[#This Row],[debug'[0']]]-H2693)</f>
        <v>-5.877139880040242E-2</v>
      </c>
    </row>
    <row r="2695" spans="1:8" x14ac:dyDescent="0.25">
      <c r="A2695">
        <v>5378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 s="2">
        <f>H2694+$H$2*(Table1[[#This Row],[debug'[0']]]-H2694)</f>
        <v>-5.3232324959026217E-2</v>
      </c>
    </row>
    <row r="2696" spans="1:8" x14ac:dyDescent="0.25">
      <c r="A2696">
        <v>5380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 s="2">
        <f>H2695+$H$2*(Table1[[#This Row],[debug'[0']]]-H2695)</f>
        <v>4.6032483079411018E-2</v>
      </c>
    </row>
    <row r="2697" spans="1:8" x14ac:dyDescent="0.25">
      <c r="A2697">
        <v>5382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 s="2">
        <f>H2696+$H$2*(Table1[[#This Row],[debug'[0']]]-H2696)</f>
        <v>4.1694023759347797E-2</v>
      </c>
    </row>
    <row r="2698" spans="1:8" x14ac:dyDescent="0.25">
      <c r="A2698">
        <v>5384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 s="2">
        <f>H2697+$H$2*(Table1[[#This Row],[debug'[0']]]-H2697)</f>
        <v>3.7764454597118836E-2</v>
      </c>
    </row>
    <row r="2699" spans="1:8" x14ac:dyDescent="0.25">
      <c r="A2699">
        <v>5386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 s="2">
        <f>H2698+$H$2*(Table1[[#This Row],[debug'[0']]]-H2698)</f>
        <v>3.4205238603244821E-2</v>
      </c>
    </row>
    <row r="2700" spans="1:8" x14ac:dyDescent="0.25">
      <c r="A2700">
        <v>5388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 s="2">
        <f>H2699+$H$2*(Table1[[#This Row],[debug'[0']]]-H2699)</f>
        <v>3.0981470813937623E-2</v>
      </c>
    </row>
    <row r="2701" spans="1:8" x14ac:dyDescent="0.25">
      <c r="A2701">
        <v>5390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 s="2">
        <f>H2700+$H$2*(Table1[[#This Row],[debug'[0']]]-H2700)</f>
        <v>2.8061535980743433E-2</v>
      </c>
    </row>
    <row r="2702" spans="1:8" x14ac:dyDescent="0.25">
      <c r="A2702">
        <v>5392</v>
      </c>
      <c r="B2702">
        <v>0</v>
      </c>
      <c r="C2702">
        <v>0</v>
      </c>
      <c r="D2702">
        <v>1</v>
      </c>
      <c r="E2702">
        <v>0</v>
      </c>
      <c r="F2702">
        <v>0</v>
      </c>
      <c r="G2702">
        <v>0</v>
      </c>
      <c r="H2702" s="2">
        <f>H2701+$H$2*(Table1[[#This Row],[debug'[0']]]-H2701)</f>
        <v>2.5416798522176955E-2</v>
      </c>
    </row>
    <row r="2703" spans="1:8" x14ac:dyDescent="0.25">
      <c r="A2703">
        <v>5394</v>
      </c>
      <c r="B2703">
        <v>0</v>
      </c>
      <c r="C2703">
        <v>1</v>
      </c>
      <c r="D2703">
        <v>0</v>
      </c>
      <c r="E2703">
        <v>0</v>
      </c>
      <c r="F2703">
        <v>0</v>
      </c>
      <c r="G2703">
        <v>0</v>
      </c>
      <c r="H2703" s="2">
        <f>H2702+$H$2*(Table1[[#This Row],[debug'[0']]]-H2702)</f>
        <v>2.3021321696725664E-2</v>
      </c>
    </row>
    <row r="2704" spans="1:8" x14ac:dyDescent="0.25">
      <c r="A2704">
        <v>5396</v>
      </c>
      <c r="B2704">
        <v>-1</v>
      </c>
      <c r="C2704">
        <v>1</v>
      </c>
      <c r="D2704">
        <v>0</v>
      </c>
      <c r="E2704">
        <v>0</v>
      </c>
      <c r="F2704">
        <v>0</v>
      </c>
      <c r="G2704">
        <v>0</v>
      </c>
      <c r="H2704" s="2">
        <f>H2703+$H$2*(Table1[[#This Row],[debug'[0']]]-H2703)</f>
        <v>-7.3396166364518942E-2</v>
      </c>
    </row>
    <row r="2705" spans="1:8" x14ac:dyDescent="0.25">
      <c r="A2705">
        <v>5398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 s="2">
        <f>H2704+$H$2*(Table1[[#This Row],[debug'[0']]]-H2704)</f>
        <v>-6.6478740652946136E-2</v>
      </c>
    </row>
    <row r="2706" spans="1:8" x14ac:dyDescent="0.25">
      <c r="A2706">
        <v>5400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 s="2">
        <f>H2705+$H$2*(Table1[[#This Row],[debug'[0']]]-H2705)</f>
        <v>-6.0213266955290237E-2</v>
      </c>
    </row>
    <row r="2707" spans="1:8" x14ac:dyDescent="0.25">
      <c r="A2707">
        <v>5402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 s="2">
        <f>H2706+$H$2*(Table1[[#This Row],[debug'[0']]]-H2706)</f>
        <v>3.9709479365864969E-2</v>
      </c>
    </row>
    <row r="2708" spans="1:8" x14ac:dyDescent="0.25">
      <c r="A2708">
        <v>5404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 s="2">
        <f>H2707+$H$2*(Table1[[#This Row],[debug'[0']]]-H2707)</f>
        <v>0.13021472871394846</v>
      </c>
    </row>
    <row r="2709" spans="1:8" x14ac:dyDescent="0.25">
      <c r="A2709">
        <v>5406</v>
      </c>
      <c r="B2709">
        <v>0</v>
      </c>
      <c r="C2709">
        <v>0</v>
      </c>
      <c r="D2709">
        <v>1</v>
      </c>
      <c r="E2709">
        <v>0</v>
      </c>
      <c r="F2709">
        <v>0</v>
      </c>
      <c r="G2709">
        <v>0</v>
      </c>
      <c r="H2709" s="2">
        <f>H2708+$H$2*(Table1[[#This Row],[debug'[0']]]-H2708)</f>
        <v>0.1179422796604406</v>
      </c>
    </row>
    <row r="2710" spans="1:8" x14ac:dyDescent="0.25">
      <c r="A2710">
        <v>5408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 s="2">
        <f>H2709+$H$2*(Table1[[#This Row],[debug'[0']]]-H2709)</f>
        <v>0.1068264816805744</v>
      </c>
    </row>
    <row r="2711" spans="1:8" x14ac:dyDescent="0.25">
      <c r="A2711">
        <v>5410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 s="2">
        <f>H2710+$H$2*(Table1[[#This Row],[debug'[0']]]-H2710)</f>
        <v>9.6758322978878292E-2</v>
      </c>
    </row>
    <row r="2712" spans="1:8" x14ac:dyDescent="0.25">
      <c r="A2712">
        <v>5412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 s="2">
        <f>H2711+$H$2*(Table1[[#This Row],[debug'[0']]]-H2711)</f>
        <v>8.7639065879554917E-2</v>
      </c>
    </row>
    <row r="2713" spans="1:8" x14ac:dyDescent="0.25">
      <c r="A2713">
        <v>5414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0</v>
      </c>
      <c r="H2713" s="2">
        <f>H2712+$H$2*(Table1[[#This Row],[debug'[0']]]-H2712)</f>
        <v>0.17362705812120827</v>
      </c>
    </row>
    <row r="2714" spans="1:8" x14ac:dyDescent="0.25">
      <c r="A2714">
        <v>5416</v>
      </c>
      <c r="B2714">
        <v>1</v>
      </c>
      <c r="C2714">
        <v>1</v>
      </c>
      <c r="D2714">
        <v>0</v>
      </c>
      <c r="E2714">
        <v>0</v>
      </c>
      <c r="F2714">
        <v>0</v>
      </c>
      <c r="G2714">
        <v>0</v>
      </c>
      <c r="H2714" s="2">
        <f>H2713+$H$2*(Table1[[#This Row],[debug'[0']]]-H2713)</f>
        <v>0.25151087302116215</v>
      </c>
    </row>
    <row r="2715" spans="1:8" x14ac:dyDescent="0.25">
      <c r="A2715">
        <v>5418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 s="2">
        <f>H2714+$H$2*(Table1[[#This Row],[debug'[0']]]-H2714)</f>
        <v>0.32205431129941881</v>
      </c>
    </row>
    <row r="2716" spans="1:8" x14ac:dyDescent="0.25">
      <c r="A2716">
        <v>5420</v>
      </c>
      <c r="B2716">
        <v>1</v>
      </c>
      <c r="C2716">
        <v>1</v>
      </c>
      <c r="D2716">
        <v>0</v>
      </c>
      <c r="E2716">
        <v>0</v>
      </c>
      <c r="F2716">
        <v>0</v>
      </c>
      <c r="G2716">
        <v>0</v>
      </c>
      <c r="H2716" s="2">
        <f>H2715+$H$2*(Table1[[#This Row],[debug'[0']]]-H2715)</f>
        <v>0.38594918715405735</v>
      </c>
    </row>
    <row r="2717" spans="1:8" x14ac:dyDescent="0.25">
      <c r="A2717">
        <v>5422</v>
      </c>
      <c r="B2717">
        <v>0</v>
      </c>
      <c r="C2717">
        <v>1</v>
      </c>
      <c r="D2717">
        <v>0</v>
      </c>
      <c r="E2717">
        <v>0</v>
      </c>
      <c r="F2717">
        <v>0</v>
      </c>
      <c r="G2717">
        <v>0</v>
      </c>
      <c r="H2717" s="2">
        <f>H2716+$H$2*(Table1[[#This Row],[debug'[0']]]-H2716)</f>
        <v>0.34957433322339321</v>
      </c>
    </row>
    <row r="2718" spans="1:8" x14ac:dyDescent="0.25">
      <c r="A2718">
        <v>5424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  <c r="H2718" s="2">
        <f>H2717+$H$2*(Table1[[#This Row],[debug'[0']]]-H2717)</f>
        <v>0.31662772850924836</v>
      </c>
    </row>
    <row r="2719" spans="1:8" x14ac:dyDescent="0.25">
      <c r="A2719">
        <v>5426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0</v>
      </c>
      <c r="H2719" s="2">
        <f>H2718+$H$2*(Table1[[#This Row],[debug'[0']]]-H2718)</f>
        <v>0.286786268135024</v>
      </c>
    </row>
    <row r="2720" spans="1:8" x14ac:dyDescent="0.25">
      <c r="A2720">
        <v>5428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 s="2">
        <f>H2719+$H$2*(Table1[[#This Row],[debug'[0']]]-H2719)</f>
        <v>0.25975729914132129</v>
      </c>
    </row>
    <row r="2721" spans="1:8" x14ac:dyDescent="0.25">
      <c r="A2721">
        <v>5430</v>
      </c>
      <c r="B2721">
        <v>1</v>
      </c>
      <c r="C2721">
        <v>1</v>
      </c>
      <c r="D2721">
        <v>0</v>
      </c>
      <c r="E2721">
        <v>0</v>
      </c>
      <c r="F2721">
        <v>0</v>
      </c>
      <c r="G2721">
        <v>0</v>
      </c>
      <c r="H2721" s="2">
        <f>H2720+$H$2*(Table1[[#This Row],[debug'[0']]]-H2720)</f>
        <v>0.32952353006805402</v>
      </c>
    </row>
    <row r="2722" spans="1:8" x14ac:dyDescent="0.25">
      <c r="A2722">
        <v>5432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 s="2">
        <f>H2721+$H$2*(Table1[[#This Row],[debug'[0']]]-H2721)</f>
        <v>0.29846666903065078</v>
      </c>
    </row>
    <row r="2723" spans="1:8" x14ac:dyDescent="0.25">
      <c r="A2723">
        <v>5434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 s="2">
        <f>H2722+$H$2*(Table1[[#This Row],[debug'[0']]]-H2722)</f>
        <v>0.36458462779530132</v>
      </c>
    </row>
    <row r="2724" spans="1:8" x14ac:dyDescent="0.25">
      <c r="A2724">
        <v>5436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 s="2">
        <f>H2723+$H$2*(Table1[[#This Row],[debug'[0']]]-H2723)</f>
        <v>0.33022333614649668</v>
      </c>
    </row>
    <row r="2725" spans="1:8" x14ac:dyDescent="0.25">
      <c r="A2725">
        <v>5438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 s="2">
        <f>H2724+$H$2*(Table1[[#This Row],[debug'[0']]]-H2724)</f>
        <v>0.39334829954773809</v>
      </c>
    </row>
    <row r="2726" spans="1:8" x14ac:dyDescent="0.25">
      <c r="A2726">
        <v>5440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 s="2">
        <f>H2725+$H$2*(Table1[[#This Row],[debug'[0']]]-H2725)</f>
        <v>0.45052387531059557</v>
      </c>
    </row>
    <row r="2727" spans="1:8" x14ac:dyDescent="0.25">
      <c r="A2727">
        <v>5442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 s="2">
        <f>H2726+$H$2*(Table1[[#This Row],[debug'[0']]]-H2726)</f>
        <v>0.50231078001001217</v>
      </c>
    </row>
    <row r="2728" spans="1:8" x14ac:dyDescent="0.25">
      <c r="A2728">
        <v>5444</v>
      </c>
      <c r="B2728">
        <v>1</v>
      </c>
      <c r="C2728">
        <v>1</v>
      </c>
      <c r="D2728">
        <v>1</v>
      </c>
      <c r="E2728">
        <v>0</v>
      </c>
      <c r="F2728">
        <v>0</v>
      </c>
      <c r="G2728">
        <v>0</v>
      </c>
      <c r="H2728" s="2">
        <f>H2727+$H$2*(Table1[[#This Row],[debug'[0']]]-H2727)</f>
        <v>0.54921688392875356</v>
      </c>
    </row>
    <row r="2729" spans="1:8" x14ac:dyDescent="0.25">
      <c r="A2729">
        <v>5446</v>
      </c>
      <c r="B2729">
        <v>0</v>
      </c>
      <c r="C2729">
        <v>1</v>
      </c>
      <c r="D2729">
        <v>1</v>
      </c>
      <c r="E2729">
        <v>0</v>
      </c>
      <c r="F2729">
        <v>0</v>
      </c>
      <c r="G2729">
        <v>0</v>
      </c>
      <c r="H2729" s="2">
        <f>H2728+$H$2*(Table1[[#This Row],[debug'[0']]]-H2728)</f>
        <v>0.49745441209541208</v>
      </c>
    </row>
    <row r="2730" spans="1:8" x14ac:dyDescent="0.25">
      <c r="A2730">
        <v>5448</v>
      </c>
      <c r="B2730">
        <v>0</v>
      </c>
      <c r="C2730">
        <v>1</v>
      </c>
      <c r="D2730">
        <v>0</v>
      </c>
      <c r="E2730">
        <v>0</v>
      </c>
      <c r="F2730">
        <v>0</v>
      </c>
      <c r="G2730">
        <v>0</v>
      </c>
      <c r="H2730" s="2">
        <f>H2729+$H$2*(Table1[[#This Row],[debug'[0']]]-H2729)</f>
        <v>0.45057043829936883</v>
      </c>
    </row>
    <row r="2731" spans="1:8" x14ac:dyDescent="0.25">
      <c r="A2731">
        <v>5450</v>
      </c>
      <c r="B2731">
        <v>0</v>
      </c>
      <c r="C2731">
        <v>1</v>
      </c>
      <c r="D2731">
        <v>0</v>
      </c>
      <c r="E2731">
        <v>0</v>
      </c>
      <c r="F2731">
        <v>0</v>
      </c>
      <c r="G2731">
        <v>0</v>
      </c>
      <c r="H2731" s="2">
        <f>H2730+$H$2*(Table1[[#This Row],[debug'[0']]]-H2730)</f>
        <v>0.40810517493278792</v>
      </c>
    </row>
    <row r="2732" spans="1:8" x14ac:dyDescent="0.25">
      <c r="A2732">
        <v>5452</v>
      </c>
      <c r="B2732">
        <v>0</v>
      </c>
      <c r="C2732">
        <v>1</v>
      </c>
      <c r="D2732">
        <v>0</v>
      </c>
      <c r="E2732">
        <v>0</v>
      </c>
      <c r="F2732">
        <v>0</v>
      </c>
      <c r="G2732">
        <v>0</v>
      </c>
      <c r="H2732" s="2">
        <f>H2731+$H$2*(Table1[[#This Row],[debug'[0']]]-H2731)</f>
        <v>0.36964216834896318</v>
      </c>
    </row>
    <row r="2733" spans="1:8" x14ac:dyDescent="0.25">
      <c r="A2733">
        <v>5454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0</v>
      </c>
      <c r="H2733" s="2">
        <f>H2732+$H$2*(Table1[[#This Row],[debug'[0']]]-H2732)</f>
        <v>0.42905199434039387</v>
      </c>
    </row>
    <row r="2734" spans="1:8" x14ac:dyDescent="0.25">
      <c r="A2734">
        <v>5456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 s="2">
        <f>H2733+$H$2*(Table1[[#This Row],[debug'[0']]]-H2733)</f>
        <v>0.38861479653755893</v>
      </c>
    </row>
    <row r="2735" spans="1:8" x14ac:dyDescent="0.25">
      <c r="A2735">
        <v>5458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 s="2">
        <f>H2734+$H$2*(Table1[[#This Row],[debug'[0']]]-H2734)</f>
        <v>0.35198871484119831</v>
      </c>
    </row>
    <row r="2736" spans="1:8" x14ac:dyDescent="0.25">
      <c r="A2736">
        <v>5460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 s="2">
        <f>H2735+$H$2*(Table1[[#This Row],[debug'[0']]]-H2735)</f>
        <v>0.31881456002044967</v>
      </c>
    </row>
    <row r="2737" spans="1:8" x14ac:dyDescent="0.25">
      <c r="A2737">
        <v>5462</v>
      </c>
      <c r="B2737">
        <v>0</v>
      </c>
      <c r="C2737">
        <v>-1</v>
      </c>
      <c r="D2737">
        <v>0</v>
      </c>
      <c r="E2737">
        <v>0</v>
      </c>
      <c r="F2737">
        <v>0</v>
      </c>
      <c r="G2737">
        <v>0</v>
      </c>
      <c r="H2737" s="2">
        <f>H2736+$H$2*(Table1[[#This Row],[debug'[0']]]-H2736)</f>
        <v>0.28876699563191849</v>
      </c>
    </row>
    <row r="2738" spans="1:8" x14ac:dyDescent="0.25">
      <c r="A2738">
        <v>5464</v>
      </c>
      <c r="B2738">
        <v>0</v>
      </c>
      <c r="C2738">
        <v>-1</v>
      </c>
      <c r="D2738">
        <v>0</v>
      </c>
      <c r="E2738">
        <v>0</v>
      </c>
      <c r="F2738">
        <v>0</v>
      </c>
      <c r="G2738">
        <v>0</v>
      </c>
      <c r="H2738" s="2">
        <f>H2737+$H$2*(Table1[[#This Row],[debug'[0']]]-H2737)</f>
        <v>0.26155134746962555</v>
      </c>
    </row>
    <row r="2739" spans="1:8" x14ac:dyDescent="0.25">
      <c r="A2739">
        <v>5466</v>
      </c>
      <c r="B2739">
        <v>0</v>
      </c>
      <c r="C2739">
        <v>-1</v>
      </c>
      <c r="D2739">
        <v>0</v>
      </c>
      <c r="E2739">
        <v>0</v>
      </c>
      <c r="F2739">
        <v>0</v>
      </c>
      <c r="G2739">
        <v>0</v>
      </c>
      <c r="H2739" s="2">
        <f>H2738+$H$2*(Table1[[#This Row],[debug'[0']]]-H2738)</f>
        <v>0.23690071371721294</v>
      </c>
    </row>
    <row r="2740" spans="1:8" x14ac:dyDescent="0.25">
      <c r="A2740">
        <v>5468</v>
      </c>
      <c r="B2740">
        <v>0</v>
      </c>
      <c r="C2740">
        <v>-1</v>
      </c>
      <c r="D2740">
        <v>0</v>
      </c>
      <c r="E2740">
        <v>0</v>
      </c>
      <c r="F2740">
        <v>0</v>
      </c>
      <c r="G2740">
        <v>0</v>
      </c>
      <c r="H2740" s="2">
        <f>H2739+$H$2*(Table1[[#This Row],[debug'[0']]]-H2739)</f>
        <v>0.21457334746188769</v>
      </c>
    </row>
    <row r="2741" spans="1:8" x14ac:dyDescent="0.25">
      <c r="A2741">
        <v>5470</v>
      </c>
      <c r="B2741">
        <v>0</v>
      </c>
      <c r="C2741">
        <v>-1</v>
      </c>
      <c r="D2741">
        <v>0</v>
      </c>
      <c r="E2741">
        <v>0</v>
      </c>
      <c r="F2741">
        <v>0</v>
      </c>
      <c r="G2741">
        <v>0</v>
      </c>
      <c r="H2741" s="2">
        <f>H2740+$H$2*(Table1[[#This Row],[debug'[0']]]-H2740)</f>
        <v>0.19435028590061459</v>
      </c>
    </row>
    <row r="2742" spans="1:8" x14ac:dyDescent="0.25">
      <c r="A2742">
        <v>5472</v>
      </c>
      <c r="B2742">
        <v>0</v>
      </c>
      <c r="C2742">
        <v>-1</v>
      </c>
      <c r="D2742">
        <v>0</v>
      </c>
      <c r="E2742">
        <v>0</v>
      </c>
      <c r="F2742">
        <v>0</v>
      </c>
      <c r="G2742">
        <v>0</v>
      </c>
      <c r="H2742" s="2">
        <f>H2741+$H$2*(Table1[[#This Row],[debug'[0']]]-H2741)</f>
        <v>0.1760332029883612</v>
      </c>
    </row>
    <row r="2743" spans="1:8" x14ac:dyDescent="0.25">
      <c r="A2743">
        <v>5474</v>
      </c>
      <c r="B2743">
        <v>0</v>
      </c>
      <c r="C2743">
        <v>-1</v>
      </c>
      <c r="D2743">
        <v>0</v>
      </c>
      <c r="E2743">
        <v>0</v>
      </c>
      <c r="F2743">
        <v>0</v>
      </c>
      <c r="G2743">
        <v>0</v>
      </c>
      <c r="H2743" s="2">
        <f>H2742+$H$2*(Table1[[#This Row],[debug'[0']]]-H2742)</f>
        <v>0.15944246446947771</v>
      </c>
    </row>
    <row r="2744" spans="1:8" x14ac:dyDescent="0.25">
      <c r="A2744">
        <v>5476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 s="2">
        <f>H2743+$H$2*(Table1[[#This Row],[debug'[0']]]-H2743)</f>
        <v>0.14441536621805082</v>
      </c>
    </row>
    <row r="2745" spans="1:8" x14ac:dyDescent="0.25">
      <c r="A2745">
        <v>5478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 s="2">
        <f>H2744+$H$2*(Table1[[#This Row],[debug'[0']]]-H2744)</f>
        <v>0.13080453861076757</v>
      </c>
    </row>
    <row r="2746" spans="1:8" x14ac:dyDescent="0.25">
      <c r="A2746">
        <v>5480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 s="2">
        <f>H2745+$H$2*(Table1[[#This Row],[debug'[0']]]-H2745)</f>
        <v>0.11847650128409387</v>
      </c>
    </row>
    <row r="2747" spans="1:8" x14ac:dyDescent="0.25">
      <c r="A2747">
        <v>5482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 s="2">
        <f>H2746+$H$2*(Table1[[#This Row],[debug'[0']]]-H2746)</f>
        <v>0.10731035410237993</v>
      </c>
    </row>
    <row r="2748" spans="1:8" x14ac:dyDescent="0.25">
      <c r="A2748">
        <v>5484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 s="2">
        <f>H2747+$H$2*(Table1[[#This Row],[debug'[0']]]-H2747)</f>
        <v>0.19144437110700904</v>
      </c>
    </row>
    <row r="2749" spans="1:8" x14ac:dyDescent="0.25">
      <c r="A2749">
        <v>5486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 s="2">
        <f>H2748+$H$2*(Table1[[#This Row],[debug'[0']]]-H2748)</f>
        <v>0.17340116421178212</v>
      </c>
    </row>
    <row r="2750" spans="1:8" x14ac:dyDescent="0.25">
      <c r="A2750">
        <v>5488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 s="2">
        <f>H2749+$H$2*(Table1[[#This Row],[debug'[0']]]-H2749)</f>
        <v>0.15705848950343254</v>
      </c>
    </row>
    <row r="2751" spans="1:8" x14ac:dyDescent="0.25">
      <c r="A2751">
        <v>5490</v>
      </c>
      <c r="B2751">
        <v>-1</v>
      </c>
      <c r="C2751">
        <v>-1</v>
      </c>
      <c r="D2751">
        <v>0</v>
      </c>
      <c r="E2751">
        <v>0</v>
      </c>
      <c r="F2751">
        <v>0</v>
      </c>
      <c r="G2751">
        <v>0</v>
      </c>
      <c r="H2751" s="2">
        <f>H2750+$H$2*(Table1[[#This Row],[debug'[0']]]-H2750)</f>
        <v>4.8008295991501956E-2</v>
      </c>
    </row>
    <row r="2752" spans="1:8" x14ac:dyDescent="0.25">
      <c r="A2752">
        <v>5492</v>
      </c>
      <c r="B2752">
        <v>-1</v>
      </c>
      <c r="C2752">
        <v>-1</v>
      </c>
      <c r="D2752">
        <v>0</v>
      </c>
      <c r="E2752">
        <v>0</v>
      </c>
      <c r="F2752">
        <v>0</v>
      </c>
      <c r="G2752">
        <v>0</v>
      </c>
      <c r="H2752" s="2">
        <f>H2751+$H$2*(Table1[[#This Row],[debug'[0']]]-H2751)</f>
        <v>-5.0764158916139848E-2</v>
      </c>
    </row>
    <row r="2753" spans="1:8" x14ac:dyDescent="0.25">
      <c r="A2753">
        <v>5494</v>
      </c>
      <c r="B2753">
        <v>0</v>
      </c>
      <c r="C2753">
        <v>-1</v>
      </c>
      <c r="D2753">
        <v>0</v>
      </c>
      <c r="E2753">
        <v>0</v>
      </c>
      <c r="F2753">
        <v>0</v>
      </c>
      <c r="G2753">
        <v>0</v>
      </c>
      <c r="H2753" s="2">
        <f>H2752+$H$2*(Table1[[#This Row],[debug'[0']]]-H2752)</f>
        <v>-4.5979749654641557E-2</v>
      </c>
    </row>
    <row r="2754" spans="1:8" x14ac:dyDescent="0.25">
      <c r="A2754">
        <v>5496</v>
      </c>
      <c r="B2754">
        <v>0</v>
      </c>
      <c r="C2754">
        <v>-1</v>
      </c>
      <c r="D2754">
        <v>0</v>
      </c>
      <c r="E2754">
        <v>0</v>
      </c>
      <c r="F2754">
        <v>0</v>
      </c>
      <c r="G2754">
        <v>0</v>
      </c>
      <c r="H2754" s="2">
        <f>H2753+$H$2*(Table1[[#This Row],[debug'[0']]]-H2753)</f>
        <v>-4.1646260342773966E-2</v>
      </c>
    </row>
    <row r="2755" spans="1:8" x14ac:dyDescent="0.25">
      <c r="A2755">
        <v>5498</v>
      </c>
      <c r="B2755">
        <v>0</v>
      </c>
      <c r="C2755">
        <v>-1</v>
      </c>
      <c r="D2755">
        <v>0</v>
      </c>
      <c r="E2755">
        <v>0</v>
      </c>
      <c r="F2755">
        <v>0</v>
      </c>
      <c r="G2755">
        <v>0</v>
      </c>
      <c r="H2755" s="2">
        <f>H2754+$H$2*(Table1[[#This Row],[debug'[0']]]-H2754)</f>
        <v>-3.772119277650357E-2</v>
      </c>
    </row>
    <row r="2756" spans="1:8" x14ac:dyDescent="0.25">
      <c r="A2756">
        <v>5500</v>
      </c>
      <c r="B2756">
        <v>0</v>
      </c>
      <c r="C2756">
        <v>-1</v>
      </c>
      <c r="D2756">
        <v>0</v>
      </c>
      <c r="E2756">
        <v>0</v>
      </c>
      <c r="F2756">
        <v>0</v>
      </c>
      <c r="G2756">
        <v>0</v>
      </c>
      <c r="H2756" s="2">
        <f>H2755+$H$2*(Table1[[#This Row],[debug'[0']]]-H2755)</f>
        <v>-3.4166054113164333E-2</v>
      </c>
    </row>
    <row r="2757" spans="1:8" x14ac:dyDescent="0.25">
      <c r="A2757">
        <v>5502</v>
      </c>
      <c r="B2757">
        <v>0</v>
      </c>
      <c r="C2757">
        <v>-1</v>
      </c>
      <c r="D2757">
        <v>0</v>
      </c>
      <c r="E2757">
        <v>0</v>
      </c>
      <c r="F2757">
        <v>0</v>
      </c>
      <c r="G2757">
        <v>0</v>
      </c>
      <c r="H2757" s="2">
        <f>H2756+$H$2*(Table1[[#This Row],[debug'[0']]]-H2756)</f>
        <v>-3.094597937504228E-2</v>
      </c>
    </row>
    <row r="2758" spans="1:8" x14ac:dyDescent="0.25">
      <c r="A2758">
        <v>5504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 s="2">
        <f>H2757+$H$2*(Table1[[#This Row],[debug'[0']]]-H2757)</f>
        <v>-2.8029389531159059E-2</v>
      </c>
    </row>
    <row r="2759" spans="1:8" x14ac:dyDescent="0.25">
      <c r="A2759">
        <v>5506</v>
      </c>
      <c r="B2759">
        <v>0</v>
      </c>
      <c r="C2759">
        <v>-1</v>
      </c>
      <c r="D2759">
        <v>0</v>
      </c>
      <c r="E2759">
        <v>0</v>
      </c>
      <c r="F2759">
        <v>0</v>
      </c>
      <c r="G2759">
        <v>0</v>
      </c>
      <c r="H2759" s="2">
        <f>H2758+$H$2*(Table1[[#This Row],[debug'[0']]]-H2758)</f>
        <v>-2.538768180408818E-2</v>
      </c>
    </row>
    <row r="2760" spans="1:8" x14ac:dyDescent="0.25">
      <c r="A2760">
        <v>5508</v>
      </c>
      <c r="B2760">
        <v>0</v>
      </c>
      <c r="C2760">
        <v>0</v>
      </c>
      <c r="D2760">
        <v>0</v>
      </c>
      <c r="E2760">
        <v>0</v>
      </c>
      <c r="F2760">
        <v>-1</v>
      </c>
      <c r="G2760">
        <v>0</v>
      </c>
      <c r="H2760" s="2">
        <f>H2759+$H$2*(Table1[[#This Row],[debug'[0']]]-H2759)</f>
        <v>-2.2994949164666219E-2</v>
      </c>
    </row>
    <row r="2761" spans="1:8" x14ac:dyDescent="0.25">
      <c r="A2761">
        <v>5510</v>
      </c>
      <c r="B2761">
        <v>0</v>
      </c>
      <c r="C2761">
        <v>0</v>
      </c>
      <c r="D2761">
        <v>0</v>
      </c>
      <c r="E2761">
        <v>0</v>
      </c>
      <c r="F2761">
        <v>-1</v>
      </c>
      <c r="G2761">
        <v>0</v>
      </c>
      <c r="H2761" s="2">
        <f>H2760+$H$2*(Table1[[#This Row],[debug'[0']]]-H2760)</f>
        <v>-2.0827726263704636E-2</v>
      </c>
    </row>
    <row r="2762" spans="1:8" x14ac:dyDescent="0.25">
      <c r="A2762">
        <v>5512</v>
      </c>
      <c r="B2762">
        <v>0</v>
      </c>
      <c r="C2762">
        <v>0</v>
      </c>
      <c r="D2762">
        <v>0</v>
      </c>
      <c r="E2762">
        <v>0</v>
      </c>
      <c r="F2762">
        <v>-1</v>
      </c>
      <c r="G2762">
        <v>0</v>
      </c>
      <c r="H2762" s="2">
        <f>H2761+$H$2*(Table1[[#This Row],[debug'[0']]]-H2761)</f>
        <v>-1.8864759309073626E-2</v>
      </c>
    </row>
    <row r="2763" spans="1:8" x14ac:dyDescent="0.25">
      <c r="A2763">
        <v>5514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 s="2">
        <f>H2762+$H$2*(Table1[[#This Row],[debug'[0']]]-H2762)</f>
        <v>-1.7086797631359864E-2</v>
      </c>
    </row>
    <row r="2764" spans="1:8" x14ac:dyDescent="0.25">
      <c r="A2764">
        <v>5516</v>
      </c>
      <c r="B2764">
        <v>-1</v>
      </c>
      <c r="C2764">
        <v>0</v>
      </c>
      <c r="D2764">
        <v>0</v>
      </c>
      <c r="E2764">
        <v>0</v>
      </c>
      <c r="F2764">
        <v>0</v>
      </c>
      <c r="G2764">
        <v>0</v>
      </c>
      <c r="H2764" s="2">
        <f>H2763+$H$2*(Table1[[#This Row],[debug'[0']]]-H2763)</f>
        <v>-0.10972418450169198</v>
      </c>
    </row>
    <row r="2765" spans="1:8" x14ac:dyDescent="0.25">
      <c r="A2765">
        <v>5518</v>
      </c>
      <c r="B2765">
        <v>0</v>
      </c>
      <c r="C2765">
        <v>1</v>
      </c>
      <c r="D2765">
        <v>0</v>
      </c>
      <c r="E2765">
        <v>0</v>
      </c>
      <c r="F2765">
        <v>0</v>
      </c>
      <c r="G2765">
        <v>0</v>
      </c>
      <c r="H2765" s="2">
        <f>H2764+$H$2*(Table1[[#This Row],[debug'[0']]]-H2764)</f>
        <v>-9.9382923743142587E-2</v>
      </c>
    </row>
    <row r="2766" spans="1:8" x14ac:dyDescent="0.25">
      <c r="A2766">
        <v>5520</v>
      </c>
      <c r="B2766">
        <v>-1</v>
      </c>
      <c r="C2766">
        <v>1</v>
      </c>
      <c r="D2766">
        <v>0</v>
      </c>
      <c r="E2766">
        <v>0</v>
      </c>
      <c r="F2766">
        <v>0</v>
      </c>
      <c r="G2766">
        <v>0</v>
      </c>
      <c r="H2766" s="2">
        <f>H2765+$H$2*(Table1[[#This Row],[debug'[0']]]-H2765)</f>
        <v>-0.18426408345712442</v>
      </c>
    </row>
    <row r="2767" spans="1:8" x14ac:dyDescent="0.25">
      <c r="A2767">
        <v>5522</v>
      </c>
      <c r="B2767">
        <v>0</v>
      </c>
      <c r="C2767">
        <v>1</v>
      </c>
      <c r="D2767">
        <v>0</v>
      </c>
      <c r="E2767">
        <v>0</v>
      </c>
      <c r="F2767">
        <v>0</v>
      </c>
      <c r="G2767">
        <v>0</v>
      </c>
      <c r="H2767" s="2">
        <f>H2766+$H$2*(Table1[[#This Row],[debug'[0']]]-H2766)</f>
        <v>-0.16689760272984366</v>
      </c>
    </row>
    <row r="2768" spans="1:8" x14ac:dyDescent="0.25">
      <c r="A2768">
        <v>5524</v>
      </c>
      <c r="B2768">
        <v>0</v>
      </c>
      <c r="C2768">
        <v>1</v>
      </c>
      <c r="D2768">
        <v>0</v>
      </c>
      <c r="E2768">
        <v>0</v>
      </c>
      <c r="F2768">
        <v>0</v>
      </c>
      <c r="G2768">
        <v>0</v>
      </c>
      <c r="H2768" s="2">
        <f>H2767+$H$2*(Table1[[#This Row],[debug'[0']]]-H2767)</f>
        <v>-0.15116787425070893</v>
      </c>
    </row>
    <row r="2769" spans="1:8" x14ac:dyDescent="0.25">
      <c r="A2769">
        <v>5526</v>
      </c>
      <c r="B2769">
        <v>-1</v>
      </c>
      <c r="C2769">
        <v>0</v>
      </c>
      <c r="D2769">
        <v>0</v>
      </c>
      <c r="E2769">
        <v>0</v>
      </c>
      <c r="F2769">
        <v>0</v>
      </c>
      <c r="G2769">
        <v>0</v>
      </c>
      <c r="H2769" s="2">
        <f>H2768+$H$2*(Table1[[#This Row],[debug'[0']]]-H2768)</f>
        <v>-0.23116841736225835</v>
      </c>
    </row>
    <row r="2770" spans="1:8" x14ac:dyDescent="0.25">
      <c r="A2770">
        <v>5528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0</v>
      </c>
      <c r="H2770" s="2">
        <f>H2769+$H$2*(Table1[[#This Row],[debug'[0']]]-H2769)</f>
        <v>-0.20938130731044086</v>
      </c>
    </row>
    <row r="2771" spans="1:8" x14ac:dyDescent="0.25">
      <c r="A2771">
        <v>5530</v>
      </c>
      <c r="B2771">
        <v>0</v>
      </c>
      <c r="C2771">
        <v>1</v>
      </c>
      <c r="D2771">
        <v>0</v>
      </c>
      <c r="E2771">
        <v>0</v>
      </c>
      <c r="F2771">
        <v>0</v>
      </c>
      <c r="G2771">
        <v>0</v>
      </c>
      <c r="H2771" s="2">
        <f>H2770+$H$2*(Table1[[#This Row],[debug'[0']]]-H2770)</f>
        <v>-0.18964758400507561</v>
      </c>
    </row>
    <row r="2772" spans="1:8" x14ac:dyDescent="0.25">
      <c r="A2772">
        <v>5532</v>
      </c>
      <c r="B2772">
        <v>0</v>
      </c>
      <c r="C2772">
        <v>1</v>
      </c>
      <c r="D2772">
        <v>0</v>
      </c>
      <c r="E2772">
        <v>0</v>
      </c>
      <c r="F2772">
        <v>0</v>
      </c>
      <c r="G2772">
        <v>0</v>
      </c>
      <c r="H2772" s="2">
        <f>H2771+$H$2*(Table1[[#This Row],[debug'[0']]]-H2771)</f>
        <v>-0.17177372030463364</v>
      </c>
    </row>
    <row r="2773" spans="1:8" x14ac:dyDescent="0.25">
      <c r="A2773">
        <v>5534</v>
      </c>
      <c r="B2773">
        <v>0</v>
      </c>
      <c r="C2773">
        <v>1</v>
      </c>
      <c r="D2773">
        <v>0</v>
      </c>
      <c r="E2773">
        <v>0</v>
      </c>
      <c r="F2773">
        <v>0</v>
      </c>
      <c r="G2773">
        <v>0</v>
      </c>
      <c r="H2773" s="2">
        <f>H2772+$H$2*(Table1[[#This Row],[debug'[0']]]-H2772)</f>
        <v>-0.15558442857096888</v>
      </c>
    </row>
    <row r="2774" spans="1:8" x14ac:dyDescent="0.25">
      <c r="A2774">
        <v>5536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 s="2">
        <f>H2773+$H$2*(Table1[[#This Row],[debug'[0']]]-H2773)</f>
        <v>-0.14092094163662322</v>
      </c>
    </row>
    <row r="2775" spans="1:8" x14ac:dyDescent="0.25">
      <c r="A2775">
        <v>5538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 s="2">
        <f>H2774+$H$2*(Table1[[#This Row],[debug'[0']]]-H2774)</f>
        <v>-0.12763945578714608</v>
      </c>
    </row>
    <row r="2776" spans="1:8" x14ac:dyDescent="0.25">
      <c r="A2776">
        <v>5540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 s="2">
        <f>H2775+$H$2*(Table1[[#This Row],[debug'[0']]]-H2775)</f>
        <v>-0.11560972048887316</v>
      </c>
    </row>
    <row r="2777" spans="1:8" x14ac:dyDescent="0.25">
      <c r="A2777">
        <v>5542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 s="2">
        <f>H2776+$H$2*(Table1[[#This Row],[debug'[0']]]-H2776)</f>
        <v>-0.10471376103173076</v>
      </c>
    </row>
    <row r="2778" spans="1:8" x14ac:dyDescent="0.25">
      <c r="A2778">
        <v>5544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 s="2">
        <f>H2777+$H$2*(Table1[[#This Row],[debug'[0']]]-H2777)</f>
        <v>-9.4844721560119485E-2</v>
      </c>
    </row>
    <row r="2779" spans="1:8" x14ac:dyDescent="0.25">
      <c r="A2779">
        <v>5546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 s="2">
        <f>H2778+$H$2*(Table1[[#This Row],[debug'[0']]]-H2778)</f>
        <v>-8.5905817145568261E-2</v>
      </c>
    </row>
    <row r="2780" spans="1:8" x14ac:dyDescent="0.25">
      <c r="A2780">
        <v>5548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 s="2">
        <f>H2779+$H$2*(Table1[[#This Row],[debug'[0']]]-H2779)</f>
        <v>-7.7809384624213898E-2</v>
      </c>
    </row>
    <row r="2781" spans="1:8" x14ac:dyDescent="0.25">
      <c r="A2781">
        <v>5550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 s="2">
        <f>H2780+$H$2*(Table1[[#This Row],[debug'[0']]]-H2780)</f>
        <v>-7.0476022890740703E-2</v>
      </c>
    </row>
    <row r="2782" spans="1:8" x14ac:dyDescent="0.25">
      <c r="A2782">
        <v>5552</v>
      </c>
      <c r="B2782">
        <v>0</v>
      </c>
      <c r="C2782">
        <v>1</v>
      </c>
      <c r="D2782">
        <v>0</v>
      </c>
      <c r="E2782">
        <v>0</v>
      </c>
      <c r="F2782">
        <v>0</v>
      </c>
      <c r="G2782">
        <v>0</v>
      </c>
      <c r="H2782" s="2">
        <f>H2781+$H$2*(Table1[[#This Row],[debug'[0']]]-H2781)</f>
        <v>-6.3833814217707396E-2</v>
      </c>
    </row>
    <row r="2783" spans="1:8" x14ac:dyDescent="0.25">
      <c r="A2783">
        <v>5554</v>
      </c>
      <c r="B2783">
        <v>-1</v>
      </c>
      <c r="C2783">
        <v>0</v>
      </c>
      <c r="D2783">
        <v>0</v>
      </c>
      <c r="E2783">
        <v>0</v>
      </c>
      <c r="F2783">
        <v>0</v>
      </c>
      <c r="G2783">
        <v>0</v>
      </c>
      <c r="H2783" s="2">
        <f>H2782+$H$2*(Table1[[#This Row],[debug'[0']]]-H2782)</f>
        <v>-0.15206539857149223</v>
      </c>
    </row>
    <row r="2784" spans="1:8" x14ac:dyDescent="0.25">
      <c r="A2784">
        <v>5556</v>
      </c>
      <c r="B2784">
        <v>0</v>
      </c>
      <c r="C2784">
        <v>1</v>
      </c>
      <c r="D2784">
        <v>0</v>
      </c>
      <c r="E2784">
        <v>0</v>
      </c>
      <c r="F2784">
        <v>0</v>
      </c>
      <c r="G2784">
        <v>0</v>
      </c>
      <c r="H2784" s="2">
        <f>H2783+$H$2*(Table1[[#This Row],[debug'[0']]]-H2783)</f>
        <v>-0.13773357240097012</v>
      </c>
    </row>
    <row r="2785" spans="1:8" x14ac:dyDescent="0.25">
      <c r="A2785">
        <v>5558</v>
      </c>
      <c r="B2785">
        <v>-1</v>
      </c>
      <c r="C2785">
        <v>0</v>
      </c>
      <c r="D2785">
        <v>0</v>
      </c>
      <c r="E2785">
        <v>0</v>
      </c>
      <c r="F2785">
        <v>0</v>
      </c>
      <c r="G2785">
        <v>0</v>
      </c>
      <c r="H2785" s="2">
        <f>H2784+$H$2*(Table1[[#This Row],[debug'[0']]]-H2784)</f>
        <v>-0.21900026863243693</v>
      </c>
    </row>
    <row r="2786" spans="1:8" x14ac:dyDescent="0.25">
      <c r="A2786">
        <v>5560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 s="2">
        <f>H2785+$H$2*(Table1[[#This Row],[debug'[0']]]-H2785)</f>
        <v>-0.19835997958034129</v>
      </c>
    </row>
    <row r="2787" spans="1:8" x14ac:dyDescent="0.25">
      <c r="A2787">
        <v>5562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 s="2">
        <f>H2786+$H$2*(Table1[[#This Row],[debug'[0']]]-H2786)</f>
        <v>-0.17966499194186664</v>
      </c>
    </row>
    <row r="2788" spans="1:8" x14ac:dyDescent="0.25">
      <c r="A2788">
        <v>5564</v>
      </c>
      <c r="B2788">
        <v>0</v>
      </c>
      <c r="C2788">
        <v>-1</v>
      </c>
      <c r="D2788">
        <v>0</v>
      </c>
      <c r="E2788">
        <v>0</v>
      </c>
      <c r="F2788">
        <v>0</v>
      </c>
      <c r="G2788">
        <v>0</v>
      </c>
      <c r="H2788" s="2">
        <f>H2787+$H$2*(Table1[[#This Row],[debug'[0']]]-H2787)</f>
        <v>-0.16273196537811152</v>
      </c>
    </row>
    <row r="2789" spans="1:8" x14ac:dyDescent="0.25">
      <c r="A2789">
        <v>5566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 s="2">
        <f>H2788+$H$2*(Table1[[#This Row],[debug'[0']]]-H2788)</f>
        <v>-0.14739483897002842</v>
      </c>
    </row>
    <row r="2790" spans="1:8" x14ac:dyDescent="0.25">
      <c r="A2790">
        <v>5568</v>
      </c>
      <c r="B2790">
        <v>0</v>
      </c>
      <c r="C2790">
        <v>-1</v>
      </c>
      <c r="D2790">
        <v>0</v>
      </c>
      <c r="E2790">
        <v>0</v>
      </c>
      <c r="F2790">
        <v>0</v>
      </c>
      <c r="G2790">
        <v>0</v>
      </c>
      <c r="H2790" s="2">
        <f>H2789+$H$2*(Table1[[#This Row],[debug'[0']]]-H2789)</f>
        <v>-0.13350320267146967</v>
      </c>
    </row>
    <row r="2791" spans="1:8" x14ac:dyDescent="0.25">
      <c r="A2791">
        <v>5570</v>
      </c>
      <c r="B2791">
        <v>0</v>
      </c>
      <c r="C2791">
        <v>-1</v>
      </c>
      <c r="D2791">
        <v>0</v>
      </c>
      <c r="E2791">
        <v>0</v>
      </c>
      <c r="F2791">
        <v>0</v>
      </c>
      <c r="G2791">
        <v>0</v>
      </c>
      <c r="H2791" s="2">
        <f>H2790+$H$2*(Table1[[#This Row],[debug'[0']]]-H2790)</f>
        <v>-0.12092082224916773</v>
      </c>
    </row>
    <row r="2792" spans="1:8" x14ac:dyDescent="0.25">
      <c r="A2792">
        <v>5572</v>
      </c>
      <c r="B2792">
        <v>1</v>
      </c>
      <c r="C2792">
        <v>-1</v>
      </c>
      <c r="D2792">
        <v>0</v>
      </c>
      <c r="E2792">
        <v>0</v>
      </c>
      <c r="F2792">
        <v>0</v>
      </c>
      <c r="G2792">
        <v>0</v>
      </c>
      <c r="H2792" s="2">
        <f>H2791+$H$2*(Table1[[#This Row],[debug'[0']]]-H2791)</f>
        <v>-1.5276523636153255E-2</v>
      </c>
    </row>
    <row r="2793" spans="1:8" x14ac:dyDescent="0.25">
      <c r="A2793">
        <v>5574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0</v>
      </c>
      <c r="H2793" s="2">
        <f>H2792+$H$2*(Table1[[#This Row],[debug'[0']]]-H2792)</f>
        <v>8.0411034404372417E-2</v>
      </c>
    </row>
    <row r="2794" spans="1:8" x14ac:dyDescent="0.25">
      <c r="A2794">
        <v>5576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0</v>
      </c>
      <c r="H2794" s="2">
        <f>H2793+$H$2*(Table1[[#This Row],[debug'[0']]]-H2793)</f>
        <v>0.16708025256349623</v>
      </c>
    </row>
    <row r="2795" spans="1:8" x14ac:dyDescent="0.25">
      <c r="A2795">
        <v>5578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 s="2">
        <f>H2794+$H$2*(Table1[[#This Row],[debug'[0']]]-H2794)</f>
        <v>0.15133330974309403</v>
      </c>
    </row>
    <row r="2796" spans="1:8" x14ac:dyDescent="0.25">
      <c r="A2796">
        <v>5580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 s="2">
        <f>H2795+$H$2*(Table1[[#This Row],[debug'[0']]]-H2795)</f>
        <v>0.13707048131912405</v>
      </c>
    </row>
    <row r="2797" spans="1:8" x14ac:dyDescent="0.25">
      <c r="A2797">
        <v>5582</v>
      </c>
      <c r="B2797">
        <v>0</v>
      </c>
      <c r="C2797">
        <v>1</v>
      </c>
      <c r="D2797">
        <v>0</v>
      </c>
      <c r="E2797">
        <v>0</v>
      </c>
      <c r="F2797">
        <v>0</v>
      </c>
      <c r="G2797">
        <v>0</v>
      </c>
      <c r="H2797" s="2">
        <f>H2796+$H$2*(Table1[[#This Row],[debug'[0']]]-H2796)</f>
        <v>0.12415189280503874</v>
      </c>
    </row>
    <row r="2798" spans="1:8" x14ac:dyDescent="0.25">
      <c r="A2798">
        <v>5584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 s="2">
        <f>H2797+$H$2*(Table1[[#This Row],[debug'[0']]]-H2797)</f>
        <v>0.11245085257407143</v>
      </c>
    </row>
    <row r="2799" spans="1:8" x14ac:dyDescent="0.25">
      <c r="A2799">
        <v>5586</v>
      </c>
      <c r="B2799">
        <v>0</v>
      </c>
      <c r="C2799">
        <v>1</v>
      </c>
      <c r="D2799">
        <v>0</v>
      </c>
      <c r="E2799">
        <v>0</v>
      </c>
      <c r="F2799">
        <v>0</v>
      </c>
      <c r="G2799">
        <v>0</v>
      </c>
      <c r="H2799" s="2">
        <f>H2798+$H$2*(Table1[[#This Row],[debug'[0']]]-H2798)</f>
        <v>0.10185260940397309</v>
      </c>
    </row>
    <row r="2800" spans="1:8" x14ac:dyDescent="0.25">
      <c r="A2800">
        <v>5588</v>
      </c>
      <c r="B2800">
        <v>0</v>
      </c>
      <c r="C2800">
        <v>1</v>
      </c>
      <c r="D2800">
        <v>0</v>
      </c>
      <c r="E2800">
        <v>0</v>
      </c>
      <c r="F2800">
        <v>0</v>
      </c>
      <c r="G2800">
        <v>0</v>
      </c>
      <c r="H2800" s="2">
        <f>H2799+$H$2*(Table1[[#This Row],[debug'[0']]]-H2799)</f>
        <v>9.2253227120398906E-2</v>
      </c>
    </row>
    <row r="2801" spans="1:8" x14ac:dyDescent="0.25">
      <c r="A2801">
        <v>5590</v>
      </c>
      <c r="B2801">
        <v>0</v>
      </c>
      <c r="C2801">
        <v>1</v>
      </c>
      <c r="D2801">
        <v>0</v>
      </c>
      <c r="E2801">
        <v>0</v>
      </c>
      <c r="F2801">
        <v>0</v>
      </c>
      <c r="G2801">
        <v>0</v>
      </c>
      <c r="H2801" s="2">
        <f>H2800+$H$2*(Table1[[#This Row],[debug'[0']]]-H2800)</f>
        <v>8.3558565302657026E-2</v>
      </c>
    </row>
    <row r="2802" spans="1:8" x14ac:dyDescent="0.25">
      <c r="A2802">
        <v>5592</v>
      </c>
      <c r="B2802">
        <v>0</v>
      </c>
      <c r="C2802">
        <v>1</v>
      </c>
      <c r="D2802">
        <v>0</v>
      </c>
      <c r="E2802">
        <v>0</v>
      </c>
      <c r="F2802">
        <v>0</v>
      </c>
      <c r="G2802">
        <v>0</v>
      </c>
      <c r="H2802" s="2">
        <f>H2801+$H$2*(Table1[[#This Row],[debug'[0']]]-H2801)</f>
        <v>7.5683356055677123E-2</v>
      </c>
    </row>
    <row r="2803" spans="1:8" x14ac:dyDescent="0.25">
      <c r="A2803">
        <v>5594</v>
      </c>
      <c r="B2803">
        <v>0</v>
      </c>
      <c r="C2803">
        <v>1</v>
      </c>
      <c r="D2803">
        <v>0</v>
      </c>
      <c r="E2803">
        <v>0</v>
      </c>
      <c r="F2803">
        <v>0</v>
      </c>
      <c r="G2803">
        <v>0</v>
      </c>
      <c r="H2803" s="2">
        <f>H2802+$H$2*(Table1[[#This Row],[debug'[0']]]-H2802)</f>
        <v>6.8550367794171049E-2</v>
      </c>
    </row>
    <row r="2804" spans="1:8" x14ac:dyDescent="0.25">
      <c r="A2804">
        <v>5596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 s="2">
        <f>H2803+$H$2*(Table1[[#This Row],[debug'[0']]]-H2803)</f>
        <v>6.2089647838279666E-2</v>
      </c>
    </row>
    <row r="2805" spans="1:8" x14ac:dyDescent="0.25">
      <c r="A2805">
        <v>5598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 s="2">
        <f>H2804+$H$2*(Table1[[#This Row],[debug'[0']]]-H2804)</f>
        <v>0.15048561600059196</v>
      </c>
    </row>
    <row r="2806" spans="1:8" x14ac:dyDescent="0.25">
      <c r="A2806">
        <v>5600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 s="2">
        <f>H2805+$H$2*(Table1[[#This Row],[debug'[0']]]-H2805)</f>
        <v>0.2305504604373339</v>
      </c>
    </row>
    <row r="2807" spans="1:8" x14ac:dyDescent="0.25">
      <c r="A2807">
        <v>5602</v>
      </c>
      <c r="B2807">
        <v>1</v>
      </c>
      <c r="C2807">
        <v>-1</v>
      </c>
      <c r="D2807">
        <v>0</v>
      </c>
      <c r="E2807">
        <v>0</v>
      </c>
      <c r="F2807">
        <v>0</v>
      </c>
      <c r="G2807">
        <v>0</v>
      </c>
      <c r="H2807" s="2">
        <f>H2806+$H$2*(Table1[[#This Row],[debug'[0']]]-H2806)</f>
        <v>0.30306937106127751</v>
      </c>
    </row>
    <row r="2808" spans="1:8" x14ac:dyDescent="0.25">
      <c r="A2808">
        <v>5604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 s="2">
        <f>H2807+$H$2*(Table1[[#This Row],[debug'[0']]]-H2807)</f>
        <v>0.27450575577165187</v>
      </c>
    </row>
    <row r="2809" spans="1:8" x14ac:dyDescent="0.25">
      <c r="A2809">
        <v>5606</v>
      </c>
      <c r="B2809">
        <v>0</v>
      </c>
      <c r="C2809">
        <v>-1</v>
      </c>
      <c r="D2809">
        <v>0</v>
      </c>
      <c r="E2809">
        <v>0</v>
      </c>
      <c r="F2809">
        <v>0</v>
      </c>
      <c r="G2809">
        <v>0</v>
      </c>
      <c r="H2809" s="2">
        <f>H2808+$H$2*(Table1[[#This Row],[debug'[0']]]-H2808)</f>
        <v>0.2486341978006418</v>
      </c>
    </row>
    <row r="2810" spans="1:8" x14ac:dyDescent="0.25">
      <c r="A2810">
        <v>5608</v>
      </c>
      <c r="B2810">
        <v>0</v>
      </c>
      <c r="C2810">
        <v>1</v>
      </c>
      <c r="D2810">
        <v>0</v>
      </c>
      <c r="E2810">
        <v>0</v>
      </c>
      <c r="F2810">
        <v>0</v>
      </c>
      <c r="G2810">
        <v>0</v>
      </c>
      <c r="H2810" s="2">
        <f>H2809+$H$2*(Table1[[#This Row],[debug'[0']]]-H2809)</f>
        <v>0.22520097672339118</v>
      </c>
    </row>
    <row r="2811" spans="1:8" x14ac:dyDescent="0.25">
      <c r="A2811">
        <v>5610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 s="2">
        <f>H2810+$H$2*(Table1[[#This Row],[debug'[0']]]-H2810)</f>
        <v>0.29822406430942139</v>
      </c>
    </row>
    <row r="2812" spans="1:8" x14ac:dyDescent="0.25">
      <c r="A2812">
        <v>5612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 s="2">
        <f>H2811+$H$2*(Table1[[#This Row],[debug'[0']]]-H2811)</f>
        <v>0.36436488803037015</v>
      </c>
    </row>
    <row r="2813" spans="1:8" x14ac:dyDescent="0.25">
      <c r="A2813">
        <v>5614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0</v>
      </c>
      <c r="H2813" s="2">
        <f>H2812+$H$2*(Table1[[#This Row],[debug'[0']]]-H2812)</f>
        <v>0.42427208597419558</v>
      </c>
    </row>
    <row r="2814" spans="1:8" x14ac:dyDescent="0.25">
      <c r="A2814">
        <v>5616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 s="2">
        <f>H2813+$H$2*(Table1[[#This Row],[debug'[0']]]-H2813)</f>
        <v>0.38428538392160305</v>
      </c>
    </row>
    <row r="2815" spans="1:8" x14ac:dyDescent="0.25">
      <c r="A2815">
        <v>5618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 s="2">
        <f>H2814+$H$2*(Table1[[#This Row],[debug'[0']]]-H2814)</f>
        <v>0.34806733975130183</v>
      </c>
    </row>
    <row r="2816" spans="1:8" x14ac:dyDescent="0.25">
      <c r="A2816">
        <v>5620</v>
      </c>
      <c r="B2816">
        <v>-1</v>
      </c>
      <c r="C2816">
        <v>1</v>
      </c>
      <c r="D2816">
        <v>0</v>
      </c>
      <c r="E2816">
        <v>0</v>
      </c>
      <c r="F2816">
        <v>0</v>
      </c>
      <c r="G2816">
        <v>0</v>
      </c>
      <c r="H2816" s="2">
        <f>H2815+$H$2*(Table1[[#This Row],[debug'[0']]]-H2815)</f>
        <v>0.22101498621809107</v>
      </c>
    </row>
    <row r="2817" spans="1:8" x14ac:dyDescent="0.25">
      <c r="A2817">
        <v>5622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 s="2">
        <f>H2816+$H$2*(Table1[[#This Row],[debug'[0']]]-H2816)</f>
        <v>0.20018481450701095</v>
      </c>
    </row>
    <row r="2818" spans="1:8" x14ac:dyDescent="0.25">
      <c r="A2818">
        <v>5624</v>
      </c>
      <c r="B2818">
        <v>0</v>
      </c>
      <c r="C2818">
        <v>1</v>
      </c>
      <c r="D2818">
        <v>0</v>
      </c>
      <c r="E2818">
        <v>0</v>
      </c>
      <c r="F2818">
        <v>0</v>
      </c>
      <c r="G2818">
        <v>0</v>
      </c>
      <c r="H2818" s="2">
        <f>H2817+$H$2*(Table1[[#This Row],[debug'[0']]]-H2817)</f>
        <v>0.18131784022854713</v>
      </c>
    </row>
    <row r="2819" spans="1:8" x14ac:dyDescent="0.25">
      <c r="A2819">
        <v>5626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 s="2">
        <f>H2818+$H$2*(Table1[[#This Row],[debug'[0']]]-H2818)</f>
        <v>0.16422903638374398</v>
      </c>
    </row>
    <row r="2820" spans="1:8" x14ac:dyDescent="0.25">
      <c r="A2820">
        <v>5628</v>
      </c>
      <c r="B2820">
        <v>1</v>
      </c>
      <c r="C2820">
        <v>1</v>
      </c>
      <c r="D2820">
        <v>0</v>
      </c>
      <c r="E2820">
        <v>0</v>
      </c>
      <c r="F2820">
        <v>0</v>
      </c>
      <c r="G2820">
        <v>0</v>
      </c>
      <c r="H2820" s="2">
        <f>H2819+$H$2*(Table1[[#This Row],[debug'[0']]]-H2819)</f>
        <v>0.24299859396515874</v>
      </c>
    </row>
    <row r="2821" spans="1:8" x14ac:dyDescent="0.25">
      <c r="A2821">
        <v>5630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 s="2">
        <f>H2820+$H$2*(Table1[[#This Row],[debug'[0']]]-H2820)</f>
        <v>0.22009651603615099</v>
      </c>
    </row>
    <row r="2822" spans="1:8" x14ac:dyDescent="0.25">
      <c r="A2822">
        <v>5632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 s="2">
        <f>H2821+$H$2*(Table1[[#This Row],[debug'[0']]]-H2821)</f>
        <v>0.29360068770804837</v>
      </c>
    </row>
    <row r="2823" spans="1:8" x14ac:dyDescent="0.25">
      <c r="A2823">
        <v>5634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 s="2">
        <f>H2822+$H$2*(Table1[[#This Row],[debug'[0']]]-H2822)</f>
        <v>0.2659294748002729</v>
      </c>
    </row>
    <row r="2824" spans="1:8" x14ac:dyDescent="0.25">
      <c r="A2824">
        <v>5636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 s="2">
        <f>H2823+$H$2*(Table1[[#This Row],[debug'[0']]]-H2823)</f>
        <v>0.24086621226810703</v>
      </c>
    </row>
    <row r="2825" spans="1:8" x14ac:dyDescent="0.25">
      <c r="A2825">
        <v>5638</v>
      </c>
      <c r="B2825">
        <v>1</v>
      </c>
      <c r="C2825">
        <v>1</v>
      </c>
      <c r="D2825">
        <v>0</v>
      </c>
      <c r="E2825">
        <v>0</v>
      </c>
      <c r="F2825">
        <v>0</v>
      </c>
      <c r="G2825">
        <v>0</v>
      </c>
      <c r="H2825" s="2">
        <f>H2824+$H$2*(Table1[[#This Row],[debug'[0']]]-H2824)</f>
        <v>0.31241288618701629</v>
      </c>
    </row>
    <row r="2826" spans="1:8" x14ac:dyDescent="0.25">
      <c r="A2826">
        <v>5640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 s="2">
        <f>H2825+$H$2*(Table1[[#This Row],[debug'[0']]]-H2825)</f>
        <v>0.28296866534305887</v>
      </c>
    </row>
    <row r="2827" spans="1:8" x14ac:dyDescent="0.25">
      <c r="A2827">
        <v>5642</v>
      </c>
      <c r="B2827">
        <v>1</v>
      </c>
      <c r="C2827">
        <v>1</v>
      </c>
      <c r="D2827">
        <v>0</v>
      </c>
      <c r="E2827">
        <v>0</v>
      </c>
      <c r="F2827">
        <v>0</v>
      </c>
      <c r="G2827">
        <v>0</v>
      </c>
      <c r="H2827" s="2">
        <f>H2826+$H$2*(Table1[[#This Row],[debug'[0']]]-H2826)</f>
        <v>0.35054727654361678</v>
      </c>
    </row>
    <row r="2828" spans="1:8" x14ac:dyDescent="0.25">
      <c r="A2828">
        <v>5644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 s="2">
        <f>H2827+$H$2*(Table1[[#This Row],[debug'[0']]]-H2827)</f>
        <v>0.4117567536895505</v>
      </c>
    </row>
    <row r="2829" spans="1:8" x14ac:dyDescent="0.25">
      <c r="A2829">
        <v>5646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 s="2">
        <f>H2828+$H$2*(Table1[[#This Row],[debug'[0']]]-H2828)</f>
        <v>0.37294959391583826</v>
      </c>
    </row>
    <row r="2830" spans="1:8" x14ac:dyDescent="0.25">
      <c r="A2830">
        <v>5648</v>
      </c>
      <c r="B2830">
        <v>0</v>
      </c>
      <c r="C2830">
        <v>-1</v>
      </c>
      <c r="D2830">
        <v>0</v>
      </c>
      <c r="E2830">
        <v>0</v>
      </c>
      <c r="F2830">
        <v>0</v>
      </c>
      <c r="G2830">
        <v>0</v>
      </c>
      <c r="H2830" s="2">
        <f>H2829+$H$2*(Table1[[#This Row],[debug'[0']]]-H2829)</f>
        <v>0.33779992278367943</v>
      </c>
    </row>
    <row r="2831" spans="1:8" x14ac:dyDescent="0.25">
      <c r="A2831">
        <v>5650</v>
      </c>
      <c r="B2831">
        <v>0</v>
      </c>
      <c r="C2831">
        <v>-1</v>
      </c>
      <c r="D2831">
        <v>0</v>
      </c>
      <c r="E2831">
        <v>0</v>
      </c>
      <c r="F2831">
        <v>0</v>
      </c>
      <c r="G2831">
        <v>0</v>
      </c>
      <c r="H2831" s="2">
        <f>H2830+$H$2*(Table1[[#This Row],[debug'[0']]]-H2830)</f>
        <v>0.30596303010966724</v>
      </c>
    </row>
    <row r="2832" spans="1:8" x14ac:dyDescent="0.25">
      <c r="A2832">
        <v>5652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 s="2">
        <f>H2831+$H$2*(Table1[[#This Row],[debug'[0']]]-H2831)</f>
        <v>0.27712669387978917</v>
      </c>
    </row>
    <row r="2833" spans="1:8" x14ac:dyDescent="0.25">
      <c r="A2833">
        <v>5654</v>
      </c>
      <c r="B2833">
        <v>-1</v>
      </c>
      <c r="C2833">
        <v>-1</v>
      </c>
      <c r="D2833">
        <v>0</v>
      </c>
      <c r="E2833">
        <v>0</v>
      </c>
      <c r="F2833">
        <v>0</v>
      </c>
      <c r="G2833">
        <v>0</v>
      </c>
      <c r="H2833" s="2">
        <f>H2832+$H$2*(Table1[[#This Row],[debug'[0']]]-H2832)</f>
        <v>0.15676033870390418</v>
      </c>
    </row>
    <row r="2834" spans="1:8" x14ac:dyDescent="0.25">
      <c r="A2834">
        <v>5656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 s="2">
        <f>H2833+$H$2*(Table1[[#This Row],[debug'[0']]]-H2833)</f>
        <v>0.14198602485051121</v>
      </c>
    </row>
    <row r="2835" spans="1:8" x14ac:dyDescent="0.25">
      <c r="A2835">
        <v>5658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 s="2">
        <f>H2834+$H$2*(Table1[[#This Row],[debug'[0']]]-H2834)</f>
        <v>0.12860415727302768</v>
      </c>
    </row>
    <row r="2836" spans="1:8" x14ac:dyDescent="0.25">
      <c r="A2836">
        <v>5660</v>
      </c>
      <c r="B2836">
        <v>0</v>
      </c>
      <c r="C2836">
        <v>-1</v>
      </c>
      <c r="D2836">
        <v>0</v>
      </c>
      <c r="E2836">
        <v>0</v>
      </c>
      <c r="F2836">
        <v>0</v>
      </c>
      <c r="G2836">
        <v>0</v>
      </c>
      <c r="H2836" s="2">
        <f>H2835+$H$2*(Table1[[#This Row],[debug'[0']]]-H2835)</f>
        <v>0.11648350100172618</v>
      </c>
    </row>
    <row r="2837" spans="1:8" x14ac:dyDescent="0.25">
      <c r="A2837">
        <v>5662</v>
      </c>
      <c r="B2837">
        <v>-1</v>
      </c>
      <c r="C2837">
        <v>0</v>
      </c>
      <c r="D2837">
        <v>0</v>
      </c>
      <c r="E2837">
        <v>0</v>
      </c>
      <c r="F2837">
        <v>0</v>
      </c>
      <c r="G2837">
        <v>0</v>
      </c>
      <c r="H2837" s="2">
        <f>H2836+$H$2*(Table1[[#This Row],[debug'[0']]]-H2836)</f>
        <v>1.1257410063689119E-2</v>
      </c>
    </row>
    <row r="2838" spans="1:8" x14ac:dyDescent="0.25">
      <c r="A2838">
        <v>5664</v>
      </c>
      <c r="B2838">
        <v>-1</v>
      </c>
      <c r="C2838">
        <v>-1</v>
      </c>
      <c r="D2838">
        <v>0</v>
      </c>
      <c r="E2838">
        <v>0</v>
      </c>
      <c r="F2838">
        <v>0</v>
      </c>
      <c r="G2838">
        <v>0</v>
      </c>
      <c r="H2838" s="2">
        <f>H2837+$H$2*(Table1[[#This Row],[debug'[0']]]-H2837)</f>
        <v>-8.4051355446640677E-2</v>
      </c>
    </row>
    <row r="2839" spans="1:8" x14ac:dyDescent="0.25">
      <c r="A2839">
        <v>5666</v>
      </c>
      <c r="B2839">
        <v>-1</v>
      </c>
      <c r="C2839">
        <v>0</v>
      </c>
      <c r="D2839">
        <v>0</v>
      </c>
      <c r="E2839">
        <v>0</v>
      </c>
      <c r="F2839">
        <v>0</v>
      </c>
      <c r="G2839">
        <v>0</v>
      </c>
      <c r="H2839" s="2">
        <f>H2838+$H$2*(Table1[[#This Row],[debug'[0']]]-H2838)</f>
        <v>-0.17037748143047154</v>
      </c>
    </row>
    <row r="2840" spans="1:8" x14ac:dyDescent="0.25">
      <c r="A2840">
        <v>5668</v>
      </c>
      <c r="B2840">
        <v>-1</v>
      </c>
      <c r="C2840">
        <v>0</v>
      </c>
      <c r="D2840">
        <v>0</v>
      </c>
      <c r="E2840">
        <v>0</v>
      </c>
      <c r="F2840">
        <v>0</v>
      </c>
      <c r="G2840">
        <v>0</v>
      </c>
      <c r="H2840" s="2">
        <f>H2839+$H$2*(Table1[[#This Row],[debug'[0']]]-H2839)</f>
        <v>-0.24856756171819233</v>
      </c>
    </row>
    <row r="2841" spans="1:8" x14ac:dyDescent="0.25">
      <c r="A2841">
        <v>5670</v>
      </c>
      <c r="B2841">
        <v>-1</v>
      </c>
      <c r="C2841">
        <v>0</v>
      </c>
      <c r="D2841">
        <v>0</v>
      </c>
      <c r="E2841">
        <v>0</v>
      </c>
      <c r="F2841">
        <v>0</v>
      </c>
      <c r="G2841">
        <v>0</v>
      </c>
      <c r="H2841" s="2">
        <f>H2840+$H$2*(Table1[[#This Row],[debug'[0']]]-H2840)</f>
        <v>-0.31938840055144813</v>
      </c>
    </row>
    <row r="2842" spans="1:8" x14ac:dyDescent="0.25">
      <c r="A2842">
        <v>5672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 s="2">
        <f>H2841+$H$2*(Table1[[#This Row],[debug'[0']]]-H2841)</f>
        <v>-0.28928675296702144</v>
      </c>
    </row>
    <row r="2843" spans="1:8" x14ac:dyDescent="0.25">
      <c r="A2843">
        <v>5674</v>
      </c>
      <c r="B2843">
        <v>0</v>
      </c>
      <c r="C2843">
        <v>-1</v>
      </c>
      <c r="D2843">
        <v>0</v>
      </c>
      <c r="E2843">
        <v>0</v>
      </c>
      <c r="F2843">
        <v>0</v>
      </c>
      <c r="G2843">
        <v>0</v>
      </c>
      <c r="H2843" s="2">
        <f>H2842+$H$2*(Table1[[#This Row],[debug'[0']]]-H2842)</f>
        <v>-0.26202211882996024</v>
      </c>
    </row>
    <row r="2844" spans="1:8" x14ac:dyDescent="0.25">
      <c r="A2844">
        <v>5676</v>
      </c>
      <c r="B2844">
        <v>0</v>
      </c>
      <c r="C2844">
        <v>-1</v>
      </c>
      <c r="D2844">
        <v>0</v>
      </c>
      <c r="E2844">
        <v>0</v>
      </c>
      <c r="F2844">
        <v>0</v>
      </c>
      <c r="G2844">
        <v>0</v>
      </c>
      <c r="H2844" s="2">
        <f>H2843+$H$2*(Table1[[#This Row],[debug'[0']]]-H2843)</f>
        <v>-0.23732711592213318</v>
      </c>
    </row>
    <row r="2845" spans="1:8" x14ac:dyDescent="0.25">
      <c r="A2845">
        <v>5678</v>
      </c>
      <c r="B2845">
        <v>0</v>
      </c>
      <c r="C2845">
        <v>-2</v>
      </c>
      <c r="D2845">
        <v>0</v>
      </c>
      <c r="E2845">
        <v>0</v>
      </c>
      <c r="F2845">
        <v>0</v>
      </c>
      <c r="G2845">
        <v>0</v>
      </c>
      <c r="H2845" s="2">
        <f>H2844+$H$2*(Table1[[#This Row],[debug'[0']]]-H2844)</f>
        <v>-0.21495956220577439</v>
      </c>
    </row>
    <row r="2846" spans="1:8" x14ac:dyDescent="0.25">
      <c r="A2846">
        <v>5680</v>
      </c>
      <c r="B2846">
        <v>-1</v>
      </c>
      <c r="C2846">
        <v>-1</v>
      </c>
      <c r="D2846">
        <v>0</v>
      </c>
      <c r="E2846">
        <v>0</v>
      </c>
      <c r="F2846">
        <v>0</v>
      </c>
      <c r="G2846">
        <v>0</v>
      </c>
      <c r="H2846" s="2">
        <f>H2845+$H$2*(Table1[[#This Row],[debug'[0']]]-H2845)</f>
        <v>-0.28894788037013203</v>
      </c>
    </row>
    <row r="2847" spans="1:8" x14ac:dyDescent="0.25">
      <c r="A2847">
        <v>5682</v>
      </c>
      <c r="B2847">
        <v>-1</v>
      </c>
      <c r="C2847">
        <v>-1</v>
      </c>
      <c r="D2847">
        <v>0</v>
      </c>
      <c r="E2847">
        <v>0</v>
      </c>
      <c r="F2847">
        <v>0</v>
      </c>
      <c r="G2847">
        <v>0</v>
      </c>
      <c r="H2847" s="2">
        <f>H2846+$H$2*(Table1[[#This Row],[debug'[0']]]-H2846)</f>
        <v>-0.35596296383059134</v>
      </c>
    </row>
    <row r="2848" spans="1:8" x14ac:dyDescent="0.25">
      <c r="A2848">
        <v>5684</v>
      </c>
      <c r="B2848">
        <v>0</v>
      </c>
      <c r="C2848">
        <v>-1</v>
      </c>
      <c r="D2848">
        <v>0</v>
      </c>
      <c r="E2848">
        <v>0</v>
      </c>
      <c r="F2848">
        <v>0</v>
      </c>
      <c r="G2848">
        <v>0</v>
      </c>
      <c r="H2848" s="2">
        <f>H2847+$H$2*(Table1[[#This Row],[debug'[0']]]-H2847)</f>
        <v>-0.32241424486698428</v>
      </c>
    </row>
    <row r="2849" spans="1:8" x14ac:dyDescent="0.25">
      <c r="A2849">
        <v>5686</v>
      </c>
      <c r="B2849">
        <v>1</v>
      </c>
      <c r="C2849">
        <v>0</v>
      </c>
      <c r="D2849">
        <v>1</v>
      </c>
      <c r="E2849">
        <v>0</v>
      </c>
      <c r="F2849">
        <v>0</v>
      </c>
      <c r="G2849">
        <v>0</v>
      </c>
      <c r="H2849" s="2">
        <f>H2848+$H$2*(Table1[[#This Row],[debug'[0']]]-H2848)</f>
        <v>-0.19777963856668596</v>
      </c>
    </row>
    <row r="2850" spans="1:8" x14ac:dyDescent="0.25">
      <c r="A2850">
        <v>5688</v>
      </c>
      <c r="B2850">
        <v>1</v>
      </c>
      <c r="C2850">
        <v>-1</v>
      </c>
      <c r="D2850">
        <v>1</v>
      </c>
      <c r="E2850">
        <v>0</v>
      </c>
      <c r="F2850">
        <v>0</v>
      </c>
      <c r="G2850">
        <v>0</v>
      </c>
      <c r="H2850" s="2">
        <f>H2849+$H$2*(Table1[[#This Row],[debug'[0']]]-H2849)</f>
        <v>-8.4891567172469817E-2</v>
      </c>
    </row>
    <row r="2851" spans="1:8" x14ac:dyDescent="0.25">
      <c r="A2851">
        <v>5690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0</v>
      </c>
      <c r="H2851" s="2">
        <f>H2850+$H$2*(Table1[[#This Row],[debug'[0']]]-H2850)</f>
        <v>1.7357054148646633E-2</v>
      </c>
    </row>
    <row r="2852" spans="1:8" x14ac:dyDescent="0.25">
      <c r="A2852">
        <v>5692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 s="2">
        <f>H2851+$H$2*(Table1[[#This Row],[debug'[0']]]-H2851)</f>
        <v>1.5721190334606179E-2</v>
      </c>
    </row>
    <row r="2853" spans="1:8" x14ac:dyDescent="0.25">
      <c r="A2853">
        <v>5694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 s="2">
        <f>H2852+$H$2*(Table1[[#This Row],[debug'[0']]]-H2852)</f>
        <v>1.4239503052779609E-2</v>
      </c>
    </row>
    <row r="2854" spans="1:8" x14ac:dyDescent="0.25">
      <c r="A2854">
        <v>5696</v>
      </c>
      <c r="B2854">
        <v>-1</v>
      </c>
      <c r="C2854">
        <v>1</v>
      </c>
      <c r="D2854">
        <v>0</v>
      </c>
      <c r="E2854">
        <v>0</v>
      </c>
      <c r="F2854">
        <v>0</v>
      </c>
      <c r="G2854">
        <v>0</v>
      </c>
      <c r="H2854" s="2">
        <f>H2853+$H$2*(Table1[[#This Row],[debug'[0']]]-H2853)</f>
        <v>-8.1350318100355618E-2</v>
      </c>
    </row>
    <row r="2855" spans="1:8" x14ac:dyDescent="0.25">
      <c r="A2855">
        <v>5698</v>
      </c>
      <c r="B2855">
        <v>0</v>
      </c>
      <c r="C2855">
        <v>1</v>
      </c>
      <c r="D2855">
        <v>0</v>
      </c>
      <c r="E2855">
        <v>0</v>
      </c>
      <c r="F2855">
        <v>0</v>
      </c>
      <c r="G2855">
        <v>0</v>
      </c>
      <c r="H2855" s="2">
        <f>H2854+$H$2*(Table1[[#This Row],[debug'[0']]]-H2854)</f>
        <v>-7.3683231249017517E-2</v>
      </c>
    </row>
    <row r="2856" spans="1:8" x14ac:dyDescent="0.25">
      <c r="A2856">
        <v>5700</v>
      </c>
      <c r="B2856">
        <v>0</v>
      </c>
      <c r="C2856">
        <v>1</v>
      </c>
      <c r="D2856">
        <v>0</v>
      </c>
      <c r="E2856">
        <v>0</v>
      </c>
      <c r="F2856">
        <v>0</v>
      </c>
      <c r="G2856">
        <v>0</v>
      </c>
      <c r="H2856" s="2">
        <f>H2855+$H$2*(Table1[[#This Row],[debug'[0']]]-H2855)</f>
        <v>-6.6738750309477374E-2</v>
      </c>
    </row>
    <row r="2857" spans="1:8" x14ac:dyDescent="0.25">
      <c r="A2857">
        <v>5702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 s="2">
        <f>H2856+$H$2*(Table1[[#This Row],[debug'[0']]]-H2856)</f>
        <v>-6.0448771279016843E-2</v>
      </c>
    </row>
    <row r="2858" spans="1:8" x14ac:dyDescent="0.25">
      <c r="A2858">
        <v>5704</v>
      </c>
      <c r="B2858">
        <v>0</v>
      </c>
      <c r="C2858">
        <v>1</v>
      </c>
      <c r="D2858">
        <v>0</v>
      </c>
      <c r="E2858">
        <v>0</v>
      </c>
      <c r="F2858">
        <v>0</v>
      </c>
      <c r="G2858">
        <v>0</v>
      </c>
      <c r="H2858" s="2">
        <f>H2857+$H$2*(Table1[[#This Row],[debug'[0']]]-H2857)</f>
        <v>-5.475160880595617E-2</v>
      </c>
    </row>
    <row r="2859" spans="1:8" x14ac:dyDescent="0.25">
      <c r="A2859">
        <v>5706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 s="2">
        <f>H2858+$H$2*(Table1[[#This Row],[debug'[0']]]-H2858)</f>
        <v>-4.9591391246045745E-2</v>
      </c>
    </row>
    <row r="2860" spans="1:8" x14ac:dyDescent="0.25">
      <c r="A2860">
        <v>5708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 s="2">
        <f>H2859+$H$2*(Table1[[#This Row],[debug'[0']]]-H2859)</f>
        <v>-4.4917512733449509E-2</v>
      </c>
    </row>
    <row r="2861" spans="1:8" x14ac:dyDescent="0.25">
      <c r="A2861">
        <v>5710</v>
      </c>
      <c r="B2861">
        <v>-1</v>
      </c>
      <c r="C2861">
        <v>0</v>
      </c>
      <c r="D2861">
        <v>0</v>
      </c>
      <c r="E2861">
        <v>0</v>
      </c>
      <c r="F2861">
        <v>0</v>
      </c>
      <c r="G2861">
        <v>0</v>
      </c>
      <c r="H2861" s="2">
        <f>H2860+$H$2*(Table1[[#This Row],[debug'[0']]]-H2860)</f>
        <v>-0.13493191650051536</v>
      </c>
    </row>
    <row r="2862" spans="1:8" x14ac:dyDescent="0.25">
      <c r="A2862">
        <v>5712</v>
      </c>
      <c r="B2862">
        <v>-1</v>
      </c>
      <c r="C2862">
        <v>0</v>
      </c>
      <c r="D2862">
        <v>0</v>
      </c>
      <c r="E2862">
        <v>0</v>
      </c>
      <c r="F2862">
        <v>0</v>
      </c>
      <c r="G2862">
        <v>0</v>
      </c>
      <c r="H2862" s="2">
        <f>H2861+$H$2*(Table1[[#This Row],[debug'[0']]]-H2861)</f>
        <v>-0.21646266257982483</v>
      </c>
    </row>
    <row r="2863" spans="1:8" x14ac:dyDescent="0.25">
      <c r="A2863">
        <v>5714</v>
      </c>
      <c r="B2863">
        <v>-1</v>
      </c>
      <c r="C2863">
        <v>0</v>
      </c>
      <c r="D2863">
        <v>0</v>
      </c>
      <c r="E2863">
        <v>0</v>
      </c>
      <c r="F2863">
        <v>0</v>
      </c>
      <c r="G2863">
        <v>0</v>
      </c>
      <c r="H2863" s="2">
        <f>H2862+$H$2*(Table1[[#This Row],[debug'[0']]]-H2862)</f>
        <v>-0.29030931687140071</v>
      </c>
    </row>
    <row r="2864" spans="1:8" x14ac:dyDescent="0.25">
      <c r="A2864">
        <v>5716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 s="2">
        <f>H2863+$H$2*(Table1[[#This Row],[debug'[0']]]-H2863)</f>
        <v>-0.2629483083568448</v>
      </c>
    </row>
    <row r="2865" spans="1:8" x14ac:dyDescent="0.25">
      <c r="A2865">
        <v>5718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 s="2">
        <f>H2864+$H$2*(Table1[[#This Row],[debug'[0']]]-H2864)</f>
        <v>-0.23816601414261299</v>
      </c>
    </row>
    <row r="2866" spans="1:8" x14ac:dyDescent="0.25">
      <c r="A2866">
        <v>5720</v>
      </c>
      <c r="B2866">
        <v>1</v>
      </c>
      <c r="C2866">
        <v>0</v>
      </c>
      <c r="D2866">
        <v>1</v>
      </c>
      <c r="E2866">
        <v>0</v>
      </c>
      <c r="F2866">
        <v>0</v>
      </c>
      <c r="G2866">
        <v>0</v>
      </c>
      <c r="H2866" s="2">
        <f>H2865+$H$2*(Table1[[#This Row],[debug'[0']]]-H2865)</f>
        <v>-0.12147161652396334</v>
      </c>
    </row>
    <row r="2867" spans="1:8" x14ac:dyDescent="0.25">
      <c r="A2867">
        <v>5722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 s="2">
        <f>H2866+$H$2*(Table1[[#This Row],[debug'[0']]]-H2866)</f>
        <v>-1.5775406773528761E-2</v>
      </c>
    </row>
    <row r="2868" spans="1:8" x14ac:dyDescent="0.25">
      <c r="A2868">
        <v>5724</v>
      </c>
      <c r="B2868">
        <v>1</v>
      </c>
      <c r="C2868">
        <v>1</v>
      </c>
      <c r="D2868">
        <v>0</v>
      </c>
      <c r="E2868">
        <v>0</v>
      </c>
      <c r="F2868">
        <v>0</v>
      </c>
      <c r="G2868">
        <v>0</v>
      </c>
      <c r="H2868" s="2">
        <f>H2867+$H$2*(Table1[[#This Row],[debug'[0']]]-H2867)</f>
        <v>7.9959169894978283E-2</v>
      </c>
    </row>
    <row r="2869" spans="1:8" x14ac:dyDescent="0.25">
      <c r="A2869">
        <v>5726</v>
      </c>
      <c r="B2869">
        <v>0</v>
      </c>
      <c r="C2869">
        <v>1</v>
      </c>
      <c r="D2869">
        <v>0</v>
      </c>
      <c r="E2869">
        <v>0</v>
      </c>
      <c r="F2869">
        <v>0</v>
      </c>
      <c r="G2869">
        <v>0</v>
      </c>
      <c r="H2869" s="2">
        <f>H2868+$H$2*(Table1[[#This Row],[debug'[0']]]-H2868)</f>
        <v>7.2423195673102223E-2</v>
      </c>
    </row>
    <row r="2870" spans="1:8" x14ac:dyDescent="0.25">
      <c r="A2870">
        <v>5728</v>
      </c>
      <c r="B2870">
        <v>0</v>
      </c>
      <c r="C2870">
        <v>1</v>
      </c>
      <c r="D2870">
        <v>0</v>
      </c>
      <c r="E2870">
        <v>0</v>
      </c>
      <c r="F2870">
        <v>0</v>
      </c>
      <c r="G2870">
        <v>0</v>
      </c>
      <c r="H2870" s="2">
        <f>H2869+$H$2*(Table1[[#This Row],[debug'[0']]]-H2869)</f>
        <v>6.5597470288818807E-2</v>
      </c>
    </row>
    <row r="2871" spans="1:8" x14ac:dyDescent="0.25">
      <c r="A2871">
        <v>5730</v>
      </c>
      <c r="B2871">
        <v>0</v>
      </c>
      <c r="C2871">
        <v>2</v>
      </c>
      <c r="D2871">
        <v>0</v>
      </c>
      <c r="E2871">
        <v>0</v>
      </c>
      <c r="F2871">
        <v>0</v>
      </c>
      <c r="G2871">
        <v>0</v>
      </c>
      <c r="H2871" s="2">
        <f>H2870+$H$2*(Table1[[#This Row],[debug'[0']]]-H2870)</f>
        <v>5.9415054366215969E-2</v>
      </c>
    </row>
    <row r="2872" spans="1:8" x14ac:dyDescent="0.25">
      <c r="A2872">
        <v>5732</v>
      </c>
      <c r="B2872">
        <v>0</v>
      </c>
      <c r="C2872">
        <v>1</v>
      </c>
      <c r="D2872">
        <v>0</v>
      </c>
      <c r="E2872">
        <v>0</v>
      </c>
      <c r="F2872">
        <v>0</v>
      </c>
      <c r="G2872">
        <v>0</v>
      </c>
      <c r="H2872" s="2">
        <f>H2871+$H$2*(Table1[[#This Row],[debug'[0']]]-H2871)</f>
        <v>5.3815317416929701E-2</v>
      </c>
    </row>
    <row r="2873" spans="1:8" x14ac:dyDescent="0.25">
      <c r="A2873">
        <v>5734</v>
      </c>
      <c r="B2873">
        <v>0</v>
      </c>
      <c r="C2873">
        <v>1</v>
      </c>
      <c r="D2873">
        <v>0</v>
      </c>
      <c r="E2873">
        <v>0</v>
      </c>
      <c r="F2873">
        <v>0</v>
      </c>
      <c r="G2873">
        <v>0</v>
      </c>
      <c r="H2873" s="2">
        <f>H2872+$H$2*(Table1[[#This Row],[debug'[0']]]-H2872)</f>
        <v>4.8743343241500828E-2</v>
      </c>
    </row>
    <row r="2874" spans="1:8" x14ac:dyDescent="0.25">
      <c r="A2874">
        <v>5736</v>
      </c>
      <c r="B2874">
        <v>0</v>
      </c>
      <c r="C2874">
        <v>1</v>
      </c>
      <c r="D2874">
        <v>0</v>
      </c>
      <c r="E2874">
        <v>0</v>
      </c>
      <c r="F2874">
        <v>0</v>
      </c>
      <c r="G2874">
        <v>0</v>
      </c>
      <c r="H2874" s="2">
        <f>H2873+$H$2*(Table1[[#This Row],[debug'[0']]]-H2873)</f>
        <v>4.414939137033369E-2</v>
      </c>
    </row>
    <row r="2875" spans="1:8" x14ac:dyDescent="0.25">
      <c r="A2875">
        <v>5738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 s="2">
        <f>H2874+$H$2*(Table1[[#This Row],[debug'[0']]]-H2874)</f>
        <v>3.9988409262648662E-2</v>
      </c>
    </row>
    <row r="2876" spans="1:8" x14ac:dyDescent="0.25">
      <c r="A2876">
        <v>5740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 s="2">
        <f>H2875+$H$2*(Table1[[#This Row],[debug'[0']]]-H2875)</f>
        <v>3.6219590479600293E-2</v>
      </c>
    </row>
    <row r="2877" spans="1:8" x14ac:dyDescent="0.25">
      <c r="A2877">
        <v>5742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 s="2">
        <f>H2876+$H$2*(Table1[[#This Row],[debug'[0']]]-H2876)</f>
        <v>3.2805974498597998E-2</v>
      </c>
    </row>
    <row r="2878" spans="1:8" x14ac:dyDescent="0.25">
      <c r="A2878">
        <v>5744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 s="2">
        <f>H2877+$H$2*(Table1[[#This Row],[debug'[0']]]-H2877)</f>
        <v>2.971408424423851E-2</v>
      </c>
    </row>
    <row r="2879" spans="1:8" x14ac:dyDescent="0.25">
      <c r="A2879">
        <v>5746</v>
      </c>
      <c r="B2879">
        <v>-1</v>
      </c>
      <c r="C2879">
        <v>0</v>
      </c>
      <c r="D2879">
        <v>1</v>
      </c>
      <c r="E2879">
        <v>0</v>
      </c>
      <c r="F2879">
        <v>0</v>
      </c>
      <c r="G2879">
        <v>0</v>
      </c>
      <c r="H2879" s="2">
        <f>H2878+$H$2*(Table1[[#This Row],[debug'[0']]]-H2878)</f>
        <v>-6.7334181826550724E-2</v>
      </c>
    </row>
    <row r="2880" spans="1:8" x14ac:dyDescent="0.25">
      <c r="A2880">
        <v>5748</v>
      </c>
      <c r="B2880">
        <v>-1</v>
      </c>
      <c r="C2880">
        <v>0</v>
      </c>
      <c r="D2880">
        <v>0</v>
      </c>
      <c r="E2880">
        <v>0</v>
      </c>
      <c r="F2880">
        <v>0</v>
      </c>
      <c r="G2880">
        <v>0</v>
      </c>
      <c r="H2880" s="2">
        <f>H2879+$H$2*(Table1[[#This Row],[debug'[0']]]-H2879)</f>
        <v>-0.15523586430539138</v>
      </c>
    </row>
    <row r="2881" spans="1:8" x14ac:dyDescent="0.25">
      <c r="A2881">
        <v>5750</v>
      </c>
      <c r="B2881">
        <v>-1</v>
      </c>
      <c r="C2881">
        <v>0</v>
      </c>
      <c r="D2881">
        <v>0</v>
      </c>
      <c r="E2881">
        <v>0</v>
      </c>
      <c r="F2881">
        <v>0</v>
      </c>
      <c r="G2881">
        <v>0</v>
      </c>
      <c r="H2881" s="2">
        <f>H2880+$H$2*(Table1[[#This Row],[debug'[0']]]-H2880)</f>
        <v>-0.23485300838682077</v>
      </c>
    </row>
    <row r="2882" spans="1:8" x14ac:dyDescent="0.25">
      <c r="A2882">
        <v>5752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 s="2">
        <f>H2881+$H$2*(Table1[[#This Row],[debug'[0']]]-H2881)</f>
        <v>-0.21271863381217582</v>
      </c>
    </row>
    <row r="2883" spans="1:8" x14ac:dyDescent="0.25">
      <c r="A2883">
        <v>5754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 s="2">
        <f>H2882+$H$2*(Table1[[#This Row],[debug'[0']]]-H2882)</f>
        <v>-0.19267037489419614</v>
      </c>
    </row>
    <row r="2884" spans="1:8" x14ac:dyDescent="0.25">
      <c r="A2884">
        <v>5756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0</v>
      </c>
      <c r="H2884" s="2">
        <f>H2883+$H$2*(Table1[[#This Row],[debug'[0']]]-H2883)</f>
        <v>-8.0263840256542401E-2</v>
      </c>
    </row>
    <row r="2885" spans="1:8" x14ac:dyDescent="0.25">
      <c r="A2885">
        <v>5758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 s="2">
        <f>H2884+$H$2*(Table1[[#This Row],[debug'[0']]]-H2884)</f>
        <v>2.1548628078117124E-2</v>
      </c>
    </row>
    <row r="2886" spans="1:8" x14ac:dyDescent="0.25">
      <c r="A2886">
        <v>5760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 s="2">
        <f>H2885+$H$2*(Table1[[#This Row],[debug'[0']]]-H2885)</f>
        <v>1.9517717728162579E-2</v>
      </c>
    </row>
    <row r="2887" spans="1:8" x14ac:dyDescent="0.25">
      <c r="A2887">
        <v>5762</v>
      </c>
      <c r="B2887">
        <v>-1</v>
      </c>
      <c r="C2887">
        <v>0</v>
      </c>
      <c r="D2887">
        <v>0</v>
      </c>
      <c r="E2887">
        <v>0</v>
      </c>
      <c r="F2887">
        <v>0</v>
      </c>
      <c r="G2887">
        <v>0</v>
      </c>
      <c r="H2887" s="2">
        <f>H2886+$H$2*(Table1[[#This Row],[debug'[0']]]-H2886)</f>
        <v>-7.6569563438420266E-2</v>
      </c>
    </row>
    <row r="2888" spans="1:8" x14ac:dyDescent="0.25">
      <c r="A2888">
        <v>5764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 s="2">
        <f>H2887+$H$2*(Table1[[#This Row],[debug'[0']]]-H2887)</f>
        <v>-6.9353052098818702E-2</v>
      </c>
    </row>
    <row r="2889" spans="1:8" x14ac:dyDescent="0.25">
      <c r="A2889">
        <v>5766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 s="2">
        <f>H2888+$H$2*(Table1[[#This Row],[debug'[0']]]-H2888)</f>
        <v>-6.2816680929488333E-2</v>
      </c>
    </row>
    <row r="2890" spans="1:8" x14ac:dyDescent="0.25">
      <c r="A2890">
        <v>5768</v>
      </c>
      <c r="B2890">
        <v>1</v>
      </c>
      <c r="C2890">
        <v>-1</v>
      </c>
      <c r="D2890">
        <v>0</v>
      </c>
      <c r="E2890">
        <v>0</v>
      </c>
      <c r="F2890">
        <v>0</v>
      </c>
      <c r="G2890">
        <v>0</v>
      </c>
      <c r="H2890" s="2">
        <f>H2889+$H$2*(Table1[[#This Row],[debug'[0']]]-H2889)</f>
        <v>3.7351431378134695E-2</v>
      </c>
    </row>
    <row r="2891" spans="1:8" x14ac:dyDescent="0.25">
      <c r="A2891">
        <v>5770</v>
      </c>
      <c r="B2891">
        <v>1</v>
      </c>
      <c r="C2891">
        <v>-1</v>
      </c>
      <c r="D2891">
        <v>1</v>
      </c>
      <c r="E2891">
        <v>0</v>
      </c>
      <c r="F2891">
        <v>0</v>
      </c>
      <c r="G2891">
        <v>0</v>
      </c>
      <c r="H2891" s="2">
        <f>H2890+$H$2*(Table1[[#This Row],[debug'[0']]]-H2890)</f>
        <v>0.12807892151327016</v>
      </c>
    </row>
    <row r="2892" spans="1:8" x14ac:dyDescent="0.25">
      <c r="A2892">
        <v>5772</v>
      </c>
      <c r="B2892">
        <v>1</v>
      </c>
      <c r="C2892">
        <v>-1</v>
      </c>
      <c r="D2892">
        <v>0</v>
      </c>
      <c r="E2892">
        <v>0</v>
      </c>
      <c r="F2892">
        <v>0</v>
      </c>
      <c r="G2892">
        <v>0</v>
      </c>
      <c r="H2892" s="2">
        <f>H2891+$H$2*(Table1[[#This Row],[debug'[0']]]-H2891)</f>
        <v>0.21025554715379013</v>
      </c>
    </row>
    <row r="2893" spans="1:8" x14ac:dyDescent="0.25">
      <c r="A2893">
        <v>5774</v>
      </c>
      <c r="B2893">
        <v>0</v>
      </c>
      <c r="C2893">
        <v>-1</v>
      </c>
      <c r="D2893">
        <v>0</v>
      </c>
      <c r="E2893">
        <v>0</v>
      </c>
      <c r="F2893">
        <v>0</v>
      </c>
      <c r="G2893">
        <v>0</v>
      </c>
      <c r="H2893" s="2">
        <f>H2892+$H$2*(Table1[[#This Row],[debug'[0']]]-H2892)</f>
        <v>0.19043942868434466</v>
      </c>
    </row>
    <row r="2894" spans="1:8" x14ac:dyDescent="0.25">
      <c r="A2894">
        <v>5776</v>
      </c>
      <c r="B2894">
        <v>0</v>
      </c>
      <c r="C2894">
        <v>-1</v>
      </c>
      <c r="D2894">
        <v>0</v>
      </c>
      <c r="E2894">
        <v>0</v>
      </c>
      <c r="F2894">
        <v>0</v>
      </c>
      <c r="G2894">
        <v>0</v>
      </c>
      <c r="H2894" s="2">
        <f>H2893+$H$2*(Table1[[#This Row],[debug'[0']]]-H2893)</f>
        <v>0.17249093538108742</v>
      </c>
    </row>
    <row r="2895" spans="1:8" x14ac:dyDescent="0.25">
      <c r="A2895">
        <v>5778</v>
      </c>
      <c r="B2895">
        <v>0</v>
      </c>
      <c r="C2895">
        <v>-1</v>
      </c>
      <c r="D2895">
        <v>0</v>
      </c>
      <c r="E2895">
        <v>0</v>
      </c>
      <c r="F2895">
        <v>0</v>
      </c>
      <c r="G2895">
        <v>0</v>
      </c>
      <c r="H2895" s="2">
        <f>H2894+$H$2*(Table1[[#This Row],[debug'[0']]]-H2894)</f>
        <v>0.15623404771896574</v>
      </c>
    </row>
    <row r="2896" spans="1:8" x14ac:dyDescent="0.25">
      <c r="A2896">
        <v>5780</v>
      </c>
      <c r="B2896">
        <v>0</v>
      </c>
      <c r="C2896">
        <v>-1</v>
      </c>
      <c r="D2896">
        <v>1</v>
      </c>
      <c r="E2896">
        <v>0</v>
      </c>
      <c r="F2896">
        <v>0</v>
      </c>
      <c r="G2896">
        <v>0</v>
      </c>
      <c r="H2896" s="2">
        <f>H2895+$H$2*(Table1[[#This Row],[debug'[0']]]-H2895)</f>
        <v>0.14150933562233073</v>
      </c>
    </row>
    <row r="2897" spans="1:8" x14ac:dyDescent="0.25">
      <c r="A2897">
        <v>5782</v>
      </c>
      <c r="B2897">
        <v>1</v>
      </c>
      <c r="C2897">
        <v>-1</v>
      </c>
      <c r="D2897">
        <v>1</v>
      </c>
      <c r="E2897">
        <v>0</v>
      </c>
      <c r="F2897">
        <v>0</v>
      </c>
      <c r="G2897">
        <v>0</v>
      </c>
      <c r="H2897" s="2">
        <f>H2896+$H$2*(Table1[[#This Row],[debug'[0']]]-H2896)</f>
        <v>0.22242017455385993</v>
      </c>
    </row>
    <row r="2898" spans="1:8" x14ac:dyDescent="0.25">
      <c r="A2898">
        <v>5784</v>
      </c>
      <c r="B2898">
        <v>0</v>
      </c>
      <c r="C2898">
        <v>0</v>
      </c>
      <c r="D2898">
        <v>1</v>
      </c>
      <c r="E2898">
        <v>0</v>
      </c>
      <c r="F2898">
        <v>0</v>
      </c>
      <c r="G2898">
        <v>0</v>
      </c>
      <c r="H2898" s="2">
        <f>H2897+$H$2*(Table1[[#This Row],[debug'[0']]]-H2897)</f>
        <v>0.20145756696220296</v>
      </c>
    </row>
    <row r="2899" spans="1:8" x14ac:dyDescent="0.25">
      <c r="A2899">
        <v>5786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 s="2">
        <f>H2898+$H$2*(Table1[[#This Row],[debug'[0']]]-H2898)</f>
        <v>0.27671841819854082</v>
      </c>
    </row>
    <row r="2900" spans="1:8" x14ac:dyDescent="0.25">
      <c r="A2900">
        <v>5788</v>
      </c>
      <c r="B2900">
        <v>1</v>
      </c>
      <c r="C2900">
        <v>1</v>
      </c>
      <c r="D2900">
        <v>0</v>
      </c>
      <c r="E2900">
        <v>0</v>
      </c>
      <c r="F2900">
        <v>0</v>
      </c>
      <c r="G2900">
        <v>0</v>
      </c>
      <c r="H2900" s="2">
        <f>H2899+$H$2*(Table1[[#This Row],[debug'[0']]]-H2899)</f>
        <v>0.3448861013144689</v>
      </c>
    </row>
    <row r="2901" spans="1:8" x14ac:dyDescent="0.25">
      <c r="A2901">
        <v>5790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 s="2">
        <f>H2900+$H$2*(Table1[[#This Row],[debug'[0']]]-H2900)</f>
        <v>0.4066291316557199</v>
      </c>
    </row>
    <row r="2902" spans="1:8" x14ac:dyDescent="0.25">
      <c r="A2902">
        <v>5792</v>
      </c>
      <c r="B2902">
        <v>0</v>
      </c>
      <c r="C2902">
        <v>1</v>
      </c>
      <c r="D2902">
        <v>0</v>
      </c>
      <c r="E2902">
        <v>0</v>
      </c>
      <c r="F2902">
        <v>0</v>
      </c>
      <c r="G2902">
        <v>0</v>
      </c>
      <c r="H2902" s="2">
        <f>H2901+$H$2*(Table1[[#This Row],[debug'[0']]]-H2901)</f>
        <v>0.36830523887336369</v>
      </c>
    </row>
    <row r="2903" spans="1:8" x14ac:dyDescent="0.25">
      <c r="A2903">
        <v>5794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 s="2">
        <f>H2902+$H$2*(Table1[[#This Row],[debug'[0']]]-H2902)</f>
        <v>0.33359328789166787</v>
      </c>
    </row>
    <row r="2904" spans="1:8" x14ac:dyDescent="0.25">
      <c r="A2904">
        <v>5796</v>
      </c>
      <c r="B2904">
        <v>0</v>
      </c>
      <c r="C2904">
        <v>1</v>
      </c>
      <c r="D2904">
        <v>0</v>
      </c>
      <c r="E2904">
        <v>0</v>
      </c>
      <c r="F2904">
        <v>0</v>
      </c>
      <c r="G2904">
        <v>0</v>
      </c>
      <c r="H2904" s="2">
        <f>H2903+$H$2*(Table1[[#This Row],[debug'[0']]]-H2903)</f>
        <v>0.302152861215848</v>
      </c>
    </row>
    <row r="2905" spans="1:8" x14ac:dyDescent="0.25">
      <c r="A2905">
        <v>5798</v>
      </c>
      <c r="B2905">
        <v>1</v>
      </c>
      <c r="C2905">
        <v>1</v>
      </c>
      <c r="D2905">
        <v>0</v>
      </c>
      <c r="E2905">
        <v>0</v>
      </c>
      <c r="F2905">
        <v>0</v>
      </c>
      <c r="G2905">
        <v>0</v>
      </c>
      <c r="H2905" s="2">
        <f>H2904+$H$2*(Table1[[#This Row],[debug'[0']]]-H2904)</f>
        <v>0.36792340455183647</v>
      </c>
    </row>
    <row r="2906" spans="1:8" x14ac:dyDescent="0.25">
      <c r="A2906">
        <v>5800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0</v>
      </c>
      <c r="H2906" s="2">
        <f>H2905+$H$2*(Table1[[#This Row],[debug'[0']]]-H2905)</f>
        <v>0.33324744060712264</v>
      </c>
    </row>
    <row r="2907" spans="1:8" x14ac:dyDescent="0.25">
      <c r="A2907">
        <v>5802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 s="2">
        <f>H2906+$H$2*(Table1[[#This Row],[debug'[0']]]-H2906)</f>
        <v>0.39608738887764827</v>
      </c>
    </row>
    <row r="2908" spans="1:8" x14ac:dyDescent="0.25">
      <c r="A2908">
        <v>5804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 s="2">
        <f>H2907+$H$2*(Table1[[#This Row],[debug'[0']]]-H2907)</f>
        <v>0.35875703194532077</v>
      </c>
    </row>
    <row r="2909" spans="1:8" x14ac:dyDescent="0.25">
      <c r="A2909">
        <v>5806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 s="2">
        <f>H2908+$H$2*(Table1[[#This Row],[debug'[0']]]-H2908)</f>
        <v>0.3249449782658278</v>
      </c>
    </row>
    <row r="2910" spans="1:8" x14ac:dyDescent="0.25">
      <c r="A2910">
        <v>5808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 s="2">
        <f>H2909+$H$2*(Table1[[#This Row],[debug'[0']]]-H2909)</f>
        <v>0.38856741517729698</v>
      </c>
    </row>
    <row r="2911" spans="1:8" x14ac:dyDescent="0.25">
      <c r="A2911">
        <v>5810</v>
      </c>
      <c r="B2911">
        <v>0</v>
      </c>
      <c r="C2911">
        <v>-1</v>
      </c>
      <c r="D2911">
        <v>0</v>
      </c>
      <c r="E2911">
        <v>0</v>
      </c>
      <c r="F2911">
        <v>0</v>
      </c>
      <c r="G2911">
        <v>0</v>
      </c>
      <c r="H2911" s="2">
        <f>H2910+$H$2*(Table1[[#This Row],[debug'[0']]]-H2910)</f>
        <v>0.35194579906893586</v>
      </c>
    </row>
    <row r="2912" spans="1:8" x14ac:dyDescent="0.25">
      <c r="A2912">
        <v>5812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 s="2">
        <f>H2911+$H$2*(Table1[[#This Row],[debug'[0']]]-H2911)</f>
        <v>0.31877568896443309</v>
      </c>
    </row>
    <row r="2913" spans="1:8" x14ac:dyDescent="0.25">
      <c r="A2913">
        <v>5814</v>
      </c>
      <c r="B2913">
        <v>-1</v>
      </c>
      <c r="C2913">
        <v>0</v>
      </c>
      <c r="D2913">
        <v>0</v>
      </c>
      <c r="E2913">
        <v>0</v>
      </c>
      <c r="F2913">
        <v>0</v>
      </c>
      <c r="G2913">
        <v>0</v>
      </c>
      <c r="H2913" s="2">
        <f>H2912+$H$2*(Table1[[#This Row],[debug'[0']]]-H2912)</f>
        <v>0.19448400847892866</v>
      </c>
    </row>
    <row r="2914" spans="1:8" x14ac:dyDescent="0.25">
      <c r="A2914">
        <v>5816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 s="2">
        <f>H2913+$H$2*(Table1[[#This Row],[debug'[0']]]-H2913)</f>
        <v>0.17615432251058574</v>
      </c>
    </row>
    <row r="2915" spans="1:8" x14ac:dyDescent="0.25">
      <c r="A2915">
        <v>5818</v>
      </c>
      <c r="B2915">
        <v>-1</v>
      </c>
      <c r="C2915">
        <v>1</v>
      </c>
      <c r="D2915">
        <v>0</v>
      </c>
      <c r="E2915">
        <v>0</v>
      </c>
      <c r="F2915">
        <v>0</v>
      </c>
      <c r="G2915">
        <v>0</v>
      </c>
      <c r="H2915" s="2">
        <f>H2914+$H$2*(Table1[[#This Row],[debug'[0']]]-H2914)</f>
        <v>6.5304389137971666E-2</v>
      </c>
    </row>
    <row r="2916" spans="1:8" x14ac:dyDescent="0.25">
      <c r="A2916">
        <v>5820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 s="2">
        <f>H2915+$H$2*(Table1[[#This Row],[debug'[0']]]-H2915)</f>
        <v>5.9149595463081038E-2</v>
      </c>
    </row>
    <row r="2917" spans="1:8" x14ac:dyDescent="0.25">
      <c r="A2917">
        <v>5822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 s="2">
        <f>H2916+$H$2*(Table1[[#This Row],[debug'[0']]]-H2916)</f>
        <v>5.3574877425992332E-2</v>
      </c>
    </row>
    <row r="2918" spans="1:8" x14ac:dyDescent="0.25">
      <c r="A2918">
        <v>5824</v>
      </c>
      <c r="B2918">
        <v>-1</v>
      </c>
      <c r="C2918">
        <v>0</v>
      </c>
      <c r="D2918">
        <v>0</v>
      </c>
      <c r="E2918">
        <v>0</v>
      </c>
      <c r="F2918">
        <v>0</v>
      </c>
      <c r="G2918">
        <v>0</v>
      </c>
      <c r="H2918" s="2">
        <f>H2917+$H$2*(Table1[[#This Row],[debug'[0']]]-H2917)</f>
        <v>-4.5722215421855589E-2</v>
      </c>
    </row>
    <row r="2919" spans="1:8" x14ac:dyDescent="0.25">
      <c r="A2919">
        <v>5826</v>
      </c>
      <c r="B2919">
        <v>0</v>
      </c>
      <c r="C2919">
        <v>1</v>
      </c>
      <c r="D2919">
        <v>0</v>
      </c>
      <c r="E2919">
        <v>0</v>
      </c>
      <c r="F2919">
        <v>0</v>
      </c>
      <c r="G2919">
        <v>0</v>
      </c>
      <c r="H2919" s="2">
        <f>H2918+$H$2*(Table1[[#This Row],[debug'[0']]]-H2918)</f>
        <v>-4.1412998139601045E-2</v>
      </c>
    </row>
    <row r="2920" spans="1:8" x14ac:dyDescent="0.25">
      <c r="A2920">
        <v>5828</v>
      </c>
      <c r="B2920">
        <v>-1</v>
      </c>
      <c r="C2920">
        <v>1</v>
      </c>
      <c r="D2920">
        <v>0</v>
      </c>
      <c r="E2920">
        <v>0</v>
      </c>
      <c r="F2920">
        <v>0</v>
      </c>
      <c r="G2920">
        <v>0</v>
      </c>
      <c r="H2920" s="2">
        <f>H2919+$H$2*(Table1[[#This Row],[debug'[0']]]-H2919)</f>
        <v>-0.13175769462573989</v>
      </c>
    </row>
    <row r="2921" spans="1:8" x14ac:dyDescent="0.25">
      <c r="A2921">
        <v>5830</v>
      </c>
      <c r="B2921">
        <v>-1</v>
      </c>
      <c r="C2921">
        <v>1</v>
      </c>
      <c r="D2921">
        <v>0</v>
      </c>
      <c r="E2921">
        <v>0</v>
      </c>
      <c r="F2921">
        <v>0</v>
      </c>
      <c r="G2921">
        <v>0</v>
      </c>
      <c r="H2921" s="2">
        <f>H2920+$H$2*(Table1[[#This Row],[debug'[0']]]-H2920)</f>
        <v>-0.21358760406872912</v>
      </c>
    </row>
    <row r="2922" spans="1:8" x14ac:dyDescent="0.25">
      <c r="A2922">
        <v>5832</v>
      </c>
      <c r="B2922">
        <v>-1</v>
      </c>
      <c r="C2922">
        <v>1</v>
      </c>
      <c r="D2922">
        <v>0</v>
      </c>
      <c r="E2922">
        <v>0</v>
      </c>
      <c r="F2922">
        <v>0</v>
      </c>
      <c r="G2922">
        <v>0</v>
      </c>
      <c r="H2922" s="2">
        <f>H2921+$H$2*(Table1[[#This Row],[debug'[0']]]-H2921)</f>
        <v>-0.28770522624121797</v>
      </c>
    </row>
    <row r="2923" spans="1:8" x14ac:dyDescent="0.25">
      <c r="A2923">
        <v>5834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 s="2">
        <f>H2922+$H$2*(Table1[[#This Row],[debug'[0']]]-H2922)</f>
        <v>-0.16634186787876018</v>
      </c>
    </row>
    <row r="2924" spans="1:8" x14ac:dyDescent="0.25">
      <c r="A2924">
        <v>5836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 s="2">
        <f>H2923+$H$2*(Table1[[#This Row],[debug'[0']]]-H2923)</f>
        <v>-5.6416736567696871E-2</v>
      </c>
    </row>
    <row r="2925" spans="1:8" x14ac:dyDescent="0.25">
      <c r="A2925">
        <v>5838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 s="2">
        <f>H2924+$H$2*(Table1[[#This Row],[debug'[0']]]-H2924)</f>
        <v>-5.1099584413479254E-2</v>
      </c>
    </row>
    <row r="2926" spans="1:8" x14ac:dyDescent="0.25">
      <c r="A2926">
        <v>5840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 s="2">
        <f>H2925+$H$2*(Table1[[#This Row],[debug'[0']]]-H2925)</f>
        <v>4.7964217564060857E-2</v>
      </c>
    </row>
    <row r="2927" spans="1:8" x14ac:dyDescent="0.25">
      <c r="A2927">
        <v>5842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 s="2">
        <f>H2926+$H$2*(Table1[[#This Row],[debug'[0']]]-H2926)</f>
        <v>4.3443696558027774E-2</v>
      </c>
    </row>
    <row r="2928" spans="1:8" x14ac:dyDescent="0.25">
      <c r="A2928">
        <v>5844</v>
      </c>
      <c r="B2928">
        <v>0</v>
      </c>
      <c r="C2928">
        <v>-1</v>
      </c>
      <c r="D2928">
        <v>1</v>
      </c>
      <c r="E2928">
        <v>0</v>
      </c>
      <c r="F2928">
        <v>0</v>
      </c>
      <c r="G2928">
        <v>0</v>
      </c>
      <c r="H2928" s="2">
        <f>H2927+$H$2*(Table1[[#This Row],[debug'[0']]]-H2927)</f>
        <v>3.9349224619483245E-2</v>
      </c>
    </row>
    <row r="2929" spans="1:8" x14ac:dyDescent="0.25">
      <c r="A2929">
        <v>5846</v>
      </c>
      <c r="B2929">
        <v>1</v>
      </c>
      <c r="C2929">
        <v>-1</v>
      </c>
      <c r="D2929">
        <v>1</v>
      </c>
      <c r="E2929">
        <v>0</v>
      </c>
      <c r="F2929">
        <v>0</v>
      </c>
      <c r="G2929">
        <v>0</v>
      </c>
      <c r="H2929" s="2">
        <f>H2928+$H$2*(Table1[[#This Row],[debug'[0']]]-H2928)</f>
        <v>0.12988842717750634</v>
      </c>
    </row>
    <row r="2930" spans="1:8" x14ac:dyDescent="0.25">
      <c r="A2930">
        <v>5848</v>
      </c>
      <c r="B2930">
        <v>1</v>
      </c>
      <c r="C2930">
        <v>-1</v>
      </c>
      <c r="D2930">
        <v>0</v>
      </c>
      <c r="E2930">
        <v>0</v>
      </c>
      <c r="F2930">
        <v>0</v>
      </c>
      <c r="G2930">
        <v>0</v>
      </c>
      <c r="H2930" s="2">
        <f>H2929+$H$2*(Table1[[#This Row],[debug'[0']]]-H2929)</f>
        <v>0.21189451092698453</v>
      </c>
    </row>
    <row r="2931" spans="1:8" x14ac:dyDescent="0.25">
      <c r="A2931">
        <v>5850</v>
      </c>
      <c r="B2931">
        <v>1</v>
      </c>
      <c r="C2931">
        <v>-1</v>
      </c>
      <c r="D2931">
        <v>0</v>
      </c>
      <c r="E2931">
        <v>0</v>
      </c>
      <c r="F2931">
        <v>0</v>
      </c>
      <c r="G2931">
        <v>0</v>
      </c>
      <c r="H2931" s="2">
        <f>H2930+$H$2*(Table1[[#This Row],[debug'[0']]]-H2930)</f>
        <v>0.28617170336875181</v>
      </c>
    </row>
    <row r="2932" spans="1:8" x14ac:dyDescent="0.25">
      <c r="A2932">
        <v>5852</v>
      </c>
      <c r="B2932">
        <v>1</v>
      </c>
      <c r="C2932">
        <v>-1</v>
      </c>
      <c r="D2932">
        <v>0</v>
      </c>
      <c r="E2932">
        <v>0</v>
      </c>
      <c r="F2932">
        <v>0</v>
      </c>
      <c r="G2932">
        <v>0</v>
      </c>
      <c r="H2932" s="2">
        <f>H2931+$H$2*(Table1[[#This Row],[debug'[0']]]-H2931)</f>
        <v>0.35344843534738912</v>
      </c>
    </row>
    <row r="2933" spans="1:8" x14ac:dyDescent="0.25">
      <c r="A2933">
        <v>5854</v>
      </c>
      <c r="B2933">
        <v>0</v>
      </c>
      <c r="C2933">
        <v>-1</v>
      </c>
      <c r="D2933">
        <v>0</v>
      </c>
      <c r="E2933">
        <v>0</v>
      </c>
      <c r="F2933">
        <v>0</v>
      </c>
      <c r="G2933">
        <v>0</v>
      </c>
      <c r="H2933" s="2">
        <f>H2932+$H$2*(Table1[[#This Row],[debug'[0']]]-H2932)</f>
        <v>0.32013670511008419</v>
      </c>
    </row>
    <row r="2934" spans="1:8" x14ac:dyDescent="0.25">
      <c r="A2934">
        <v>5856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 s="2">
        <f>H2933+$H$2*(Table1[[#This Row],[debug'[0']]]-H2933)</f>
        <v>0.38421231109022952</v>
      </c>
    </row>
    <row r="2935" spans="1:8" x14ac:dyDescent="0.25">
      <c r="A2935">
        <v>5858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 s="2">
        <f>H2934+$H$2*(Table1[[#This Row],[debug'[0']]]-H2934)</f>
        <v>0.3480011538720349</v>
      </c>
    </row>
    <row r="2936" spans="1:8" x14ac:dyDescent="0.25">
      <c r="A2936">
        <v>5860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 s="2">
        <f>H2935+$H$2*(Table1[[#This Row],[debug'[0']]]-H2935)</f>
        <v>0.3152028178186802</v>
      </c>
    </row>
    <row r="2937" spans="1:8" x14ac:dyDescent="0.25">
      <c r="A2937">
        <v>5862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 s="2">
        <f>H2936+$H$2*(Table1[[#This Row],[debug'[0']]]-H2936)</f>
        <v>0.28549565211318118</v>
      </c>
    </row>
    <row r="2938" spans="1:8" x14ac:dyDescent="0.25">
      <c r="A2938">
        <v>5864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 s="2">
        <f>H2937+$H$2*(Table1[[#This Row],[debug'[0']]]-H2937)</f>
        <v>0.25858832081386324</v>
      </c>
    </row>
    <row r="2939" spans="1:8" x14ac:dyDescent="0.25">
      <c r="A2939">
        <v>5866</v>
      </c>
      <c r="B2939">
        <v>-1</v>
      </c>
      <c r="C2939">
        <v>0</v>
      </c>
      <c r="D2939">
        <v>0</v>
      </c>
      <c r="E2939">
        <v>0</v>
      </c>
      <c r="F2939">
        <v>0</v>
      </c>
      <c r="G2939">
        <v>0</v>
      </c>
      <c r="H2939" s="2">
        <f>H2938+$H$2*(Table1[[#This Row],[debug'[0']]]-H2938)</f>
        <v>0.13996916613698085</v>
      </c>
    </row>
    <row r="2940" spans="1:8" x14ac:dyDescent="0.25">
      <c r="A2940">
        <v>5868</v>
      </c>
      <c r="B2940">
        <v>-1</v>
      </c>
      <c r="C2940">
        <v>0</v>
      </c>
      <c r="D2940">
        <v>0</v>
      </c>
      <c r="E2940">
        <v>0</v>
      </c>
      <c r="F2940">
        <v>0</v>
      </c>
      <c r="G2940">
        <v>0</v>
      </c>
      <c r="H2940" s="2">
        <f>H2939+$H$2*(Table1[[#This Row],[debug'[0']]]-H2939)</f>
        <v>3.2529603407336211E-2</v>
      </c>
    </row>
    <row r="2941" spans="1:8" x14ac:dyDescent="0.25">
      <c r="A2941">
        <v>5870</v>
      </c>
      <c r="B2941">
        <v>-1</v>
      </c>
      <c r="C2941">
        <v>-1</v>
      </c>
      <c r="D2941">
        <v>0</v>
      </c>
      <c r="E2941">
        <v>0</v>
      </c>
      <c r="F2941">
        <v>0</v>
      </c>
      <c r="G2941">
        <v>0</v>
      </c>
      <c r="H2941" s="2">
        <f>H2940+$H$2*(Table1[[#This Row],[debug'[0']]]-H2940)</f>
        <v>-6.4784019093017883E-2</v>
      </c>
    </row>
    <row r="2942" spans="1:8" x14ac:dyDescent="0.25">
      <c r="A2942">
        <v>5872</v>
      </c>
      <c r="B2942">
        <v>0</v>
      </c>
      <c r="C2942">
        <v>-1</v>
      </c>
      <c r="D2942">
        <v>1</v>
      </c>
      <c r="E2942">
        <v>0</v>
      </c>
      <c r="F2942">
        <v>0</v>
      </c>
      <c r="G2942">
        <v>0</v>
      </c>
      <c r="H2942" s="2">
        <f>H2941+$H$2*(Table1[[#This Row],[debug'[0']]]-H2941)</f>
        <v>-5.8678269139438508E-2</v>
      </c>
    </row>
    <row r="2943" spans="1:8" x14ac:dyDescent="0.25">
      <c r="A2943">
        <v>5874</v>
      </c>
      <c r="B2943">
        <v>0</v>
      </c>
      <c r="C2943">
        <v>-1</v>
      </c>
      <c r="D2943">
        <v>1</v>
      </c>
      <c r="E2943">
        <v>0</v>
      </c>
      <c r="F2943">
        <v>0</v>
      </c>
      <c r="G2943">
        <v>0</v>
      </c>
      <c r="H2943" s="2">
        <f>H2942+$H$2*(Table1[[#This Row],[debug'[0']]]-H2942)</f>
        <v>-5.314797256182377E-2</v>
      </c>
    </row>
    <row r="2944" spans="1:8" x14ac:dyDescent="0.25">
      <c r="A2944">
        <v>5876</v>
      </c>
      <c r="B2944">
        <v>0</v>
      </c>
      <c r="C2944">
        <v>-1</v>
      </c>
      <c r="D2944">
        <v>1</v>
      </c>
      <c r="E2944">
        <v>0</v>
      </c>
      <c r="F2944">
        <v>0</v>
      </c>
      <c r="G2944">
        <v>0</v>
      </c>
      <c r="H2944" s="2">
        <f>H2943+$H$2*(Table1[[#This Row],[debug'[0']]]-H2943)</f>
        <v>-4.8138894157221244E-2</v>
      </c>
    </row>
    <row r="2945" spans="1:8" x14ac:dyDescent="0.25">
      <c r="A2945">
        <v>5878</v>
      </c>
      <c r="B2945">
        <v>0</v>
      </c>
      <c r="C2945">
        <v>-1</v>
      </c>
      <c r="D2945">
        <v>0</v>
      </c>
      <c r="E2945">
        <v>0</v>
      </c>
      <c r="F2945">
        <v>0</v>
      </c>
      <c r="G2945">
        <v>0</v>
      </c>
      <c r="H2945" s="2">
        <f>H2944+$H$2*(Table1[[#This Row],[debug'[0']]]-H2944)</f>
        <v>-4.3601910270133361E-2</v>
      </c>
    </row>
    <row r="2946" spans="1:8" x14ac:dyDescent="0.25">
      <c r="A2946">
        <v>5880</v>
      </c>
      <c r="B2946">
        <v>-1</v>
      </c>
      <c r="C2946">
        <v>-1</v>
      </c>
      <c r="D2946">
        <v>0</v>
      </c>
      <c r="E2946">
        <v>0</v>
      </c>
      <c r="F2946">
        <v>0</v>
      </c>
      <c r="G2946">
        <v>0</v>
      </c>
      <c r="H2946" s="2">
        <f>H2945+$H$2*(Table1[[#This Row],[debug'[0']]]-H2945)</f>
        <v>-0.13374030664821318</v>
      </c>
    </row>
    <row r="2947" spans="1:8" x14ac:dyDescent="0.25">
      <c r="A2947">
        <v>5882</v>
      </c>
      <c r="B2947">
        <v>-1</v>
      </c>
      <c r="C2947">
        <v>-1</v>
      </c>
      <c r="D2947">
        <v>0</v>
      </c>
      <c r="E2947">
        <v>0</v>
      </c>
      <c r="F2947">
        <v>0</v>
      </c>
      <c r="G2947">
        <v>0</v>
      </c>
      <c r="H2947" s="2">
        <f>H2946+$H$2*(Table1[[#This Row],[debug'[0']]]-H2946)</f>
        <v>-0.21538335931026079</v>
      </c>
    </row>
    <row r="2948" spans="1:8" x14ac:dyDescent="0.25">
      <c r="A2948">
        <v>5884</v>
      </c>
      <c r="B2948">
        <v>-1</v>
      </c>
      <c r="C2948">
        <v>0</v>
      </c>
      <c r="D2948">
        <v>0</v>
      </c>
      <c r="E2948">
        <v>0</v>
      </c>
      <c r="F2948">
        <v>0</v>
      </c>
      <c r="G2948">
        <v>0</v>
      </c>
      <c r="H2948" s="2">
        <f>H2947+$H$2*(Table1[[#This Row],[debug'[0']]]-H2947)</f>
        <v>-0.28933173553851638</v>
      </c>
    </row>
    <row r="2949" spans="1:8" x14ac:dyDescent="0.25">
      <c r="A2949">
        <v>5886</v>
      </c>
      <c r="B2949">
        <v>0</v>
      </c>
      <c r="C2949">
        <v>0</v>
      </c>
      <c r="D2949">
        <v>0</v>
      </c>
      <c r="E2949">
        <v>0</v>
      </c>
      <c r="F2949">
        <v>-1</v>
      </c>
      <c r="G2949">
        <v>0</v>
      </c>
      <c r="H2949" s="2">
        <f>H2948+$H$2*(Table1[[#This Row],[debug'[0']]]-H2948)</f>
        <v>-0.26206286189397077</v>
      </c>
    </row>
    <row r="2950" spans="1:8" x14ac:dyDescent="0.25">
      <c r="A2950">
        <v>5888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 s="2">
        <f>H2949+$H$2*(Table1[[#This Row],[debug'[0']]]-H2949)</f>
        <v>-0.23736401904282631</v>
      </c>
    </row>
    <row r="2951" spans="1:8" x14ac:dyDescent="0.25">
      <c r="A2951">
        <v>5890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 s="2">
        <f>H2950+$H$2*(Table1[[#This Row],[debug'[0']]]-H2950)</f>
        <v>-0.21499298728928157</v>
      </c>
    </row>
    <row r="2952" spans="1:8" x14ac:dyDescent="0.25">
      <c r="A2952">
        <v>5892</v>
      </c>
      <c r="B2952">
        <v>0</v>
      </c>
      <c r="C2952">
        <v>1</v>
      </c>
      <c r="D2952">
        <v>0</v>
      </c>
      <c r="E2952">
        <v>0</v>
      </c>
      <c r="F2952">
        <v>0</v>
      </c>
      <c r="G2952">
        <v>0</v>
      </c>
      <c r="H2952" s="2">
        <f>H2951+$H$2*(Table1[[#This Row],[debug'[0']]]-H2951)</f>
        <v>-0.19473037560604164</v>
      </c>
    </row>
    <row r="2953" spans="1:8" x14ac:dyDescent="0.25">
      <c r="A2953">
        <v>5894</v>
      </c>
      <c r="B2953">
        <v>-1</v>
      </c>
      <c r="C2953">
        <v>0</v>
      </c>
      <c r="D2953">
        <v>0</v>
      </c>
      <c r="E2953">
        <v>0</v>
      </c>
      <c r="F2953">
        <v>0</v>
      </c>
      <c r="G2953">
        <v>0</v>
      </c>
      <c r="H2953" s="2">
        <f>H2952+$H$2*(Table1[[#This Row],[debug'[0']]]-H2952)</f>
        <v>-0.27062524969069379</v>
      </c>
    </row>
    <row r="2954" spans="1:8" x14ac:dyDescent="0.25">
      <c r="A2954">
        <v>5896</v>
      </c>
      <c r="B2954">
        <v>0</v>
      </c>
      <c r="C2954">
        <v>1</v>
      </c>
      <c r="D2954">
        <v>0</v>
      </c>
      <c r="E2954">
        <v>0</v>
      </c>
      <c r="F2954">
        <v>0</v>
      </c>
      <c r="G2954">
        <v>0</v>
      </c>
      <c r="H2954" s="2">
        <f>H2953+$H$2*(Table1[[#This Row],[debug'[0']]]-H2953)</f>
        <v>-0.24511942080156818</v>
      </c>
    </row>
    <row r="2955" spans="1:8" x14ac:dyDescent="0.25">
      <c r="A2955">
        <v>5898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0</v>
      </c>
      <c r="H2955" s="2">
        <f>H2954+$H$2*(Table1[[#This Row],[debug'[0']]]-H2954)</f>
        <v>-0.22201745965229644</v>
      </c>
    </row>
    <row r="2956" spans="1:8" x14ac:dyDescent="0.25">
      <c r="A2956">
        <v>5900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 s="2">
        <f>H2955+$H$2*(Table1[[#This Row],[debug'[0']]]-H2955)</f>
        <v>-0.20109280704592675</v>
      </c>
    </row>
    <row r="2957" spans="1:8" x14ac:dyDescent="0.25">
      <c r="A2957">
        <v>5902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 s="2">
        <f>H2956+$H$2*(Table1[[#This Row],[debug'[0']]]-H2956)</f>
        <v>-0.18214025648676974</v>
      </c>
    </row>
    <row r="2958" spans="1:8" x14ac:dyDescent="0.25">
      <c r="A2958">
        <v>5904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 s="2">
        <f>H2957+$H$2*(Table1[[#This Row],[debug'[0']]]-H2957)</f>
        <v>-7.0726162128022046E-2</v>
      </c>
    </row>
    <row r="2959" spans="1:8" x14ac:dyDescent="0.25">
      <c r="A2959">
        <v>5906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 s="2">
        <f>H2958+$H$2*(Table1[[#This Row],[debug'[0']]]-H2958)</f>
        <v>-6.4060378387282207E-2</v>
      </c>
    </row>
    <row r="2960" spans="1:8" x14ac:dyDescent="0.25">
      <c r="A2960">
        <v>5908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 s="2">
        <f>H2959+$H$2*(Table1[[#This Row],[debug'[0']]]-H2959)</f>
        <v>-5.8022829963452163E-2</v>
      </c>
    </row>
    <row r="2961" spans="1:8" x14ac:dyDescent="0.25">
      <c r="A2961">
        <v>5910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 s="2">
        <f>H2960+$H$2*(Table1[[#This Row],[debug'[0']]]-H2960)</f>
        <v>-5.2554307072842033E-2</v>
      </c>
    </row>
    <row r="2962" spans="1:8" x14ac:dyDescent="0.25">
      <c r="A2962">
        <v>5912</v>
      </c>
      <c r="B2962">
        <v>0</v>
      </c>
      <c r="C2962">
        <v>1</v>
      </c>
      <c r="D2962">
        <v>0</v>
      </c>
      <c r="E2962">
        <v>0</v>
      </c>
      <c r="F2962">
        <v>0</v>
      </c>
      <c r="G2962">
        <v>0</v>
      </c>
      <c r="H2962" s="2">
        <f>H2961+$H$2*(Table1[[#This Row],[debug'[0']]]-H2961)</f>
        <v>-4.7601180322405755E-2</v>
      </c>
    </row>
    <row r="2963" spans="1:8" x14ac:dyDescent="0.25">
      <c r="A2963">
        <v>5914</v>
      </c>
      <c r="B2963">
        <v>0</v>
      </c>
      <c r="C2963">
        <v>1</v>
      </c>
      <c r="D2963">
        <v>0</v>
      </c>
      <c r="E2963">
        <v>0</v>
      </c>
      <c r="F2963">
        <v>0</v>
      </c>
      <c r="G2963">
        <v>0</v>
      </c>
      <c r="H2963" s="2">
        <f>H2962+$H$2*(Table1[[#This Row],[debug'[0']]]-H2962)</f>
        <v>-4.3114874770313567E-2</v>
      </c>
    </row>
    <row r="2964" spans="1:8" x14ac:dyDescent="0.25">
      <c r="A2964">
        <v>5916</v>
      </c>
      <c r="B2964">
        <v>0</v>
      </c>
      <c r="C2964">
        <v>1</v>
      </c>
      <c r="D2964">
        <v>0</v>
      </c>
      <c r="E2964">
        <v>0</v>
      </c>
      <c r="F2964">
        <v>0</v>
      </c>
      <c r="G2964">
        <v>0</v>
      </c>
      <c r="H2964" s="2">
        <f>H2963+$H$2*(Table1[[#This Row],[debug'[0']]]-H2963)</f>
        <v>-3.9051393555147737E-2</v>
      </c>
    </row>
    <row r="2965" spans="1:8" x14ac:dyDescent="0.25">
      <c r="A2965">
        <v>5918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  <c r="H2965" s="2">
        <f>H2964+$H$2*(Table1[[#This Row],[debug'[0']]]-H2964)</f>
        <v>-3.5370886421988858E-2</v>
      </c>
    </row>
    <row r="2966" spans="1:8" x14ac:dyDescent="0.25">
      <c r="A2966">
        <v>5920</v>
      </c>
      <c r="B2966">
        <v>1</v>
      </c>
      <c r="C2966">
        <v>1</v>
      </c>
      <c r="D2966">
        <v>0</v>
      </c>
      <c r="E2966">
        <v>0</v>
      </c>
      <c r="F2966">
        <v>0</v>
      </c>
      <c r="G2966">
        <v>0</v>
      </c>
      <c r="H2966" s="2">
        <f>H2965+$H$2*(Table1[[#This Row],[debug'[0']]]-H2965)</f>
        <v>6.2210520693733305E-2</v>
      </c>
    </row>
    <row r="2967" spans="1:8" x14ac:dyDescent="0.25">
      <c r="A2967">
        <v>5922</v>
      </c>
      <c r="B2967">
        <v>1</v>
      </c>
      <c r="C2967">
        <v>2</v>
      </c>
      <c r="D2967">
        <v>0</v>
      </c>
      <c r="E2967">
        <v>0</v>
      </c>
      <c r="F2967">
        <v>0</v>
      </c>
      <c r="G2967">
        <v>0</v>
      </c>
      <c r="H2967" s="2">
        <f>H2966+$H$2*(Table1[[#This Row],[debug'[0']]]-H2966)</f>
        <v>0.15059509685780423</v>
      </c>
    </row>
    <row r="2968" spans="1:8" x14ac:dyDescent="0.25">
      <c r="A2968">
        <v>5924</v>
      </c>
      <c r="B2968">
        <v>0</v>
      </c>
      <c r="C2968">
        <v>2</v>
      </c>
      <c r="D2968">
        <v>0</v>
      </c>
      <c r="E2968">
        <v>0</v>
      </c>
      <c r="F2968">
        <v>0</v>
      </c>
      <c r="G2968">
        <v>0</v>
      </c>
      <c r="H2968" s="2">
        <f>H2967+$H$2*(Table1[[#This Row],[debug'[0']]]-H2967)</f>
        <v>0.13640184335915059</v>
      </c>
    </row>
    <row r="2969" spans="1:8" x14ac:dyDescent="0.25">
      <c r="A2969">
        <v>5926</v>
      </c>
      <c r="B2969">
        <v>0</v>
      </c>
      <c r="C2969">
        <v>2</v>
      </c>
      <c r="D2969">
        <v>-1</v>
      </c>
      <c r="E2969">
        <v>0</v>
      </c>
      <c r="F2969">
        <v>0</v>
      </c>
      <c r="G2969">
        <v>0</v>
      </c>
      <c r="H2969" s="2">
        <f>H2968+$H$2*(Table1[[#This Row],[debug'[0']]]-H2968)</f>
        <v>0.1235462724881542</v>
      </c>
    </row>
    <row r="2970" spans="1:8" x14ac:dyDescent="0.25">
      <c r="A2970">
        <v>5928</v>
      </c>
      <c r="B2970">
        <v>-1</v>
      </c>
      <c r="C2970">
        <v>2</v>
      </c>
      <c r="D2970">
        <v>0</v>
      </c>
      <c r="E2970">
        <v>0</v>
      </c>
      <c r="F2970">
        <v>0</v>
      </c>
      <c r="G2970">
        <v>0</v>
      </c>
      <c r="H2970" s="2">
        <f>H2969+$H$2*(Table1[[#This Row],[debug'[0']]]-H2969)</f>
        <v>1.7654531019644773E-2</v>
      </c>
    </row>
    <row r="2971" spans="1:8" x14ac:dyDescent="0.25">
      <c r="A2971">
        <v>5930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0</v>
      </c>
      <c r="H2971" s="2">
        <f>H2970+$H$2*(Table1[[#This Row],[debug'[0']]]-H2970)</f>
        <v>1.59906306710281E-2</v>
      </c>
    </row>
    <row r="2972" spans="1:8" x14ac:dyDescent="0.25">
      <c r="A2972">
        <v>5932</v>
      </c>
      <c r="B2972">
        <v>0</v>
      </c>
      <c r="C2972">
        <v>1</v>
      </c>
      <c r="D2972">
        <v>0</v>
      </c>
      <c r="E2972">
        <v>0</v>
      </c>
      <c r="F2972">
        <v>0</v>
      </c>
      <c r="G2972">
        <v>0</v>
      </c>
      <c r="H2972" s="2">
        <f>H2971+$H$2*(Table1[[#This Row],[debug'[0']]]-H2971)</f>
        <v>1.4483549235757015E-2</v>
      </c>
    </row>
    <row r="2973" spans="1:8" x14ac:dyDescent="0.25">
      <c r="A2973">
        <v>5934</v>
      </c>
      <c r="B2973">
        <v>0</v>
      </c>
      <c r="C2973">
        <v>0</v>
      </c>
      <c r="D2973">
        <v>0</v>
      </c>
      <c r="E2973">
        <v>0</v>
      </c>
      <c r="F2973">
        <v>1</v>
      </c>
      <c r="G2973">
        <v>0</v>
      </c>
      <c r="H2973" s="2">
        <f>H2972+$H$2*(Table1[[#This Row],[debug'[0']]]-H2972)</f>
        <v>1.3118506879448205E-2</v>
      </c>
    </row>
    <row r="2974" spans="1:8" x14ac:dyDescent="0.25">
      <c r="A2974">
        <v>5936</v>
      </c>
      <c r="B2974">
        <v>1</v>
      </c>
      <c r="C2974">
        <v>0</v>
      </c>
      <c r="D2974">
        <v>1</v>
      </c>
      <c r="E2974">
        <v>0</v>
      </c>
      <c r="F2974">
        <v>1</v>
      </c>
      <c r="G2974">
        <v>0</v>
      </c>
      <c r="H2974" s="2">
        <f>H2973+$H$2*(Table1[[#This Row],[debug'[0']]]-H2973)</f>
        <v>0.10612989634198576</v>
      </c>
    </row>
    <row r="2975" spans="1:8" x14ac:dyDescent="0.25">
      <c r="A2975">
        <v>5938</v>
      </c>
      <c r="B2975">
        <v>0</v>
      </c>
      <c r="C2975">
        <v>0</v>
      </c>
      <c r="D2975">
        <v>1</v>
      </c>
      <c r="E2975">
        <v>0</v>
      </c>
      <c r="F2975">
        <v>1</v>
      </c>
      <c r="G2975">
        <v>0</v>
      </c>
      <c r="H2975" s="2">
        <f>H2974+$H$2*(Table1[[#This Row],[debug'[0']]]-H2974)</f>
        <v>9.61273892617589E-2</v>
      </c>
    </row>
    <row r="2976" spans="1:8" x14ac:dyDescent="0.25">
      <c r="A2976">
        <v>5940</v>
      </c>
      <c r="B2976">
        <v>1</v>
      </c>
      <c r="C2976">
        <v>0</v>
      </c>
      <c r="D2976">
        <v>1</v>
      </c>
      <c r="E2976">
        <v>0</v>
      </c>
      <c r="F2976">
        <v>1</v>
      </c>
      <c r="G2976">
        <v>0</v>
      </c>
      <c r="H2976" s="2">
        <f>H2975+$H$2*(Table1[[#This Row],[debug'[0']]]-H2975)</f>
        <v>0.18131537587204744</v>
      </c>
    </row>
    <row r="2977" spans="1:8" x14ac:dyDescent="0.25">
      <c r="A2977">
        <v>5942</v>
      </c>
      <c r="B2977">
        <v>1</v>
      </c>
      <c r="C2977">
        <v>0</v>
      </c>
      <c r="D2977">
        <v>1</v>
      </c>
      <c r="E2977">
        <v>0</v>
      </c>
      <c r="F2977">
        <v>1</v>
      </c>
      <c r="G2977">
        <v>0</v>
      </c>
      <c r="H2977" s="2">
        <f>H2976+$H$2*(Table1[[#This Row],[debug'[0']]]-H2976)</f>
        <v>0.25847458389506633</v>
      </c>
    </row>
    <row r="2978" spans="1:8" x14ac:dyDescent="0.25">
      <c r="A2978">
        <v>5944</v>
      </c>
      <c r="B2978">
        <v>0</v>
      </c>
      <c r="C2978">
        <v>0</v>
      </c>
      <c r="D2978">
        <v>0</v>
      </c>
      <c r="E2978">
        <v>0</v>
      </c>
      <c r="F2978">
        <v>1</v>
      </c>
      <c r="G2978">
        <v>0</v>
      </c>
      <c r="H2978" s="2">
        <f>H2977+$H$2*(Table1[[#This Row],[debug'[0']]]-H2977)</f>
        <v>0.23411392827793376</v>
      </c>
    </row>
    <row r="2979" spans="1:8" x14ac:dyDescent="0.25">
      <c r="A2979">
        <v>5946</v>
      </c>
      <c r="B2979">
        <v>1</v>
      </c>
      <c r="C2979">
        <v>0</v>
      </c>
      <c r="D2979">
        <v>0</v>
      </c>
      <c r="E2979">
        <v>0</v>
      </c>
      <c r="F2979">
        <v>1</v>
      </c>
      <c r="G2979">
        <v>0</v>
      </c>
      <c r="H2979" s="2">
        <f>H2978+$H$2*(Table1[[#This Row],[debug'[0']]]-H2978)</f>
        <v>0.30629698997019739</v>
      </c>
    </row>
    <row r="2980" spans="1:8" x14ac:dyDescent="0.25">
      <c r="A2980">
        <v>5948</v>
      </c>
      <c r="B2980">
        <v>1</v>
      </c>
      <c r="C2980">
        <v>0</v>
      </c>
      <c r="D2980">
        <v>0</v>
      </c>
      <c r="E2980">
        <v>0</v>
      </c>
      <c r="F2980">
        <v>1</v>
      </c>
      <c r="G2980">
        <v>0</v>
      </c>
      <c r="H2980" s="2">
        <f>H2979+$H$2*(Table1[[#This Row],[debug'[0']]]-H2979)</f>
        <v>0.37167695837268</v>
      </c>
    </row>
    <row r="2981" spans="1:8" x14ac:dyDescent="0.25">
      <c r="A2981">
        <v>5950</v>
      </c>
      <c r="B2981">
        <v>1</v>
      </c>
      <c r="C2981">
        <v>0</v>
      </c>
      <c r="D2981">
        <v>0</v>
      </c>
      <c r="E2981">
        <v>0</v>
      </c>
      <c r="F2981">
        <v>1</v>
      </c>
      <c r="G2981">
        <v>0</v>
      </c>
      <c r="H2981" s="2">
        <f>H2980+$H$2*(Table1[[#This Row],[debug'[0']]]-H2980)</f>
        <v>0.43089500992240748</v>
      </c>
    </row>
    <row r="2982" spans="1:8" x14ac:dyDescent="0.25">
      <c r="A2982">
        <v>5952</v>
      </c>
      <c r="B2982">
        <v>1</v>
      </c>
      <c r="C2982">
        <v>0</v>
      </c>
      <c r="D2982">
        <v>0</v>
      </c>
      <c r="E2982">
        <v>0</v>
      </c>
      <c r="F2982">
        <v>1</v>
      </c>
      <c r="G2982">
        <v>0</v>
      </c>
      <c r="H2982" s="2">
        <f>H2981+$H$2*(Table1[[#This Row],[debug'[0']]]-H2981)</f>
        <v>0.48453189160087917</v>
      </c>
    </row>
    <row r="2983" spans="1:8" x14ac:dyDescent="0.25">
      <c r="A2983">
        <v>5954</v>
      </c>
      <c r="B2983">
        <v>0</v>
      </c>
      <c r="C2983">
        <v>0</v>
      </c>
      <c r="D2983">
        <v>0</v>
      </c>
      <c r="E2983">
        <v>0</v>
      </c>
      <c r="F2983">
        <v>1</v>
      </c>
      <c r="G2983">
        <v>0</v>
      </c>
      <c r="H2983" s="2">
        <f>H2982+$H$2*(Table1[[#This Row],[debug'[0']]]-H2982)</f>
        <v>0.43886583666838053</v>
      </c>
    </row>
    <row r="2984" spans="1:8" x14ac:dyDescent="0.25">
      <c r="A2984">
        <v>5956</v>
      </c>
      <c r="B2984">
        <v>0</v>
      </c>
      <c r="C2984">
        <v>0</v>
      </c>
      <c r="D2984">
        <v>0</v>
      </c>
      <c r="E2984">
        <v>0</v>
      </c>
      <c r="F2984">
        <v>1</v>
      </c>
      <c r="G2984">
        <v>0</v>
      </c>
      <c r="H2984" s="2">
        <f>H2983+$H$2*(Table1[[#This Row],[debug'[0']]]-H2983)</f>
        <v>0.39750370601671287</v>
      </c>
    </row>
    <row r="2985" spans="1:8" x14ac:dyDescent="0.25">
      <c r="A2985">
        <v>5958</v>
      </c>
      <c r="B2985">
        <v>-1</v>
      </c>
      <c r="C2985">
        <v>0</v>
      </c>
      <c r="D2985">
        <v>0</v>
      </c>
      <c r="E2985">
        <v>0</v>
      </c>
      <c r="F2985">
        <v>1</v>
      </c>
      <c r="G2985">
        <v>0</v>
      </c>
      <c r="H2985" s="2">
        <f>H2984+$H$2*(Table1[[#This Row],[debug'[0']]]-H2984)</f>
        <v>0.26579208473111443</v>
      </c>
    </row>
    <row r="2986" spans="1:8" x14ac:dyDescent="0.25">
      <c r="A2986">
        <v>5960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 s="2">
        <f>H2985+$H$2*(Table1[[#This Row],[debug'[0']]]-H2985)</f>
        <v>0.24074177090790688</v>
      </c>
    </row>
    <row r="2987" spans="1:8" x14ac:dyDescent="0.25">
      <c r="A2987">
        <v>5962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 s="2">
        <f>H2986+$H$2*(Table1[[#This Row],[debug'[0']]]-H2986)</f>
        <v>0.21805239354101258</v>
      </c>
    </row>
    <row r="2988" spans="1:8" x14ac:dyDescent="0.25">
      <c r="A2988">
        <v>5964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 s="2">
        <f>H2987+$H$2*(Table1[[#This Row],[debug'[0']]]-H2987)</f>
        <v>0.19750143961162911</v>
      </c>
    </row>
    <row r="2989" spans="1:8" x14ac:dyDescent="0.25">
      <c r="A2989">
        <v>5966</v>
      </c>
      <c r="B2989">
        <v>0</v>
      </c>
      <c r="C2989">
        <v>-1</v>
      </c>
      <c r="D2989">
        <v>0</v>
      </c>
      <c r="E2989">
        <v>0</v>
      </c>
      <c r="F2989">
        <v>0</v>
      </c>
      <c r="G2989">
        <v>0</v>
      </c>
      <c r="H2989" s="2">
        <f>H2988+$H$2*(Table1[[#This Row],[debug'[0']]]-H2988)</f>
        <v>0.17888736745891004</v>
      </c>
    </row>
    <row r="2990" spans="1:8" x14ac:dyDescent="0.25">
      <c r="A2990">
        <v>5968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 s="2">
        <f>H2989+$H$2*(Table1[[#This Row],[debug'[0']]]-H2989)</f>
        <v>0.16202763027604217</v>
      </c>
    </row>
    <row r="2991" spans="1:8" x14ac:dyDescent="0.25">
      <c r="A2991">
        <v>5970</v>
      </c>
      <c r="B2991">
        <v>0</v>
      </c>
      <c r="C2991">
        <v>-1</v>
      </c>
      <c r="D2991">
        <v>0</v>
      </c>
      <c r="E2991">
        <v>0</v>
      </c>
      <c r="F2991">
        <v>0</v>
      </c>
      <c r="G2991">
        <v>0</v>
      </c>
      <c r="H2991" s="2">
        <f>H2990+$H$2*(Table1[[#This Row],[debug'[0']]]-H2990)</f>
        <v>0.14675688588742886</v>
      </c>
    </row>
    <row r="2992" spans="1:8" x14ac:dyDescent="0.25">
      <c r="A2992">
        <v>5972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 s="2">
        <f>H2991+$H$2*(Table1[[#This Row],[debug'[0']]]-H2991)</f>
        <v>0.13292537525039899</v>
      </c>
    </row>
    <row r="2993" spans="1:8" x14ac:dyDescent="0.25">
      <c r="A2993">
        <v>5974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 s="2">
        <f>H2992+$H$2*(Table1[[#This Row],[debug'[0']]]-H2992)</f>
        <v>0.12039745377952939</v>
      </c>
    </row>
    <row r="2994" spans="1:8" x14ac:dyDescent="0.25">
      <c r="A2994">
        <v>5976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 s="2">
        <f>H2993+$H$2*(Table1[[#This Row],[debug'[0']]]-H2993)</f>
        <v>0.2032980406980826</v>
      </c>
    </row>
    <row r="2995" spans="1:8" x14ac:dyDescent="0.25">
      <c r="A2995">
        <v>5978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 s="2">
        <f>H2994+$H$2*(Table1[[#This Row],[debug'[0']]]-H2994)</f>
        <v>0.18413765176369376</v>
      </c>
    </row>
    <row r="2996" spans="1:8" x14ac:dyDescent="0.25">
      <c r="A2996">
        <v>5980</v>
      </c>
      <c r="B2996">
        <v>1</v>
      </c>
      <c r="C2996">
        <v>0</v>
      </c>
      <c r="D2996">
        <v>0</v>
      </c>
      <c r="E2996">
        <v>0</v>
      </c>
      <c r="F2996">
        <v>0</v>
      </c>
      <c r="G2996">
        <v>0</v>
      </c>
      <c r="H2996" s="2">
        <f>H2995+$H$2*(Table1[[#This Row],[debug'[0']]]-H2995)</f>
        <v>0.26103086655048469</v>
      </c>
    </row>
    <row r="2997" spans="1:8" x14ac:dyDescent="0.25">
      <c r="A2997">
        <v>5982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 s="2">
        <f>H2996+$H$2*(Table1[[#This Row],[debug'[0']]]-H2996)</f>
        <v>0.33067706657672308</v>
      </c>
    </row>
    <row r="2998" spans="1:8" x14ac:dyDescent="0.25">
      <c r="A2998">
        <v>5984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0</v>
      </c>
      <c r="H2998" s="2">
        <f>H2997+$H$2*(Table1[[#This Row],[debug'[0']]]-H2997)</f>
        <v>0.39375926689237517</v>
      </c>
    </row>
    <row r="2999" spans="1:8" x14ac:dyDescent="0.25">
      <c r="A2999">
        <v>5986</v>
      </c>
      <c r="B2999">
        <v>0</v>
      </c>
      <c r="C2999">
        <v>1</v>
      </c>
      <c r="D2999">
        <v>0</v>
      </c>
      <c r="E2999">
        <v>0</v>
      </c>
      <c r="F2999">
        <v>0</v>
      </c>
      <c r="G2999">
        <v>0</v>
      </c>
      <c r="H2999" s="2">
        <f>H2998+$H$2*(Table1[[#This Row],[debug'[0']]]-H2998)</f>
        <v>0.35664833028781551</v>
      </c>
    </row>
    <row r="3000" spans="1:8" x14ac:dyDescent="0.25">
      <c r="A3000">
        <v>5988</v>
      </c>
      <c r="B3000">
        <v>0</v>
      </c>
      <c r="C3000">
        <v>1</v>
      </c>
      <c r="D3000">
        <v>0</v>
      </c>
      <c r="E3000">
        <v>0</v>
      </c>
      <c r="F3000">
        <v>0</v>
      </c>
      <c r="G3000">
        <v>0</v>
      </c>
      <c r="H3000" s="2">
        <f>H2999+$H$2*(Table1[[#This Row],[debug'[0']]]-H2999)</f>
        <v>0.32303501705739751</v>
      </c>
    </row>
    <row r="3001" spans="1:8" x14ac:dyDescent="0.25">
      <c r="A3001">
        <v>5990</v>
      </c>
      <c r="B3001">
        <v>0</v>
      </c>
      <c r="C3001">
        <v>1</v>
      </c>
      <c r="D3001">
        <v>0</v>
      </c>
      <c r="E3001">
        <v>0</v>
      </c>
      <c r="F3001">
        <v>0</v>
      </c>
      <c r="G3001">
        <v>0</v>
      </c>
      <c r="H3001" s="2">
        <f>H3000+$H$2*(Table1[[#This Row],[debug'[0']]]-H3000)</f>
        <v>0.29258968396420432</v>
      </c>
    </row>
    <row r="3002" spans="1:8" x14ac:dyDescent="0.25">
      <c r="A3002">
        <v>5992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  <c r="H3002" s="2">
        <f>H3001+$H$2*(Table1[[#This Row],[debug'[0']]]-H3001)</f>
        <v>0.26501375591446119</v>
      </c>
    </row>
    <row r="3003" spans="1:8" x14ac:dyDescent="0.25">
      <c r="A3003">
        <v>5994</v>
      </c>
      <c r="B3003">
        <v>0</v>
      </c>
      <c r="C3003">
        <v>1</v>
      </c>
      <c r="D3003">
        <v>0</v>
      </c>
      <c r="E3003">
        <v>0</v>
      </c>
      <c r="F3003">
        <v>0</v>
      </c>
      <c r="G3003">
        <v>0</v>
      </c>
      <c r="H3003" s="2">
        <f>H3002+$H$2*(Table1[[#This Row],[debug'[0']]]-H3002)</f>
        <v>0.2400367978540279</v>
      </c>
    </row>
    <row r="3004" spans="1:8" x14ac:dyDescent="0.25">
      <c r="A3004">
        <v>5996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 s="2">
        <f>H3003+$H$2*(Table1[[#This Row],[debug'[0']]]-H3003)</f>
        <v>0.21741386263214493</v>
      </c>
    </row>
    <row r="3005" spans="1:8" x14ac:dyDescent="0.25">
      <c r="A3005">
        <v>5998</v>
      </c>
      <c r="B3005">
        <v>0</v>
      </c>
      <c r="C3005">
        <v>1</v>
      </c>
      <c r="D3005">
        <v>0</v>
      </c>
      <c r="E3005">
        <v>0</v>
      </c>
      <c r="F3005">
        <v>0</v>
      </c>
      <c r="G3005">
        <v>0</v>
      </c>
      <c r="H3005" s="2">
        <f>H3004+$H$2*(Table1[[#This Row],[debug'[0']]]-H3004)</f>
        <v>0.19692308882313311</v>
      </c>
    </row>
    <row r="3006" spans="1:8" x14ac:dyDescent="0.25">
      <c r="A3006">
        <v>6000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 s="2">
        <f>H3005+$H$2*(Table1[[#This Row],[debug'[0']]]-H3005)</f>
        <v>0.17836352494806415</v>
      </c>
    </row>
    <row r="3007" spans="1:8" x14ac:dyDescent="0.25">
      <c r="A3007">
        <v>6002</v>
      </c>
      <c r="B3007">
        <v>0</v>
      </c>
      <c r="C3007">
        <v>1</v>
      </c>
      <c r="D3007">
        <v>0</v>
      </c>
      <c r="E3007">
        <v>0</v>
      </c>
      <c r="F3007">
        <v>0</v>
      </c>
      <c r="G3007">
        <v>0</v>
      </c>
      <c r="H3007" s="2">
        <f>H3006+$H$2*(Table1[[#This Row],[debug'[0']]]-H3006)</f>
        <v>0.1615531587587076</v>
      </c>
    </row>
    <row r="3008" spans="1:8" x14ac:dyDescent="0.25">
      <c r="A3008">
        <v>6004</v>
      </c>
      <c r="B3008">
        <v>0</v>
      </c>
      <c r="C3008">
        <v>1</v>
      </c>
      <c r="D3008">
        <v>0</v>
      </c>
      <c r="E3008">
        <v>0</v>
      </c>
      <c r="F3008">
        <v>0</v>
      </c>
      <c r="G3008">
        <v>0</v>
      </c>
      <c r="H3008" s="2">
        <f>H3007+$H$2*(Table1[[#This Row],[debug'[0']]]-H3007)</f>
        <v>0.14632713225709015</v>
      </c>
    </row>
    <row r="3009" spans="1:8" x14ac:dyDescent="0.25">
      <c r="A3009">
        <v>6006</v>
      </c>
      <c r="B3009">
        <v>0</v>
      </c>
      <c r="C3009">
        <v>1</v>
      </c>
      <c r="D3009">
        <v>0</v>
      </c>
      <c r="E3009">
        <v>0</v>
      </c>
      <c r="F3009">
        <v>0</v>
      </c>
      <c r="G3009">
        <v>0</v>
      </c>
      <c r="H3009" s="2">
        <f>H3008+$H$2*(Table1[[#This Row],[debug'[0']]]-H3008)</f>
        <v>0.13253612494549805</v>
      </c>
    </row>
    <row r="3010" spans="1:8" x14ac:dyDescent="0.25">
      <c r="A3010">
        <v>6008</v>
      </c>
      <c r="B3010">
        <v>0</v>
      </c>
      <c r="C3010">
        <v>0</v>
      </c>
      <c r="D3010">
        <v>1</v>
      </c>
      <c r="E3010">
        <v>0</v>
      </c>
      <c r="F3010">
        <v>0</v>
      </c>
      <c r="G3010">
        <v>0</v>
      </c>
      <c r="H3010" s="2">
        <f>H3009+$H$2*(Table1[[#This Row],[debug'[0']]]-H3009)</f>
        <v>0.12004488945157699</v>
      </c>
    </row>
    <row r="3011" spans="1:8" x14ac:dyDescent="0.25">
      <c r="A3011">
        <v>6010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 s="2">
        <f>H3010+$H$2*(Table1[[#This Row],[debug'[0']]]-H3010)</f>
        <v>0.10873092516751479</v>
      </c>
    </row>
    <row r="3012" spans="1:8" x14ac:dyDescent="0.25">
      <c r="A3012">
        <v>6012</v>
      </c>
      <c r="B3012">
        <v>1</v>
      </c>
      <c r="C3012">
        <v>-1</v>
      </c>
      <c r="D3012">
        <v>0</v>
      </c>
      <c r="E3012">
        <v>0</v>
      </c>
      <c r="F3012">
        <v>0</v>
      </c>
      <c r="G3012">
        <v>0</v>
      </c>
      <c r="H3012" s="2">
        <f>H3011+$H$2*(Table1[[#This Row],[debug'[0']]]-H3011)</f>
        <v>0.19273105650347999</v>
      </c>
    </row>
    <row r="3013" spans="1:8" x14ac:dyDescent="0.25">
      <c r="A3013">
        <v>6014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0</v>
      </c>
      <c r="H3013" s="2">
        <f>H3012+$H$2*(Table1[[#This Row],[debug'[0']]]-H3012)</f>
        <v>0.26881436197427583</v>
      </c>
    </row>
    <row r="3014" spans="1:8" x14ac:dyDescent="0.25">
      <c r="A3014">
        <v>6016</v>
      </c>
      <c r="B3014">
        <v>0</v>
      </c>
      <c r="C3014">
        <v>-1</v>
      </c>
      <c r="D3014">
        <v>0</v>
      </c>
      <c r="E3014">
        <v>0</v>
      </c>
      <c r="F3014">
        <v>0</v>
      </c>
      <c r="G3014">
        <v>0</v>
      </c>
      <c r="H3014" s="2">
        <f>H3013+$H$2*(Table1[[#This Row],[debug'[0']]]-H3013)</f>
        <v>0.24347920523154146</v>
      </c>
    </row>
    <row r="3015" spans="1:8" x14ac:dyDescent="0.25">
      <c r="A3015">
        <v>6018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 s="2">
        <f>H3014+$H$2*(Table1[[#This Row],[debug'[0']]]-H3014)</f>
        <v>0.22053183075782268</v>
      </c>
    </row>
    <row r="3016" spans="1:8" x14ac:dyDescent="0.25">
      <c r="A3016">
        <v>6020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 s="2">
        <f>H3015+$H$2*(Table1[[#This Row],[debug'[0']]]-H3015)</f>
        <v>0.19974719537607818</v>
      </c>
    </row>
    <row r="3017" spans="1:8" x14ac:dyDescent="0.25">
      <c r="A3017">
        <v>6022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 s="2">
        <f>H3016+$H$2*(Table1[[#This Row],[debug'[0']]]-H3016)</f>
        <v>0.18092146572901863</v>
      </c>
    </row>
    <row r="3018" spans="1:8" x14ac:dyDescent="0.25">
      <c r="A3018">
        <v>6024</v>
      </c>
      <c r="B3018">
        <v>0</v>
      </c>
      <c r="C3018">
        <v>1</v>
      </c>
      <c r="D3018">
        <v>0</v>
      </c>
      <c r="E3018">
        <v>0</v>
      </c>
      <c r="F3018">
        <v>0</v>
      </c>
      <c r="G3018">
        <v>0</v>
      </c>
      <c r="H3018" s="2">
        <f>H3017+$H$2*(Table1[[#This Row],[debug'[0']]]-H3017)</f>
        <v>0.16387001930068915</v>
      </c>
    </row>
    <row r="3019" spans="1:8" x14ac:dyDescent="0.25">
      <c r="A3019">
        <v>6026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 s="2">
        <f>H3018+$H$2*(Table1[[#This Row],[debug'[0']]]-H3018)</f>
        <v>0.14842563383732926</v>
      </c>
    </row>
    <row r="3020" spans="1:8" x14ac:dyDescent="0.25">
      <c r="A3020">
        <v>6028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 s="2">
        <f>H3019+$H$2*(Table1[[#This Row],[debug'[0']]]-H3019)</f>
        <v>0.13443684741129638</v>
      </c>
    </row>
    <row r="3021" spans="1:8" x14ac:dyDescent="0.25">
      <c r="A3021">
        <v>6030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 s="2">
        <f>H3020+$H$2*(Table1[[#This Row],[debug'[0']]]-H3020)</f>
        <v>0.12176647304532337</v>
      </c>
    </row>
    <row r="3022" spans="1:8" x14ac:dyDescent="0.25">
      <c r="A3022">
        <v>6032</v>
      </c>
      <c r="B3022">
        <v>0</v>
      </c>
      <c r="C3022">
        <v>0</v>
      </c>
      <c r="D3022">
        <v>-1</v>
      </c>
      <c r="E3022">
        <v>0</v>
      </c>
      <c r="F3022">
        <v>0</v>
      </c>
      <c r="G3022">
        <v>0</v>
      </c>
      <c r="H3022" s="2">
        <f>H3021+$H$2*(Table1[[#This Row],[debug'[0']]]-H3021)</f>
        <v>0.11029025333014154</v>
      </c>
    </row>
    <row r="3023" spans="1:8" x14ac:dyDescent="0.25">
      <c r="A3023">
        <v>6034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 s="2">
        <f>H3022+$H$2*(Table1[[#This Row],[debug'[0']]]-H3022)</f>
        <v>9.9895641841405647E-2</v>
      </c>
    </row>
    <row r="3024" spans="1:8" x14ac:dyDescent="0.25">
      <c r="A3024">
        <v>6036</v>
      </c>
      <c r="B3024">
        <v>0</v>
      </c>
      <c r="C3024">
        <v>-1</v>
      </c>
      <c r="D3024">
        <v>0</v>
      </c>
      <c r="E3024">
        <v>0</v>
      </c>
      <c r="F3024">
        <v>0</v>
      </c>
      <c r="G3024">
        <v>0</v>
      </c>
      <c r="H3024" s="2">
        <f>H3023+$H$2*(Table1[[#This Row],[debug'[0']]]-H3023)</f>
        <v>9.0480699405367737E-2</v>
      </c>
    </row>
    <row r="3025" spans="1:8" x14ac:dyDescent="0.25">
      <c r="A3025">
        <v>6038</v>
      </c>
      <c r="B3025">
        <v>-1</v>
      </c>
      <c r="C3025">
        <v>-1</v>
      </c>
      <c r="D3025">
        <v>0</v>
      </c>
      <c r="E3025">
        <v>0</v>
      </c>
      <c r="F3025">
        <v>0</v>
      </c>
      <c r="G3025">
        <v>0</v>
      </c>
      <c r="H3025" s="2">
        <f>H3024+$H$2*(Table1[[#This Row],[debug'[0']]]-H3024)</f>
        <v>-1.2294685218633139E-2</v>
      </c>
    </row>
    <row r="3026" spans="1:8" x14ac:dyDescent="0.25">
      <c r="A3026">
        <v>6040</v>
      </c>
      <c r="B3026">
        <v>0</v>
      </c>
      <c r="C3026">
        <v>-1</v>
      </c>
      <c r="D3026">
        <v>0</v>
      </c>
      <c r="E3026">
        <v>0</v>
      </c>
      <c r="F3026">
        <v>0</v>
      </c>
      <c r="G3026">
        <v>0</v>
      </c>
      <c r="H3026" s="2">
        <f>H3025+$H$2*(Table1[[#This Row],[debug'[0']]]-H3025)</f>
        <v>-1.1135938435801433E-2</v>
      </c>
    </row>
    <row r="3027" spans="1:8" x14ac:dyDescent="0.25">
      <c r="A3027">
        <v>6042</v>
      </c>
      <c r="B3027">
        <v>-1</v>
      </c>
      <c r="C3027">
        <v>-1</v>
      </c>
      <c r="D3027">
        <v>0</v>
      </c>
      <c r="E3027">
        <v>0</v>
      </c>
      <c r="F3027">
        <v>0</v>
      </c>
      <c r="G3027">
        <v>0</v>
      </c>
      <c r="H3027" s="2">
        <f>H3026+$H$2*(Table1[[#This Row],[debug'[0']]]-H3026)</f>
        <v>-0.10433418057207297</v>
      </c>
    </row>
    <row r="3028" spans="1:8" x14ac:dyDescent="0.25">
      <c r="A3028">
        <v>6044</v>
      </c>
      <c r="B3028">
        <v>0</v>
      </c>
      <c r="C3028">
        <v>-1</v>
      </c>
      <c r="D3028">
        <v>0</v>
      </c>
      <c r="E3028">
        <v>0</v>
      </c>
      <c r="F3028">
        <v>0</v>
      </c>
      <c r="G3028">
        <v>0</v>
      </c>
      <c r="H3028" s="2">
        <f>H3027+$H$2*(Table1[[#This Row],[debug'[0']]]-H3027)</f>
        <v>-9.4500915715966916E-2</v>
      </c>
    </row>
    <row r="3029" spans="1:8" x14ac:dyDescent="0.25">
      <c r="A3029">
        <v>6046</v>
      </c>
      <c r="B3029">
        <v>0</v>
      </c>
      <c r="C3029">
        <v>-1</v>
      </c>
      <c r="D3029">
        <v>0</v>
      </c>
      <c r="E3029">
        <v>0</v>
      </c>
      <c r="F3029">
        <v>0</v>
      </c>
      <c r="G3029">
        <v>0</v>
      </c>
      <c r="H3029" s="2">
        <f>H3028+$H$2*(Table1[[#This Row],[debug'[0']]]-H3028)</f>
        <v>-8.5594414238843217E-2</v>
      </c>
    </row>
    <row r="3030" spans="1:8" x14ac:dyDescent="0.25">
      <c r="A3030">
        <v>6048</v>
      </c>
      <c r="B3030">
        <v>0</v>
      </c>
      <c r="C3030">
        <v>-1</v>
      </c>
      <c r="D3030">
        <v>0</v>
      </c>
      <c r="E3030">
        <v>0</v>
      </c>
      <c r="F3030">
        <v>0</v>
      </c>
      <c r="G3030">
        <v>0</v>
      </c>
      <c r="H3030" s="2">
        <f>H3029+$H$2*(Table1[[#This Row],[debug'[0']]]-H3029)</f>
        <v>-7.7527330750011073E-2</v>
      </c>
    </row>
    <row r="3031" spans="1:8" x14ac:dyDescent="0.25">
      <c r="A3031">
        <v>6050</v>
      </c>
      <c r="B3031">
        <v>1</v>
      </c>
      <c r="C3031">
        <v>-1</v>
      </c>
      <c r="D3031">
        <v>0</v>
      </c>
      <c r="E3031">
        <v>0</v>
      </c>
      <c r="F3031">
        <v>0</v>
      </c>
      <c r="G3031">
        <v>0</v>
      </c>
      <c r="H3031" s="2">
        <f>H3030+$H$2*(Table1[[#This Row],[debug'[0']]]-H3030)</f>
        <v>2.4027227639782545E-2</v>
      </c>
    </row>
    <row r="3032" spans="1:8" x14ac:dyDescent="0.25">
      <c r="A3032">
        <v>6052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 s="2">
        <f>H3031+$H$2*(Table1[[#This Row],[debug'[0']]]-H3031)</f>
        <v>2.1762714784604432E-2</v>
      </c>
    </row>
    <row r="3033" spans="1:8" x14ac:dyDescent="0.25">
      <c r="A3033">
        <v>6054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 s="2">
        <f>H3032+$H$2*(Table1[[#This Row],[debug'[0']]]-H3032)</f>
        <v>1.9711627237919936E-2</v>
      </c>
    </row>
    <row r="3034" spans="1:8" x14ac:dyDescent="0.25">
      <c r="A3034">
        <v>6056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 s="2">
        <f>H3033+$H$2*(Table1[[#This Row],[debug'[0']]]-H3033)</f>
        <v>1.7853850138291445E-2</v>
      </c>
    </row>
    <row r="3035" spans="1:8" x14ac:dyDescent="0.25">
      <c r="A3035">
        <v>6058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 s="2">
        <f>H3034+$H$2*(Table1[[#This Row],[debug'[0']]]-H3034)</f>
        <v>1.6171164405308958E-2</v>
      </c>
    </row>
    <row r="3036" spans="1:8" x14ac:dyDescent="0.25">
      <c r="A3036">
        <v>6060</v>
      </c>
      <c r="B3036">
        <v>-1</v>
      </c>
      <c r="C3036">
        <v>0</v>
      </c>
      <c r="D3036">
        <v>0</v>
      </c>
      <c r="E3036">
        <v>0</v>
      </c>
      <c r="F3036">
        <v>0</v>
      </c>
      <c r="G3036">
        <v>0</v>
      </c>
      <c r="H3036" s="2">
        <f>H3035+$H$2*(Table1[[#This Row],[debug'[0']]]-H3035)</f>
        <v>-7.9600711541256169E-2</v>
      </c>
    </row>
    <row r="3037" spans="1:8" x14ac:dyDescent="0.25">
      <c r="A3037">
        <v>6062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 s="2">
        <f>H3036+$H$2*(Table1[[#This Row],[debug'[0']]]-H3036)</f>
        <v>-7.2098521223300252E-2</v>
      </c>
    </row>
    <row r="3038" spans="1:8" x14ac:dyDescent="0.25">
      <c r="A3038">
        <v>6064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 s="2">
        <f>H3037+$H$2*(Table1[[#This Row],[debug'[0']]]-H3037)</f>
        <v>-6.530339568500601E-2</v>
      </c>
    </row>
    <row r="3039" spans="1:8" x14ac:dyDescent="0.25">
      <c r="A3039">
        <v>6066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 s="2">
        <f>H3038+$H$2*(Table1[[#This Row],[debug'[0']]]-H3038)</f>
        <v>-5.914869564085154E-2</v>
      </c>
    </row>
    <row r="3040" spans="1:8" x14ac:dyDescent="0.25">
      <c r="A3040">
        <v>6068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 s="2">
        <f>H3039+$H$2*(Table1[[#This Row],[debug'[0']]]-H3039)</f>
        <v>-5.3574062410010004E-2</v>
      </c>
    </row>
    <row r="3041" spans="1:8" x14ac:dyDescent="0.25">
      <c r="A3041">
        <v>6070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 s="2">
        <f>H3040+$H$2*(Table1[[#This Row],[debug'[0']]]-H3040)</f>
        <v>-4.8524825983302551E-2</v>
      </c>
    </row>
    <row r="3042" spans="1:8" x14ac:dyDescent="0.25">
      <c r="A3042">
        <v>6072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 s="2">
        <f>H3041+$H$2*(Table1[[#This Row],[debug'[0']]]-H3041)</f>
        <v>-4.3951468878526558E-2</v>
      </c>
    </row>
    <row r="3043" spans="1:8" x14ac:dyDescent="0.25">
      <c r="A3043">
        <v>6074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 s="2">
        <f>H3042+$H$2*(Table1[[#This Row],[debug'[0']]]-H3042)</f>
        <v>-3.9809140526228776E-2</v>
      </c>
    </row>
    <row r="3044" spans="1:8" x14ac:dyDescent="0.25">
      <c r="A3044">
        <v>6076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 s="2">
        <f>H3043+$H$2*(Table1[[#This Row],[debug'[0']]]-H3043)</f>
        <v>-3.6057217423541052E-2</v>
      </c>
    </row>
    <row r="3045" spans="1:8" x14ac:dyDescent="0.25">
      <c r="A3045">
        <v>6078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 s="2">
        <f>H3044+$H$2*(Table1[[#This Row],[debug'[0']]]-H3044)</f>
        <v>-3.2658904742540455E-2</v>
      </c>
    </row>
    <row r="3046" spans="1:8" x14ac:dyDescent="0.25">
      <c r="A3046">
        <v>6080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 s="2">
        <f>H3045+$H$2*(Table1[[#This Row],[debug'[0']]]-H3045)</f>
        <v>-2.9580875486136839E-2</v>
      </c>
    </row>
    <row r="3047" spans="1:8" x14ac:dyDescent="0.25">
      <c r="A3047">
        <v>6082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 s="2">
        <f>H3046+$H$2*(Table1[[#This Row],[debug'[0']]]-H3046)</f>
        <v>-2.6792943652716783E-2</v>
      </c>
    </row>
    <row r="3048" spans="1:8" x14ac:dyDescent="0.25">
      <c r="A3048">
        <v>6084</v>
      </c>
      <c r="B3048">
        <v>0</v>
      </c>
      <c r="C3048">
        <v>1</v>
      </c>
      <c r="D3048">
        <v>0</v>
      </c>
      <c r="E3048">
        <v>0</v>
      </c>
      <c r="F3048">
        <v>0</v>
      </c>
      <c r="G3048">
        <v>0</v>
      </c>
      <c r="H3048" s="2">
        <f>H3047+$H$2*(Table1[[#This Row],[debug'[0']]]-H3047)</f>
        <v>-2.4267768204294174E-2</v>
      </c>
    </row>
    <row r="3049" spans="1:8" x14ac:dyDescent="0.25">
      <c r="A3049">
        <v>6086</v>
      </c>
      <c r="B3049">
        <v>-1</v>
      </c>
      <c r="C3049">
        <v>1</v>
      </c>
      <c r="D3049">
        <v>0</v>
      </c>
      <c r="E3049">
        <v>0</v>
      </c>
      <c r="F3049">
        <v>0</v>
      </c>
      <c r="G3049">
        <v>0</v>
      </c>
      <c r="H3049" s="2">
        <f>H3048+$H$2*(Table1[[#This Row],[debug'[0']]]-H3048)</f>
        <v>-0.11622836454269904</v>
      </c>
    </row>
    <row r="3050" spans="1:8" x14ac:dyDescent="0.25">
      <c r="A3050">
        <v>6088</v>
      </c>
      <c r="B3050">
        <v>0</v>
      </c>
      <c r="C3050">
        <v>1</v>
      </c>
      <c r="D3050">
        <v>0</v>
      </c>
      <c r="E3050">
        <v>0</v>
      </c>
      <c r="F3050">
        <v>0</v>
      </c>
      <c r="G3050">
        <v>0</v>
      </c>
      <c r="H3050" s="2">
        <f>H3049+$H$2*(Table1[[#This Row],[debug'[0']]]-H3049)</f>
        <v>-0.10527409925711605</v>
      </c>
    </row>
    <row r="3051" spans="1:8" x14ac:dyDescent="0.25">
      <c r="A3051">
        <v>6090</v>
      </c>
      <c r="B3051">
        <v>0</v>
      </c>
      <c r="C3051">
        <v>1</v>
      </c>
      <c r="D3051">
        <v>0</v>
      </c>
      <c r="E3051">
        <v>0</v>
      </c>
      <c r="F3051">
        <v>0</v>
      </c>
      <c r="G3051">
        <v>0</v>
      </c>
      <c r="H3051" s="2">
        <f>H3050+$H$2*(Table1[[#This Row],[debug'[0']]]-H3050)</f>
        <v>-9.5352249151932897E-2</v>
      </c>
    </row>
    <row r="3052" spans="1:8" x14ac:dyDescent="0.25">
      <c r="A3052">
        <v>6092</v>
      </c>
      <c r="B3052">
        <v>0</v>
      </c>
      <c r="C3052">
        <v>1</v>
      </c>
      <c r="D3052">
        <v>0</v>
      </c>
      <c r="E3052">
        <v>0</v>
      </c>
      <c r="F3052">
        <v>0</v>
      </c>
      <c r="G3052">
        <v>0</v>
      </c>
      <c r="H3052" s="2">
        <f>H3051+$H$2*(Table1[[#This Row],[debug'[0']]]-H3051)</f>
        <v>-8.6365511388763611E-2</v>
      </c>
    </row>
    <row r="3053" spans="1:8" x14ac:dyDescent="0.25">
      <c r="A3053">
        <v>6094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 s="2">
        <f>H3052+$H$2*(Table1[[#This Row],[debug'[0']]]-H3052)</f>
        <v>-7.8225753705689655E-2</v>
      </c>
    </row>
    <row r="3054" spans="1:8" x14ac:dyDescent="0.25">
      <c r="A3054">
        <v>6096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0</v>
      </c>
      <c r="H3054" s="2">
        <f>H3053+$H$2*(Table1[[#This Row],[debug'[0']]]-H3053)</f>
        <v>2.3394629496903699E-2</v>
      </c>
    </row>
    <row r="3055" spans="1:8" x14ac:dyDescent="0.25">
      <c r="A3055">
        <v>6098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 s="2">
        <f>H3054+$H$2*(Table1[[#This Row],[debug'[0']]]-H3054)</f>
        <v>2.1189737612075866E-2</v>
      </c>
    </row>
    <row r="3056" spans="1:8" x14ac:dyDescent="0.25">
      <c r="A3056">
        <v>6100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 s="2">
        <f>H3055+$H$2*(Table1[[#This Row],[debug'[0']]]-H3055)</f>
        <v>1.9192651891668081E-2</v>
      </c>
    </row>
    <row r="3057" spans="1:8" x14ac:dyDescent="0.25">
      <c r="A3057">
        <v>6102</v>
      </c>
      <c r="B3057">
        <v>0</v>
      </c>
      <c r="C3057">
        <v>-1</v>
      </c>
      <c r="D3057">
        <v>0</v>
      </c>
      <c r="E3057">
        <v>0</v>
      </c>
      <c r="F3057">
        <v>0</v>
      </c>
      <c r="G3057">
        <v>0</v>
      </c>
      <c r="H3057" s="2">
        <f>H3056+$H$2*(Table1[[#This Row],[debug'[0']]]-H3056)</f>
        <v>1.7383787066094961E-2</v>
      </c>
    </row>
    <row r="3058" spans="1:8" x14ac:dyDescent="0.25">
      <c r="A3058">
        <v>6104</v>
      </c>
      <c r="B3058">
        <v>-1</v>
      </c>
      <c r="C3058">
        <v>0</v>
      </c>
      <c r="D3058">
        <v>0</v>
      </c>
      <c r="E3058">
        <v>0</v>
      </c>
      <c r="F3058">
        <v>0</v>
      </c>
      <c r="G3058">
        <v>0</v>
      </c>
      <c r="H3058" s="2">
        <f>H3057+$H$2*(Table1[[#This Row],[debug'[0']]]-H3057)</f>
        <v>-7.850237587375121E-2</v>
      </c>
    </row>
    <row r="3059" spans="1:8" x14ac:dyDescent="0.25">
      <c r="A3059">
        <v>6106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 s="2">
        <f>H3058+$H$2*(Table1[[#This Row],[debug'[0']]]-H3058)</f>
        <v>-7.1103701253721563E-2</v>
      </c>
    </row>
    <row r="3060" spans="1:8" x14ac:dyDescent="0.25">
      <c r="A3060">
        <v>6108</v>
      </c>
      <c r="B3060">
        <v>-1</v>
      </c>
      <c r="C3060">
        <v>0</v>
      </c>
      <c r="D3060">
        <v>0</v>
      </c>
      <c r="E3060">
        <v>0</v>
      </c>
      <c r="F3060">
        <v>0</v>
      </c>
      <c r="G3060">
        <v>0</v>
      </c>
      <c r="H3060" s="2">
        <f>H3059+$H$2*(Table1[[#This Row],[debug'[0']]]-H3059)</f>
        <v>-0.1586501148963633</v>
      </c>
    </row>
    <row r="3061" spans="1:8" x14ac:dyDescent="0.25">
      <c r="A3061">
        <v>6110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 s="2">
        <f>H3060+$H$2*(Table1[[#This Row],[debug'[0']]]-H3060)</f>
        <v>-0.14369769383287556</v>
      </c>
    </row>
    <row r="3062" spans="1:8" x14ac:dyDescent="0.25">
      <c r="A3062">
        <v>6112</v>
      </c>
      <c r="B3062">
        <v>-1</v>
      </c>
      <c r="C3062">
        <v>0</v>
      </c>
      <c r="D3062">
        <v>0</v>
      </c>
      <c r="E3062">
        <v>0</v>
      </c>
      <c r="F3062">
        <v>0</v>
      </c>
      <c r="G3062">
        <v>0</v>
      </c>
      <c r="H3062" s="2">
        <f>H3061+$H$2*(Table1[[#This Row],[debug'[0']]]-H3061)</f>
        <v>-0.22440228486207464</v>
      </c>
    </row>
    <row r="3063" spans="1:8" x14ac:dyDescent="0.25">
      <c r="A3063">
        <v>6114</v>
      </c>
      <c r="B3063">
        <v>0</v>
      </c>
      <c r="C3063">
        <v>1</v>
      </c>
      <c r="D3063">
        <v>0</v>
      </c>
      <c r="E3063">
        <v>0</v>
      </c>
      <c r="F3063">
        <v>0</v>
      </c>
      <c r="G3063">
        <v>0</v>
      </c>
      <c r="H3063" s="2">
        <f>H3062+$H$2*(Table1[[#This Row],[debug'[0']]]-H3062)</f>
        <v>-0.2032528677749309</v>
      </c>
    </row>
    <row r="3064" spans="1:8" x14ac:dyDescent="0.25">
      <c r="A3064">
        <v>6116</v>
      </c>
      <c r="B3064">
        <v>0</v>
      </c>
      <c r="C3064">
        <v>1</v>
      </c>
      <c r="D3064">
        <v>0</v>
      </c>
      <c r="E3064">
        <v>0</v>
      </c>
      <c r="F3064">
        <v>0</v>
      </c>
      <c r="G3064">
        <v>0</v>
      </c>
      <c r="H3064" s="2">
        <f>H3063+$H$2*(Table1[[#This Row],[debug'[0']]]-H3063)</f>
        <v>-0.18409673628824749</v>
      </c>
    </row>
    <row r="3065" spans="1:8" x14ac:dyDescent="0.25">
      <c r="A3065">
        <v>6118</v>
      </c>
      <c r="B3065">
        <v>0</v>
      </c>
      <c r="C3065">
        <v>1</v>
      </c>
      <c r="D3065">
        <v>0</v>
      </c>
      <c r="E3065">
        <v>0</v>
      </c>
      <c r="F3065">
        <v>0</v>
      </c>
      <c r="G3065">
        <v>0</v>
      </c>
      <c r="H3065" s="2">
        <f>H3064+$H$2*(Table1[[#This Row],[debug'[0']]]-H3064)</f>
        <v>-0.16674602766005703</v>
      </c>
    </row>
    <row r="3066" spans="1:8" x14ac:dyDescent="0.25">
      <c r="A3066">
        <v>6120</v>
      </c>
      <c r="B3066">
        <v>1</v>
      </c>
      <c r="C3066">
        <v>1</v>
      </c>
      <c r="D3066">
        <v>0</v>
      </c>
      <c r="E3066">
        <v>0</v>
      </c>
      <c r="F3066">
        <v>0</v>
      </c>
      <c r="G3066">
        <v>0</v>
      </c>
      <c r="H3066" s="2">
        <f>H3065+$H$2*(Table1[[#This Row],[debug'[0']]]-H3065)</f>
        <v>-5.6782805186999782E-2</v>
      </c>
    </row>
    <row r="3067" spans="1:8" x14ac:dyDescent="0.25">
      <c r="A3067">
        <v>6122</v>
      </c>
      <c r="B3067">
        <v>0</v>
      </c>
      <c r="C3067">
        <v>1</v>
      </c>
      <c r="D3067">
        <v>0</v>
      </c>
      <c r="E3067">
        <v>0</v>
      </c>
      <c r="F3067">
        <v>0</v>
      </c>
      <c r="G3067">
        <v>0</v>
      </c>
      <c r="H3067" s="2">
        <f>H3066+$H$2*(Table1[[#This Row],[debug'[0']]]-H3066)</f>
        <v>-5.1431151878228817E-2</v>
      </c>
    </row>
    <row r="3068" spans="1:8" x14ac:dyDescent="0.25">
      <c r="A3068">
        <v>6124</v>
      </c>
      <c r="B3068">
        <v>0</v>
      </c>
      <c r="C3068">
        <v>1</v>
      </c>
      <c r="D3068">
        <v>0</v>
      </c>
      <c r="E3068">
        <v>0</v>
      </c>
      <c r="F3068">
        <v>0</v>
      </c>
      <c r="G3068">
        <v>0</v>
      </c>
      <c r="H3068" s="2">
        <f>H3067+$H$2*(Table1[[#This Row],[debug'[0']]]-H3067)</f>
        <v>-4.6583880011039684E-2</v>
      </c>
    </row>
    <row r="3069" spans="1:8" x14ac:dyDescent="0.25">
      <c r="A3069">
        <v>6126</v>
      </c>
      <c r="B3069">
        <v>0</v>
      </c>
      <c r="C3069">
        <v>1</v>
      </c>
      <c r="D3069">
        <v>0</v>
      </c>
      <c r="E3069">
        <v>0</v>
      </c>
      <c r="F3069">
        <v>0</v>
      </c>
      <c r="G3069">
        <v>0</v>
      </c>
      <c r="H3069" s="2">
        <f>H3068+$H$2*(Table1[[#This Row],[debug'[0']]]-H3068)</f>
        <v>-4.2193452754487965E-2</v>
      </c>
    </row>
    <row r="3070" spans="1:8" x14ac:dyDescent="0.25">
      <c r="A3070">
        <v>6128</v>
      </c>
      <c r="B3070">
        <v>1</v>
      </c>
      <c r="C3070">
        <v>1</v>
      </c>
      <c r="D3070">
        <v>0</v>
      </c>
      <c r="E3070">
        <v>0</v>
      </c>
      <c r="F3070">
        <v>0</v>
      </c>
      <c r="G3070">
        <v>0</v>
      </c>
      <c r="H3070" s="2">
        <f>H3069+$H$2*(Table1[[#This Row],[debug'[0']]]-H3069)</f>
        <v>5.6030966089298459E-2</v>
      </c>
    </row>
    <row r="3071" spans="1:8" x14ac:dyDescent="0.25">
      <c r="A3071">
        <v>6130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0</v>
      </c>
      <c r="H3071" s="2">
        <f>H3070+$H$2*(Table1[[#This Row],[debug'[0']]]-H3070)</f>
        <v>5.0750171946108091E-2</v>
      </c>
    </row>
    <row r="3072" spans="1:8" x14ac:dyDescent="0.25">
      <c r="A3072">
        <v>6132</v>
      </c>
      <c r="B3072">
        <v>1</v>
      </c>
      <c r="C3072">
        <v>0</v>
      </c>
      <c r="D3072">
        <v>1</v>
      </c>
      <c r="E3072">
        <v>0</v>
      </c>
      <c r="F3072">
        <v>0</v>
      </c>
      <c r="G3072">
        <v>0</v>
      </c>
      <c r="H3072" s="2">
        <f>H3071+$H$2*(Table1[[#This Row],[debug'[0']]]-H3071)</f>
        <v>0.1402148605331725</v>
      </c>
    </row>
    <row r="3073" spans="1:8" x14ac:dyDescent="0.25">
      <c r="A3073">
        <v>6134</v>
      </c>
      <c r="B3073">
        <v>0</v>
      </c>
      <c r="C3073">
        <v>0</v>
      </c>
      <c r="D3073">
        <v>1</v>
      </c>
      <c r="E3073">
        <v>0</v>
      </c>
      <c r="F3073">
        <v>0</v>
      </c>
      <c r="G3073">
        <v>0</v>
      </c>
      <c r="H3073" s="2">
        <f>H3072+$H$2*(Table1[[#This Row],[debug'[0']]]-H3072)</f>
        <v>0.12699992125991855</v>
      </c>
    </row>
    <row r="3074" spans="1:8" x14ac:dyDescent="0.25">
      <c r="A3074">
        <v>6136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</v>
      </c>
      <c r="H3074" s="2">
        <f>H3073+$H$2*(Table1[[#This Row],[debug'[0']]]-H3073)</f>
        <v>0.20927824027851305</v>
      </c>
    </row>
    <row r="3075" spans="1:8" x14ac:dyDescent="0.25">
      <c r="A3075">
        <v>6138</v>
      </c>
      <c r="B3075">
        <v>0</v>
      </c>
      <c r="C3075">
        <v>-1</v>
      </c>
      <c r="D3075">
        <v>0</v>
      </c>
      <c r="E3075">
        <v>0</v>
      </c>
      <c r="F3075">
        <v>0</v>
      </c>
      <c r="G3075">
        <v>0</v>
      </c>
      <c r="H3075" s="2">
        <f>H3074+$H$2*(Table1[[#This Row],[debug'[0']]]-H3074)</f>
        <v>0.18955423081205777</v>
      </c>
    </row>
    <row r="3076" spans="1:8" x14ac:dyDescent="0.25">
      <c r="A3076">
        <v>6140</v>
      </c>
      <c r="B3076">
        <v>1</v>
      </c>
      <c r="C3076">
        <v>0</v>
      </c>
      <c r="D3076">
        <v>0</v>
      </c>
      <c r="E3076">
        <v>0</v>
      </c>
      <c r="F3076">
        <v>0</v>
      </c>
      <c r="G3076">
        <v>0</v>
      </c>
      <c r="H3076" s="2">
        <f>H3075+$H$2*(Table1[[#This Row],[debug'[0']]]-H3075)</f>
        <v>0.26593694505047083</v>
      </c>
    </row>
    <row r="3077" spans="1:8" x14ac:dyDescent="0.25">
      <c r="A3077">
        <v>6142</v>
      </c>
      <c r="B3077">
        <v>0</v>
      </c>
      <c r="C3077">
        <v>-1</v>
      </c>
      <c r="D3077">
        <v>0</v>
      </c>
      <c r="E3077">
        <v>0</v>
      </c>
      <c r="F3077">
        <v>0</v>
      </c>
      <c r="G3077">
        <v>0</v>
      </c>
      <c r="H3077" s="2">
        <f>H3076+$H$2*(Table1[[#This Row],[debug'[0']]]-H3076)</f>
        <v>0.24087297846381067</v>
      </c>
    </row>
    <row r="3078" spans="1:8" x14ac:dyDescent="0.25">
      <c r="A3078">
        <v>6144</v>
      </c>
      <c r="B3078">
        <v>0</v>
      </c>
      <c r="C3078">
        <v>-1</v>
      </c>
      <c r="D3078">
        <v>0</v>
      </c>
      <c r="E3078">
        <v>0</v>
      </c>
      <c r="F3078">
        <v>0</v>
      </c>
      <c r="G3078">
        <v>0</v>
      </c>
      <c r="H3078" s="2">
        <f>H3077+$H$2*(Table1[[#This Row],[debug'[0']]]-H3077)</f>
        <v>0.21817123507610467</v>
      </c>
    </row>
    <row r="3079" spans="1:8" x14ac:dyDescent="0.25">
      <c r="A3079">
        <v>6146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 s="2">
        <f>H3078+$H$2*(Table1[[#This Row],[debug'[0']]]-H3078)</f>
        <v>0.19760908059591359</v>
      </c>
    </row>
    <row r="3080" spans="1:8" x14ac:dyDescent="0.25">
      <c r="A3080">
        <v>6148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 s="2">
        <f>H3079+$H$2*(Table1[[#This Row],[debug'[0']]]-H3079)</f>
        <v>0.17898486351943094</v>
      </c>
    </row>
    <row r="3081" spans="1:8" x14ac:dyDescent="0.25">
      <c r="A3081">
        <v>6150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 s="2">
        <f>H3080+$H$2*(Table1[[#This Row],[debug'[0']]]-H3080)</f>
        <v>0.16211593754933845</v>
      </c>
    </row>
    <row r="3082" spans="1:8" x14ac:dyDescent="0.25">
      <c r="A3082">
        <v>6152</v>
      </c>
      <c r="B3082">
        <v>0</v>
      </c>
      <c r="C3082">
        <v>-1</v>
      </c>
      <c r="D3082">
        <v>0</v>
      </c>
      <c r="E3082">
        <v>0</v>
      </c>
      <c r="F3082">
        <v>0</v>
      </c>
      <c r="G3082">
        <v>0</v>
      </c>
      <c r="H3082" s="2">
        <f>H3081+$H$2*(Table1[[#This Row],[debug'[0']]]-H3081)</f>
        <v>0.14683687039629376</v>
      </c>
    </row>
    <row r="3083" spans="1:8" x14ac:dyDescent="0.25">
      <c r="A3083">
        <v>6154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0</v>
      </c>
      <c r="H3083" s="2">
        <f>H3082+$H$2*(Table1[[#This Row],[debug'[0']]]-H3082)</f>
        <v>0.22724560100459415</v>
      </c>
    </row>
    <row r="3084" spans="1:8" x14ac:dyDescent="0.25">
      <c r="A3084">
        <v>6156</v>
      </c>
      <c r="B3084">
        <v>0</v>
      </c>
      <c r="C3084">
        <v>-1</v>
      </c>
      <c r="D3084">
        <v>0</v>
      </c>
      <c r="E3084">
        <v>0</v>
      </c>
      <c r="F3084">
        <v>0</v>
      </c>
      <c r="G3084">
        <v>0</v>
      </c>
      <c r="H3084" s="2">
        <f>H3083+$H$2*(Table1[[#This Row],[debug'[0']]]-H3083)</f>
        <v>0.20582820768429524</v>
      </c>
    </row>
    <row r="3085" spans="1:8" x14ac:dyDescent="0.25">
      <c r="A3085">
        <v>6158</v>
      </c>
      <c r="B3085">
        <v>0</v>
      </c>
      <c r="C3085">
        <v>-1</v>
      </c>
      <c r="D3085">
        <v>0</v>
      </c>
      <c r="E3085">
        <v>0</v>
      </c>
      <c r="F3085">
        <v>0</v>
      </c>
      <c r="G3085">
        <v>0</v>
      </c>
      <c r="H3085" s="2">
        <f>H3084+$H$2*(Table1[[#This Row],[debug'[0']]]-H3084)</f>
        <v>0.18642935612941916</v>
      </c>
    </row>
    <row r="3086" spans="1:8" x14ac:dyDescent="0.25">
      <c r="A3086">
        <v>6160</v>
      </c>
      <c r="B3086">
        <v>0</v>
      </c>
      <c r="C3086">
        <v>-1</v>
      </c>
      <c r="D3086">
        <v>0</v>
      </c>
      <c r="E3086">
        <v>0</v>
      </c>
      <c r="F3086">
        <v>0</v>
      </c>
      <c r="G3086">
        <v>0</v>
      </c>
      <c r="H3086" s="2">
        <f>H3085+$H$2*(Table1[[#This Row],[debug'[0']]]-H3085)</f>
        <v>0.16885880326052941</v>
      </c>
    </row>
    <row r="3087" spans="1:8" x14ac:dyDescent="0.25">
      <c r="A3087">
        <v>6162</v>
      </c>
      <c r="B3087">
        <v>-1</v>
      </c>
      <c r="C3087">
        <v>-1</v>
      </c>
      <c r="D3087">
        <v>0</v>
      </c>
      <c r="E3087">
        <v>0</v>
      </c>
      <c r="F3087">
        <v>0</v>
      </c>
      <c r="G3087">
        <v>0</v>
      </c>
      <c r="H3087" s="2">
        <f>H3086+$H$2*(Table1[[#This Row],[debug'[0']]]-H3086)</f>
        <v>5.8696456378318315E-2</v>
      </c>
    </row>
    <row r="3088" spans="1:8" x14ac:dyDescent="0.25">
      <c r="A3088">
        <v>6164</v>
      </c>
      <c r="B3088">
        <v>0</v>
      </c>
      <c r="C3088">
        <v>-1</v>
      </c>
      <c r="D3088">
        <v>0</v>
      </c>
      <c r="E3088">
        <v>0</v>
      </c>
      <c r="F3088">
        <v>0</v>
      </c>
      <c r="G3088">
        <v>0</v>
      </c>
      <c r="H3088" s="2">
        <f>H3087+$H$2*(Table1[[#This Row],[debug'[0']]]-H3087)</f>
        <v>5.3164445693821956E-2</v>
      </c>
    </row>
    <row r="3089" spans="1:8" x14ac:dyDescent="0.25">
      <c r="A3089">
        <v>6166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 s="2">
        <f>H3088+$H$2*(Table1[[#This Row],[debug'[0']]]-H3088)</f>
        <v>4.815381473310542E-2</v>
      </c>
    </row>
    <row r="3090" spans="1:8" x14ac:dyDescent="0.25">
      <c r="A3090">
        <v>6168</v>
      </c>
      <c r="B3090">
        <v>0</v>
      </c>
      <c r="C3090">
        <v>-1</v>
      </c>
      <c r="D3090">
        <v>0</v>
      </c>
      <c r="E3090">
        <v>0</v>
      </c>
      <c r="F3090">
        <v>0</v>
      </c>
      <c r="G3090">
        <v>0</v>
      </c>
      <c r="H3090" s="2">
        <f>H3089+$H$2*(Table1[[#This Row],[debug'[0']]]-H3089)</f>
        <v>4.3615424614869981E-2</v>
      </c>
    </row>
    <row r="3091" spans="1:8" x14ac:dyDescent="0.25">
      <c r="A3091">
        <v>6170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 s="2">
        <f>H3090+$H$2*(Table1[[#This Row],[debug'[0']]]-H3090)</f>
        <v>3.9504767688271734E-2</v>
      </c>
    </row>
    <row r="3092" spans="1:8" x14ac:dyDescent="0.25">
      <c r="A3092">
        <v>6172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 s="2">
        <f>H3091+$H$2*(Table1[[#This Row],[debug'[0']]]-H3091)</f>
        <v>3.5781531049734361E-2</v>
      </c>
    </row>
    <row r="3093" spans="1:8" x14ac:dyDescent="0.25">
      <c r="A3093">
        <v>6174</v>
      </c>
      <c r="B3093">
        <v>1</v>
      </c>
      <c r="C3093">
        <v>1</v>
      </c>
      <c r="D3093">
        <v>0</v>
      </c>
      <c r="E3093">
        <v>0</v>
      </c>
      <c r="F3093">
        <v>0</v>
      </c>
      <c r="G3093">
        <v>0</v>
      </c>
      <c r="H3093" s="2">
        <f>H3092+$H$2*(Table1[[#This Row],[debug'[0']]]-H3092)</f>
        <v>0.12665698080502694</v>
      </c>
    </row>
    <row r="3094" spans="1:8" x14ac:dyDescent="0.25">
      <c r="A3094">
        <v>6176</v>
      </c>
      <c r="B3094">
        <v>0</v>
      </c>
      <c r="C3094">
        <v>1</v>
      </c>
      <c r="D3094">
        <v>0</v>
      </c>
      <c r="E3094">
        <v>0</v>
      </c>
      <c r="F3094">
        <v>0</v>
      </c>
      <c r="G3094">
        <v>0</v>
      </c>
      <c r="H3094" s="2">
        <f>H3093+$H$2*(Table1[[#This Row],[debug'[0']]]-H3093)</f>
        <v>0.11471984159233886</v>
      </c>
    </row>
    <row r="3095" spans="1:8" x14ac:dyDescent="0.25">
      <c r="A3095">
        <v>6178</v>
      </c>
      <c r="B3095">
        <v>0</v>
      </c>
      <c r="C3095">
        <v>1</v>
      </c>
      <c r="D3095">
        <v>0</v>
      </c>
      <c r="E3095">
        <v>0</v>
      </c>
      <c r="F3095">
        <v>0</v>
      </c>
      <c r="G3095">
        <v>0</v>
      </c>
      <c r="H3095" s="2">
        <f>H3094+$H$2*(Table1[[#This Row],[debug'[0']]]-H3094)</f>
        <v>0.10390775124531457</v>
      </c>
    </row>
    <row r="3096" spans="1:8" x14ac:dyDescent="0.25">
      <c r="A3096">
        <v>6180</v>
      </c>
      <c r="B3096">
        <v>0</v>
      </c>
      <c r="C3096">
        <v>1</v>
      </c>
      <c r="D3096">
        <v>0</v>
      </c>
      <c r="E3096">
        <v>0</v>
      </c>
      <c r="F3096">
        <v>0</v>
      </c>
      <c r="G3096">
        <v>0</v>
      </c>
      <c r="H3096" s="2">
        <f>H3095+$H$2*(Table1[[#This Row],[debug'[0']]]-H3095)</f>
        <v>9.411467640641509E-2</v>
      </c>
    </row>
    <row r="3097" spans="1:8" x14ac:dyDescent="0.25">
      <c r="A3097">
        <v>6182</v>
      </c>
      <c r="B3097">
        <v>0</v>
      </c>
      <c r="C3097">
        <v>1</v>
      </c>
      <c r="D3097">
        <v>0</v>
      </c>
      <c r="E3097">
        <v>0</v>
      </c>
      <c r="F3097">
        <v>0</v>
      </c>
      <c r="G3097">
        <v>0</v>
      </c>
      <c r="H3097" s="2">
        <f>H3096+$H$2*(Table1[[#This Row],[debug'[0']]]-H3096)</f>
        <v>8.524457712661386E-2</v>
      </c>
    </row>
    <row r="3098" spans="1:8" x14ac:dyDescent="0.25">
      <c r="A3098">
        <v>6184</v>
      </c>
      <c r="B3098">
        <v>1</v>
      </c>
      <c r="C3098">
        <v>1</v>
      </c>
      <c r="D3098">
        <v>0</v>
      </c>
      <c r="E3098">
        <v>0</v>
      </c>
      <c r="F3098">
        <v>0</v>
      </c>
      <c r="G3098">
        <v>0</v>
      </c>
      <c r="H3098" s="2">
        <f>H3097+$H$2*(Table1[[#This Row],[debug'[0']]]-H3097)</f>
        <v>0.17145824461652748</v>
      </c>
    </row>
    <row r="3099" spans="1:8" x14ac:dyDescent="0.25">
      <c r="A3099">
        <v>6186</v>
      </c>
      <c r="B3099">
        <v>1</v>
      </c>
      <c r="C3099">
        <v>1</v>
      </c>
      <c r="D3099">
        <v>0</v>
      </c>
      <c r="E3099">
        <v>0</v>
      </c>
      <c r="F3099">
        <v>0</v>
      </c>
      <c r="G3099">
        <v>0</v>
      </c>
      <c r="H3099" s="2">
        <f>H3098+$H$2*(Table1[[#This Row],[debug'[0']]]-H3098)</f>
        <v>0.24954646537368075</v>
      </c>
    </row>
    <row r="3100" spans="1:8" x14ac:dyDescent="0.25">
      <c r="A3100">
        <v>6188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 s="2">
        <f>H3099+$H$2*(Table1[[#This Row],[debug'[0']]]-H3099)</f>
        <v>0.32027504471095691</v>
      </c>
    </row>
    <row r="3101" spans="1:8" x14ac:dyDescent="0.25">
      <c r="A3101">
        <v>6190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  <c r="H3101" s="2">
        <f>H3100+$H$2*(Table1[[#This Row],[debug'[0']]]-H3100)</f>
        <v>0.38433761249088816</v>
      </c>
    </row>
    <row r="3102" spans="1:8" x14ac:dyDescent="0.25">
      <c r="A3102">
        <v>6192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 s="2">
        <f>H3101+$H$2*(Table1[[#This Row],[debug'[0']]]-H3101)</f>
        <v>0.44236242550159349</v>
      </c>
    </row>
    <row r="3103" spans="1:8" x14ac:dyDescent="0.25">
      <c r="A3103">
        <v>6194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 s="2">
        <f>H3102+$H$2*(Table1[[#This Row],[debug'[0']]]-H3102)</f>
        <v>0.49491852872388825</v>
      </c>
    </row>
    <row r="3104" spans="1:8" x14ac:dyDescent="0.25">
      <c r="A3104">
        <v>6196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 s="2">
        <f>H3103+$H$2*(Table1[[#This Row],[debug'[0']]]-H3103)</f>
        <v>0.44827355630495513</v>
      </c>
    </row>
    <row r="3105" spans="1:8" x14ac:dyDescent="0.25">
      <c r="A3105">
        <v>6198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 s="2">
        <f>H3104+$H$2*(Table1[[#This Row],[debug'[0']]]-H3104)</f>
        <v>0.40602476896636863</v>
      </c>
    </row>
    <row r="3106" spans="1:8" x14ac:dyDescent="0.25">
      <c r="A3106">
        <v>6200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0</v>
      </c>
      <c r="H3106" s="2">
        <f>H3105+$H$2*(Table1[[#This Row],[debug'[0']]]-H3105)</f>
        <v>0.46200561563325532</v>
      </c>
    </row>
    <row r="3107" spans="1:8" x14ac:dyDescent="0.25">
      <c r="A3107">
        <v>6202</v>
      </c>
      <c r="B3107">
        <v>1</v>
      </c>
      <c r="C3107">
        <v>-1</v>
      </c>
      <c r="D3107">
        <v>0</v>
      </c>
      <c r="E3107">
        <v>0</v>
      </c>
      <c r="F3107">
        <v>0</v>
      </c>
      <c r="G3107">
        <v>0</v>
      </c>
      <c r="H3107" s="2">
        <f>H3106+$H$2*(Table1[[#This Row],[debug'[0']]]-H3106)</f>
        <v>0.51271039180122913</v>
      </c>
    </row>
    <row r="3108" spans="1:8" x14ac:dyDescent="0.25">
      <c r="A3108">
        <v>6204</v>
      </c>
      <c r="B3108">
        <v>0</v>
      </c>
      <c r="C3108">
        <v>-1</v>
      </c>
      <c r="D3108">
        <v>0</v>
      </c>
      <c r="E3108">
        <v>0</v>
      </c>
      <c r="F3108">
        <v>0</v>
      </c>
      <c r="G3108">
        <v>0</v>
      </c>
      <c r="H3108" s="2">
        <f>H3107+$H$2*(Table1[[#This Row],[debug'[0']]]-H3107)</f>
        <v>0.46438857579217258</v>
      </c>
    </row>
    <row r="3109" spans="1:8" x14ac:dyDescent="0.25">
      <c r="A3109">
        <v>6206</v>
      </c>
      <c r="B3109">
        <v>1</v>
      </c>
      <c r="C3109">
        <v>-1</v>
      </c>
      <c r="D3109">
        <v>0</v>
      </c>
      <c r="E3109">
        <v>0</v>
      </c>
      <c r="F3109">
        <v>0</v>
      </c>
      <c r="G3109">
        <v>0</v>
      </c>
      <c r="H3109" s="2">
        <f>H3108+$H$2*(Table1[[#This Row],[debug'[0']]]-H3108)</f>
        <v>0.51486876325627484</v>
      </c>
    </row>
    <row r="3110" spans="1:8" x14ac:dyDescent="0.25">
      <c r="A3110">
        <v>6208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 s="2">
        <f>H3109+$H$2*(Table1[[#This Row],[debug'[0']]]-H3109)</f>
        <v>0.46634352553001157</v>
      </c>
    </row>
    <row r="3111" spans="1:8" x14ac:dyDescent="0.25">
      <c r="A3111">
        <v>6210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 s="2">
        <f>H3110+$H$2*(Table1[[#This Row],[debug'[0']]]-H3110)</f>
        <v>0.42239168371438413</v>
      </c>
    </row>
    <row r="3112" spans="1:8" x14ac:dyDescent="0.25">
      <c r="A3112">
        <v>6212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 s="2">
        <f>H3111+$H$2*(Table1[[#This Row],[debug'[0']]]-H3111)</f>
        <v>0.38258220539954813</v>
      </c>
    </row>
    <row r="3113" spans="1:8" x14ac:dyDescent="0.25">
      <c r="A3113">
        <v>6214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 s="2">
        <f>H3112+$H$2*(Table1[[#This Row],[debug'[0']]]-H3112)</f>
        <v>0.34652468202322606</v>
      </c>
    </row>
    <row r="3114" spans="1:8" x14ac:dyDescent="0.25">
      <c r="A3114">
        <v>6216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 s="2">
        <f>H3113+$H$2*(Table1[[#This Row],[debug'[0']]]-H3113)</f>
        <v>0.31386550016327486</v>
      </c>
    </row>
    <row r="3115" spans="1:8" x14ac:dyDescent="0.25">
      <c r="A3115">
        <v>6218</v>
      </c>
      <c r="B3115">
        <v>0</v>
      </c>
      <c r="C3115">
        <v>-1</v>
      </c>
      <c r="D3115">
        <v>0</v>
      </c>
      <c r="E3115">
        <v>0</v>
      </c>
      <c r="F3115">
        <v>0</v>
      </c>
      <c r="G3115">
        <v>0</v>
      </c>
      <c r="H3115" s="2">
        <f>H3114+$H$2*(Table1[[#This Row],[debug'[0']]]-H3114)</f>
        <v>0.28428437367742793</v>
      </c>
    </row>
    <row r="3116" spans="1:8" x14ac:dyDescent="0.25">
      <c r="A3116">
        <v>6220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 s="2">
        <f>H3115+$H$2*(Table1[[#This Row],[debug'[0']]]-H3115)</f>
        <v>0.25749120268116643</v>
      </c>
    </row>
    <row r="3117" spans="1:8" x14ac:dyDescent="0.25">
      <c r="A3117">
        <v>6222</v>
      </c>
      <c r="B3117">
        <v>0</v>
      </c>
      <c r="C3117">
        <v>-1</v>
      </c>
      <c r="D3117">
        <v>0</v>
      </c>
      <c r="E3117">
        <v>0</v>
      </c>
      <c r="F3117">
        <v>0</v>
      </c>
      <c r="G3117">
        <v>0</v>
      </c>
      <c r="H3117" s="2">
        <f>H3116+$H$2*(Table1[[#This Row],[debug'[0']]]-H3116)</f>
        <v>0.23322322855995184</v>
      </c>
    </row>
    <row r="3118" spans="1:8" x14ac:dyDescent="0.25">
      <c r="A3118">
        <v>6224</v>
      </c>
      <c r="B3118">
        <v>-1</v>
      </c>
      <c r="C3118">
        <v>0</v>
      </c>
      <c r="D3118">
        <v>0</v>
      </c>
      <c r="E3118">
        <v>0</v>
      </c>
      <c r="F3118">
        <v>0</v>
      </c>
      <c r="G3118">
        <v>0</v>
      </c>
      <c r="H3118" s="2">
        <f>H3117+$H$2*(Table1[[#This Row],[debug'[0']]]-H3117)</f>
        <v>0.11699467750754491</v>
      </c>
    </row>
    <row r="3119" spans="1:8" x14ac:dyDescent="0.25">
      <c r="A3119">
        <v>6226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 s="2">
        <f>H3118+$H$2*(Table1[[#This Row],[debug'[0']]]-H3118)</f>
        <v>0.10596818892654061</v>
      </c>
    </row>
    <row r="3120" spans="1:8" x14ac:dyDescent="0.25">
      <c r="A3120">
        <v>6228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 s="2">
        <f>H3119+$H$2*(Table1[[#This Row],[debug'[0']]]-H3119)</f>
        <v>9.5980922411165556E-2</v>
      </c>
    </row>
    <row r="3121" spans="1:8" x14ac:dyDescent="0.25">
      <c r="A3121">
        <v>6230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 s="2">
        <f>H3120+$H$2*(Table1[[#This Row],[debug'[0']]]-H3120)</f>
        <v>8.6934933589214863E-2</v>
      </c>
    </row>
    <row r="3122" spans="1:8" x14ac:dyDescent="0.25">
      <c r="A3122">
        <v>6232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 s="2">
        <f>H3121+$H$2*(Table1[[#This Row],[debug'[0']]]-H3121)</f>
        <v>7.8741509128089041E-2</v>
      </c>
    </row>
    <row r="3123" spans="1:8" x14ac:dyDescent="0.25">
      <c r="A3123">
        <v>6234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 s="2">
        <f>H3122+$H$2*(Table1[[#This Row],[debug'[0']]]-H3122)</f>
        <v>7.1320296729807692E-2</v>
      </c>
    </row>
    <row r="3124" spans="1:8" x14ac:dyDescent="0.25">
      <c r="A3124">
        <v>6236</v>
      </c>
      <c r="B3124">
        <v>0</v>
      </c>
      <c r="C3124">
        <v>-1</v>
      </c>
      <c r="D3124">
        <v>0</v>
      </c>
      <c r="E3124">
        <v>0</v>
      </c>
      <c r="F3124">
        <v>0</v>
      </c>
      <c r="G3124">
        <v>0</v>
      </c>
      <c r="H3124" s="2">
        <f>H3123+$H$2*(Table1[[#This Row],[debug'[0']]]-H3123)</f>
        <v>6.4598517122061452E-2</v>
      </c>
    </row>
    <row r="3125" spans="1:8" x14ac:dyDescent="0.25">
      <c r="A3125">
        <v>6238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 s="2">
        <f>H3124+$H$2*(Table1[[#This Row],[debug'[0']]]-H3124)</f>
        <v>5.8510250317357571E-2</v>
      </c>
    </row>
    <row r="3126" spans="1:8" x14ac:dyDescent="0.25">
      <c r="A3126">
        <v>6240</v>
      </c>
      <c r="B3126">
        <v>1</v>
      </c>
      <c r="C3126">
        <v>-1</v>
      </c>
      <c r="D3126">
        <v>0</v>
      </c>
      <c r="E3126">
        <v>0</v>
      </c>
      <c r="F3126">
        <v>0</v>
      </c>
      <c r="G3126">
        <v>0</v>
      </c>
      <c r="H3126" s="2">
        <f>H3125+$H$2*(Table1[[#This Row],[debug'[0']]]-H3125)</f>
        <v>0.14724356874835004</v>
      </c>
    </row>
    <row r="3127" spans="1:8" x14ac:dyDescent="0.25">
      <c r="A3127">
        <v>6242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 s="2">
        <f>H3126+$H$2*(Table1[[#This Row],[debug'[0']]]-H3126)</f>
        <v>0.13336618933230523</v>
      </c>
    </row>
    <row r="3128" spans="1:8" x14ac:dyDescent="0.25">
      <c r="A3128">
        <v>6244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 s="2">
        <f>H3127+$H$2*(Table1[[#This Row],[debug'[0']]]-H3127)</f>
        <v>0.12079672211299616</v>
      </c>
    </row>
    <row r="3129" spans="1:8" x14ac:dyDescent="0.25">
      <c r="A3129">
        <v>6246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 s="2">
        <f>H3128+$H$2*(Table1[[#This Row],[debug'[0']]]-H3128)</f>
        <v>0.10941189926995867</v>
      </c>
    </row>
    <row r="3130" spans="1:8" x14ac:dyDescent="0.25">
      <c r="A3130">
        <v>6248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 s="2">
        <f>H3129+$H$2*(Table1[[#This Row],[debug'[0']]]-H3129)</f>
        <v>9.9100070701104409E-2</v>
      </c>
    </row>
    <row r="3131" spans="1:8" x14ac:dyDescent="0.25">
      <c r="A3131">
        <v>6250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 s="2">
        <f>H3130+$H$2*(Table1[[#This Row],[debug'[0']]]-H3130)</f>
        <v>8.9760109078559844E-2</v>
      </c>
    </row>
    <row r="3132" spans="1:8" x14ac:dyDescent="0.25">
      <c r="A3132">
        <v>6252</v>
      </c>
      <c r="B3132">
        <v>1</v>
      </c>
      <c r="C3132">
        <v>0</v>
      </c>
      <c r="D3132">
        <v>0</v>
      </c>
      <c r="E3132">
        <v>0</v>
      </c>
      <c r="F3132">
        <v>0</v>
      </c>
      <c r="G3132">
        <v>0</v>
      </c>
      <c r="H3132" s="2">
        <f>H3131+$H$2*(Table1[[#This Row],[debug'[0']]]-H3131)</f>
        <v>0.17554819770825497</v>
      </c>
    </row>
    <row r="3133" spans="1:8" x14ac:dyDescent="0.25">
      <c r="A3133">
        <v>6254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 s="2">
        <f>H3132+$H$2*(Table1[[#This Row],[debug'[0']]]-H3132)</f>
        <v>0.1590031698601195</v>
      </c>
    </row>
    <row r="3134" spans="1:8" x14ac:dyDescent="0.25">
      <c r="A3134">
        <v>6256</v>
      </c>
      <c r="B3134">
        <v>1</v>
      </c>
      <c r="C3134">
        <v>-1</v>
      </c>
      <c r="D3134">
        <v>0</v>
      </c>
      <c r="E3134">
        <v>0</v>
      </c>
      <c r="F3134">
        <v>0</v>
      </c>
      <c r="G3134">
        <v>0</v>
      </c>
      <c r="H3134" s="2">
        <f>H3133+$H$2*(Table1[[#This Row],[debug'[0']]]-H3133)</f>
        <v>0.23826525375791205</v>
      </c>
    </row>
    <row r="3135" spans="1:8" x14ac:dyDescent="0.25">
      <c r="A3135">
        <v>6258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 s="2">
        <f>H3134+$H$2*(Table1[[#This Row],[debug'[0']]]-H3134)</f>
        <v>0.21580928263356511</v>
      </c>
    </row>
    <row r="3136" spans="1:8" x14ac:dyDescent="0.25">
      <c r="A3136">
        <v>6260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 s="2">
        <f>H3135+$H$2*(Table1[[#This Row],[debug'[0']]]-H3135)</f>
        <v>0.28971751653431616</v>
      </c>
    </row>
    <row r="3137" spans="1:8" x14ac:dyDescent="0.25">
      <c r="A3137">
        <v>6262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 s="2">
        <f>H3136+$H$2*(Table1[[#This Row],[debug'[0']]]-H3136)</f>
        <v>0.26241228388750154</v>
      </c>
    </row>
    <row r="3138" spans="1:8" x14ac:dyDescent="0.25">
      <c r="A3138">
        <v>6264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 s="2">
        <f>H3137+$H$2*(Table1[[#This Row],[debug'[0']]]-H3137)</f>
        <v>0.23768050878932073</v>
      </c>
    </row>
    <row r="3139" spans="1:8" x14ac:dyDescent="0.25">
      <c r="A3139">
        <v>6266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 s="2">
        <f>H3138+$H$2*(Table1[[#This Row],[debug'[0']]]-H3138)</f>
        <v>0.21527964857990031</v>
      </c>
    </row>
    <row r="3140" spans="1:8" x14ac:dyDescent="0.25">
      <c r="A3140">
        <v>6268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 s="2">
        <f>H3139+$H$2*(Table1[[#This Row],[debug'[0']]]-H3139)</f>
        <v>0.19499001970652011</v>
      </c>
    </row>
    <row r="3141" spans="1:8" x14ac:dyDescent="0.25">
      <c r="A3141">
        <v>6270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 s="2">
        <f>H3140+$H$2*(Table1[[#This Row],[debug'[0']]]-H3140)</f>
        <v>0.17661264330352014</v>
      </c>
    </row>
    <row r="3142" spans="1:8" x14ac:dyDescent="0.25">
      <c r="A3142">
        <v>6272</v>
      </c>
      <c r="B3142">
        <v>0</v>
      </c>
      <c r="C3142">
        <v>1</v>
      </c>
      <c r="D3142">
        <v>0</v>
      </c>
      <c r="E3142">
        <v>0</v>
      </c>
      <c r="F3142">
        <v>0</v>
      </c>
      <c r="G3142">
        <v>0</v>
      </c>
      <c r="H3142" s="2">
        <f>H3141+$H$2*(Table1[[#This Row],[debug'[0']]]-H3141)</f>
        <v>0.15996729382151773</v>
      </c>
    </row>
    <row r="3143" spans="1:8" x14ac:dyDescent="0.25">
      <c r="A3143">
        <v>6274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 s="2">
        <f>H3142+$H$2*(Table1[[#This Row],[debug'[0']]]-H3142)</f>
        <v>0.14489073156898813</v>
      </c>
    </row>
    <row r="3144" spans="1:8" x14ac:dyDescent="0.25">
      <c r="A3144">
        <v>6276</v>
      </c>
      <c r="B3144">
        <v>0</v>
      </c>
      <c r="C3144">
        <v>1</v>
      </c>
      <c r="D3144">
        <v>0</v>
      </c>
      <c r="E3144">
        <v>0</v>
      </c>
      <c r="F3144">
        <v>0</v>
      </c>
      <c r="G3144">
        <v>0</v>
      </c>
      <c r="H3144" s="2">
        <f>H3143+$H$2*(Table1[[#This Row],[debug'[0']]]-H3143)</f>
        <v>0.13123510183287662</v>
      </c>
    </row>
    <row r="3145" spans="1:8" x14ac:dyDescent="0.25">
      <c r="A3145">
        <v>6278</v>
      </c>
      <c r="B3145">
        <v>0</v>
      </c>
      <c r="C3145">
        <v>1</v>
      </c>
      <c r="D3145">
        <v>0</v>
      </c>
      <c r="E3145">
        <v>0</v>
      </c>
      <c r="F3145">
        <v>0</v>
      </c>
      <c r="G3145">
        <v>0</v>
      </c>
      <c r="H3145" s="2">
        <f>H3144+$H$2*(Table1[[#This Row],[debug'[0']]]-H3144)</f>
        <v>0.11886648487853842</v>
      </c>
    </row>
    <row r="3146" spans="1:8" x14ac:dyDescent="0.25">
      <c r="A3146">
        <v>6280</v>
      </c>
      <c r="B3146">
        <v>-1</v>
      </c>
      <c r="C3146">
        <v>1</v>
      </c>
      <c r="D3146">
        <v>-1</v>
      </c>
      <c r="E3146">
        <v>0</v>
      </c>
      <c r="F3146">
        <v>0</v>
      </c>
      <c r="G3146">
        <v>0</v>
      </c>
      <c r="H3146" s="2">
        <f>H3145+$H$2*(Table1[[#This Row],[debug'[0']]]-H3145)</f>
        <v>1.3415803001270876E-2</v>
      </c>
    </row>
    <row r="3147" spans="1:8" x14ac:dyDescent="0.25">
      <c r="A3147">
        <v>6282</v>
      </c>
      <c r="B3147">
        <v>-1</v>
      </c>
      <c r="C3147">
        <v>1</v>
      </c>
      <c r="D3147">
        <v>0</v>
      </c>
      <c r="E3147">
        <v>0</v>
      </c>
      <c r="F3147">
        <v>0</v>
      </c>
      <c r="G3147">
        <v>0</v>
      </c>
      <c r="H3147" s="2">
        <f>H3146+$H$2*(Table1[[#This Row],[debug'[0']]]-H3146)</f>
        <v>-8.2096386250946937E-2</v>
      </c>
    </row>
    <row r="3148" spans="1:8" x14ac:dyDescent="0.25">
      <c r="A3148">
        <v>6284</v>
      </c>
      <c r="B3148">
        <v>-1</v>
      </c>
      <c r="C3148">
        <v>1</v>
      </c>
      <c r="D3148">
        <v>0</v>
      </c>
      <c r="E3148">
        <v>0</v>
      </c>
      <c r="F3148">
        <v>0</v>
      </c>
      <c r="G3148">
        <v>0</v>
      </c>
      <c r="H3148" s="2">
        <f>H3147+$H$2*(Table1[[#This Row],[debug'[0']]]-H3147)</f>
        <v>-0.16860676374067338</v>
      </c>
    </row>
    <row r="3149" spans="1:8" x14ac:dyDescent="0.25">
      <c r="A3149">
        <v>6286</v>
      </c>
      <c r="B3149">
        <v>0</v>
      </c>
      <c r="C3149">
        <v>1</v>
      </c>
      <c r="D3149">
        <v>0</v>
      </c>
      <c r="E3149">
        <v>0</v>
      </c>
      <c r="F3149">
        <v>0</v>
      </c>
      <c r="G3149">
        <v>0</v>
      </c>
      <c r="H3149" s="2">
        <f>H3148+$H$2*(Table1[[#This Row],[debug'[0']]]-H3148)</f>
        <v>-0.15271595063127591</v>
      </c>
    </row>
    <row r="3150" spans="1:8" x14ac:dyDescent="0.25">
      <c r="A3150">
        <v>6288</v>
      </c>
      <c r="B3150">
        <v>-1</v>
      </c>
      <c r="C3150">
        <v>1</v>
      </c>
      <c r="D3150">
        <v>0</v>
      </c>
      <c r="E3150">
        <v>0</v>
      </c>
      <c r="F3150">
        <v>0</v>
      </c>
      <c r="G3150">
        <v>0</v>
      </c>
      <c r="H3150" s="2">
        <f>H3149+$H$2*(Table1[[#This Row],[debug'[0']]]-H3149)</f>
        <v>-0.23257059098129376</v>
      </c>
    </row>
    <row r="3151" spans="1:8" x14ac:dyDescent="0.25">
      <c r="A3151">
        <v>6290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 s="2">
        <f>H3150+$H$2*(Table1[[#This Row],[debug'[0']]]-H3150)</f>
        <v>-0.21065132917925769</v>
      </c>
    </row>
    <row r="3152" spans="1:8" x14ac:dyDescent="0.25">
      <c r="A3152">
        <v>6292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 s="2">
        <f>H3151+$H$2*(Table1[[#This Row],[debug'[0']]]-H3151)</f>
        <v>-0.19079790913270325</v>
      </c>
    </row>
    <row r="3153" spans="1:8" x14ac:dyDescent="0.25">
      <c r="A3153">
        <v>6294</v>
      </c>
      <c r="B3153">
        <v>0</v>
      </c>
      <c r="C3153">
        <v>-1</v>
      </c>
      <c r="D3153">
        <v>0</v>
      </c>
      <c r="E3153">
        <v>0</v>
      </c>
      <c r="F3153">
        <v>0</v>
      </c>
      <c r="G3153">
        <v>0</v>
      </c>
      <c r="H3153" s="2">
        <f>H3152+$H$2*(Table1[[#This Row],[debug'[0']]]-H3152)</f>
        <v>-0.17281562984315546</v>
      </c>
    </row>
    <row r="3154" spans="1:8" x14ac:dyDescent="0.25">
      <c r="A3154">
        <v>6296</v>
      </c>
      <c r="B3154">
        <v>0</v>
      </c>
      <c r="C3154">
        <v>-1</v>
      </c>
      <c r="D3154">
        <v>0</v>
      </c>
      <c r="E3154">
        <v>0</v>
      </c>
      <c r="F3154">
        <v>0</v>
      </c>
      <c r="G3154">
        <v>0</v>
      </c>
      <c r="H3154" s="2">
        <f>H3153+$H$2*(Table1[[#This Row],[debug'[0']]]-H3153)</f>
        <v>-0.15652814044893296</v>
      </c>
    </row>
    <row r="3155" spans="1:8" x14ac:dyDescent="0.25">
      <c r="A3155">
        <v>6298</v>
      </c>
      <c r="B3155">
        <v>0</v>
      </c>
      <c r="C3155">
        <v>-1</v>
      </c>
      <c r="D3155">
        <v>0</v>
      </c>
      <c r="E3155">
        <v>0</v>
      </c>
      <c r="F3155">
        <v>0</v>
      </c>
      <c r="G3155">
        <v>0</v>
      </c>
      <c r="H3155" s="2">
        <f>H3154+$H$2*(Table1[[#This Row],[debug'[0']]]-H3154)</f>
        <v>-0.14177571076549977</v>
      </c>
    </row>
    <row r="3156" spans="1:8" x14ac:dyDescent="0.25">
      <c r="A3156">
        <v>6300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 s="2">
        <f>H3155+$H$2*(Table1[[#This Row],[debug'[0']]]-H3155)</f>
        <v>-0.12841366482354882</v>
      </c>
    </row>
    <row r="3157" spans="1:8" x14ac:dyDescent="0.25">
      <c r="A3157">
        <v>6302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 s="2">
        <f>H3156+$H$2*(Table1[[#This Row],[debug'[0']]]-H3156)</f>
        <v>-0.11631096204264274</v>
      </c>
    </row>
    <row r="3158" spans="1:8" x14ac:dyDescent="0.25">
      <c r="A3158">
        <v>6304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 s="2">
        <f>H3157+$H$2*(Table1[[#This Row],[debug'[0']]]-H3157)</f>
        <v>-0.10534891212608891</v>
      </c>
    </row>
    <row r="3159" spans="1:8" x14ac:dyDescent="0.25">
      <c r="A3159">
        <v>6306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 s="2">
        <f>H3158+$H$2*(Table1[[#This Row],[debug'[0']]]-H3158)</f>
        <v>-9.5420011074118974E-2</v>
      </c>
    </row>
    <row r="3160" spans="1:8" x14ac:dyDescent="0.25">
      <c r="A3160">
        <v>6308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 s="2">
        <f>H3159+$H$2*(Table1[[#This Row],[debug'[0']]]-H3159)</f>
        <v>-8.6426886900241709E-2</v>
      </c>
    </row>
    <row r="3161" spans="1:8" x14ac:dyDescent="0.25">
      <c r="A3161">
        <v>6310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 s="2">
        <f>H3160+$H$2*(Table1[[#This Row],[debug'[0']]]-H3160)</f>
        <v>1.5966434896205139E-2</v>
      </c>
    </row>
    <row r="3162" spans="1:8" x14ac:dyDescent="0.25">
      <c r="A3162">
        <v>6312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 s="2">
        <f>H3161+$H$2*(Table1[[#This Row],[debug'[0']]]-H3161)</f>
        <v>0.10870941346668078</v>
      </c>
    </row>
    <row r="3163" spans="1:8" x14ac:dyDescent="0.25">
      <c r="A3163">
        <v>6314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 s="2">
        <f>H3162+$H$2*(Table1[[#This Row],[debug'[0']]]-H3162)</f>
        <v>0.19271157223268517</v>
      </c>
    </row>
    <row r="3164" spans="1:8" x14ac:dyDescent="0.25">
      <c r="A3164">
        <v>6316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0</v>
      </c>
      <c r="H3164" s="2">
        <f>H3163+$H$2*(Table1[[#This Row],[debug'[0']]]-H3163)</f>
        <v>0.1745489344450469</v>
      </c>
    </row>
    <row r="3165" spans="1:8" x14ac:dyDescent="0.25">
      <c r="A3165">
        <v>6318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 s="2">
        <f>H3164+$H$2*(Table1[[#This Row],[debug'[0']]]-H3164)</f>
        <v>0.25234586454840613</v>
      </c>
    </row>
    <row r="3166" spans="1:8" x14ac:dyDescent="0.25">
      <c r="A3166">
        <v>6320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 s="2">
        <f>H3165+$H$2*(Table1[[#This Row],[debug'[0']]]-H3165)</f>
        <v>0.228562827121535</v>
      </c>
    </row>
    <row r="3167" spans="1:8" x14ac:dyDescent="0.25">
      <c r="A3167">
        <v>6322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 s="2">
        <f>H3166+$H$2*(Table1[[#This Row],[debug'[0']]]-H3166)</f>
        <v>0.30126906777216694</v>
      </c>
    </row>
    <row r="3168" spans="1:8" x14ac:dyDescent="0.25">
      <c r="A3168">
        <v>6324</v>
      </c>
      <c r="B3168">
        <v>0</v>
      </c>
      <c r="C3168">
        <v>-1</v>
      </c>
      <c r="D3168">
        <v>0</v>
      </c>
      <c r="E3168">
        <v>0</v>
      </c>
      <c r="F3168">
        <v>0</v>
      </c>
      <c r="G3168">
        <v>0</v>
      </c>
      <c r="H3168" s="2">
        <f>H3167+$H$2*(Table1[[#This Row],[debug'[0']]]-H3167)</f>
        <v>0.27287512707016037</v>
      </c>
    </row>
    <row r="3169" spans="1:8" x14ac:dyDescent="0.25">
      <c r="A3169">
        <v>6326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 s="2">
        <f>H3168+$H$2*(Table1[[#This Row],[debug'[0']]]-H3168)</f>
        <v>0.24715725223363047</v>
      </c>
    </row>
    <row r="3170" spans="1:8" x14ac:dyDescent="0.25">
      <c r="A3170">
        <v>6328</v>
      </c>
      <c r="B3170">
        <v>-1</v>
      </c>
      <c r="C3170">
        <v>-1</v>
      </c>
      <c r="D3170">
        <v>0</v>
      </c>
      <c r="E3170">
        <v>0</v>
      </c>
      <c r="F3170">
        <v>0</v>
      </c>
      <c r="G3170">
        <v>0</v>
      </c>
      <c r="H3170" s="2">
        <f>H3169+$H$2*(Table1[[#This Row],[debug'[0']]]-H3169)</f>
        <v>0.12961545038897829</v>
      </c>
    </row>
    <row r="3171" spans="1:8" x14ac:dyDescent="0.25">
      <c r="A3171">
        <v>6330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 s="2">
        <f>H3170+$H$2*(Table1[[#This Row],[debug'[0']]]-H3170)</f>
        <v>0.1173994819869659</v>
      </c>
    </row>
    <row r="3172" spans="1:8" x14ac:dyDescent="0.25">
      <c r="A3172">
        <v>6332</v>
      </c>
      <c r="B3172">
        <v>-1</v>
      </c>
      <c r="C3172">
        <v>-1</v>
      </c>
      <c r="D3172">
        <v>0</v>
      </c>
      <c r="E3172">
        <v>0</v>
      </c>
      <c r="F3172">
        <v>0</v>
      </c>
      <c r="G3172">
        <v>0</v>
      </c>
      <c r="H3172" s="2">
        <f>H3171+$H$2*(Table1[[#This Row],[debug'[0']]]-H3171)</f>
        <v>1.2087061874907129E-2</v>
      </c>
    </row>
    <row r="3173" spans="1:8" x14ac:dyDescent="0.25">
      <c r="A3173">
        <v>6334</v>
      </c>
      <c r="B3173">
        <v>0</v>
      </c>
      <c r="C3173">
        <v>-1</v>
      </c>
      <c r="D3173">
        <v>0</v>
      </c>
      <c r="E3173">
        <v>0</v>
      </c>
      <c r="F3173">
        <v>0</v>
      </c>
      <c r="G3173">
        <v>0</v>
      </c>
      <c r="H3173" s="2">
        <f>H3172+$H$2*(Table1[[#This Row],[debug'[0']]]-H3172)</f>
        <v>1.0947883131216325E-2</v>
      </c>
    </row>
    <row r="3174" spans="1:8" x14ac:dyDescent="0.25">
      <c r="A3174">
        <v>6336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 s="2">
        <f>H3173+$H$2*(Table1[[#This Row],[debug'[0']]]-H3173)</f>
        <v>9.91606945469466E-3</v>
      </c>
    </row>
    <row r="3175" spans="1:8" x14ac:dyDescent="0.25">
      <c r="A3175">
        <v>6338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 s="2">
        <f>H3174+$H$2*(Table1[[#This Row],[debug'[0']]]-H3174)</f>
        <v>8.981501926154014E-3</v>
      </c>
    </row>
    <row r="3176" spans="1:8" x14ac:dyDescent="0.25">
      <c r="A3176">
        <v>6340</v>
      </c>
      <c r="B3176">
        <v>1</v>
      </c>
      <c r="C3176">
        <v>1</v>
      </c>
      <c r="D3176">
        <v>0</v>
      </c>
      <c r="E3176">
        <v>0</v>
      </c>
      <c r="F3176">
        <v>0</v>
      </c>
      <c r="G3176">
        <v>0</v>
      </c>
      <c r="H3176" s="2">
        <f>H3175+$H$2*(Table1[[#This Row],[debug'[0']]]-H3175)</f>
        <v>0.10238279491976557</v>
      </c>
    </row>
    <row r="3177" spans="1:8" x14ac:dyDescent="0.25">
      <c r="A3177">
        <v>6342</v>
      </c>
      <c r="B3177">
        <v>0</v>
      </c>
      <c r="C3177">
        <v>1</v>
      </c>
      <c r="D3177">
        <v>0</v>
      </c>
      <c r="E3177">
        <v>0</v>
      </c>
      <c r="F3177">
        <v>0</v>
      </c>
      <c r="G3177">
        <v>0</v>
      </c>
      <c r="H3177" s="2">
        <f>H3176+$H$2*(Table1[[#This Row],[debug'[0']]]-H3176)</f>
        <v>9.2733443828547785E-2</v>
      </c>
    </row>
    <row r="3178" spans="1:8" x14ac:dyDescent="0.25">
      <c r="A3178">
        <v>6344</v>
      </c>
      <c r="B3178">
        <v>0</v>
      </c>
      <c r="C3178">
        <v>1</v>
      </c>
      <c r="D3178">
        <v>0</v>
      </c>
      <c r="E3178">
        <v>0</v>
      </c>
      <c r="F3178">
        <v>0</v>
      </c>
      <c r="G3178">
        <v>0</v>
      </c>
      <c r="H3178" s="2">
        <f>H3177+$H$2*(Table1[[#This Row],[debug'[0']]]-H3177)</f>
        <v>8.3993522652332356E-2</v>
      </c>
    </row>
    <row r="3179" spans="1:8" x14ac:dyDescent="0.25">
      <c r="A3179">
        <v>6346</v>
      </c>
      <c r="B3179">
        <v>0</v>
      </c>
      <c r="C3179">
        <v>1</v>
      </c>
      <c r="D3179">
        <v>0</v>
      </c>
      <c r="E3179">
        <v>0</v>
      </c>
      <c r="F3179">
        <v>0</v>
      </c>
      <c r="G3179">
        <v>0</v>
      </c>
      <c r="H3179" s="2">
        <f>H3178+$H$2*(Table1[[#This Row],[debug'[0']]]-H3178)</f>
        <v>7.6077319640921501E-2</v>
      </c>
    </row>
    <row r="3180" spans="1:8" x14ac:dyDescent="0.25">
      <c r="A3180">
        <v>6348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 s="2">
        <f>H3179+$H$2*(Table1[[#This Row],[debug'[0']]]-H3179)</f>
        <v>6.8907201186259856E-2</v>
      </c>
    </row>
    <row r="3181" spans="1:8" x14ac:dyDescent="0.25">
      <c r="A3181">
        <v>6350</v>
      </c>
      <c r="B3181">
        <v>0</v>
      </c>
      <c r="C3181">
        <v>1</v>
      </c>
      <c r="D3181">
        <v>0</v>
      </c>
      <c r="E3181">
        <v>0</v>
      </c>
      <c r="F3181">
        <v>0</v>
      </c>
      <c r="G3181">
        <v>0</v>
      </c>
      <c r="H3181" s="2">
        <f>H3180+$H$2*(Table1[[#This Row],[debug'[0']]]-H3180)</f>
        <v>6.2412850475474221E-2</v>
      </c>
    </row>
    <row r="3182" spans="1:8" x14ac:dyDescent="0.25">
      <c r="A3182">
        <v>6352</v>
      </c>
      <c r="B3182">
        <v>0</v>
      </c>
      <c r="C3182">
        <v>0</v>
      </c>
      <c r="D3182">
        <v>1</v>
      </c>
      <c r="E3182">
        <v>0</v>
      </c>
      <c r="F3182">
        <v>0</v>
      </c>
      <c r="G3182">
        <v>0</v>
      </c>
      <c r="H3182" s="2">
        <f>H3181+$H$2*(Table1[[#This Row],[debug'[0']]]-H3181)</f>
        <v>5.6530577899173783E-2</v>
      </c>
    </row>
    <row r="3183" spans="1:8" x14ac:dyDescent="0.25">
      <c r="A3183">
        <v>6354</v>
      </c>
      <c r="B3183">
        <v>0</v>
      </c>
      <c r="C3183">
        <v>-1</v>
      </c>
      <c r="D3183">
        <v>0</v>
      </c>
      <c r="E3183">
        <v>0</v>
      </c>
      <c r="F3183">
        <v>0</v>
      </c>
      <c r="G3183">
        <v>0</v>
      </c>
      <c r="H3183" s="2">
        <f>H3182+$H$2*(Table1[[#This Row],[debug'[0']]]-H3182)</f>
        <v>5.1202696452236886E-2</v>
      </c>
    </row>
    <row r="3184" spans="1:8" x14ac:dyDescent="0.25">
      <c r="A3184">
        <v>6356</v>
      </c>
      <c r="B3184">
        <v>0</v>
      </c>
      <c r="C3184">
        <v>-1</v>
      </c>
      <c r="D3184">
        <v>0</v>
      </c>
      <c r="E3184">
        <v>0</v>
      </c>
      <c r="F3184">
        <v>0</v>
      </c>
      <c r="G3184">
        <v>0</v>
      </c>
      <c r="H3184" s="2">
        <f>H3183+$H$2*(Table1[[#This Row],[debug'[0']]]-H3183)</f>
        <v>4.6376956001686821E-2</v>
      </c>
    </row>
    <row r="3185" spans="1:8" x14ac:dyDescent="0.25">
      <c r="A3185">
        <v>6358</v>
      </c>
      <c r="B3185">
        <v>0</v>
      </c>
      <c r="C3185">
        <v>-1</v>
      </c>
      <c r="D3185">
        <v>0</v>
      </c>
      <c r="E3185">
        <v>0</v>
      </c>
      <c r="F3185">
        <v>0</v>
      </c>
      <c r="G3185">
        <v>0</v>
      </c>
      <c r="H3185" s="2">
        <f>H3184+$H$2*(Table1[[#This Row],[debug'[0']]]-H3184)</f>
        <v>4.2006030873564131E-2</v>
      </c>
    </row>
    <row r="3186" spans="1:8" x14ac:dyDescent="0.25">
      <c r="A3186">
        <v>6360</v>
      </c>
      <c r="B3186">
        <v>0</v>
      </c>
      <c r="C3186">
        <v>-1</v>
      </c>
      <c r="D3186">
        <v>0</v>
      </c>
      <c r="E3186">
        <v>0</v>
      </c>
      <c r="F3186">
        <v>0</v>
      </c>
      <c r="G3186">
        <v>0</v>
      </c>
      <c r="H3186" s="2">
        <f>H3185+$H$2*(Table1[[#This Row],[debug'[0']]]-H3185)</f>
        <v>3.8047055733598477E-2</v>
      </c>
    </row>
    <row r="3187" spans="1:8" x14ac:dyDescent="0.25">
      <c r="A3187">
        <v>6362</v>
      </c>
      <c r="B3187">
        <v>0</v>
      </c>
      <c r="C3187">
        <v>-1</v>
      </c>
      <c r="D3187">
        <v>0</v>
      </c>
      <c r="E3187">
        <v>0</v>
      </c>
      <c r="F3187">
        <v>0</v>
      </c>
      <c r="G3187">
        <v>0</v>
      </c>
      <c r="H3187" s="2">
        <f>H3186+$H$2*(Table1[[#This Row],[debug'[0']]]-H3186)</f>
        <v>3.4461205210096643E-2</v>
      </c>
    </row>
    <row r="3188" spans="1:8" x14ac:dyDescent="0.25">
      <c r="A3188">
        <v>6364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0</v>
      </c>
      <c r="H3188" s="2">
        <f>H3187+$H$2*(Table1[[#This Row],[debug'[0']]]-H3187)</f>
        <v>0.12546109274413375</v>
      </c>
    </row>
    <row r="3189" spans="1:8" x14ac:dyDescent="0.25">
      <c r="A3189">
        <v>6366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 s="2">
        <f>H3188+$H$2*(Table1[[#This Row],[debug'[0']]]-H3188)</f>
        <v>0.1136366633258442</v>
      </c>
    </row>
    <row r="3190" spans="1:8" x14ac:dyDescent="0.25">
      <c r="A3190">
        <v>6368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0</v>
      </c>
      <c r="H3190" s="2">
        <f>H3189+$H$2*(Table1[[#This Row],[debug'[0']]]-H3189)</f>
        <v>0.19717443973305013</v>
      </c>
    </row>
    <row r="3191" spans="1:8" x14ac:dyDescent="0.25">
      <c r="A3191">
        <v>6370</v>
      </c>
      <c r="B3191">
        <v>0</v>
      </c>
      <c r="C3191">
        <v>1</v>
      </c>
      <c r="D3191">
        <v>0</v>
      </c>
      <c r="E3191">
        <v>0</v>
      </c>
      <c r="F3191">
        <v>0</v>
      </c>
      <c r="G3191">
        <v>0</v>
      </c>
      <c r="H3191" s="2">
        <f>H3190+$H$2*(Table1[[#This Row],[debug'[0']]]-H3190)</f>
        <v>0.17859118659281911</v>
      </c>
    </row>
    <row r="3192" spans="1:8" x14ac:dyDescent="0.25">
      <c r="A3192">
        <v>6372</v>
      </c>
      <c r="B3192">
        <v>1</v>
      </c>
      <c r="C3192">
        <v>1</v>
      </c>
      <c r="D3192">
        <v>0</v>
      </c>
      <c r="E3192">
        <v>0</v>
      </c>
      <c r="F3192">
        <v>0</v>
      </c>
      <c r="G3192">
        <v>0</v>
      </c>
      <c r="H3192" s="2">
        <f>H3191+$H$2*(Table1[[#This Row],[debug'[0']]]-H3191)</f>
        <v>0.25600714340663638</v>
      </c>
    </row>
    <row r="3193" spans="1:8" x14ac:dyDescent="0.25">
      <c r="A3193">
        <v>6374</v>
      </c>
      <c r="B3193">
        <v>1</v>
      </c>
      <c r="C3193">
        <v>1</v>
      </c>
      <c r="D3193">
        <v>0</v>
      </c>
      <c r="E3193">
        <v>0</v>
      </c>
      <c r="F3193">
        <v>0</v>
      </c>
      <c r="G3193">
        <v>0</v>
      </c>
      <c r="H3193" s="2">
        <f>H3192+$H$2*(Table1[[#This Row],[debug'[0']]]-H3192)</f>
        <v>0.32612681818454625</v>
      </c>
    </row>
    <row r="3194" spans="1:8" x14ac:dyDescent="0.25">
      <c r="A3194">
        <v>6376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 s="2">
        <f>H3193+$H$2*(Table1[[#This Row],[debug'[0']]]-H3193)</f>
        <v>0.2953900897001307</v>
      </c>
    </row>
    <row r="3195" spans="1:8" x14ac:dyDescent="0.25">
      <c r="A3195">
        <v>6378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0</v>
      </c>
      <c r="H3195" s="2">
        <f>H3194+$H$2*(Table1[[#This Row],[debug'[0']]]-H3194)</f>
        <v>0.36179800923546968</v>
      </c>
    </row>
    <row r="3196" spans="1:8" x14ac:dyDescent="0.25">
      <c r="A3196">
        <v>6380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 s="2">
        <f>H3195+$H$2*(Table1[[#This Row],[debug'[0']]]-H3195)</f>
        <v>0.32769935019854279</v>
      </c>
    </row>
    <row r="3197" spans="1:8" x14ac:dyDescent="0.25">
      <c r="A3197">
        <v>6382</v>
      </c>
      <c r="B3197">
        <v>1</v>
      </c>
      <c r="C3197">
        <v>-1</v>
      </c>
      <c r="D3197">
        <v>0</v>
      </c>
      <c r="E3197">
        <v>0</v>
      </c>
      <c r="F3197">
        <v>0</v>
      </c>
      <c r="G3197">
        <v>0</v>
      </c>
      <c r="H3197" s="2">
        <f>H3196+$H$2*(Table1[[#This Row],[debug'[0']]]-H3196)</f>
        <v>0.39106219367113987</v>
      </c>
    </row>
    <row r="3198" spans="1:8" x14ac:dyDescent="0.25">
      <c r="A3198">
        <v>6384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 s="2">
        <f>H3197+$H$2*(Table1[[#This Row],[debug'[0']]]-H3197)</f>
        <v>0.35420545022912103</v>
      </c>
    </row>
    <row r="3199" spans="1:8" x14ac:dyDescent="0.25">
      <c r="A3199">
        <v>6386</v>
      </c>
      <c r="B3199">
        <v>0</v>
      </c>
      <c r="C3199">
        <v>-1</v>
      </c>
      <c r="D3199">
        <v>0</v>
      </c>
      <c r="E3199">
        <v>0</v>
      </c>
      <c r="F3199">
        <v>0</v>
      </c>
      <c r="G3199">
        <v>0</v>
      </c>
      <c r="H3199" s="2">
        <f>H3198+$H$2*(Table1[[#This Row],[debug'[0']]]-H3198)</f>
        <v>0.32082237302008287</v>
      </c>
    </row>
    <row r="3200" spans="1:8" x14ac:dyDescent="0.25">
      <c r="A3200">
        <v>6388</v>
      </c>
      <c r="B3200">
        <v>-1</v>
      </c>
      <c r="C3200">
        <v>0</v>
      </c>
      <c r="D3200">
        <v>0</v>
      </c>
      <c r="E3200">
        <v>0</v>
      </c>
      <c r="F3200">
        <v>0</v>
      </c>
      <c r="G3200">
        <v>0</v>
      </c>
      <c r="H3200" s="2">
        <f>H3199+$H$2*(Table1[[#This Row],[debug'[0']]]-H3199)</f>
        <v>0.19633779710677496</v>
      </c>
    </row>
    <row r="3201" spans="1:8" x14ac:dyDescent="0.25">
      <c r="A3201">
        <v>6390</v>
      </c>
      <c r="B3201">
        <v>0</v>
      </c>
      <c r="C3201">
        <v>-1</v>
      </c>
      <c r="D3201">
        <v>0</v>
      </c>
      <c r="E3201">
        <v>0</v>
      </c>
      <c r="F3201">
        <v>0</v>
      </c>
      <c r="G3201">
        <v>0</v>
      </c>
      <c r="H3201" s="2">
        <f>H3200+$H$2*(Table1[[#This Row],[debug'[0']]]-H3200)</f>
        <v>0.17783339567639553</v>
      </c>
    </row>
    <row r="3202" spans="1:8" x14ac:dyDescent="0.25">
      <c r="A3202">
        <v>6392</v>
      </c>
      <c r="B3202">
        <v>-1</v>
      </c>
      <c r="C3202">
        <v>0</v>
      </c>
      <c r="D3202">
        <v>0</v>
      </c>
      <c r="E3202">
        <v>0</v>
      </c>
      <c r="F3202">
        <v>0</v>
      </c>
      <c r="G3202">
        <v>0</v>
      </c>
      <c r="H3202" s="2">
        <f>H3201+$H$2*(Table1[[#This Row],[debug'[0']]]-H3201)</f>
        <v>6.6825213386105003E-2</v>
      </c>
    </row>
    <row r="3203" spans="1:8" x14ac:dyDescent="0.25">
      <c r="A3203">
        <v>6394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 s="2">
        <f>H3202+$H$2*(Table1[[#This Row],[debug'[0']]]-H3202)</f>
        <v>6.0527085402654272E-2</v>
      </c>
    </row>
    <row r="3204" spans="1:8" x14ac:dyDescent="0.25">
      <c r="A3204">
        <v>6396</v>
      </c>
      <c r="B3204">
        <v>-1</v>
      </c>
      <c r="C3204">
        <v>0</v>
      </c>
      <c r="D3204">
        <v>0</v>
      </c>
      <c r="E3204">
        <v>0</v>
      </c>
      <c r="F3204">
        <v>0</v>
      </c>
      <c r="G3204">
        <v>0</v>
      </c>
      <c r="H3204" s="2">
        <f>H3203+$H$2*(Table1[[#This Row],[debug'[0']]]-H3203)</f>
        <v>-3.9425237610364934E-2</v>
      </c>
    </row>
    <row r="3205" spans="1:8" x14ac:dyDescent="0.25">
      <c r="A3205">
        <v>6398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 s="2">
        <f>H3204+$H$2*(Table1[[#This Row],[debug'[0']]]-H3204)</f>
        <v>-3.5709496505082303E-2</v>
      </c>
    </row>
    <row r="3206" spans="1:8" x14ac:dyDescent="0.25">
      <c r="A3206">
        <v>6400</v>
      </c>
      <c r="B3206">
        <v>-1</v>
      </c>
      <c r="C3206">
        <v>1</v>
      </c>
      <c r="D3206">
        <v>0</v>
      </c>
      <c r="E3206">
        <v>0</v>
      </c>
      <c r="F3206">
        <v>0</v>
      </c>
      <c r="G3206">
        <v>0</v>
      </c>
      <c r="H3206" s="2">
        <f>H3205+$H$2*(Table1[[#This Row],[debug'[0']]]-H3205)</f>
        <v>-0.12659173535626339</v>
      </c>
    </row>
    <row r="3207" spans="1:8" x14ac:dyDescent="0.25">
      <c r="A3207">
        <v>6402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 s="2">
        <f>H3206+$H$2*(Table1[[#This Row],[debug'[0']]]-H3206)</f>
        <v>-0.11466074538225078</v>
      </c>
    </row>
    <row r="3208" spans="1:8" x14ac:dyDescent="0.25">
      <c r="A3208">
        <v>6404</v>
      </c>
      <c r="B3208">
        <v>-1</v>
      </c>
      <c r="C3208">
        <v>1</v>
      </c>
      <c r="D3208">
        <v>0</v>
      </c>
      <c r="E3208">
        <v>0</v>
      </c>
      <c r="F3208">
        <v>0</v>
      </c>
      <c r="G3208">
        <v>0</v>
      </c>
      <c r="H3208" s="2">
        <f>H3207+$H$2*(Table1[[#This Row],[debug'[0']]]-H3207)</f>
        <v>-0.19810200432950431</v>
      </c>
    </row>
    <row r="3209" spans="1:8" x14ac:dyDescent="0.25">
      <c r="A3209">
        <v>6406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0</v>
      </c>
      <c r="H3209" s="2">
        <f>H3208+$H$2*(Table1[[#This Row],[debug'[0']]]-H3208)</f>
        <v>-8.5183550677920994E-2</v>
      </c>
    </row>
    <row r="3210" spans="1:8" x14ac:dyDescent="0.25">
      <c r="A3210">
        <v>6408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 s="2">
        <f>H3209+$H$2*(Table1[[#This Row],[debug'[0']]]-H3209)</f>
        <v>-7.7155190167427487E-2</v>
      </c>
    </row>
    <row r="3211" spans="1:8" x14ac:dyDescent="0.25">
      <c r="A3211">
        <v>6410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 s="2">
        <f>H3210+$H$2*(Table1[[#This Row],[debug'[0']]]-H3210)</f>
        <v>-6.9883484808938079E-2</v>
      </c>
    </row>
    <row r="3212" spans="1:8" x14ac:dyDescent="0.25">
      <c r="A3212">
        <v>6412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 s="2">
        <f>H3211+$H$2*(Table1[[#This Row],[debug'[0']]]-H3211)</f>
        <v>3.0950658073246123E-2</v>
      </c>
    </row>
    <row r="3213" spans="1:8" x14ac:dyDescent="0.25">
      <c r="A3213">
        <v>6414</v>
      </c>
      <c r="B3213">
        <v>-1</v>
      </c>
      <c r="C3213">
        <v>0</v>
      </c>
      <c r="D3213">
        <v>0</v>
      </c>
      <c r="E3213">
        <v>0</v>
      </c>
      <c r="F3213">
        <v>0</v>
      </c>
      <c r="G3213">
        <v>0</v>
      </c>
      <c r="H3213" s="2">
        <f>H3212+$H$2*(Table1[[#This Row],[debug'[0']]]-H3212)</f>
        <v>-6.621415233524805E-2</v>
      </c>
    </row>
    <row r="3214" spans="1:8" x14ac:dyDescent="0.25">
      <c r="A3214">
        <v>6416</v>
      </c>
      <c r="B3214">
        <v>2</v>
      </c>
      <c r="C3214">
        <v>-1</v>
      </c>
      <c r="D3214">
        <v>0</v>
      </c>
      <c r="E3214">
        <v>0</v>
      </c>
      <c r="F3214">
        <v>0</v>
      </c>
      <c r="G3214">
        <v>0</v>
      </c>
      <c r="H3214" s="2">
        <f>H3213+$H$2*(Table1[[#This Row],[debug'[0']]]-H3213)</f>
        <v>0.12852194371634224</v>
      </c>
    </row>
    <row r="3215" spans="1:8" x14ac:dyDescent="0.25">
      <c r="A3215">
        <v>6418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 s="2">
        <f>H3214+$H$2*(Table1[[#This Row],[debug'[0']]]-H3214)</f>
        <v>0.11640903589021198</v>
      </c>
    </row>
    <row r="3216" spans="1:8" x14ac:dyDescent="0.25">
      <c r="A3216">
        <v>6420</v>
      </c>
      <c r="B3216">
        <v>1</v>
      </c>
      <c r="C3216">
        <v>-1</v>
      </c>
      <c r="D3216">
        <v>0</v>
      </c>
      <c r="E3216">
        <v>0</v>
      </c>
      <c r="F3216">
        <v>0</v>
      </c>
      <c r="G3216">
        <v>0</v>
      </c>
      <c r="H3216" s="2">
        <f>H3215+$H$2*(Table1[[#This Row],[debug'[0']]]-H3215)</f>
        <v>0.19968552233898096</v>
      </c>
    </row>
    <row r="3217" spans="1:8" x14ac:dyDescent="0.25">
      <c r="A3217">
        <v>6422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 s="2">
        <f>H3216+$H$2*(Table1[[#This Row],[debug'[0']]]-H3216)</f>
        <v>0.18086560523872947</v>
      </c>
    </row>
    <row r="3218" spans="1:8" x14ac:dyDescent="0.25">
      <c r="A3218">
        <v>6424</v>
      </c>
      <c r="B3218">
        <v>-1</v>
      </c>
      <c r="C3218">
        <v>-1</v>
      </c>
      <c r="D3218">
        <v>0</v>
      </c>
      <c r="E3218">
        <v>0</v>
      </c>
      <c r="F3218">
        <v>0</v>
      </c>
      <c r="G3218">
        <v>0</v>
      </c>
      <c r="H3218" s="2">
        <f>H3217+$H$2*(Table1[[#This Row],[debug'[0']]]-H3217)</f>
        <v>6.9571643929883756E-2</v>
      </c>
    </row>
    <row r="3219" spans="1:8" x14ac:dyDescent="0.25">
      <c r="A3219">
        <v>6426</v>
      </c>
      <c r="B3219">
        <v>-2</v>
      </c>
      <c r="C3219">
        <v>0</v>
      </c>
      <c r="D3219">
        <v>0</v>
      </c>
      <c r="E3219">
        <v>0</v>
      </c>
      <c r="F3219">
        <v>0</v>
      </c>
      <c r="G3219">
        <v>0</v>
      </c>
      <c r="H3219" s="2">
        <f>H3218+$H$2*(Table1[[#This Row],[debug'[0']]]-H3218)</f>
        <v>-0.12548088824955245</v>
      </c>
    </row>
    <row r="3220" spans="1:8" x14ac:dyDescent="0.25">
      <c r="A3220">
        <v>6428</v>
      </c>
      <c r="B3220">
        <v>1</v>
      </c>
      <c r="C3220">
        <v>-1</v>
      </c>
      <c r="D3220">
        <v>0</v>
      </c>
      <c r="E3220">
        <v>0</v>
      </c>
      <c r="F3220">
        <v>0</v>
      </c>
      <c r="G3220">
        <v>0</v>
      </c>
      <c r="H3220" s="2">
        <f>H3219+$H$2*(Table1[[#This Row],[debug'[0']]]-H3219)</f>
        <v>-1.9406813541137186E-2</v>
      </c>
    </row>
    <row r="3221" spans="1:8" x14ac:dyDescent="0.25">
      <c r="A3221">
        <v>6430</v>
      </c>
      <c r="B3221">
        <v>-1</v>
      </c>
      <c r="C3221">
        <v>1</v>
      </c>
      <c r="D3221">
        <v>0</v>
      </c>
      <c r="E3221">
        <v>0</v>
      </c>
      <c r="F3221">
        <v>0</v>
      </c>
      <c r="G3221">
        <v>0</v>
      </c>
      <c r="H3221" s="2">
        <f>H3220+$H$2*(Table1[[#This Row],[debug'[0']]]-H3220)</f>
        <v>-0.11182554406331827</v>
      </c>
    </row>
    <row r="3222" spans="1:8" x14ac:dyDescent="0.25">
      <c r="A3222">
        <v>6432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0</v>
      </c>
      <c r="H3222" s="2">
        <f>H3221+$H$2*(Table1[[#This Row],[debug'[0']]]-H3221)</f>
        <v>-7.0384552242344078E-3</v>
      </c>
    </row>
    <row r="3223" spans="1:8" x14ac:dyDescent="0.25">
      <c r="A3223">
        <v>6434</v>
      </c>
      <c r="B3223">
        <v>-1</v>
      </c>
      <c r="C3223">
        <v>0</v>
      </c>
      <c r="D3223">
        <v>0</v>
      </c>
      <c r="E3223">
        <v>0</v>
      </c>
      <c r="F3223">
        <v>0</v>
      </c>
      <c r="G3223">
        <v>0</v>
      </c>
      <c r="H3223" s="2">
        <f>H3222+$H$2*(Table1[[#This Row],[debug'[0']]]-H3222)</f>
        <v>-0.10062287605517593</v>
      </c>
    </row>
    <row r="3224" spans="1:8" x14ac:dyDescent="0.25">
      <c r="A3224">
        <v>6436</v>
      </c>
      <c r="B3224">
        <v>2</v>
      </c>
      <c r="C3224">
        <v>0</v>
      </c>
      <c r="D3224">
        <v>0</v>
      </c>
      <c r="E3224">
        <v>0</v>
      </c>
      <c r="F3224">
        <v>0</v>
      </c>
      <c r="G3224">
        <v>0</v>
      </c>
      <c r="H3224" s="2">
        <f>H3223+$H$2*(Table1[[#This Row],[debug'[0']]]-H3223)</f>
        <v>9.7356165806152153E-2</v>
      </c>
    </row>
    <row r="3225" spans="1:8" x14ac:dyDescent="0.25">
      <c r="A3225">
        <v>6438</v>
      </c>
      <c r="B3225">
        <v>-1</v>
      </c>
      <c r="C3225">
        <v>0</v>
      </c>
      <c r="D3225">
        <v>0</v>
      </c>
      <c r="E3225">
        <v>0</v>
      </c>
      <c r="F3225">
        <v>0</v>
      </c>
      <c r="G3225">
        <v>0</v>
      </c>
      <c r="H3225" s="2">
        <f>H3224+$H$2*(Table1[[#This Row],[debug'[0']]]-H3224)</f>
        <v>-6.0672162598899571E-3</v>
      </c>
    </row>
    <row r="3226" spans="1:8" x14ac:dyDescent="0.25">
      <c r="A3226">
        <v>6440</v>
      </c>
      <c r="B3226">
        <v>1</v>
      </c>
      <c r="C3226">
        <v>-1</v>
      </c>
      <c r="D3226">
        <v>0</v>
      </c>
      <c r="E3226">
        <v>0</v>
      </c>
      <c r="F3226">
        <v>0</v>
      </c>
      <c r="G3226">
        <v>0</v>
      </c>
      <c r="H3226" s="2">
        <f>H3225+$H$2*(Table1[[#This Row],[debug'[0']]]-H3225)</f>
        <v>8.875238500869817E-2</v>
      </c>
    </row>
    <row r="3227" spans="1:8" x14ac:dyDescent="0.25">
      <c r="A3227">
        <v>6442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 s="2">
        <f>H3226+$H$2*(Table1[[#This Row],[debug'[0']]]-H3226)</f>
        <v>8.0387669786741195E-2</v>
      </c>
    </row>
    <row r="3228" spans="1:8" x14ac:dyDescent="0.25">
      <c r="A3228">
        <v>6444</v>
      </c>
      <c r="B3228">
        <v>-1</v>
      </c>
      <c r="C3228">
        <v>0</v>
      </c>
      <c r="D3228">
        <v>0</v>
      </c>
      <c r="E3228">
        <v>0</v>
      </c>
      <c r="F3228">
        <v>0</v>
      </c>
      <c r="G3228">
        <v>0</v>
      </c>
      <c r="H3228" s="2">
        <f>H3227+$H$2*(Table1[[#This Row],[debug'[0']]]-H3227)</f>
        <v>-2.143646920618944E-2</v>
      </c>
    </row>
    <row r="3229" spans="1:8" x14ac:dyDescent="0.25">
      <c r="A3229">
        <v>6446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  <c r="H3229" s="2">
        <f>H3228+$H$2*(Table1[[#This Row],[debug'[0']]]-H3228)</f>
        <v>7.483165002681641E-2</v>
      </c>
    </row>
    <row r="3230" spans="1:8" x14ac:dyDescent="0.25">
      <c r="A3230">
        <v>6448</v>
      </c>
      <c r="B3230">
        <v>-2</v>
      </c>
      <c r="C3230">
        <v>1</v>
      </c>
      <c r="D3230">
        <v>0</v>
      </c>
      <c r="E3230">
        <v>0</v>
      </c>
      <c r="F3230">
        <v>0</v>
      </c>
      <c r="G3230">
        <v>0</v>
      </c>
      <c r="H3230" s="2">
        <f>H3229+$H$2*(Table1[[#This Row],[debug'[0']]]-H3229)</f>
        <v>-0.12071662604797864</v>
      </c>
    </row>
    <row r="3231" spans="1:8" x14ac:dyDescent="0.25">
      <c r="A3231">
        <v>6450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0</v>
      </c>
      <c r="H3231" s="2">
        <f>H3230+$H$2*(Table1[[#This Row],[debug'[0']]]-H3230)</f>
        <v>-1.5091572473530573E-2</v>
      </c>
    </row>
    <row r="3232" spans="1:8" x14ac:dyDescent="0.25">
      <c r="A3232">
        <v>6452</v>
      </c>
      <c r="B3232">
        <v>-2</v>
      </c>
      <c r="C3232">
        <v>1</v>
      </c>
      <c r="D3232">
        <v>0</v>
      </c>
      <c r="E3232">
        <v>0</v>
      </c>
      <c r="F3232">
        <v>0</v>
      </c>
      <c r="G3232">
        <v>0</v>
      </c>
      <c r="H3232" s="2">
        <f>H3231+$H$2*(Table1[[#This Row],[debug'[0']]]-H3231)</f>
        <v>-0.20216478449249931</v>
      </c>
    </row>
    <row r="3233" spans="1:8" x14ac:dyDescent="0.25">
      <c r="A3233">
        <v>6454</v>
      </c>
      <c r="B3233">
        <v>-2</v>
      </c>
      <c r="C3233">
        <v>0</v>
      </c>
      <c r="D3233">
        <v>0</v>
      </c>
      <c r="E3233">
        <v>0</v>
      </c>
      <c r="F3233">
        <v>0</v>
      </c>
      <c r="G3233">
        <v>0</v>
      </c>
      <c r="H3233" s="2">
        <f>H3232+$H$2*(Table1[[#This Row],[debug'[0']]]-H3232)</f>
        <v>-0.37160676165460094</v>
      </c>
    </row>
    <row r="3234" spans="1:8" x14ac:dyDescent="0.25">
      <c r="A3234">
        <v>6456</v>
      </c>
      <c r="B3234">
        <v>-1</v>
      </c>
      <c r="C3234">
        <v>1</v>
      </c>
      <c r="D3234">
        <v>0</v>
      </c>
      <c r="E3234">
        <v>0</v>
      </c>
      <c r="F3234">
        <v>0</v>
      </c>
      <c r="G3234">
        <v>0</v>
      </c>
      <c r="H3234" s="2">
        <f>H3233+$H$2*(Table1[[#This Row],[debug'[0']]]-H3233)</f>
        <v>-0.43083142908914307</v>
      </c>
    </row>
    <row r="3235" spans="1:8" x14ac:dyDescent="0.25">
      <c r="A3235">
        <v>6458</v>
      </c>
      <c r="B3235">
        <v>-2</v>
      </c>
      <c r="C3235">
        <v>1</v>
      </c>
      <c r="D3235">
        <v>0</v>
      </c>
      <c r="E3235">
        <v>0</v>
      </c>
      <c r="F3235">
        <v>0</v>
      </c>
      <c r="G3235">
        <v>0</v>
      </c>
      <c r="H3235" s="2">
        <f>H3234+$H$2*(Table1[[#This Row],[debug'[0']]]-H3234)</f>
        <v>-0.57872208272766934</v>
      </c>
    </row>
    <row r="3236" spans="1:8" x14ac:dyDescent="0.25">
      <c r="A3236">
        <v>6460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0</v>
      </c>
      <c r="H3236" s="2">
        <f>H3235+$H$2*(Table1[[#This Row],[debug'[0']]]-H3235)</f>
        <v>-0.42993103181295267</v>
      </c>
    </row>
    <row r="3237" spans="1:8" x14ac:dyDescent="0.25">
      <c r="A3237">
        <v>6462</v>
      </c>
      <c r="B3237">
        <v>-1</v>
      </c>
      <c r="C3237">
        <v>0</v>
      </c>
      <c r="D3237">
        <v>0</v>
      </c>
      <c r="E3237">
        <v>0</v>
      </c>
      <c r="F3237">
        <v>0</v>
      </c>
      <c r="G3237">
        <v>0</v>
      </c>
      <c r="H3237" s="2">
        <f>H3236+$H$2*(Table1[[#This Row],[debug'[0']]]-H3236)</f>
        <v>-0.48365876628783089</v>
      </c>
    </row>
    <row r="3238" spans="1:8" x14ac:dyDescent="0.25">
      <c r="A3238">
        <v>6464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 s="2">
        <f>H3237+$H$2*(Table1[[#This Row],[debug'[0']]]-H3237)</f>
        <v>-0.4380750014774063</v>
      </c>
    </row>
    <row r="3239" spans="1:8" x14ac:dyDescent="0.25">
      <c r="A3239">
        <v>6466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 s="2">
        <f>H3238+$H$2*(Table1[[#This Row],[debug'[0']]]-H3238)</f>
        <v>-0.39678740528652356</v>
      </c>
    </row>
    <row r="3240" spans="1:8" x14ac:dyDescent="0.25">
      <c r="A3240">
        <v>6468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 s="2">
        <f>H3239+$H$2*(Table1[[#This Row],[debug'[0']]]-H3239)</f>
        <v>-0.35939107336197063</v>
      </c>
    </row>
    <row r="3241" spans="1:8" x14ac:dyDescent="0.25">
      <c r="A3241">
        <v>6470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0</v>
      </c>
      <c r="H3241" s="2">
        <f>H3240+$H$2*(Table1[[#This Row],[debug'[0']]]-H3240)</f>
        <v>-0.23127148307908532</v>
      </c>
    </row>
    <row r="3242" spans="1:8" x14ac:dyDescent="0.25">
      <c r="A3242">
        <v>6472</v>
      </c>
      <c r="B3242">
        <v>1</v>
      </c>
      <c r="C3242">
        <v>0</v>
      </c>
      <c r="D3242">
        <v>-1</v>
      </c>
      <c r="E3242">
        <v>0</v>
      </c>
      <c r="F3242">
        <v>0</v>
      </c>
      <c r="G3242">
        <v>0</v>
      </c>
      <c r="H3242" s="2">
        <f>H3241+$H$2*(Table1[[#This Row],[debug'[0']]]-H3241)</f>
        <v>-0.1152268797046094</v>
      </c>
    </row>
    <row r="3243" spans="1:8" x14ac:dyDescent="0.25">
      <c r="A3243">
        <v>6474</v>
      </c>
      <c r="B3243">
        <v>-1</v>
      </c>
      <c r="C3243">
        <v>0</v>
      </c>
      <c r="D3243">
        <v>0</v>
      </c>
      <c r="E3243">
        <v>0</v>
      </c>
      <c r="F3243">
        <v>0</v>
      </c>
      <c r="G3243">
        <v>0</v>
      </c>
      <c r="H3243" s="2">
        <f>H3242+$H$2*(Table1[[#This Row],[debug'[0']]]-H3242)</f>
        <v>-0.19861478174902092</v>
      </c>
    </row>
    <row r="3244" spans="1:8" x14ac:dyDescent="0.25">
      <c r="A3244">
        <v>6476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0</v>
      </c>
      <c r="H3244" s="2">
        <f>H3243+$H$2*(Table1[[#This Row],[debug'[0']]]-H3243)</f>
        <v>-8.564799996421521E-2</v>
      </c>
    </row>
    <row r="3245" spans="1:8" x14ac:dyDescent="0.25">
      <c r="A3245">
        <v>6478</v>
      </c>
      <c r="B3245">
        <v>-1</v>
      </c>
      <c r="C3245">
        <v>0</v>
      </c>
      <c r="D3245">
        <v>0</v>
      </c>
      <c r="E3245">
        <v>0</v>
      </c>
      <c r="F3245">
        <v>0</v>
      </c>
      <c r="G3245">
        <v>0</v>
      </c>
      <c r="H3245" s="2">
        <f>H3244+$H$2*(Table1[[#This Row],[debug'[0']]]-H3244)</f>
        <v>-0.17182364574744186</v>
      </c>
    </row>
    <row r="3246" spans="1:8" x14ac:dyDescent="0.25">
      <c r="A3246">
        <v>6480</v>
      </c>
      <c r="B3246">
        <v>1</v>
      </c>
      <c r="C3246">
        <v>1</v>
      </c>
      <c r="D3246">
        <v>0</v>
      </c>
      <c r="E3246">
        <v>0</v>
      </c>
      <c r="F3246">
        <v>0</v>
      </c>
      <c r="G3246">
        <v>0</v>
      </c>
      <c r="H3246" s="2">
        <f>H3245+$H$2*(Table1[[#This Row],[debug'[0']]]-H3245)</f>
        <v>-6.1381869043952722E-2</v>
      </c>
    </row>
    <row r="3247" spans="1:8" x14ac:dyDescent="0.25">
      <c r="A3247">
        <v>6482</v>
      </c>
      <c r="B3247">
        <v>-2</v>
      </c>
      <c r="C3247">
        <v>1</v>
      </c>
      <c r="D3247">
        <v>0</v>
      </c>
      <c r="E3247">
        <v>0</v>
      </c>
      <c r="F3247">
        <v>0</v>
      </c>
      <c r="G3247">
        <v>0</v>
      </c>
      <c r="H3247" s="2">
        <f>H3246+$H$2*(Table1[[#This Row],[debug'[0']]]-H3246)</f>
        <v>-0.24409232339377751</v>
      </c>
    </row>
    <row r="3248" spans="1:8" x14ac:dyDescent="0.25">
      <c r="A3248">
        <v>6484</v>
      </c>
      <c r="B3248">
        <v>0</v>
      </c>
      <c r="C3248">
        <v>1</v>
      </c>
      <c r="D3248">
        <v>0</v>
      </c>
      <c r="E3248">
        <v>0</v>
      </c>
      <c r="F3248">
        <v>0</v>
      </c>
      <c r="G3248">
        <v>0</v>
      </c>
      <c r="H3248" s="2">
        <f>H3247+$H$2*(Table1[[#This Row],[debug'[0']]]-H3247)</f>
        <v>-0.22108716389463084</v>
      </c>
    </row>
    <row r="3249" spans="1:8" x14ac:dyDescent="0.25">
      <c r="A3249">
        <v>6486</v>
      </c>
      <c r="B3249">
        <v>-2</v>
      </c>
      <c r="C3249">
        <v>2</v>
      </c>
      <c r="D3249">
        <v>0</v>
      </c>
      <c r="E3249">
        <v>0</v>
      </c>
      <c r="F3249">
        <v>0</v>
      </c>
      <c r="G3249">
        <v>0</v>
      </c>
      <c r="H3249" s="2">
        <f>H3248+$H$2*(Table1[[#This Row],[debug'[0']]]-H3248)</f>
        <v>-0.38874574881318719</v>
      </c>
    </row>
    <row r="3250" spans="1:8" x14ac:dyDescent="0.25">
      <c r="A3250">
        <v>6488</v>
      </c>
      <c r="B3250">
        <v>-1</v>
      </c>
      <c r="C3250">
        <v>1</v>
      </c>
      <c r="D3250">
        <v>0</v>
      </c>
      <c r="E3250">
        <v>0</v>
      </c>
      <c r="F3250">
        <v>0</v>
      </c>
      <c r="G3250">
        <v>0</v>
      </c>
      <c r="H3250" s="2">
        <f>H3249+$H$2*(Table1[[#This Row],[debug'[0']]]-H3249)</f>
        <v>-0.44635510476330781</v>
      </c>
    </row>
    <row r="3251" spans="1:8" x14ac:dyDescent="0.25">
      <c r="A3251">
        <v>6490</v>
      </c>
      <c r="B3251">
        <v>-1</v>
      </c>
      <c r="C3251">
        <v>2</v>
      </c>
      <c r="D3251">
        <v>0</v>
      </c>
      <c r="E3251">
        <v>0</v>
      </c>
      <c r="F3251">
        <v>0</v>
      </c>
      <c r="G3251">
        <v>0</v>
      </c>
      <c r="H3251" s="2">
        <f>H3250+$H$2*(Table1[[#This Row],[debug'[0']]]-H3250)</f>
        <v>-0.49853490683050028</v>
      </c>
    </row>
    <row r="3252" spans="1:8" x14ac:dyDescent="0.25">
      <c r="A3252">
        <v>6492</v>
      </c>
      <c r="B3252">
        <v>-1</v>
      </c>
      <c r="C3252">
        <v>1</v>
      </c>
      <c r="D3252">
        <v>1</v>
      </c>
      <c r="E3252">
        <v>0</v>
      </c>
      <c r="F3252">
        <v>0</v>
      </c>
      <c r="G3252">
        <v>0</v>
      </c>
      <c r="H3252" s="2">
        <f>H3251+$H$2*(Table1[[#This Row],[debug'[0']]]-H3251)</f>
        <v>-0.54579687841249092</v>
      </c>
    </row>
    <row r="3253" spans="1:8" x14ac:dyDescent="0.25">
      <c r="A3253">
        <v>6494</v>
      </c>
      <c r="B3253">
        <v>1</v>
      </c>
      <c r="C3253">
        <v>1</v>
      </c>
      <c r="D3253">
        <v>1</v>
      </c>
      <c r="E3253">
        <v>0</v>
      </c>
      <c r="F3253">
        <v>0</v>
      </c>
      <c r="G3253">
        <v>0</v>
      </c>
      <c r="H3253" s="2">
        <f>H3252+$H$2*(Table1[[#This Row],[debug'[0']]]-H3252)</f>
        <v>-0.40010895489760945</v>
      </c>
    </row>
    <row r="3254" spans="1:8" x14ac:dyDescent="0.25">
      <c r="A3254">
        <v>6496</v>
      </c>
      <c r="B3254">
        <v>0</v>
      </c>
      <c r="C3254">
        <v>1</v>
      </c>
      <c r="D3254">
        <v>1</v>
      </c>
      <c r="E3254">
        <v>0</v>
      </c>
      <c r="F3254">
        <v>0</v>
      </c>
      <c r="G3254">
        <v>0</v>
      </c>
      <c r="H3254" s="2">
        <f>H3253+$H$2*(Table1[[#This Row],[debug'[0']]]-H3253)</f>
        <v>-0.36239957429735487</v>
      </c>
    </row>
    <row r="3255" spans="1:8" x14ac:dyDescent="0.25">
      <c r="A3255">
        <v>6498</v>
      </c>
      <c r="B3255">
        <v>2</v>
      </c>
      <c r="C3255">
        <v>0</v>
      </c>
      <c r="D3255">
        <v>1</v>
      </c>
      <c r="E3255">
        <v>0</v>
      </c>
      <c r="F3255">
        <v>0</v>
      </c>
      <c r="G3255">
        <v>0</v>
      </c>
      <c r="H3255" s="2">
        <f>H3254+$H$2*(Table1[[#This Row],[debug'[0']]]-H3254)</f>
        <v>-0.13974865987366814</v>
      </c>
    </row>
    <row r="3256" spans="1:8" x14ac:dyDescent="0.25">
      <c r="A3256">
        <v>6500</v>
      </c>
      <c r="B3256">
        <v>0</v>
      </c>
      <c r="C3256">
        <v>1</v>
      </c>
      <c r="D3256">
        <v>0</v>
      </c>
      <c r="E3256">
        <v>0</v>
      </c>
      <c r="F3256">
        <v>1</v>
      </c>
      <c r="G3256">
        <v>0</v>
      </c>
      <c r="H3256" s="2">
        <f>H3255+$H$2*(Table1[[#This Row],[debug'[0']]]-H3255)</f>
        <v>-0.1265776589774241</v>
      </c>
    </row>
    <row r="3257" spans="1:8" x14ac:dyDescent="0.25">
      <c r="A3257">
        <v>6502</v>
      </c>
      <c r="B3257">
        <v>2</v>
      </c>
      <c r="C3257">
        <v>0</v>
      </c>
      <c r="D3257">
        <v>0</v>
      </c>
      <c r="E3257">
        <v>0</v>
      </c>
      <c r="F3257">
        <v>1</v>
      </c>
      <c r="G3257">
        <v>0</v>
      </c>
      <c r="H3257" s="2">
        <f>H3256+$H$2*(Table1[[#This Row],[debug'[0']]]-H3256)</f>
        <v>7.3847563544525541E-2</v>
      </c>
    </row>
    <row r="3258" spans="1:8" x14ac:dyDescent="0.25">
      <c r="A3258">
        <v>6504</v>
      </c>
      <c r="B3258">
        <v>0</v>
      </c>
      <c r="C3258">
        <v>0</v>
      </c>
      <c r="D3258">
        <v>0</v>
      </c>
      <c r="E3258">
        <v>0</v>
      </c>
      <c r="F3258">
        <v>1</v>
      </c>
      <c r="G3258">
        <v>0</v>
      </c>
      <c r="H3258" s="2">
        <f>H3257+$H$2*(Table1[[#This Row],[debug'[0']]]-H3257)</f>
        <v>6.688759465101593E-2</v>
      </c>
    </row>
    <row r="3259" spans="1:8" x14ac:dyDescent="0.25">
      <c r="A3259">
        <v>6506</v>
      </c>
      <c r="B3259">
        <v>0</v>
      </c>
      <c r="C3259">
        <v>-1</v>
      </c>
      <c r="D3259">
        <v>0</v>
      </c>
      <c r="E3259">
        <v>0</v>
      </c>
      <c r="F3259">
        <v>1</v>
      </c>
      <c r="G3259">
        <v>0</v>
      </c>
      <c r="H3259" s="2">
        <f>H3258+$H$2*(Table1[[#This Row],[debug'[0']]]-H3258)</f>
        <v>6.0583587371858226E-2</v>
      </c>
    </row>
    <row r="3260" spans="1:8" x14ac:dyDescent="0.25">
      <c r="A3260">
        <v>6508</v>
      </c>
      <c r="B3260">
        <v>1</v>
      </c>
      <c r="C3260">
        <v>-1</v>
      </c>
      <c r="D3260">
        <v>0</v>
      </c>
      <c r="E3260">
        <v>0</v>
      </c>
      <c r="F3260">
        <v>1</v>
      </c>
      <c r="G3260">
        <v>0</v>
      </c>
      <c r="H3260" s="2">
        <f>H3259+$H$2*(Table1[[#This Row],[debug'[0']]]-H3259)</f>
        <v>0.14912149838908567</v>
      </c>
    </row>
    <row r="3261" spans="1:8" x14ac:dyDescent="0.25">
      <c r="A3261">
        <v>6510</v>
      </c>
      <c r="B3261">
        <v>0</v>
      </c>
      <c r="C3261">
        <v>0</v>
      </c>
      <c r="D3261">
        <v>0</v>
      </c>
      <c r="E3261">
        <v>0</v>
      </c>
      <c r="F3261">
        <v>1</v>
      </c>
      <c r="G3261">
        <v>0</v>
      </c>
      <c r="H3261" s="2">
        <f>H3260+$H$2*(Table1[[#This Row],[debug'[0']]]-H3260)</f>
        <v>0.13506712827414205</v>
      </c>
    </row>
    <row r="3262" spans="1:8" x14ac:dyDescent="0.25">
      <c r="A3262">
        <v>6512</v>
      </c>
      <c r="B3262">
        <v>-1</v>
      </c>
      <c r="C3262">
        <v>-1</v>
      </c>
      <c r="D3262">
        <v>0</v>
      </c>
      <c r="E3262">
        <v>0</v>
      </c>
      <c r="F3262">
        <v>1</v>
      </c>
      <c r="G3262">
        <v>0</v>
      </c>
      <c r="H3262" s="2">
        <f>H3261+$H$2*(Table1[[#This Row],[debug'[0']]]-H3261)</f>
        <v>2.8089571728622822E-2</v>
      </c>
    </row>
    <row r="3263" spans="1:8" x14ac:dyDescent="0.25">
      <c r="A3263">
        <v>6514</v>
      </c>
      <c r="B3263">
        <v>-1</v>
      </c>
      <c r="C3263">
        <v>0</v>
      </c>
      <c r="D3263">
        <v>0</v>
      </c>
      <c r="E3263">
        <v>0</v>
      </c>
      <c r="F3263">
        <v>1</v>
      </c>
      <c r="G3263">
        <v>0</v>
      </c>
      <c r="H3263" s="2">
        <f>H3262+$H$2*(Table1[[#This Row],[debug'[0']]]-H3262)</f>
        <v>-6.880558764462473E-2</v>
      </c>
    </row>
    <row r="3264" spans="1:8" x14ac:dyDescent="0.25">
      <c r="A3264">
        <v>6516</v>
      </c>
      <c r="B3264">
        <v>-2</v>
      </c>
      <c r="C3264">
        <v>1</v>
      </c>
      <c r="D3264">
        <v>0</v>
      </c>
      <c r="E3264">
        <v>0</v>
      </c>
      <c r="F3264">
        <v>1</v>
      </c>
      <c r="G3264">
        <v>0</v>
      </c>
      <c r="H3264" s="2">
        <f>H3263+$H$2*(Table1[[#This Row],[debug'[0']]]-H3263)</f>
        <v>-0.25081637299990384</v>
      </c>
    </row>
    <row r="3265" spans="1:8" x14ac:dyDescent="0.25">
      <c r="A3265">
        <v>6518</v>
      </c>
      <c r="B3265">
        <v>0</v>
      </c>
      <c r="C3265">
        <v>0</v>
      </c>
      <c r="D3265">
        <v>-1</v>
      </c>
      <c r="E3265">
        <v>0</v>
      </c>
      <c r="F3265">
        <v>1</v>
      </c>
      <c r="G3265">
        <v>0</v>
      </c>
      <c r="H3265" s="2">
        <f>H3264+$H$2*(Table1[[#This Row],[debug'[0']]]-H3264)</f>
        <v>-0.22717748675540778</v>
      </c>
    </row>
    <row r="3266" spans="1:8" x14ac:dyDescent="0.25">
      <c r="A3266">
        <v>6520</v>
      </c>
      <c r="B3266">
        <v>-1</v>
      </c>
      <c r="C3266">
        <v>1</v>
      </c>
      <c r="D3266">
        <v>0</v>
      </c>
      <c r="E3266">
        <v>0</v>
      </c>
      <c r="F3266">
        <v>1</v>
      </c>
      <c r="G3266">
        <v>0</v>
      </c>
      <c r="H3266" s="2">
        <f>H3265+$H$2*(Table1[[#This Row],[debug'[0']]]-H3265)</f>
        <v>-0.30001429265954815</v>
      </c>
    </row>
    <row r="3267" spans="1:8" x14ac:dyDescent="0.25">
      <c r="A3267">
        <v>6522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 s="2">
        <f>H3266+$H$2*(Table1[[#This Row],[debug'[0']]]-H3266)</f>
        <v>-0.27173861172581293</v>
      </c>
    </row>
    <row r="3268" spans="1:8" x14ac:dyDescent="0.25">
      <c r="A3268">
        <v>6524</v>
      </c>
      <c r="B3268">
        <v>-1</v>
      </c>
      <c r="C3268">
        <v>1</v>
      </c>
      <c r="D3268">
        <v>0</v>
      </c>
      <c r="E3268">
        <v>0</v>
      </c>
      <c r="F3268">
        <v>0</v>
      </c>
      <c r="G3268">
        <v>0</v>
      </c>
      <c r="H3268" s="2">
        <f>H3267+$H$2*(Table1[[#This Row],[debug'[0']]]-H3267)</f>
        <v>-0.34037563054467163</v>
      </c>
    </row>
    <row r="3269" spans="1:8" x14ac:dyDescent="0.25">
      <c r="A3269">
        <v>6526</v>
      </c>
      <c r="B3269">
        <v>-1</v>
      </c>
      <c r="C3269">
        <v>0</v>
      </c>
      <c r="D3269">
        <v>0</v>
      </c>
      <c r="E3269">
        <v>0</v>
      </c>
      <c r="F3269">
        <v>0</v>
      </c>
      <c r="G3269">
        <v>0</v>
      </c>
      <c r="H3269" s="2">
        <f>H3268+$H$2*(Table1[[#This Row],[debug'[0']]]-H3268)</f>
        <v>-0.40254376274096138</v>
      </c>
    </row>
    <row r="3270" spans="1:8" x14ac:dyDescent="0.25">
      <c r="A3270">
        <v>6528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 s="2">
        <f>H3269+$H$2*(Table1[[#This Row],[debug'[0']]]-H3269)</f>
        <v>-0.36460490690769948</v>
      </c>
    </row>
    <row r="3271" spans="1:8" x14ac:dyDescent="0.25">
      <c r="A3271">
        <v>6530</v>
      </c>
      <c r="B3271">
        <v>0</v>
      </c>
      <c r="C3271">
        <v>0</v>
      </c>
      <c r="D3271">
        <v>1</v>
      </c>
      <c r="E3271">
        <v>0</v>
      </c>
      <c r="F3271">
        <v>0</v>
      </c>
      <c r="G3271">
        <v>0</v>
      </c>
      <c r="H3271" s="2">
        <f>H3270+$H$2*(Table1[[#This Row],[debug'[0']]]-H3270)</f>
        <v>-0.33024170399757891</v>
      </c>
    </row>
    <row r="3272" spans="1:8" x14ac:dyDescent="0.25">
      <c r="A3272">
        <v>6532</v>
      </c>
      <c r="B3272">
        <v>2</v>
      </c>
      <c r="C3272">
        <v>-1</v>
      </c>
      <c r="D3272">
        <v>1</v>
      </c>
      <c r="E3272">
        <v>0</v>
      </c>
      <c r="F3272">
        <v>0</v>
      </c>
      <c r="G3272">
        <v>0</v>
      </c>
      <c r="H3272" s="2">
        <f>H3271+$H$2*(Table1[[#This Row],[debug'[0']]]-H3271)</f>
        <v>-0.11062159744655828</v>
      </c>
    </row>
    <row r="3273" spans="1:8" x14ac:dyDescent="0.25">
      <c r="A3273">
        <v>6534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 s="2">
        <f>H3272+$H$2*(Table1[[#This Row],[debug'[0']]]-H3272)</f>
        <v>-0.10019575751056403</v>
      </c>
    </row>
    <row r="3274" spans="1:8" x14ac:dyDescent="0.25">
      <c r="A3274">
        <v>6536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 s="2">
        <f>H3273+$H$2*(Table1[[#This Row],[debug'[0']]]-H3273)</f>
        <v>-9.0752529839082469E-2</v>
      </c>
    </row>
    <row r="3275" spans="1:8" x14ac:dyDescent="0.25">
      <c r="A3275">
        <v>6538</v>
      </c>
      <c r="B3275">
        <v>0</v>
      </c>
      <c r="C3275">
        <v>-1</v>
      </c>
      <c r="D3275">
        <v>-1</v>
      </c>
      <c r="E3275">
        <v>0</v>
      </c>
      <c r="F3275">
        <v>0</v>
      </c>
      <c r="G3275">
        <v>0</v>
      </c>
      <c r="H3275" s="2">
        <f>H3274+$H$2*(Table1[[#This Row],[debug'[0']]]-H3274)</f>
        <v>-8.2199305407967965E-2</v>
      </c>
    </row>
    <row r="3276" spans="1:8" x14ac:dyDescent="0.25">
      <c r="A3276">
        <v>6540</v>
      </c>
      <c r="B3276">
        <v>2</v>
      </c>
      <c r="C3276">
        <v>0</v>
      </c>
      <c r="D3276">
        <v>0</v>
      </c>
      <c r="E3276">
        <v>0</v>
      </c>
      <c r="F3276">
        <v>0</v>
      </c>
      <c r="G3276">
        <v>0</v>
      </c>
      <c r="H3276" s="2">
        <f>H3275+$H$2*(Table1[[#This Row],[debug'[0']]]-H3275)</f>
        <v>0.11404335582741529</v>
      </c>
    </row>
    <row r="3277" spans="1:8" x14ac:dyDescent="0.25">
      <c r="A3277">
        <v>6542</v>
      </c>
      <c r="B3277">
        <v>1</v>
      </c>
      <c r="C3277">
        <v>-1</v>
      </c>
      <c r="D3277">
        <v>0</v>
      </c>
      <c r="E3277">
        <v>0</v>
      </c>
      <c r="F3277">
        <v>0</v>
      </c>
      <c r="G3277">
        <v>0</v>
      </c>
      <c r="H3277" s="2">
        <f>H3276+$H$2*(Table1[[#This Row],[debug'[0']]]-H3276)</f>
        <v>0.19754280236936506</v>
      </c>
    </row>
    <row r="3278" spans="1:8" x14ac:dyDescent="0.25">
      <c r="A3278">
        <v>6544</v>
      </c>
      <c r="B3278">
        <v>2</v>
      </c>
      <c r="C3278">
        <v>0</v>
      </c>
      <c r="D3278">
        <v>0</v>
      </c>
      <c r="E3278">
        <v>0</v>
      </c>
      <c r="F3278">
        <v>0</v>
      </c>
      <c r="G3278">
        <v>0</v>
      </c>
      <c r="H3278" s="2">
        <f>H3277+$H$2*(Table1[[#This Row],[debug'[0']]]-H3277)</f>
        <v>0.36742039108395852</v>
      </c>
    </row>
    <row r="3279" spans="1:8" x14ac:dyDescent="0.25">
      <c r="A3279">
        <v>6546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 s="2">
        <f>H3278+$H$2*(Table1[[#This Row],[debug'[0']]]-H3278)</f>
        <v>0.33279183504170495</v>
      </c>
    </row>
    <row r="3280" spans="1:8" x14ac:dyDescent="0.25">
      <c r="A3280">
        <v>6548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0</v>
      </c>
      <c r="H3280" s="2">
        <f>H3279+$H$2*(Table1[[#This Row],[debug'[0']]]-H3279)</f>
        <v>0.39567472312514818</v>
      </c>
    </row>
    <row r="3281" spans="1:8" x14ac:dyDescent="0.25">
      <c r="A3281">
        <v>6550</v>
      </c>
      <c r="B3281">
        <v>-1</v>
      </c>
      <c r="C3281">
        <v>1</v>
      </c>
      <c r="D3281">
        <v>0</v>
      </c>
      <c r="E3281">
        <v>0</v>
      </c>
      <c r="F3281">
        <v>0</v>
      </c>
      <c r="G3281">
        <v>0</v>
      </c>
      <c r="H3281" s="2">
        <f>H3280+$H$2*(Table1[[#This Row],[debug'[0']]]-H3280)</f>
        <v>0.26413547941602011</v>
      </c>
    </row>
    <row r="3282" spans="1:8" x14ac:dyDescent="0.25">
      <c r="A3282">
        <v>6552</v>
      </c>
      <c r="B3282">
        <v>0</v>
      </c>
      <c r="C3282">
        <v>1</v>
      </c>
      <c r="D3282">
        <v>0</v>
      </c>
      <c r="E3282">
        <v>0</v>
      </c>
      <c r="F3282">
        <v>0</v>
      </c>
      <c r="G3282">
        <v>0</v>
      </c>
      <c r="H3282" s="2">
        <f>H3281+$H$2*(Table1[[#This Row],[debug'[0']]]-H3281)</f>
        <v>0.23924129696544652</v>
      </c>
    </row>
    <row r="3283" spans="1:8" x14ac:dyDescent="0.25">
      <c r="A3283">
        <v>6554</v>
      </c>
      <c r="B3283">
        <v>-1</v>
      </c>
      <c r="C3283">
        <v>1</v>
      </c>
      <c r="D3283">
        <v>0</v>
      </c>
      <c r="E3283">
        <v>0</v>
      </c>
      <c r="F3283">
        <v>0</v>
      </c>
      <c r="G3283">
        <v>0</v>
      </c>
      <c r="H3283" s="2">
        <f>H3282+$H$2*(Table1[[#This Row],[debug'[0']]]-H3282)</f>
        <v>0.12244555632829451</v>
      </c>
    </row>
    <row r="3284" spans="1:8" x14ac:dyDescent="0.25">
      <c r="A3284">
        <v>6556</v>
      </c>
      <c r="B3284">
        <v>-1</v>
      </c>
      <c r="C3284">
        <v>0</v>
      </c>
      <c r="D3284">
        <v>0</v>
      </c>
      <c r="E3284">
        <v>0</v>
      </c>
      <c r="F3284">
        <v>0</v>
      </c>
      <c r="G3284">
        <v>0</v>
      </c>
      <c r="H3284" s="2">
        <f>H3283+$H$2*(Table1[[#This Row],[debug'[0']]]-H3283)</f>
        <v>1.6657554913830169E-2</v>
      </c>
    </row>
    <row r="3285" spans="1:8" x14ac:dyDescent="0.25">
      <c r="A3285">
        <v>6558</v>
      </c>
      <c r="B3285">
        <v>1</v>
      </c>
      <c r="C3285">
        <v>0</v>
      </c>
      <c r="D3285">
        <v>1</v>
      </c>
      <c r="E3285">
        <v>0</v>
      </c>
      <c r="F3285">
        <v>0</v>
      </c>
      <c r="G3285">
        <v>0</v>
      </c>
      <c r="H3285" s="2">
        <f>H3284+$H$2*(Table1[[#This Row],[debug'[0']]]-H3284)</f>
        <v>0.10933539695720224</v>
      </c>
    </row>
    <row r="3286" spans="1:8" x14ac:dyDescent="0.25">
      <c r="A3286">
        <v>6560</v>
      </c>
      <c r="B3286">
        <v>-1</v>
      </c>
      <c r="C3286">
        <v>0</v>
      </c>
      <c r="D3286">
        <v>1</v>
      </c>
      <c r="E3286">
        <v>0</v>
      </c>
      <c r="F3286">
        <v>0</v>
      </c>
      <c r="G3286">
        <v>0</v>
      </c>
      <c r="H3286" s="2">
        <f>H3285+$H$2*(Table1[[#This Row],[debug'[0']]]-H3285)</f>
        <v>4.7829989537663403E-3</v>
      </c>
    </row>
    <row r="3287" spans="1:8" x14ac:dyDescent="0.25">
      <c r="A3287">
        <v>6562</v>
      </c>
      <c r="B3287">
        <v>1</v>
      </c>
      <c r="C3287">
        <v>0</v>
      </c>
      <c r="D3287">
        <v>1</v>
      </c>
      <c r="E3287">
        <v>0</v>
      </c>
      <c r="F3287">
        <v>0</v>
      </c>
      <c r="G3287">
        <v>0</v>
      </c>
      <c r="H3287" s="2">
        <f>H3286+$H$2*(Table1[[#This Row],[debug'[0']]]-H3286)</f>
        <v>9.8579991530201735E-2</v>
      </c>
    </row>
    <row r="3288" spans="1:8" x14ac:dyDescent="0.25">
      <c r="A3288">
        <v>6564</v>
      </c>
      <c r="B3288">
        <v>-1</v>
      </c>
      <c r="C3288">
        <v>0</v>
      </c>
      <c r="D3288">
        <v>1</v>
      </c>
      <c r="E3288">
        <v>0</v>
      </c>
      <c r="F3288">
        <v>0</v>
      </c>
      <c r="G3288">
        <v>0</v>
      </c>
      <c r="H3288" s="2">
        <f>H3287+$H$2*(Table1[[#This Row],[debug'[0']]]-H3287)</f>
        <v>-4.9587333929588251E-3</v>
      </c>
    </row>
    <row r="3289" spans="1:8" x14ac:dyDescent="0.25">
      <c r="A3289">
        <v>6566</v>
      </c>
      <c r="B3289">
        <v>2</v>
      </c>
      <c r="C3289">
        <v>0</v>
      </c>
      <c r="D3289">
        <v>1</v>
      </c>
      <c r="E3289">
        <v>0</v>
      </c>
      <c r="F3289">
        <v>0</v>
      </c>
      <c r="G3289">
        <v>0</v>
      </c>
      <c r="H3289" s="2">
        <f>H3288+$H$2*(Table1[[#This Row],[debug'[0']]]-H3288)</f>
        <v>0.18400417543438166</v>
      </c>
    </row>
    <row r="3290" spans="1:8" x14ac:dyDescent="0.25">
      <c r="A3290">
        <v>6568</v>
      </c>
      <c r="B3290">
        <v>-1</v>
      </c>
      <c r="C3290">
        <v>0</v>
      </c>
      <c r="D3290">
        <v>0</v>
      </c>
      <c r="E3290">
        <v>0</v>
      </c>
      <c r="F3290">
        <v>0</v>
      </c>
      <c r="G3290">
        <v>0</v>
      </c>
      <c r="H3290" s="2">
        <f>H3289+$H$2*(Table1[[#This Row],[debug'[0']]]-H3289)</f>
        <v>7.2414410853452835E-2</v>
      </c>
    </row>
    <row r="3291" spans="1:8" x14ac:dyDescent="0.25">
      <c r="A3291">
        <v>6570</v>
      </c>
      <c r="B3291">
        <v>1</v>
      </c>
      <c r="C3291">
        <v>-1</v>
      </c>
      <c r="D3291">
        <v>0</v>
      </c>
      <c r="E3291">
        <v>0</v>
      </c>
      <c r="F3291">
        <v>0</v>
      </c>
      <c r="G3291">
        <v>0</v>
      </c>
      <c r="H3291" s="2">
        <f>H3290+$H$2*(Table1[[#This Row],[debug'[0']]]-H3290)</f>
        <v>0.15983729302660943</v>
      </c>
    </row>
    <row r="3292" spans="1:8" x14ac:dyDescent="0.25">
      <c r="A3292">
        <v>6572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 s="2">
        <f>H3291+$H$2*(Table1[[#This Row],[debug'[0']]]-H3291)</f>
        <v>0.23902076266804095</v>
      </c>
    </row>
    <row r="3293" spans="1:8" x14ac:dyDescent="0.25">
      <c r="A3293">
        <v>6574</v>
      </c>
      <c r="B3293">
        <v>1</v>
      </c>
      <c r="C3293">
        <v>-1</v>
      </c>
      <c r="D3293">
        <v>0</v>
      </c>
      <c r="E3293">
        <v>0</v>
      </c>
      <c r="F3293">
        <v>0</v>
      </c>
      <c r="G3293">
        <v>0</v>
      </c>
      <c r="H3293" s="2">
        <f>H3292+$H$2*(Table1[[#This Row],[debug'[0']]]-H3292)</f>
        <v>0.31074136611413433</v>
      </c>
    </row>
    <row r="3294" spans="1:8" x14ac:dyDescent="0.25">
      <c r="A3294">
        <v>6576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 s="2">
        <f>H3293+$H$2*(Table1[[#This Row],[debug'[0']]]-H3293)</f>
        <v>0.28145468232561571</v>
      </c>
    </row>
    <row r="3295" spans="1:8" x14ac:dyDescent="0.25">
      <c r="A3295">
        <v>6578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 s="2">
        <f>H3294+$H$2*(Table1[[#This Row],[debug'[0']]]-H3294)</f>
        <v>0.25492820345623762</v>
      </c>
    </row>
    <row r="3296" spans="1:8" x14ac:dyDescent="0.25">
      <c r="A3296">
        <v>6580</v>
      </c>
      <c r="B3296">
        <v>-2</v>
      </c>
      <c r="C3296">
        <v>0</v>
      </c>
      <c r="D3296">
        <v>0</v>
      </c>
      <c r="E3296">
        <v>0</v>
      </c>
      <c r="F3296">
        <v>0</v>
      </c>
      <c r="G3296">
        <v>0</v>
      </c>
      <c r="H3296" s="2">
        <f>H3295+$H$2*(Table1[[#This Row],[debug'[0']]]-H3295)</f>
        <v>4.2406227105721228E-2</v>
      </c>
    </row>
    <row r="3297" spans="1:8" x14ac:dyDescent="0.25">
      <c r="A3297">
        <v>6582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0</v>
      </c>
      <c r="H3297" s="2">
        <f>H3296+$H$2*(Table1[[#This Row],[debug'[0']]]-H3296)</f>
        <v>0.13265731396716118</v>
      </c>
    </row>
    <row r="3298" spans="1:8" x14ac:dyDescent="0.25">
      <c r="A3298">
        <v>6584</v>
      </c>
      <c r="B3298">
        <v>-1</v>
      </c>
      <c r="C3298">
        <v>1</v>
      </c>
      <c r="D3298">
        <v>0</v>
      </c>
      <c r="E3298">
        <v>0</v>
      </c>
      <c r="F3298">
        <v>0</v>
      </c>
      <c r="G3298">
        <v>0</v>
      </c>
      <c r="H3298" s="2">
        <f>H3297+$H$2*(Table1[[#This Row],[debug'[0']]]-H3297)</f>
        <v>2.5906877069341749E-2</v>
      </c>
    </row>
    <row r="3299" spans="1:8" x14ac:dyDescent="0.25">
      <c r="A3299">
        <v>6586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 s="2">
        <f>H3298+$H$2*(Table1[[#This Row],[debug'[0']]]-H3298)</f>
        <v>0.11771299103668059</v>
      </c>
    </row>
    <row r="3300" spans="1:8" x14ac:dyDescent="0.25">
      <c r="A3300">
        <v>6588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0</v>
      </c>
      <c r="H3300" s="2">
        <f>H3299+$H$2*(Table1[[#This Row],[debug'[0']]]-H3299)</f>
        <v>0.20086658260818688</v>
      </c>
    </row>
    <row r="3301" spans="1:8" x14ac:dyDescent="0.25">
      <c r="A3301">
        <v>6590</v>
      </c>
      <c r="B3301">
        <v>-1</v>
      </c>
      <c r="C3301">
        <v>0</v>
      </c>
      <c r="D3301">
        <v>0</v>
      </c>
      <c r="E3301">
        <v>0</v>
      </c>
      <c r="F3301">
        <v>0</v>
      </c>
      <c r="G3301">
        <v>0</v>
      </c>
      <c r="H3301" s="2">
        <f>H3300+$H$2*(Table1[[#This Row],[debug'[0']]]-H3300)</f>
        <v>8.7687573592286086E-2</v>
      </c>
    </row>
    <row r="3302" spans="1:8" x14ac:dyDescent="0.25">
      <c r="A3302">
        <v>6592</v>
      </c>
      <c r="B3302">
        <v>2</v>
      </c>
      <c r="C3302">
        <v>0</v>
      </c>
      <c r="D3302">
        <v>0</v>
      </c>
      <c r="E3302">
        <v>0</v>
      </c>
      <c r="F3302">
        <v>0</v>
      </c>
      <c r="G3302">
        <v>0</v>
      </c>
      <c r="H3302" s="2">
        <f>H3301+$H$2*(Table1[[#This Row],[debug'[0']]]-H3301)</f>
        <v>0.26791877369741446</v>
      </c>
    </row>
    <row r="3303" spans="1:8" x14ac:dyDescent="0.25">
      <c r="A3303">
        <v>6594</v>
      </c>
      <c r="B3303">
        <v>-1</v>
      </c>
      <c r="C3303">
        <v>0</v>
      </c>
      <c r="D3303">
        <v>0</v>
      </c>
      <c r="E3303">
        <v>0</v>
      </c>
      <c r="F3303">
        <v>0</v>
      </c>
      <c r="G3303">
        <v>0</v>
      </c>
      <c r="H3303" s="2">
        <f>H3302+$H$2*(Table1[[#This Row],[debug'[0']]]-H3302)</f>
        <v>0.14842024455352315</v>
      </c>
    </row>
    <row r="3304" spans="1:8" x14ac:dyDescent="0.25">
      <c r="A3304">
        <v>6596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0</v>
      </c>
      <c r="H3304" s="2">
        <f>H3303+$H$2*(Table1[[#This Row],[debug'[0']]]-H3303)</f>
        <v>0.22867974566321647</v>
      </c>
    </row>
    <row r="3305" spans="1:8" x14ac:dyDescent="0.25">
      <c r="A3305">
        <v>6598</v>
      </c>
      <c r="B3305">
        <v>-2</v>
      </c>
      <c r="C3305">
        <v>0</v>
      </c>
      <c r="D3305">
        <v>0</v>
      </c>
      <c r="E3305">
        <v>0</v>
      </c>
      <c r="F3305">
        <v>0</v>
      </c>
      <c r="G3305">
        <v>0</v>
      </c>
      <c r="H3305" s="2">
        <f>H3304+$H$2*(Table1[[#This Row],[debug'[0']]]-H3304)</f>
        <v>1.8631628177818577E-2</v>
      </c>
    </row>
    <row r="3306" spans="1:8" x14ac:dyDescent="0.25">
      <c r="A3306">
        <v>6600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0</v>
      </c>
      <c r="H3306" s="2">
        <f>H3305+$H$2*(Table1[[#This Row],[debug'[0']]]-H3305)</f>
        <v>0.11112341819927682</v>
      </c>
    </row>
    <row r="3307" spans="1:8" x14ac:dyDescent="0.25">
      <c r="A3307">
        <v>6602</v>
      </c>
      <c r="B3307">
        <v>-1</v>
      </c>
      <c r="C3307">
        <v>0</v>
      </c>
      <c r="D3307">
        <v>1</v>
      </c>
      <c r="E3307">
        <v>0</v>
      </c>
      <c r="F3307">
        <v>0</v>
      </c>
      <c r="G3307">
        <v>0</v>
      </c>
      <c r="H3307" s="2">
        <f>H3306+$H$2*(Table1[[#This Row],[debug'[0']]]-H3306)</f>
        <v>6.4025031638839935E-3</v>
      </c>
    </row>
    <row r="3308" spans="1:8" x14ac:dyDescent="0.25">
      <c r="A3308">
        <v>6604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 s="2">
        <f>H3307+$H$2*(Table1[[#This Row],[debug'[0']]]-H3307)</f>
        <v>5.7990814567566926E-3</v>
      </c>
    </row>
    <row r="3309" spans="1:8" x14ac:dyDescent="0.25">
      <c r="A3309">
        <v>6606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 s="2">
        <f>H3308+$H$2*(Table1[[#This Row],[debug'[0']]]-H3308)</f>
        <v>5.2525309056932236E-3</v>
      </c>
    </row>
    <row r="3310" spans="1:8" x14ac:dyDescent="0.25">
      <c r="A3310">
        <v>6608</v>
      </c>
      <c r="B3310">
        <v>-2</v>
      </c>
      <c r="C3310">
        <v>-1</v>
      </c>
      <c r="D3310">
        <v>0</v>
      </c>
      <c r="E3310">
        <v>0</v>
      </c>
      <c r="F3310">
        <v>0</v>
      </c>
      <c r="G3310">
        <v>0</v>
      </c>
      <c r="H3310" s="2">
        <f>H3309+$H$2*(Table1[[#This Row],[debug'[0']]]-H3309)</f>
        <v>-0.18373806768487674</v>
      </c>
    </row>
    <row r="3311" spans="1:8" x14ac:dyDescent="0.25">
      <c r="A3311">
        <v>6610</v>
      </c>
      <c r="B3311">
        <v>-1</v>
      </c>
      <c r="C3311">
        <v>0</v>
      </c>
      <c r="D3311">
        <v>0</v>
      </c>
      <c r="E3311">
        <v>0</v>
      </c>
      <c r="F3311">
        <v>0</v>
      </c>
      <c r="G3311">
        <v>0</v>
      </c>
      <c r="H3311" s="2">
        <f>H3310+$H$2*(Table1[[#This Row],[debug'[0']]]-H3310)</f>
        <v>-0.26066894238386273</v>
      </c>
    </row>
    <row r="3312" spans="1:8" x14ac:dyDescent="0.25">
      <c r="A3312">
        <v>6612</v>
      </c>
      <c r="B3312">
        <v>-1</v>
      </c>
      <c r="C3312">
        <v>0</v>
      </c>
      <c r="D3312">
        <v>0</v>
      </c>
      <c r="E3312">
        <v>0</v>
      </c>
      <c r="F3312">
        <v>0</v>
      </c>
      <c r="G3312">
        <v>0</v>
      </c>
      <c r="H3312" s="2">
        <f>H3311+$H$2*(Table1[[#This Row],[debug'[0']]]-H3311)</f>
        <v>-0.3303492529591916</v>
      </c>
    </row>
    <row r="3313" spans="1:8" x14ac:dyDescent="0.25">
      <c r="A3313">
        <v>6614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0</v>
      </c>
      <c r="H3313" s="2">
        <f>H3312+$H$2*(Table1[[#This Row],[debug'[0']]]-H3312)</f>
        <v>-0.20496678976503363</v>
      </c>
    </row>
    <row r="3314" spans="1:8" x14ac:dyDescent="0.25">
      <c r="A3314">
        <v>6616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 s="2">
        <f>H3313+$H$2*(Table1[[#This Row],[debug'[0']]]-H3313)</f>
        <v>-9.1401345328668449E-2</v>
      </c>
    </row>
    <row r="3315" spans="1:8" x14ac:dyDescent="0.25">
      <c r="A3315">
        <v>6618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 s="2">
        <f>H3314+$H$2*(Table1[[#This Row],[debug'[0']]]-H3314)</f>
        <v>-8.2786971478285398E-2</v>
      </c>
    </row>
    <row r="3316" spans="1:8" x14ac:dyDescent="0.25">
      <c r="A3316">
        <v>6620</v>
      </c>
      <c r="B3316">
        <v>1</v>
      </c>
      <c r="C3316">
        <v>1</v>
      </c>
      <c r="D3316">
        <v>0</v>
      </c>
      <c r="E3316">
        <v>0</v>
      </c>
      <c r="F3316">
        <v>0</v>
      </c>
      <c r="G3316">
        <v>0</v>
      </c>
      <c r="H3316" s="2">
        <f>H3315+$H$2*(Table1[[#This Row],[debug'[0']]]-H3315)</f>
        <v>1.9263296371682267E-2</v>
      </c>
    </row>
    <row r="3317" spans="1:8" x14ac:dyDescent="0.25">
      <c r="A3317">
        <v>6622</v>
      </c>
      <c r="B3317">
        <v>1</v>
      </c>
      <c r="C3317">
        <v>1</v>
      </c>
      <c r="D3317">
        <v>0</v>
      </c>
      <c r="E3317">
        <v>0</v>
      </c>
      <c r="F3317">
        <v>0</v>
      </c>
      <c r="G3317">
        <v>0</v>
      </c>
      <c r="H3317" s="2">
        <f>H3316+$H$2*(Table1[[#This Row],[debug'[0']]]-H3316)</f>
        <v>0.11169555306842006</v>
      </c>
    </row>
    <row r="3318" spans="1:8" x14ac:dyDescent="0.25">
      <c r="A3318">
        <v>6624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0</v>
      </c>
      <c r="H3318" s="2">
        <f>H3317+$H$2*(Table1[[#This Row],[debug'[0']]]-H3317)</f>
        <v>0.10116849519966814</v>
      </c>
    </row>
    <row r="3319" spans="1:8" x14ac:dyDescent="0.25">
      <c r="A3319">
        <v>6626</v>
      </c>
      <c r="B3319">
        <v>2</v>
      </c>
      <c r="C3319">
        <v>1</v>
      </c>
      <c r="D3319">
        <v>0</v>
      </c>
      <c r="E3319">
        <v>0</v>
      </c>
      <c r="F3319">
        <v>0</v>
      </c>
      <c r="G3319">
        <v>0</v>
      </c>
      <c r="H3319" s="2">
        <f>H3318+$H$2*(Table1[[#This Row],[debug'[0']]]-H3318)</f>
        <v>0.28012914837623537</v>
      </c>
    </row>
    <row r="3320" spans="1:8" x14ac:dyDescent="0.25">
      <c r="A3320">
        <v>6628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 s="2">
        <f>H3319+$H$2*(Table1[[#This Row],[debug'[0']]]-H3319)</f>
        <v>0.25372759813838097</v>
      </c>
    </row>
    <row r="3321" spans="1:8" x14ac:dyDescent="0.25">
      <c r="A3321">
        <v>6630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 s="2">
        <f>H3320+$H$2*(Table1[[#This Row],[debug'[0']]]-H3320)</f>
        <v>0.32406211499633913</v>
      </c>
    </row>
    <row r="3322" spans="1:8" x14ac:dyDescent="0.25">
      <c r="A3322">
        <v>6632</v>
      </c>
      <c r="B3322">
        <v>-1</v>
      </c>
      <c r="C3322">
        <v>-1</v>
      </c>
      <c r="D3322">
        <v>0</v>
      </c>
      <c r="E3322">
        <v>0</v>
      </c>
      <c r="F3322">
        <v>0</v>
      </c>
      <c r="G3322">
        <v>0</v>
      </c>
      <c r="H3322" s="2">
        <f>H3321+$H$2*(Table1[[#This Row],[debug'[0']]]-H3321)</f>
        <v>0.19927220059526723</v>
      </c>
    </row>
    <row r="3323" spans="1:8" x14ac:dyDescent="0.25">
      <c r="A3323">
        <v>6634</v>
      </c>
      <c r="B3323">
        <v>0</v>
      </c>
      <c r="C3323">
        <v>-1</v>
      </c>
      <c r="D3323">
        <v>0</v>
      </c>
      <c r="E3323">
        <v>0</v>
      </c>
      <c r="F3323">
        <v>0</v>
      </c>
      <c r="G3323">
        <v>0</v>
      </c>
      <c r="H3323" s="2">
        <f>H3322+$H$2*(Table1[[#This Row],[debug'[0']]]-H3322)</f>
        <v>0.18049123815162435</v>
      </c>
    </row>
    <row r="3324" spans="1:8" x14ac:dyDescent="0.25">
      <c r="A3324">
        <v>6636</v>
      </c>
      <c r="B3324">
        <v>-1</v>
      </c>
      <c r="C3324">
        <v>-1</v>
      </c>
      <c r="D3324">
        <v>0</v>
      </c>
      <c r="E3324">
        <v>0</v>
      </c>
      <c r="F3324">
        <v>0</v>
      </c>
      <c r="G3324">
        <v>0</v>
      </c>
      <c r="H3324" s="2">
        <f>H3323+$H$2*(Table1[[#This Row],[debug'[0']]]-H3323)</f>
        <v>6.9232560109496494E-2</v>
      </c>
    </row>
    <row r="3325" spans="1:8" x14ac:dyDescent="0.25">
      <c r="A3325">
        <v>6638</v>
      </c>
      <c r="B3325">
        <v>-1</v>
      </c>
      <c r="C3325">
        <v>-1</v>
      </c>
      <c r="D3325">
        <v>0</v>
      </c>
      <c r="E3325">
        <v>0</v>
      </c>
      <c r="F3325">
        <v>0</v>
      </c>
      <c r="G3325">
        <v>0</v>
      </c>
      <c r="H3325" s="2">
        <f>H3324+$H$2*(Table1[[#This Row],[debug'[0']]]-H3324)</f>
        <v>-3.154023456507353E-2</v>
      </c>
    </row>
    <row r="3326" spans="1:8" x14ac:dyDescent="0.25">
      <c r="A3326">
        <v>6640</v>
      </c>
      <c r="B3326">
        <v>-1</v>
      </c>
      <c r="C3326">
        <v>-1</v>
      </c>
      <c r="D3326">
        <v>0</v>
      </c>
      <c r="E3326">
        <v>0</v>
      </c>
      <c r="F3326">
        <v>0</v>
      </c>
      <c r="G3326">
        <v>0</v>
      </c>
      <c r="H3326" s="2">
        <f>H3325+$H$2*(Table1[[#This Row],[debug'[0']]]-H3325)</f>
        <v>-0.12281541709670331</v>
      </c>
    </row>
    <row r="3327" spans="1:8" x14ac:dyDescent="0.25">
      <c r="A3327">
        <v>6642</v>
      </c>
      <c r="B3327">
        <v>-2</v>
      </c>
      <c r="C3327">
        <v>-1</v>
      </c>
      <c r="D3327">
        <v>0</v>
      </c>
      <c r="E3327">
        <v>0</v>
      </c>
      <c r="F3327">
        <v>0</v>
      </c>
      <c r="G3327">
        <v>0</v>
      </c>
      <c r="H3327" s="2">
        <f>H3326+$H$2*(Table1[[#This Row],[debug'[0']]]-H3326)</f>
        <v>-0.2997358959491338</v>
      </c>
    </row>
    <row r="3328" spans="1:8" x14ac:dyDescent="0.25">
      <c r="A3328">
        <v>6644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 s="2">
        <f>H3327+$H$2*(Table1[[#This Row],[debug'[0']]]-H3327)</f>
        <v>-0.27148645328720522</v>
      </c>
    </row>
    <row r="3329" spans="1:8" x14ac:dyDescent="0.25">
      <c r="A3329">
        <v>6646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 s="2">
        <f>H3328+$H$2*(Table1[[#This Row],[debug'[0']]]-H3328)</f>
        <v>-0.24589945787131826</v>
      </c>
    </row>
    <row r="3330" spans="1:8" x14ac:dyDescent="0.25">
      <c r="A3330">
        <v>6648</v>
      </c>
      <c r="B3330">
        <v>0</v>
      </c>
      <c r="C3330">
        <v>1</v>
      </c>
      <c r="D3330">
        <v>0</v>
      </c>
      <c r="E3330">
        <v>0</v>
      </c>
      <c r="F3330">
        <v>0</v>
      </c>
      <c r="G3330">
        <v>0</v>
      </c>
      <c r="H3330" s="2">
        <f>H3329+$H$2*(Table1[[#This Row],[debug'[0']]]-H3329)</f>
        <v>-0.22272397996021087</v>
      </c>
    </row>
    <row r="3331" spans="1:8" x14ac:dyDescent="0.25">
      <c r="A3331">
        <v>6650</v>
      </c>
      <c r="B3331">
        <v>-1</v>
      </c>
      <c r="C3331">
        <v>1</v>
      </c>
      <c r="D3331">
        <v>0</v>
      </c>
      <c r="E3331">
        <v>0</v>
      </c>
      <c r="F3331">
        <v>0</v>
      </c>
      <c r="G3331">
        <v>0</v>
      </c>
      <c r="H3331" s="2">
        <f>H3330+$H$2*(Table1[[#This Row],[debug'[0']]]-H3330)</f>
        <v>-0.29598051899126632</v>
      </c>
    </row>
    <row r="3332" spans="1:8" x14ac:dyDescent="0.25">
      <c r="A3332">
        <v>6652</v>
      </c>
      <c r="B3332">
        <v>-2</v>
      </c>
      <c r="C3332">
        <v>1</v>
      </c>
      <c r="D3332">
        <v>0</v>
      </c>
      <c r="E3332">
        <v>0</v>
      </c>
      <c r="F3332">
        <v>0</v>
      </c>
      <c r="G3332">
        <v>0</v>
      </c>
      <c r="H3332" s="2">
        <f>H3331+$H$2*(Table1[[#This Row],[debug'[0']]]-H3331)</f>
        <v>-0.45658057148459419</v>
      </c>
    </row>
    <row r="3333" spans="1:8" x14ac:dyDescent="0.25">
      <c r="A3333">
        <v>6654</v>
      </c>
      <c r="B3333">
        <v>0</v>
      </c>
      <c r="C3333">
        <v>1</v>
      </c>
      <c r="D3333">
        <v>0</v>
      </c>
      <c r="E3333">
        <v>0</v>
      </c>
      <c r="F3333">
        <v>0</v>
      </c>
      <c r="G3333">
        <v>0</v>
      </c>
      <c r="H3333" s="2">
        <f>H3332+$H$2*(Table1[[#This Row],[debug'[0']]]-H3332)</f>
        <v>-0.41354886641015925</v>
      </c>
    </row>
    <row r="3334" spans="1:8" x14ac:dyDescent="0.25">
      <c r="A3334">
        <v>6656</v>
      </c>
      <c r="B3334">
        <v>-1</v>
      </c>
      <c r="C3334">
        <v>1</v>
      </c>
      <c r="D3334">
        <v>0</v>
      </c>
      <c r="E3334">
        <v>0</v>
      </c>
      <c r="F3334">
        <v>0</v>
      </c>
      <c r="G3334">
        <v>0</v>
      </c>
      <c r="H3334" s="2">
        <f>H3333+$H$2*(Table1[[#This Row],[debug'[0']]]-H3333)</f>
        <v>-0.46882058359941675</v>
      </c>
    </row>
    <row r="3335" spans="1:8" x14ac:dyDescent="0.25">
      <c r="A3335">
        <v>6658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0</v>
      </c>
      <c r="H3335" s="2">
        <f>H3334+$H$2*(Table1[[#This Row],[debug'[0']]]-H3334)</f>
        <v>-0.42463528456078853</v>
      </c>
    </row>
    <row r="3336" spans="1:8" x14ac:dyDescent="0.25">
      <c r="A3336">
        <v>6660</v>
      </c>
      <c r="B3336">
        <v>-1</v>
      </c>
      <c r="C3336">
        <v>1</v>
      </c>
      <c r="D3336">
        <v>0</v>
      </c>
      <c r="E3336">
        <v>0</v>
      </c>
      <c r="F3336">
        <v>0</v>
      </c>
      <c r="G3336">
        <v>0</v>
      </c>
      <c r="H3336" s="2">
        <f>H3335+$H$2*(Table1[[#This Row],[debug'[0']]]-H3335)</f>
        <v>-0.47886213145554679</v>
      </c>
    </row>
    <row r="3337" spans="1:8" x14ac:dyDescent="0.25">
      <c r="A3337">
        <v>6662</v>
      </c>
      <c r="B3337">
        <v>-2</v>
      </c>
      <c r="C3337">
        <v>0</v>
      </c>
      <c r="D3337">
        <v>0</v>
      </c>
      <c r="E3337">
        <v>0</v>
      </c>
      <c r="F3337">
        <v>0</v>
      </c>
      <c r="G3337">
        <v>0</v>
      </c>
      <c r="H3337" s="2">
        <f>H3336+$H$2*(Table1[[#This Row],[debug'[0']]]-H3336)</f>
        <v>-0.62222599804304146</v>
      </c>
    </row>
    <row r="3338" spans="1:8" x14ac:dyDescent="0.25">
      <c r="A3338">
        <v>6664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 s="2">
        <f>H3337+$H$2*(Table1[[#This Row],[debug'[0']]]-H3337)</f>
        <v>-0.56358257931330358</v>
      </c>
    </row>
    <row r="3339" spans="1:8" x14ac:dyDescent="0.25">
      <c r="A3339">
        <v>6666</v>
      </c>
      <c r="B3339">
        <v>-1</v>
      </c>
      <c r="C3339">
        <v>-1</v>
      </c>
      <c r="D3339">
        <v>0</v>
      </c>
      <c r="E3339">
        <v>0</v>
      </c>
      <c r="F3339">
        <v>0</v>
      </c>
      <c r="G3339">
        <v>0</v>
      </c>
      <c r="H3339" s="2">
        <f>H3338+$H$2*(Table1[[#This Row],[debug'[0']]]-H3338)</f>
        <v>-0.60471395219514157</v>
      </c>
    </row>
    <row r="3340" spans="1:8" x14ac:dyDescent="0.25">
      <c r="A3340">
        <v>6668</v>
      </c>
      <c r="B3340">
        <v>0</v>
      </c>
      <c r="C3340">
        <v>-1</v>
      </c>
      <c r="D3340">
        <v>0</v>
      </c>
      <c r="E3340">
        <v>0</v>
      </c>
      <c r="F3340">
        <v>0</v>
      </c>
      <c r="G3340">
        <v>0</v>
      </c>
      <c r="H3340" s="2">
        <f>H3339+$H$2*(Table1[[#This Row],[debug'[0']]]-H3339)</f>
        <v>-0.54772100490295639</v>
      </c>
    </row>
    <row r="3341" spans="1:8" x14ac:dyDescent="0.25">
      <c r="A3341">
        <v>6670</v>
      </c>
      <c r="B3341">
        <v>-1</v>
      </c>
      <c r="C3341">
        <v>0</v>
      </c>
      <c r="D3341">
        <v>1</v>
      </c>
      <c r="E3341">
        <v>0</v>
      </c>
      <c r="F3341">
        <v>0</v>
      </c>
      <c r="G3341">
        <v>0</v>
      </c>
      <c r="H3341" s="2">
        <f>H3340+$H$2*(Table1[[#This Row],[debug'[0']]]-H3340)</f>
        <v>-0.59034729595405178</v>
      </c>
    </row>
    <row r="3342" spans="1:8" x14ac:dyDescent="0.25">
      <c r="A3342">
        <v>6672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 s="2">
        <f>H3341+$H$2*(Table1[[#This Row],[debug'[0']]]-H3341)</f>
        <v>-0.53470837411297634</v>
      </c>
    </row>
    <row r="3343" spans="1:8" x14ac:dyDescent="0.25">
      <c r="A3343">
        <v>6674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 s="2">
        <f>H3342+$H$2*(Table1[[#This Row],[debug'[0']]]-H3342)</f>
        <v>-0.48431329711518828</v>
      </c>
    </row>
    <row r="3344" spans="1:8" x14ac:dyDescent="0.25">
      <c r="A3344">
        <v>6676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 s="2">
        <f>H3343+$H$2*(Table1[[#This Row],[debug'[0']]]-H3343)</f>
        <v>-0.43866784422760052</v>
      </c>
    </row>
    <row r="3345" spans="1:8" x14ac:dyDescent="0.25">
      <c r="A3345">
        <v>6678</v>
      </c>
      <c r="B3345">
        <v>1</v>
      </c>
      <c r="C3345">
        <v>0</v>
      </c>
      <c r="D3345">
        <v>0</v>
      </c>
      <c r="E3345">
        <v>0</v>
      </c>
      <c r="F3345">
        <v>0</v>
      </c>
      <c r="G3345">
        <v>0</v>
      </c>
      <c r="H3345" s="2">
        <f>H3344+$H$2*(Table1[[#This Row],[debug'[0']]]-H3344)</f>
        <v>-0.30307659431616174</v>
      </c>
    </row>
    <row r="3346" spans="1:8" x14ac:dyDescent="0.25">
      <c r="A3346">
        <v>6680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 s="2">
        <f>H3345+$H$2*(Table1[[#This Row],[debug'[0']]]-H3345)</f>
        <v>-0.2745122982508017</v>
      </c>
    </row>
    <row r="3347" spans="1:8" x14ac:dyDescent="0.25">
      <c r="A3347">
        <v>6682</v>
      </c>
      <c r="B3347">
        <v>0</v>
      </c>
      <c r="C3347">
        <v>1</v>
      </c>
      <c r="D3347">
        <v>-1</v>
      </c>
      <c r="E3347">
        <v>0</v>
      </c>
      <c r="F3347">
        <v>0</v>
      </c>
      <c r="G3347">
        <v>0</v>
      </c>
      <c r="H3347" s="2">
        <f>H3346+$H$2*(Table1[[#This Row],[debug'[0']]]-H3346)</f>
        <v>-0.24864012366565863</v>
      </c>
    </row>
    <row r="3348" spans="1:8" x14ac:dyDescent="0.25">
      <c r="A3348">
        <v>6684</v>
      </c>
      <c r="B3348">
        <v>0</v>
      </c>
      <c r="C3348">
        <v>1</v>
      </c>
      <c r="D3348">
        <v>0</v>
      </c>
      <c r="E3348">
        <v>0</v>
      </c>
      <c r="F3348">
        <v>0</v>
      </c>
      <c r="G3348">
        <v>0</v>
      </c>
      <c r="H3348" s="2">
        <f>H3347+$H$2*(Table1[[#This Row],[debug'[0']]]-H3347)</f>
        <v>-0.2252063440887879</v>
      </c>
    </row>
    <row r="3349" spans="1:8" x14ac:dyDescent="0.25">
      <c r="A3349">
        <v>6686</v>
      </c>
      <c r="B3349">
        <v>0</v>
      </c>
      <c r="C3349">
        <v>1</v>
      </c>
      <c r="D3349">
        <v>0</v>
      </c>
      <c r="E3349">
        <v>0</v>
      </c>
      <c r="F3349">
        <v>0</v>
      </c>
      <c r="G3349">
        <v>0</v>
      </c>
      <c r="H3349" s="2">
        <f>H3348+$H$2*(Table1[[#This Row],[debug'[0']]]-H3348)</f>
        <v>-0.20398114620485336</v>
      </c>
    </row>
    <row r="3350" spans="1:8" x14ac:dyDescent="0.25">
      <c r="A3350">
        <v>6688</v>
      </c>
      <c r="B3350">
        <v>1</v>
      </c>
      <c r="C3350">
        <v>1</v>
      </c>
      <c r="D3350">
        <v>0</v>
      </c>
      <c r="E3350">
        <v>0</v>
      </c>
      <c r="F3350">
        <v>0</v>
      </c>
      <c r="G3350">
        <v>0</v>
      </c>
      <c r="H3350" s="2">
        <f>H3349+$H$2*(Table1[[#This Row],[debug'[0']]]-H3349)</f>
        <v>-9.0508596485519788E-2</v>
      </c>
    </row>
    <row r="3351" spans="1:8" x14ac:dyDescent="0.25">
      <c r="A3351">
        <v>6690</v>
      </c>
      <c r="B3351">
        <v>0</v>
      </c>
      <c r="C3351">
        <v>1</v>
      </c>
      <c r="D3351">
        <v>0</v>
      </c>
      <c r="E3351">
        <v>0</v>
      </c>
      <c r="F3351">
        <v>0</v>
      </c>
      <c r="G3351">
        <v>0</v>
      </c>
      <c r="H3351" s="2">
        <f>H3350+$H$2*(Table1[[#This Row],[debug'[0']]]-H3350)</f>
        <v>-8.1978362231350826E-2</v>
      </c>
    </row>
    <row r="3352" spans="1:8" x14ac:dyDescent="0.25">
      <c r="A3352">
        <v>6692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 s="2">
        <f>H3351+$H$2*(Table1[[#This Row],[debug'[0']]]-H3351)</f>
        <v>1.9995695992523002E-2</v>
      </c>
    </row>
    <row r="3353" spans="1:8" x14ac:dyDescent="0.25">
      <c r="A3353">
        <v>6694</v>
      </c>
      <c r="B3353">
        <v>-1</v>
      </c>
      <c r="C3353">
        <v>1</v>
      </c>
      <c r="D3353">
        <v>0</v>
      </c>
      <c r="E3353">
        <v>0</v>
      </c>
      <c r="F3353">
        <v>0</v>
      </c>
      <c r="G3353">
        <v>0</v>
      </c>
      <c r="H3353" s="2">
        <f>H3352+$H$2*(Table1[[#This Row],[debug'[0']]]-H3352)</f>
        <v>-7.6136633564176534E-2</v>
      </c>
    </row>
    <row r="3354" spans="1:8" x14ac:dyDescent="0.25">
      <c r="A3354">
        <v>6696</v>
      </c>
      <c r="B3354">
        <v>-1</v>
      </c>
      <c r="C3354">
        <v>0</v>
      </c>
      <c r="D3354">
        <v>1</v>
      </c>
      <c r="E3354">
        <v>0</v>
      </c>
      <c r="F3354">
        <v>0</v>
      </c>
      <c r="G3354">
        <v>0</v>
      </c>
      <c r="H3354" s="2">
        <f>H3353+$H$2*(Table1[[#This Row],[debug'[0']]]-H3353)</f>
        <v>-0.16320870451164207</v>
      </c>
    </row>
    <row r="3355" spans="1:8" x14ac:dyDescent="0.25">
      <c r="A3355">
        <v>6698</v>
      </c>
      <c r="B3355">
        <v>-1</v>
      </c>
      <c r="C3355">
        <v>0</v>
      </c>
      <c r="D3355">
        <v>1</v>
      </c>
      <c r="E3355">
        <v>0</v>
      </c>
      <c r="F3355">
        <v>0</v>
      </c>
      <c r="G3355">
        <v>0</v>
      </c>
      <c r="H3355" s="2">
        <f>H3354+$H$2*(Table1[[#This Row],[debug'[0']]]-H3354)</f>
        <v>-0.2420744261064654</v>
      </c>
    </row>
    <row r="3356" spans="1:8" x14ac:dyDescent="0.25">
      <c r="A3356">
        <v>6700</v>
      </c>
      <c r="B3356">
        <v>-2</v>
      </c>
      <c r="C3356">
        <v>0</v>
      </c>
      <c r="D3356">
        <v>1</v>
      </c>
      <c r="E3356">
        <v>0</v>
      </c>
      <c r="F3356">
        <v>0</v>
      </c>
      <c r="G3356">
        <v>0</v>
      </c>
      <c r="H3356" s="2">
        <f>H3355+$H$2*(Table1[[#This Row],[debug'[0']]]-H3355)</f>
        <v>-0.40775500816151189</v>
      </c>
    </row>
    <row r="3357" spans="1:8" x14ac:dyDescent="0.25">
      <c r="A3357">
        <v>6702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 s="2">
        <f>H3356+$H$2*(Table1[[#This Row],[debug'[0']]]-H3356)</f>
        <v>-0.36932500401837232</v>
      </c>
    </row>
    <row r="3358" spans="1:8" x14ac:dyDescent="0.25">
      <c r="A3358">
        <v>6704</v>
      </c>
      <c r="B3358">
        <v>-1</v>
      </c>
      <c r="C3358">
        <v>-1</v>
      </c>
      <c r="D3358">
        <v>1</v>
      </c>
      <c r="E3358">
        <v>0</v>
      </c>
      <c r="F3358">
        <v>0</v>
      </c>
      <c r="G3358">
        <v>0</v>
      </c>
      <c r="H3358" s="2">
        <f>H3357+$H$2*(Table1[[#This Row],[debug'[0']]]-H3357)</f>
        <v>-0.42876472204373195</v>
      </c>
    </row>
    <row r="3359" spans="1:8" x14ac:dyDescent="0.25">
      <c r="A3359">
        <v>6706</v>
      </c>
      <c r="B3359">
        <v>1</v>
      </c>
      <c r="C3359">
        <v>-1</v>
      </c>
      <c r="D3359">
        <v>1</v>
      </c>
      <c r="E3359">
        <v>0</v>
      </c>
      <c r="F3359">
        <v>0</v>
      </c>
      <c r="G3359">
        <v>0</v>
      </c>
      <c r="H3359" s="2">
        <f>H3358+$H$2*(Table1[[#This Row],[debug'[0']]]-H3358)</f>
        <v>-0.29410681940930639</v>
      </c>
    </row>
    <row r="3360" spans="1:8" x14ac:dyDescent="0.25">
      <c r="A3360">
        <v>6708</v>
      </c>
      <c r="B3360">
        <v>0</v>
      </c>
      <c r="C3360">
        <v>0</v>
      </c>
      <c r="D3360">
        <v>1</v>
      </c>
      <c r="E3360">
        <v>0</v>
      </c>
      <c r="F3360">
        <v>0</v>
      </c>
      <c r="G3360">
        <v>0</v>
      </c>
      <c r="H3360" s="2">
        <f>H3359+$H$2*(Table1[[#This Row],[debug'[0']]]-H3359)</f>
        <v>-0.26638790471249829</v>
      </c>
    </row>
    <row r="3361" spans="1:8" x14ac:dyDescent="0.25">
      <c r="A3361">
        <v>6710</v>
      </c>
      <c r="B3361">
        <v>1</v>
      </c>
      <c r="C3361">
        <v>0</v>
      </c>
      <c r="D3361">
        <v>1</v>
      </c>
      <c r="E3361">
        <v>0</v>
      </c>
      <c r="F3361">
        <v>0</v>
      </c>
      <c r="G3361">
        <v>0</v>
      </c>
      <c r="H3361" s="2">
        <f>H3360+$H$2*(Table1[[#This Row],[debug'[0']]]-H3360)</f>
        <v>-0.14703365657130563</v>
      </c>
    </row>
    <row r="3362" spans="1:8" x14ac:dyDescent="0.25">
      <c r="A3362">
        <v>6712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0</v>
      </c>
      <c r="H3362" s="2">
        <f>H3361+$H$2*(Table1[[#This Row],[debug'[0']]]-H3361)</f>
        <v>-3.8928281304166076E-2</v>
      </c>
    </row>
    <row r="3363" spans="1:8" x14ac:dyDescent="0.25">
      <c r="A3363">
        <v>6714</v>
      </c>
      <c r="B3363">
        <v>0</v>
      </c>
      <c r="C3363">
        <v>0</v>
      </c>
      <c r="D3363">
        <v>-1</v>
      </c>
      <c r="E3363">
        <v>0</v>
      </c>
      <c r="F3363">
        <v>0</v>
      </c>
      <c r="G3363">
        <v>0</v>
      </c>
      <c r="H3363" s="2">
        <f>H3362+$H$2*(Table1[[#This Row],[debug'[0']]]-H3362)</f>
        <v>-3.5259377227304725E-2</v>
      </c>
    </row>
    <row r="3364" spans="1:8" x14ac:dyDescent="0.25">
      <c r="A3364">
        <v>6716</v>
      </c>
      <c r="B3364">
        <v>1</v>
      </c>
      <c r="C3364">
        <v>1</v>
      </c>
      <c r="D3364">
        <v>-1</v>
      </c>
      <c r="E3364">
        <v>0</v>
      </c>
      <c r="F3364">
        <v>0</v>
      </c>
      <c r="G3364">
        <v>0</v>
      </c>
      <c r="H3364" s="2">
        <f>H3363+$H$2*(Table1[[#This Row],[debug'[0']]]-H3363)</f>
        <v>6.2311520394412609E-2</v>
      </c>
    </row>
    <row r="3365" spans="1:8" x14ac:dyDescent="0.25">
      <c r="A3365">
        <v>6718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0</v>
      </c>
      <c r="H3365" s="2">
        <f>H3364+$H$2*(Table1[[#This Row],[debug'[0']]]-H3364)</f>
        <v>0.15068657756095349</v>
      </c>
    </row>
    <row r="3366" spans="1:8" x14ac:dyDescent="0.25">
      <c r="A3366">
        <v>6720</v>
      </c>
      <c r="B3366">
        <v>0</v>
      </c>
      <c r="C3366">
        <v>1</v>
      </c>
      <c r="D3366">
        <v>0</v>
      </c>
      <c r="E3366">
        <v>0</v>
      </c>
      <c r="F3366">
        <v>0</v>
      </c>
      <c r="G3366">
        <v>0</v>
      </c>
      <c r="H3366" s="2">
        <f>H3365+$H$2*(Table1[[#This Row],[debug'[0']]]-H3365)</f>
        <v>0.1364847022091511</v>
      </c>
    </row>
    <row r="3367" spans="1:8" x14ac:dyDescent="0.25">
      <c r="A3367">
        <v>6722</v>
      </c>
      <c r="B3367">
        <v>-1</v>
      </c>
      <c r="C3367">
        <v>0</v>
      </c>
      <c r="D3367">
        <v>0</v>
      </c>
      <c r="E3367">
        <v>0</v>
      </c>
      <c r="F3367">
        <v>0</v>
      </c>
      <c r="G3367">
        <v>0</v>
      </c>
      <c r="H3367" s="2">
        <f>H3366+$H$2*(Table1[[#This Row],[debug'[0']]]-H3366)</f>
        <v>2.9373542467827515E-2</v>
      </c>
    </row>
    <row r="3368" spans="1:8" x14ac:dyDescent="0.25">
      <c r="A3368">
        <v>6724</v>
      </c>
      <c r="B3368">
        <v>-1</v>
      </c>
      <c r="C3368">
        <v>0</v>
      </c>
      <c r="D3368">
        <v>-1</v>
      </c>
      <c r="E3368">
        <v>0</v>
      </c>
      <c r="F3368">
        <v>0</v>
      </c>
      <c r="G3368">
        <v>0</v>
      </c>
      <c r="H3368" s="2">
        <f>H3367+$H$2*(Table1[[#This Row],[debug'[0']]]-H3367)</f>
        <v>-6.7642628296671309E-2</v>
      </c>
    </row>
    <row r="3369" spans="1:8" x14ac:dyDescent="0.25">
      <c r="A3369">
        <v>6726</v>
      </c>
      <c r="B3369">
        <v>-1</v>
      </c>
      <c r="C3369">
        <v>0</v>
      </c>
      <c r="D3369">
        <v>-1</v>
      </c>
      <c r="E3369">
        <v>0</v>
      </c>
      <c r="F3369">
        <v>0</v>
      </c>
      <c r="G3369">
        <v>0</v>
      </c>
      <c r="H3369" s="2">
        <f>H3368+$H$2*(Table1[[#This Row],[debug'[0']]]-H3368)</f>
        <v>-0.15551524038057526</v>
      </c>
    </row>
    <row r="3370" spans="1:8" x14ac:dyDescent="0.25">
      <c r="A3370">
        <v>6728</v>
      </c>
      <c r="B3370">
        <v>-1</v>
      </c>
      <c r="C3370">
        <v>0</v>
      </c>
      <c r="D3370">
        <v>1</v>
      </c>
      <c r="E3370">
        <v>0</v>
      </c>
      <c r="F3370">
        <v>0</v>
      </c>
      <c r="G3370">
        <v>0</v>
      </c>
      <c r="H3370" s="2">
        <f>H3369+$H$2*(Table1[[#This Row],[debug'[0']]]-H3369)</f>
        <v>-0.23510605388724307</v>
      </c>
    </row>
    <row r="3371" spans="1:8" x14ac:dyDescent="0.25">
      <c r="A3371">
        <v>6730</v>
      </c>
      <c r="B3371">
        <v>0</v>
      </c>
      <c r="C3371">
        <v>-1</v>
      </c>
      <c r="D3371">
        <v>1</v>
      </c>
      <c r="E3371">
        <v>0</v>
      </c>
      <c r="F3371">
        <v>0</v>
      </c>
      <c r="G3371">
        <v>0</v>
      </c>
      <c r="H3371" s="2">
        <f>H3370+$H$2*(Table1[[#This Row],[debug'[0']]]-H3370)</f>
        <v>-0.21294783033604361</v>
      </c>
    </row>
    <row r="3372" spans="1:8" x14ac:dyDescent="0.25">
      <c r="A3372">
        <v>6732</v>
      </c>
      <c r="B3372">
        <v>-1</v>
      </c>
      <c r="C3372">
        <v>0</v>
      </c>
      <c r="D3372">
        <v>1</v>
      </c>
      <c r="E3372">
        <v>0</v>
      </c>
      <c r="F3372">
        <v>0</v>
      </c>
      <c r="G3372">
        <v>0</v>
      </c>
      <c r="H3372" s="2">
        <f>H3371+$H$2*(Table1[[#This Row],[debug'[0']]]-H3371)</f>
        <v>-0.28712574976228938</v>
      </c>
    </row>
    <row r="3373" spans="1:8" x14ac:dyDescent="0.25">
      <c r="A3373">
        <v>6734</v>
      </c>
      <c r="B3373">
        <v>-1</v>
      </c>
      <c r="C3373">
        <v>-1</v>
      </c>
      <c r="D3373">
        <v>1</v>
      </c>
      <c r="E3373">
        <v>0</v>
      </c>
      <c r="F3373">
        <v>0</v>
      </c>
      <c r="G3373">
        <v>0</v>
      </c>
      <c r="H3373" s="2">
        <f>H3372+$H$2*(Table1[[#This Row],[debug'[0']]]-H3372)</f>
        <v>-0.35431256498669306</v>
      </c>
    </row>
    <row r="3374" spans="1:8" x14ac:dyDescent="0.25">
      <c r="A3374">
        <v>6736</v>
      </c>
      <c r="B3374">
        <v>0</v>
      </c>
      <c r="C3374">
        <v>-2</v>
      </c>
      <c r="D3374">
        <v>1</v>
      </c>
      <c r="E3374">
        <v>0</v>
      </c>
      <c r="F3374">
        <v>0</v>
      </c>
      <c r="G3374">
        <v>0</v>
      </c>
      <c r="H3374" s="2">
        <f>H3373+$H$2*(Table1[[#This Row],[debug'[0']]]-H3373)</f>
        <v>-0.32091939244959056</v>
      </c>
    </row>
    <row r="3375" spans="1:8" x14ac:dyDescent="0.25">
      <c r="A3375">
        <v>6738</v>
      </c>
      <c r="B3375">
        <v>-1</v>
      </c>
      <c r="C3375">
        <v>-2</v>
      </c>
      <c r="D3375">
        <v>0</v>
      </c>
      <c r="E3375">
        <v>0</v>
      </c>
      <c r="F3375">
        <v>0</v>
      </c>
      <c r="G3375">
        <v>0</v>
      </c>
      <c r="H3375" s="2">
        <f>H3374+$H$2*(Table1[[#This Row],[debug'[0']]]-H3374)</f>
        <v>-0.38492123188586036</v>
      </c>
    </row>
    <row r="3376" spans="1:8" x14ac:dyDescent="0.25">
      <c r="A3376">
        <v>6740</v>
      </c>
      <c r="B3376">
        <v>1</v>
      </c>
      <c r="C3376">
        <v>-2</v>
      </c>
      <c r="D3376">
        <v>0</v>
      </c>
      <c r="E3376">
        <v>0</v>
      </c>
      <c r="F3376">
        <v>0</v>
      </c>
      <c r="G3376">
        <v>0</v>
      </c>
      <c r="H3376" s="2">
        <f>H3375+$H$2*(Table1[[#This Row],[debug'[0']]]-H3375)</f>
        <v>-0.25439548084906605</v>
      </c>
    </row>
    <row r="3377" spans="1:8" x14ac:dyDescent="0.25">
      <c r="A3377">
        <v>6742</v>
      </c>
      <c r="B3377">
        <v>0</v>
      </c>
      <c r="C3377">
        <v>-1</v>
      </c>
      <c r="D3377">
        <v>0</v>
      </c>
      <c r="E3377">
        <v>0</v>
      </c>
      <c r="F3377">
        <v>0</v>
      </c>
      <c r="G3377">
        <v>0</v>
      </c>
      <c r="H3377" s="2">
        <f>H3376+$H$2*(Table1[[#This Row],[debug'[0']]]-H3376)</f>
        <v>-0.23041927163680997</v>
      </c>
    </row>
    <row r="3378" spans="1:8" x14ac:dyDescent="0.25">
      <c r="A3378">
        <v>6744</v>
      </c>
      <c r="B3378">
        <v>1</v>
      </c>
      <c r="C3378">
        <v>-2</v>
      </c>
      <c r="D3378">
        <v>0</v>
      </c>
      <c r="E3378">
        <v>0</v>
      </c>
      <c r="F3378">
        <v>0</v>
      </c>
      <c r="G3378">
        <v>0</v>
      </c>
      <c r="H3378" s="2">
        <f>H3377+$H$2*(Table1[[#This Row],[debug'[0']]]-H3377)</f>
        <v>-0.1144549872985248</v>
      </c>
    </row>
    <row r="3379" spans="1:8" x14ac:dyDescent="0.25">
      <c r="A3379">
        <v>6746</v>
      </c>
      <c r="B3379">
        <v>1</v>
      </c>
      <c r="C3379">
        <v>-1</v>
      </c>
      <c r="D3379">
        <v>0</v>
      </c>
      <c r="E3379">
        <v>0</v>
      </c>
      <c r="F3379">
        <v>0</v>
      </c>
      <c r="G3379">
        <v>0</v>
      </c>
      <c r="H3379" s="2">
        <f>H3378+$H$2*(Table1[[#This Row],[debug'[0']]]-H3378)</f>
        <v>-9.4200792729182553E-3</v>
      </c>
    </row>
    <row r="3380" spans="1:8" x14ac:dyDescent="0.25">
      <c r="A3380">
        <v>6748</v>
      </c>
      <c r="B3380">
        <v>-1</v>
      </c>
      <c r="C3380">
        <v>-1</v>
      </c>
      <c r="D3380">
        <v>0</v>
      </c>
      <c r="E3380">
        <v>0</v>
      </c>
      <c r="F3380">
        <v>0</v>
      </c>
      <c r="G3380">
        <v>0</v>
      </c>
      <c r="H3380" s="2">
        <f>H3379+$H$2*(Table1[[#This Row],[debug'[0']]]-H3379)</f>
        <v>-0.10278003732541105</v>
      </c>
    </row>
    <row r="3381" spans="1:8" x14ac:dyDescent="0.25">
      <c r="A3381">
        <v>6750</v>
      </c>
      <c r="B3381">
        <v>0</v>
      </c>
      <c r="C3381">
        <v>0</v>
      </c>
      <c r="D3381">
        <v>-1</v>
      </c>
      <c r="E3381">
        <v>0</v>
      </c>
      <c r="F3381">
        <v>0</v>
      </c>
      <c r="G3381">
        <v>0</v>
      </c>
      <c r="H3381" s="2">
        <f>H3380+$H$2*(Table1[[#This Row],[debug'[0']]]-H3380)</f>
        <v>-9.3093247019495173E-2</v>
      </c>
    </row>
    <row r="3382" spans="1:8" x14ac:dyDescent="0.25">
      <c r="A3382">
        <v>6752</v>
      </c>
      <c r="B3382">
        <v>-1</v>
      </c>
      <c r="C3382">
        <v>0</v>
      </c>
      <c r="D3382">
        <v>-1</v>
      </c>
      <c r="E3382">
        <v>0</v>
      </c>
      <c r="F3382">
        <v>0</v>
      </c>
      <c r="G3382">
        <v>0</v>
      </c>
      <c r="H3382" s="2">
        <f>H3381+$H$2*(Table1[[#This Row],[debug'[0']]]-H3381)</f>
        <v>-0.17856719479913097</v>
      </c>
    </row>
    <row r="3383" spans="1:8" x14ac:dyDescent="0.25">
      <c r="A3383">
        <v>6754</v>
      </c>
      <c r="B3383">
        <v>0</v>
      </c>
      <c r="C3383">
        <v>1</v>
      </c>
      <c r="D3383">
        <v>-1</v>
      </c>
      <c r="E3383">
        <v>0</v>
      </c>
      <c r="F3383">
        <v>0</v>
      </c>
      <c r="G3383">
        <v>0</v>
      </c>
      <c r="H3383" s="2">
        <f>H3382+$H$2*(Table1[[#This Row],[debug'[0']]]-H3382)</f>
        <v>-0.16173763317853834</v>
      </c>
    </row>
    <row r="3384" spans="1:8" x14ac:dyDescent="0.25">
      <c r="A3384">
        <v>6756</v>
      </c>
      <c r="B3384">
        <v>-1</v>
      </c>
      <c r="C3384">
        <v>1</v>
      </c>
      <c r="D3384">
        <v>0</v>
      </c>
      <c r="E3384">
        <v>0</v>
      </c>
      <c r="F3384">
        <v>0</v>
      </c>
      <c r="G3384">
        <v>0</v>
      </c>
      <c r="H3384" s="2">
        <f>H3383+$H$2*(Table1[[#This Row],[debug'[0']]]-H3383)</f>
        <v>-0.24074199998015122</v>
      </c>
    </row>
    <row r="3385" spans="1:8" x14ac:dyDescent="0.25">
      <c r="A3385">
        <v>6758</v>
      </c>
      <c r="B3385">
        <v>-1</v>
      </c>
      <c r="C3385">
        <v>1</v>
      </c>
      <c r="D3385">
        <v>0</v>
      </c>
      <c r="E3385">
        <v>0</v>
      </c>
      <c r="F3385">
        <v>0</v>
      </c>
      <c r="G3385">
        <v>0</v>
      </c>
      <c r="H3385" s="2">
        <f>H3384+$H$2*(Table1[[#This Row],[debug'[0']]]-H3384)</f>
        <v>-0.31230038063140031</v>
      </c>
    </row>
    <row r="3386" spans="1:8" x14ac:dyDescent="0.25">
      <c r="A3386">
        <v>6760</v>
      </c>
      <c r="B3386">
        <v>-2</v>
      </c>
      <c r="C3386">
        <v>0</v>
      </c>
      <c r="D3386">
        <v>0</v>
      </c>
      <c r="E3386">
        <v>0</v>
      </c>
      <c r="F3386">
        <v>-1</v>
      </c>
      <c r="G3386">
        <v>0</v>
      </c>
      <c r="H3386" s="2">
        <f>H3385+$H$2*(Table1[[#This Row],[debug'[0']]]-H3385)</f>
        <v>-0.47136232240164078</v>
      </c>
    </row>
    <row r="3387" spans="1:8" x14ac:dyDescent="0.25">
      <c r="A3387">
        <v>6762</v>
      </c>
      <c r="B3387">
        <v>-1</v>
      </c>
      <c r="C3387">
        <v>0</v>
      </c>
      <c r="D3387">
        <v>1</v>
      </c>
      <c r="E3387">
        <v>0</v>
      </c>
      <c r="F3387">
        <v>-1</v>
      </c>
      <c r="G3387">
        <v>0</v>
      </c>
      <c r="H3387" s="2">
        <f>H3386+$H$2*(Table1[[#This Row],[debug'[0']]]-H3386)</f>
        <v>-0.521185249732254</v>
      </c>
    </row>
    <row r="3388" spans="1:8" x14ac:dyDescent="0.25">
      <c r="A3388">
        <v>6764</v>
      </c>
      <c r="B3388">
        <v>0</v>
      </c>
      <c r="C3388">
        <v>-1</v>
      </c>
      <c r="D3388">
        <v>0</v>
      </c>
      <c r="E3388">
        <v>0</v>
      </c>
      <c r="F3388">
        <v>-1</v>
      </c>
      <c r="G3388">
        <v>0</v>
      </c>
      <c r="H3388" s="2">
        <f>H3387+$H$2*(Table1[[#This Row],[debug'[0']]]-H3387)</f>
        <v>-0.47206469718070765</v>
      </c>
    </row>
    <row r="3389" spans="1:8" x14ac:dyDescent="0.25">
      <c r="A3389">
        <v>6766</v>
      </c>
      <c r="B3389">
        <v>0</v>
      </c>
      <c r="C3389">
        <v>0</v>
      </c>
      <c r="D3389">
        <v>1</v>
      </c>
      <c r="E3389">
        <v>0</v>
      </c>
      <c r="F3389">
        <v>-1</v>
      </c>
      <c r="G3389">
        <v>0</v>
      </c>
      <c r="H3389" s="2">
        <f>H3388+$H$2*(Table1[[#This Row],[debug'[0']]]-H3388)</f>
        <v>-0.42757364764024763</v>
      </c>
    </row>
    <row r="3390" spans="1:8" x14ac:dyDescent="0.25">
      <c r="A3390">
        <v>6768</v>
      </c>
      <c r="B3390">
        <v>-1</v>
      </c>
      <c r="C3390">
        <v>-1</v>
      </c>
      <c r="D3390">
        <v>0</v>
      </c>
      <c r="E3390">
        <v>0</v>
      </c>
      <c r="F3390">
        <v>-1</v>
      </c>
      <c r="G3390">
        <v>0</v>
      </c>
      <c r="H3390" s="2">
        <f>H3389+$H$2*(Table1[[#This Row],[debug'[0']]]-H3389)</f>
        <v>-0.48152356033908567</v>
      </c>
    </row>
    <row r="3391" spans="1:8" x14ac:dyDescent="0.25">
      <c r="A3391">
        <v>6770</v>
      </c>
      <c r="B3391">
        <v>1</v>
      </c>
      <c r="C3391">
        <v>-1</v>
      </c>
      <c r="D3391">
        <v>0</v>
      </c>
      <c r="E3391">
        <v>0</v>
      </c>
      <c r="F3391">
        <v>-1</v>
      </c>
      <c r="G3391">
        <v>0</v>
      </c>
      <c r="H3391" s="2">
        <f>H3390+$H$2*(Table1[[#This Row],[debug'[0']]]-H3390)</f>
        <v>-0.34189325434064166</v>
      </c>
    </row>
    <row r="3392" spans="1:8" x14ac:dyDescent="0.25">
      <c r="A3392">
        <v>6772</v>
      </c>
      <c r="B3392">
        <v>-1</v>
      </c>
      <c r="C3392">
        <v>-1</v>
      </c>
      <c r="D3392">
        <v>0</v>
      </c>
      <c r="E3392">
        <v>0</v>
      </c>
      <c r="F3392">
        <v>-1</v>
      </c>
      <c r="G3392">
        <v>0</v>
      </c>
      <c r="H3392" s="2">
        <f>H3391+$H$2*(Table1[[#This Row],[debug'[0']]]-H3391)</f>
        <v>-0.40391835386388147</v>
      </c>
    </row>
    <row r="3393" spans="1:8" x14ac:dyDescent="0.25">
      <c r="A3393">
        <v>6774</v>
      </c>
      <c r="B3393">
        <v>1</v>
      </c>
      <c r="C3393">
        <v>-1</v>
      </c>
      <c r="D3393">
        <v>0</v>
      </c>
      <c r="E3393">
        <v>0</v>
      </c>
      <c r="F3393">
        <v>0</v>
      </c>
      <c r="G3393">
        <v>0</v>
      </c>
      <c r="H3393" s="2">
        <f>H3392+$H$2*(Table1[[#This Row],[debug'[0']]]-H3392)</f>
        <v>-0.27160216626172212</v>
      </c>
    </row>
    <row r="3394" spans="1:8" x14ac:dyDescent="0.25">
      <c r="A3394">
        <v>6776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 s="2">
        <f>H3393+$H$2*(Table1[[#This Row],[debug'[0']]]-H3393)</f>
        <v>-0.24600426515491514</v>
      </c>
    </row>
    <row r="3395" spans="1:8" x14ac:dyDescent="0.25">
      <c r="A3395">
        <v>6778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 s="2">
        <f>H3394+$H$2*(Table1[[#This Row],[debug'[0']]]-H3394)</f>
        <v>-0.22281890939004204</v>
      </c>
    </row>
    <row r="3396" spans="1:8" x14ac:dyDescent="0.25">
      <c r="A3396">
        <v>6780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 s="2">
        <f>H3395+$H$2*(Table1[[#This Row],[debug'[0']]]-H3395)</f>
        <v>-0.20181872192542266</v>
      </c>
    </row>
    <row r="3397" spans="1:8" x14ac:dyDescent="0.25">
      <c r="A3397">
        <v>6782</v>
      </c>
      <c r="B3397">
        <v>-1</v>
      </c>
      <c r="C3397">
        <v>0</v>
      </c>
      <c r="D3397">
        <v>0</v>
      </c>
      <c r="E3397">
        <v>0</v>
      </c>
      <c r="F3397">
        <v>0</v>
      </c>
      <c r="G3397">
        <v>0</v>
      </c>
      <c r="H3397" s="2">
        <f>H3396+$H$2*(Table1[[#This Row],[debug'[0']]]-H3396)</f>
        <v>-0.27704553510838281</v>
      </c>
    </row>
    <row r="3398" spans="1:8" x14ac:dyDescent="0.25">
      <c r="A3398">
        <v>6784</v>
      </c>
      <c r="B3398">
        <v>0</v>
      </c>
      <c r="C3398">
        <v>1</v>
      </c>
      <c r="D3398">
        <v>0</v>
      </c>
      <c r="E3398">
        <v>0</v>
      </c>
      <c r="F3398">
        <v>0</v>
      </c>
      <c r="G3398">
        <v>0</v>
      </c>
      <c r="H3398" s="2">
        <f>H3397+$H$2*(Table1[[#This Row],[debug'[0']]]-H3397)</f>
        <v>-0.25093460857419236</v>
      </c>
    </row>
    <row r="3399" spans="1:8" x14ac:dyDescent="0.25">
      <c r="A3399">
        <v>6786</v>
      </c>
      <c r="B3399">
        <v>-1</v>
      </c>
      <c r="C3399">
        <v>1</v>
      </c>
      <c r="D3399">
        <v>0</v>
      </c>
      <c r="E3399">
        <v>0</v>
      </c>
      <c r="F3399">
        <v>0</v>
      </c>
      <c r="G3399">
        <v>0</v>
      </c>
      <c r="H3399" s="2">
        <f>H3398+$H$2*(Table1[[#This Row],[debug'[0']]]-H3398)</f>
        <v>-0.32153235849704276</v>
      </c>
    </row>
    <row r="3400" spans="1:8" x14ac:dyDescent="0.25">
      <c r="A3400">
        <v>6788</v>
      </c>
      <c r="B3400">
        <v>-1</v>
      </c>
      <c r="C3400">
        <v>1</v>
      </c>
      <c r="D3400">
        <v>0</v>
      </c>
      <c r="E3400">
        <v>0</v>
      </c>
      <c r="F3400">
        <v>0</v>
      </c>
      <c r="G3400">
        <v>0</v>
      </c>
      <c r="H3400" s="2">
        <f>H3399+$H$2*(Table1[[#This Row],[debug'[0']]]-H3399)</f>
        <v>-0.38547642724436526</v>
      </c>
    </row>
    <row r="3401" spans="1:8" x14ac:dyDescent="0.25">
      <c r="A3401">
        <v>6790</v>
      </c>
      <c r="B3401">
        <v>-1</v>
      </c>
      <c r="C3401">
        <v>1</v>
      </c>
      <c r="D3401">
        <v>0</v>
      </c>
      <c r="E3401">
        <v>0</v>
      </c>
      <c r="F3401">
        <v>0</v>
      </c>
      <c r="G3401">
        <v>0</v>
      </c>
      <c r="H3401" s="2">
        <f>H3400+$H$2*(Table1[[#This Row],[debug'[0']]]-H3400)</f>
        <v>-0.44339390949317092</v>
      </c>
    </row>
    <row r="3402" spans="1:8" x14ac:dyDescent="0.25">
      <c r="A3402">
        <v>6792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 s="2">
        <f>H3401+$H$2*(Table1[[#This Row],[debug'[0']]]-H3401)</f>
        <v>-0.40160501803186482</v>
      </c>
    </row>
    <row r="3403" spans="1:8" x14ac:dyDescent="0.25">
      <c r="A3403">
        <v>6794</v>
      </c>
      <c r="B3403">
        <v>-2</v>
      </c>
      <c r="C3403">
        <v>0</v>
      </c>
      <c r="D3403">
        <v>1</v>
      </c>
      <c r="E3403">
        <v>0</v>
      </c>
      <c r="F3403">
        <v>0</v>
      </c>
      <c r="G3403">
        <v>0</v>
      </c>
      <c r="H3403" s="2">
        <f>H3402+$H$2*(Table1[[#This Row],[debug'[0']]]-H3402)</f>
        <v>-0.55225019601844128</v>
      </c>
    </row>
    <row r="3404" spans="1:8" x14ac:dyDescent="0.25">
      <c r="A3404">
        <v>6796</v>
      </c>
      <c r="B3404">
        <v>-1</v>
      </c>
      <c r="C3404">
        <v>0</v>
      </c>
      <c r="D3404">
        <v>1</v>
      </c>
      <c r="E3404">
        <v>0</v>
      </c>
      <c r="F3404">
        <v>0</v>
      </c>
      <c r="G3404">
        <v>0</v>
      </c>
      <c r="H3404" s="2">
        <f>H3403+$H$2*(Table1[[#This Row],[debug'[0']]]-H3403)</f>
        <v>-0.5944496208634833</v>
      </c>
    </row>
    <row r="3405" spans="1:8" x14ac:dyDescent="0.25">
      <c r="A3405">
        <v>6798</v>
      </c>
      <c r="B3405">
        <v>-1</v>
      </c>
      <c r="C3405">
        <v>0</v>
      </c>
      <c r="D3405">
        <v>0</v>
      </c>
      <c r="E3405">
        <v>0</v>
      </c>
      <c r="F3405">
        <v>0</v>
      </c>
      <c r="G3405">
        <v>0</v>
      </c>
      <c r="H3405" s="2">
        <f>H3404+$H$2*(Table1[[#This Row],[debug'[0']]]-H3404)</f>
        <v>-0.63267184361615836</v>
      </c>
    </row>
    <row r="3406" spans="1:8" x14ac:dyDescent="0.25">
      <c r="A3406">
        <v>6800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 s="2">
        <f>H3405+$H$2*(Table1[[#This Row],[debug'[0']]]-H3405)</f>
        <v>-0.57304392713502939</v>
      </c>
    </row>
    <row r="3407" spans="1:8" x14ac:dyDescent="0.25">
      <c r="A3407">
        <v>6802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 s="2">
        <f>H3406+$H$2*(Table1[[#This Row],[debug'[0']]]-H3406)</f>
        <v>-0.51903580938487981</v>
      </c>
    </row>
    <row r="3408" spans="1:8" x14ac:dyDescent="0.25">
      <c r="A3408">
        <v>6804</v>
      </c>
      <c r="B3408">
        <v>0</v>
      </c>
      <c r="C3408">
        <v>0</v>
      </c>
      <c r="D3408">
        <v>1</v>
      </c>
      <c r="E3408">
        <v>0</v>
      </c>
      <c r="F3408">
        <v>0</v>
      </c>
      <c r="G3408">
        <v>0</v>
      </c>
      <c r="H3408" s="2">
        <f>H3407+$H$2*(Table1[[#This Row],[debug'[0']]]-H3407)</f>
        <v>-0.47011783681347269</v>
      </c>
    </row>
    <row r="3409" spans="1:8" x14ac:dyDescent="0.25">
      <c r="A3409">
        <v>6806</v>
      </c>
      <c r="B3409">
        <v>-1</v>
      </c>
      <c r="C3409">
        <v>0</v>
      </c>
      <c r="D3409">
        <v>1</v>
      </c>
      <c r="E3409">
        <v>0</v>
      </c>
      <c r="F3409">
        <v>0</v>
      </c>
      <c r="G3409">
        <v>0</v>
      </c>
      <c r="H3409" s="2">
        <f>H3408+$H$2*(Table1[[#This Row],[debug'[0']]]-H3408)</f>
        <v>-0.5200580541475246</v>
      </c>
    </row>
    <row r="3410" spans="1:8" x14ac:dyDescent="0.25">
      <c r="A3410">
        <v>6808</v>
      </c>
      <c r="B3410">
        <v>-1</v>
      </c>
      <c r="C3410">
        <v>1</v>
      </c>
      <c r="D3410">
        <v>0</v>
      </c>
      <c r="E3410">
        <v>0</v>
      </c>
      <c r="F3410">
        <v>0</v>
      </c>
      <c r="G3410">
        <v>0</v>
      </c>
      <c r="H3410" s="2">
        <f>H3409+$H$2*(Table1[[#This Row],[debug'[0']]]-H3409)</f>
        <v>-0.56529151688471635</v>
      </c>
    </row>
    <row r="3411" spans="1:8" x14ac:dyDescent="0.25">
      <c r="A3411">
        <v>6810</v>
      </c>
      <c r="B3411">
        <v>-1</v>
      </c>
      <c r="C3411">
        <v>1</v>
      </c>
      <c r="D3411">
        <v>0</v>
      </c>
      <c r="E3411">
        <v>-1</v>
      </c>
      <c r="F3411">
        <v>0</v>
      </c>
      <c r="G3411">
        <v>0</v>
      </c>
      <c r="H3411" s="2">
        <f>H3410+$H$2*(Table1[[#This Row],[debug'[0']]]-H3410)</f>
        <v>-0.6062618261949605</v>
      </c>
    </row>
    <row r="3412" spans="1:8" x14ac:dyDescent="0.25">
      <c r="A3412">
        <v>6812</v>
      </c>
      <c r="B3412">
        <v>-1</v>
      </c>
      <c r="C3412">
        <v>1</v>
      </c>
      <c r="D3412">
        <v>0</v>
      </c>
      <c r="E3412">
        <v>-1</v>
      </c>
      <c r="F3412">
        <v>0</v>
      </c>
      <c r="G3412">
        <v>0</v>
      </c>
      <c r="H3412" s="2">
        <f>H3411+$H$2*(Table1[[#This Row],[debug'[0']]]-H3411)</f>
        <v>-0.64337077482287364</v>
      </c>
    </row>
    <row r="3413" spans="1:8" x14ac:dyDescent="0.25">
      <c r="A3413">
        <v>6814</v>
      </c>
      <c r="B3413">
        <v>-1</v>
      </c>
      <c r="C3413">
        <v>1</v>
      </c>
      <c r="D3413">
        <v>0</v>
      </c>
      <c r="E3413">
        <v>0</v>
      </c>
      <c r="F3413">
        <v>0</v>
      </c>
      <c r="G3413">
        <v>0</v>
      </c>
      <c r="H3413" s="2">
        <f>H3412+$H$2*(Table1[[#This Row],[debug'[0']]]-H3412)</f>
        <v>-0.67698228743902999</v>
      </c>
    </row>
    <row r="3414" spans="1:8" x14ac:dyDescent="0.25">
      <c r="A3414">
        <v>6816</v>
      </c>
      <c r="B3414">
        <v>0</v>
      </c>
      <c r="C3414">
        <v>1</v>
      </c>
      <c r="D3414">
        <v>0</v>
      </c>
      <c r="E3414">
        <v>0</v>
      </c>
      <c r="F3414">
        <v>0</v>
      </c>
      <c r="G3414">
        <v>0</v>
      </c>
      <c r="H3414" s="2">
        <f>H3413+$H$2*(Table1[[#This Row],[debug'[0']]]-H3413)</f>
        <v>-0.61317821001416384</v>
      </c>
    </row>
    <row r="3415" spans="1:8" x14ac:dyDescent="0.25">
      <c r="A3415">
        <v>6818</v>
      </c>
      <c r="B3415">
        <v>0</v>
      </c>
      <c r="C3415">
        <v>1</v>
      </c>
      <c r="D3415">
        <v>0</v>
      </c>
      <c r="E3415">
        <v>0</v>
      </c>
      <c r="F3415">
        <v>0</v>
      </c>
      <c r="G3415">
        <v>0</v>
      </c>
      <c r="H3415" s="2">
        <f>H3414+$H$2*(Table1[[#This Row],[debug'[0']]]-H3414)</f>
        <v>-0.5553875252165088</v>
      </c>
    </row>
    <row r="3416" spans="1:8" x14ac:dyDescent="0.25">
      <c r="A3416">
        <v>6820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 s="2">
        <f>H3415+$H$2*(Table1[[#This Row],[debug'[0']]]-H3415)</f>
        <v>-0.50304348414304079</v>
      </c>
    </row>
    <row r="3417" spans="1:8" x14ac:dyDescent="0.25">
      <c r="A3417">
        <v>6822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 s="2">
        <f>H3416+$H$2*(Table1[[#This Row],[debug'[0']]]-H3416)</f>
        <v>-0.4556327527164411</v>
      </c>
    </row>
    <row r="3418" spans="1:8" x14ac:dyDescent="0.25">
      <c r="A3418">
        <v>6824</v>
      </c>
      <c r="B3418">
        <v>-1</v>
      </c>
      <c r="C3418">
        <v>0</v>
      </c>
      <c r="D3418">
        <v>0</v>
      </c>
      <c r="E3418">
        <v>-1</v>
      </c>
      <c r="F3418">
        <v>0</v>
      </c>
      <c r="G3418">
        <v>0</v>
      </c>
      <c r="H3418" s="2">
        <f>H3417+$H$2*(Table1[[#This Row],[debug'[0']]]-H3417)</f>
        <v>-0.50693815706406886</v>
      </c>
    </row>
    <row r="3419" spans="1:8" x14ac:dyDescent="0.25">
      <c r="A3419">
        <v>6826</v>
      </c>
      <c r="B3419">
        <v>0</v>
      </c>
      <c r="C3419">
        <v>0</v>
      </c>
      <c r="D3419">
        <v>0</v>
      </c>
      <c r="E3419">
        <v>-1</v>
      </c>
      <c r="F3419">
        <v>0</v>
      </c>
      <c r="G3419">
        <v>0</v>
      </c>
      <c r="H3419" s="2">
        <f>H3418+$H$2*(Table1[[#This Row],[debug'[0']]]-H3418)</f>
        <v>-0.45916036136236404</v>
      </c>
    </row>
    <row r="3420" spans="1:8" x14ac:dyDescent="0.25">
      <c r="A3420">
        <v>6828</v>
      </c>
      <c r="B3420">
        <v>0</v>
      </c>
      <c r="C3420">
        <v>0</v>
      </c>
      <c r="D3420">
        <v>0</v>
      </c>
      <c r="E3420">
        <v>-1</v>
      </c>
      <c r="F3420">
        <v>0</v>
      </c>
      <c r="G3420">
        <v>0</v>
      </c>
      <c r="H3420" s="2">
        <f>H3419+$H$2*(Table1[[#This Row],[debug'[0']]]-H3419)</f>
        <v>-0.41588551682009489</v>
      </c>
    </row>
    <row r="3421" spans="1:8" x14ac:dyDescent="0.25">
      <c r="A3421">
        <v>6830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0</v>
      </c>
      <c r="H3421" s="2">
        <f>H3420+$H$2*(Table1[[#This Row],[debug'[0']]]-H3420)</f>
        <v>-0.28244145068110893</v>
      </c>
    </row>
    <row r="3422" spans="1:8" x14ac:dyDescent="0.25">
      <c r="A3422">
        <v>6832</v>
      </c>
      <c r="B3422">
        <v>0</v>
      </c>
      <c r="C3422">
        <v>1</v>
      </c>
      <c r="D3422">
        <v>0</v>
      </c>
      <c r="E3422">
        <v>-1</v>
      </c>
      <c r="F3422">
        <v>0</v>
      </c>
      <c r="G3422">
        <v>0</v>
      </c>
      <c r="H3422" s="2">
        <f>H3421+$H$2*(Table1[[#This Row],[debug'[0']]]-H3421)</f>
        <v>-0.25582197108523846</v>
      </c>
    </row>
    <row r="3423" spans="1:8" x14ac:dyDescent="0.25">
      <c r="A3423">
        <v>6834</v>
      </c>
      <c r="B3423">
        <v>1</v>
      </c>
      <c r="C3423">
        <v>1</v>
      </c>
      <c r="D3423">
        <v>0</v>
      </c>
      <c r="E3423">
        <v>0</v>
      </c>
      <c r="F3423">
        <v>0</v>
      </c>
      <c r="G3423">
        <v>0</v>
      </c>
      <c r="H3423" s="2">
        <f>H3422+$H$2*(Table1[[#This Row],[debug'[0']]]-H3422)</f>
        <v>-0.13746353872789729</v>
      </c>
    </row>
    <row r="3424" spans="1:8" x14ac:dyDescent="0.25">
      <c r="A3424">
        <v>6836</v>
      </c>
      <c r="B3424">
        <v>0</v>
      </c>
      <c r="C3424">
        <v>1</v>
      </c>
      <c r="D3424">
        <v>0</v>
      </c>
      <c r="E3424">
        <v>0</v>
      </c>
      <c r="F3424">
        <v>0</v>
      </c>
      <c r="G3424">
        <v>0</v>
      </c>
      <c r="H3424" s="2">
        <f>H3423+$H$2*(Table1[[#This Row],[debug'[0']]]-H3423)</f>
        <v>-0.12450790542577675</v>
      </c>
    </row>
    <row r="3425" spans="1:8" x14ac:dyDescent="0.25">
      <c r="A3425">
        <v>6838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0</v>
      </c>
      <c r="H3425" s="2">
        <f>H3424+$H$2*(Table1[[#This Row],[debug'[0']]]-H3424)</f>
        <v>-1.852553218809877E-2</v>
      </c>
    </row>
    <row r="3426" spans="1:8" x14ac:dyDescent="0.25">
      <c r="A3426">
        <v>6840</v>
      </c>
      <c r="B3426">
        <v>0</v>
      </c>
      <c r="C3426">
        <v>1</v>
      </c>
      <c r="D3426">
        <v>0</v>
      </c>
      <c r="E3426">
        <v>0</v>
      </c>
      <c r="F3426">
        <v>0</v>
      </c>
      <c r="G3426">
        <v>0</v>
      </c>
      <c r="H3426" s="2">
        <f>H3425+$H$2*(Table1[[#This Row],[debug'[0']]]-H3425)</f>
        <v>-1.6779541913319599E-2</v>
      </c>
    </row>
    <row r="3427" spans="1:8" x14ac:dyDescent="0.25">
      <c r="A3427">
        <v>6842</v>
      </c>
      <c r="B3427">
        <v>0</v>
      </c>
      <c r="C3427">
        <v>1</v>
      </c>
      <c r="D3427">
        <v>0</v>
      </c>
      <c r="E3427">
        <v>0</v>
      </c>
      <c r="F3427">
        <v>0</v>
      </c>
      <c r="G3427">
        <v>0</v>
      </c>
      <c r="H3427" s="2">
        <f>H3426+$H$2*(Table1[[#This Row],[debug'[0']]]-H3426)</f>
        <v>-1.5198107345154994E-2</v>
      </c>
    </row>
    <row r="3428" spans="1:8" x14ac:dyDescent="0.25">
      <c r="A3428">
        <v>6844</v>
      </c>
      <c r="B3428">
        <v>0</v>
      </c>
      <c r="C3428">
        <v>1</v>
      </c>
      <c r="D3428">
        <v>0</v>
      </c>
      <c r="E3428">
        <v>0</v>
      </c>
      <c r="F3428">
        <v>0</v>
      </c>
      <c r="G3428">
        <v>0</v>
      </c>
      <c r="H3428" s="2">
        <f>H3427+$H$2*(Table1[[#This Row],[debug'[0']]]-H3427)</f>
        <v>-1.3765719473634754E-2</v>
      </c>
    </row>
    <row r="3429" spans="1:8" x14ac:dyDescent="0.25">
      <c r="A3429">
        <v>6846</v>
      </c>
      <c r="B3429">
        <v>-1</v>
      </c>
      <c r="C3429">
        <v>2</v>
      </c>
      <c r="D3429">
        <v>0</v>
      </c>
      <c r="E3429">
        <v>0</v>
      </c>
      <c r="F3429">
        <v>1</v>
      </c>
      <c r="G3429">
        <v>0</v>
      </c>
      <c r="H3429" s="2">
        <f>H3428+$H$2*(Table1[[#This Row],[debug'[0']]]-H3428)</f>
        <v>-0.10671611058623606</v>
      </c>
    </row>
    <row r="3430" spans="1:8" x14ac:dyDescent="0.25">
      <c r="A3430">
        <v>6848</v>
      </c>
      <c r="B3430">
        <v>-1</v>
      </c>
      <c r="C3430">
        <v>1</v>
      </c>
      <c r="D3430">
        <v>0</v>
      </c>
      <c r="E3430">
        <v>0</v>
      </c>
      <c r="F3430">
        <v>0</v>
      </c>
      <c r="G3430">
        <v>0</v>
      </c>
      <c r="H3430" s="2">
        <f>H3429+$H$2*(Table1[[#This Row],[debug'[0']]]-H3429)</f>
        <v>-0.19090613372280801</v>
      </c>
    </row>
    <row r="3431" spans="1:8" x14ac:dyDescent="0.25">
      <c r="A3431">
        <v>6850</v>
      </c>
      <c r="B3431">
        <v>-1</v>
      </c>
      <c r="C3431">
        <v>1</v>
      </c>
      <c r="D3431">
        <v>0</v>
      </c>
      <c r="E3431">
        <v>0</v>
      </c>
      <c r="F3431">
        <v>1</v>
      </c>
      <c r="G3431">
        <v>0</v>
      </c>
      <c r="H3431" s="2">
        <f>H3430+$H$2*(Table1[[#This Row],[debug'[0']]]-H3430)</f>
        <v>-0.26716143411363769</v>
      </c>
    </row>
    <row r="3432" spans="1:8" x14ac:dyDescent="0.25">
      <c r="A3432">
        <v>6852</v>
      </c>
      <c r="B3432">
        <v>-1</v>
      </c>
      <c r="C3432">
        <v>1</v>
      </c>
      <c r="D3432">
        <v>0</v>
      </c>
      <c r="E3432">
        <v>0</v>
      </c>
      <c r="F3432">
        <v>1</v>
      </c>
      <c r="G3432">
        <v>0</v>
      </c>
      <c r="H3432" s="2">
        <f>H3431+$H$2*(Table1[[#This Row],[debug'[0']]]-H3431)</f>
        <v>-0.33622984175931392</v>
      </c>
    </row>
    <row r="3433" spans="1:8" x14ac:dyDescent="0.25">
      <c r="A3433">
        <v>6854</v>
      </c>
      <c r="B3433">
        <v>-1</v>
      </c>
      <c r="C3433">
        <v>0</v>
      </c>
      <c r="D3433">
        <v>0</v>
      </c>
      <c r="E3433">
        <v>0</v>
      </c>
      <c r="F3433">
        <v>1</v>
      </c>
      <c r="G3433">
        <v>0</v>
      </c>
      <c r="H3433" s="2">
        <f>H3432+$H$2*(Table1[[#This Row],[debug'[0']]]-H3432)</f>
        <v>-0.39878870534334615</v>
      </c>
    </row>
    <row r="3434" spans="1:8" x14ac:dyDescent="0.25">
      <c r="A3434">
        <v>6856</v>
      </c>
      <c r="B3434">
        <v>0</v>
      </c>
      <c r="C3434">
        <v>0</v>
      </c>
      <c r="D3434">
        <v>0</v>
      </c>
      <c r="E3434">
        <v>0</v>
      </c>
      <c r="F3434">
        <v>1</v>
      </c>
      <c r="G3434">
        <v>0</v>
      </c>
      <c r="H3434" s="2">
        <f>H3433+$H$2*(Table1[[#This Row],[debug'[0']]]-H3433)</f>
        <v>-0.36120375533210891</v>
      </c>
    </row>
    <row r="3435" spans="1:8" x14ac:dyDescent="0.25">
      <c r="A3435">
        <v>6858</v>
      </c>
      <c r="B3435">
        <v>0</v>
      </c>
      <c r="C3435">
        <v>0</v>
      </c>
      <c r="D3435">
        <v>0</v>
      </c>
      <c r="E3435">
        <v>0</v>
      </c>
      <c r="F3435">
        <v>1</v>
      </c>
      <c r="G3435">
        <v>0</v>
      </c>
      <c r="H3435" s="2">
        <f>H3434+$H$2*(Table1[[#This Row],[debug'[0']]]-H3434)</f>
        <v>-0.32716110340609694</v>
      </c>
    </row>
    <row r="3436" spans="1:8" x14ac:dyDescent="0.25">
      <c r="A3436">
        <v>6860</v>
      </c>
      <c r="B3436">
        <v>0</v>
      </c>
      <c r="C3436">
        <v>0</v>
      </c>
      <c r="D3436">
        <v>0</v>
      </c>
      <c r="E3436">
        <v>0</v>
      </c>
      <c r="F3436">
        <v>1</v>
      </c>
      <c r="G3436">
        <v>0</v>
      </c>
      <c r="H3436" s="2">
        <f>H3435+$H$2*(Table1[[#This Row],[debug'[0']]]-H3435)</f>
        <v>-0.29632689583606919</v>
      </c>
    </row>
    <row r="3437" spans="1:8" x14ac:dyDescent="0.25">
      <c r="A3437">
        <v>6862</v>
      </c>
      <c r="B3437">
        <v>0</v>
      </c>
      <c r="C3437">
        <v>0</v>
      </c>
      <c r="D3437">
        <v>1</v>
      </c>
      <c r="E3437">
        <v>0</v>
      </c>
      <c r="F3437">
        <v>1</v>
      </c>
      <c r="G3437">
        <v>0</v>
      </c>
      <c r="H3437" s="2">
        <f>H3436+$H$2*(Table1[[#This Row],[debug'[0']]]-H3436)</f>
        <v>-0.26839874386547929</v>
      </c>
    </row>
    <row r="3438" spans="1:8" x14ac:dyDescent="0.25">
      <c r="A3438">
        <v>6864</v>
      </c>
      <c r="B3438">
        <v>0</v>
      </c>
      <c r="C3438">
        <v>0</v>
      </c>
      <c r="D3438">
        <v>1</v>
      </c>
      <c r="E3438">
        <v>0</v>
      </c>
      <c r="F3438">
        <v>1</v>
      </c>
      <c r="G3438">
        <v>0</v>
      </c>
      <c r="H3438" s="2">
        <f>H3437+$H$2*(Table1[[#This Row],[debug'[0']]]-H3437)</f>
        <v>-0.24310275820666374</v>
      </c>
    </row>
    <row r="3439" spans="1:8" x14ac:dyDescent="0.25">
      <c r="A3439">
        <v>6866</v>
      </c>
      <c r="B3439">
        <v>0</v>
      </c>
      <c r="C3439">
        <v>-1</v>
      </c>
      <c r="D3439">
        <v>0</v>
      </c>
      <c r="E3439">
        <v>0</v>
      </c>
      <c r="F3439">
        <v>1</v>
      </c>
      <c r="G3439">
        <v>0</v>
      </c>
      <c r="H3439" s="2">
        <f>H3438+$H$2*(Table1[[#This Row],[debug'[0']]]-H3438)</f>
        <v>-0.22019086302917962</v>
      </c>
    </row>
    <row r="3440" spans="1:8" x14ac:dyDescent="0.25">
      <c r="A3440">
        <v>6868</v>
      </c>
      <c r="B3440">
        <v>0</v>
      </c>
      <c r="C3440">
        <v>-2</v>
      </c>
      <c r="D3440">
        <v>0</v>
      </c>
      <c r="E3440">
        <v>0</v>
      </c>
      <c r="F3440">
        <v>0</v>
      </c>
      <c r="G3440">
        <v>0</v>
      </c>
      <c r="H3440" s="2">
        <f>H3439+$H$2*(Table1[[#This Row],[debug'[0']]]-H3439)</f>
        <v>-0.1994383630987776</v>
      </c>
    </row>
    <row r="3441" spans="1:8" x14ac:dyDescent="0.25">
      <c r="A3441">
        <v>6870</v>
      </c>
      <c r="B3441">
        <v>1</v>
      </c>
      <c r="C3441">
        <v>-2</v>
      </c>
      <c r="D3441">
        <v>0</v>
      </c>
      <c r="E3441">
        <v>0</v>
      </c>
      <c r="F3441">
        <v>0</v>
      </c>
      <c r="G3441">
        <v>0</v>
      </c>
      <c r="H3441" s="2">
        <f>H3440+$H$2*(Table1[[#This Row],[debug'[0']]]-H3440)</f>
        <v>-8.639396060043103E-2</v>
      </c>
    </row>
    <row r="3442" spans="1:8" x14ac:dyDescent="0.25">
      <c r="A3442">
        <v>6872</v>
      </c>
      <c r="B3442">
        <v>0</v>
      </c>
      <c r="C3442">
        <v>-1</v>
      </c>
      <c r="D3442">
        <v>0</v>
      </c>
      <c r="E3442">
        <v>0</v>
      </c>
      <c r="F3442">
        <v>0</v>
      </c>
      <c r="G3442">
        <v>0</v>
      </c>
      <c r="H3442" s="2">
        <f>H3441+$H$2*(Table1[[#This Row],[debug'[0']]]-H3441)</f>
        <v>-7.8251521642325822E-2</v>
      </c>
    </row>
    <row r="3443" spans="1:8" x14ac:dyDescent="0.25">
      <c r="A3443">
        <v>6874</v>
      </c>
      <c r="B3443">
        <v>0</v>
      </c>
      <c r="C3443">
        <v>-1</v>
      </c>
      <c r="D3443">
        <v>0</v>
      </c>
      <c r="E3443">
        <v>0</v>
      </c>
      <c r="F3443">
        <v>0</v>
      </c>
      <c r="G3443">
        <v>0</v>
      </c>
      <c r="H3443" s="2">
        <f>H3442+$H$2*(Table1[[#This Row],[debug'[0']]]-H3442)</f>
        <v>-7.0876489476613222E-2</v>
      </c>
    </row>
    <row r="3444" spans="1:8" x14ac:dyDescent="0.25">
      <c r="A3444">
        <v>6876</v>
      </c>
      <c r="B3444">
        <v>0</v>
      </c>
      <c r="C3444">
        <v>-1</v>
      </c>
      <c r="D3444">
        <v>0</v>
      </c>
      <c r="E3444">
        <v>0</v>
      </c>
      <c r="F3444">
        <v>0</v>
      </c>
      <c r="G3444">
        <v>0</v>
      </c>
      <c r="H3444" s="2">
        <f>H3443+$H$2*(Table1[[#This Row],[debug'[0']]]-H3443)</f>
        <v>-6.4196537717054358E-2</v>
      </c>
    </row>
    <row r="3445" spans="1:8" x14ac:dyDescent="0.25">
      <c r="A3445">
        <v>6878</v>
      </c>
      <c r="B3445">
        <v>0</v>
      </c>
      <c r="C3445">
        <v>-1</v>
      </c>
      <c r="D3445">
        <v>0</v>
      </c>
      <c r="E3445">
        <v>0</v>
      </c>
      <c r="F3445">
        <v>0</v>
      </c>
      <c r="G3445">
        <v>0</v>
      </c>
      <c r="H3445" s="2">
        <f>H3444+$H$2*(Table1[[#This Row],[debug'[0']]]-H3444)</f>
        <v>-5.8146156578720416E-2</v>
      </c>
    </row>
    <row r="3446" spans="1:8" x14ac:dyDescent="0.25">
      <c r="A3446">
        <v>6880</v>
      </c>
      <c r="B3446">
        <v>0</v>
      </c>
      <c r="C3446">
        <v>-1</v>
      </c>
      <c r="D3446">
        <v>0</v>
      </c>
      <c r="E3446">
        <v>0</v>
      </c>
      <c r="F3446">
        <v>0</v>
      </c>
      <c r="G3446">
        <v>0</v>
      </c>
      <c r="H3446" s="2">
        <f>H3445+$H$2*(Table1[[#This Row],[debug'[0']]]-H3445)</f>
        <v>-5.2666010428454722E-2</v>
      </c>
    </row>
    <row r="3447" spans="1:8" x14ac:dyDescent="0.25">
      <c r="A3447">
        <v>6882</v>
      </c>
      <c r="B3447">
        <v>-1</v>
      </c>
      <c r="C3447">
        <v>-1</v>
      </c>
      <c r="D3447">
        <v>0</v>
      </c>
      <c r="E3447">
        <v>0</v>
      </c>
      <c r="F3447">
        <v>0</v>
      </c>
      <c r="G3447">
        <v>0</v>
      </c>
      <c r="H3447" s="2">
        <f>H3446+$H$2*(Table1[[#This Row],[debug'[0']]]-H3446)</f>
        <v>-0.14195013549247101</v>
      </c>
    </row>
    <row r="3448" spans="1:8" x14ac:dyDescent="0.25">
      <c r="A3448">
        <v>6884</v>
      </c>
      <c r="B3448">
        <v>0</v>
      </c>
      <c r="C3448">
        <v>-1</v>
      </c>
      <c r="D3448">
        <v>0</v>
      </c>
      <c r="E3448">
        <v>0</v>
      </c>
      <c r="F3448">
        <v>0</v>
      </c>
      <c r="G3448">
        <v>0</v>
      </c>
      <c r="H3448" s="2">
        <f>H3447+$H$2*(Table1[[#This Row],[debug'[0']]]-H3447)</f>
        <v>-0.12857165040729435</v>
      </c>
    </row>
    <row r="3449" spans="1:8" x14ac:dyDescent="0.25">
      <c r="A3449">
        <v>6886</v>
      </c>
      <c r="B3449">
        <v>0</v>
      </c>
      <c r="C3449">
        <v>-1</v>
      </c>
      <c r="D3449">
        <v>0</v>
      </c>
      <c r="E3449">
        <v>0</v>
      </c>
      <c r="F3449">
        <v>0</v>
      </c>
      <c r="G3449">
        <v>0</v>
      </c>
      <c r="H3449" s="2">
        <f>H3448+$H$2*(Table1[[#This Row],[debug'[0']]]-H3448)</f>
        <v>-0.11645405783591022</v>
      </c>
    </row>
    <row r="3450" spans="1:8" x14ac:dyDescent="0.25">
      <c r="A3450">
        <v>6888</v>
      </c>
      <c r="B3450">
        <v>-1</v>
      </c>
      <c r="C3450">
        <v>-1</v>
      </c>
      <c r="D3450">
        <v>0</v>
      </c>
      <c r="E3450">
        <v>0</v>
      </c>
      <c r="F3450">
        <v>0</v>
      </c>
      <c r="G3450">
        <v>0</v>
      </c>
      <c r="H3450" s="2">
        <f>H3449+$H$2*(Table1[[#This Row],[debug'[0']]]-H3449)</f>
        <v>-0.19972630106626352</v>
      </c>
    </row>
    <row r="3451" spans="1:8" x14ac:dyDescent="0.25">
      <c r="A3451">
        <v>6890</v>
      </c>
      <c r="B3451">
        <v>1</v>
      </c>
      <c r="C3451">
        <v>-1</v>
      </c>
      <c r="D3451">
        <v>0</v>
      </c>
      <c r="E3451">
        <v>0</v>
      </c>
      <c r="F3451">
        <v>0</v>
      </c>
      <c r="G3451">
        <v>0</v>
      </c>
      <c r="H3451" s="2">
        <f>H3450+$H$2*(Table1[[#This Row],[debug'[0']]]-H3450)</f>
        <v>-8.6654761053816629E-2</v>
      </c>
    </row>
    <row r="3452" spans="1:8" x14ac:dyDescent="0.25">
      <c r="A3452">
        <v>6892</v>
      </c>
      <c r="B3452">
        <v>-1</v>
      </c>
      <c r="C3452">
        <v>-1</v>
      </c>
      <c r="D3452">
        <v>1</v>
      </c>
      <c r="E3452">
        <v>0</v>
      </c>
      <c r="F3452">
        <v>0</v>
      </c>
      <c r="G3452">
        <v>0</v>
      </c>
      <c r="H3452" s="2">
        <f>H3451+$H$2*(Table1[[#This Row],[debug'[0']]]-H3451)</f>
        <v>-0.17273552183975294</v>
      </c>
    </row>
    <row r="3453" spans="1:8" x14ac:dyDescent="0.25">
      <c r="A3453">
        <v>6894</v>
      </c>
      <c r="B3453">
        <v>0</v>
      </c>
      <c r="C3453">
        <v>-1</v>
      </c>
      <c r="D3453">
        <v>1</v>
      </c>
      <c r="E3453">
        <v>0</v>
      </c>
      <c r="F3453">
        <v>0</v>
      </c>
      <c r="G3453">
        <v>0</v>
      </c>
      <c r="H3453" s="2">
        <f>H3452+$H$2*(Table1[[#This Row],[debug'[0']]]-H3452)</f>
        <v>-0.15645558244697993</v>
      </c>
    </row>
    <row r="3454" spans="1:8" x14ac:dyDescent="0.25">
      <c r="A3454">
        <v>6896</v>
      </c>
      <c r="B3454">
        <v>1</v>
      </c>
      <c r="C3454">
        <v>-1</v>
      </c>
      <c r="D3454">
        <v>1</v>
      </c>
      <c r="E3454">
        <v>0</v>
      </c>
      <c r="F3454">
        <v>-1</v>
      </c>
      <c r="G3454">
        <v>0</v>
      </c>
      <c r="H3454" s="2">
        <f>H3453+$H$2*(Table1[[#This Row],[debug'[0']]]-H3453)</f>
        <v>-4.7462211586429812E-2</v>
      </c>
    </row>
    <row r="3455" spans="1:8" x14ac:dyDescent="0.25">
      <c r="A3455">
        <v>6898</v>
      </c>
      <c r="B3455">
        <v>0</v>
      </c>
      <c r="C3455">
        <v>-1</v>
      </c>
      <c r="D3455">
        <v>1</v>
      </c>
      <c r="E3455">
        <v>0</v>
      </c>
      <c r="F3455">
        <v>-1</v>
      </c>
      <c r="G3455">
        <v>0</v>
      </c>
      <c r="H3455" s="2">
        <f>H3454+$H$2*(Table1[[#This Row],[debug'[0']]]-H3454)</f>
        <v>-4.2989003529138245E-2</v>
      </c>
    </row>
    <row r="3456" spans="1:8" x14ac:dyDescent="0.25">
      <c r="A3456">
        <v>6900</v>
      </c>
      <c r="B3456">
        <v>1</v>
      </c>
      <c r="C3456">
        <v>-1</v>
      </c>
      <c r="D3456">
        <v>1</v>
      </c>
      <c r="E3456">
        <v>0</v>
      </c>
      <c r="F3456">
        <v>-1</v>
      </c>
      <c r="G3456">
        <v>0</v>
      </c>
      <c r="H3456" s="2">
        <f>H3455+$H$2*(Table1[[#This Row],[debug'[0']]]-H3455)</f>
        <v>5.5310394208724134E-2</v>
      </c>
    </row>
    <row r="3457" spans="1:8" x14ac:dyDescent="0.25">
      <c r="A3457">
        <v>6902</v>
      </c>
      <c r="B3457">
        <v>0</v>
      </c>
      <c r="C3457">
        <v>-1</v>
      </c>
      <c r="D3457">
        <v>1</v>
      </c>
      <c r="E3457">
        <v>0</v>
      </c>
      <c r="F3457">
        <v>-1</v>
      </c>
      <c r="G3457">
        <v>0</v>
      </c>
      <c r="H3457" s="2">
        <f>H3456+$H$2*(Table1[[#This Row],[debug'[0']]]-H3456)</f>
        <v>5.0097512365325642E-2</v>
      </c>
    </row>
    <row r="3458" spans="1:8" x14ac:dyDescent="0.25">
      <c r="A3458">
        <v>6904</v>
      </c>
      <c r="B3458">
        <v>-1</v>
      </c>
      <c r="C3458">
        <v>-1</v>
      </c>
      <c r="D3458">
        <v>0</v>
      </c>
      <c r="E3458">
        <v>0</v>
      </c>
      <c r="F3458">
        <v>-1</v>
      </c>
      <c r="G3458">
        <v>0</v>
      </c>
      <c r="H3458" s="2">
        <f>H3457+$H$2*(Table1[[#This Row],[debug'[0']]]-H3457)</f>
        <v>-4.8871846546669068E-2</v>
      </c>
    </row>
    <row r="3459" spans="1:8" x14ac:dyDescent="0.25">
      <c r="A3459">
        <v>6906</v>
      </c>
      <c r="B3459">
        <v>0</v>
      </c>
      <c r="C3459">
        <v>-1</v>
      </c>
      <c r="D3459">
        <v>0</v>
      </c>
      <c r="E3459">
        <v>0</v>
      </c>
      <c r="F3459">
        <v>-1</v>
      </c>
      <c r="G3459">
        <v>0</v>
      </c>
      <c r="H3459" s="2">
        <f>H3458+$H$2*(Table1[[#This Row],[debug'[0']]]-H3458)</f>
        <v>-4.4265783524317572E-2</v>
      </c>
    </row>
    <row r="3460" spans="1:8" x14ac:dyDescent="0.25">
      <c r="A3460">
        <v>6908</v>
      </c>
      <c r="B3460">
        <v>0</v>
      </c>
      <c r="C3460">
        <v>-1</v>
      </c>
      <c r="D3460">
        <v>0</v>
      </c>
      <c r="E3460">
        <v>0</v>
      </c>
      <c r="F3460">
        <v>-1</v>
      </c>
      <c r="G3460">
        <v>0</v>
      </c>
      <c r="H3460" s="2">
        <f>H3459+$H$2*(Table1[[#This Row],[debug'[0']]]-H3459)</f>
        <v>-4.0093831714555807E-2</v>
      </c>
    </row>
    <row r="3461" spans="1:8" x14ac:dyDescent="0.25">
      <c r="A3461">
        <v>6910</v>
      </c>
      <c r="B3461">
        <v>0</v>
      </c>
      <c r="C3461">
        <v>0</v>
      </c>
      <c r="D3461">
        <v>1</v>
      </c>
      <c r="E3461">
        <v>0</v>
      </c>
      <c r="F3461">
        <v>-1</v>
      </c>
      <c r="G3461">
        <v>0</v>
      </c>
      <c r="H3461" s="2">
        <f>H3460+$H$2*(Table1[[#This Row],[debug'[0']]]-H3460)</f>
        <v>-3.6315077099494386E-2</v>
      </c>
    </row>
    <row r="3462" spans="1:8" x14ac:dyDescent="0.25">
      <c r="A3462">
        <v>6912</v>
      </c>
      <c r="B3462">
        <v>-1</v>
      </c>
      <c r="C3462">
        <v>0</v>
      </c>
      <c r="D3462">
        <v>0</v>
      </c>
      <c r="E3462">
        <v>0</v>
      </c>
      <c r="F3462">
        <v>-1</v>
      </c>
      <c r="G3462">
        <v>0</v>
      </c>
      <c r="H3462" s="2">
        <f>H3461+$H$2*(Table1[[#This Row],[debug'[0']]]-H3461)</f>
        <v>-0.12714024132427862</v>
      </c>
    </row>
    <row r="3463" spans="1:8" x14ac:dyDescent="0.25">
      <c r="A3463">
        <v>6914</v>
      </c>
      <c r="B3463">
        <v>-1</v>
      </c>
      <c r="C3463">
        <v>-1</v>
      </c>
      <c r="D3463">
        <v>0</v>
      </c>
      <c r="E3463">
        <v>0</v>
      </c>
      <c r="F3463">
        <v>-1</v>
      </c>
      <c r="G3463">
        <v>0</v>
      </c>
      <c r="H3463" s="2">
        <f>H3462+$H$2*(Table1[[#This Row],[debug'[0']]]-H3462)</f>
        <v>-0.20940533548837281</v>
      </c>
    </row>
    <row r="3464" spans="1:8" x14ac:dyDescent="0.25">
      <c r="A3464">
        <v>6916</v>
      </c>
      <c r="B3464">
        <v>-1</v>
      </c>
      <c r="C3464">
        <v>-1</v>
      </c>
      <c r="D3464">
        <v>0</v>
      </c>
      <c r="E3464">
        <v>0</v>
      </c>
      <c r="F3464">
        <v>-1</v>
      </c>
      <c r="G3464">
        <v>0</v>
      </c>
      <c r="H3464" s="2">
        <f>H3463+$H$2*(Table1[[#This Row],[debug'[0']]]-H3463)</f>
        <v>-0.28391712718828327</v>
      </c>
    </row>
    <row r="3465" spans="1:8" x14ac:dyDescent="0.25">
      <c r="A3465">
        <v>6918</v>
      </c>
      <c r="B3465">
        <v>-1</v>
      </c>
      <c r="C3465">
        <v>-1</v>
      </c>
      <c r="D3465">
        <v>0</v>
      </c>
      <c r="E3465">
        <v>0</v>
      </c>
      <c r="F3465">
        <v>-1</v>
      </c>
      <c r="G3465">
        <v>0</v>
      </c>
      <c r="H3465" s="2">
        <f>H3464+$H$2*(Table1[[#This Row],[debug'[0']]]-H3464)</f>
        <v>-0.35140634796588616</v>
      </c>
    </row>
    <row r="3466" spans="1:8" x14ac:dyDescent="0.25">
      <c r="A3466">
        <v>6920</v>
      </c>
      <c r="B3466">
        <v>-1</v>
      </c>
      <c r="C3466">
        <v>0</v>
      </c>
      <c r="D3466">
        <v>0</v>
      </c>
      <c r="E3466">
        <v>0</v>
      </c>
      <c r="F3466">
        <v>-1</v>
      </c>
      <c r="G3466">
        <v>0</v>
      </c>
      <c r="H3466" s="2">
        <f>H3465+$H$2*(Table1[[#This Row],[debug'[0']]]-H3465)</f>
        <v>-0.41253485953774655</v>
      </c>
    </row>
    <row r="3467" spans="1:8" x14ac:dyDescent="0.25">
      <c r="A3467">
        <v>6922</v>
      </c>
      <c r="B3467">
        <v>-1</v>
      </c>
      <c r="C3467">
        <v>0</v>
      </c>
      <c r="D3467">
        <v>0</v>
      </c>
      <c r="E3467">
        <v>0</v>
      </c>
      <c r="F3467">
        <v>-1</v>
      </c>
      <c r="G3467">
        <v>0</v>
      </c>
      <c r="H3467" s="2">
        <f>H3466+$H$2*(Table1[[#This Row],[debug'[0']]]-H3466)</f>
        <v>-0.46790214462323587</v>
      </c>
    </row>
    <row r="3468" spans="1:8" x14ac:dyDescent="0.25">
      <c r="A3468">
        <v>6924</v>
      </c>
      <c r="B3468">
        <v>0</v>
      </c>
      <c r="C3468">
        <v>0</v>
      </c>
      <c r="D3468">
        <v>0</v>
      </c>
      <c r="E3468">
        <v>0</v>
      </c>
      <c r="F3468">
        <v>-1</v>
      </c>
      <c r="G3468">
        <v>0</v>
      </c>
      <c r="H3468" s="2">
        <f>H3467+$H$2*(Table1[[#This Row],[debug'[0']]]-H3467)</f>
        <v>-0.42380340641881786</v>
      </c>
    </row>
    <row r="3469" spans="1:8" x14ac:dyDescent="0.25">
      <c r="A3469">
        <v>6926</v>
      </c>
      <c r="B3469">
        <v>-1</v>
      </c>
      <c r="C3469">
        <v>0</v>
      </c>
      <c r="D3469">
        <v>0</v>
      </c>
      <c r="E3469">
        <v>0</v>
      </c>
      <c r="F3469">
        <v>-1</v>
      </c>
      <c r="G3469">
        <v>0</v>
      </c>
      <c r="H3469" s="2">
        <f>H3468+$H$2*(Table1[[#This Row],[debug'[0']]]-H3468)</f>
        <v>-0.47810865598136104</v>
      </c>
    </row>
    <row r="3470" spans="1:8" x14ac:dyDescent="0.25">
      <c r="A3470">
        <v>6928</v>
      </c>
      <c r="B3470">
        <v>1</v>
      </c>
      <c r="C3470">
        <v>0</v>
      </c>
      <c r="D3470">
        <v>0</v>
      </c>
      <c r="E3470">
        <v>0</v>
      </c>
      <c r="F3470">
        <v>-1</v>
      </c>
      <c r="G3470">
        <v>0</v>
      </c>
      <c r="H3470" s="2">
        <f>H3469+$H$2*(Table1[[#This Row],[debug'[0']]]-H3469)</f>
        <v>-0.33880019713620524</v>
      </c>
    </row>
    <row r="3471" spans="1:8" x14ac:dyDescent="0.25">
      <c r="A3471">
        <v>6930</v>
      </c>
      <c r="B3471">
        <v>0</v>
      </c>
      <c r="C3471">
        <v>1</v>
      </c>
      <c r="D3471">
        <v>0</v>
      </c>
      <c r="E3471">
        <v>0</v>
      </c>
      <c r="F3471">
        <v>-1</v>
      </c>
      <c r="G3471">
        <v>0</v>
      </c>
      <c r="H3471" s="2">
        <f>H3470+$H$2*(Table1[[#This Row],[debug'[0']]]-H3470)</f>
        <v>-0.30686903082546896</v>
      </c>
    </row>
    <row r="3472" spans="1:8" x14ac:dyDescent="0.25">
      <c r="A3472">
        <v>6932</v>
      </c>
      <c r="B3472">
        <v>0</v>
      </c>
      <c r="C3472">
        <v>1</v>
      </c>
      <c r="D3472">
        <v>0</v>
      </c>
      <c r="E3472">
        <v>0</v>
      </c>
      <c r="F3472">
        <v>-1</v>
      </c>
      <c r="G3472">
        <v>0</v>
      </c>
      <c r="H3472" s="2">
        <f>H3471+$H$2*(Table1[[#This Row],[debug'[0']]]-H3471)</f>
        <v>-0.27794730603980355</v>
      </c>
    </row>
    <row r="3473" spans="1:8" x14ac:dyDescent="0.25">
      <c r="A3473">
        <v>6934</v>
      </c>
      <c r="B3473">
        <v>0</v>
      </c>
      <c r="C3473">
        <v>1</v>
      </c>
      <c r="D3473">
        <v>0</v>
      </c>
      <c r="E3473">
        <v>0</v>
      </c>
      <c r="F3473">
        <v>-1</v>
      </c>
      <c r="G3473">
        <v>0</v>
      </c>
      <c r="H3473" s="2">
        <f>H3472+$H$2*(Table1[[#This Row],[debug'[0']]]-H3472)</f>
        <v>-0.25175138959761195</v>
      </c>
    </row>
    <row r="3474" spans="1:8" x14ac:dyDescent="0.25">
      <c r="A3474">
        <v>6936</v>
      </c>
      <c r="B3474">
        <v>-1</v>
      </c>
      <c r="C3474">
        <v>1</v>
      </c>
      <c r="D3474">
        <v>-1</v>
      </c>
      <c r="E3474">
        <v>0</v>
      </c>
      <c r="F3474">
        <v>0</v>
      </c>
      <c r="G3474">
        <v>0</v>
      </c>
      <c r="H3474" s="2">
        <f>H3473+$H$2*(Table1[[#This Row],[debug'[0']]]-H3473)</f>
        <v>-0.32227215972257933</v>
      </c>
    </row>
    <row r="3475" spans="1:8" x14ac:dyDescent="0.25">
      <c r="A3475">
        <v>6938</v>
      </c>
      <c r="B3475">
        <v>0</v>
      </c>
      <c r="C3475">
        <v>1</v>
      </c>
      <c r="D3475">
        <v>0</v>
      </c>
      <c r="E3475">
        <v>0</v>
      </c>
      <c r="F3475">
        <v>0</v>
      </c>
      <c r="G3475">
        <v>0</v>
      </c>
      <c r="H3475" s="2">
        <f>H3474+$H$2*(Table1[[#This Row],[debug'[0']]]-H3474)</f>
        <v>-0.2918987242393502</v>
      </c>
    </row>
    <row r="3476" spans="1:8" x14ac:dyDescent="0.25">
      <c r="A3476">
        <v>6940</v>
      </c>
      <c r="B3476">
        <v>-1</v>
      </c>
      <c r="C3476">
        <v>1</v>
      </c>
      <c r="D3476">
        <v>0</v>
      </c>
      <c r="E3476">
        <v>0</v>
      </c>
      <c r="F3476">
        <v>0</v>
      </c>
      <c r="G3476">
        <v>0</v>
      </c>
      <c r="H3476" s="2">
        <f>H3475+$H$2*(Table1[[#This Row],[debug'[0']]]-H3475)</f>
        <v>-0.3586356972171667</v>
      </c>
    </row>
    <row r="3477" spans="1:8" x14ac:dyDescent="0.25">
      <c r="A3477">
        <v>6942</v>
      </c>
      <c r="B3477">
        <v>0</v>
      </c>
      <c r="C3477">
        <v>2</v>
      </c>
      <c r="D3477">
        <v>0</v>
      </c>
      <c r="E3477">
        <v>0</v>
      </c>
      <c r="F3477">
        <v>0</v>
      </c>
      <c r="G3477">
        <v>0</v>
      </c>
      <c r="H3477" s="2">
        <f>H3476+$H$2*(Table1[[#This Row],[debug'[0']]]-H3476)</f>
        <v>-0.32483507906639159</v>
      </c>
    </row>
    <row r="3478" spans="1:8" x14ac:dyDescent="0.25">
      <c r="A3478">
        <v>6944</v>
      </c>
      <c r="B3478">
        <v>-2</v>
      </c>
      <c r="C3478">
        <v>2</v>
      </c>
      <c r="D3478">
        <v>0</v>
      </c>
      <c r="E3478">
        <v>-1</v>
      </c>
      <c r="F3478">
        <v>0</v>
      </c>
      <c r="G3478">
        <v>0</v>
      </c>
      <c r="H3478" s="2">
        <f>H3477+$H$2*(Table1[[#This Row],[debug'[0']]]-H3477)</f>
        <v>-0.48271565334108213</v>
      </c>
    </row>
    <row r="3479" spans="1:8" x14ac:dyDescent="0.25">
      <c r="A3479">
        <v>6946</v>
      </c>
      <c r="B3479">
        <v>-1</v>
      </c>
      <c r="C3479">
        <v>2</v>
      </c>
      <c r="D3479">
        <v>1</v>
      </c>
      <c r="E3479">
        <v>-1</v>
      </c>
      <c r="F3479">
        <v>0</v>
      </c>
      <c r="G3479">
        <v>0</v>
      </c>
      <c r="H3479" s="2">
        <f>H3478+$H$2*(Table1[[#This Row],[debug'[0']]]-H3478)</f>
        <v>-0.53146855443950169</v>
      </c>
    </row>
    <row r="3480" spans="1:8" x14ac:dyDescent="0.25">
      <c r="A3480">
        <v>6948</v>
      </c>
      <c r="B3480">
        <v>-1</v>
      </c>
      <c r="C3480">
        <v>2</v>
      </c>
      <c r="D3480">
        <v>0</v>
      </c>
      <c r="E3480">
        <v>-1</v>
      </c>
      <c r="F3480">
        <v>0</v>
      </c>
      <c r="G3480">
        <v>0</v>
      </c>
      <c r="H3480" s="2">
        <f>H3479+$H$2*(Table1[[#This Row],[debug'[0']]]-H3479)</f>
        <v>-0.5756266028599617</v>
      </c>
    </row>
    <row r="3481" spans="1:8" x14ac:dyDescent="0.25">
      <c r="A3481">
        <v>6950</v>
      </c>
      <c r="B3481">
        <v>0</v>
      </c>
      <c r="C3481">
        <v>2</v>
      </c>
      <c r="D3481">
        <v>0</v>
      </c>
      <c r="E3481">
        <v>0</v>
      </c>
      <c r="F3481">
        <v>0</v>
      </c>
      <c r="G3481">
        <v>0</v>
      </c>
      <c r="H3481" s="2">
        <f>H3480+$H$2*(Table1[[#This Row],[debug'[0']]]-H3480)</f>
        <v>-0.52137507365729052</v>
      </c>
    </row>
    <row r="3482" spans="1:8" x14ac:dyDescent="0.25">
      <c r="A3482">
        <v>6952</v>
      </c>
      <c r="B3482">
        <v>-1</v>
      </c>
      <c r="C3482">
        <v>2</v>
      </c>
      <c r="D3482">
        <v>0</v>
      </c>
      <c r="E3482">
        <v>-1</v>
      </c>
      <c r="F3482">
        <v>0</v>
      </c>
      <c r="G3482">
        <v>0</v>
      </c>
      <c r="H3482" s="2">
        <f>H3481+$H$2*(Table1[[#This Row],[debug'[0']]]-H3481)</f>
        <v>-0.56648441022998686</v>
      </c>
    </row>
    <row r="3483" spans="1:8" x14ac:dyDescent="0.25">
      <c r="A3483">
        <v>6954</v>
      </c>
      <c r="B3483">
        <v>0</v>
      </c>
      <c r="C3483">
        <v>2</v>
      </c>
      <c r="D3483">
        <v>0</v>
      </c>
      <c r="E3483">
        <v>-1</v>
      </c>
      <c r="F3483">
        <v>0</v>
      </c>
      <c r="G3483">
        <v>0</v>
      </c>
      <c r="H3483" s="2">
        <f>H3482+$H$2*(Table1[[#This Row],[debug'[0']]]-H3482)</f>
        <v>-0.51309451238343662</v>
      </c>
    </row>
    <row r="3484" spans="1:8" x14ac:dyDescent="0.25">
      <c r="A3484">
        <v>6956</v>
      </c>
      <c r="B3484">
        <v>0</v>
      </c>
      <c r="C3484">
        <v>2</v>
      </c>
      <c r="D3484">
        <v>1</v>
      </c>
      <c r="E3484">
        <v>-1</v>
      </c>
      <c r="F3484">
        <v>1</v>
      </c>
      <c r="G3484">
        <v>0</v>
      </c>
      <c r="H3484" s="2">
        <f>H3483+$H$2*(Table1[[#This Row],[debug'[0']]]-H3483)</f>
        <v>-0.46473649386240534</v>
      </c>
    </row>
    <row r="3485" spans="1:8" x14ac:dyDescent="0.25">
      <c r="A3485">
        <v>6958</v>
      </c>
      <c r="B3485">
        <v>0</v>
      </c>
      <c r="C3485">
        <v>1</v>
      </c>
      <c r="D3485">
        <v>0</v>
      </c>
      <c r="E3485">
        <v>-1</v>
      </c>
      <c r="F3485">
        <v>1</v>
      </c>
      <c r="G3485">
        <v>0</v>
      </c>
      <c r="H3485" s="2">
        <f>H3484+$H$2*(Table1[[#This Row],[debug'[0']]]-H3484)</f>
        <v>-0.42093611121320901</v>
      </c>
    </row>
    <row r="3486" spans="1:8" x14ac:dyDescent="0.25">
      <c r="A3486">
        <v>6960</v>
      </c>
      <c r="B3486">
        <v>1</v>
      </c>
      <c r="C3486">
        <v>2</v>
      </c>
      <c r="D3486">
        <v>1</v>
      </c>
      <c r="E3486">
        <v>0</v>
      </c>
      <c r="F3486">
        <v>1</v>
      </c>
      <c r="G3486">
        <v>0</v>
      </c>
      <c r="H3486" s="2">
        <f>H3485+$H$2*(Table1[[#This Row],[debug'[0']]]-H3485)</f>
        <v>-0.28701603776697304</v>
      </c>
    </row>
    <row r="3487" spans="1:8" x14ac:dyDescent="0.25">
      <c r="A3487">
        <v>6962</v>
      </c>
      <c r="B3487">
        <v>0</v>
      </c>
      <c r="C3487">
        <v>1</v>
      </c>
      <c r="D3487">
        <v>1</v>
      </c>
      <c r="E3487">
        <v>-1</v>
      </c>
      <c r="F3487">
        <v>1</v>
      </c>
      <c r="G3487">
        <v>0</v>
      </c>
      <c r="H3487" s="2">
        <f>H3486+$H$2*(Table1[[#This Row],[debug'[0']]]-H3486)</f>
        <v>-0.25996541349563784</v>
      </c>
    </row>
    <row r="3488" spans="1:8" x14ac:dyDescent="0.25">
      <c r="A3488">
        <v>6964</v>
      </c>
      <c r="B3488">
        <v>0</v>
      </c>
      <c r="C3488">
        <v>1</v>
      </c>
      <c r="D3488">
        <v>0</v>
      </c>
      <c r="E3488">
        <v>-1</v>
      </c>
      <c r="F3488">
        <v>1</v>
      </c>
      <c r="G3488">
        <v>0</v>
      </c>
      <c r="H3488" s="2">
        <f>H3487+$H$2*(Table1[[#This Row],[debug'[0']]]-H3487)</f>
        <v>-0.23546425049887798</v>
      </c>
    </row>
    <row r="3489" spans="1:8" x14ac:dyDescent="0.25">
      <c r="A3489">
        <v>6966</v>
      </c>
      <c r="B3489">
        <v>-1</v>
      </c>
      <c r="C3489">
        <v>1</v>
      </c>
      <c r="D3489">
        <v>1</v>
      </c>
      <c r="E3489">
        <v>-1</v>
      </c>
      <c r="F3489">
        <v>1</v>
      </c>
      <c r="G3489">
        <v>0</v>
      </c>
      <c r="H3489" s="2">
        <f>H3488+$H$2*(Table1[[#This Row],[debug'[0']]]-H3488)</f>
        <v>-0.30752004732006272</v>
      </c>
    </row>
    <row r="3490" spans="1:8" x14ac:dyDescent="0.25">
      <c r="A3490">
        <v>6968</v>
      </c>
      <c r="B3490">
        <v>-1</v>
      </c>
      <c r="C3490">
        <v>1</v>
      </c>
      <c r="D3490">
        <v>0</v>
      </c>
      <c r="E3490">
        <v>-1</v>
      </c>
      <c r="F3490">
        <v>1</v>
      </c>
      <c r="G3490">
        <v>0</v>
      </c>
      <c r="H3490" s="2">
        <f>H3489+$H$2*(Table1[[#This Row],[debug'[0']]]-H3489)</f>
        <v>-0.37278474528298766</v>
      </c>
    </row>
    <row r="3491" spans="1:8" x14ac:dyDescent="0.25">
      <c r="A3491">
        <v>6970</v>
      </c>
      <c r="B3491">
        <v>-1</v>
      </c>
      <c r="C3491">
        <v>1</v>
      </c>
      <c r="D3491">
        <v>0</v>
      </c>
      <c r="E3491">
        <v>0</v>
      </c>
      <c r="F3491">
        <v>1</v>
      </c>
      <c r="G3491">
        <v>0</v>
      </c>
      <c r="H3491" s="2">
        <f>H3490+$H$2*(Table1[[#This Row],[debug'[0']]]-H3490)</f>
        <v>-0.43189839037614014</v>
      </c>
    </row>
    <row r="3492" spans="1:8" x14ac:dyDescent="0.25">
      <c r="A3492">
        <v>6972</v>
      </c>
      <c r="B3492">
        <v>-1</v>
      </c>
      <c r="C3492">
        <v>0</v>
      </c>
      <c r="D3492">
        <v>0</v>
      </c>
      <c r="E3492">
        <v>0</v>
      </c>
      <c r="F3492">
        <v>1</v>
      </c>
      <c r="G3492">
        <v>0</v>
      </c>
      <c r="H3492" s="2">
        <f>H3491+$H$2*(Table1[[#This Row],[debug'[0']]]-H3491)</f>
        <v>-0.48544070567474579</v>
      </c>
    </row>
    <row r="3493" spans="1:8" x14ac:dyDescent="0.25">
      <c r="A3493">
        <v>6974</v>
      </c>
      <c r="B3493">
        <v>0</v>
      </c>
      <c r="C3493">
        <v>0</v>
      </c>
      <c r="D3493">
        <v>0</v>
      </c>
      <c r="E3493">
        <v>0</v>
      </c>
      <c r="F3493">
        <v>1</v>
      </c>
      <c r="G3493">
        <v>0</v>
      </c>
      <c r="H3493" s="2">
        <f>H3492+$H$2*(Table1[[#This Row],[debug'[0']]]-H3492)</f>
        <v>-0.43968899703370901</v>
      </c>
    </row>
    <row r="3494" spans="1:8" x14ac:dyDescent="0.25">
      <c r="A3494">
        <v>6976</v>
      </c>
      <c r="B3494">
        <v>-1</v>
      </c>
      <c r="C3494">
        <v>0</v>
      </c>
      <c r="D3494">
        <v>0</v>
      </c>
      <c r="E3494">
        <v>0</v>
      </c>
      <c r="F3494">
        <v>1</v>
      </c>
      <c r="G3494">
        <v>0</v>
      </c>
      <c r="H3494" s="2">
        <f>H3493+$H$2*(Table1[[#This Row],[debug'[0']]]-H3493)</f>
        <v>-0.49249706495304185</v>
      </c>
    </row>
    <row r="3495" spans="1:8" x14ac:dyDescent="0.25">
      <c r="A3495">
        <v>6978</v>
      </c>
      <c r="B3495">
        <v>0</v>
      </c>
      <c r="C3495">
        <v>0</v>
      </c>
      <c r="D3495">
        <v>0</v>
      </c>
      <c r="E3495">
        <v>0</v>
      </c>
      <c r="F3495">
        <v>1</v>
      </c>
      <c r="G3495">
        <v>0</v>
      </c>
      <c r="H3495" s="2">
        <f>H3494+$H$2*(Table1[[#This Row],[debug'[0']]]-H3494)</f>
        <v>-0.44608031011791149</v>
      </c>
    </row>
    <row r="3496" spans="1:8" x14ac:dyDescent="0.25">
      <c r="A3496">
        <v>6980</v>
      </c>
      <c r="B3496">
        <v>-1</v>
      </c>
      <c r="C3496">
        <v>1</v>
      </c>
      <c r="D3496">
        <v>0</v>
      </c>
      <c r="E3496">
        <v>-1</v>
      </c>
      <c r="F3496">
        <v>1</v>
      </c>
      <c r="G3496">
        <v>0</v>
      </c>
      <c r="H3496" s="2">
        <f>H3495+$H$2*(Table1[[#This Row],[debug'[0']]]-H3495)</f>
        <v>-0.49828601097028069</v>
      </c>
    </row>
    <row r="3497" spans="1:8" x14ac:dyDescent="0.25">
      <c r="A3497">
        <v>6982</v>
      </c>
      <c r="B3497">
        <v>-1</v>
      </c>
      <c r="C3497">
        <v>0</v>
      </c>
      <c r="D3497">
        <v>0</v>
      </c>
      <c r="E3497">
        <v>0</v>
      </c>
      <c r="F3497">
        <v>1</v>
      </c>
      <c r="G3497">
        <v>0</v>
      </c>
      <c r="H3497" s="2">
        <f>H3496+$H$2*(Table1[[#This Row],[debug'[0']]]-H3496)</f>
        <v>-0.54557144043445061</v>
      </c>
    </row>
    <row r="3498" spans="1:8" x14ac:dyDescent="0.25">
      <c r="A3498">
        <v>6984</v>
      </c>
      <c r="B3498">
        <v>0</v>
      </c>
      <c r="C3498">
        <v>0</v>
      </c>
      <c r="D3498">
        <v>0</v>
      </c>
      <c r="E3498">
        <v>0</v>
      </c>
      <c r="F3498">
        <v>1</v>
      </c>
      <c r="G3498">
        <v>0</v>
      </c>
      <c r="H3498" s="2">
        <f>H3497+$H$2*(Table1[[#This Row],[debug'[0']]]-H3497)</f>
        <v>-0.49415254355613247</v>
      </c>
    </row>
    <row r="3499" spans="1:8" x14ac:dyDescent="0.25">
      <c r="A3499">
        <v>6986</v>
      </c>
      <c r="B3499">
        <v>-1</v>
      </c>
      <c r="C3499">
        <v>-1</v>
      </c>
      <c r="D3499">
        <v>0</v>
      </c>
      <c r="E3499">
        <v>0</v>
      </c>
      <c r="F3499">
        <v>1</v>
      </c>
      <c r="G3499">
        <v>0</v>
      </c>
      <c r="H3499" s="2">
        <f>H3498+$H$2*(Table1[[#This Row],[debug'[0']]]-H3498)</f>
        <v>-0.54182754314616655</v>
      </c>
    </row>
    <row r="3500" spans="1:8" x14ac:dyDescent="0.25">
      <c r="A3500">
        <v>6988</v>
      </c>
      <c r="B3500">
        <v>0</v>
      </c>
      <c r="C3500">
        <v>0</v>
      </c>
      <c r="D3500">
        <v>0</v>
      </c>
      <c r="E3500">
        <v>0</v>
      </c>
      <c r="F3500">
        <v>1</v>
      </c>
      <c r="G3500">
        <v>0</v>
      </c>
      <c r="H3500" s="2">
        <f>H3499+$H$2*(Table1[[#This Row],[debug'[0']]]-H3499)</f>
        <v>-0.49076150027434845</v>
      </c>
    </row>
    <row r="3501" spans="1:8" x14ac:dyDescent="0.25">
      <c r="A3501">
        <v>6990</v>
      </c>
      <c r="B3501">
        <v>0</v>
      </c>
      <c r="C3501">
        <v>-1</v>
      </c>
      <c r="D3501">
        <v>0</v>
      </c>
      <c r="E3501">
        <v>0</v>
      </c>
      <c r="F3501">
        <v>1</v>
      </c>
      <c r="G3501">
        <v>0</v>
      </c>
      <c r="H3501" s="2">
        <f>H3500+$H$2*(Table1[[#This Row],[debug'[0']]]-H3500)</f>
        <v>-0.44450831855655049</v>
      </c>
    </row>
    <row r="3502" spans="1:8" x14ac:dyDescent="0.25">
      <c r="A3502">
        <v>6992</v>
      </c>
      <c r="B3502">
        <v>-1</v>
      </c>
      <c r="C3502">
        <v>-1</v>
      </c>
      <c r="D3502">
        <v>-1</v>
      </c>
      <c r="E3502">
        <v>0</v>
      </c>
      <c r="F3502">
        <v>1</v>
      </c>
      <c r="G3502">
        <v>0</v>
      </c>
      <c r="H3502" s="2">
        <f>H3501+$H$2*(Table1[[#This Row],[debug'[0']]]-H3501)</f>
        <v>-0.49686217612313999</v>
      </c>
    </row>
    <row r="3503" spans="1:8" x14ac:dyDescent="0.25">
      <c r="A3503">
        <v>6994</v>
      </c>
      <c r="B3503">
        <v>0</v>
      </c>
      <c r="C3503">
        <v>-2</v>
      </c>
      <c r="D3503">
        <v>0</v>
      </c>
      <c r="E3503">
        <v>0</v>
      </c>
      <c r="F3503">
        <v>1</v>
      </c>
      <c r="G3503">
        <v>0</v>
      </c>
      <c r="H3503" s="2">
        <f>H3502+$H$2*(Table1[[#This Row],[debug'[0']]]-H3502)</f>
        <v>-0.45003401925248715</v>
      </c>
    </row>
    <row r="3504" spans="1:8" x14ac:dyDescent="0.25">
      <c r="A3504">
        <v>6996</v>
      </c>
      <c r="B3504">
        <v>-1</v>
      </c>
      <c r="C3504">
        <v>-1</v>
      </c>
      <c r="D3504">
        <v>0</v>
      </c>
      <c r="E3504">
        <v>0</v>
      </c>
      <c r="F3504">
        <v>1</v>
      </c>
      <c r="G3504">
        <v>0</v>
      </c>
      <c r="H3504" s="2">
        <f>H3503+$H$2*(Table1[[#This Row],[debug'[0']]]-H3503)</f>
        <v>-0.50186709179770794</v>
      </c>
    </row>
    <row r="3505" spans="1:8" x14ac:dyDescent="0.25">
      <c r="A3505">
        <v>6998</v>
      </c>
      <c r="B3505">
        <v>1</v>
      </c>
      <c r="C3505">
        <v>-2</v>
      </c>
      <c r="D3505">
        <v>0</v>
      </c>
      <c r="E3505">
        <v>0</v>
      </c>
      <c r="F3505">
        <v>0</v>
      </c>
      <c r="G3505">
        <v>0</v>
      </c>
      <c r="H3505" s="2">
        <f>H3504+$H$2*(Table1[[#This Row],[debug'[0']]]-H3504)</f>
        <v>-0.36031945312990954</v>
      </c>
    </row>
    <row r="3506" spans="1:8" x14ac:dyDescent="0.25">
      <c r="A3506">
        <v>7000</v>
      </c>
      <c r="B3506">
        <v>-1</v>
      </c>
      <c r="C3506">
        <v>-2</v>
      </c>
      <c r="D3506">
        <v>0</v>
      </c>
      <c r="E3506">
        <v>0</v>
      </c>
      <c r="F3506">
        <v>0</v>
      </c>
      <c r="G3506">
        <v>0</v>
      </c>
      <c r="H3506" s="2">
        <f>H3505+$H$2*(Table1[[#This Row],[debug'[0']]]-H3505)</f>
        <v>-0.42060792433065086</v>
      </c>
    </row>
    <row r="3507" spans="1:8" x14ac:dyDescent="0.25">
      <c r="A3507">
        <v>7002</v>
      </c>
      <c r="B3507">
        <v>-1</v>
      </c>
      <c r="C3507">
        <v>-2</v>
      </c>
      <c r="D3507">
        <v>0</v>
      </c>
      <c r="E3507">
        <v>0</v>
      </c>
      <c r="F3507">
        <v>0</v>
      </c>
      <c r="G3507">
        <v>0</v>
      </c>
      <c r="H3507" s="2">
        <f>H3506+$H$2*(Table1[[#This Row],[debug'[0']]]-H3506)</f>
        <v>-0.47521434098477994</v>
      </c>
    </row>
    <row r="3508" spans="1:8" x14ac:dyDescent="0.25">
      <c r="A3508">
        <v>7004</v>
      </c>
      <c r="B3508">
        <v>0</v>
      </c>
      <c r="C3508">
        <v>-3</v>
      </c>
      <c r="D3508">
        <v>0</v>
      </c>
      <c r="E3508">
        <v>0</v>
      </c>
      <c r="F3508">
        <v>0</v>
      </c>
      <c r="G3508">
        <v>0</v>
      </c>
      <c r="H3508" s="2">
        <f>H3507+$H$2*(Table1[[#This Row],[debug'[0']]]-H3507)</f>
        <v>-0.43042644450923095</v>
      </c>
    </row>
    <row r="3509" spans="1:8" x14ac:dyDescent="0.25">
      <c r="A3509">
        <v>7006</v>
      </c>
      <c r="B3509">
        <v>-2</v>
      </c>
      <c r="C3509">
        <v>-3</v>
      </c>
      <c r="D3509">
        <v>0</v>
      </c>
      <c r="E3509">
        <v>-1</v>
      </c>
      <c r="F3509">
        <v>0</v>
      </c>
      <c r="G3509">
        <v>0</v>
      </c>
      <c r="H3509" s="2">
        <f>H3508+$H$2*(Table1[[#This Row],[debug'[0']]]-H3508)</f>
        <v>-0.57835526704518925</v>
      </c>
    </row>
    <row r="3510" spans="1:8" x14ac:dyDescent="0.25">
      <c r="A3510">
        <v>7008</v>
      </c>
      <c r="B3510">
        <v>0</v>
      </c>
      <c r="C3510">
        <v>-3</v>
      </c>
      <c r="D3510">
        <v>0</v>
      </c>
      <c r="E3510">
        <v>0</v>
      </c>
      <c r="F3510">
        <v>0</v>
      </c>
      <c r="G3510">
        <v>0</v>
      </c>
      <c r="H3510" s="2">
        <f>H3509+$H$2*(Table1[[#This Row],[debug'[0']]]-H3509)</f>
        <v>-0.52384656730176538</v>
      </c>
    </row>
    <row r="3511" spans="1:8" x14ac:dyDescent="0.25">
      <c r="A3511">
        <v>7010</v>
      </c>
      <c r="B3511">
        <v>-1</v>
      </c>
      <c r="C3511">
        <v>-3</v>
      </c>
      <c r="D3511">
        <v>0</v>
      </c>
      <c r="E3511">
        <v>0</v>
      </c>
      <c r="F3511">
        <v>-1</v>
      </c>
      <c r="G3511">
        <v>0</v>
      </c>
      <c r="H3511" s="2">
        <f>H3510+$H$2*(Table1[[#This Row],[debug'[0']]]-H3510)</f>
        <v>-0.56872297108615544</v>
      </c>
    </row>
    <row r="3512" spans="1:8" x14ac:dyDescent="0.25">
      <c r="A3512">
        <v>7012</v>
      </c>
      <c r="B3512">
        <v>0</v>
      </c>
      <c r="C3512">
        <v>-3</v>
      </c>
      <c r="D3512">
        <v>0</v>
      </c>
      <c r="E3512">
        <v>0</v>
      </c>
      <c r="F3512">
        <v>-1</v>
      </c>
      <c r="G3512">
        <v>0</v>
      </c>
      <c r="H3512" s="2">
        <f>H3511+$H$2*(Table1[[#This Row],[debug'[0']]]-H3511)</f>
        <v>-0.51512209384939467</v>
      </c>
    </row>
    <row r="3513" spans="1:8" x14ac:dyDescent="0.25">
      <c r="A3513">
        <v>7014</v>
      </c>
      <c r="B3513">
        <v>0</v>
      </c>
      <c r="C3513">
        <v>-2</v>
      </c>
      <c r="D3513">
        <v>0</v>
      </c>
      <c r="E3513">
        <v>0</v>
      </c>
      <c r="F3513">
        <v>-1</v>
      </c>
      <c r="G3513">
        <v>0</v>
      </c>
      <c r="H3513" s="2">
        <f>H3512+$H$2*(Table1[[#This Row],[debug'[0']]]-H3512)</f>
        <v>-0.46657298027722316</v>
      </c>
    </row>
    <row r="3514" spans="1:8" x14ac:dyDescent="0.25">
      <c r="A3514">
        <v>7016</v>
      </c>
      <c r="B3514">
        <v>-2</v>
      </c>
      <c r="C3514">
        <v>-2</v>
      </c>
      <c r="D3514">
        <v>0</v>
      </c>
      <c r="E3514">
        <v>-1</v>
      </c>
      <c r="F3514">
        <v>-1</v>
      </c>
      <c r="G3514">
        <v>0</v>
      </c>
      <c r="H3514" s="2">
        <f>H3513+$H$2*(Table1[[#This Row],[debug'[0']]]-H3513)</f>
        <v>-0.61109507207653813</v>
      </c>
    </row>
    <row r="3515" spans="1:8" x14ac:dyDescent="0.25">
      <c r="A3515">
        <v>7018</v>
      </c>
      <c r="B3515">
        <v>0</v>
      </c>
      <c r="C3515">
        <v>-3</v>
      </c>
      <c r="D3515">
        <v>0</v>
      </c>
      <c r="E3515">
        <v>0</v>
      </c>
      <c r="F3515">
        <v>-1</v>
      </c>
      <c r="G3515">
        <v>0</v>
      </c>
      <c r="H3515" s="2">
        <f>H3514+$H$2*(Table1[[#This Row],[debug'[0']]]-H3514)</f>
        <v>-0.55350071840412085</v>
      </c>
    </row>
    <row r="3516" spans="1:8" x14ac:dyDescent="0.25">
      <c r="A3516">
        <v>7020</v>
      </c>
      <c r="B3516">
        <v>-1</v>
      </c>
      <c r="C3516">
        <v>-2</v>
      </c>
      <c r="D3516">
        <v>0</v>
      </c>
      <c r="E3516">
        <v>0</v>
      </c>
      <c r="F3516">
        <v>-1</v>
      </c>
      <c r="G3516">
        <v>0</v>
      </c>
      <c r="H3516" s="2">
        <f>H3515+$H$2*(Table1[[#This Row],[debug'[0']]]-H3515)</f>
        <v>-0.59558228429096283</v>
      </c>
    </row>
    <row r="3517" spans="1:8" x14ac:dyDescent="0.25">
      <c r="A3517">
        <v>7022</v>
      </c>
      <c r="B3517">
        <v>-1</v>
      </c>
      <c r="C3517">
        <v>-2</v>
      </c>
      <c r="D3517">
        <v>0</v>
      </c>
      <c r="E3517">
        <v>0</v>
      </c>
      <c r="F3517">
        <v>-1</v>
      </c>
      <c r="G3517">
        <v>0</v>
      </c>
      <c r="H3517" s="2">
        <f>H3516+$H$2*(Table1[[#This Row],[debug'[0']]]-H3516)</f>
        <v>-0.63369775603055511</v>
      </c>
    </row>
    <row r="3518" spans="1:8" x14ac:dyDescent="0.25">
      <c r="A3518">
        <v>7024</v>
      </c>
      <c r="B3518">
        <v>-1</v>
      </c>
      <c r="C3518">
        <v>-2</v>
      </c>
      <c r="D3518">
        <v>0</v>
      </c>
      <c r="E3518">
        <v>0</v>
      </c>
      <c r="F3518">
        <v>-2</v>
      </c>
      <c r="G3518">
        <v>0</v>
      </c>
      <c r="H3518" s="2">
        <f>H3517+$H$2*(Table1[[#This Row],[debug'[0']]]-H3517)</f>
        <v>-0.66822092918999099</v>
      </c>
    </row>
    <row r="3519" spans="1:8" x14ac:dyDescent="0.25">
      <c r="A3519">
        <v>7026</v>
      </c>
      <c r="B3519">
        <v>-1</v>
      </c>
      <c r="C3519">
        <v>-1</v>
      </c>
      <c r="D3519">
        <v>0</v>
      </c>
      <c r="E3519">
        <v>0</v>
      </c>
      <c r="F3519">
        <v>-2</v>
      </c>
      <c r="G3519">
        <v>0</v>
      </c>
      <c r="H3519" s="2">
        <f>H3518+$H$2*(Table1[[#This Row],[debug'[0']]]-H3518)</f>
        <v>-0.69949036993413816</v>
      </c>
    </row>
    <row r="3520" spans="1:8" x14ac:dyDescent="0.25">
      <c r="A3520">
        <v>7028</v>
      </c>
      <c r="B3520">
        <v>0</v>
      </c>
      <c r="C3520">
        <v>-1</v>
      </c>
      <c r="D3520">
        <v>0</v>
      </c>
      <c r="E3520">
        <v>0</v>
      </c>
      <c r="F3520">
        <v>-2</v>
      </c>
      <c r="G3520">
        <v>0</v>
      </c>
      <c r="H3520" s="2">
        <f>H3519+$H$2*(Table1[[#This Row],[debug'[0']]]-H3519)</f>
        <v>-0.63356495571088134</v>
      </c>
    </row>
    <row r="3521" spans="1:8" x14ac:dyDescent="0.25">
      <c r="A3521">
        <v>7030</v>
      </c>
      <c r="B3521">
        <v>-1</v>
      </c>
      <c r="C3521">
        <v>-1</v>
      </c>
      <c r="D3521">
        <v>0</v>
      </c>
      <c r="E3521">
        <v>0</v>
      </c>
      <c r="F3521">
        <v>-2</v>
      </c>
      <c r="G3521">
        <v>0</v>
      </c>
      <c r="H3521" s="2">
        <f>H3520+$H$2*(Table1[[#This Row],[debug'[0']]]-H3520)</f>
        <v>-0.66810064500557775</v>
      </c>
    </row>
    <row r="3522" spans="1:8" x14ac:dyDescent="0.25">
      <c r="A3522">
        <v>7032</v>
      </c>
      <c r="B3522">
        <v>-1</v>
      </c>
      <c r="C3522">
        <v>-1</v>
      </c>
      <c r="D3522">
        <v>0</v>
      </c>
      <c r="E3522">
        <v>-1</v>
      </c>
      <c r="F3522">
        <v>-2</v>
      </c>
      <c r="G3522">
        <v>0</v>
      </c>
      <c r="H3522" s="2">
        <f>H3521+$H$2*(Table1[[#This Row],[debug'[0']]]-H3521)</f>
        <v>-0.69938142226702782</v>
      </c>
    </row>
    <row r="3523" spans="1:8" x14ac:dyDescent="0.25">
      <c r="A3523">
        <v>7034</v>
      </c>
      <c r="B3523">
        <v>-1</v>
      </c>
      <c r="C3523">
        <v>-1</v>
      </c>
      <c r="D3523">
        <v>0</v>
      </c>
      <c r="E3523">
        <v>-1</v>
      </c>
      <c r="F3523">
        <v>-2</v>
      </c>
      <c r="G3523">
        <v>0</v>
      </c>
      <c r="H3523" s="2">
        <f>H3522+$H$2*(Table1[[#This Row],[debug'[0']]]-H3522)</f>
        <v>-0.7277140557271834</v>
      </c>
    </row>
    <row r="3524" spans="1:8" x14ac:dyDescent="0.25">
      <c r="A3524">
        <v>7036</v>
      </c>
      <c r="B3524">
        <v>0</v>
      </c>
      <c r="C3524">
        <v>0</v>
      </c>
      <c r="D3524">
        <v>0</v>
      </c>
      <c r="E3524">
        <v>-1</v>
      </c>
      <c r="F3524">
        <v>-2</v>
      </c>
      <c r="G3524">
        <v>0</v>
      </c>
      <c r="H3524" s="2">
        <f>H3523+$H$2*(Table1[[#This Row],[debug'[0']]]-H3523)</f>
        <v>-0.65912862178558684</v>
      </c>
    </row>
    <row r="3525" spans="1:8" x14ac:dyDescent="0.25">
      <c r="A3525">
        <v>7038</v>
      </c>
      <c r="B3525">
        <v>0</v>
      </c>
      <c r="C3525">
        <v>0</v>
      </c>
      <c r="D3525">
        <v>0</v>
      </c>
      <c r="E3525">
        <v>0</v>
      </c>
      <c r="F3525">
        <v>-2</v>
      </c>
      <c r="G3525">
        <v>0</v>
      </c>
      <c r="H3525" s="2">
        <f>H3524+$H$2*(Table1[[#This Row],[debug'[0']]]-H3524)</f>
        <v>-0.59700721270641588</v>
      </c>
    </row>
    <row r="3526" spans="1:8" x14ac:dyDescent="0.25">
      <c r="A3526">
        <v>7040</v>
      </c>
      <c r="B3526">
        <v>-1</v>
      </c>
      <c r="C3526">
        <v>1</v>
      </c>
      <c r="D3526">
        <v>0</v>
      </c>
      <c r="E3526">
        <v>-1</v>
      </c>
      <c r="F3526">
        <v>-2</v>
      </c>
      <c r="G3526">
        <v>0</v>
      </c>
      <c r="H3526" s="2">
        <f>H3525+$H$2*(Table1[[#This Row],[debug'[0']]]-H3525)</f>
        <v>-0.63498838810675184</v>
      </c>
    </row>
    <row r="3527" spans="1:8" x14ac:dyDescent="0.25">
      <c r="A3527">
        <v>7042</v>
      </c>
      <c r="B3527">
        <v>-1</v>
      </c>
      <c r="C3527">
        <v>1</v>
      </c>
      <c r="D3527">
        <v>0</v>
      </c>
      <c r="E3527">
        <v>-1</v>
      </c>
      <c r="F3527">
        <v>-2</v>
      </c>
      <c r="G3527">
        <v>0</v>
      </c>
      <c r="H3527" s="2">
        <f>H3526+$H$2*(Table1[[#This Row],[debug'[0']]]-H3526)</f>
        <v>-0.66938992205871573</v>
      </c>
    </row>
    <row r="3528" spans="1:8" x14ac:dyDescent="0.25">
      <c r="A3528">
        <v>7044</v>
      </c>
      <c r="B3528">
        <v>-2</v>
      </c>
      <c r="C3528">
        <v>2</v>
      </c>
      <c r="D3528">
        <v>0</v>
      </c>
      <c r="E3528">
        <v>-1</v>
      </c>
      <c r="F3528">
        <v>-1</v>
      </c>
      <c r="G3528">
        <v>0</v>
      </c>
      <c r="H3528" s="2">
        <f>H3527+$H$2*(Table1[[#This Row],[debug'[0']]]-H3527)</f>
        <v>-0.79479696742830219</v>
      </c>
    </row>
    <row r="3529" spans="1:8" x14ac:dyDescent="0.25">
      <c r="A3529">
        <v>7046</v>
      </c>
      <c r="B3529">
        <v>0</v>
      </c>
      <c r="C3529">
        <v>2</v>
      </c>
      <c r="D3529">
        <v>0</v>
      </c>
      <c r="E3529">
        <v>-1</v>
      </c>
      <c r="F3529">
        <v>-1</v>
      </c>
      <c r="G3529">
        <v>0</v>
      </c>
      <c r="H3529" s="2">
        <f>H3528+$H$2*(Table1[[#This Row],[debug'[0']]]-H3528)</f>
        <v>-0.71988911800925615</v>
      </c>
    </row>
    <row r="3530" spans="1:8" x14ac:dyDescent="0.25">
      <c r="A3530">
        <v>7048</v>
      </c>
      <c r="B3530">
        <v>-1</v>
      </c>
      <c r="C3530">
        <v>2</v>
      </c>
      <c r="D3530">
        <v>0</v>
      </c>
      <c r="E3530">
        <v>-1</v>
      </c>
      <c r="F3530">
        <v>-1</v>
      </c>
      <c r="G3530">
        <v>0</v>
      </c>
      <c r="H3530" s="2">
        <f>H3529+$H$2*(Table1[[#This Row],[debug'[0']]]-H3529)</f>
        <v>-0.74628894668083645</v>
      </c>
    </row>
    <row r="3531" spans="1:8" x14ac:dyDescent="0.25">
      <c r="A3531">
        <v>7050</v>
      </c>
      <c r="B3531">
        <v>0</v>
      </c>
      <c r="C3531">
        <v>2</v>
      </c>
      <c r="D3531">
        <v>0</v>
      </c>
      <c r="E3531">
        <v>-1</v>
      </c>
      <c r="F3531">
        <v>-1</v>
      </c>
      <c r="G3531">
        <v>0</v>
      </c>
      <c r="H3531" s="2">
        <f>H3530+$H$2*(Table1[[#This Row],[debug'[0']]]-H3530)</f>
        <v>-0.67595287051040298</v>
      </c>
    </row>
    <row r="3532" spans="1:8" x14ac:dyDescent="0.25">
      <c r="A3532">
        <v>7052</v>
      </c>
      <c r="B3532">
        <v>0</v>
      </c>
      <c r="C3532">
        <v>3</v>
      </c>
      <c r="D3532">
        <v>1</v>
      </c>
      <c r="E3532">
        <v>-1</v>
      </c>
      <c r="F3532">
        <v>-1</v>
      </c>
      <c r="G3532">
        <v>0</v>
      </c>
      <c r="H3532" s="2">
        <f>H3531+$H$2*(Table1[[#This Row],[debug'[0']]]-H3531)</f>
        <v>-0.61224581334535055</v>
      </c>
    </row>
    <row r="3533" spans="1:8" x14ac:dyDescent="0.25">
      <c r="A3533">
        <v>7054</v>
      </c>
      <c r="B3533">
        <v>-2</v>
      </c>
      <c r="C3533">
        <v>3</v>
      </c>
      <c r="D3533">
        <v>0</v>
      </c>
      <c r="E3533">
        <v>-1</v>
      </c>
      <c r="F3533">
        <v>0</v>
      </c>
      <c r="G3533">
        <v>0</v>
      </c>
      <c r="H3533" s="2">
        <f>H3532+$H$2*(Table1[[#This Row],[debug'[0']]]-H3532)</f>
        <v>-0.74303856407883229</v>
      </c>
    </row>
    <row r="3534" spans="1:8" x14ac:dyDescent="0.25">
      <c r="A3534">
        <v>7056</v>
      </c>
      <c r="B3534">
        <v>-1</v>
      </c>
      <c r="C3534">
        <v>4</v>
      </c>
      <c r="D3534">
        <v>0</v>
      </c>
      <c r="E3534">
        <v>-1</v>
      </c>
      <c r="F3534">
        <v>0</v>
      </c>
      <c r="G3534">
        <v>0</v>
      </c>
      <c r="H3534" s="2">
        <f>H3533+$H$2*(Table1[[#This Row],[debug'[0']]]-H3533)</f>
        <v>-0.76725660885920699</v>
      </c>
    </row>
    <row r="3535" spans="1:8" x14ac:dyDescent="0.25">
      <c r="A3535">
        <v>7058</v>
      </c>
      <c r="B3535">
        <v>-2</v>
      </c>
      <c r="C3535">
        <v>3</v>
      </c>
      <c r="D3535">
        <v>0</v>
      </c>
      <c r="E3535">
        <v>-1</v>
      </c>
      <c r="F3535">
        <v>0</v>
      </c>
      <c r="G3535">
        <v>0</v>
      </c>
      <c r="H3535" s="2">
        <f>H3534+$H$2*(Table1[[#This Row],[debug'[0']]]-H3534)</f>
        <v>-0.8834399363002855</v>
      </c>
    </row>
    <row r="3536" spans="1:8" x14ac:dyDescent="0.25">
      <c r="A3536">
        <v>7060</v>
      </c>
      <c r="B3536">
        <v>0</v>
      </c>
      <c r="C3536">
        <v>3</v>
      </c>
      <c r="D3536">
        <v>0</v>
      </c>
      <c r="E3536">
        <v>-1</v>
      </c>
      <c r="F3536">
        <v>0</v>
      </c>
      <c r="G3536">
        <v>0</v>
      </c>
      <c r="H3536" s="2">
        <f>H3535+$H$2*(Table1[[#This Row],[debug'[0']]]-H3535)</f>
        <v>-0.80017768388722121</v>
      </c>
    </row>
    <row r="3537" spans="1:8" x14ac:dyDescent="0.25">
      <c r="A3537">
        <v>7062</v>
      </c>
      <c r="B3537">
        <v>-1</v>
      </c>
      <c r="C3537">
        <v>3</v>
      </c>
      <c r="D3537">
        <v>1</v>
      </c>
      <c r="E3537">
        <v>-1</v>
      </c>
      <c r="F3537">
        <v>1</v>
      </c>
      <c r="G3537">
        <v>0</v>
      </c>
      <c r="H3537" s="2">
        <f>H3536+$H$2*(Table1[[#This Row],[debug'[0']]]-H3536)</f>
        <v>-0.81901049349691735</v>
      </c>
    </row>
    <row r="3538" spans="1:8" x14ac:dyDescent="0.25">
      <c r="A3538">
        <v>7064</v>
      </c>
      <c r="B3538">
        <v>-1</v>
      </c>
      <c r="C3538">
        <v>3</v>
      </c>
      <c r="D3538">
        <v>0</v>
      </c>
      <c r="E3538">
        <v>-1</v>
      </c>
      <c r="F3538">
        <v>1</v>
      </c>
      <c r="G3538">
        <v>0</v>
      </c>
      <c r="H3538" s="2">
        <f>H3537+$H$2*(Table1[[#This Row],[debug'[0']]]-H3537)</f>
        <v>-0.83606835261712509</v>
      </c>
    </row>
    <row r="3539" spans="1:8" x14ac:dyDescent="0.25">
      <c r="A3539">
        <v>7066</v>
      </c>
      <c r="B3539">
        <v>-1</v>
      </c>
      <c r="C3539">
        <v>3</v>
      </c>
      <c r="D3539">
        <v>0</v>
      </c>
      <c r="E3539">
        <v>-1</v>
      </c>
      <c r="F3539">
        <v>1</v>
      </c>
      <c r="G3539">
        <v>0</v>
      </c>
      <c r="H3539" s="2">
        <f>H3538+$H$2*(Table1[[#This Row],[debug'[0']]]-H3538)</f>
        <v>-0.85151854639039248</v>
      </c>
    </row>
    <row r="3540" spans="1:8" x14ac:dyDescent="0.25">
      <c r="A3540">
        <v>7068</v>
      </c>
      <c r="B3540">
        <v>0</v>
      </c>
      <c r="C3540">
        <v>3</v>
      </c>
      <c r="D3540">
        <v>0</v>
      </c>
      <c r="E3540">
        <v>-1</v>
      </c>
      <c r="F3540">
        <v>1</v>
      </c>
      <c r="G3540">
        <v>0</v>
      </c>
      <c r="H3540" s="2">
        <f>H3539+$H$2*(Table1[[#This Row],[debug'[0']]]-H3539)</f>
        <v>-0.77126481409832703</v>
      </c>
    </row>
    <row r="3541" spans="1:8" x14ac:dyDescent="0.25">
      <c r="A3541">
        <v>7070</v>
      </c>
      <c r="B3541">
        <v>0</v>
      </c>
      <c r="C3541">
        <v>3</v>
      </c>
      <c r="D3541">
        <v>1</v>
      </c>
      <c r="E3541">
        <v>-1</v>
      </c>
      <c r="F3541">
        <v>2</v>
      </c>
      <c r="G3541">
        <v>0</v>
      </c>
      <c r="H3541" s="2">
        <f>H3540+$H$2*(Table1[[#This Row],[debug'[0']]]-H3540)</f>
        <v>-0.69857481788001896</v>
      </c>
    </row>
    <row r="3542" spans="1:8" x14ac:dyDescent="0.25">
      <c r="A3542">
        <v>7072</v>
      </c>
      <c r="B3542">
        <v>0</v>
      </c>
      <c r="C3542">
        <v>3</v>
      </c>
      <c r="D3542">
        <v>0</v>
      </c>
      <c r="E3542">
        <v>-1</v>
      </c>
      <c r="F3542">
        <v>2</v>
      </c>
      <c r="G3542">
        <v>0</v>
      </c>
      <c r="H3542" s="2">
        <f>H3541+$H$2*(Table1[[#This Row],[debug'[0']]]-H3541)</f>
        <v>-0.63273569240497807</v>
      </c>
    </row>
    <row r="3543" spans="1:8" x14ac:dyDescent="0.25">
      <c r="A3543">
        <v>7074</v>
      </c>
      <c r="B3543">
        <v>0</v>
      </c>
      <c r="C3543">
        <v>3</v>
      </c>
      <c r="D3543">
        <v>0</v>
      </c>
      <c r="E3543">
        <v>-1</v>
      </c>
      <c r="F3543">
        <v>2</v>
      </c>
      <c r="G3543">
        <v>0</v>
      </c>
      <c r="H3543" s="2">
        <f>H3542+$H$2*(Table1[[#This Row],[debug'[0']]]-H3542)</f>
        <v>-0.57310175831727217</v>
      </c>
    </row>
    <row r="3544" spans="1:8" x14ac:dyDescent="0.25">
      <c r="A3544">
        <v>7076</v>
      </c>
      <c r="B3544">
        <v>0</v>
      </c>
      <c r="C3544">
        <v>3</v>
      </c>
      <c r="D3544">
        <v>1</v>
      </c>
      <c r="E3544">
        <v>-1</v>
      </c>
      <c r="F3544">
        <v>2</v>
      </c>
      <c r="G3544">
        <v>0</v>
      </c>
      <c r="H3544" s="2">
        <f>H3543+$H$2*(Table1[[#This Row],[debug'[0']]]-H3543)</f>
        <v>-0.51908819010660412</v>
      </c>
    </row>
    <row r="3545" spans="1:8" x14ac:dyDescent="0.25">
      <c r="A3545">
        <v>7078</v>
      </c>
      <c r="B3545">
        <v>0</v>
      </c>
      <c r="C3545">
        <v>2</v>
      </c>
      <c r="D3545">
        <v>1</v>
      </c>
      <c r="E3545">
        <v>-1</v>
      </c>
      <c r="F3545">
        <v>2</v>
      </c>
      <c r="G3545">
        <v>0</v>
      </c>
      <c r="H3545" s="2">
        <f>H3544+$H$2*(Table1[[#This Row],[debug'[0']]]-H3544)</f>
        <v>-0.47016528076848024</v>
      </c>
    </row>
    <row r="3546" spans="1:8" x14ac:dyDescent="0.25">
      <c r="A3546">
        <v>7080</v>
      </c>
      <c r="B3546">
        <v>0</v>
      </c>
      <c r="C3546">
        <v>2</v>
      </c>
      <c r="D3546">
        <v>1</v>
      </c>
      <c r="E3546">
        <v>-1</v>
      </c>
      <c r="F3546">
        <v>2</v>
      </c>
      <c r="G3546">
        <v>0</v>
      </c>
      <c r="H3546" s="2">
        <f>H3545+$H$2*(Table1[[#This Row],[debug'[0']]]-H3545)</f>
        <v>-0.42585324700742305</v>
      </c>
    </row>
    <row r="3547" spans="1:8" x14ac:dyDescent="0.25">
      <c r="A3547">
        <v>7082</v>
      </c>
      <c r="B3547">
        <v>0</v>
      </c>
      <c r="C3547">
        <v>1</v>
      </c>
      <c r="D3547">
        <v>1</v>
      </c>
      <c r="E3547">
        <v>-1</v>
      </c>
      <c r="F3547">
        <v>2</v>
      </c>
      <c r="G3547">
        <v>0</v>
      </c>
      <c r="H3547" s="2">
        <f>H3546+$H$2*(Table1[[#This Row],[debug'[0']]]-H3546)</f>
        <v>-0.38571752403824666</v>
      </c>
    </row>
    <row r="3548" spans="1:8" x14ac:dyDescent="0.25">
      <c r="A3548">
        <v>7084</v>
      </c>
      <c r="B3548">
        <v>0</v>
      </c>
      <c r="C3548">
        <v>1</v>
      </c>
      <c r="D3548">
        <v>0</v>
      </c>
      <c r="E3548">
        <v>-1</v>
      </c>
      <c r="F3548">
        <v>2</v>
      </c>
      <c r="G3548">
        <v>0</v>
      </c>
      <c r="H3548" s="2">
        <f>H3547+$H$2*(Table1[[#This Row],[debug'[0']]]-H3547)</f>
        <v>-0.34936450384186468</v>
      </c>
    </row>
    <row r="3549" spans="1:8" x14ac:dyDescent="0.25">
      <c r="A3549">
        <v>7086</v>
      </c>
      <c r="B3549">
        <v>0</v>
      </c>
      <c r="C3549">
        <v>1</v>
      </c>
      <c r="D3549">
        <v>1</v>
      </c>
      <c r="E3549">
        <v>-1</v>
      </c>
      <c r="F3549">
        <v>3</v>
      </c>
      <c r="G3549">
        <v>0</v>
      </c>
      <c r="H3549" s="2">
        <f>H3548+$H$2*(Table1[[#This Row],[debug'[0']]]-H3548)</f>
        <v>-0.31643767508102533</v>
      </c>
    </row>
    <row r="3550" spans="1:8" x14ac:dyDescent="0.25">
      <c r="A3550">
        <v>7088</v>
      </c>
      <c r="B3550">
        <v>0</v>
      </c>
      <c r="C3550">
        <v>1</v>
      </c>
      <c r="D3550">
        <v>1</v>
      </c>
      <c r="E3550">
        <v>-1</v>
      </c>
      <c r="F3550">
        <v>2</v>
      </c>
      <c r="G3550">
        <v>0</v>
      </c>
      <c r="H3550" s="2">
        <f>H3549+$H$2*(Table1[[#This Row],[debug'[0']]]-H3549)</f>
        <v>-0.28661412682041781</v>
      </c>
    </row>
    <row r="3551" spans="1:8" x14ac:dyDescent="0.25">
      <c r="A3551">
        <v>7090</v>
      </c>
      <c r="B3551">
        <v>0</v>
      </c>
      <c r="C3551">
        <v>1</v>
      </c>
      <c r="D3551">
        <v>1</v>
      </c>
      <c r="E3551">
        <v>0</v>
      </c>
      <c r="F3551">
        <v>2</v>
      </c>
      <c r="G3551">
        <v>0</v>
      </c>
      <c r="H3551" s="2">
        <f>H3550+$H$2*(Table1[[#This Row],[debug'[0']]]-H3550)</f>
        <v>-0.25960138176339548</v>
      </c>
    </row>
    <row r="3552" spans="1:8" x14ac:dyDescent="0.25">
      <c r="A3552">
        <v>7092</v>
      </c>
      <c r="B3552">
        <v>-1</v>
      </c>
      <c r="C3552">
        <v>0</v>
      </c>
      <c r="D3552">
        <v>0</v>
      </c>
      <c r="E3552">
        <v>0</v>
      </c>
      <c r="F3552">
        <v>2</v>
      </c>
      <c r="G3552">
        <v>0</v>
      </c>
      <c r="H3552" s="2">
        <f>H3551+$H$2*(Table1[[#This Row],[debug'[0']]]-H3551)</f>
        <v>-0.32938230755679998</v>
      </c>
    </row>
    <row r="3553" spans="1:8" x14ac:dyDescent="0.25">
      <c r="A3553">
        <v>7094</v>
      </c>
      <c r="B3553">
        <v>0</v>
      </c>
      <c r="C3553">
        <v>0</v>
      </c>
      <c r="D3553">
        <v>0</v>
      </c>
      <c r="E3553">
        <v>0</v>
      </c>
      <c r="F3553">
        <v>2</v>
      </c>
      <c r="G3553">
        <v>0</v>
      </c>
      <c r="H3553" s="2">
        <f>H3552+$H$2*(Table1[[#This Row],[debug'[0']]]-H3552)</f>
        <v>-0.29833875642751306</v>
      </c>
    </row>
    <row r="3554" spans="1:8" x14ac:dyDescent="0.25">
      <c r="A3554">
        <v>7096</v>
      </c>
      <c r="B3554">
        <v>0</v>
      </c>
      <c r="C3554">
        <v>-1</v>
      </c>
      <c r="D3554">
        <v>0</v>
      </c>
      <c r="E3554">
        <v>0</v>
      </c>
      <c r="F3554">
        <v>2</v>
      </c>
      <c r="G3554">
        <v>0</v>
      </c>
      <c r="H3554" s="2">
        <f>H3553+$H$2*(Table1[[#This Row],[debug'[0']]]-H3553)</f>
        <v>-0.27022099106329939</v>
      </c>
    </row>
    <row r="3555" spans="1:8" x14ac:dyDescent="0.25">
      <c r="A3555">
        <v>7098</v>
      </c>
      <c r="B3555">
        <v>0</v>
      </c>
      <c r="C3555">
        <v>-1</v>
      </c>
      <c r="D3555">
        <v>0</v>
      </c>
      <c r="E3555">
        <v>0</v>
      </c>
      <c r="F3555">
        <v>2</v>
      </c>
      <c r="G3555">
        <v>0</v>
      </c>
      <c r="H3555" s="2">
        <f>H3554+$H$2*(Table1[[#This Row],[debug'[0']]]-H3554)</f>
        <v>-0.24475326265219297</v>
      </c>
    </row>
    <row r="3556" spans="1:8" x14ac:dyDescent="0.25">
      <c r="A3556">
        <v>7100</v>
      </c>
      <c r="B3556">
        <v>0</v>
      </c>
      <c r="C3556">
        <v>-2</v>
      </c>
      <c r="D3556">
        <v>-1</v>
      </c>
      <c r="E3556">
        <v>0</v>
      </c>
      <c r="F3556">
        <v>2</v>
      </c>
      <c r="G3556">
        <v>0</v>
      </c>
      <c r="H3556" s="2">
        <f>H3555+$H$2*(Table1[[#This Row],[debug'[0']]]-H3555)</f>
        <v>-0.2216858110954851</v>
      </c>
    </row>
    <row r="3557" spans="1:8" x14ac:dyDescent="0.25">
      <c r="A3557">
        <v>7102</v>
      </c>
      <c r="B3557">
        <v>-1</v>
      </c>
      <c r="C3557">
        <v>-2</v>
      </c>
      <c r="D3557">
        <v>0</v>
      </c>
      <c r="E3557">
        <v>0</v>
      </c>
      <c r="F3557">
        <v>1</v>
      </c>
      <c r="G3557">
        <v>0</v>
      </c>
      <c r="H3557" s="2">
        <f>H3556+$H$2*(Table1[[#This Row],[debug'[0']]]-H3556)</f>
        <v>-0.29504019523689878</v>
      </c>
    </row>
    <row r="3558" spans="1:8" x14ac:dyDescent="0.25">
      <c r="A3558">
        <v>7104</v>
      </c>
      <c r="B3558">
        <v>-1</v>
      </c>
      <c r="C3558">
        <v>-3</v>
      </c>
      <c r="D3558">
        <v>-1</v>
      </c>
      <c r="E3558">
        <v>0</v>
      </c>
      <c r="F3558">
        <v>1</v>
      </c>
      <c r="G3558">
        <v>0</v>
      </c>
      <c r="H3558" s="2">
        <f>H3557+$H$2*(Table1[[#This Row],[debug'[0']]]-H3557)</f>
        <v>-0.36148109154849439</v>
      </c>
    </row>
    <row r="3559" spans="1:8" x14ac:dyDescent="0.25">
      <c r="A3559">
        <v>7106</v>
      </c>
      <c r="B3559">
        <v>0</v>
      </c>
      <c r="C3559">
        <v>-3</v>
      </c>
      <c r="D3559">
        <v>0</v>
      </c>
      <c r="E3559">
        <v>0</v>
      </c>
      <c r="F3559">
        <v>1</v>
      </c>
      <c r="G3559">
        <v>0</v>
      </c>
      <c r="H3559" s="2">
        <f>H3558+$H$2*(Table1[[#This Row],[debug'[0']]]-H3558)</f>
        <v>-0.3274123012998833</v>
      </c>
    </row>
    <row r="3560" spans="1:8" x14ac:dyDescent="0.25">
      <c r="A3560">
        <v>7108</v>
      </c>
      <c r="B3560">
        <v>0</v>
      </c>
      <c r="C3560">
        <v>-4</v>
      </c>
      <c r="D3560">
        <v>0</v>
      </c>
      <c r="E3560">
        <v>0</v>
      </c>
      <c r="F3560">
        <v>1</v>
      </c>
      <c r="G3560">
        <v>0</v>
      </c>
      <c r="H3560" s="2">
        <f>H3559+$H$2*(Table1[[#This Row],[debug'[0']]]-H3559)</f>
        <v>-0.29655441888612405</v>
      </c>
    </row>
    <row r="3561" spans="1:8" x14ac:dyDescent="0.25">
      <c r="A3561">
        <v>7110</v>
      </c>
      <c r="B3561">
        <v>1</v>
      </c>
      <c r="C3561">
        <v>-4</v>
      </c>
      <c r="D3561">
        <v>1</v>
      </c>
      <c r="E3561">
        <v>0</v>
      </c>
      <c r="F3561">
        <v>0</v>
      </c>
      <c r="G3561">
        <v>0</v>
      </c>
      <c r="H3561" s="2">
        <f>H3560+$H$2*(Table1[[#This Row],[debug'[0']]]-H3560)</f>
        <v>-0.17435704376556316</v>
      </c>
    </row>
    <row r="3562" spans="1:8" x14ac:dyDescent="0.25">
      <c r="A3562">
        <v>7112</v>
      </c>
      <c r="B3562">
        <v>0</v>
      </c>
      <c r="C3562">
        <v>-5</v>
      </c>
      <c r="D3562">
        <v>1</v>
      </c>
      <c r="E3562">
        <v>0</v>
      </c>
      <c r="F3562">
        <v>0</v>
      </c>
      <c r="G3562">
        <v>0</v>
      </c>
      <c r="H3562" s="2">
        <f>H3561+$H$2*(Table1[[#This Row],[debug'[0']]]-H3561)</f>
        <v>-0.15792427953169735</v>
      </c>
    </row>
    <row r="3563" spans="1:8" x14ac:dyDescent="0.25">
      <c r="A3563">
        <v>7114</v>
      </c>
      <c r="B3563">
        <v>0</v>
      </c>
      <c r="C3563">
        <v>-5</v>
      </c>
      <c r="D3563">
        <v>1</v>
      </c>
      <c r="E3563">
        <v>0</v>
      </c>
      <c r="F3563">
        <v>0</v>
      </c>
      <c r="G3563">
        <v>0</v>
      </c>
      <c r="H3563" s="2">
        <f>H3562+$H$2*(Table1[[#This Row],[debug'[0']]]-H3562)</f>
        <v>-0.14304026683969012</v>
      </c>
    </row>
    <row r="3564" spans="1:8" x14ac:dyDescent="0.25">
      <c r="A3564">
        <v>7116</v>
      </c>
      <c r="B3564">
        <v>0</v>
      </c>
      <c r="C3564">
        <v>-5</v>
      </c>
      <c r="D3564">
        <v>1</v>
      </c>
      <c r="E3564">
        <v>0</v>
      </c>
      <c r="F3564">
        <v>-1</v>
      </c>
      <c r="G3564">
        <v>0</v>
      </c>
      <c r="H3564" s="2">
        <f>H3563+$H$2*(Table1[[#This Row],[debug'[0']]]-H3563)</f>
        <v>-0.12955903929555729</v>
      </c>
    </row>
    <row r="3565" spans="1:8" x14ac:dyDescent="0.25">
      <c r="A3565">
        <v>7118</v>
      </c>
      <c r="B3565">
        <v>-1</v>
      </c>
      <c r="C3565">
        <v>-5</v>
      </c>
      <c r="D3565">
        <v>1</v>
      </c>
      <c r="E3565">
        <v>0</v>
      </c>
      <c r="F3565">
        <v>-1</v>
      </c>
      <c r="G3565">
        <v>0</v>
      </c>
      <c r="H3565" s="2">
        <f>H3564+$H$2*(Table1[[#This Row],[debug'[0']]]-H3564)</f>
        <v>-0.21159616712153886</v>
      </c>
    </row>
    <row r="3566" spans="1:8" x14ac:dyDescent="0.25">
      <c r="A3566">
        <v>7120</v>
      </c>
      <c r="B3566">
        <v>0</v>
      </c>
      <c r="C3566">
        <v>-4</v>
      </c>
      <c r="D3566">
        <v>1</v>
      </c>
      <c r="E3566">
        <v>0</v>
      </c>
      <c r="F3566">
        <v>-1</v>
      </c>
      <c r="G3566">
        <v>0</v>
      </c>
      <c r="H3566" s="2">
        <f>H3565+$H$2*(Table1[[#This Row],[debug'[0']]]-H3565)</f>
        <v>-0.19165369819683534</v>
      </c>
    </row>
    <row r="3567" spans="1:8" x14ac:dyDescent="0.25">
      <c r="A3567">
        <v>7122</v>
      </c>
      <c r="B3567">
        <v>-1</v>
      </c>
      <c r="C3567">
        <v>-4</v>
      </c>
      <c r="D3567">
        <v>1</v>
      </c>
      <c r="E3567">
        <v>0</v>
      </c>
      <c r="F3567">
        <v>-2</v>
      </c>
      <c r="G3567">
        <v>0</v>
      </c>
      <c r="H3567" s="2">
        <f>H3566+$H$2*(Table1[[#This Row],[debug'[0']]]-H3566)</f>
        <v>-0.26783854229587434</v>
      </c>
    </row>
    <row r="3568" spans="1:8" x14ac:dyDescent="0.25">
      <c r="A3568">
        <v>7124</v>
      </c>
      <c r="B3568">
        <v>-1</v>
      </c>
      <c r="C3568">
        <v>-4</v>
      </c>
      <c r="D3568">
        <v>0</v>
      </c>
      <c r="E3568">
        <v>0</v>
      </c>
      <c r="F3568">
        <v>-2</v>
      </c>
      <c r="G3568">
        <v>0</v>
      </c>
      <c r="H3568" s="2">
        <f>H3567+$H$2*(Table1[[#This Row],[debug'[0']]]-H3567)</f>
        <v>-0.3368431339988206</v>
      </c>
    </row>
    <row r="3569" spans="1:8" x14ac:dyDescent="0.25">
      <c r="A3569">
        <v>7126</v>
      </c>
      <c r="B3569">
        <v>-1</v>
      </c>
      <c r="C3569">
        <v>-4</v>
      </c>
      <c r="D3569">
        <v>0</v>
      </c>
      <c r="E3569">
        <v>0</v>
      </c>
      <c r="F3569">
        <v>-2</v>
      </c>
      <c r="G3569">
        <v>0</v>
      </c>
      <c r="H3569" s="2">
        <f>H3568+$H$2*(Table1[[#This Row],[debug'[0']]]-H3568)</f>
        <v>-0.39934419615102867</v>
      </c>
    </row>
    <row r="3570" spans="1:8" x14ac:dyDescent="0.25">
      <c r="A3570">
        <v>7128</v>
      </c>
      <c r="B3570">
        <v>0</v>
      </c>
      <c r="C3570">
        <v>-3</v>
      </c>
      <c r="D3570">
        <v>0</v>
      </c>
      <c r="E3570">
        <v>0</v>
      </c>
      <c r="F3570">
        <v>-2</v>
      </c>
      <c r="G3570">
        <v>0</v>
      </c>
      <c r="H3570" s="2">
        <f>H3569+$H$2*(Table1[[#This Row],[debug'[0']]]-H3569)</f>
        <v>-0.36170689236457487</v>
      </c>
    </row>
    <row r="3571" spans="1:8" x14ac:dyDescent="0.25">
      <c r="A3571">
        <v>7130</v>
      </c>
      <c r="B3571">
        <v>-1</v>
      </c>
      <c r="C3571">
        <v>-2</v>
      </c>
      <c r="D3571">
        <v>0</v>
      </c>
      <c r="E3571">
        <v>0</v>
      </c>
      <c r="F3571">
        <v>-3</v>
      </c>
      <c r="G3571">
        <v>0</v>
      </c>
      <c r="H3571" s="2">
        <f>H3570+$H$2*(Table1[[#This Row],[debug'[0']]]-H3570)</f>
        <v>-0.42186460049810837</v>
      </c>
    </row>
    <row r="3572" spans="1:8" x14ac:dyDescent="0.25">
      <c r="A3572">
        <v>7132</v>
      </c>
      <c r="B3572">
        <v>-1</v>
      </c>
      <c r="C3572">
        <v>-3</v>
      </c>
      <c r="D3572">
        <v>0</v>
      </c>
      <c r="E3572">
        <v>0</v>
      </c>
      <c r="F3572">
        <v>-3</v>
      </c>
      <c r="G3572">
        <v>0</v>
      </c>
      <c r="H3572" s="2">
        <f>H3571+$H$2*(Table1[[#This Row],[debug'[0']]]-H3571)</f>
        <v>-0.47635257821376864</v>
      </c>
    </row>
    <row r="3573" spans="1:8" x14ac:dyDescent="0.25">
      <c r="A3573">
        <v>7134</v>
      </c>
      <c r="B3573">
        <v>-2</v>
      </c>
      <c r="C3573">
        <v>-2</v>
      </c>
      <c r="D3573">
        <v>0</v>
      </c>
      <c r="E3573">
        <v>0</v>
      </c>
      <c r="F3573">
        <v>-3</v>
      </c>
      <c r="G3573">
        <v>0</v>
      </c>
      <c r="H3573" s="2">
        <f>H3572+$H$2*(Table1[[#This Row],[debug'[0']]]-H3572)</f>
        <v>-0.61995296462210825</v>
      </c>
    </row>
    <row r="3574" spans="1:8" x14ac:dyDescent="0.25">
      <c r="A3574">
        <v>7136</v>
      </c>
      <c r="B3574">
        <v>-1</v>
      </c>
      <c r="C3574">
        <v>-3</v>
      </c>
      <c r="D3574">
        <v>0</v>
      </c>
      <c r="E3574">
        <v>0</v>
      </c>
      <c r="F3574">
        <v>-3</v>
      </c>
      <c r="G3574">
        <v>0</v>
      </c>
      <c r="H3574" s="2">
        <f>H3573+$H$2*(Table1[[#This Row],[debug'[0']]]-H3573)</f>
        <v>-0.65577155385296115</v>
      </c>
    </row>
    <row r="3575" spans="1:8" x14ac:dyDescent="0.25">
      <c r="A3575">
        <v>7138</v>
      </c>
      <c r="B3575">
        <v>-1</v>
      </c>
      <c r="C3575">
        <v>-2</v>
      </c>
      <c r="D3575">
        <v>0</v>
      </c>
      <c r="E3575">
        <v>0</v>
      </c>
      <c r="F3575">
        <v>-3</v>
      </c>
      <c r="G3575">
        <v>0</v>
      </c>
      <c r="H3575" s="2">
        <f>H3574+$H$2*(Table1[[#This Row],[debug'[0']]]-H3574)</f>
        <v>-0.6882143205801261</v>
      </c>
    </row>
    <row r="3576" spans="1:8" x14ac:dyDescent="0.25">
      <c r="A3576">
        <v>7140</v>
      </c>
      <c r="B3576">
        <v>0</v>
      </c>
      <c r="C3576">
        <v>-1</v>
      </c>
      <c r="D3576">
        <v>1</v>
      </c>
      <c r="E3576">
        <v>0</v>
      </c>
      <c r="F3576">
        <v>-3</v>
      </c>
      <c r="G3576">
        <v>0</v>
      </c>
      <c r="H3576" s="2">
        <f>H3575+$H$2*(Table1[[#This Row],[debug'[0']]]-H3575)</f>
        <v>-0.62335164897123163</v>
      </c>
    </row>
    <row r="3577" spans="1:8" x14ac:dyDescent="0.25">
      <c r="A3577">
        <v>7142</v>
      </c>
      <c r="B3577">
        <v>-1</v>
      </c>
      <c r="C3577">
        <v>0</v>
      </c>
      <c r="D3577">
        <v>0</v>
      </c>
      <c r="E3577">
        <v>0</v>
      </c>
      <c r="F3577">
        <v>-3</v>
      </c>
      <c r="G3577">
        <v>0</v>
      </c>
      <c r="H3577" s="2">
        <f>H3576+$H$2*(Table1[[#This Row],[debug'[0']]]-H3576)</f>
        <v>-0.65884991974859231</v>
      </c>
    </row>
    <row r="3578" spans="1:8" x14ac:dyDescent="0.25">
      <c r="A3578">
        <v>7144</v>
      </c>
      <c r="B3578">
        <v>1</v>
      </c>
      <c r="C3578">
        <v>1</v>
      </c>
      <c r="D3578">
        <v>1</v>
      </c>
      <c r="E3578">
        <v>0</v>
      </c>
      <c r="F3578">
        <v>-3</v>
      </c>
      <c r="G3578">
        <v>0</v>
      </c>
      <c r="H3578" s="2">
        <f>H3577+$H$2*(Table1[[#This Row],[debug'[0']]]-H3577)</f>
        <v>-0.50250699810988642</v>
      </c>
    </row>
    <row r="3579" spans="1:8" x14ac:dyDescent="0.25">
      <c r="A3579">
        <v>7146</v>
      </c>
      <c r="B3579">
        <v>0</v>
      </c>
      <c r="C3579">
        <v>1</v>
      </c>
      <c r="D3579">
        <v>1</v>
      </c>
      <c r="E3579">
        <v>0</v>
      </c>
      <c r="F3579">
        <v>-3</v>
      </c>
      <c r="G3579">
        <v>0</v>
      </c>
      <c r="H3579" s="2">
        <f>H3578+$H$2*(Table1[[#This Row],[debug'[0']]]-H3578)</f>
        <v>-0.45514682930070205</v>
      </c>
    </row>
    <row r="3580" spans="1:8" x14ac:dyDescent="0.25">
      <c r="A3580">
        <v>7148</v>
      </c>
      <c r="B3580">
        <v>-1</v>
      </c>
      <c r="C3580">
        <v>2</v>
      </c>
      <c r="D3580">
        <v>1</v>
      </c>
      <c r="E3580">
        <v>0</v>
      </c>
      <c r="F3580">
        <v>-3</v>
      </c>
      <c r="G3580">
        <v>0</v>
      </c>
      <c r="H3580" s="2">
        <f>H3579+$H$2*(Table1[[#This Row],[debug'[0']]]-H3579)</f>
        <v>-0.50649803085132261</v>
      </c>
    </row>
    <row r="3581" spans="1:8" x14ac:dyDescent="0.25">
      <c r="A3581">
        <v>7150</v>
      </c>
      <c r="B3581">
        <v>0</v>
      </c>
      <c r="C3581">
        <v>2</v>
      </c>
      <c r="D3581">
        <v>1</v>
      </c>
      <c r="E3581">
        <v>0</v>
      </c>
      <c r="F3581">
        <v>-3</v>
      </c>
      <c r="G3581">
        <v>0</v>
      </c>
      <c r="H3581" s="2">
        <f>H3580+$H$2*(Table1[[#This Row],[debug'[0']]]-H3580)</f>
        <v>-0.45876171606791627</v>
      </c>
    </row>
    <row r="3582" spans="1:8" x14ac:dyDescent="0.25">
      <c r="A3582">
        <v>7152</v>
      </c>
      <c r="B3582">
        <v>-1</v>
      </c>
      <c r="C3582">
        <v>3</v>
      </c>
      <c r="D3582">
        <v>1</v>
      </c>
      <c r="E3582">
        <v>-1</v>
      </c>
      <c r="F3582">
        <v>-2</v>
      </c>
      <c r="G3582">
        <v>0</v>
      </c>
      <c r="H3582" s="2">
        <f>H3581+$H$2*(Table1[[#This Row],[debug'[0']]]-H3581)</f>
        <v>-0.50977222256719368</v>
      </c>
    </row>
    <row r="3583" spans="1:8" x14ac:dyDescent="0.25">
      <c r="A3583">
        <v>7154</v>
      </c>
      <c r="B3583">
        <v>0</v>
      </c>
      <c r="C3583">
        <v>3</v>
      </c>
      <c r="D3583">
        <v>1</v>
      </c>
      <c r="E3583">
        <v>0</v>
      </c>
      <c r="F3583">
        <v>-2</v>
      </c>
      <c r="G3583">
        <v>0</v>
      </c>
      <c r="H3583" s="2">
        <f>H3582+$H$2*(Table1[[#This Row],[debug'[0']]]-H3582)</f>
        <v>-0.46172732248455661</v>
      </c>
    </row>
    <row r="3584" spans="1:8" x14ac:dyDescent="0.25">
      <c r="A3584">
        <v>7156</v>
      </c>
      <c r="B3584">
        <v>-1</v>
      </c>
      <c r="C3584">
        <v>3</v>
      </c>
      <c r="D3584">
        <v>0</v>
      </c>
      <c r="E3584">
        <v>0</v>
      </c>
      <c r="F3584">
        <v>-2</v>
      </c>
      <c r="G3584">
        <v>0</v>
      </c>
      <c r="H3584" s="2">
        <f>H3583+$H$2*(Table1[[#This Row],[debug'[0']]]-H3583)</f>
        <v>-0.5124583271638754</v>
      </c>
    </row>
    <row r="3585" spans="1:8" x14ac:dyDescent="0.25">
      <c r="A3585">
        <v>7158</v>
      </c>
      <c r="B3585">
        <v>0</v>
      </c>
      <c r="C3585">
        <v>4</v>
      </c>
      <c r="D3585">
        <v>0</v>
      </c>
      <c r="E3585">
        <v>0</v>
      </c>
      <c r="F3585">
        <v>-2</v>
      </c>
      <c r="G3585">
        <v>0</v>
      </c>
      <c r="H3585" s="2">
        <f>H3584+$H$2*(Table1[[#This Row],[debug'[0']]]-H3584)</f>
        <v>-0.46416026768720703</v>
      </c>
    </row>
    <row r="3586" spans="1:8" x14ac:dyDescent="0.25">
      <c r="A3586">
        <v>7160</v>
      </c>
      <c r="B3586">
        <v>-1</v>
      </c>
      <c r="C3586">
        <v>4</v>
      </c>
      <c r="D3586">
        <v>0</v>
      </c>
      <c r="E3586">
        <v>0</v>
      </c>
      <c r="F3586">
        <v>-1</v>
      </c>
      <c r="G3586">
        <v>0</v>
      </c>
      <c r="H3586" s="2">
        <f>H3585+$H$2*(Table1[[#This Row],[debug'[0']]]-H3585)</f>
        <v>-0.51466197268326874</v>
      </c>
    </row>
    <row r="3587" spans="1:8" x14ac:dyDescent="0.25">
      <c r="A3587">
        <v>7162</v>
      </c>
      <c r="B3587">
        <v>-1</v>
      </c>
      <c r="C3587">
        <v>5</v>
      </c>
      <c r="D3587">
        <v>-1</v>
      </c>
      <c r="E3587">
        <v>-1</v>
      </c>
      <c r="F3587">
        <v>-1</v>
      </c>
      <c r="G3587">
        <v>0</v>
      </c>
      <c r="H3587" s="2">
        <f>H3586+$H$2*(Table1[[#This Row],[debug'[0']]]-H3586)</f>
        <v>-0.56040400411704894</v>
      </c>
    </row>
    <row r="3588" spans="1:8" x14ac:dyDescent="0.25">
      <c r="A3588">
        <v>7164</v>
      </c>
      <c r="B3588">
        <v>0</v>
      </c>
      <c r="C3588">
        <v>5</v>
      </c>
      <c r="D3588">
        <v>0</v>
      </c>
      <c r="E3588">
        <v>-1</v>
      </c>
      <c r="F3588">
        <v>0</v>
      </c>
      <c r="G3588">
        <v>0</v>
      </c>
      <c r="H3588" s="2">
        <f>H3587+$H$2*(Table1[[#This Row],[debug'[0']]]-H3587)</f>
        <v>-0.50758717104575624</v>
      </c>
    </row>
    <row r="3589" spans="1:8" x14ac:dyDescent="0.25">
      <c r="A3589">
        <v>7166</v>
      </c>
      <c r="B3589">
        <v>0</v>
      </c>
      <c r="C3589">
        <v>5</v>
      </c>
      <c r="D3589">
        <v>0</v>
      </c>
      <c r="E3589">
        <v>-1</v>
      </c>
      <c r="F3589">
        <v>0</v>
      </c>
      <c r="G3589">
        <v>0</v>
      </c>
      <c r="H3589" s="2">
        <f>H3588+$H$2*(Table1[[#This Row],[debug'[0']]]-H3588)</f>
        <v>-0.45974820721734305</v>
      </c>
    </row>
    <row r="3590" spans="1:8" x14ac:dyDescent="0.25">
      <c r="A3590">
        <v>7168</v>
      </c>
      <c r="B3590">
        <v>-1</v>
      </c>
      <c r="C3590">
        <v>7</v>
      </c>
      <c r="D3590">
        <v>0</v>
      </c>
      <c r="E3590">
        <v>-1</v>
      </c>
      <c r="F3590">
        <v>0</v>
      </c>
      <c r="G3590">
        <v>0</v>
      </c>
      <c r="H3590" s="2">
        <f>H3589+$H$2*(Table1[[#This Row],[debug'[0']]]-H3589)</f>
        <v>-0.5106657391161844</v>
      </c>
    </row>
    <row r="3591" spans="1:8" x14ac:dyDescent="0.25">
      <c r="A3591">
        <v>7170</v>
      </c>
      <c r="B3591">
        <v>0</v>
      </c>
      <c r="C3591">
        <v>6</v>
      </c>
      <c r="D3591">
        <v>0</v>
      </c>
      <c r="E3591">
        <v>0</v>
      </c>
      <c r="F3591">
        <v>1</v>
      </c>
      <c r="G3591">
        <v>0</v>
      </c>
      <c r="H3591" s="2">
        <f>H3590+$H$2*(Table1[[#This Row],[debug'[0']]]-H3590)</f>
        <v>-0.46253662708276222</v>
      </c>
    </row>
    <row r="3592" spans="1:8" x14ac:dyDescent="0.25">
      <c r="A3592">
        <v>7172</v>
      </c>
      <c r="B3592">
        <v>0</v>
      </c>
      <c r="C3592">
        <v>7</v>
      </c>
      <c r="D3592">
        <v>0</v>
      </c>
      <c r="E3592">
        <v>0</v>
      </c>
      <c r="F3592">
        <v>1</v>
      </c>
      <c r="G3592">
        <v>0</v>
      </c>
      <c r="H3592" s="2">
        <f>H3591+$H$2*(Table1[[#This Row],[debug'[0']]]-H3591)</f>
        <v>-0.41894357699298002</v>
      </c>
    </row>
    <row r="3593" spans="1:8" x14ac:dyDescent="0.25">
      <c r="A3593">
        <v>7174</v>
      </c>
      <c r="B3593">
        <v>1</v>
      </c>
      <c r="C3593">
        <v>6</v>
      </c>
      <c r="D3593">
        <v>0</v>
      </c>
      <c r="E3593">
        <v>0</v>
      </c>
      <c r="F3593">
        <v>1</v>
      </c>
      <c r="G3593">
        <v>0</v>
      </c>
      <c r="H3593" s="2">
        <f>H3592+$H$2*(Table1[[#This Row],[debug'[0']]]-H3592)</f>
        <v>-0.28521129547279295</v>
      </c>
    </row>
    <row r="3594" spans="1:8" x14ac:dyDescent="0.25">
      <c r="A3594">
        <v>7176</v>
      </c>
      <c r="B3594">
        <v>1</v>
      </c>
      <c r="C3594">
        <v>6</v>
      </c>
      <c r="D3594">
        <v>1</v>
      </c>
      <c r="E3594">
        <v>0</v>
      </c>
      <c r="F3594">
        <v>2</v>
      </c>
      <c r="G3594">
        <v>0</v>
      </c>
      <c r="H3594" s="2">
        <f>H3593+$H$2*(Table1[[#This Row],[debug'[0']]]-H3593)</f>
        <v>-0.16408298454775455</v>
      </c>
    </row>
    <row r="3595" spans="1:8" x14ac:dyDescent="0.25">
      <c r="A3595">
        <v>7178</v>
      </c>
      <c r="B3595">
        <v>1</v>
      </c>
      <c r="C3595">
        <v>5</v>
      </c>
      <c r="D3595">
        <v>1</v>
      </c>
      <c r="E3595">
        <v>0</v>
      </c>
      <c r="F3595">
        <v>2</v>
      </c>
      <c r="G3595">
        <v>0</v>
      </c>
      <c r="H3595" s="2">
        <f>H3594+$H$2*(Table1[[#This Row],[debug'[0']]]-H3594)</f>
        <v>-5.4370747975031372E-2</v>
      </c>
    </row>
    <row r="3596" spans="1:8" x14ac:dyDescent="0.25">
      <c r="A3596">
        <v>7180</v>
      </c>
      <c r="B3596">
        <v>1</v>
      </c>
      <c r="C3596">
        <v>5</v>
      </c>
      <c r="D3596">
        <v>1</v>
      </c>
      <c r="E3596">
        <v>0</v>
      </c>
      <c r="F3596">
        <v>3</v>
      </c>
      <c r="G3596">
        <v>0</v>
      </c>
      <c r="H3596" s="2">
        <f>H3595+$H$2*(Table1[[#This Row],[debug'[0']]]-H3595)</f>
        <v>4.500135390491862E-2</v>
      </c>
    </row>
    <row r="3597" spans="1:8" x14ac:dyDescent="0.25">
      <c r="A3597">
        <v>7182</v>
      </c>
      <c r="B3597">
        <v>0</v>
      </c>
      <c r="C3597">
        <v>3</v>
      </c>
      <c r="D3597">
        <v>1</v>
      </c>
      <c r="E3597">
        <v>0</v>
      </c>
      <c r="F3597">
        <v>3</v>
      </c>
      <c r="G3597">
        <v>0</v>
      </c>
      <c r="H3597" s="2">
        <f>H3596+$H$2*(Table1[[#This Row],[debug'[0']]]-H3596)</f>
        <v>4.076007622004002E-2</v>
      </c>
    </row>
    <row r="3598" spans="1:8" x14ac:dyDescent="0.25">
      <c r="A3598">
        <v>7184</v>
      </c>
      <c r="B3598">
        <v>0</v>
      </c>
      <c r="C3598">
        <v>3</v>
      </c>
      <c r="D3598">
        <v>1</v>
      </c>
      <c r="E3598">
        <v>0</v>
      </c>
      <c r="F3598">
        <v>3</v>
      </c>
      <c r="G3598">
        <v>0</v>
      </c>
      <c r="H3598" s="2">
        <f>H3597+$H$2*(Table1[[#This Row],[debug'[0']]]-H3597)</f>
        <v>3.6918529539660891E-2</v>
      </c>
    </row>
    <row r="3599" spans="1:8" x14ac:dyDescent="0.25">
      <c r="A3599">
        <v>7186</v>
      </c>
      <c r="B3599">
        <v>-2</v>
      </c>
      <c r="C3599">
        <v>2</v>
      </c>
      <c r="D3599">
        <v>1</v>
      </c>
      <c r="E3599">
        <v>0</v>
      </c>
      <c r="F3599">
        <v>3</v>
      </c>
      <c r="G3599">
        <v>0</v>
      </c>
      <c r="H3599" s="2">
        <f>H3598+$H$2*(Table1[[#This Row],[debug'[0']]]-H3598)</f>
        <v>-0.15505651911122081</v>
      </c>
    </row>
    <row r="3600" spans="1:8" x14ac:dyDescent="0.25">
      <c r="A3600">
        <v>7188</v>
      </c>
      <c r="B3600">
        <v>1</v>
      </c>
      <c r="C3600">
        <v>1</v>
      </c>
      <c r="D3600">
        <v>0</v>
      </c>
      <c r="E3600">
        <v>0</v>
      </c>
      <c r="F3600">
        <v>3</v>
      </c>
      <c r="G3600">
        <v>0</v>
      </c>
      <c r="H3600" s="2">
        <f>H3599+$H$2*(Table1[[#This Row],[debug'[0']]]-H3599)</f>
        <v>-4.6195006863596538E-2</v>
      </c>
    </row>
    <row r="3601" spans="1:8" x14ac:dyDescent="0.25">
      <c r="A3601">
        <v>7190</v>
      </c>
      <c r="B3601">
        <v>-1</v>
      </c>
      <c r="C3601">
        <v>2</v>
      </c>
      <c r="D3601">
        <v>0</v>
      </c>
      <c r="E3601">
        <v>0</v>
      </c>
      <c r="F3601">
        <v>4</v>
      </c>
      <c r="G3601">
        <v>0</v>
      </c>
      <c r="H3601" s="2">
        <f>H3600+$H$2*(Table1[[#This Row],[debug'[0']]]-H3600)</f>
        <v>-0.13608900964543419</v>
      </c>
    </row>
    <row r="3602" spans="1:8" x14ac:dyDescent="0.25">
      <c r="A3602">
        <v>7192</v>
      </c>
      <c r="B3602">
        <v>1</v>
      </c>
      <c r="C3602">
        <v>1</v>
      </c>
      <c r="D3602">
        <v>0</v>
      </c>
      <c r="E3602">
        <v>0</v>
      </c>
      <c r="F3602">
        <v>4</v>
      </c>
      <c r="G3602">
        <v>0</v>
      </c>
      <c r="H3602" s="2">
        <f>H3601+$H$2*(Table1[[#This Row],[debug'[0']]]-H3601)</f>
        <v>-2.9015143049648209E-2</v>
      </c>
    </row>
    <row r="3603" spans="1:8" x14ac:dyDescent="0.25">
      <c r="A3603">
        <v>7194</v>
      </c>
      <c r="B3603">
        <v>-1</v>
      </c>
      <c r="C3603">
        <v>1</v>
      </c>
      <c r="D3603">
        <v>0</v>
      </c>
      <c r="E3603">
        <v>0</v>
      </c>
      <c r="F3603">
        <v>4</v>
      </c>
      <c r="G3603">
        <v>0</v>
      </c>
      <c r="H3603" s="2">
        <f>H3602+$H$2*(Table1[[#This Row],[debug'[0']]]-H3602)</f>
        <v>-0.12052830984991304</v>
      </c>
    </row>
    <row r="3604" spans="1:8" x14ac:dyDescent="0.25">
      <c r="A3604">
        <v>7196</v>
      </c>
      <c r="B3604">
        <v>-1</v>
      </c>
      <c r="C3604">
        <v>0</v>
      </c>
      <c r="D3604">
        <v>-1</v>
      </c>
      <c r="E3604">
        <v>0</v>
      </c>
      <c r="F3604">
        <v>4</v>
      </c>
      <c r="G3604">
        <v>0</v>
      </c>
      <c r="H3604" s="2">
        <f>H3603+$H$2*(Table1[[#This Row],[debug'[0']]]-H3603)</f>
        <v>-0.20341656387438439</v>
      </c>
    </row>
    <row r="3605" spans="1:8" x14ac:dyDescent="0.25">
      <c r="A3605">
        <v>7198</v>
      </c>
      <c r="B3605">
        <v>-1</v>
      </c>
      <c r="C3605">
        <v>0</v>
      </c>
      <c r="D3605">
        <v>0</v>
      </c>
      <c r="E3605">
        <v>0</v>
      </c>
      <c r="F3605">
        <v>4</v>
      </c>
      <c r="G3605">
        <v>0</v>
      </c>
      <c r="H3605" s="2">
        <f>H3604+$H$2*(Table1[[#This Row],[debug'[0']]]-H3604)</f>
        <v>-0.27849278400149086</v>
      </c>
    </row>
    <row r="3606" spans="1:8" x14ac:dyDescent="0.25">
      <c r="A3606">
        <v>7200</v>
      </c>
      <c r="B3606">
        <v>-2</v>
      </c>
      <c r="C3606">
        <v>-1</v>
      </c>
      <c r="D3606">
        <v>-1</v>
      </c>
      <c r="E3606">
        <v>0</v>
      </c>
      <c r="F3606">
        <v>3</v>
      </c>
      <c r="G3606">
        <v>0</v>
      </c>
      <c r="H3606" s="2">
        <f>H3605+$H$2*(Table1[[#This Row],[debug'[0']]]-H3605)</f>
        <v>-0.44074101668797283</v>
      </c>
    </row>
    <row r="3607" spans="1:8" x14ac:dyDescent="0.25">
      <c r="A3607">
        <v>7202</v>
      </c>
      <c r="B3607">
        <v>-1</v>
      </c>
      <c r="C3607">
        <v>-2</v>
      </c>
      <c r="D3607">
        <v>0</v>
      </c>
      <c r="E3607">
        <v>0</v>
      </c>
      <c r="F3607">
        <v>3</v>
      </c>
      <c r="G3607">
        <v>0</v>
      </c>
      <c r="H3607" s="2">
        <f>H3606+$H$2*(Table1[[#This Row],[debug'[0']]]-H3606)</f>
        <v>-0.49344993409078769</v>
      </c>
    </row>
    <row r="3608" spans="1:8" x14ac:dyDescent="0.25">
      <c r="A3608">
        <v>7204</v>
      </c>
      <c r="B3608">
        <v>-3</v>
      </c>
      <c r="C3608">
        <v>-2</v>
      </c>
      <c r="D3608">
        <v>0</v>
      </c>
      <c r="E3608">
        <v>0</v>
      </c>
      <c r="F3608">
        <v>3</v>
      </c>
      <c r="G3608">
        <v>0</v>
      </c>
      <c r="H3608" s="2">
        <f>H3607+$H$2*(Table1[[#This Row],[debug'[0']]]-H3607)</f>
        <v>-0.72968671227824944</v>
      </c>
    </row>
    <row r="3609" spans="1:8" x14ac:dyDescent="0.25">
      <c r="A3609">
        <v>7206</v>
      </c>
      <c r="B3609">
        <v>-3</v>
      </c>
      <c r="C3609">
        <v>-4</v>
      </c>
      <c r="D3609">
        <v>0</v>
      </c>
      <c r="E3609">
        <v>0</v>
      </c>
      <c r="F3609">
        <v>3</v>
      </c>
      <c r="G3609">
        <v>0</v>
      </c>
      <c r="H3609" s="2">
        <f>H3608+$H$2*(Table1[[#This Row],[debug'[0']]]-H3608)</f>
        <v>-0.94365869865986762</v>
      </c>
    </row>
    <row r="3610" spans="1:8" x14ac:dyDescent="0.25">
      <c r="A3610">
        <v>7208</v>
      </c>
      <c r="B3610">
        <v>-2</v>
      </c>
      <c r="C3610">
        <v>-6</v>
      </c>
      <c r="D3610">
        <v>0</v>
      </c>
      <c r="E3610">
        <v>0</v>
      </c>
      <c r="F3610">
        <v>2</v>
      </c>
      <c r="G3610">
        <v>0</v>
      </c>
      <c r="H3610" s="2">
        <f>H3609+$H$2*(Table1[[#This Row],[debug'[0']]]-H3609)</f>
        <v>-1.0432165208190769</v>
      </c>
    </row>
    <row r="3611" spans="1:8" x14ac:dyDescent="0.25">
      <c r="A3611">
        <v>7210</v>
      </c>
      <c r="B3611">
        <v>-1</v>
      </c>
      <c r="C3611">
        <v>-7</v>
      </c>
      <c r="D3611">
        <v>1</v>
      </c>
      <c r="E3611">
        <v>0</v>
      </c>
      <c r="F3611">
        <v>2</v>
      </c>
      <c r="G3611">
        <v>0</v>
      </c>
      <c r="H3611" s="2">
        <f>H3610+$H$2*(Table1[[#This Row],[debug'[0']]]-H3610)</f>
        <v>-1.0391434596895093</v>
      </c>
    </row>
    <row r="3612" spans="1:8" x14ac:dyDescent="0.25">
      <c r="A3612">
        <v>7212</v>
      </c>
      <c r="B3612">
        <v>-1</v>
      </c>
      <c r="C3612">
        <v>-8</v>
      </c>
      <c r="D3612">
        <v>1</v>
      </c>
      <c r="E3612">
        <v>0</v>
      </c>
      <c r="F3612">
        <v>1</v>
      </c>
      <c r="G3612">
        <v>0</v>
      </c>
      <c r="H3612" s="2">
        <f>H3611+$H$2*(Table1[[#This Row],[debug'[0']]]-H3611)</f>
        <v>-1.0354542755276097</v>
      </c>
    </row>
    <row r="3613" spans="1:8" x14ac:dyDescent="0.25">
      <c r="A3613">
        <v>7214</v>
      </c>
      <c r="B3613">
        <v>-1</v>
      </c>
      <c r="C3613">
        <v>-8</v>
      </c>
      <c r="D3613">
        <v>1</v>
      </c>
      <c r="E3613">
        <v>0</v>
      </c>
      <c r="F3613">
        <v>1</v>
      </c>
      <c r="G3613">
        <v>0</v>
      </c>
      <c r="H3613" s="2">
        <f>H3612+$H$2*(Table1[[#This Row],[debug'[0']]]-H3612)</f>
        <v>-1.0321127887815331</v>
      </c>
    </row>
    <row r="3614" spans="1:8" x14ac:dyDescent="0.25">
      <c r="A3614">
        <v>7216</v>
      </c>
      <c r="B3614">
        <v>-2</v>
      </c>
      <c r="C3614">
        <v>-8</v>
      </c>
      <c r="D3614">
        <v>0</v>
      </c>
      <c r="E3614">
        <v>-1</v>
      </c>
      <c r="F3614">
        <v>0</v>
      </c>
      <c r="G3614">
        <v>0</v>
      </c>
      <c r="H3614" s="2">
        <f>H3613+$H$2*(Table1[[#This Row],[debug'[0']]]-H3613)</f>
        <v>-1.1233340093495565</v>
      </c>
    </row>
    <row r="3615" spans="1:8" x14ac:dyDescent="0.25">
      <c r="A3615">
        <v>7218</v>
      </c>
      <c r="B3615">
        <v>-1</v>
      </c>
      <c r="C3615">
        <v>-8</v>
      </c>
      <c r="D3615">
        <v>0</v>
      </c>
      <c r="E3615">
        <v>-1</v>
      </c>
      <c r="F3615">
        <v>0</v>
      </c>
      <c r="G3615">
        <v>0</v>
      </c>
      <c r="H3615" s="2">
        <f>H3614+$H$2*(Table1[[#This Row],[debug'[0']]]-H3614)</f>
        <v>-1.1117100528182462</v>
      </c>
    </row>
    <row r="3616" spans="1:8" x14ac:dyDescent="0.25">
      <c r="A3616">
        <v>7220</v>
      </c>
      <c r="B3616">
        <v>-2</v>
      </c>
      <c r="C3616">
        <v>-8</v>
      </c>
      <c r="D3616">
        <v>-1</v>
      </c>
      <c r="E3616">
        <v>-1</v>
      </c>
      <c r="F3616">
        <v>-1</v>
      </c>
      <c r="G3616">
        <v>0</v>
      </c>
      <c r="H3616" s="2">
        <f>H3615+$H$2*(Table1[[#This Row],[debug'[0']]]-H3615)</f>
        <v>-1.1954294079879622</v>
      </c>
    </row>
    <row r="3617" spans="1:8" x14ac:dyDescent="0.25">
      <c r="A3617">
        <v>7222</v>
      </c>
      <c r="B3617">
        <v>1</v>
      </c>
      <c r="C3617">
        <v>-8</v>
      </c>
      <c r="D3617">
        <v>0</v>
      </c>
      <c r="E3617">
        <v>-1</v>
      </c>
      <c r="F3617">
        <v>-1</v>
      </c>
      <c r="G3617">
        <v>0</v>
      </c>
      <c r="H3617" s="2">
        <f>H3616+$H$2*(Table1[[#This Row],[debug'[0']]]-H3616)</f>
        <v>-0.98851506099966302</v>
      </c>
    </row>
    <row r="3618" spans="1:8" x14ac:dyDescent="0.25">
      <c r="A3618">
        <v>7224</v>
      </c>
      <c r="B3618">
        <v>-1</v>
      </c>
      <c r="C3618">
        <v>-7</v>
      </c>
      <c r="D3618">
        <v>0</v>
      </c>
      <c r="E3618">
        <v>-1</v>
      </c>
      <c r="F3618">
        <v>-2</v>
      </c>
      <c r="G3618">
        <v>0</v>
      </c>
      <c r="H3618" s="2">
        <f>H3617+$H$2*(Table1[[#This Row],[debug'[0']]]-H3617)</f>
        <v>-0.98959749099937455</v>
      </c>
    </row>
    <row r="3619" spans="1:8" x14ac:dyDescent="0.25">
      <c r="A3619">
        <v>7226</v>
      </c>
      <c r="B3619">
        <v>0</v>
      </c>
      <c r="C3619">
        <v>-7</v>
      </c>
      <c r="D3619">
        <v>0</v>
      </c>
      <c r="E3619">
        <v>-1</v>
      </c>
      <c r="F3619">
        <v>-3</v>
      </c>
      <c r="G3619">
        <v>0</v>
      </c>
      <c r="H3619" s="2">
        <f>H3618+$H$2*(Table1[[#This Row],[debug'[0']]]-H3618)</f>
        <v>-0.89633012476733875</v>
      </c>
    </row>
    <row r="3620" spans="1:8" x14ac:dyDescent="0.25">
      <c r="A3620">
        <v>7228</v>
      </c>
      <c r="B3620">
        <v>-2</v>
      </c>
      <c r="C3620">
        <v>-6</v>
      </c>
      <c r="D3620">
        <v>0</v>
      </c>
      <c r="E3620">
        <v>-1</v>
      </c>
      <c r="F3620">
        <v>-3</v>
      </c>
      <c r="G3620">
        <v>0</v>
      </c>
      <c r="H3620" s="2">
        <f>H3619+$H$2*(Table1[[#This Row],[debug'[0']]]-H3619)</f>
        <v>-1.0003485599279176</v>
      </c>
    </row>
    <row r="3621" spans="1:8" x14ac:dyDescent="0.25">
      <c r="A3621">
        <v>7230</v>
      </c>
      <c r="B3621">
        <v>-2</v>
      </c>
      <c r="C3621">
        <v>-5</v>
      </c>
      <c r="D3621">
        <v>0</v>
      </c>
      <c r="E3621">
        <v>-1</v>
      </c>
      <c r="F3621">
        <v>-3</v>
      </c>
      <c r="G3621">
        <v>0</v>
      </c>
      <c r="H3621" s="2">
        <f>H3620+$H$2*(Table1[[#This Row],[debug'[0']]]-H3620)</f>
        <v>-1.0945634885363449</v>
      </c>
    </row>
    <row r="3622" spans="1:8" x14ac:dyDescent="0.25">
      <c r="A3622">
        <v>7232</v>
      </c>
      <c r="B3622">
        <v>-2</v>
      </c>
      <c r="C3622">
        <v>-5</v>
      </c>
      <c r="D3622">
        <v>0</v>
      </c>
      <c r="E3622">
        <v>-1</v>
      </c>
      <c r="F3622">
        <v>-4</v>
      </c>
      <c r="G3622">
        <v>0</v>
      </c>
      <c r="H3622" s="2">
        <f>H3621+$H$2*(Table1[[#This Row],[debug'[0']]]-H3621)</f>
        <v>-1.1798988693175305</v>
      </c>
    </row>
    <row r="3623" spans="1:8" x14ac:dyDescent="0.25">
      <c r="A3623">
        <v>7234</v>
      </c>
      <c r="B3623">
        <v>-1</v>
      </c>
      <c r="C3623">
        <v>-4</v>
      </c>
      <c r="D3623">
        <v>0</v>
      </c>
      <c r="E3623">
        <v>-1</v>
      </c>
      <c r="F3623">
        <v>-4</v>
      </c>
      <c r="G3623">
        <v>0</v>
      </c>
      <c r="H3623" s="2">
        <f>H3622+$H$2*(Table1[[#This Row],[debug'[0']]]-H3622)</f>
        <v>-1.1629438003304187</v>
      </c>
    </row>
    <row r="3624" spans="1:8" x14ac:dyDescent="0.25">
      <c r="A3624">
        <v>7236</v>
      </c>
      <c r="B3624">
        <v>-1</v>
      </c>
      <c r="C3624">
        <v>-4</v>
      </c>
      <c r="D3624">
        <v>1</v>
      </c>
      <c r="E3624">
        <v>-1</v>
      </c>
      <c r="F3624">
        <v>-5</v>
      </c>
      <c r="G3624">
        <v>0</v>
      </c>
      <c r="H3624" s="2">
        <f>H3623+$H$2*(Table1[[#This Row],[debug'[0']]]-H3623)</f>
        <v>-1.1475867089484373</v>
      </c>
    </row>
    <row r="3625" spans="1:8" x14ac:dyDescent="0.25">
      <c r="A3625">
        <v>7238</v>
      </c>
      <c r="B3625">
        <v>-1</v>
      </c>
      <c r="C3625">
        <v>-4</v>
      </c>
      <c r="D3625">
        <v>1</v>
      </c>
      <c r="E3625">
        <v>-1</v>
      </c>
      <c r="F3625">
        <v>-5</v>
      </c>
      <c r="G3625">
        <v>0</v>
      </c>
      <c r="H3625" s="2">
        <f>H3624+$H$2*(Table1[[#This Row],[debug'[0']]]-H3624)</f>
        <v>-1.1336769893304401</v>
      </c>
    </row>
    <row r="3626" spans="1:8" x14ac:dyDescent="0.25">
      <c r="A3626">
        <v>7240</v>
      </c>
      <c r="B3626">
        <v>-1</v>
      </c>
      <c r="C3626">
        <v>-4</v>
      </c>
      <c r="D3626">
        <v>1</v>
      </c>
      <c r="E3626">
        <v>-1</v>
      </c>
      <c r="F3626">
        <v>-5</v>
      </c>
      <c r="G3626">
        <v>0</v>
      </c>
      <c r="H3626" s="2">
        <f>H3625+$H$2*(Table1[[#This Row],[debug'[0']]]-H3625)</f>
        <v>-1.1210782299014048</v>
      </c>
    </row>
    <row r="3627" spans="1:8" x14ac:dyDescent="0.25">
      <c r="A3627">
        <v>7242</v>
      </c>
      <c r="B3627">
        <v>0</v>
      </c>
      <c r="C3627">
        <v>-2</v>
      </c>
      <c r="D3627">
        <v>1</v>
      </c>
      <c r="E3627">
        <v>-1</v>
      </c>
      <c r="F3627">
        <v>-5</v>
      </c>
      <c r="G3627">
        <v>0</v>
      </c>
      <c r="H3627" s="2">
        <f>H3626+$H$2*(Table1[[#This Row],[debug'[0']]]-H3626)</f>
        <v>-1.0154190959666738</v>
      </c>
    </row>
    <row r="3628" spans="1:8" x14ac:dyDescent="0.25">
      <c r="A3628">
        <v>7244</v>
      </c>
      <c r="B3628">
        <v>0</v>
      </c>
      <c r="C3628">
        <v>-1</v>
      </c>
      <c r="D3628">
        <v>1</v>
      </c>
      <c r="E3628">
        <v>-1</v>
      </c>
      <c r="F3628">
        <v>-5</v>
      </c>
      <c r="G3628">
        <v>0</v>
      </c>
      <c r="H3628" s="2">
        <f>H3627+$H$2*(Table1[[#This Row],[debug'[0']]]-H3627)</f>
        <v>-0.91971810080056304</v>
      </c>
    </row>
    <row r="3629" spans="1:8" x14ac:dyDescent="0.25">
      <c r="A3629">
        <v>7246</v>
      </c>
      <c r="B3629">
        <v>0</v>
      </c>
      <c r="C3629">
        <v>1</v>
      </c>
      <c r="D3629">
        <v>0</v>
      </c>
      <c r="E3629">
        <v>-1</v>
      </c>
      <c r="F3629">
        <v>-5</v>
      </c>
      <c r="G3629">
        <v>0</v>
      </c>
      <c r="H3629" s="2">
        <f>H3628+$H$2*(Table1[[#This Row],[debug'[0']]]-H3628)</f>
        <v>-0.83303671193510487</v>
      </c>
    </row>
    <row r="3630" spans="1:8" x14ac:dyDescent="0.25">
      <c r="A3630">
        <v>7248</v>
      </c>
      <c r="B3630">
        <v>0</v>
      </c>
      <c r="C3630">
        <v>4</v>
      </c>
      <c r="D3630">
        <v>0</v>
      </c>
      <c r="E3630">
        <v>-1</v>
      </c>
      <c r="F3630">
        <v>-5</v>
      </c>
      <c r="G3630">
        <v>0</v>
      </c>
      <c r="H3630" s="2">
        <f>H3629+$H$2*(Table1[[#This Row],[debug'[0']]]-H3629)</f>
        <v>-0.75452485150352722</v>
      </c>
    </row>
    <row r="3631" spans="1:8" x14ac:dyDescent="0.25">
      <c r="A3631">
        <v>7250</v>
      </c>
      <c r="B3631">
        <v>1</v>
      </c>
      <c r="C3631">
        <v>5</v>
      </c>
      <c r="D3631">
        <v>1</v>
      </c>
      <c r="E3631">
        <v>-1</v>
      </c>
      <c r="F3631">
        <v>-4</v>
      </c>
      <c r="G3631">
        <v>0</v>
      </c>
      <c r="H3631" s="2">
        <f>H3630+$H$2*(Table1[[#This Row],[debug'[0']]]-H3630)</f>
        <v>-0.58916477998280115</v>
      </c>
    </row>
    <row r="3632" spans="1:8" x14ac:dyDescent="0.25">
      <c r="A3632">
        <v>7252</v>
      </c>
      <c r="B3632">
        <v>1</v>
      </c>
      <c r="C3632">
        <v>7</v>
      </c>
      <c r="D3632">
        <v>0</v>
      </c>
      <c r="E3632">
        <v>-1</v>
      </c>
      <c r="F3632">
        <v>-4</v>
      </c>
      <c r="G3632">
        <v>0</v>
      </c>
      <c r="H3632" s="2">
        <f>H3631+$H$2*(Table1[[#This Row],[debug'[0']]]-H3631)</f>
        <v>-0.43938952803867293</v>
      </c>
    </row>
    <row r="3633" spans="1:8" x14ac:dyDescent="0.25">
      <c r="A3633">
        <v>7254</v>
      </c>
      <c r="B3633">
        <v>2</v>
      </c>
      <c r="C3633">
        <v>7</v>
      </c>
      <c r="D3633">
        <v>0</v>
      </c>
      <c r="E3633">
        <v>-1</v>
      </c>
      <c r="F3633">
        <v>-4</v>
      </c>
      <c r="G3633">
        <v>0</v>
      </c>
      <c r="H3633" s="2">
        <f>H3632+$H$2*(Table1[[#This Row],[debug'[0']]]-H3632)</f>
        <v>-0.2094824814227679</v>
      </c>
    </row>
    <row r="3634" spans="1:8" x14ac:dyDescent="0.25">
      <c r="A3634">
        <v>7256</v>
      </c>
      <c r="B3634">
        <v>0</v>
      </c>
      <c r="C3634">
        <v>9</v>
      </c>
      <c r="D3634">
        <v>1</v>
      </c>
      <c r="E3634">
        <v>-1</v>
      </c>
      <c r="F3634">
        <v>-3</v>
      </c>
      <c r="G3634">
        <v>0</v>
      </c>
      <c r="H3634" s="2">
        <f>H3633+$H$2*(Table1[[#This Row],[debug'[0']]]-H3633)</f>
        <v>-0.18973922268196206</v>
      </c>
    </row>
    <row r="3635" spans="1:8" x14ac:dyDescent="0.25">
      <c r="A3635">
        <v>7258</v>
      </c>
      <c r="B3635">
        <v>1</v>
      </c>
      <c r="C3635">
        <v>9</v>
      </c>
      <c r="D3635">
        <v>1</v>
      </c>
      <c r="E3635">
        <v>-1</v>
      </c>
      <c r="F3635">
        <v>-3</v>
      </c>
      <c r="G3635">
        <v>0</v>
      </c>
      <c r="H3635" s="2">
        <f>H3634+$H$2*(Table1[[#This Row],[debug'[0']]]-H3634)</f>
        <v>-7.7608942632003575E-2</v>
      </c>
    </row>
    <row r="3636" spans="1:8" x14ac:dyDescent="0.25">
      <c r="A3636">
        <v>7260</v>
      </c>
      <c r="B3636">
        <v>0</v>
      </c>
      <c r="C3636">
        <v>10</v>
      </c>
      <c r="D3636">
        <v>1</v>
      </c>
      <c r="E3636">
        <v>-1</v>
      </c>
      <c r="F3636">
        <v>-2</v>
      </c>
      <c r="G3636">
        <v>0</v>
      </c>
      <c r="H3636" s="2">
        <f>H3635+$H$2*(Table1[[#This Row],[debug'[0']]]-H3635)</f>
        <v>-7.029447211123635E-2</v>
      </c>
    </row>
    <row r="3637" spans="1:8" x14ac:dyDescent="0.25">
      <c r="A3637">
        <v>7262</v>
      </c>
      <c r="B3637">
        <v>0</v>
      </c>
      <c r="C3637">
        <v>10</v>
      </c>
      <c r="D3637">
        <v>0</v>
      </c>
      <c r="E3637">
        <v>-1</v>
      </c>
      <c r="F3637">
        <v>-1</v>
      </c>
      <c r="G3637">
        <v>0</v>
      </c>
      <c r="H3637" s="2">
        <f>H3636+$H$2*(Table1[[#This Row],[debug'[0']]]-H3636)</f>
        <v>-6.3669374196057366E-2</v>
      </c>
    </row>
    <row r="3638" spans="1:8" x14ac:dyDescent="0.25">
      <c r="A3638">
        <v>7264</v>
      </c>
      <c r="B3638">
        <v>1</v>
      </c>
      <c r="C3638">
        <v>10</v>
      </c>
      <c r="D3638">
        <v>1</v>
      </c>
      <c r="E3638">
        <v>0</v>
      </c>
      <c r="F3638">
        <v>0</v>
      </c>
      <c r="G3638">
        <v>0</v>
      </c>
      <c r="H3638" s="2">
        <f>H3637+$H$2*(Table1[[#This Row],[debug'[0']]]-H3637)</f>
        <v>3.6579102558626231E-2</v>
      </c>
    </row>
    <row r="3639" spans="1:8" x14ac:dyDescent="0.25">
      <c r="A3639">
        <v>7266</v>
      </c>
      <c r="B3639">
        <v>-1</v>
      </c>
      <c r="C3639">
        <v>11</v>
      </c>
      <c r="D3639">
        <v>2</v>
      </c>
      <c r="E3639">
        <v>0</v>
      </c>
      <c r="F3639">
        <v>1</v>
      </c>
      <c r="G3639">
        <v>0</v>
      </c>
      <c r="H3639" s="2">
        <f>H3638+$H$2*(Table1[[#This Row],[debug'[0']]]-H3638)</f>
        <v>-6.1116176245260181E-2</v>
      </c>
    </row>
    <row r="3640" spans="1:8" x14ac:dyDescent="0.25">
      <c r="A3640">
        <v>7268</v>
      </c>
      <c r="B3640">
        <v>1</v>
      </c>
      <c r="C3640">
        <v>10</v>
      </c>
      <c r="D3640">
        <v>1</v>
      </c>
      <c r="E3640">
        <v>0</v>
      </c>
      <c r="F3640">
        <v>1</v>
      </c>
      <c r="G3640">
        <v>0</v>
      </c>
      <c r="H3640" s="2">
        <f>H3639+$H$2*(Table1[[#This Row],[debug'[0']]]-H3639)</f>
        <v>3.8891667271661851E-2</v>
      </c>
    </row>
    <row r="3641" spans="1:8" x14ac:dyDescent="0.25">
      <c r="A3641">
        <v>7270</v>
      </c>
      <c r="B3641">
        <v>0</v>
      </c>
      <c r="C3641">
        <v>10</v>
      </c>
      <c r="D3641">
        <v>1</v>
      </c>
      <c r="E3641">
        <v>0</v>
      </c>
      <c r="F3641">
        <v>2</v>
      </c>
      <c r="G3641">
        <v>0</v>
      </c>
      <c r="H3641" s="2">
        <f>H3640+$H$2*(Table1[[#This Row],[debug'[0']]]-H3640)</f>
        <v>3.5226213986066506E-2</v>
      </c>
    </row>
    <row r="3642" spans="1:8" x14ac:dyDescent="0.25">
      <c r="A3642">
        <v>7272</v>
      </c>
      <c r="B3642">
        <v>0</v>
      </c>
      <c r="C3642">
        <v>9</v>
      </c>
      <c r="D3642">
        <v>1</v>
      </c>
      <c r="E3642">
        <v>0</v>
      </c>
      <c r="F3642">
        <v>3</v>
      </c>
      <c r="G3642">
        <v>0</v>
      </c>
      <c r="H3642" s="2">
        <f>H3641+$H$2*(Table1[[#This Row],[debug'[0']]]-H3641)</f>
        <v>3.1906221533894247E-2</v>
      </c>
    </row>
    <row r="3643" spans="1:8" x14ac:dyDescent="0.25">
      <c r="A3643">
        <v>7274</v>
      </c>
      <c r="B3643">
        <v>0</v>
      </c>
      <c r="C3643">
        <v>9</v>
      </c>
      <c r="D3643">
        <v>1</v>
      </c>
      <c r="E3643">
        <v>0</v>
      </c>
      <c r="F3643">
        <v>4</v>
      </c>
      <c r="G3643">
        <v>1</v>
      </c>
      <c r="H3643" s="2">
        <f>H3642+$H$2*(Table1[[#This Row],[debug'[0']]]-H3642)</f>
        <v>2.889913099865353E-2</v>
      </c>
    </row>
    <row r="3644" spans="1:8" x14ac:dyDescent="0.25">
      <c r="A3644">
        <v>7276</v>
      </c>
      <c r="B3644">
        <v>-1</v>
      </c>
      <c r="C3644">
        <v>8</v>
      </c>
      <c r="D3644">
        <v>1</v>
      </c>
      <c r="E3644">
        <v>0</v>
      </c>
      <c r="F3644">
        <v>4</v>
      </c>
      <c r="G3644">
        <v>1</v>
      </c>
      <c r="H3644" s="2">
        <f>H3643+$H$2*(Table1[[#This Row],[debug'[0']]]-H3643)</f>
        <v>-6.807232753825522E-2</v>
      </c>
    </row>
    <row r="3645" spans="1:8" x14ac:dyDescent="0.25">
      <c r="A3645">
        <v>7278</v>
      </c>
      <c r="B3645">
        <v>0</v>
      </c>
      <c r="C3645">
        <v>7</v>
      </c>
      <c r="D3645">
        <v>1</v>
      </c>
      <c r="E3645">
        <v>0</v>
      </c>
      <c r="F3645">
        <v>5</v>
      </c>
      <c r="G3645">
        <v>1</v>
      </c>
      <c r="H3645" s="2">
        <f>H3644+$H$2*(Table1[[#This Row],[debug'[0']]]-H3644)</f>
        <v>-6.1656661815046997E-2</v>
      </c>
    </row>
    <row r="3646" spans="1:8" x14ac:dyDescent="0.25">
      <c r="A3646">
        <v>7280</v>
      </c>
      <c r="B3646">
        <v>1</v>
      </c>
      <c r="C3646">
        <v>6</v>
      </c>
      <c r="D3646">
        <v>0</v>
      </c>
      <c r="E3646">
        <v>0</v>
      </c>
      <c r="F3646">
        <v>6</v>
      </c>
      <c r="G3646">
        <v>1</v>
      </c>
      <c r="H3646" s="2">
        <f>H3645+$H$2*(Table1[[#This Row],[debug'[0']]]-H3645)</f>
        <v>3.8402121266737442E-2</v>
      </c>
    </row>
    <row r="3647" spans="1:8" x14ac:dyDescent="0.25">
      <c r="A3647">
        <v>7282</v>
      </c>
      <c r="B3647">
        <v>1</v>
      </c>
      <c r="C3647">
        <v>6</v>
      </c>
      <c r="D3647">
        <v>-1</v>
      </c>
      <c r="E3647">
        <v>0</v>
      </c>
      <c r="F3647">
        <v>6</v>
      </c>
      <c r="G3647">
        <v>1</v>
      </c>
      <c r="H3647" s="2">
        <f>H3646+$H$2*(Table1[[#This Row],[debug'[0']]]-H3646)</f>
        <v>0.12903058621281582</v>
      </c>
    </row>
    <row r="3648" spans="1:8" x14ac:dyDescent="0.25">
      <c r="A3648">
        <v>7284</v>
      </c>
      <c r="B3648">
        <v>0</v>
      </c>
      <c r="C3648">
        <v>5</v>
      </c>
      <c r="D3648">
        <v>-1</v>
      </c>
      <c r="E3648">
        <v>0</v>
      </c>
      <c r="F3648">
        <v>7</v>
      </c>
      <c r="G3648">
        <v>1</v>
      </c>
      <c r="H3648" s="2">
        <f>H3647+$H$2*(Table1[[#This Row],[debug'[0']]]-H3647)</f>
        <v>0.11686973996077882</v>
      </c>
    </row>
    <row r="3649" spans="1:8" x14ac:dyDescent="0.25">
      <c r="A3649">
        <v>7286</v>
      </c>
      <c r="B3649">
        <v>0</v>
      </c>
      <c r="C3649">
        <v>4</v>
      </c>
      <c r="D3649">
        <v>-1</v>
      </c>
      <c r="E3649">
        <v>0</v>
      </c>
      <c r="F3649">
        <v>7</v>
      </c>
      <c r="G3649">
        <v>1</v>
      </c>
      <c r="H3649" s="2">
        <f>H3648+$H$2*(Table1[[#This Row],[debug'[0']]]-H3648)</f>
        <v>0.10585502646614685</v>
      </c>
    </row>
    <row r="3650" spans="1:8" x14ac:dyDescent="0.25">
      <c r="A3650">
        <v>7288</v>
      </c>
      <c r="B3650">
        <v>-1</v>
      </c>
      <c r="C3650">
        <v>3</v>
      </c>
      <c r="D3650">
        <v>-1</v>
      </c>
      <c r="E3650">
        <v>0</v>
      </c>
      <c r="F3650">
        <v>7</v>
      </c>
      <c r="G3650">
        <v>1</v>
      </c>
      <c r="H3650" s="2">
        <f>H3649+$H$2*(Table1[[#This Row],[debug'[0']]]-H3649)</f>
        <v>1.6306456537050623E-3</v>
      </c>
    </row>
    <row r="3651" spans="1:8" x14ac:dyDescent="0.25">
      <c r="A3651">
        <v>7290</v>
      </c>
      <c r="B3651">
        <v>-1</v>
      </c>
      <c r="C3651">
        <v>1</v>
      </c>
      <c r="D3651">
        <v>-1</v>
      </c>
      <c r="E3651">
        <v>0</v>
      </c>
      <c r="F3651">
        <v>7</v>
      </c>
      <c r="G3651">
        <v>1</v>
      </c>
      <c r="H3651" s="2">
        <f>H3650+$H$2*(Table1[[#This Row],[debug'[0']]]-H3650)</f>
        <v>-9.2770818686177356E-2</v>
      </c>
    </row>
    <row r="3652" spans="1:8" x14ac:dyDescent="0.25">
      <c r="A3652">
        <v>7292</v>
      </c>
      <c r="B3652">
        <v>-1</v>
      </c>
      <c r="C3652">
        <v>0</v>
      </c>
      <c r="D3652">
        <v>-1</v>
      </c>
      <c r="E3652">
        <v>0</v>
      </c>
      <c r="F3652">
        <v>7</v>
      </c>
      <c r="G3652">
        <v>1</v>
      </c>
      <c r="H3652" s="2">
        <f>H3651+$H$2*(Table1[[#This Row],[debug'[0']]]-H3651)</f>
        <v>-0.17827515462031099</v>
      </c>
    </row>
    <row r="3653" spans="1:8" x14ac:dyDescent="0.25">
      <c r="A3653">
        <v>7294</v>
      </c>
      <c r="B3653">
        <v>-1</v>
      </c>
      <c r="C3653">
        <v>-2</v>
      </c>
      <c r="D3653">
        <v>-2</v>
      </c>
      <c r="E3653">
        <v>0</v>
      </c>
      <c r="F3653">
        <v>7</v>
      </c>
      <c r="G3653">
        <v>0</v>
      </c>
      <c r="H3653" s="2">
        <f>H3652+$H$2*(Table1[[#This Row],[debug'[0']]]-H3652)</f>
        <v>-0.25572089674582216</v>
      </c>
    </row>
    <row r="3654" spans="1:8" x14ac:dyDescent="0.25">
      <c r="A3654">
        <v>7296</v>
      </c>
      <c r="B3654">
        <v>-1</v>
      </c>
      <c r="C3654">
        <v>-2</v>
      </c>
      <c r="D3654">
        <v>-1</v>
      </c>
      <c r="E3654">
        <v>0</v>
      </c>
      <c r="F3654">
        <v>6</v>
      </c>
      <c r="G3654">
        <v>0</v>
      </c>
      <c r="H3654" s="2">
        <f>H3653+$H$2*(Table1[[#This Row],[debug'[0']]]-H3653)</f>
        <v>-0.3258675496359339</v>
      </c>
    </row>
    <row r="3655" spans="1:8" x14ac:dyDescent="0.25">
      <c r="A3655">
        <v>7298</v>
      </c>
      <c r="B3655">
        <v>-1</v>
      </c>
      <c r="C3655">
        <v>-4</v>
      </c>
      <c r="D3655">
        <v>-2</v>
      </c>
      <c r="E3655">
        <v>0</v>
      </c>
      <c r="F3655">
        <v>6</v>
      </c>
      <c r="G3655">
        <v>0</v>
      </c>
      <c r="H3655" s="2">
        <f>H3654+$H$2*(Table1[[#This Row],[debug'[0']]]-H3654)</f>
        <v>-0.389403036244241</v>
      </c>
    </row>
    <row r="3656" spans="1:8" x14ac:dyDescent="0.25">
      <c r="A3656">
        <v>7300</v>
      </c>
      <c r="B3656">
        <v>-2</v>
      </c>
      <c r="C3656">
        <v>-5</v>
      </c>
      <c r="D3656">
        <v>0</v>
      </c>
      <c r="E3656">
        <v>0</v>
      </c>
      <c r="F3656">
        <v>5</v>
      </c>
      <c r="G3656">
        <v>0</v>
      </c>
      <c r="H3656" s="2">
        <f>H3655+$H$2*(Table1[[#This Row],[debug'[0']]]-H3655)</f>
        <v>-0.54119822392111461</v>
      </c>
    </row>
    <row r="3657" spans="1:8" x14ac:dyDescent="0.25">
      <c r="A3657">
        <v>7302</v>
      </c>
      <c r="B3657">
        <v>-2</v>
      </c>
      <c r="C3657">
        <v>-7</v>
      </c>
      <c r="D3657">
        <v>-1</v>
      </c>
      <c r="E3657">
        <v>0</v>
      </c>
      <c r="F3657">
        <v>5</v>
      </c>
      <c r="G3657">
        <v>0</v>
      </c>
      <c r="H3657" s="2">
        <f>H3656+$H$2*(Table1[[#This Row],[debug'[0']]]-H3656)</f>
        <v>-0.67868705220430969</v>
      </c>
    </row>
    <row r="3658" spans="1:8" x14ac:dyDescent="0.25">
      <c r="A3658">
        <v>7304</v>
      </c>
      <c r="B3658">
        <v>-3</v>
      </c>
      <c r="C3658">
        <v>-7</v>
      </c>
      <c r="D3658">
        <v>-1</v>
      </c>
      <c r="E3658">
        <v>0</v>
      </c>
      <c r="F3658">
        <v>4</v>
      </c>
      <c r="G3658">
        <v>0</v>
      </c>
      <c r="H3658" s="2">
        <f>H3657+$H$2*(Table1[[#This Row],[debug'[0']]]-H3657)</f>
        <v>-0.89746564330864387</v>
      </c>
    </row>
    <row r="3659" spans="1:8" x14ac:dyDescent="0.25">
      <c r="A3659">
        <v>7306</v>
      </c>
      <c r="B3659">
        <v>-1</v>
      </c>
      <c r="C3659">
        <v>-9</v>
      </c>
      <c r="D3659">
        <v>1</v>
      </c>
      <c r="E3659">
        <v>0</v>
      </c>
      <c r="F3659">
        <v>3</v>
      </c>
      <c r="G3659">
        <v>0</v>
      </c>
      <c r="H3659" s="2">
        <f>H3658+$H$2*(Table1[[#This Row],[debug'[0']]]-H3658)</f>
        <v>-0.90712927876030747</v>
      </c>
    </row>
    <row r="3660" spans="1:8" x14ac:dyDescent="0.25">
      <c r="A3660">
        <v>7308</v>
      </c>
      <c r="B3660">
        <v>-1</v>
      </c>
      <c r="C3660">
        <v>-10</v>
      </c>
      <c r="D3660">
        <v>0</v>
      </c>
      <c r="E3660">
        <v>0</v>
      </c>
      <c r="F3660">
        <v>2</v>
      </c>
      <c r="G3660">
        <v>0</v>
      </c>
      <c r="H3660" s="2">
        <f>H3659+$H$2*(Table1[[#This Row],[debug'[0']]]-H3659)</f>
        <v>-0.91588213802771357</v>
      </c>
    </row>
    <row r="3661" spans="1:8" x14ac:dyDescent="0.25">
      <c r="A3661">
        <v>7310</v>
      </c>
      <c r="B3661">
        <v>-3</v>
      </c>
      <c r="C3661">
        <v>-10</v>
      </c>
      <c r="D3661">
        <v>1</v>
      </c>
      <c r="E3661">
        <v>0</v>
      </c>
      <c r="F3661">
        <v>1</v>
      </c>
      <c r="G3661">
        <v>0</v>
      </c>
      <c r="H3661" s="2">
        <f>H3660+$H$2*(Table1[[#This Row],[debug'[0']]]-H3660)</f>
        <v>-1.1123056189593357</v>
      </c>
    </row>
    <row r="3662" spans="1:8" x14ac:dyDescent="0.25">
      <c r="A3662">
        <v>7312</v>
      </c>
      <c r="B3662">
        <v>-1</v>
      </c>
      <c r="C3662">
        <v>-11</v>
      </c>
      <c r="D3662">
        <v>0</v>
      </c>
      <c r="E3662">
        <v>0</v>
      </c>
      <c r="F3662">
        <v>0</v>
      </c>
      <c r="G3662">
        <v>0</v>
      </c>
      <c r="H3662" s="2">
        <f>H3661+$H$2*(Table1[[#This Row],[debug'[0']]]-H3661)</f>
        <v>-1.1017210637349506</v>
      </c>
    </row>
    <row r="3663" spans="1:8" x14ac:dyDescent="0.25">
      <c r="A3663">
        <v>7314</v>
      </c>
      <c r="B3663">
        <v>-3</v>
      </c>
      <c r="C3663">
        <v>-12</v>
      </c>
      <c r="D3663">
        <v>0</v>
      </c>
      <c r="E3663">
        <v>0</v>
      </c>
      <c r="F3663">
        <v>-1</v>
      </c>
      <c r="G3663">
        <v>0</v>
      </c>
      <c r="H3663" s="2">
        <f>H3662+$H$2*(Table1[[#This Row],[debug'[0']]]-H3662)</f>
        <v>-1.2806296385539864</v>
      </c>
    </row>
    <row r="3664" spans="1:8" x14ac:dyDescent="0.25">
      <c r="A3664">
        <v>7316</v>
      </c>
      <c r="B3664">
        <v>0</v>
      </c>
      <c r="C3664">
        <v>-13</v>
      </c>
      <c r="D3664">
        <v>-2</v>
      </c>
      <c r="E3664">
        <v>0</v>
      </c>
      <c r="F3664">
        <v>-2</v>
      </c>
      <c r="G3664">
        <v>0</v>
      </c>
      <c r="H3664" s="2">
        <f>H3663+$H$2*(Table1[[#This Row],[debug'[0']]]-H3663)</f>
        <v>-1.1599331386204697</v>
      </c>
    </row>
    <row r="3665" spans="1:8" x14ac:dyDescent="0.25">
      <c r="A3665">
        <v>7318</v>
      </c>
      <c r="B3665">
        <v>-1</v>
      </c>
      <c r="C3665">
        <v>-13</v>
      </c>
      <c r="D3665">
        <v>0</v>
      </c>
      <c r="E3665">
        <v>-1</v>
      </c>
      <c r="F3665">
        <v>-2</v>
      </c>
      <c r="G3665">
        <v>0</v>
      </c>
      <c r="H3665" s="2">
        <f>H3664+$H$2*(Table1[[#This Row],[debug'[0']]]-H3664)</f>
        <v>-1.144859795419801</v>
      </c>
    </row>
    <row r="3666" spans="1:8" x14ac:dyDescent="0.25">
      <c r="A3666">
        <v>7320</v>
      </c>
      <c r="B3666">
        <v>0</v>
      </c>
      <c r="C3666">
        <v>-12</v>
      </c>
      <c r="D3666">
        <v>-1</v>
      </c>
      <c r="E3666">
        <v>-1</v>
      </c>
      <c r="F3666">
        <v>-3</v>
      </c>
      <c r="G3666">
        <v>0</v>
      </c>
      <c r="H3666" s="2">
        <f>H3665+$H$2*(Table1[[#This Row],[debug'[0']]]-H3665)</f>
        <v>-1.0369593017393661</v>
      </c>
    </row>
    <row r="3667" spans="1:8" x14ac:dyDescent="0.25">
      <c r="A3667">
        <v>7322</v>
      </c>
      <c r="B3667">
        <v>-2</v>
      </c>
      <c r="C3667">
        <v>-10</v>
      </c>
      <c r="D3667">
        <v>0</v>
      </c>
      <c r="E3667">
        <v>-1</v>
      </c>
      <c r="F3667">
        <v>-4</v>
      </c>
      <c r="G3667">
        <v>0</v>
      </c>
      <c r="H3667" s="2">
        <f>H3666+$H$2*(Table1[[#This Row],[debug'[0']]]-H3666)</f>
        <v>-1.1277237492222738</v>
      </c>
    </row>
    <row r="3668" spans="1:8" x14ac:dyDescent="0.25">
      <c r="A3668">
        <v>7324</v>
      </c>
      <c r="B3668">
        <v>-1</v>
      </c>
      <c r="C3668">
        <v>-10</v>
      </c>
      <c r="D3668">
        <v>-2</v>
      </c>
      <c r="E3668">
        <v>-1</v>
      </c>
      <c r="F3668">
        <v>-5</v>
      </c>
      <c r="G3668">
        <v>0</v>
      </c>
      <c r="H3668" s="2">
        <f>H3667+$H$2*(Table1[[#This Row],[debug'[0']]]-H3667)</f>
        <v>-1.1156860694549047</v>
      </c>
    </row>
    <row r="3669" spans="1:8" x14ac:dyDescent="0.25">
      <c r="A3669">
        <v>7326</v>
      </c>
      <c r="B3669">
        <v>-2</v>
      </c>
      <c r="C3669">
        <v>-9</v>
      </c>
      <c r="D3669">
        <v>-1</v>
      </c>
      <c r="E3669">
        <v>-1</v>
      </c>
      <c r="F3669">
        <v>-6</v>
      </c>
      <c r="G3669">
        <v>0</v>
      </c>
      <c r="H3669" s="2">
        <f>H3668+$H$2*(Table1[[#This Row],[debug'[0']]]-H3668)</f>
        <v>-1.1990306938849322</v>
      </c>
    </row>
    <row r="3670" spans="1:8" x14ac:dyDescent="0.25">
      <c r="A3670">
        <v>7328</v>
      </c>
      <c r="B3670">
        <v>-2</v>
      </c>
      <c r="C3670">
        <v>-8</v>
      </c>
      <c r="D3670">
        <v>0</v>
      </c>
      <c r="E3670">
        <v>-1</v>
      </c>
      <c r="F3670">
        <v>-6</v>
      </c>
      <c r="G3670">
        <v>0</v>
      </c>
      <c r="H3670" s="2">
        <f>H3669+$H$2*(Table1[[#This Row],[debug'[0']]]-H3669)</f>
        <v>-1.2745202725201925</v>
      </c>
    </row>
    <row r="3671" spans="1:8" x14ac:dyDescent="0.25">
      <c r="A3671">
        <v>7330</v>
      </c>
      <c r="B3671">
        <v>-1</v>
      </c>
      <c r="C3671">
        <v>-7</v>
      </c>
      <c r="D3671">
        <v>-1</v>
      </c>
      <c r="E3671">
        <v>-1</v>
      </c>
      <c r="F3671">
        <v>-7</v>
      </c>
      <c r="G3671">
        <v>-1</v>
      </c>
      <c r="H3671" s="2">
        <f>H3670+$H$2*(Table1[[#This Row],[debug'[0']]]-H3670)</f>
        <v>-1.2486473463778653</v>
      </c>
    </row>
    <row r="3672" spans="1:8" x14ac:dyDescent="0.25">
      <c r="A3672">
        <v>7332</v>
      </c>
      <c r="B3672">
        <v>0</v>
      </c>
      <c r="C3672">
        <v>-6</v>
      </c>
      <c r="D3672">
        <v>1</v>
      </c>
      <c r="E3672">
        <v>-1</v>
      </c>
      <c r="F3672">
        <v>-7</v>
      </c>
      <c r="G3672">
        <v>0</v>
      </c>
      <c r="H3672" s="2">
        <f>H3671+$H$2*(Table1[[#This Row],[debug'[0']]]-H3671)</f>
        <v>-1.1309651064687125</v>
      </c>
    </row>
    <row r="3673" spans="1:8" x14ac:dyDescent="0.25">
      <c r="A3673">
        <v>7334</v>
      </c>
      <c r="B3673">
        <v>-1</v>
      </c>
      <c r="C3673">
        <v>-5</v>
      </c>
      <c r="D3673">
        <v>-1</v>
      </c>
      <c r="E3673">
        <v>-1</v>
      </c>
      <c r="F3673">
        <v>-8</v>
      </c>
      <c r="G3673">
        <v>-1</v>
      </c>
      <c r="H3673" s="2">
        <f>H3672+$H$2*(Table1[[#This Row],[debug'[0']]]-H3672)</f>
        <v>-1.1186219359779512</v>
      </c>
    </row>
    <row r="3674" spans="1:8" x14ac:dyDescent="0.25">
      <c r="A3674">
        <v>7336</v>
      </c>
      <c r="B3674">
        <v>1</v>
      </c>
      <c r="C3674">
        <v>-4</v>
      </c>
      <c r="D3674">
        <v>1</v>
      </c>
      <c r="E3674">
        <v>-1</v>
      </c>
      <c r="F3674">
        <v>-8</v>
      </c>
      <c r="G3674">
        <v>0</v>
      </c>
      <c r="H3674" s="2">
        <f>H3673+$H$2*(Table1[[#This Row],[debug'[0']]]-H3673)</f>
        <v>-0.91894652268387578</v>
      </c>
    </row>
    <row r="3675" spans="1:8" x14ac:dyDescent="0.25">
      <c r="A3675">
        <v>7338</v>
      </c>
      <c r="B3675">
        <v>0</v>
      </c>
      <c r="C3675">
        <v>-3</v>
      </c>
      <c r="D3675">
        <v>0</v>
      </c>
      <c r="E3675">
        <v>-1</v>
      </c>
      <c r="F3675">
        <v>-8</v>
      </c>
      <c r="G3675">
        <v>0</v>
      </c>
      <c r="H3675" s="2">
        <f>H3674+$H$2*(Table1[[#This Row],[debug'[0']]]-H3674)</f>
        <v>-0.83233785334270927</v>
      </c>
    </row>
    <row r="3676" spans="1:8" x14ac:dyDescent="0.25">
      <c r="A3676">
        <v>7340</v>
      </c>
      <c r="B3676">
        <v>0</v>
      </c>
      <c r="C3676">
        <v>-2</v>
      </c>
      <c r="D3676">
        <v>0</v>
      </c>
      <c r="E3676">
        <v>-1</v>
      </c>
      <c r="F3676">
        <v>-8</v>
      </c>
      <c r="G3676">
        <v>-1</v>
      </c>
      <c r="H3676" s="2">
        <f>H3675+$H$2*(Table1[[#This Row],[debug'[0']]]-H3675)</f>
        <v>-0.75389185878172471</v>
      </c>
    </row>
    <row r="3677" spans="1:8" x14ac:dyDescent="0.25">
      <c r="A3677">
        <v>7342</v>
      </c>
      <c r="B3677">
        <v>2</v>
      </c>
      <c r="C3677">
        <v>0</v>
      </c>
      <c r="D3677">
        <v>1</v>
      </c>
      <c r="E3677">
        <v>-1</v>
      </c>
      <c r="F3677">
        <v>-8</v>
      </c>
      <c r="G3677">
        <v>0</v>
      </c>
      <c r="H3677" s="2">
        <f>H3676+$H$2*(Table1[[#This Row],[debug'[0']]]-H3676)</f>
        <v>-0.49434366581184253</v>
      </c>
    </row>
    <row r="3678" spans="1:8" x14ac:dyDescent="0.25">
      <c r="A3678">
        <v>7344</v>
      </c>
      <c r="B3678">
        <v>1</v>
      </c>
      <c r="C3678">
        <v>1</v>
      </c>
      <c r="D3678">
        <v>0</v>
      </c>
      <c r="E3678">
        <v>-1</v>
      </c>
      <c r="F3678">
        <v>-8</v>
      </c>
      <c r="G3678">
        <v>0</v>
      </c>
      <c r="H3678" s="2">
        <f>H3677+$H$2*(Table1[[#This Row],[debug'[0']]]-H3677)</f>
        <v>-0.35350509333825475</v>
      </c>
    </row>
    <row r="3679" spans="1:8" x14ac:dyDescent="0.25">
      <c r="A3679">
        <v>7346</v>
      </c>
      <c r="B3679">
        <v>3</v>
      </c>
      <c r="C3679">
        <v>4</v>
      </c>
      <c r="D3679">
        <v>2</v>
      </c>
      <c r="E3679">
        <v>-1</v>
      </c>
      <c r="F3679">
        <v>-7</v>
      </c>
      <c r="G3679">
        <v>0</v>
      </c>
      <c r="H3679" s="2">
        <f>H3678+$H$2*(Table1[[#This Row],[debug'[0']]]-H3678)</f>
        <v>-3.7444684388032334E-2</v>
      </c>
    </row>
    <row r="3680" spans="1:8" x14ac:dyDescent="0.25">
      <c r="A3680">
        <v>7348</v>
      </c>
      <c r="B3680">
        <v>3</v>
      </c>
      <c r="C3680">
        <v>4</v>
      </c>
      <c r="D3680">
        <v>1</v>
      </c>
      <c r="E3680">
        <v>-1</v>
      </c>
      <c r="F3680">
        <v>-7</v>
      </c>
      <c r="G3680">
        <v>0</v>
      </c>
      <c r="H3680" s="2">
        <f>H3679+$H$2*(Table1[[#This Row],[debug'[0']]]-H3679)</f>
        <v>0.24882773279673193</v>
      </c>
    </row>
    <row r="3681" spans="1:8" x14ac:dyDescent="0.25">
      <c r="A3681">
        <v>7350</v>
      </c>
      <c r="B3681">
        <v>2</v>
      </c>
      <c r="C3681">
        <v>7</v>
      </c>
      <c r="D3681">
        <v>2</v>
      </c>
      <c r="E3681">
        <v>-1</v>
      </c>
      <c r="F3681">
        <v>-6</v>
      </c>
      <c r="G3681">
        <v>0</v>
      </c>
      <c r="H3681" s="2">
        <f>H3680+$H$2*(Table1[[#This Row],[debug'[0']]]-H3680)</f>
        <v>0.41387183069121103</v>
      </c>
    </row>
    <row r="3682" spans="1:8" x14ac:dyDescent="0.25">
      <c r="A3682">
        <v>7352</v>
      </c>
      <c r="B3682">
        <v>2</v>
      </c>
      <c r="C3682">
        <v>9</v>
      </c>
      <c r="D3682">
        <v>2</v>
      </c>
      <c r="E3682">
        <v>-1</v>
      </c>
      <c r="F3682">
        <v>-5</v>
      </c>
      <c r="G3682">
        <v>0</v>
      </c>
      <c r="H3682" s="2">
        <f>H3681+$H$2*(Table1[[#This Row],[debug'[0']]]-H3681)</f>
        <v>0.56336088882178059</v>
      </c>
    </row>
    <row r="3683" spans="1:8" x14ac:dyDescent="0.25">
      <c r="A3683">
        <v>7354</v>
      </c>
      <c r="B3683">
        <v>1</v>
      </c>
      <c r="C3683">
        <v>11</v>
      </c>
      <c r="D3683">
        <v>2</v>
      </c>
      <c r="E3683">
        <v>-1</v>
      </c>
      <c r="F3683">
        <v>-5</v>
      </c>
      <c r="G3683">
        <v>0</v>
      </c>
      <c r="H3683" s="2">
        <f>H3682+$H$2*(Table1[[#This Row],[debug'[0']]]-H3682)</f>
        <v>0.60451315554020468</v>
      </c>
    </row>
    <row r="3684" spans="1:8" x14ac:dyDescent="0.25">
      <c r="A3684">
        <v>7356</v>
      </c>
      <c r="B3684">
        <v>1</v>
      </c>
      <c r="C3684">
        <v>12</v>
      </c>
      <c r="D3684">
        <v>2</v>
      </c>
      <c r="E3684">
        <v>0</v>
      </c>
      <c r="F3684">
        <v>-4</v>
      </c>
      <c r="G3684">
        <v>0</v>
      </c>
      <c r="H3684" s="2">
        <f>H3683+$H$2*(Table1[[#This Row],[debug'[0']]]-H3683)</f>
        <v>0.64178691249459374</v>
      </c>
    </row>
    <row r="3685" spans="1:8" x14ac:dyDescent="0.25">
      <c r="A3685">
        <v>7358</v>
      </c>
      <c r="B3685">
        <v>-1</v>
      </c>
      <c r="C3685">
        <v>13</v>
      </c>
      <c r="D3685">
        <v>2</v>
      </c>
      <c r="E3685">
        <v>0</v>
      </c>
      <c r="F3685">
        <v>-3</v>
      </c>
      <c r="G3685">
        <v>0</v>
      </c>
      <c r="H3685" s="2">
        <f>H3684+$H$2*(Table1[[#This Row],[debug'[0']]]-H3684)</f>
        <v>0.48705214140300723</v>
      </c>
    </row>
    <row r="3686" spans="1:8" x14ac:dyDescent="0.25">
      <c r="A3686">
        <v>7360</v>
      </c>
      <c r="B3686">
        <v>-2</v>
      </c>
      <c r="C3686">
        <v>14</v>
      </c>
      <c r="D3686">
        <v>0</v>
      </c>
      <c r="E3686">
        <v>0</v>
      </c>
      <c r="F3686">
        <v>-2</v>
      </c>
      <c r="G3686">
        <v>0</v>
      </c>
      <c r="H3686" s="2">
        <f>H3685+$H$2*(Table1[[#This Row],[debug'[0']]]-H3685)</f>
        <v>0.25265299930721374</v>
      </c>
    </row>
    <row r="3687" spans="1:8" x14ac:dyDescent="0.25">
      <c r="A3687">
        <v>7362</v>
      </c>
      <c r="B3687">
        <v>-1</v>
      </c>
      <c r="C3687">
        <v>14</v>
      </c>
      <c r="D3687">
        <v>2</v>
      </c>
      <c r="E3687">
        <v>0</v>
      </c>
      <c r="F3687">
        <v>-1</v>
      </c>
      <c r="G3687">
        <v>0</v>
      </c>
      <c r="H3687" s="2">
        <f>H3686+$H$2*(Table1[[#This Row],[debug'[0']]]-H3686)</f>
        <v>0.13459323550359087</v>
      </c>
    </row>
    <row r="3688" spans="1:8" x14ac:dyDescent="0.25">
      <c r="A3688">
        <v>7364</v>
      </c>
      <c r="B3688">
        <v>-2</v>
      </c>
      <c r="C3688">
        <v>14</v>
      </c>
      <c r="D3688">
        <v>1</v>
      </c>
      <c r="E3688">
        <v>0</v>
      </c>
      <c r="F3688">
        <v>0</v>
      </c>
      <c r="G3688">
        <v>0</v>
      </c>
      <c r="H3688" s="2">
        <f>H3687+$H$2*(Table1[[#This Row],[debug'[0']]]-H3687)</f>
        <v>-6.6587437308225583E-2</v>
      </c>
    </row>
    <row r="3689" spans="1:8" x14ac:dyDescent="0.25">
      <c r="A3689">
        <v>7366</v>
      </c>
      <c r="B3689">
        <v>0</v>
      </c>
      <c r="C3689">
        <v>14</v>
      </c>
      <c r="D3689">
        <v>1</v>
      </c>
      <c r="E3689">
        <v>0</v>
      </c>
      <c r="F3689">
        <v>2</v>
      </c>
      <c r="G3689">
        <v>0</v>
      </c>
      <c r="H3689" s="2">
        <f>H3688+$H$2*(Table1[[#This Row],[debug'[0']]]-H3688)</f>
        <v>-6.0311719192158809E-2</v>
      </c>
    </row>
    <row r="3690" spans="1:8" x14ac:dyDescent="0.25">
      <c r="A3690">
        <v>7368</v>
      </c>
      <c r="B3690">
        <v>-1</v>
      </c>
      <c r="C3690">
        <v>13</v>
      </c>
      <c r="D3690">
        <v>1</v>
      </c>
      <c r="E3690">
        <v>0</v>
      </c>
      <c r="F3690">
        <v>3</v>
      </c>
      <c r="G3690">
        <v>1</v>
      </c>
      <c r="H3690" s="2">
        <f>H3689+$H$2*(Table1[[#This Row],[debug'[0']]]-H3689)</f>
        <v>-0.14887525318166889</v>
      </c>
    </row>
    <row r="3691" spans="1:8" x14ac:dyDescent="0.25">
      <c r="A3691">
        <v>7370</v>
      </c>
      <c r="B3691">
        <v>0</v>
      </c>
      <c r="C3691">
        <v>12</v>
      </c>
      <c r="D3691">
        <v>0</v>
      </c>
      <c r="E3691">
        <v>0</v>
      </c>
      <c r="F3691">
        <v>4</v>
      </c>
      <c r="G3691">
        <v>1</v>
      </c>
      <c r="H3691" s="2">
        <f>H3690+$H$2*(Table1[[#This Row],[debug'[0']]]-H3690)</f>
        <v>-0.13484409113076334</v>
      </c>
    </row>
    <row r="3692" spans="1:8" x14ac:dyDescent="0.25">
      <c r="A3692">
        <v>7372</v>
      </c>
      <c r="B3692">
        <v>0</v>
      </c>
      <c r="C3692">
        <v>11</v>
      </c>
      <c r="D3692">
        <v>1</v>
      </c>
      <c r="E3692">
        <v>0</v>
      </c>
      <c r="F3692">
        <v>5</v>
      </c>
      <c r="G3692">
        <v>1</v>
      </c>
      <c r="H3692" s="2">
        <f>H3691+$H$2*(Table1[[#This Row],[debug'[0']]]-H3691)</f>
        <v>-0.12213533494847138</v>
      </c>
    </row>
    <row r="3693" spans="1:8" x14ac:dyDescent="0.25">
      <c r="A3693">
        <v>7374</v>
      </c>
      <c r="B3693">
        <v>1</v>
      </c>
      <c r="C3693">
        <v>10</v>
      </c>
      <c r="D3693">
        <v>0</v>
      </c>
      <c r="E3693">
        <v>0</v>
      </c>
      <c r="F3693">
        <v>6</v>
      </c>
      <c r="G3693">
        <v>1</v>
      </c>
      <c r="H3693" s="2">
        <f>H3692+$H$2*(Table1[[#This Row],[debug'[0']]]-H3692)</f>
        <v>-1.6376571210242219E-2</v>
      </c>
    </row>
    <row r="3694" spans="1:8" x14ac:dyDescent="0.25">
      <c r="A3694">
        <v>7376</v>
      </c>
      <c r="B3694">
        <v>1</v>
      </c>
      <c r="C3694">
        <v>9</v>
      </c>
      <c r="D3694">
        <v>0</v>
      </c>
      <c r="E3694">
        <v>0</v>
      </c>
      <c r="F3694">
        <v>6</v>
      </c>
      <c r="G3694">
        <v>1</v>
      </c>
      <c r="H3694" s="2">
        <f>H3693+$H$2*(Table1[[#This Row],[debug'[0']]]-H3693)</f>
        <v>7.9414663871604174E-2</v>
      </c>
    </row>
    <row r="3695" spans="1:8" x14ac:dyDescent="0.25">
      <c r="A3695">
        <v>7378</v>
      </c>
      <c r="B3695">
        <v>1</v>
      </c>
      <c r="C3695">
        <v>8</v>
      </c>
      <c r="D3695">
        <v>0</v>
      </c>
      <c r="E3695">
        <v>0</v>
      </c>
      <c r="F3695">
        <v>7</v>
      </c>
      <c r="G3695">
        <v>1</v>
      </c>
      <c r="H3695" s="2">
        <f>H3694+$H$2*(Table1[[#This Row],[debug'[0']]]-H3694)</f>
        <v>0.16617778774110792</v>
      </c>
    </row>
    <row r="3696" spans="1:8" x14ac:dyDescent="0.25">
      <c r="A3696">
        <v>7380</v>
      </c>
      <c r="B3696">
        <v>2</v>
      </c>
      <c r="C3696">
        <v>7</v>
      </c>
      <c r="D3696">
        <v>-1</v>
      </c>
      <c r="E3696">
        <v>0</v>
      </c>
      <c r="F3696">
        <v>8</v>
      </c>
      <c r="G3696">
        <v>1</v>
      </c>
      <c r="H3696" s="2">
        <f>H3695+$H$2*(Table1[[#This Row],[debug'[0']]]-H3695)</f>
        <v>0.33901145944177746</v>
      </c>
    </row>
    <row r="3697" spans="1:8" x14ac:dyDescent="0.25">
      <c r="A3697">
        <v>7382</v>
      </c>
      <c r="B3697">
        <v>0</v>
      </c>
      <c r="C3697">
        <v>7</v>
      </c>
      <c r="D3697">
        <v>0</v>
      </c>
      <c r="E3697">
        <v>0</v>
      </c>
      <c r="F3697">
        <v>8</v>
      </c>
      <c r="G3697">
        <v>1</v>
      </c>
      <c r="H3697" s="2">
        <f>H3696+$H$2*(Table1[[#This Row],[debug'[0']]]-H3696)</f>
        <v>0.30706038212782621</v>
      </c>
    </row>
    <row r="3698" spans="1:8" x14ac:dyDescent="0.25">
      <c r="A3698">
        <v>7384</v>
      </c>
      <c r="B3698">
        <v>0</v>
      </c>
      <c r="C3698">
        <v>5</v>
      </c>
      <c r="D3698">
        <v>0</v>
      </c>
      <c r="E3698">
        <v>0</v>
      </c>
      <c r="F3698">
        <v>9</v>
      </c>
      <c r="G3698">
        <v>1</v>
      </c>
      <c r="H3698" s="2">
        <f>H3697+$H$2*(Table1[[#This Row],[debug'[0']]]-H3697)</f>
        <v>0.27812062290678863</v>
      </c>
    </row>
    <row r="3699" spans="1:8" x14ac:dyDescent="0.25">
      <c r="A3699">
        <v>7386</v>
      </c>
      <c r="B3699">
        <v>-1</v>
      </c>
      <c r="C3699">
        <v>4</v>
      </c>
      <c r="D3699">
        <v>-1</v>
      </c>
      <c r="E3699">
        <v>0</v>
      </c>
      <c r="F3699">
        <v>9</v>
      </c>
      <c r="G3699">
        <v>1</v>
      </c>
      <c r="H3699" s="2">
        <f>H3698+$H$2*(Table1[[#This Row],[debug'[0']]]-H3698)</f>
        <v>0.1576605921270213</v>
      </c>
    </row>
    <row r="3700" spans="1:8" x14ac:dyDescent="0.25">
      <c r="A3700">
        <v>7388</v>
      </c>
      <c r="B3700">
        <v>-1</v>
      </c>
      <c r="C3700">
        <v>3</v>
      </c>
      <c r="D3700">
        <v>0</v>
      </c>
      <c r="E3700">
        <v>0</v>
      </c>
      <c r="F3700">
        <v>9</v>
      </c>
      <c r="G3700">
        <v>1</v>
      </c>
      <c r="H3700" s="2">
        <f>H3699+$H$2*(Table1[[#This Row],[debug'[0']]]-H3699)</f>
        <v>4.8553651779721499E-2</v>
      </c>
    </row>
    <row r="3701" spans="1:8" x14ac:dyDescent="0.25">
      <c r="A3701">
        <v>7390</v>
      </c>
      <c r="B3701">
        <v>-1</v>
      </c>
      <c r="C3701">
        <v>2</v>
      </c>
      <c r="D3701">
        <v>-1</v>
      </c>
      <c r="E3701">
        <v>0</v>
      </c>
      <c r="F3701">
        <v>9</v>
      </c>
      <c r="G3701">
        <v>1</v>
      </c>
      <c r="H3701" s="2">
        <f>H3700+$H$2*(Table1[[#This Row],[debug'[0']]]-H3700)</f>
        <v>-5.0270201700056194E-2</v>
      </c>
    </row>
    <row r="3702" spans="1:8" x14ac:dyDescent="0.25">
      <c r="A3702">
        <v>7392</v>
      </c>
      <c r="B3702">
        <v>-3</v>
      </c>
      <c r="C3702">
        <v>-1</v>
      </c>
      <c r="D3702">
        <v>0</v>
      </c>
      <c r="E3702">
        <v>0</v>
      </c>
      <c r="F3702">
        <v>9</v>
      </c>
      <c r="G3702">
        <v>1</v>
      </c>
      <c r="H3702" s="2">
        <f>H3701+$H$2*(Table1[[#This Row],[debug'[0']]]-H3701)</f>
        <v>-0.32827568563247639</v>
      </c>
    </row>
    <row r="3703" spans="1:8" x14ac:dyDescent="0.25">
      <c r="A3703">
        <v>7394</v>
      </c>
      <c r="B3703">
        <v>-2</v>
      </c>
      <c r="C3703">
        <v>-3</v>
      </c>
      <c r="D3703">
        <v>-2</v>
      </c>
      <c r="E3703">
        <v>0</v>
      </c>
      <c r="F3703">
        <v>8</v>
      </c>
      <c r="G3703">
        <v>0</v>
      </c>
      <c r="H3703" s="2">
        <f>H3702+$H$2*(Table1[[#This Row],[debug'[0']]]-H3702)</f>
        <v>-0.48583199037780977</v>
      </c>
    </row>
    <row r="3704" spans="1:8" x14ac:dyDescent="0.25">
      <c r="A3704">
        <v>7396</v>
      </c>
      <c r="B3704">
        <v>-4</v>
      </c>
      <c r="C3704">
        <v>-4</v>
      </c>
      <c r="D3704">
        <v>-1</v>
      </c>
      <c r="E3704">
        <v>0</v>
      </c>
      <c r="F3704">
        <v>8</v>
      </c>
      <c r="G3704">
        <v>0</v>
      </c>
      <c r="H3704" s="2">
        <f>H3703+$H$2*(Table1[[#This Row],[debug'[0']]]-H3703)</f>
        <v>-0.81703452245308994</v>
      </c>
    </row>
    <row r="3705" spans="1:8" x14ac:dyDescent="0.25">
      <c r="A3705">
        <v>7398</v>
      </c>
      <c r="B3705">
        <v>-2</v>
      </c>
      <c r="C3705">
        <v>-9</v>
      </c>
      <c r="D3705">
        <v>0</v>
      </c>
      <c r="E3705">
        <v>0</v>
      </c>
      <c r="F3705">
        <v>7</v>
      </c>
      <c r="G3705">
        <v>0</v>
      </c>
      <c r="H3705" s="2">
        <f>H3704+$H$2*(Table1[[#This Row],[debug'[0']]]-H3704)</f>
        <v>-0.92852639206444132</v>
      </c>
    </row>
    <row r="3706" spans="1:8" x14ac:dyDescent="0.25">
      <c r="A3706">
        <v>7400</v>
      </c>
      <c r="B3706">
        <v>-1</v>
      </c>
      <c r="C3706">
        <v>-11</v>
      </c>
      <c r="D3706">
        <v>0</v>
      </c>
      <c r="E3706">
        <v>0</v>
      </c>
      <c r="F3706">
        <v>7</v>
      </c>
      <c r="G3706">
        <v>0</v>
      </c>
      <c r="H3706" s="2">
        <f>H3705+$H$2*(Table1[[#This Row],[debug'[0']]]-H3705)</f>
        <v>-0.93526262091291856</v>
      </c>
    </row>
    <row r="3707" spans="1:8" x14ac:dyDescent="0.25">
      <c r="A3707">
        <v>7402</v>
      </c>
      <c r="B3707">
        <v>0</v>
      </c>
      <c r="C3707">
        <v>-12</v>
      </c>
      <c r="D3707">
        <v>-1</v>
      </c>
      <c r="E3707">
        <v>0</v>
      </c>
      <c r="F3707">
        <v>6</v>
      </c>
      <c r="G3707">
        <v>0</v>
      </c>
      <c r="H3707" s="2">
        <f>H3706+$H$2*(Table1[[#This Row],[debug'[0']]]-H3706)</f>
        <v>-0.84711619554180373</v>
      </c>
    </row>
    <row r="3708" spans="1:8" x14ac:dyDescent="0.25">
      <c r="A3708">
        <v>7404</v>
      </c>
      <c r="B3708">
        <v>0</v>
      </c>
      <c r="C3708">
        <v>-13</v>
      </c>
      <c r="D3708">
        <v>0</v>
      </c>
      <c r="E3708">
        <v>0</v>
      </c>
      <c r="F3708">
        <v>5</v>
      </c>
      <c r="G3708">
        <v>0</v>
      </c>
      <c r="H3708" s="2">
        <f>H3707+$H$2*(Table1[[#This Row],[debug'[0']]]-H3707)</f>
        <v>-0.76727737504227178</v>
      </c>
    </row>
    <row r="3709" spans="1:8" x14ac:dyDescent="0.25">
      <c r="A3709">
        <v>7406</v>
      </c>
      <c r="B3709">
        <v>0</v>
      </c>
      <c r="C3709">
        <v>-15</v>
      </c>
      <c r="D3709">
        <v>-1</v>
      </c>
      <c r="E3709">
        <v>0</v>
      </c>
      <c r="F3709">
        <v>4</v>
      </c>
      <c r="G3709">
        <v>0</v>
      </c>
      <c r="H3709" s="2">
        <f>H3708+$H$2*(Table1[[#This Row],[debug'[0']]]-H3708)</f>
        <v>-0.69496318610131791</v>
      </c>
    </row>
    <row r="3710" spans="1:8" x14ac:dyDescent="0.25">
      <c r="A3710">
        <v>7408</v>
      </c>
      <c r="B3710">
        <v>0</v>
      </c>
      <c r="C3710">
        <v>-14</v>
      </c>
      <c r="D3710">
        <v>-1</v>
      </c>
      <c r="E3710">
        <v>-1</v>
      </c>
      <c r="F3710">
        <v>3</v>
      </c>
      <c r="G3710">
        <v>0</v>
      </c>
      <c r="H3710" s="2">
        <f>H3709+$H$2*(Table1[[#This Row],[debug'[0']]]-H3709)</f>
        <v>-0.62946444890218023</v>
      </c>
    </row>
    <row r="3711" spans="1:8" x14ac:dyDescent="0.25">
      <c r="A3711">
        <v>7410</v>
      </c>
      <c r="B3711">
        <v>0</v>
      </c>
      <c r="C3711">
        <v>-15</v>
      </c>
      <c r="D3711">
        <v>-1</v>
      </c>
      <c r="E3711">
        <v>-1</v>
      </c>
      <c r="F3711">
        <v>2</v>
      </c>
      <c r="G3711">
        <v>0</v>
      </c>
      <c r="H3711" s="2">
        <f>H3710+$H$2*(Table1[[#This Row],[debug'[0']]]-H3710)</f>
        <v>-0.57013882225116908</v>
      </c>
    </row>
    <row r="3712" spans="1:8" x14ac:dyDescent="0.25">
      <c r="A3712">
        <v>7412</v>
      </c>
      <c r="B3712">
        <v>-1</v>
      </c>
      <c r="C3712">
        <v>-14</v>
      </c>
      <c r="D3712">
        <v>-1</v>
      </c>
      <c r="E3712">
        <v>-1</v>
      </c>
      <c r="F3712">
        <v>1</v>
      </c>
      <c r="G3712">
        <v>0</v>
      </c>
      <c r="H3712" s="2">
        <f>H3711+$H$2*(Table1[[#This Row],[debug'[0']]]-H3711)</f>
        <v>-0.61065228379354453</v>
      </c>
    </row>
    <row r="3713" spans="1:8" x14ac:dyDescent="0.25">
      <c r="A3713">
        <v>7414</v>
      </c>
      <c r="B3713">
        <v>-1</v>
      </c>
      <c r="C3713">
        <v>-14</v>
      </c>
      <c r="D3713">
        <v>-1</v>
      </c>
      <c r="E3713">
        <v>-1</v>
      </c>
      <c r="F3713">
        <v>0</v>
      </c>
      <c r="G3713">
        <v>0</v>
      </c>
      <c r="H3713" s="2">
        <f>H3712+$H$2*(Table1[[#This Row],[debug'[0']]]-H3712)</f>
        <v>-0.64734744154132939</v>
      </c>
    </row>
    <row r="3714" spans="1:8" x14ac:dyDescent="0.25">
      <c r="A3714">
        <v>7416</v>
      </c>
      <c r="B3714">
        <v>-2</v>
      </c>
      <c r="C3714">
        <v>-14</v>
      </c>
      <c r="D3714">
        <v>-2</v>
      </c>
      <c r="E3714">
        <v>-1</v>
      </c>
      <c r="F3714">
        <v>-1</v>
      </c>
      <c r="G3714">
        <v>0</v>
      </c>
      <c r="H3714" s="2">
        <f>H3713+$H$2*(Table1[[#This Row],[debug'[0']]]-H3713)</f>
        <v>-0.77483194175672532</v>
      </c>
    </row>
    <row r="3715" spans="1:8" x14ac:dyDescent="0.25">
      <c r="A3715">
        <v>7418</v>
      </c>
      <c r="B3715">
        <v>-3</v>
      </c>
      <c r="C3715">
        <v>-13</v>
      </c>
      <c r="D3715">
        <v>-2</v>
      </c>
      <c r="E3715">
        <v>-1</v>
      </c>
      <c r="F3715">
        <v>-2</v>
      </c>
      <c r="G3715">
        <v>0</v>
      </c>
      <c r="H3715" s="2">
        <f>H3714+$H$2*(Table1[[#This Row],[debug'[0']]]-H3714)</f>
        <v>-0.98454909050011741</v>
      </c>
    </row>
    <row r="3716" spans="1:8" x14ac:dyDescent="0.25">
      <c r="A3716">
        <v>7420</v>
      </c>
      <c r="B3716">
        <v>-2</v>
      </c>
      <c r="C3716">
        <v>-13</v>
      </c>
      <c r="D3716">
        <v>-2</v>
      </c>
      <c r="E3716">
        <v>-1</v>
      </c>
      <c r="F3716">
        <v>-3</v>
      </c>
      <c r="G3716">
        <v>0</v>
      </c>
      <c r="H3716" s="2">
        <f>H3715+$H$2*(Table1[[#This Row],[debug'[0']]]-H3715)</f>
        <v>-1.0802530840210944</v>
      </c>
    </row>
    <row r="3717" spans="1:8" x14ac:dyDescent="0.25">
      <c r="A3717">
        <v>7422</v>
      </c>
      <c r="B3717">
        <v>-3</v>
      </c>
      <c r="C3717">
        <v>-11</v>
      </c>
      <c r="D3717">
        <v>-2</v>
      </c>
      <c r="E3717">
        <v>-1</v>
      </c>
      <c r="F3717">
        <v>-4</v>
      </c>
      <c r="G3717">
        <v>-1</v>
      </c>
      <c r="H3717" s="2">
        <f>H3716+$H$2*(Table1[[#This Row],[debug'[0']]]-H3716)</f>
        <v>-1.261184968260824</v>
      </c>
    </row>
    <row r="3718" spans="1:8" x14ac:dyDescent="0.25">
      <c r="A3718">
        <v>7424</v>
      </c>
      <c r="B3718">
        <v>-2</v>
      </c>
      <c r="C3718">
        <v>-11</v>
      </c>
      <c r="D3718">
        <v>-2</v>
      </c>
      <c r="E3718">
        <v>-1</v>
      </c>
      <c r="F3718">
        <v>-5</v>
      </c>
      <c r="G3718">
        <v>-1</v>
      </c>
      <c r="H3718" s="2">
        <f>H3717+$H$2*(Table1[[#This Row],[debug'[0']]]-H3717)</f>
        <v>-1.3308166445430292</v>
      </c>
    </row>
    <row r="3719" spans="1:8" x14ac:dyDescent="0.25">
      <c r="A3719">
        <v>7426</v>
      </c>
      <c r="B3719">
        <v>-3</v>
      </c>
      <c r="C3719">
        <v>-9</v>
      </c>
      <c r="D3719">
        <v>-2</v>
      </c>
      <c r="E3719">
        <v>-1</v>
      </c>
      <c r="F3719">
        <v>-6</v>
      </c>
      <c r="G3719">
        <v>-1</v>
      </c>
      <c r="H3719" s="2">
        <f>H3718+$H$2*(Table1[[#This Row],[debug'[0']]]-H3718)</f>
        <v>-1.4881334695529684</v>
      </c>
    </row>
    <row r="3720" spans="1:8" x14ac:dyDescent="0.25">
      <c r="A3720">
        <v>7428</v>
      </c>
      <c r="B3720">
        <v>-1</v>
      </c>
      <c r="C3720">
        <v>-9</v>
      </c>
      <c r="D3720">
        <v>-1</v>
      </c>
      <c r="E3720">
        <v>-1</v>
      </c>
      <c r="F3720">
        <v>-7</v>
      </c>
      <c r="G3720">
        <v>-1</v>
      </c>
      <c r="H3720" s="2">
        <f>H3719+$H$2*(Table1[[#This Row],[debug'[0']]]-H3719)</f>
        <v>-1.4421279738954014</v>
      </c>
    </row>
    <row r="3721" spans="1:8" x14ac:dyDescent="0.25">
      <c r="A3721">
        <v>7430</v>
      </c>
      <c r="B3721">
        <v>-1</v>
      </c>
      <c r="C3721">
        <v>-7</v>
      </c>
      <c r="D3721">
        <v>-1</v>
      </c>
      <c r="E3721">
        <v>-1</v>
      </c>
      <c r="F3721">
        <v>-7</v>
      </c>
      <c r="G3721">
        <v>-1</v>
      </c>
      <c r="H3721" s="2">
        <f>H3720+$H$2*(Table1[[#This Row],[debug'[0']]]-H3720)</f>
        <v>-1.4004583940533113</v>
      </c>
    </row>
    <row r="3722" spans="1:8" x14ac:dyDescent="0.25">
      <c r="A3722">
        <v>7432</v>
      </c>
      <c r="B3722">
        <v>2</v>
      </c>
      <c r="C3722">
        <v>-7</v>
      </c>
      <c r="D3722">
        <v>0</v>
      </c>
      <c r="E3722">
        <v>-1</v>
      </c>
      <c r="F3722">
        <v>-8</v>
      </c>
      <c r="G3722">
        <v>-1</v>
      </c>
      <c r="H3722" s="2">
        <f>H3721+$H$2*(Table1[[#This Row],[debug'[0']]]-H3721)</f>
        <v>-1.0799727407654425</v>
      </c>
    </row>
    <row r="3723" spans="1:8" x14ac:dyDescent="0.25">
      <c r="A3723">
        <v>7434</v>
      </c>
      <c r="B3723">
        <v>2</v>
      </c>
      <c r="C3723">
        <v>-4</v>
      </c>
      <c r="D3723">
        <v>0</v>
      </c>
      <c r="E3723">
        <v>-1</v>
      </c>
      <c r="F3723">
        <v>-8</v>
      </c>
      <c r="G3723">
        <v>-1</v>
      </c>
      <c r="H3723" s="2">
        <f>H3722+$H$2*(Table1[[#This Row],[debug'[0']]]-H3722)</f>
        <v>-0.7896921486960764</v>
      </c>
    </row>
    <row r="3724" spans="1:8" x14ac:dyDescent="0.25">
      <c r="A3724">
        <v>7436</v>
      </c>
      <c r="B3724">
        <v>2</v>
      </c>
      <c r="C3724">
        <v>-1</v>
      </c>
      <c r="D3724">
        <v>0</v>
      </c>
      <c r="E3724">
        <v>-1</v>
      </c>
      <c r="F3724">
        <v>-9</v>
      </c>
      <c r="G3724">
        <v>-1</v>
      </c>
      <c r="H3724" s="2">
        <f>H3723+$H$2*(Table1[[#This Row],[debug'[0']]]-H3723)</f>
        <v>-0.5267698578924549</v>
      </c>
    </row>
    <row r="3725" spans="1:8" x14ac:dyDescent="0.25">
      <c r="A3725">
        <v>7438</v>
      </c>
      <c r="B3725">
        <v>1</v>
      </c>
      <c r="C3725">
        <v>1</v>
      </c>
      <c r="D3725">
        <v>0</v>
      </c>
      <c r="E3725">
        <v>-1</v>
      </c>
      <c r="F3725">
        <v>-9</v>
      </c>
      <c r="G3725">
        <v>-1</v>
      </c>
      <c r="H3725" s="2">
        <f>H3724+$H$2*(Table1[[#This Row],[debug'[0']]]-H3724)</f>
        <v>-0.38287518881413685</v>
      </c>
    </row>
    <row r="3726" spans="1:8" x14ac:dyDescent="0.25">
      <c r="A3726">
        <v>7440</v>
      </c>
      <c r="B3726">
        <v>1</v>
      </c>
      <c r="C3726">
        <v>3</v>
      </c>
      <c r="D3726">
        <v>0</v>
      </c>
      <c r="E3726">
        <v>-1</v>
      </c>
      <c r="F3726">
        <v>-9</v>
      </c>
      <c r="G3726">
        <v>-1</v>
      </c>
      <c r="H3726" s="2">
        <f>H3725+$H$2*(Table1[[#This Row],[debug'[0']]]-H3725)</f>
        <v>-0.25254227279383412</v>
      </c>
    </row>
    <row r="3727" spans="1:8" x14ac:dyDescent="0.25">
      <c r="A3727">
        <v>7442</v>
      </c>
      <c r="B3727">
        <v>-1</v>
      </c>
      <c r="C3727">
        <v>6</v>
      </c>
      <c r="D3727">
        <v>0</v>
      </c>
      <c r="E3727">
        <v>-1</v>
      </c>
      <c r="F3727">
        <v>-9</v>
      </c>
      <c r="G3727">
        <v>-1</v>
      </c>
      <c r="H3727" s="2">
        <f>H3726+$H$2*(Table1[[#This Row],[debug'[0']]]-H3726)</f>
        <v>-0.32298850393362855</v>
      </c>
    </row>
    <row r="3728" spans="1:8" x14ac:dyDescent="0.25">
      <c r="A3728">
        <v>7444</v>
      </c>
      <c r="B3728">
        <v>-1</v>
      </c>
      <c r="C3728">
        <v>7</v>
      </c>
      <c r="D3728">
        <v>0</v>
      </c>
      <c r="E3728">
        <v>-1</v>
      </c>
      <c r="F3728">
        <v>-8</v>
      </c>
      <c r="G3728">
        <v>-1</v>
      </c>
      <c r="H3728" s="2">
        <f>H3727+$H$2*(Table1[[#This Row],[debug'[0']]]-H3727)</f>
        <v>-0.38679533420676698</v>
      </c>
    </row>
    <row r="3729" spans="1:8" x14ac:dyDescent="0.25">
      <c r="A3729">
        <v>7446</v>
      </c>
      <c r="B3729">
        <v>-2</v>
      </c>
      <c r="C3729">
        <v>9</v>
      </c>
      <c r="D3729">
        <v>-1</v>
      </c>
      <c r="E3729">
        <v>-1</v>
      </c>
      <c r="F3729">
        <v>-8</v>
      </c>
      <c r="G3729">
        <v>-1</v>
      </c>
      <c r="H3729" s="2">
        <f>H3728+$H$2*(Table1[[#This Row],[debug'[0']]]-H3728)</f>
        <v>-0.53883629201055094</v>
      </c>
    </row>
    <row r="3730" spans="1:8" x14ac:dyDescent="0.25">
      <c r="A3730">
        <v>7448</v>
      </c>
      <c r="B3730">
        <v>-2</v>
      </c>
      <c r="C3730">
        <v>11</v>
      </c>
      <c r="D3730">
        <v>0</v>
      </c>
      <c r="E3730">
        <v>-1</v>
      </c>
      <c r="F3730">
        <v>-7</v>
      </c>
      <c r="G3730">
        <v>-1</v>
      </c>
      <c r="H3730" s="2">
        <f>H3729+$H$2*(Table1[[#This Row],[debug'[0']]]-H3729)</f>
        <v>-0.67654772713190114</v>
      </c>
    </row>
    <row r="3731" spans="1:8" x14ac:dyDescent="0.25">
      <c r="A3731">
        <v>7450</v>
      </c>
      <c r="B3731">
        <v>-1</v>
      </c>
      <c r="C3731">
        <v>12</v>
      </c>
      <c r="D3731">
        <v>0</v>
      </c>
      <c r="E3731">
        <v>-1</v>
      </c>
      <c r="F3731">
        <v>-6</v>
      </c>
      <c r="G3731">
        <v>-1</v>
      </c>
      <c r="H3731" s="2">
        <f>H3730+$H$2*(Table1[[#This Row],[debug'[0']]]-H3730)</f>
        <v>-0.70703238565878135</v>
      </c>
    </row>
    <row r="3732" spans="1:8" x14ac:dyDescent="0.25">
      <c r="A3732">
        <v>7452</v>
      </c>
      <c r="B3732">
        <v>-2</v>
      </c>
      <c r="C3732">
        <v>13</v>
      </c>
      <c r="D3732">
        <v>1</v>
      </c>
      <c r="E3732">
        <v>-1</v>
      </c>
      <c r="F3732">
        <v>-6</v>
      </c>
      <c r="G3732">
        <v>-1</v>
      </c>
      <c r="H3732" s="2">
        <f>H3731+$H$2*(Table1[[#This Row],[debug'[0']]]-H3731)</f>
        <v>-0.82889171241509818</v>
      </c>
    </row>
    <row r="3733" spans="1:8" x14ac:dyDescent="0.25">
      <c r="A3733">
        <v>7454</v>
      </c>
      <c r="B3733">
        <v>-1</v>
      </c>
      <c r="C3733">
        <v>13</v>
      </c>
      <c r="D3733">
        <v>1</v>
      </c>
      <c r="E3733">
        <v>-1</v>
      </c>
      <c r="F3733">
        <v>-5</v>
      </c>
      <c r="G3733">
        <v>-1</v>
      </c>
      <c r="H3733" s="2">
        <f>H3732+$H$2*(Table1[[#This Row],[debug'[0']]]-H3732)</f>
        <v>-0.84501828859244987</v>
      </c>
    </row>
    <row r="3734" spans="1:8" x14ac:dyDescent="0.25">
      <c r="A3734">
        <v>7456</v>
      </c>
      <c r="B3734">
        <v>-1</v>
      </c>
      <c r="C3734">
        <v>13</v>
      </c>
      <c r="D3734">
        <v>1</v>
      </c>
      <c r="E3734">
        <v>-1</v>
      </c>
      <c r="F3734">
        <v>-4</v>
      </c>
      <c r="G3734">
        <v>-1</v>
      </c>
      <c r="H3734" s="2">
        <f>H3733+$H$2*(Table1[[#This Row],[debug'[0']]]-H3733)</f>
        <v>-0.85962497077241184</v>
      </c>
    </row>
    <row r="3735" spans="1:8" x14ac:dyDescent="0.25">
      <c r="A3735">
        <v>7458</v>
      </c>
      <c r="B3735">
        <v>2</v>
      </c>
      <c r="C3735">
        <v>13</v>
      </c>
      <c r="D3735">
        <v>2</v>
      </c>
      <c r="E3735">
        <v>-1</v>
      </c>
      <c r="F3735">
        <v>-3</v>
      </c>
      <c r="G3735">
        <v>-1</v>
      </c>
      <c r="H3735" s="2">
        <f>H3734+$H$2*(Table1[[#This Row],[debug'[0']]]-H3734)</f>
        <v>-0.5901116667663957</v>
      </c>
    </row>
    <row r="3736" spans="1:8" x14ac:dyDescent="0.25">
      <c r="A3736">
        <v>7460</v>
      </c>
      <c r="B3736">
        <v>2</v>
      </c>
      <c r="C3736">
        <v>13</v>
      </c>
      <c r="D3736">
        <v>2</v>
      </c>
      <c r="E3736">
        <v>-1</v>
      </c>
      <c r="F3736">
        <v>-1</v>
      </c>
      <c r="G3736">
        <v>0</v>
      </c>
      <c r="H3736" s="2">
        <f>H3735+$H$2*(Table1[[#This Row],[debug'[0']]]-H3735)</f>
        <v>-0.34599939323768003</v>
      </c>
    </row>
    <row r="3737" spans="1:8" x14ac:dyDescent="0.25">
      <c r="A3737">
        <v>7462</v>
      </c>
      <c r="B3737">
        <v>3</v>
      </c>
      <c r="C3737">
        <v>13</v>
      </c>
      <c r="D3737">
        <v>3</v>
      </c>
      <c r="E3737">
        <v>0</v>
      </c>
      <c r="F3737">
        <v>0</v>
      </c>
      <c r="G3737">
        <v>0</v>
      </c>
      <c r="H3737" s="2">
        <f>H3736+$H$2*(Table1[[#This Row],[debug'[0']]]-H3736)</f>
        <v>-3.0646379856338002E-2</v>
      </c>
    </row>
    <row r="3738" spans="1:8" x14ac:dyDescent="0.25">
      <c r="A3738">
        <v>7464</v>
      </c>
      <c r="B3738">
        <v>3</v>
      </c>
      <c r="C3738">
        <v>12</v>
      </c>
      <c r="D3738">
        <v>2</v>
      </c>
      <c r="E3738">
        <v>0</v>
      </c>
      <c r="F3738">
        <v>1</v>
      </c>
      <c r="G3738">
        <v>0</v>
      </c>
      <c r="H3738" s="2">
        <f>H3737+$H$2*(Table1[[#This Row],[debug'[0']]]-H3737)</f>
        <v>0.25498531222121718</v>
      </c>
    </row>
    <row r="3739" spans="1:8" x14ac:dyDescent="0.25">
      <c r="A3739">
        <v>7466</v>
      </c>
      <c r="B3739">
        <v>3</v>
      </c>
      <c r="C3739">
        <v>12</v>
      </c>
      <c r="D3739">
        <v>2</v>
      </c>
      <c r="E3739">
        <v>0</v>
      </c>
      <c r="F3739">
        <v>2</v>
      </c>
      <c r="G3739">
        <v>0</v>
      </c>
      <c r="H3739" s="2">
        <f>H3738+$H$2*(Table1[[#This Row],[debug'[0']]]-H3738)</f>
        <v>0.51369685153487432</v>
      </c>
    </row>
    <row r="3740" spans="1:8" x14ac:dyDescent="0.25">
      <c r="A3740">
        <v>7468</v>
      </c>
      <c r="B3740">
        <v>1</v>
      </c>
      <c r="C3740">
        <v>13</v>
      </c>
      <c r="D3740">
        <v>2</v>
      </c>
      <c r="E3740">
        <v>0</v>
      </c>
      <c r="F3740">
        <v>3</v>
      </c>
      <c r="G3740">
        <v>0</v>
      </c>
      <c r="H3740" s="2">
        <f>H3739+$H$2*(Table1[[#This Row],[debug'[0']]]-H3739)</f>
        <v>0.55952984349394308</v>
      </c>
    </row>
    <row r="3741" spans="1:8" x14ac:dyDescent="0.25">
      <c r="A3741">
        <v>7470</v>
      </c>
      <c r="B3741">
        <v>-1</v>
      </c>
      <c r="C3741">
        <v>13</v>
      </c>
      <c r="D3741">
        <v>1</v>
      </c>
      <c r="E3741">
        <v>0</v>
      </c>
      <c r="F3741">
        <v>4</v>
      </c>
      <c r="G3741">
        <v>0</v>
      </c>
      <c r="H3741" s="2">
        <f>H3740+$H$2*(Table1[[#This Row],[debug'[0']]]-H3740)</f>
        <v>0.41254761851270472</v>
      </c>
    </row>
    <row r="3742" spans="1:8" x14ac:dyDescent="0.25">
      <c r="A3742">
        <v>7472</v>
      </c>
      <c r="B3742">
        <v>-3</v>
      </c>
      <c r="C3742">
        <v>11</v>
      </c>
      <c r="D3742">
        <v>0</v>
      </c>
      <c r="E3742">
        <v>0</v>
      </c>
      <c r="F3742">
        <v>5</v>
      </c>
      <c r="G3742">
        <v>0</v>
      </c>
      <c r="H3742" s="2">
        <f>H3741+$H$2*(Table1[[#This Row],[debug'[0']]]-H3741)</f>
        <v>9.0922582662359031E-2</v>
      </c>
    </row>
    <row r="3743" spans="1:8" x14ac:dyDescent="0.25">
      <c r="A3743">
        <v>7474</v>
      </c>
      <c r="B3743">
        <v>-3</v>
      </c>
      <c r="C3743">
        <v>10</v>
      </c>
      <c r="D3743">
        <v>0</v>
      </c>
      <c r="E3743">
        <v>0</v>
      </c>
      <c r="F3743">
        <v>6</v>
      </c>
      <c r="G3743">
        <v>0</v>
      </c>
      <c r="H3743" s="2">
        <f>H3742+$H$2*(Table1[[#This Row],[debug'[0']]]-H3742)</f>
        <v>-0.20039000769284671</v>
      </c>
    </row>
    <row r="3744" spans="1:8" x14ac:dyDescent="0.25">
      <c r="A3744">
        <v>7476</v>
      </c>
      <c r="B3744">
        <v>-4</v>
      </c>
      <c r="C3744">
        <v>9</v>
      </c>
      <c r="D3744">
        <v>0</v>
      </c>
      <c r="E3744">
        <v>0</v>
      </c>
      <c r="F3744">
        <v>7</v>
      </c>
      <c r="G3744">
        <v>0</v>
      </c>
      <c r="H3744" s="2">
        <f>H3743+$H$2*(Table1[[#This Row],[debug'[0']]]-H3743)</f>
        <v>-0.55849481284300229</v>
      </c>
    </row>
    <row r="3745" spans="1:8" x14ac:dyDescent="0.25">
      <c r="A3745">
        <v>7478</v>
      </c>
      <c r="B3745">
        <v>-2</v>
      </c>
      <c r="C3745">
        <v>6</v>
      </c>
      <c r="D3745">
        <v>-1</v>
      </c>
      <c r="E3745">
        <v>0</v>
      </c>
      <c r="F3745">
        <v>7</v>
      </c>
      <c r="G3745">
        <v>1</v>
      </c>
      <c r="H3745" s="2">
        <f>H3744+$H$2*(Table1[[#This Row],[debug'[0']]]-H3744)</f>
        <v>-0.69435347602552233</v>
      </c>
    </row>
    <row r="3746" spans="1:8" x14ac:dyDescent="0.25">
      <c r="A3746">
        <v>7480</v>
      </c>
      <c r="B3746">
        <v>-3</v>
      </c>
      <c r="C3746">
        <v>4</v>
      </c>
      <c r="D3746">
        <v>-1</v>
      </c>
      <c r="E3746">
        <v>0</v>
      </c>
      <c r="F3746">
        <v>8</v>
      </c>
      <c r="G3746">
        <v>1</v>
      </c>
      <c r="H3746" s="2">
        <f>H3745+$H$2*(Table1[[#This Row],[debug'[0']]]-H3745)</f>
        <v>-0.91165554147031413</v>
      </c>
    </row>
    <row r="3747" spans="1:8" x14ac:dyDescent="0.25">
      <c r="A3747">
        <v>7482</v>
      </c>
      <c r="B3747">
        <v>-1</v>
      </c>
      <c r="C3747">
        <v>2</v>
      </c>
      <c r="D3747">
        <v>-1</v>
      </c>
      <c r="E3747">
        <v>0</v>
      </c>
      <c r="F3747">
        <v>8</v>
      </c>
      <c r="G3747">
        <v>1</v>
      </c>
      <c r="H3747" s="2">
        <f>H3746+$H$2*(Table1[[#This Row],[debug'[0']]]-H3746)</f>
        <v>-0.91998181052738104</v>
      </c>
    </row>
    <row r="3748" spans="1:8" x14ac:dyDescent="0.25">
      <c r="A3748">
        <v>7484</v>
      </c>
      <c r="B3748">
        <v>0</v>
      </c>
      <c r="C3748">
        <v>1</v>
      </c>
      <c r="D3748">
        <v>0</v>
      </c>
      <c r="E3748">
        <v>0</v>
      </c>
      <c r="F3748">
        <v>9</v>
      </c>
      <c r="G3748">
        <v>1</v>
      </c>
      <c r="H3748" s="2">
        <f>H3747+$H$2*(Table1[[#This Row],[debug'[0']]]-H3747)</f>
        <v>-0.83327556760570931</v>
      </c>
    </row>
    <row r="3749" spans="1:8" x14ac:dyDescent="0.25">
      <c r="A3749">
        <v>7486</v>
      </c>
      <c r="B3749">
        <v>-1</v>
      </c>
      <c r="C3749">
        <v>-2</v>
      </c>
      <c r="D3749">
        <v>-1</v>
      </c>
      <c r="E3749">
        <v>0</v>
      </c>
      <c r="F3749">
        <v>9</v>
      </c>
      <c r="G3749">
        <v>1</v>
      </c>
      <c r="H3749" s="2">
        <f>H3748+$H$2*(Table1[[#This Row],[debug'[0']]]-H3748)</f>
        <v>-0.84898897516522431</v>
      </c>
    </row>
    <row r="3750" spans="1:8" x14ac:dyDescent="0.25">
      <c r="A3750">
        <v>7488</v>
      </c>
      <c r="B3750">
        <v>0</v>
      </c>
      <c r="C3750">
        <v>-3</v>
      </c>
      <c r="D3750">
        <v>1</v>
      </c>
      <c r="E3750">
        <v>0</v>
      </c>
      <c r="F3750">
        <v>8</v>
      </c>
      <c r="G3750">
        <v>1</v>
      </c>
      <c r="H3750" s="2">
        <f>H3749+$H$2*(Table1[[#This Row],[debug'[0']]]-H3749)</f>
        <v>-0.76897364934449042</v>
      </c>
    </row>
    <row r="3751" spans="1:8" x14ac:dyDescent="0.25">
      <c r="A3751">
        <v>7490</v>
      </c>
      <c r="B3751">
        <v>-1</v>
      </c>
      <c r="C3751">
        <v>-5</v>
      </c>
      <c r="D3751">
        <v>0</v>
      </c>
      <c r="E3751">
        <v>0</v>
      </c>
      <c r="F3751">
        <v>8</v>
      </c>
      <c r="G3751">
        <v>1</v>
      </c>
      <c r="H3751" s="2">
        <f>H3750+$H$2*(Table1[[#This Row],[debug'[0']]]-H3750)</f>
        <v>-0.79074736992464068</v>
      </c>
    </row>
    <row r="3752" spans="1:8" x14ac:dyDescent="0.25">
      <c r="A3752">
        <v>7492</v>
      </c>
      <c r="B3752">
        <v>0</v>
      </c>
      <c r="C3752">
        <v>-6</v>
      </c>
      <c r="D3752">
        <v>0</v>
      </c>
      <c r="E3752">
        <v>0</v>
      </c>
      <c r="F3752">
        <v>8</v>
      </c>
      <c r="G3752">
        <v>0</v>
      </c>
      <c r="H3752" s="2">
        <f>H3751+$H$2*(Table1[[#This Row],[debug'[0']]]-H3751)</f>
        <v>-0.71622118607861962</v>
      </c>
    </row>
    <row r="3753" spans="1:8" x14ac:dyDescent="0.25">
      <c r="A3753">
        <v>7494</v>
      </c>
      <c r="B3753">
        <v>-1</v>
      </c>
      <c r="C3753">
        <v>-7</v>
      </c>
      <c r="D3753">
        <v>0</v>
      </c>
      <c r="E3753">
        <v>0</v>
      </c>
      <c r="F3753">
        <v>7</v>
      </c>
      <c r="G3753">
        <v>0</v>
      </c>
      <c r="H3753" s="2">
        <f>H3752+$H$2*(Table1[[#This Row],[debug'[0']]]-H3752)</f>
        <v>-0.74296670919041463</v>
      </c>
    </row>
    <row r="3754" spans="1:8" x14ac:dyDescent="0.25">
      <c r="A3754">
        <v>7496</v>
      </c>
      <c r="B3754">
        <v>-1</v>
      </c>
      <c r="C3754">
        <v>-7</v>
      </c>
      <c r="D3754">
        <v>-1</v>
      </c>
      <c r="E3754">
        <v>0</v>
      </c>
      <c r="F3754">
        <v>7</v>
      </c>
      <c r="G3754">
        <v>0</v>
      </c>
      <c r="H3754" s="2">
        <f>H3753+$H$2*(Table1[[#This Row],[debug'[0']]]-H3753)</f>
        <v>-0.76719152613447672</v>
      </c>
    </row>
    <row r="3755" spans="1:8" x14ac:dyDescent="0.25">
      <c r="A3755">
        <v>7498</v>
      </c>
      <c r="B3755">
        <v>-3</v>
      </c>
      <c r="C3755">
        <v>-8</v>
      </c>
      <c r="D3755">
        <v>0</v>
      </c>
      <c r="E3755">
        <v>-1</v>
      </c>
      <c r="F3755">
        <v>6</v>
      </c>
      <c r="G3755">
        <v>0</v>
      </c>
      <c r="H3755" s="2">
        <f>H3754+$H$2*(Table1[[#This Row],[debug'[0']]]-H3754)</f>
        <v>-0.97762876708554569</v>
      </c>
    </row>
    <row r="3756" spans="1:8" x14ac:dyDescent="0.25">
      <c r="A3756">
        <v>7500</v>
      </c>
      <c r="B3756">
        <v>-4</v>
      </c>
      <c r="C3756">
        <v>-9</v>
      </c>
      <c r="D3756">
        <v>-3</v>
      </c>
      <c r="E3756">
        <v>-1</v>
      </c>
      <c r="F3756">
        <v>5</v>
      </c>
      <c r="G3756">
        <v>0</v>
      </c>
      <c r="H3756" s="2">
        <f>H3755+$H$2*(Table1[[#This Row],[debug'[0']]]-H3755)</f>
        <v>-1.2624805449379011</v>
      </c>
    </row>
    <row r="3757" spans="1:8" x14ac:dyDescent="0.25">
      <c r="A3757">
        <v>7502</v>
      </c>
      <c r="B3757">
        <v>-6</v>
      </c>
      <c r="C3757">
        <v>-11</v>
      </c>
      <c r="D3757">
        <v>-2</v>
      </c>
      <c r="E3757">
        <v>-1</v>
      </c>
      <c r="F3757">
        <v>4</v>
      </c>
      <c r="G3757">
        <v>0</v>
      </c>
      <c r="H3757" s="2">
        <f>H3756+$H$2*(Table1[[#This Row],[debug'[0']]]-H3756)</f>
        <v>-1.7089812344257553</v>
      </c>
    </row>
    <row r="3758" spans="1:8" x14ac:dyDescent="0.25">
      <c r="A3758">
        <v>7504</v>
      </c>
      <c r="B3758">
        <v>-4</v>
      </c>
      <c r="C3758">
        <v>-12</v>
      </c>
      <c r="D3758">
        <v>-2</v>
      </c>
      <c r="E3758">
        <v>-1</v>
      </c>
      <c r="F3758">
        <v>3</v>
      </c>
      <c r="G3758">
        <v>0</v>
      </c>
      <c r="H3758" s="2">
        <f>H3757+$H$2*(Table1[[#This Row],[debug'[0']]]-H3757)</f>
        <v>-1.9249046661206874</v>
      </c>
    </row>
    <row r="3759" spans="1:8" x14ac:dyDescent="0.25">
      <c r="A3759">
        <v>7506</v>
      </c>
      <c r="B3759">
        <v>-6</v>
      </c>
      <c r="C3759">
        <v>-14</v>
      </c>
      <c r="D3759">
        <v>-1</v>
      </c>
      <c r="E3759">
        <v>-1</v>
      </c>
      <c r="F3759">
        <v>2</v>
      </c>
      <c r="G3759">
        <v>0</v>
      </c>
      <c r="H3759" s="2">
        <f>H3758+$H$2*(Table1[[#This Row],[debug'[0']]]-H3758)</f>
        <v>-2.3089733530284864</v>
      </c>
    </row>
    <row r="3760" spans="1:8" x14ac:dyDescent="0.25">
      <c r="A3760">
        <v>7508</v>
      </c>
      <c r="B3760">
        <v>-3</v>
      </c>
      <c r="C3760">
        <v>-15</v>
      </c>
      <c r="D3760">
        <v>0</v>
      </c>
      <c r="E3760">
        <v>-1</v>
      </c>
      <c r="F3760">
        <v>1</v>
      </c>
      <c r="G3760">
        <v>0</v>
      </c>
      <c r="H3760" s="2">
        <f>H3759+$H$2*(Table1[[#This Row],[debug'[0']]]-H3759)</f>
        <v>-2.3741010801553011</v>
      </c>
    </row>
    <row r="3761" spans="1:8" x14ac:dyDescent="0.25">
      <c r="A3761">
        <v>7510</v>
      </c>
      <c r="B3761">
        <v>-3</v>
      </c>
      <c r="C3761">
        <v>-15</v>
      </c>
      <c r="D3761">
        <v>0</v>
      </c>
      <c r="E3761">
        <v>-1</v>
      </c>
      <c r="F3761">
        <v>0</v>
      </c>
      <c r="G3761">
        <v>0</v>
      </c>
      <c r="H3761" s="2">
        <f>H3760+$H$2*(Table1[[#This Row],[debug'[0']]]-H3760)</f>
        <v>-2.433090663609518</v>
      </c>
    </row>
    <row r="3762" spans="1:8" x14ac:dyDescent="0.25">
      <c r="A3762">
        <v>7512</v>
      </c>
      <c r="B3762">
        <v>-1</v>
      </c>
      <c r="C3762">
        <v>-15</v>
      </c>
      <c r="D3762">
        <v>-1</v>
      </c>
      <c r="E3762">
        <v>-1</v>
      </c>
      <c r="F3762">
        <v>-1</v>
      </c>
      <c r="G3762">
        <v>-1</v>
      </c>
      <c r="H3762" s="2">
        <f>H3761+$H$2*(Table1[[#This Row],[debug'[0']]]-H3761)</f>
        <v>-2.2980250505878046</v>
      </c>
    </row>
    <row r="3763" spans="1:8" x14ac:dyDescent="0.25">
      <c r="A3763">
        <v>7514</v>
      </c>
      <c r="B3763">
        <v>-2</v>
      </c>
      <c r="C3763">
        <v>-12</v>
      </c>
      <c r="D3763">
        <v>1</v>
      </c>
      <c r="E3763">
        <v>-2</v>
      </c>
      <c r="F3763">
        <v>-2</v>
      </c>
      <c r="G3763">
        <v>0</v>
      </c>
      <c r="H3763" s="2">
        <f>H3762+$H$2*(Table1[[#This Row],[debug'[0']]]-H3762)</f>
        <v>-2.2699368513024334</v>
      </c>
    </row>
    <row r="3764" spans="1:8" x14ac:dyDescent="0.25">
      <c r="A3764">
        <v>7516</v>
      </c>
      <c r="B3764">
        <v>-1</v>
      </c>
      <c r="C3764">
        <v>-10</v>
      </c>
      <c r="D3764">
        <v>0</v>
      </c>
      <c r="E3764">
        <v>-2</v>
      </c>
      <c r="F3764">
        <v>-3</v>
      </c>
      <c r="G3764">
        <v>-1</v>
      </c>
      <c r="H3764" s="2">
        <f>H3763+$H$2*(Table1[[#This Row],[debug'[0']]]-H3763)</f>
        <v>-2.1502481228251931</v>
      </c>
    </row>
    <row r="3765" spans="1:8" x14ac:dyDescent="0.25">
      <c r="A3765">
        <v>7518</v>
      </c>
      <c r="B3765">
        <v>-1</v>
      </c>
      <c r="C3765">
        <v>-8</v>
      </c>
      <c r="D3765">
        <v>0</v>
      </c>
      <c r="E3765">
        <v>-2</v>
      </c>
      <c r="F3765">
        <v>-4</v>
      </c>
      <c r="G3765">
        <v>-1</v>
      </c>
      <c r="H3765" s="2">
        <f>H3764+$H$2*(Table1[[#This Row],[debug'[0']]]-H3764)</f>
        <v>-2.0418397912510007</v>
      </c>
    </row>
    <row r="3766" spans="1:8" x14ac:dyDescent="0.25">
      <c r="A3766">
        <v>7520</v>
      </c>
      <c r="B3766">
        <v>-1</v>
      </c>
      <c r="C3766">
        <v>-7</v>
      </c>
      <c r="D3766">
        <v>0</v>
      </c>
      <c r="E3766">
        <v>-2</v>
      </c>
      <c r="F3766">
        <v>-5</v>
      </c>
      <c r="G3766">
        <v>0</v>
      </c>
      <c r="H3766" s="2">
        <f>H3765+$H$2*(Table1[[#This Row],[debug'[0']]]-H3765)</f>
        <v>-1.9436487042186508</v>
      </c>
    </row>
    <row r="3767" spans="1:8" x14ac:dyDescent="0.25">
      <c r="A3767">
        <v>7522</v>
      </c>
      <c r="B3767">
        <v>0</v>
      </c>
      <c r="C3767">
        <v>-5</v>
      </c>
      <c r="D3767">
        <v>-1</v>
      </c>
      <c r="E3767">
        <v>-2</v>
      </c>
      <c r="F3767">
        <v>-6</v>
      </c>
      <c r="G3767">
        <v>-1</v>
      </c>
      <c r="H3767" s="2">
        <f>H3766+$H$2*(Table1[[#This Row],[debug'[0']]]-H3766)</f>
        <v>-1.7604641295086718</v>
      </c>
    </row>
    <row r="3768" spans="1:8" x14ac:dyDescent="0.25">
      <c r="A3768">
        <v>7524</v>
      </c>
      <c r="B3768">
        <v>-2</v>
      </c>
      <c r="C3768">
        <v>-4</v>
      </c>
      <c r="D3768">
        <v>0</v>
      </c>
      <c r="E3768">
        <v>-2</v>
      </c>
      <c r="F3768">
        <v>-6</v>
      </c>
      <c r="G3768">
        <v>-1</v>
      </c>
      <c r="H3768" s="2">
        <f>H3767+$H$2*(Table1[[#This Row],[debug'[0']]]-H3767)</f>
        <v>-1.7830398534388756</v>
      </c>
    </row>
    <row r="3769" spans="1:8" x14ac:dyDescent="0.25">
      <c r="A3769">
        <v>7526</v>
      </c>
      <c r="B3769">
        <v>-1</v>
      </c>
      <c r="C3769">
        <v>-3</v>
      </c>
      <c r="D3769">
        <v>-2</v>
      </c>
      <c r="E3769">
        <v>-2</v>
      </c>
      <c r="F3769">
        <v>-7</v>
      </c>
      <c r="G3769">
        <v>-1</v>
      </c>
      <c r="H3769" s="2">
        <f>H3768+$H$2*(Table1[[#This Row],[debug'[0']]]-H3768)</f>
        <v>-1.7092400859079275</v>
      </c>
    </row>
    <row r="3770" spans="1:8" x14ac:dyDescent="0.25">
      <c r="A3770">
        <v>7528</v>
      </c>
      <c r="B3770">
        <v>-3</v>
      </c>
      <c r="C3770">
        <v>-2</v>
      </c>
      <c r="D3770">
        <v>-2</v>
      </c>
      <c r="E3770">
        <v>-2</v>
      </c>
      <c r="F3770">
        <v>-7</v>
      </c>
      <c r="G3770">
        <v>-1</v>
      </c>
      <c r="H3770" s="2">
        <f>H3769+$H$2*(Table1[[#This Row],[debug'[0']]]-H3769)</f>
        <v>-1.8308913418177228</v>
      </c>
    </row>
    <row r="3771" spans="1:8" x14ac:dyDescent="0.25">
      <c r="A3771">
        <v>7530</v>
      </c>
      <c r="B3771">
        <v>-2</v>
      </c>
      <c r="C3771">
        <v>-2</v>
      </c>
      <c r="D3771">
        <v>-1</v>
      </c>
      <c r="E3771">
        <v>-2</v>
      </c>
      <c r="F3771">
        <v>-8</v>
      </c>
      <c r="G3771">
        <v>-1</v>
      </c>
      <c r="H3771" s="2">
        <f>H3770+$H$2*(Table1[[#This Row],[debug'[0']]]-H3770)</f>
        <v>-1.8468294573638389</v>
      </c>
    </row>
    <row r="3772" spans="1:8" x14ac:dyDescent="0.25">
      <c r="A3772">
        <v>7532</v>
      </c>
      <c r="B3772">
        <v>-2</v>
      </c>
      <c r="C3772">
        <v>-2</v>
      </c>
      <c r="D3772">
        <v>-1</v>
      </c>
      <c r="E3772">
        <v>-2</v>
      </c>
      <c r="F3772">
        <v>-8</v>
      </c>
      <c r="G3772">
        <v>-1</v>
      </c>
      <c r="H3772" s="2">
        <f>H3771+$H$2*(Table1[[#This Row],[debug'[0']]]-H3771)</f>
        <v>-1.8612654409086027</v>
      </c>
    </row>
    <row r="3773" spans="1:8" x14ac:dyDescent="0.25">
      <c r="A3773">
        <v>7534</v>
      </c>
      <c r="B3773">
        <v>-3</v>
      </c>
      <c r="C3773">
        <v>-1</v>
      </c>
      <c r="D3773">
        <v>0</v>
      </c>
      <c r="E3773">
        <v>-2</v>
      </c>
      <c r="F3773">
        <v>-8</v>
      </c>
      <c r="G3773">
        <v>-1</v>
      </c>
      <c r="H3773" s="2">
        <f>H3772+$H$2*(Table1[[#This Row],[debug'[0']]]-H3772)</f>
        <v>-1.968588644665513</v>
      </c>
    </row>
    <row r="3774" spans="1:8" x14ac:dyDescent="0.25">
      <c r="A3774">
        <v>7536</v>
      </c>
      <c r="B3774">
        <v>-3</v>
      </c>
      <c r="C3774">
        <v>-1</v>
      </c>
      <c r="D3774">
        <v>0</v>
      </c>
      <c r="E3774">
        <v>-2</v>
      </c>
      <c r="F3774">
        <v>-8</v>
      </c>
      <c r="G3774">
        <v>-1</v>
      </c>
      <c r="H3774" s="2">
        <f>H3773+$H$2*(Table1[[#This Row],[debug'[0']]]-H3773)</f>
        <v>-2.0657968747679503</v>
      </c>
    </row>
    <row r="3775" spans="1:8" x14ac:dyDescent="0.25">
      <c r="A3775">
        <v>7538</v>
      </c>
      <c r="B3775">
        <v>-2</v>
      </c>
      <c r="C3775">
        <v>1</v>
      </c>
      <c r="D3775">
        <v>1</v>
      </c>
      <c r="E3775">
        <v>-2</v>
      </c>
      <c r="F3775">
        <v>-7</v>
      </c>
      <c r="G3775">
        <v>-1</v>
      </c>
      <c r="H3775" s="2">
        <f>H3774+$H$2*(Table1[[#This Row],[debug'[0']]]-H3774)</f>
        <v>-2.0595956654159453</v>
      </c>
    </row>
    <row r="3776" spans="1:8" x14ac:dyDescent="0.25">
      <c r="A3776">
        <v>7540</v>
      </c>
      <c r="B3776">
        <v>-2</v>
      </c>
      <c r="C3776">
        <v>2</v>
      </c>
      <c r="D3776">
        <v>0</v>
      </c>
      <c r="E3776">
        <v>-2</v>
      </c>
      <c r="F3776">
        <v>-7</v>
      </c>
      <c r="G3776">
        <v>-1</v>
      </c>
      <c r="H3776" s="2">
        <f>H3775+$H$2*(Table1[[#This Row],[debug'[0']]]-H3775)</f>
        <v>-2.0539789062762495</v>
      </c>
    </row>
    <row r="3777" spans="1:8" x14ac:dyDescent="0.25">
      <c r="A3777">
        <v>7542</v>
      </c>
      <c r="B3777">
        <v>-1</v>
      </c>
      <c r="C3777">
        <v>3</v>
      </c>
      <c r="D3777">
        <v>1</v>
      </c>
      <c r="E3777">
        <v>-2</v>
      </c>
      <c r="F3777">
        <v>-6</v>
      </c>
      <c r="G3777">
        <v>-1</v>
      </c>
      <c r="H3777" s="2">
        <f>H3776+$H$2*(Table1[[#This Row],[debug'[0']]]-H3776)</f>
        <v>-1.9546437346063674</v>
      </c>
    </row>
    <row r="3778" spans="1:8" x14ac:dyDescent="0.25">
      <c r="A3778">
        <v>7544</v>
      </c>
      <c r="B3778">
        <v>1</v>
      </c>
      <c r="C3778">
        <v>8</v>
      </c>
      <c r="D3778">
        <v>0</v>
      </c>
      <c r="E3778">
        <v>-2</v>
      </c>
      <c r="F3778">
        <v>-6</v>
      </c>
      <c r="G3778">
        <v>-1</v>
      </c>
      <c r="H3778" s="2">
        <f>H3777+$H$2*(Table1[[#This Row],[debug'[0']]]-H3777)</f>
        <v>-1.6761751230879331</v>
      </c>
    </row>
    <row r="3779" spans="1:8" x14ac:dyDescent="0.25">
      <c r="A3779">
        <v>7546</v>
      </c>
      <c r="B3779">
        <v>1</v>
      </c>
      <c r="C3779">
        <v>10</v>
      </c>
      <c r="D3779">
        <v>0</v>
      </c>
      <c r="E3779">
        <v>-2</v>
      </c>
      <c r="F3779">
        <v>-5</v>
      </c>
      <c r="G3779">
        <v>-1</v>
      </c>
      <c r="H3779" s="2">
        <f>H3778+$H$2*(Table1[[#This Row],[debug'[0']]]-H3778)</f>
        <v>-1.4239515598955488</v>
      </c>
    </row>
    <row r="3780" spans="1:8" x14ac:dyDescent="0.25">
      <c r="A3780">
        <v>7548</v>
      </c>
      <c r="B3780">
        <v>1</v>
      </c>
      <c r="C3780">
        <v>10</v>
      </c>
      <c r="D3780">
        <v>-1</v>
      </c>
      <c r="E3780">
        <v>-2</v>
      </c>
      <c r="F3780">
        <v>-4</v>
      </c>
      <c r="G3780">
        <v>0</v>
      </c>
      <c r="H3780" s="2">
        <f>H3779+$H$2*(Table1[[#This Row],[debug'[0']]]-H3779)</f>
        <v>-1.1954995074987875</v>
      </c>
    </row>
    <row r="3781" spans="1:8" x14ac:dyDescent="0.25">
      <c r="A3781">
        <v>7550</v>
      </c>
      <c r="B3781">
        <v>1</v>
      </c>
      <c r="C3781">
        <v>11</v>
      </c>
      <c r="D3781">
        <v>0</v>
      </c>
      <c r="E3781">
        <v>-2</v>
      </c>
      <c r="F3781">
        <v>-3</v>
      </c>
      <c r="G3781">
        <v>0</v>
      </c>
      <c r="H3781" s="2">
        <f>H3780+$H$2*(Table1[[#This Row],[debug'[0']]]-H3780)</f>
        <v>-0.98857855378724158</v>
      </c>
    </row>
    <row r="3782" spans="1:8" x14ac:dyDescent="0.25">
      <c r="A3782">
        <v>7552</v>
      </c>
      <c r="B3782">
        <v>0</v>
      </c>
      <c r="C3782">
        <v>11</v>
      </c>
      <c r="D3782">
        <v>0</v>
      </c>
      <c r="E3782">
        <v>-2</v>
      </c>
      <c r="F3782">
        <v>-3</v>
      </c>
      <c r="G3782">
        <v>0</v>
      </c>
      <c r="H3782" s="2">
        <f>H3781+$H$2*(Table1[[#This Row],[debug'[0']]]-H3781)</f>
        <v>-0.89540722012500895</v>
      </c>
    </row>
    <row r="3783" spans="1:8" x14ac:dyDescent="0.25">
      <c r="A3783">
        <v>7554</v>
      </c>
      <c r="B3783">
        <v>0</v>
      </c>
      <c r="C3783">
        <v>10</v>
      </c>
      <c r="D3783">
        <v>0</v>
      </c>
      <c r="E3783">
        <v>-2</v>
      </c>
      <c r="F3783">
        <v>-2</v>
      </c>
      <c r="G3783">
        <v>0</v>
      </c>
      <c r="H3783" s="2">
        <f>H3782+$H$2*(Table1[[#This Row],[debug'[0']]]-H3782)</f>
        <v>-0.81101707778352938</v>
      </c>
    </row>
    <row r="3784" spans="1:8" x14ac:dyDescent="0.25">
      <c r="A3784">
        <v>7556</v>
      </c>
      <c r="B3784">
        <v>1</v>
      </c>
      <c r="C3784">
        <v>10</v>
      </c>
      <c r="D3784">
        <v>2</v>
      </c>
      <c r="E3784">
        <v>-1</v>
      </c>
      <c r="F3784">
        <v>-1</v>
      </c>
      <c r="G3784">
        <v>0</v>
      </c>
      <c r="H3784" s="2">
        <f>H3783+$H$2*(Table1[[#This Row],[debug'[0']]]-H3783)</f>
        <v>-0.64033273937081769</v>
      </c>
    </row>
    <row r="3785" spans="1:8" x14ac:dyDescent="0.25">
      <c r="A3785">
        <v>7558</v>
      </c>
      <c r="B3785">
        <v>0</v>
      </c>
      <c r="C3785">
        <v>9</v>
      </c>
      <c r="D3785">
        <v>1</v>
      </c>
      <c r="E3785">
        <v>-1</v>
      </c>
      <c r="F3785">
        <v>0</v>
      </c>
      <c r="G3785">
        <v>0</v>
      </c>
      <c r="H3785" s="2">
        <f>H3784+$H$2*(Table1[[#This Row],[debug'[0']]]-H3784)</f>
        <v>-0.57998280047500606</v>
      </c>
    </row>
    <row r="3786" spans="1:8" x14ac:dyDescent="0.25">
      <c r="A3786">
        <v>7560</v>
      </c>
      <c r="B3786">
        <v>0</v>
      </c>
      <c r="C3786">
        <v>8</v>
      </c>
      <c r="D3786">
        <v>1</v>
      </c>
      <c r="E3786">
        <v>-1</v>
      </c>
      <c r="F3786">
        <v>1</v>
      </c>
      <c r="G3786">
        <v>0</v>
      </c>
      <c r="H3786" s="2">
        <f>H3785+$H$2*(Table1[[#This Row],[debug'[0']]]-H3785)</f>
        <v>-0.52532070931958463</v>
      </c>
    </row>
    <row r="3787" spans="1:8" x14ac:dyDescent="0.25">
      <c r="A3787">
        <v>7562</v>
      </c>
      <c r="B3787">
        <v>0</v>
      </c>
      <c r="C3787">
        <v>7</v>
      </c>
      <c r="D3787">
        <v>1</v>
      </c>
      <c r="E3787">
        <v>-1</v>
      </c>
      <c r="F3787">
        <v>2</v>
      </c>
      <c r="G3787">
        <v>0</v>
      </c>
      <c r="H3787" s="2">
        <f>H3786+$H$2*(Table1[[#This Row],[debug'[0']]]-H3786)</f>
        <v>-0.47581039888427507</v>
      </c>
    </row>
    <row r="3788" spans="1:8" x14ac:dyDescent="0.25">
      <c r="A3788">
        <v>7564</v>
      </c>
      <c r="B3788">
        <v>-1</v>
      </c>
      <c r="C3788">
        <v>7</v>
      </c>
      <c r="D3788">
        <v>1</v>
      </c>
      <c r="E3788">
        <v>-1</v>
      </c>
      <c r="F3788">
        <v>3</v>
      </c>
      <c r="G3788">
        <v>0</v>
      </c>
      <c r="H3788" s="2">
        <f>H3787+$H$2*(Table1[[#This Row],[debug'[0']]]-H3787)</f>
        <v>-0.52521410488287479</v>
      </c>
    </row>
    <row r="3789" spans="1:8" x14ac:dyDescent="0.25">
      <c r="A3789">
        <v>7566</v>
      </c>
      <c r="B3789">
        <v>-1</v>
      </c>
      <c r="C3789">
        <v>6</v>
      </c>
      <c r="D3789">
        <v>1</v>
      </c>
      <c r="E3789">
        <v>-1</v>
      </c>
      <c r="F3789">
        <v>4</v>
      </c>
      <c r="G3789">
        <v>0</v>
      </c>
      <c r="H3789" s="2">
        <f>H3788+$H$2*(Table1[[#This Row],[debug'[0']]]-H3788)</f>
        <v>-0.56996162128671524</v>
      </c>
    </row>
    <row r="3790" spans="1:8" x14ac:dyDescent="0.25">
      <c r="A3790">
        <v>7568</v>
      </c>
      <c r="B3790">
        <v>1</v>
      </c>
      <c r="C3790">
        <v>5</v>
      </c>
      <c r="D3790">
        <v>0</v>
      </c>
      <c r="E3790">
        <v>-1</v>
      </c>
      <c r="F3790">
        <v>4</v>
      </c>
      <c r="G3790">
        <v>0</v>
      </c>
      <c r="H3790" s="2">
        <f>H3789+$H$2*(Table1[[#This Row],[debug'[0']]]-H3789)</f>
        <v>-0.42199622441114726</v>
      </c>
    </row>
    <row r="3791" spans="1:8" x14ac:dyDescent="0.25">
      <c r="A3791">
        <v>7570</v>
      </c>
      <c r="B3791">
        <v>1</v>
      </c>
      <c r="C3791">
        <v>6</v>
      </c>
      <c r="D3791">
        <v>1</v>
      </c>
      <c r="E3791">
        <v>0</v>
      </c>
      <c r="F3791">
        <v>5</v>
      </c>
      <c r="G3791">
        <v>0</v>
      </c>
      <c r="H3791" s="2">
        <f>H3790+$H$2*(Table1[[#This Row],[debug'[0']]]-H3790)</f>
        <v>-0.28797623764987279</v>
      </c>
    </row>
    <row r="3792" spans="1:8" x14ac:dyDescent="0.25">
      <c r="A3792">
        <v>7572</v>
      </c>
      <c r="B3792">
        <v>2</v>
      </c>
      <c r="C3792">
        <v>6</v>
      </c>
      <c r="D3792">
        <v>1</v>
      </c>
      <c r="E3792">
        <v>0</v>
      </c>
      <c r="F3792">
        <v>5</v>
      </c>
      <c r="G3792">
        <v>0</v>
      </c>
      <c r="H3792" s="2">
        <f>H3791+$H$2*(Table1[[#This Row],[debug'[0']]]-H3791)</f>
        <v>-7.2339557456207154E-2</v>
      </c>
    </row>
    <row r="3793" spans="1:8" x14ac:dyDescent="0.25">
      <c r="A3793">
        <v>7574</v>
      </c>
      <c r="B3793">
        <v>1</v>
      </c>
      <c r="C3793">
        <v>7</v>
      </c>
      <c r="D3793">
        <v>0</v>
      </c>
      <c r="E3793">
        <v>0</v>
      </c>
      <c r="F3793">
        <v>6</v>
      </c>
      <c r="G3793">
        <v>0</v>
      </c>
      <c r="H3793" s="2">
        <f>H3792+$H$2*(Table1[[#This Row],[debug'[0']]]-H3792)</f>
        <v>2.872606481953735E-2</v>
      </c>
    </row>
    <row r="3794" spans="1:8" x14ac:dyDescent="0.25">
      <c r="A3794">
        <v>7576</v>
      </c>
      <c r="B3794">
        <v>1</v>
      </c>
      <c r="C3794">
        <v>7</v>
      </c>
      <c r="D3794">
        <v>-1</v>
      </c>
      <c r="E3794">
        <v>0</v>
      </c>
      <c r="F3794">
        <v>6</v>
      </c>
      <c r="G3794">
        <v>0</v>
      </c>
      <c r="H3794" s="2">
        <f>H3793+$H$2*(Table1[[#This Row],[debug'[0']]]-H3793)</f>
        <v>0.12026647660112307</v>
      </c>
    </row>
    <row r="3795" spans="1:8" x14ac:dyDescent="0.25">
      <c r="A3795">
        <v>7578</v>
      </c>
      <c r="B3795">
        <v>-1</v>
      </c>
      <c r="C3795">
        <v>6</v>
      </c>
      <c r="D3795">
        <v>-1</v>
      </c>
      <c r="E3795">
        <v>0</v>
      </c>
      <c r="F3795">
        <v>6</v>
      </c>
      <c r="G3795">
        <v>0</v>
      </c>
      <c r="H3795" s="2">
        <f>H3794+$H$2*(Table1[[#This Row],[debug'[0']]]-H3794)</f>
        <v>1.4683848612532774E-2</v>
      </c>
    </row>
    <row r="3796" spans="1:8" x14ac:dyDescent="0.25">
      <c r="A3796">
        <v>7580</v>
      </c>
      <c r="B3796">
        <v>-1</v>
      </c>
      <c r="C3796">
        <v>3</v>
      </c>
      <c r="D3796">
        <v>-2</v>
      </c>
      <c r="E3796">
        <v>0</v>
      </c>
      <c r="F3796">
        <v>6</v>
      </c>
      <c r="G3796">
        <v>0</v>
      </c>
      <c r="H3796" s="2">
        <f>H3795+$H$2*(Table1[[#This Row],[debug'[0']]]-H3795)</f>
        <v>-8.0947851122987732E-2</v>
      </c>
    </row>
    <row r="3797" spans="1:8" x14ac:dyDescent="0.25">
      <c r="A3797">
        <v>7582</v>
      </c>
      <c r="B3797">
        <v>-2</v>
      </c>
      <c r="C3797">
        <v>2</v>
      </c>
      <c r="D3797">
        <v>-1</v>
      </c>
      <c r="E3797">
        <v>0</v>
      </c>
      <c r="F3797">
        <v>6</v>
      </c>
      <c r="G3797">
        <v>0</v>
      </c>
      <c r="H3797" s="2">
        <f>H3796+$H$2*(Table1[[#This Row],[debug'[0']]]-H3796)</f>
        <v>-0.26181425510601958</v>
      </c>
    </row>
    <row r="3798" spans="1:8" x14ac:dyDescent="0.25">
      <c r="A3798">
        <v>7584</v>
      </c>
      <c r="B3798">
        <v>-1</v>
      </c>
      <c r="C3798">
        <v>0</v>
      </c>
      <c r="D3798">
        <v>-1</v>
      </c>
      <c r="E3798">
        <v>0</v>
      </c>
      <c r="F3798">
        <v>6</v>
      </c>
      <c r="G3798">
        <v>0</v>
      </c>
      <c r="H3798" s="2">
        <f>H3797+$H$2*(Table1[[#This Row],[debug'[0']]]-H3797)</f>
        <v>-0.33138662250032869</v>
      </c>
    </row>
    <row r="3799" spans="1:8" x14ac:dyDescent="0.25">
      <c r="A3799">
        <v>7586</v>
      </c>
      <c r="B3799">
        <v>-1</v>
      </c>
      <c r="C3799">
        <v>-1</v>
      </c>
      <c r="D3799">
        <v>-2</v>
      </c>
      <c r="E3799">
        <v>0</v>
      </c>
      <c r="F3799">
        <v>6</v>
      </c>
      <c r="G3799">
        <v>0</v>
      </c>
      <c r="H3799" s="2">
        <f>H3798+$H$2*(Table1[[#This Row],[debug'[0']]]-H3798)</f>
        <v>-0.39440194874567347</v>
      </c>
    </row>
    <row r="3800" spans="1:8" x14ac:dyDescent="0.25">
      <c r="A3800">
        <v>7588</v>
      </c>
      <c r="B3800">
        <v>-2</v>
      </c>
      <c r="C3800">
        <v>-2</v>
      </c>
      <c r="D3800">
        <v>-1</v>
      </c>
      <c r="E3800">
        <v>0</v>
      </c>
      <c r="F3800">
        <v>6</v>
      </c>
      <c r="G3800">
        <v>0</v>
      </c>
      <c r="H3800" s="2">
        <f>H3799+$H$2*(Table1[[#This Row],[debug'[0']]]-H3799)</f>
        <v>-0.54572600001883387</v>
      </c>
    </row>
    <row r="3801" spans="1:8" x14ac:dyDescent="0.25">
      <c r="A3801">
        <v>7590</v>
      </c>
      <c r="B3801">
        <v>-1</v>
      </c>
      <c r="C3801">
        <v>-5</v>
      </c>
      <c r="D3801">
        <v>-2</v>
      </c>
      <c r="E3801">
        <v>0</v>
      </c>
      <c r="F3801">
        <v>5</v>
      </c>
      <c r="G3801">
        <v>0</v>
      </c>
      <c r="H3801" s="2">
        <f>H3800+$H$2*(Table1[[#This Row],[debug'[0']]]-H3800)</f>
        <v>-0.58854031585056432</v>
      </c>
    </row>
    <row r="3802" spans="1:8" x14ac:dyDescent="0.25">
      <c r="A3802">
        <v>7592</v>
      </c>
      <c r="B3802">
        <v>-1</v>
      </c>
      <c r="C3802">
        <v>-6</v>
      </c>
      <c r="D3802">
        <v>-1</v>
      </c>
      <c r="E3802">
        <v>0</v>
      </c>
      <c r="F3802">
        <v>5</v>
      </c>
      <c r="G3802">
        <v>0</v>
      </c>
      <c r="H3802" s="2">
        <f>H3801+$H$2*(Table1[[#This Row],[debug'[0']]]-H3801)</f>
        <v>-0.6273194774797316</v>
      </c>
    </row>
    <row r="3803" spans="1:8" x14ac:dyDescent="0.25">
      <c r="A3803">
        <v>7594</v>
      </c>
      <c r="B3803">
        <v>-1</v>
      </c>
      <c r="C3803">
        <v>-7</v>
      </c>
      <c r="D3803">
        <v>-1</v>
      </c>
      <c r="E3803">
        <v>0</v>
      </c>
      <c r="F3803">
        <v>4</v>
      </c>
      <c r="G3803">
        <v>0</v>
      </c>
      <c r="H3803" s="2">
        <f>H3802+$H$2*(Table1[[#This Row],[debug'[0']]]-H3802)</f>
        <v>-0.662443789230302</v>
      </c>
    </row>
    <row r="3804" spans="1:8" x14ac:dyDescent="0.25">
      <c r="A3804">
        <v>7596</v>
      </c>
      <c r="B3804">
        <v>0</v>
      </c>
      <c r="C3804">
        <v>-8</v>
      </c>
      <c r="D3804">
        <v>-2</v>
      </c>
      <c r="E3804">
        <v>0</v>
      </c>
      <c r="F3804">
        <v>4</v>
      </c>
      <c r="G3804">
        <v>0</v>
      </c>
      <c r="H3804" s="2">
        <f>H3803+$H$2*(Table1[[#This Row],[debug'[0']]]-H3803)</f>
        <v>-0.60000993298043892</v>
      </c>
    </row>
    <row r="3805" spans="1:8" x14ac:dyDescent="0.25">
      <c r="A3805">
        <v>7598</v>
      </c>
      <c r="B3805">
        <v>-2</v>
      </c>
      <c r="C3805">
        <v>-8</v>
      </c>
      <c r="D3805">
        <v>-1</v>
      </c>
      <c r="E3805">
        <v>0</v>
      </c>
      <c r="F3805">
        <v>3</v>
      </c>
      <c r="G3805">
        <v>0</v>
      </c>
      <c r="H3805" s="2">
        <f>H3804+$H$2*(Table1[[#This Row],[debug'[0']]]-H3804)</f>
        <v>-0.73195588826985891</v>
      </c>
    </row>
    <row r="3806" spans="1:8" x14ac:dyDescent="0.25">
      <c r="A3806">
        <v>7600</v>
      </c>
      <c r="B3806">
        <v>-1</v>
      </c>
      <c r="C3806">
        <v>-7</v>
      </c>
      <c r="D3806">
        <v>-2</v>
      </c>
      <c r="E3806">
        <v>0</v>
      </c>
      <c r="F3806">
        <v>2</v>
      </c>
      <c r="G3806">
        <v>0</v>
      </c>
      <c r="H3806" s="2">
        <f>H3805+$H$2*(Table1[[#This Row],[debug'[0']]]-H3805)</f>
        <v>-0.75721845063734128</v>
      </c>
    </row>
    <row r="3807" spans="1:8" x14ac:dyDescent="0.25">
      <c r="A3807">
        <v>7602</v>
      </c>
      <c r="B3807">
        <v>0</v>
      </c>
      <c r="C3807">
        <v>-7</v>
      </c>
      <c r="D3807">
        <v>-1</v>
      </c>
      <c r="E3807">
        <v>0</v>
      </c>
      <c r="F3807">
        <v>2</v>
      </c>
      <c r="G3807">
        <v>0</v>
      </c>
      <c r="H3807" s="2">
        <f>H3806+$H$2*(Table1[[#This Row],[debug'[0']]]-H3806)</f>
        <v>-0.68585229298679373</v>
      </c>
    </row>
    <row r="3808" spans="1:8" x14ac:dyDescent="0.25">
      <c r="A3808">
        <v>7604</v>
      </c>
      <c r="B3808">
        <v>-1</v>
      </c>
      <c r="C3808">
        <v>-7</v>
      </c>
      <c r="D3808">
        <v>-1</v>
      </c>
      <c r="E3808">
        <v>-1</v>
      </c>
      <c r="F3808">
        <v>1</v>
      </c>
      <c r="G3808">
        <v>0</v>
      </c>
      <c r="H3808" s="2">
        <f>H3807+$H$2*(Table1[[#This Row],[debug'[0']]]-H3807)</f>
        <v>-0.71546001684163674</v>
      </c>
    </row>
    <row r="3809" spans="1:8" x14ac:dyDescent="0.25">
      <c r="A3809">
        <v>7606</v>
      </c>
      <c r="B3809">
        <v>0</v>
      </c>
      <c r="C3809">
        <v>-6</v>
      </c>
      <c r="D3809">
        <v>-1</v>
      </c>
      <c r="E3809">
        <v>-1</v>
      </c>
      <c r="F3809">
        <v>0</v>
      </c>
      <c r="G3809">
        <v>-1</v>
      </c>
      <c r="H3809" s="2">
        <f>H3808+$H$2*(Table1[[#This Row],[debug'[0']]]-H3808)</f>
        <v>-0.64802949885622929</v>
      </c>
    </row>
    <row r="3810" spans="1:8" x14ac:dyDescent="0.25">
      <c r="A3810">
        <v>7608</v>
      </c>
      <c r="B3810">
        <v>-2</v>
      </c>
      <c r="C3810">
        <v>-6</v>
      </c>
      <c r="D3810">
        <v>0</v>
      </c>
      <c r="E3810">
        <v>-1</v>
      </c>
      <c r="F3810">
        <v>-1</v>
      </c>
      <c r="G3810">
        <v>-1</v>
      </c>
      <c r="H3810" s="2">
        <f>H3809+$H$2*(Table1[[#This Row],[debug'[0']]]-H3809)</f>
        <v>-0.77544971668413076</v>
      </c>
    </row>
    <row r="3811" spans="1:8" x14ac:dyDescent="0.25">
      <c r="A3811">
        <v>7610</v>
      </c>
      <c r="B3811">
        <v>-3</v>
      </c>
      <c r="C3811">
        <v>-6</v>
      </c>
      <c r="D3811">
        <v>-1</v>
      </c>
      <c r="E3811">
        <v>-1</v>
      </c>
      <c r="F3811">
        <v>-1</v>
      </c>
      <c r="G3811">
        <v>-1</v>
      </c>
      <c r="H3811" s="2">
        <f>H3810+$H$2*(Table1[[#This Row],[debug'[0']]]-H3810)</f>
        <v>-0.98510864151231758</v>
      </c>
    </row>
    <row r="3812" spans="1:8" x14ac:dyDescent="0.25">
      <c r="A3812">
        <v>7612</v>
      </c>
      <c r="B3812">
        <v>-3</v>
      </c>
      <c r="C3812">
        <v>-5</v>
      </c>
      <c r="D3812">
        <v>0</v>
      </c>
      <c r="E3812">
        <v>-1</v>
      </c>
      <c r="F3812">
        <v>-2</v>
      </c>
      <c r="G3812">
        <v>-1</v>
      </c>
      <c r="H3812" s="2">
        <f>H3811+$H$2*(Table1[[#This Row],[debug'[0']]]-H3811)</f>
        <v>-1.1750076782005114</v>
      </c>
    </row>
    <row r="3813" spans="1:8" x14ac:dyDescent="0.25">
      <c r="A3813">
        <v>7614</v>
      </c>
      <c r="B3813">
        <v>-2</v>
      </c>
      <c r="C3813">
        <v>-5</v>
      </c>
      <c r="D3813">
        <v>0</v>
      </c>
      <c r="E3813">
        <v>-1</v>
      </c>
      <c r="F3813">
        <v>-3</v>
      </c>
      <c r="G3813">
        <v>-1</v>
      </c>
      <c r="H3813" s="2">
        <f>H3812+$H$2*(Table1[[#This Row],[debug'[0']]]-H3812)</f>
        <v>-1.2527613727235092</v>
      </c>
    </row>
    <row r="3814" spans="1:8" x14ac:dyDescent="0.25">
      <c r="A3814">
        <v>7616</v>
      </c>
      <c r="B3814">
        <v>-1</v>
      </c>
      <c r="C3814">
        <v>-6</v>
      </c>
      <c r="D3814">
        <v>0</v>
      </c>
      <c r="E3814">
        <v>-1</v>
      </c>
      <c r="F3814">
        <v>-3</v>
      </c>
      <c r="G3814">
        <v>-1</v>
      </c>
      <c r="H3814" s="2">
        <f>H3813+$H$2*(Table1[[#This Row],[debug'[0']]]-H3813)</f>
        <v>-1.2289391745737257</v>
      </c>
    </row>
    <row r="3815" spans="1:8" x14ac:dyDescent="0.25">
      <c r="A3815">
        <v>7618</v>
      </c>
      <c r="B3815">
        <v>-1</v>
      </c>
      <c r="C3815">
        <v>-6</v>
      </c>
      <c r="D3815">
        <v>0</v>
      </c>
      <c r="E3815">
        <v>-1</v>
      </c>
      <c r="F3815">
        <v>-4</v>
      </c>
      <c r="G3815">
        <v>-1</v>
      </c>
      <c r="H3815" s="2">
        <f>H3814+$H$2*(Table1[[#This Row],[debug'[0']]]-H3814)</f>
        <v>-1.2073621657049338</v>
      </c>
    </row>
    <row r="3816" spans="1:8" x14ac:dyDescent="0.25">
      <c r="A3816">
        <v>7620</v>
      </c>
      <c r="B3816">
        <v>-1</v>
      </c>
      <c r="C3816">
        <v>-7</v>
      </c>
      <c r="D3816">
        <v>-1</v>
      </c>
      <c r="E3816">
        <v>-1</v>
      </c>
      <c r="F3816">
        <v>-4</v>
      </c>
      <c r="G3816">
        <v>-1</v>
      </c>
      <c r="H3816" s="2">
        <f>H3815+$H$2*(Table1[[#This Row],[debug'[0']]]-H3815)</f>
        <v>-1.1878187420126012</v>
      </c>
    </row>
    <row r="3817" spans="1:8" x14ac:dyDescent="0.25">
      <c r="A3817">
        <v>7622</v>
      </c>
      <c r="B3817">
        <v>-2</v>
      </c>
      <c r="C3817">
        <v>-6</v>
      </c>
      <c r="D3817">
        <v>-1</v>
      </c>
      <c r="E3817">
        <v>-1</v>
      </c>
      <c r="F3817">
        <v>-5</v>
      </c>
      <c r="G3817">
        <v>-1</v>
      </c>
      <c r="H3817" s="2">
        <f>H3816+$H$2*(Table1[[#This Row],[debug'[0']]]-H3816)</f>
        <v>-1.2643650222168969</v>
      </c>
    </row>
    <row r="3818" spans="1:8" x14ac:dyDescent="0.25">
      <c r="A3818">
        <v>7624</v>
      </c>
      <c r="B3818">
        <v>-1</v>
      </c>
      <c r="C3818">
        <v>-6</v>
      </c>
      <c r="D3818">
        <v>0</v>
      </c>
      <c r="E3818">
        <v>-1</v>
      </c>
      <c r="F3818">
        <v>-5</v>
      </c>
      <c r="G3818">
        <v>-1</v>
      </c>
      <c r="H3818" s="2">
        <f>H3817+$H$2*(Table1[[#This Row],[debug'[0']]]-H3817)</f>
        <v>-1.2394492058670157</v>
      </c>
    </row>
    <row r="3819" spans="1:8" x14ac:dyDescent="0.25">
      <c r="A3819">
        <v>7626</v>
      </c>
      <c r="B3819">
        <v>-1</v>
      </c>
      <c r="C3819">
        <v>-6</v>
      </c>
      <c r="D3819">
        <v>0</v>
      </c>
      <c r="E3819">
        <v>-1</v>
      </c>
      <c r="F3819">
        <v>-5</v>
      </c>
      <c r="G3819">
        <v>-1</v>
      </c>
      <c r="H3819" s="2">
        <f>H3818+$H$2*(Table1[[#This Row],[debug'[0']]]-H3818)</f>
        <v>-1.216881649885224</v>
      </c>
    </row>
    <row r="3820" spans="1:8" x14ac:dyDescent="0.25">
      <c r="A3820">
        <v>7628</v>
      </c>
      <c r="B3820">
        <v>-1</v>
      </c>
      <c r="C3820">
        <v>-4</v>
      </c>
      <c r="D3820">
        <v>-1</v>
      </c>
      <c r="E3820">
        <v>-1</v>
      </c>
      <c r="F3820">
        <v>-5</v>
      </c>
      <c r="G3820">
        <v>-1</v>
      </c>
      <c r="H3820" s="2">
        <f>H3819+$H$2*(Table1[[#This Row],[debug'[0']]]-H3819)</f>
        <v>-1.1964410359458884</v>
      </c>
    </row>
    <row r="3821" spans="1:8" x14ac:dyDescent="0.25">
      <c r="A3821">
        <v>7630</v>
      </c>
      <c r="B3821">
        <v>0</v>
      </c>
      <c r="C3821">
        <v>-3</v>
      </c>
      <c r="D3821">
        <v>0</v>
      </c>
      <c r="E3821">
        <v>-1</v>
      </c>
      <c r="F3821">
        <v>-5</v>
      </c>
      <c r="G3821">
        <v>-1</v>
      </c>
      <c r="H3821" s="2">
        <f>H3820+$H$2*(Table1[[#This Row],[debug'[0']]]-H3820)</f>
        <v>-1.0836791248764595</v>
      </c>
    </row>
    <row r="3822" spans="1:8" x14ac:dyDescent="0.25">
      <c r="A3822">
        <v>7632</v>
      </c>
      <c r="B3822">
        <v>-1</v>
      </c>
      <c r="C3822">
        <v>-2</v>
      </c>
      <c r="D3822">
        <v>1</v>
      </c>
      <c r="E3822">
        <v>-1</v>
      </c>
      <c r="F3822">
        <v>-5</v>
      </c>
      <c r="G3822">
        <v>-1</v>
      </c>
      <c r="H3822" s="2">
        <f>H3821+$H$2*(Table1[[#This Row],[debug'[0']]]-H3821)</f>
        <v>-1.0757925531573382</v>
      </c>
    </row>
    <row r="3823" spans="1:8" x14ac:dyDescent="0.25">
      <c r="A3823">
        <v>7634</v>
      </c>
      <c r="B3823">
        <v>1</v>
      </c>
      <c r="C3823">
        <v>0</v>
      </c>
      <c r="D3823">
        <v>0</v>
      </c>
      <c r="E3823">
        <v>-1</v>
      </c>
      <c r="F3823">
        <v>-5</v>
      </c>
      <c r="G3823">
        <v>-1</v>
      </c>
      <c r="H3823" s="2">
        <f>H3822+$H$2*(Table1[[#This Row],[debug'[0']]]-H3822)</f>
        <v>-0.88015371409607335</v>
      </c>
    </row>
    <row r="3824" spans="1:8" x14ac:dyDescent="0.25">
      <c r="A3824">
        <v>7636</v>
      </c>
      <c r="B3824">
        <v>0</v>
      </c>
      <c r="C3824">
        <v>0</v>
      </c>
      <c r="D3824">
        <v>1</v>
      </c>
      <c r="E3824">
        <v>-1</v>
      </c>
      <c r="F3824">
        <v>-5</v>
      </c>
      <c r="G3824">
        <v>-1</v>
      </c>
      <c r="H3824" s="2">
        <f>H3823+$H$2*(Table1[[#This Row],[debug'[0']]]-H3823)</f>
        <v>-0.79720118082905356</v>
      </c>
    </row>
    <row r="3825" spans="1:8" x14ac:dyDescent="0.25">
      <c r="A3825">
        <v>7638</v>
      </c>
      <c r="B3825">
        <v>1</v>
      </c>
      <c r="C3825">
        <v>1</v>
      </c>
      <c r="D3825">
        <v>1</v>
      </c>
      <c r="E3825">
        <v>-1</v>
      </c>
      <c r="F3825">
        <v>-5</v>
      </c>
      <c r="G3825">
        <v>0</v>
      </c>
      <c r="H3825" s="2">
        <f>H3824+$H$2*(Table1[[#This Row],[debug'[0']]]-H3824)</f>
        <v>-0.62781896002758986</v>
      </c>
    </row>
    <row r="3826" spans="1:8" x14ac:dyDescent="0.25">
      <c r="A3826">
        <v>7640</v>
      </c>
      <c r="B3826">
        <v>1</v>
      </c>
      <c r="C3826">
        <v>2</v>
      </c>
      <c r="D3826">
        <v>1</v>
      </c>
      <c r="E3826">
        <v>-1</v>
      </c>
      <c r="F3826">
        <v>-5</v>
      </c>
      <c r="G3826">
        <v>0</v>
      </c>
      <c r="H3826" s="2">
        <f>H3825+$H$2*(Table1[[#This Row],[debug'[0']]]-H3825)</f>
        <v>-0.47440063744168426</v>
      </c>
    </row>
    <row r="3827" spans="1:8" x14ac:dyDescent="0.25">
      <c r="A3827">
        <v>7642</v>
      </c>
      <c r="B3827">
        <v>0</v>
      </c>
      <c r="C3827">
        <v>3</v>
      </c>
      <c r="D3827">
        <v>1</v>
      </c>
      <c r="E3827">
        <v>-1</v>
      </c>
      <c r="F3827">
        <v>-4</v>
      </c>
      <c r="G3827">
        <v>0</v>
      </c>
      <c r="H3827" s="2">
        <f>H3826+$H$2*(Table1[[#This Row],[debug'[0']]]-H3826)</f>
        <v>-0.42968943071833093</v>
      </c>
    </row>
    <row r="3828" spans="1:8" x14ac:dyDescent="0.25">
      <c r="A3828">
        <v>7644</v>
      </c>
      <c r="B3828">
        <v>1</v>
      </c>
      <c r="C3828">
        <v>4</v>
      </c>
      <c r="D3828">
        <v>0</v>
      </c>
      <c r="E3828">
        <v>-1</v>
      </c>
      <c r="F3828">
        <v>-4</v>
      </c>
      <c r="G3828">
        <v>0</v>
      </c>
      <c r="H3828" s="2">
        <f>H3827+$H$2*(Table1[[#This Row],[debug'[0']]]-H3827)</f>
        <v>-0.29494437634454052</v>
      </c>
    </row>
    <row r="3829" spans="1:8" x14ac:dyDescent="0.25">
      <c r="A3829">
        <v>7646</v>
      </c>
      <c r="B3829">
        <v>1</v>
      </c>
      <c r="C3829">
        <v>4</v>
      </c>
      <c r="D3829">
        <v>0</v>
      </c>
      <c r="E3829">
        <v>-1</v>
      </c>
      <c r="F3829">
        <v>-3</v>
      </c>
      <c r="G3829">
        <v>0</v>
      </c>
      <c r="H3829" s="2">
        <f>H3828+$H$2*(Table1[[#This Row],[debug'[0']]]-H3828)</f>
        <v>-0.17289874415859779</v>
      </c>
    </row>
    <row r="3830" spans="1:8" x14ac:dyDescent="0.25">
      <c r="A3830">
        <v>7648</v>
      </c>
      <c r="B3830">
        <v>1</v>
      </c>
      <c r="C3830">
        <v>4</v>
      </c>
      <c r="D3830">
        <v>0</v>
      </c>
      <c r="E3830">
        <v>-1</v>
      </c>
      <c r="F3830">
        <v>-3</v>
      </c>
      <c r="G3830">
        <v>0</v>
      </c>
      <c r="H3830" s="2">
        <f>H3829+$H$2*(Table1[[#This Row],[debug'[0']]]-H3829)</f>
        <v>-6.2355641816997445E-2</v>
      </c>
    </row>
    <row r="3831" spans="1:8" x14ac:dyDescent="0.25">
      <c r="A3831">
        <v>7650</v>
      </c>
      <c r="B3831">
        <v>3</v>
      </c>
      <c r="C3831">
        <v>4</v>
      </c>
      <c r="D3831">
        <v>0</v>
      </c>
      <c r="E3831">
        <v>0</v>
      </c>
      <c r="F3831">
        <v>-3</v>
      </c>
      <c r="G3831">
        <v>0</v>
      </c>
      <c r="H3831" s="2">
        <f>H3830+$H$2*(Table1[[#This Row],[debug'[0']]]-H3830)</f>
        <v>0.22626457779334863</v>
      </c>
    </row>
    <row r="3832" spans="1:8" x14ac:dyDescent="0.25">
      <c r="A3832">
        <v>7652</v>
      </c>
      <c r="B3832">
        <v>1</v>
      </c>
      <c r="C3832">
        <v>4</v>
      </c>
      <c r="D3832">
        <v>0</v>
      </c>
      <c r="E3832">
        <v>0</v>
      </c>
      <c r="F3832">
        <v>-2</v>
      </c>
      <c r="G3832">
        <v>0</v>
      </c>
      <c r="H3832" s="2">
        <f>H3831+$H$2*(Table1[[#This Row],[debug'[0']]]-H3831)</f>
        <v>0.29918742334014703</v>
      </c>
    </row>
    <row r="3833" spans="1:8" x14ac:dyDescent="0.25">
      <c r="A3833">
        <v>7654</v>
      </c>
      <c r="B3833">
        <v>3</v>
      </c>
      <c r="C3833">
        <v>4</v>
      </c>
      <c r="D3833">
        <v>1</v>
      </c>
      <c r="E3833">
        <v>0</v>
      </c>
      <c r="F3833">
        <v>-1</v>
      </c>
      <c r="G3833">
        <v>0</v>
      </c>
      <c r="H3833" s="2">
        <f>H3832+$H$2*(Table1[[#This Row],[debug'[0']]]-H3832)</f>
        <v>0.5537330118268724</v>
      </c>
    </row>
    <row r="3834" spans="1:8" x14ac:dyDescent="0.25">
      <c r="A3834">
        <v>7656</v>
      </c>
      <c r="B3834">
        <v>1</v>
      </c>
      <c r="C3834">
        <v>6</v>
      </c>
      <c r="D3834">
        <v>1</v>
      </c>
      <c r="E3834">
        <v>0</v>
      </c>
      <c r="F3834">
        <v>-1</v>
      </c>
      <c r="G3834">
        <v>0</v>
      </c>
      <c r="H3834" s="2">
        <f>H3833+$H$2*(Table1[[#This Row],[debug'[0']]]-H3833)</f>
        <v>0.5957926845744026</v>
      </c>
    </row>
    <row r="3835" spans="1:8" x14ac:dyDescent="0.25">
      <c r="A3835">
        <v>7658</v>
      </c>
      <c r="B3835">
        <v>3</v>
      </c>
      <c r="C3835">
        <v>7</v>
      </c>
      <c r="D3835">
        <v>1</v>
      </c>
      <c r="E3835">
        <v>0</v>
      </c>
      <c r="F3835">
        <v>0</v>
      </c>
      <c r="G3835">
        <v>0</v>
      </c>
      <c r="H3835" s="2">
        <f>H3834+$H$2*(Table1[[#This Row],[debug'[0']]]-H3834)</f>
        <v>0.82238388576983945</v>
      </c>
    </row>
    <row r="3836" spans="1:8" x14ac:dyDescent="0.25">
      <c r="A3836">
        <v>7660</v>
      </c>
      <c r="B3836">
        <v>3</v>
      </c>
      <c r="C3836">
        <v>8</v>
      </c>
      <c r="D3836">
        <v>2</v>
      </c>
      <c r="E3836">
        <v>0</v>
      </c>
      <c r="F3836">
        <v>1</v>
      </c>
      <c r="G3836">
        <v>0</v>
      </c>
      <c r="H3836" s="2">
        <f>H3835+$H$2*(Table1[[#This Row],[debug'[0']]]-H3835)</f>
        <v>1.0276193693739661</v>
      </c>
    </row>
    <row r="3837" spans="1:8" x14ac:dyDescent="0.25">
      <c r="A3837">
        <v>7662</v>
      </c>
      <c r="B3837">
        <v>2</v>
      </c>
      <c r="C3837">
        <v>9</v>
      </c>
      <c r="D3837">
        <v>1</v>
      </c>
      <c r="E3837">
        <v>1</v>
      </c>
      <c r="F3837">
        <v>1</v>
      </c>
      <c r="G3837">
        <v>0</v>
      </c>
      <c r="H3837" s="2">
        <f>H3836+$H$2*(Table1[[#This Row],[debug'[0']]]-H3836)</f>
        <v>1.119264084743999</v>
      </c>
    </row>
    <row r="3838" spans="1:8" x14ac:dyDescent="0.25">
      <c r="A3838">
        <v>7664</v>
      </c>
      <c r="B3838">
        <v>3</v>
      </c>
      <c r="C3838">
        <v>9</v>
      </c>
      <c r="D3838">
        <v>1</v>
      </c>
      <c r="E3838">
        <v>1</v>
      </c>
      <c r="F3838">
        <v>2</v>
      </c>
      <c r="G3838">
        <v>0</v>
      </c>
      <c r="H3838" s="2">
        <f>H3837+$H$2*(Table1[[#This Row],[debug'[0']]]-H3837)</f>
        <v>1.2965192687853209</v>
      </c>
    </row>
    <row r="3839" spans="1:8" x14ac:dyDescent="0.25">
      <c r="A3839">
        <v>7666</v>
      </c>
      <c r="B3839">
        <v>1</v>
      </c>
      <c r="C3839">
        <v>9</v>
      </c>
      <c r="D3839">
        <v>1</v>
      </c>
      <c r="E3839">
        <v>1</v>
      </c>
      <c r="F3839">
        <v>2</v>
      </c>
      <c r="G3839">
        <v>0</v>
      </c>
      <c r="H3839" s="2">
        <f>H3838+$H$2*(Table1[[#This Row],[debug'[0']]]-H3838)</f>
        <v>1.2685729860914075</v>
      </c>
    </row>
    <row r="3840" spans="1:8" x14ac:dyDescent="0.25">
      <c r="A3840">
        <v>7668</v>
      </c>
      <c r="B3840">
        <v>1</v>
      </c>
      <c r="C3840">
        <v>8</v>
      </c>
      <c r="D3840">
        <v>0</v>
      </c>
      <c r="E3840">
        <v>1</v>
      </c>
      <c r="F3840">
        <v>3</v>
      </c>
      <c r="G3840">
        <v>0</v>
      </c>
      <c r="H3840" s="2">
        <f>H3839+$H$2*(Table1[[#This Row],[debug'[0']]]-H3839)</f>
        <v>1.2432605784896842</v>
      </c>
    </row>
    <row r="3841" spans="1:8" x14ac:dyDescent="0.25">
      <c r="A3841">
        <v>7670</v>
      </c>
      <c r="B3841">
        <v>0</v>
      </c>
      <c r="C3841">
        <v>7</v>
      </c>
      <c r="D3841">
        <v>0</v>
      </c>
      <c r="E3841">
        <v>1</v>
      </c>
      <c r="F3841">
        <v>3</v>
      </c>
      <c r="G3841">
        <v>0</v>
      </c>
      <c r="H3841" s="2">
        <f>H3840+$H$2*(Table1[[#This Row],[debug'[0']]]-H3840)</f>
        <v>1.1260860294932546</v>
      </c>
    </row>
    <row r="3842" spans="1:8" x14ac:dyDescent="0.25">
      <c r="A3842">
        <v>7672</v>
      </c>
      <c r="B3842">
        <v>-1</v>
      </c>
      <c r="C3842">
        <v>5</v>
      </c>
      <c r="D3842">
        <v>-1</v>
      </c>
      <c r="E3842">
        <v>1</v>
      </c>
      <c r="F3842">
        <v>4</v>
      </c>
      <c r="G3842">
        <v>0</v>
      </c>
      <c r="H3842" s="2">
        <f>H3841+$H$2*(Table1[[#This Row],[debug'[0']]]-H3841)</f>
        <v>0.92570714195857762</v>
      </c>
    </row>
    <row r="3843" spans="1:8" x14ac:dyDescent="0.25">
      <c r="A3843">
        <v>7674</v>
      </c>
      <c r="B3843">
        <v>-1</v>
      </c>
      <c r="C3843">
        <v>5</v>
      </c>
      <c r="D3843">
        <v>-1</v>
      </c>
      <c r="E3843">
        <v>1</v>
      </c>
      <c r="F3843">
        <v>4</v>
      </c>
      <c r="G3843">
        <v>0</v>
      </c>
      <c r="H3843" s="2">
        <f>H3842+$H$2*(Table1[[#This Row],[debug'[0']]]-H3842)</f>
        <v>0.74421351965430371</v>
      </c>
    </row>
    <row r="3844" spans="1:8" x14ac:dyDescent="0.25">
      <c r="A3844">
        <v>7676</v>
      </c>
      <c r="B3844">
        <v>-1</v>
      </c>
      <c r="C3844">
        <v>3</v>
      </c>
      <c r="D3844">
        <v>-1</v>
      </c>
      <c r="E3844">
        <v>1</v>
      </c>
      <c r="F3844">
        <v>5</v>
      </c>
      <c r="G3844">
        <v>0</v>
      </c>
      <c r="H3844" s="2">
        <f>H3843+$H$2*(Table1[[#This Row],[debug'[0']]]-H3843)</f>
        <v>0.57982526826516501</v>
      </c>
    </row>
    <row r="3845" spans="1:8" x14ac:dyDescent="0.25">
      <c r="A3845">
        <v>7678</v>
      </c>
      <c r="B3845">
        <v>0</v>
      </c>
      <c r="C3845">
        <v>2</v>
      </c>
      <c r="D3845">
        <v>-2</v>
      </c>
      <c r="E3845">
        <v>1</v>
      </c>
      <c r="F3845">
        <v>5</v>
      </c>
      <c r="G3845">
        <v>0</v>
      </c>
      <c r="H3845" s="2">
        <f>H3844+$H$2*(Table1[[#This Row],[debug'[0']]]-H3844)</f>
        <v>0.52517802417073778</v>
      </c>
    </row>
    <row r="3846" spans="1:8" x14ac:dyDescent="0.25">
      <c r="A3846">
        <v>7680</v>
      </c>
      <c r="B3846">
        <v>0</v>
      </c>
      <c r="C3846">
        <v>2</v>
      </c>
      <c r="D3846">
        <v>-1</v>
      </c>
      <c r="E3846">
        <v>1</v>
      </c>
      <c r="F3846">
        <v>5</v>
      </c>
      <c r="G3846">
        <v>0</v>
      </c>
      <c r="H3846" s="2">
        <f>H3845+$H$2*(Table1[[#This Row],[debug'[0']]]-H3845)</f>
        <v>0.47568116149389</v>
      </c>
    </row>
    <row r="3847" spans="1:8" x14ac:dyDescent="0.25">
      <c r="A3847">
        <v>7682</v>
      </c>
      <c r="B3847">
        <v>1</v>
      </c>
      <c r="C3847">
        <v>2</v>
      </c>
      <c r="D3847">
        <v>-1</v>
      </c>
      <c r="E3847">
        <v>1</v>
      </c>
      <c r="F3847">
        <v>5</v>
      </c>
      <c r="G3847">
        <v>0</v>
      </c>
      <c r="H3847" s="2">
        <f>H3846+$H$2*(Table1[[#This Row],[debug'[0']]]-H3846)</f>
        <v>0.52509704782957589</v>
      </c>
    </row>
    <row r="3848" spans="1:8" x14ac:dyDescent="0.25">
      <c r="A3848">
        <v>7684</v>
      </c>
      <c r="B3848">
        <v>0</v>
      </c>
      <c r="C3848">
        <v>4</v>
      </c>
      <c r="D3848">
        <v>-1</v>
      </c>
      <c r="E3848">
        <v>1</v>
      </c>
      <c r="F3848">
        <v>5</v>
      </c>
      <c r="G3848">
        <v>0</v>
      </c>
      <c r="H3848" s="2">
        <f>H3847+$H$2*(Table1[[#This Row],[debug'[0']]]-H3847)</f>
        <v>0.47560781699308341</v>
      </c>
    </row>
    <row r="3849" spans="1:8" x14ac:dyDescent="0.25">
      <c r="A3849">
        <v>7686</v>
      </c>
      <c r="B3849">
        <v>1</v>
      </c>
      <c r="C3849">
        <v>4</v>
      </c>
      <c r="D3849">
        <v>0</v>
      </c>
      <c r="E3849">
        <v>1</v>
      </c>
      <c r="F3849">
        <v>5</v>
      </c>
      <c r="G3849">
        <v>0</v>
      </c>
      <c r="H3849" s="2">
        <f>H3848+$H$2*(Table1[[#This Row],[debug'[0']]]-H3848)</f>
        <v>0.52503061588511668</v>
      </c>
    </row>
    <row r="3850" spans="1:8" x14ac:dyDescent="0.25">
      <c r="A3850">
        <v>7688</v>
      </c>
      <c r="B3850">
        <v>-1</v>
      </c>
      <c r="C3850">
        <v>4</v>
      </c>
      <c r="D3850">
        <v>0</v>
      </c>
      <c r="E3850">
        <v>1</v>
      </c>
      <c r="F3850">
        <v>5</v>
      </c>
      <c r="G3850">
        <v>0</v>
      </c>
      <c r="H3850" s="2">
        <f>H3849+$H$2*(Table1[[#This Row],[debug'[0']]]-H3849)</f>
        <v>0.38129986650419068</v>
      </c>
    </row>
    <row r="3851" spans="1:8" x14ac:dyDescent="0.25">
      <c r="A3851">
        <v>7690</v>
      </c>
      <c r="B3851">
        <v>-4</v>
      </c>
      <c r="C3851">
        <v>1</v>
      </c>
      <c r="D3851">
        <v>-1</v>
      </c>
      <c r="E3851">
        <v>1</v>
      </c>
      <c r="F3851">
        <v>5</v>
      </c>
      <c r="G3851">
        <v>0</v>
      </c>
      <c r="H3851" s="2">
        <f>H3850+$H$2*(Table1[[#This Row],[debug'[0']]]-H3850)</f>
        <v>-3.1627917709314501E-2</v>
      </c>
    </row>
    <row r="3852" spans="1:8" x14ac:dyDescent="0.25">
      <c r="A3852">
        <v>7692</v>
      </c>
      <c r="B3852">
        <v>-4</v>
      </c>
      <c r="C3852">
        <v>-1</v>
      </c>
      <c r="D3852">
        <v>-1</v>
      </c>
      <c r="E3852">
        <v>0</v>
      </c>
      <c r="F3852">
        <v>5</v>
      </c>
      <c r="G3852">
        <v>0</v>
      </c>
      <c r="H3852" s="2">
        <f>H3851+$H$2*(Table1[[#This Row],[debug'[0']]]-H3851)</f>
        <v>-0.40563817512237188</v>
      </c>
    </row>
    <row r="3853" spans="1:8" x14ac:dyDescent="0.25">
      <c r="A3853">
        <v>7694</v>
      </c>
      <c r="B3853">
        <v>-4</v>
      </c>
      <c r="C3853">
        <v>-3</v>
      </c>
      <c r="D3853">
        <v>-2</v>
      </c>
      <c r="E3853">
        <v>0</v>
      </c>
      <c r="F3853">
        <v>5</v>
      </c>
      <c r="G3853">
        <v>0</v>
      </c>
      <c r="H3853" s="2">
        <f>H3852+$H$2*(Table1[[#This Row],[debug'[0']]]-H3852)</f>
        <v>-0.74439879622374661</v>
      </c>
    </row>
    <row r="3854" spans="1:8" x14ac:dyDescent="0.25">
      <c r="A3854">
        <v>7696</v>
      </c>
      <c r="B3854">
        <v>-4</v>
      </c>
      <c r="C3854">
        <v>-5</v>
      </c>
      <c r="D3854">
        <v>-2</v>
      </c>
      <c r="E3854">
        <v>0</v>
      </c>
      <c r="F3854">
        <v>4</v>
      </c>
      <c r="G3854">
        <v>0</v>
      </c>
      <c r="H3854" s="2">
        <f>H3853+$H$2*(Table1[[#This Row],[debug'[0']]]-H3853)</f>
        <v>-1.0512319809677935</v>
      </c>
    </row>
    <row r="3855" spans="1:8" x14ac:dyDescent="0.25">
      <c r="A3855">
        <v>7698</v>
      </c>
      <c r="B3855">
        <v>-3</v>
      </c>
      <c r="C3855">
        <v>-7</v>
      </c>
      <c r="D3855">
        <v>-1</v>
      </c>
      <c r="E3855">
        <v>0</v>
      </c>
      <c r="F3855">
        <v>4</v>
      </c>
      <c r="G3855">
        <v>0</v>
      </c>
      <c r="H3855" s="2">
        <f>H3854+$H$2*(Table1[[#This Row],[debug'[0']]]-H3854)</f>
        <v>-1.2348990397320629</v>
      </c>
    </row>
    <row r="3856" spans="1:8" x14ac:dyDescent="0.25">
      <c r="A3856">
        <v>7700</v>
      </c>
      <c r="B3856">
        <v>-4</v>
      </c>
      <c r="C3856">
        <v>-9</v>
      </c>
      <c r="D3856">
        <v>-1</v>
      </c>
      <c r="E3856">
        <v>0</v>
      </c>
      <c r="F3856">
        <v>3</v>
      </c>
      <c r="G3856">
        <v>-1</v>
      </c>
      <c r="H3856" s="2">
        <f>H3855+$H$2*(Table1[[#This Row],[debug'[0']]]-H3855)</f>
        <v>-1.495503665628418</v>
      </c>
    </row>
    <row r="3857" spans="1:8" x14ac:dyDescent="0.25">
      <c r="A3857">
        <v>7702</v>
      </c>
      <c r="B3857">
        <v>-4</v>
      </c>
      <c r="C3857">
        <v>-9</v>
      </c>
      <c r="D3857">
        <v>-1</v>
      </c>
      <c r="E3857">
        <v>-1</v>
      </c>
      <c r="F3857">
        <v>3</v>
      </c>
      <c r="G3857">
        <v>-1</v>
      </c>
      <c r="H3857" s="2">
        <f>H3856+$H$2*(Table1[[#This Row],[debug'[0']]]-H3856)</f>
        <v>-1.7315468841785477</v>
      </c>
    </row>
    <row r="3858" spans="1:8" x14ac:dyDescent="0.25">
      <c r="A3858">
        <v>7704</v>
      </c>
      <c r="B3858">
        <v>-3</v>
      </c>
      <c r="C3858">
        <v>-9</v>
      </c>
      <c r="D3858">
        <v>0</v>
      </c>
      <c r="E3858">
        <v>-1</v>
      </c>
      <c r="F3858">
        <v>2</v>
      </c>
      <c r="G3858">
        <v>-1</v>
      </c>
      <c r="H3858" s="2">
        <f>H3857+$H$2*(Table1[[#This Row],[debug'[0']]]-H3857)</f>
        <v>-1.8510957738811804</v>
      </c>
    </row>
    <row r="3859" spans="1:8" x14ac:dyDescent="0.25">
      <c r="A3859">
        <v>7706</v>
      </c>
      <c r="B3859">
        <v>-2</v>
      </c>
      <c r="C3859">
        <v>-10</v>
      </c>
      <c r="D3859">
        <v>0</v>
      </c>
      <c r="E3859">
        <v>-1</v>
      </c>
      <c r="F3859">
        <v>1</v>
      </c>
      <c r="G3859">
        <v>-1</v>
      </c>
      <c r="H3859" s="2">
        <f>H3858+$H$2*(Table1[[#This Row],[debug'[0']]]-H3858)</f>
        <v>-1.8651296665670811</v>
      </c>
    </row>
    <row r="3860" spans="1:8" x14ac:dyDescent="0.25">
      <c r="A3860">
        <v>7708</v>
      </c>
      <c r="B3860">
        <v>-2</v>
      </c>
      <c r="C3860">
        <v>-8</v>
      </c>
      <c r="D3860">
        <v>1</v>
      </c>
      <c r="E3860">
        <v>-1</v>
      </c>
      <c r="F3860">
        <v>1</v>
      </c>
      <c r="G3860">
        <v>-1</v>
      </c>
      <c r="H3860" s="2">
        <f>H3859+$H$2*(Table1[[#This Row],[debug'[0']]]-H3859)</f>
        <v>-1.877840896028083</v>
      </c>
    </row>
    <row r="3861" spans="1:8" x14ac:dyDescent="0.25">
      <c r="A3861">
        <v>7710</v>
      </c>
      <c r="B3861">
        <v>-1</v>
      </c>
      <c r="C3861">
        <v>-7</v>
      </c>
      <c r="D3861">
        <v>0</v>
      </c>
      <c r="E3861">
        <v>-1</v>
      </c>
      <c r="F3861">
        <v>0</v>
      </c>
      <c r="G3861">
        <v>-1</v>
      </c>
      <c r="H3861" s="2">
        <f>H3860+$H$2*(Table1[[#This Row],[debug'[0']]]-H3860)</f>
        <v>-1.7951063407286079</v>
      </c>
    </row>
    <row r="3862" spans="1:8" x14ac:dyDescent="0.25">
      <c r="A3862">
        <v>7712</v>
      </c>
      <c r="B3862">
        <v>-1</v>
      </c>
      <c r="C3862">
        <v>-5</v>
      </c>
      <c r="D3862">
        <v>-1</v>
      </c>
      <c r="E3862">
        <v>-1</v>
      </c>
      <c r="F3862">
        <v>0</v>
      </c>
      <c r="G3862">
        <v>-1</v>
      </c>
      <c r="H3862" s="2">
        <f>H3861+$H$2*(Table1[[#This Row],[debug'[0']]]-H3861)</f>
        <v>-1.7201693335629382</v>
      </c>
    </row>
    <row r="3863" spans="1:8" x14ac:dyDescent="0.25">
      <c r="A3863">
        <v>7714</v>
      </c>
      <c r="B3863">
        <v>-1</v>
      </c>
      <c r="C3863">
        <v>-5</v>
      </c>
      <c r="D3863">
        <v>-1</v>
      </c>
      <c r="E3863">
        <v>-2</v>
      </c>
      <c r="F3863">
        <v>-1</v>
      </c>
      <c r="G3863">
        <v>-1</v>
      </c>
      <c r="H3863" s="2">
        <f>H3862+$H$2*(Table1[[#This Row],[debug'[0']]]-H3862)</f>
        <v>-1.6522949729330787</v>
      </c>
    </row>
    <row r="3864" spans="1:8" x14ac:dyDescent="0.25">
      <c r="A3864">
        <v>7716</v>
      </c>
      <c r="B3864">
        <v>-2</v>
      </c>
      <c r="C3864">
        <v>-4</v>
      </c>
      <c r="D3864">
        <v>-2</v>
      </c>
      <c r="E3864">
        <v>-2</v>
      </c>
      <c r="F3864">
        <v>-2</v>
      </c>
      <c r="G3864">
        <v>-1</v>
      </c>
      <c r="H3864" s="2">
        <f>H3863+$H$2*(Table1[[#This Row],[debug'[0']]]-H3863)</f>
        <v>-1.6850653996925691</v>
      </c>
    </row>
    <row r="3865" spans="1:8" x14ac:dyDescent="0.25">
      <c r="A3865">
        <v>7718</v>
      </c>
      <c r="B3865">
        <v>-3</v>
      </c>
      <c r="C3865">
        <v>-6</v>
      </c>
      <c r="D3865">
        <v>-2</v>
      </c>
      <c r="E3865">
        <v>-2</v>
      </c>
      <c r="F3865">
        <v>-3</v>
      </c>
      <c r="G3865">
        <v>-1</v>
      </c>
      <c r="H3865" s="2">
        <f>H3864+$H$2*(Table1[[#This Row],[debug'[0']]]-H3864)</f>
        <v>-1.8089950661008747</v>
      </c>
    </row>
    <row r="3866" spans="1:8" x14ac:dyDescent="0.25">
      <c r="A3866">
        <v>7720</v>
      </c>
      <c r="B3866">
        <v>-3</v>
      </c>
      <c r="C3866">
        <v>-7</v>
      </c>
      <c r="D3866">
        <v>-1</v>
      </c>
      <c r="E3866">
        <v>-2</v>
      </c>
      <c r="F3866">
        <v>-3</v>
      </c>
      <c r="G3866">
        <v>-1</v>
      </c>
      <c r="H3866" s="2">
        <f>H3865+$H$2*(Table1[[#This Row],[debug'[0']]]-H3865)</f>
        <v>-1.9212446366226754</v>
      </c>
    </row>
    <row r="3867" spans="1:8" x14ac:dyDescent="0.25">
      <c r="A3867">
        <v>7722</v>
      </c>
      <c r="B3867">
        <v>-2</v>
      </c>
      <c r="C3867">
        <v>-9</v>
      </c>
      <c r="D3867">
        <v>-1</v>
      </c>
      <c r="E3867">
        <v>-2</v>
      </c>
      <c r="F3867">
        <v>-4</v>
      </c>
      <c r="G3867">
        <v>-1</v>
      </c>
      <c r="H3867" s="2">
        <f>H3866+$H$2*(Table1[[#This Row],[debug'[0']]]-H3866)</f>
        <v>-1.9286671547531853</v>
      </c>
    </row>
    <row r="3868" spans="1:8" x14ac:dyDescent="0.25">
      <c r="A3868">
        <v>7724</v>
      </c>
      <c r="B3868">
        <v>0</v>
      </c>
      <c r="C3868">
        <v>-9</v>
      </c>
      <c r="D3868">
        <v>0</v>
      </c>
      <c r="E3868">
        <v>-2</v>
      </c>
      <c r="F3868">
        <v>-4</v>
      </c>
      <c r="G3868">
        <v>-1</v>
      </c>
      <c r="H3868" s="2">
        <f>H3867+$H$2*(Table1[[#This Row],[debug'[0']]]-H3867)</f>
        <v>-1.7468945578154091</v>
      </c>
    </row>
    <row r="3869" spans="1:8" x14ac:dyDescent="0.25">
      <c r="A3869">
        <v>7726</v>
      </c>
      <c r="B3869">
        <v>-1</v>
      </c>
      <c r="C3869">
        <v>-9</v>
      </c>
      <c r="D3869">
        <v>0</v>
      </c>
      <c r="E3869">
        <v>-2</v>
      </c>
      <c r="F3869">
        <v>-5</v>
      </c>
      <c r="G3869">
        <v>-1</v>
      </c>
      <c r="H3869" s="2">
        <f>H3868+$H$2*(Table1[[#This Row],[debug'[0']]]-H3868)</f>
        <v>-1.6765014041402366</v>
      </c>
    </row>
    <row r="3870" spans="1:8" x14ac:dyDescent="0.25">
      <c r="A3870">
        <v>7728</v>
      </c>
      <c r="B3870">
        <v>0</v>
      </c>
      <c r="C3870">
        <v>-7</v>
      </c>
      <c r="D3870">
        <v>0</v>
      </c>
      <c r="E3870">
        <v>-2</v>
      </c>
      <c r="F3870">
        <v>-5</v>
      </c>
      <c r="G3870">
        <v>-1</v>
      </c>
      <c r="H3870" s="2">
        <f>H3869+$H$2*(Table1[[#This Row],[debug'[0']]]-H3869)</f>
        <v>-1.5184948692908384</v>
      </c>
    </row>
    <row r="3871" spans="1:8" x14ac:dyDescent="0.25">
      <c r="A3871">
        <v>7730</v>
      </c>
      <c r="B3871">
        <v>0</v>
      </c>
      <c r="C3871">
        <v>-5</v>
      </c>
      <c r="D3871">
        <v>-1</v>
      </c>
      <c r="E3871">
        <v>-2</v>
      </c>
      <c r="F3871">
        <v>-5</v>
      </c>
      <c r="G3871">
        <v>-1</v>
      </c>
      <c r="H3871" s="2">
        <f>H3870+$H$2*(Table1[[#This Row],[debug'[0']]]-H3870)</f>
        <v>-1.3753800995145018</v>
      </c>
    </row>
    <row r="3872" spans="1:8" x14ac:dyDescent="0.25">
      <c r="A3872">
        <v>7732</v>
      </c>
      <c r="B3872">
        <v>-1</v>
      </c>
      <c r="C3872">
        <v>-2</v>
      </c>
      <c r="D3872">
        <v>-1</v>
      </c>
      <c r="E3872">
        <v>-2</v>
      </c>
      <c r="F3872">
        <v>-5</v>
      </c>
      <c r="G3872">
        <v>-1</v>
      </c>
      <c r="H3872" s="2">
        <f>H3871+$H$2*(Table1[[#This Row],[debug'[0']]]-H3871)</f>
        <v>-1.3400013586263448</v>
      </c>
    </row>
    <row r="3873" spans="1:8" x14ac:dyDescent="0.25">
      <c r="A3873">
        <v>7734</v>
      </c>
      <c r="B3873">
        <v>-1</v>
      </c>
      <c r="C3873">
        <v>-1</v>
      </c>
      <c r="D3873">
        <v>-1</v>
      </c>
      <c r="E3873">
        <v>-2</v>
      </c>
      <c r="F3873">
        <v>-6</v>
      </c>
      <c r="G3873">
        <v>-1</v>
      </c>
      <c r="H3873" s="2">
        <f>H3872+$H$2*(Table1[[#This Row],[debug'[0']]]-H3872)</f>
        <v>-1.3079569855122126</v>
      </c>
    </row>
    <row r="3874" spans="1:8" x14ac:dyDescent="0.25">
      <c r="A3874">
        <v>7736</v>
      </c>
      <c r="B3874">
        <v>0</v>
      </c>
      <c r="C3874">
        <v>1</v>
      </c>
      <c r="D3874">
        <v>-1</v>
      </c>
      <c r="E3874">
        <v>-2</v>
      </c>
      <c r="F3874">
        <v>-6</v>
      </c>
      <c r="G3874">
        <v>-1</v>
      </c>
      <c r="H3874" s="2">
        <f>H3873+$H$2*(Table1[[#This Row],[debug'[0']]]-H3873)</f>
        <v>-1.184684943805314</v>
      </c>
    </row>
    <row r="3875" spans="1:8" x14ac:dyDescent="0.25">
      <c r="A3875">
        <v>7738</v>
      </c>
      <c r="B3875">
        <v>-1</v>
      </c>
      <c r="C3875">
        <v>2</v>
      </c>
      <c r="D3875">
        <v>-1</v>
      </c>
      <c r="E3875">
        <v>-2</v>
      </c>
      <c r="F3875">
        <v>-6</v>
      </c>
      <c r="G3875">
        <v>-1</v>
      </c>
      <c r="H3875" s="2">
        <f>H3874+$H$2*(Table1[[#This Row],[debug'[0']]]-H3874)</f>
        <v>-1.1672787979246915</v>
      </c>
    </row>
    <row r="3876" spans="1:8" x14ac:dyDescent="0.25">
      <c r="A3876">
        <v>7740</v>
      </c>
      <c r="B3876">
        <v>0</v>
      </c>
      <c r="C3876">
        <v>3</v>
      </c>
      <c r="D3876">
        <v>-1</v>
      </c>
      <c r="E3876">
        <v>-2</v>
      </c>
      <c r="F3876">
        <v>-6</v>
      </c>
      <c r="G3876">
        <v>-1</v>
      </c>
      <c r="H3876" s="2">
        <f>H3875+$H$2*(Table1[[#This Row],[debug'[0']]]-H3875)</f>
        <v>-1.0572653630371514</v>
      </c>
    </row>
    <row r="3877" spans="1:8" x14ac:dyDescent="0.25">
      <c r="A3877">
        <v>7742</v>
      </c>
      <c r="B3877">
        <v>0</v>
      </c>
      <c r="C3877">
        <v>4</v>
      </c>
      <c r="D3877">
        <v>0</v>
      </c>
      <c r="E3877">
        <v>-1</v>
      </c>
      <c r="F3877">
        <v>-5</v>
      </c>
      <c r="G3877">
        <v>-1</v>
      </c>
      <c r="H3877" s="2">
        <f>H3876+$H$2*(Table1[[#This Row],[debug'[0']]]-H3876)</f>
        <v>-0.95762045011477759</v>
      </c>
    </row>
    <row r="3878" spans="1:8" x14ac:dyDescent="0.25">
      <c r="A3878">
        <v>7744</v>
      </c>
      <c r="B3878">
        <v>0</v>
      </c>
      <c r="C3878">
        <v>4</v>
      </c>
      <c r="D3878">
        <v>0</v>
      </c>
      <c r="E3878">
        <v>-1</v>
      </c>
      <c r="F3878">
        <v>-5</v>
      </c>
      <c r="G3878">
        <v>-1</v>
      </c>
      <c r="H3878" s="2">
        <f>H3877+$H$2*(Table1[[#This Row],[debug'[0']]]-H3877)</f>
        <v>-0.86736684898453953</v>
      </c>
    </row>
    <row r="3879" spans="1:8" x14ac:dyDescent="0.25">
      <c r="A3879">
        <v>7746</v>
      </c>
      <c r="B3879">
        <v>1</v>
      </c>
      <c r="C3879">
        <v>3</v>
      </c>
      <c r="D3879">
        <v>1</v>
      </c>
      <c r="E3879">
        <v>-1</v>
      </c>
      <c r="F3879">
        <v>-5</v>
      </c>
      <c r="G3879">
        <v>-1</v>
      </c>
      <c r="H3879" s="2">
        <f>H3878+$H$2*(Table1[[#This Row],[debug'[0']]]-H3878)</f>
        <v>-0.69137166975473097</v>
      </c>
    </row>
    <row r="3880" spans="1:8" x14ac:dyDescent="0.25">
      <c r="A3880">
        <v>7748</v>
      </c>
      <c r="B3880">
        <v>-1</v>
      </c>
      <c r="C3880">
        <v>5</v>
      </c>
      <c r="D3880">
        <v>1</v>
      </c>
      <c r="E3880">
        <v>-1</v>
      </c>
      <c r="F3880">
        <v>-4</v>
      </c>
      <c r="G3880">
        <v>-1</v>
      </c>
      <c r="H3880" s="2">
        <f>H3879+$H$2*(Table1[[#This Row],[debug'[0']]]-H3879)</f>
        <v>-0.72045920460437762</v>
      </c>
    </row>
    <row r="3881" spans="1:8" x14ac:dyDescent="0.25">
      <c r="A3881">
        <v>7750</v>
      </c>
      <c r="B3881">
        <v>0</v>
      </c>
      <c r="C3881">
        <v>6</v>
      </c>
      <c r="D3881">
        <v>1</v>
      </c>
      <c r="E3881">
        <v>-1</v>
      </c>
      <c r="F3881">
        <v>-3</v>
      </c>
      <c r="G3881">
        <v>-1</v>
      </c>
      <c r="H3881" s="2">
        <f>H3880+$H$2*(Table1[[#This Row],[debug'[0']]]-H3880)</f>
        <v>-0.65255752427248992</v>
      </c>
    </row>
    <row r="3882" spans="1:8" x14ac:dyDescent="0.25">
      <c r="A3882">
        <v>7752</v>
      </c>
      <c r="B3882">
        <v>0</v>
      </c>
      <c r="C3882">
        <v>6</v>
      </c>
      <c r="D3882">
        <v>0</v>
      </c>
      <c r="E3882">
        <v>-1</v>
      </c>
      <c r="F3882">
        <v>-3</v>
      </c>
      <c r="G3882">
        <v>-1</v>
      </c>
      <c r="H3882" s="2">
        <f>H3881+$H$2*(Table1[[#This Row],[debug'[0']]]-H3881)</f>
        <v>-0.59105542654351395</v>
      </c>
    </row>
    <row r="3883" spans="1:8" x14ac:dyDescent="0.25">
      <c r="A3883">
        <v>7754</v>
      </c>
      <c r="B3883">
        <v>0</v>
      </c>
      <c r="C3883">
        <v>8</v>
      </c>
      <c r="D3883">
        <v>-1</v>
      </c>
      <c r="E3883">
        <v>-1</v>
      </c>
      <c r="F3883">
        <v>-2</v>
      </c>
      <c r="G3883">
        <v>-1</v>
      </c>
      <c r="H3883" s="2">
        <f>H3882+$H$2*(Table1[[#This Row],[debug'[0']]]-H3882)</f>
        <v>-0.53534976496670938</v>
      </c>
    </row>
    <row r="3884" spans="1:8" x14ac:dyDescent="0.25">
      <c r="A3884">
        <v>7756</v>
      </c>
      <c r="B3884">
        <v>1</v>
      </c>
      <c r="C3884">
        <v>8</v>
      </c>
      <c r="D3884">
        <v>-1</v>
      </c>
      <c r="E3884">
        <v>-1</v>
      </c>
      <c r="F3884">
        <v>-2</v>
      </c>
      <c r="G3884">
        <v>-1</v>
      </c>
      <c r="H3884" s="2">
        <f>H3883+$H$2*(Table1[[#This Row],[debug'[0']]]-H3883)</f>
        <v>-0.3906464586974025</v>
      </c>
    </row>
    <row r="3885" spans="1:8" x14ac:dyDescent="0.25">
      <c r="A3885">
        <v>7758</v>
      </c>
      <c r="B3885">
        <v>0</v>
      </c>
      <c r="C3885">
        <v>9</v>
      </c>
      <c r="D3885">
        <v>-2</v>
      </c>
      <c r="E3885">
        <v>-1</v>
      </c>
      <c r="F3885">
        <v>-1</v>
      </c>
      <c r="G3885">
        <v>-1</v>
      </c>
      <c r="H3885" s="2">
        <f>H3884+$H$2*(Table1[[#This Row],[debug'[0']]]-H3884)</f>
        <v>-0.35382889735356365</v>
      </c>
    </row>
    <row r="3886" spans="1:8" x14ac:dyDescent="0.25">
      <c r="A3886">
        <v>7760</v>
      </c>
      <c r="B3886">
        <v>0</v>
      </c>
      <c r="C3886">
        <v>8</v>
      </c>
      <c r="D3886">
        <v>-2</v>
      </c>
      <c r="E3886">
        <v>-1</v>
      </c>
      <c r="F3886">
        <v>0</v>
      </c>
      <c r="G3886">
        <v>-1</v>
      </c>
      <c r="H3886" s="2">
        <f>H3885+$H$2*(Table1[[#This Row],[debug'[0']]]-H3885)</f>
        <v>-0.32048130941695169</v>
      </c>
    </row>
    <row r="3887" spans="1:8" x14ac:dyDescent="0.25">
      <c r="A3887">
        <v>7762</v>
      </c>
      <c r="B3887">
        <v>0</v>
      </c>
      <c r="C3887">
        <v>8</v>
      </c>
      <c r="D3887">
        <v>-2</v>
      </c>
      <c r="E3887">
        <v>-1</v>
      </c>
      <c r="F3887">
        <v>1</v>
      </c>
      <c r="G3887">
        <v>-1</v>
      </c>
      <c r="H3887" s="2">
        <f>H3886+$H$2*(Table1[[#This Row],[debug'[0']]]-H3886)</f>
        <v>-0.29027665759863769</v>
      </c>
    </row>
    <row r="3888" spans="1:8" x14ac:dyDescent="0.25">
      <c r="A3888">
        <v>7764</v>
      </c>
      <c r="B3888">
        <v>-1</v>
      </c>
      <c r="C3888">
        <v>8</v>
      </c>
      <c r="D3888">
        <v>0</v>
      </c>
      <c r="E3888">
        <v>-1</v>
      </c>
      <c r="F3888">
        <v>1</v>
      </c>
      <c r="G3888">
        <v>0</v>
      </c>
      <c r="H3888" s="2">
        <f>H3887+$H$2*(Table1[[#This Row],[debug'[0']]]-H3887)</f>
        <v>-0.35716650675571709</v>
      </c>
    </row>
    <row r="3889" spans="1:8" x14ac:dyDescent="0.25">
      <c r="A3889">
        <v>7766</v>
      </c>
      <c r="B3889">
        <v>-1</v>
      </c>
      <c r="C3889">
        <v>7</v>
      </c>
      <c r="D3889">
        <v>1</v>
      </c>
      <c r="E3889">
        <v>0</v>
      </c>
      <c r="F3889">
        <v>2</v>
      </c>
      <c r="G3889">
        <v>0</v>
      </c>
      <c r="H3889" s="2">
        <f>H3888+$H$2*(Table1[[#This Row],[debug'[0']]]-H3888)</f>
        <v>-0.41775213615144818</v>
      </c>
    </row>
    <row r="3890" spans="1:8" x14ac:dyDescent="0.25">
      <c r="A3890">
        <v>7768</v>
      </c>
      <c r="B3890">
        <v>-2</v>
      </c>
      <c r="C3890">
        <v>7</v>
      </c>
      <c r="D3890">
        <v>1</v>
      </c>
      <c r="E3890">
        <v>0</v>
      </c>
      <c r="F3890">
        <v>3</v>
      </c>
      <c r="G3890">
        <v>0</v>
      </c>
      <c r="H3890" s="2">
        <f>H3889+$H$2*(Table1[[#This Row],[debug'[0']]]-H3889)</f>
        <v>-0.56687548410819077</v>
      </c>
    </row>
    <row r="3891" spans="1:8" x14ac:dyDescent="0.25">
      <c r="A3891">
        <v>7770</v>
      </c>
      <c r="B3891">
        <v>0</v>
      </c>
      <c r="C3891">
        <v>6</v>
      </c>
      <c r="D3891">
        <v>1</v>
      </c>
      <c r="E3891">
        <v>0</v>
      </c>
      <c r="F3891">
        <v>3</v>
      </c>
      <c r="G3891">
        <v>0</v>
      </c>
      <c r="H3891" s="2">
        <f>H3890+$H$2*(Table1[[#This Row],[debug'[0']]]-H3890)</f>
        <v>-0.51344872841695732</v>
      </c>
    </row>
    <row r="3892" spans="1:8" x14ac:dyDescent="0.25">
      <c r="A3892">
        <v>7772</v>
      </c>
      <c r="B3892">
        <v>0</v>
      </c>
      <c r="C3892">
        <v>6</v>
      </c>
      <c r="D3892">
        <v>1</v>
      </c>
      <c r="E3892">
        <v>0</v>
      </c>
      <c r="F3892">
        <v>4</v>
      </c>
      <c r="G3892">
        <v>0</v>
      </c>
      <c r="H3892" s="2">
        <f>H3891+$H$2*(Table1[[#This Row],[debug'[0']]]-H3891)</f>
        <v>-0.4650573258212653</v>
      </c>
    </row>
    <row r="3893" spans="1:8" x14ac:dyDescent="0.25">
      <c r="A3893">
        <v>7774</v>
      </c>
      <c r="B3893">
        <v>0</v>
      </c>
      <c r="C3893">
        <v>7</v>
      </c>
      <c r="D3893">
        <v>1</v>
      </c>
      <c r="E3893">
        <v>0</v>
      </c>
      <c r="F3893">
        <v>4</v>
      </c>
      <c r="G3893">
        <v>0</v>
      </c>
      <c r="H3893" s="2">
        <f>H3892+$H$2*(Table1[[#This Row],[debug'[0']]]-H3892)</f>
        <v>-0.42122670547231922</v>
      </c>
    </row>
    <row r="3894" spans="1:8" x14ac:dyDescent="0.25">
      <c r="A3894">
        <v>7776</v>
      </c>
      <c r="B3894">
        <v>1</v>
      </c>
      <c r="C3894">
        <v>6</v>
      </c>
      <c r="D3894">
        <v>-1</v>
      </c>
      <c r="E3894">
        <v>0</v>
      </c>
      <c r="F3894">
        <v>5</v>
      </c>
      <c r="G3894">
        <v>0</v>
      </c>
      <c r="H3894" s="2">
        <f>H3893+$H$2*(Table1[[#This Row],[debug'[0']]]-H3893)</f>
        <v>-0.28727924416239536</v>
      </c>
    </row>
    <row r="3895" spans="1:8" x14ac:dyDescent="0.25">
      <c r="A3895">
        <v>7778</v>
      </c>
      <c r="B3895">
        <v>-1</v>
      </c>
      <c r="C3895">
        <v>6</v>
      </c>
      <c r="D3895">
        <v>-2</v>
      </c>
      <c r="E3895">
        <v>0</v>
      </c>
      <c r="F3895">
        <v>5</v>
      </c>
      <c r="G3895">
        <v>0</v>
      </c>
      <c r="H3895" s="2">
        <f>H3894+$H$2*(Table1[[#This Row],[debug'[0']]]-H3894)</f>
        <v>-0.35445159288040684</v>
      </c>
    </row>
    <row r="3896" spans="1:8" x14ac:dyDescent="0.25">
      <c r="A3896">
        <v>7780</v>
      </c>
      <c r="B3896">
        <v>-1</v>
      </c>
      <c r="C3896">
        <v>5</v>
      </c>
      <c r="D3896">
        <v>-3</v>
      </c>
      <c r="E3896">
        <v>0</v>
      </c>
      <c r="F3896">
        <v>5</v>
      </c>
      <c r="G3896">
        <v>0</v>
      </c>
      <c r="H3896" s="2">
        <f>H3895+$H$2*(Table1[[#This Row],[debug'[0']]]-H3895)</f>
        <v>-0.41529309688071203</v>
      </c>
    </row>
    <row r="3897" spans="1:8" x14ac:dyDescent="0.25">
      <c r="A3897">
        <v>7782</v>
      </c>
      <c r="B3897">
        <v>-3</v>
      </c>
      <c r="C3897">
        <v>4</v>
      </c>
      <c r="D3897">
        <v>-4</v>
      </c>
      <c r="E3897">
        <v>-1</v>
      </c>
      <c r="F3897">
        <v>6</v>
      </c>
      <c r="G3897">
        <v>-1</v>
      </c>
      <c r="H3897" s="2">
        <f>H3896+$H$2*(Table1[[#This Row],[debug'[0']]]-H3896)</f>
        <v>-0.65889598343638345</v>
      </c>
    </row>
    <row r="3898" spans="1:8" x14ac:dyDescent="0.25">
      <c r="A3898">
        <v>7784</v>
      </c>
      <c r="B3898">
        <v>-3</v>
      </c>
      <c r="C3898">
        <v>1</v>
      </c>
      <c r="D3898">
        <v>-3</v>
      </c>
      <c r="E3898">
        <v>-1</v>
      </c>
      <c r="F3898">
        <v>6</v>
      </c>
      <c r="G3898">
        <v>0</v>
      </c>
      <c r="H3898" s="2">
        <f>H3897+$H$2*(Table1[[#This Row],[debug'[0']]]-H3897)</f>
        <v>-0.87953983882815789</v>
      </c>
    </row>
    <row r="3899" spans="1:8" x14ac:dyDescent="0.25">
      <c r="A3899">
        <v>7786</v>
      </c>
      <c r="B3899">
        <v>-1</v>
      </c>
      <c r="C3899">
        <v>0</v>
      </c>
      <c r="D3899">
        <v>-2</v>
      </c>
      <c r="E3899">
        <v>0</v>
      </c>
      <c r="F3899">
        <v>6</v>
      </c>
      <c r="G3899">
        <v>0</v>
      </c>
      <c r="H3899" s="2">
        <f>H3898+$H$2*(Table1[[#This Row],[debug'[0']]]-H3898)</f>
        <v>-0.89089294154978893</v>
      </c>
    </row>
    <row r="3900" spans="1:8" x14ac:dyDescent="0.25">
      <c r="A3900">
        <v>7788</v>
      </c>
      <c r="B3900">
        <v>-1</v>
      </c>
      <c r="C3900">
        <v>-2</v>
      </c>
      <c r="D3900">
        <v>-1</v>
      </c>
      <c r="E3900">
        <v>0</v>
      </c>
      <c r="F3900">
        <v>5</v>
      </c>
      <c r="G3900">
        <v>-1</v>
      </c>
      <c r="H3900" s="2">
        <f>H3899+$H$2*(Table1[[#This Row],[debug'[0']]]-H3899)</f>
        <v>-0.90117603954824821</v>
      </c>
    </row>
    <row r="3901" spans="1:8" x14ac:dyDescent="0.25">
      <c r="A3901">
        <v>7790</v>
      </c>
      <c r="B3901">
        <v>0</v>
      </c>
      <c r="C3901">
        <v>-4</v>
      </c>
      <c r="D3901">
        <v>0</v>
      </c>
      <c r="E3901">
        <v>0</v>
      </c>
      <c r="F3901">
        <v>5</v>
      </c>
      <c r="G3901">
        <v>-1</v>
      </c>
      <c r="H3901" s="2">
        <f>H3900+$H$2*(Table1[[#This Row],[debug'[0']]]-H3900)</f>
        <v>-0.81624219878517057</v>
      </c>
    </row>
    <row r="3902" spans="1:8" x14ac:dyDescent="0.25">
      <c r="A3902">
        <v>7792</v>
      </c>
      <c r="B3902">
        <v>-1</v>
      </c>
      <c r="C3902">
        <v>-4</v>
      </c>
      <c r="D3902">
        <v>1</v>
      </c>
      <c r="E3902">
        <v>-1</v>
      </c>
      <c r="F3902">
        <v>5</v>
      </c>
      <c r="G3902">
        <v>-1</v>
      </c>
      <c r="H3902" s="2">
        <f>H3901+$H$2*(Table1[[#This Row],[debug'[0']]]-H3901)</f>
        <v>-0.83356096353526021</v>
      </c>
    </row>
    <row r="3903" spans="1:8" x14ac:dyDescent="0.25">
      <c r="A3903">
        <v>7794</v>
      </c>
      <c r="B3903">
        <v>-1</v>
      </c>
      <c r="C3903">
        <v>-4</v>
      </c>
      <c r="D3903">
        <v>2</v>
      </c>
      <c r="E3903">
        <v>-1</v>
      </c>
      <c r="F3903">
        <v>5</v>
      </c>
      <c r="G3903">
        <v>-1</v>
      </c>
      <c r="H3903" s="2">
        <f>H3902+$H$2*(Table1[[#This Row],[debug'[0']]]-H3902)</f>
        <v>-0.84924747316210591</v>
      </c>
    </row>
    <row r="3904" spans="1:8" x14ac:dyDescent="0.25">
      <c r="A3904">
        <v>7796</v>
      </c>
      <c r="B3904">
        <v>-2</v>
      </c>
      <c r="C3904">
        <v>-4</v>
      </c>
      <c r="D3904">
        <v>1</v>
      </c>
      <c r="E3904">
        <v>-1</v>
      </c>
      <c r="F3904">
        <v>4</v>
      </c>
      <c r="G3904">
        <v>-1</v>
      </c>
      <c r="H3904" s="2">
        <f>H3903+$H$2*(Table1[[#This Row],[debug'[0']]]-H3903)</f>
        <v>-0.95770334369452048</v>
      </c>
    </row>
    <row r="3905" spans="1:8" x14ac:dyDescent="0.25">
      <c r="A3905">
        <v>7798</v>
      </c>
      <c r="B3905">
        <v>-3</v>
      </c>
      <c r="C3905">
        <v>-3</v>
      </c>
      <c r="D3905">
        <v>0</v>
      </c>
      <c r="E3905">
        <v>-1</v>
      </c>
      <c r="F3905">
        <v>4</v>
      </c>
      <c r="G3905">
        <v>-1</v>
      </c>
      <c r="H3905" s="2">
        <f>H3904+$H$2*(Table1[[#This Row],[debug'[0']]]-H3904)</f>
        <v>-1.1501852688515293</v>
      </c>
    </row>
    <row r="3906" spans="1:8" x14ac:dyDescent="0.25">
      <c r="A3906">
        <v>7800</v>
      </c>
      <c r="B3906">
        <v>-3</v>
      </c>
      <c r="C3906">
        <v>-4</v>
      </c>
      <c r="D3906">
        <v>-1</v>
      </c>
      <c r="E3906">
        <v>-1</v>
      </c>
      <c r="F3906">
        <v>3</v>
      </c>
      <c r="G3906">
        <v>-1</v>
      </c>
      <c r="H3906" s="2">
        <f>H3905+$H$2*(Table1[[#This Row],[debug'[0']]]-H3905)</f>
        <v>-1.3245261999478757</v>
      </c>
    </row>
    <row r="3907" spans="1:8" x14ac:dyDescent="0.25">
      <c r="A3907">
        <v>7802</v>
      </c>
      <c r="B3907">
        <v>-3</v>
      </c>
      <c r="C3907">
        <v>-6</v>
      </c>
      <c r="D3907">
        <v>-2</v>
      </c>
      <c r="E3907">
        <v>-1</v>
      </c>
      <c r="F3907">
        <v>2</v>
      </c>
      <c r="G3907">
        <v>-1</v>
      </c>
      <c r="H3907" s="2">
        <f>H3906+$H$2*(Table1[[#This Row],[debug'[0']]]-H3906)</f>
        <v>-1.4824358853936535</v>
      </c>
    </row>
    <row r="3908" spans="1:8" x14ac:dyDescent="0.25">
      <c r="A3908">
        <v>7804</v>
      </c>
      <c r="B3908">
        <v>-2</v>
      </c>
      <c r="C3908">
        <v>-8</v>
      </c>
      <c r="D3908">
        <v>-1</v>
      </c>
      <c r="E3908">
        <v>-1</v>
      </c>
      <c r="F3908">
        <v>2</v>
      </c>
      <c r="G3908">
        <v>-1</v>
      </c>
      <c r="H3908" s="2">
        <f>H3907+$H$2*(Table1[[#This Row],[debug'[0']]]-H3907)</f>
        <v>-1.5312151539999235</v>
      </c>
    </row>
    <row r="3909" spans="1:8" x14ac:dyDescent="0.25">
      <c r="A3909">
        <v>7806</v>
      </c>
      <c r="B3909">
        <v>-3</v>
      </c>
      <c r="C3909">
        <v>-9</v>
      </c>
      <c r="D3909">
        <v>-1</v>
      </c>
      <c r="E3909">
        <v>-1</v>
      </c>
      <c r="F3909">
        <v>1</v>
      </c>
      <c r="G3909">
        <v>-1</v>
      </c>
      <c r="H3909" s="2">
        <f>H3908+$H$2*(Table1[[#This Row],[debug'[0']]]-H3908)</f>
        <v>-1.6696448644568591</v>
      </c>
    </row>
    <row r="3910" spans="1:8" x14ac:dyDescent="0.25">
      <c r="A3910">
        <v>7808</v>
      </c>
      <c r="B3910">
        <v>-3</v>
      </c>
      <c r="C3910">
        <v>-10</v>
      </c>
      <c r="D3910">
        <v>-1</v>
      </c>
      <c r="E3910">
        <v>-1</v>
      </c>
      <c r="F3910">
        <v>0</v>
      </c>
      <c r="G3910">
        <v>-1</v>
      </c>
      <c r="H3910" s="2">
        <f>H3909+$H$2*(Table1[[#This Row],[debug'[0']]]-H3909)</f>
        <v>-1.7950278820714927</v>
      </c>
    </row>
    <row r="3911" spans="1:8" x14ac:dyDescent="0.25">
      <c r="A3911">
        <v>7810</v>
      </c>
      <c r="B3911">
        <v>-2</v>
      </c>
      <c r="C3911">
        <v>-12</v>
      </c>
      <c r="D3911">
        <v>1</v>
      </c>
      <c r="E3911">
        <v>-1</v>
      </c>
      <c r="F3911">
        <v>-1</v>
      </c>
      <c r="G3911">
        <v>-1</v>
      </c>
      <c r="H3911" s="2">
        <f>H3910+$H$2*(Table1[[#This Row],[debug'[0']]]-H3910)</f>
        <v>-1.8143460490677408</v>
      </c>
    </row>
    <row r="3912" spans="1:8" x14ac:dyDescent="0.25">
      <c r="A3912">
        <v>7812</v>
      </c>
      <c r="B3912">
        <v>-3</v>
      </c>
      <c r="C3912">
        <v>-11</v>
      </c>
      <c r="D3912">
        <v>1</v>
      </c>
      <c r="E3912">
        <v>-2</v>
      </c>
      <c r="F3912">
        <v>-1</v>
      </c>
      <c r="G3912">
        <v>-1</v>
      </c>
      <c r="H3912" s="2">
        <f>H3911+$H$2*(Table1[[#This Row],[debug'[0']]]-H3911)</f>
        <v>-1.9260913013261958</v>
      </c>
    </row>
    <row r="3913" spans="1:8" x14ac:dyDescent="0.25">
      <c r="A3913">
        <v>7814</v>
      </c>
      <c r="B3913">
        <v>-3</v>
      </c>
      <c r="C3913">
        <v>-11</v>
      </c>
      <c r="D3913">
        <v>1</v>
      </c>
      <c r="E3913">
        <v>-2</v>
      </c>
      <c r="F3913">
        <v>-2</v>
      </c>
      <c r="G3913">
        <v>-1</v>
      </c>
      <c r="H3913" s="2">
        <f>H3912+$H$2*(Table1[[#This Row],[debug'[0']]]-H3912)</f>
        <v>-2.0273048116775896</v>
      </c>
    </row>
    <row r="3914" spans="1:8" x14ac:dyDescent="0.25">
      <c r="A3914">
        <v>7816</v>
      </c>
      <c r="B3914">
        <v>-2</v>
      </c>
      <c r="C3914">
        <v>-9</v>
      </c>
      <c r="D3914">
        <v>1</v>
      </c>
      <c r="E3914">
        <v>-2</v>
      </c>
      <c r="F3914">
        <v>-3</v>
      </c>
      <c r="G3914">
        <v>-1</v>
      </c>
      <c r="H3914" s="2">
        <f>H3913+$H$2*(Table1[[#This Row],[debug'[0']]]-H3913)</f>
        <v>-2.0247313938043705</v>
      </c>
    </row>
    <row r="3915" spans="1:8" x14ac:dyDescent="0.25">
      <c r="A3915">
        <v>7818</v>
      </c>
      <c r="B3915">
        <v>-3</v>
      </c>
      <c r="C3915">
        <v>-5</v>
      </c>
      <c r="D3915">
        <v>0</v>
      </c>
      <c r="E3915">
        <v>-2</v>
      </c>
      <c r="F3915">
        <v>-3</v>
      </c>
      <c r="G3915">
        <v>0</v>
      </c>
      <c r="H3915" s="2">
        <f>H3914+$H$2*(Table1[[#This Row],[debug'[0']]]-H3914)</f>
        <v>-2.1166482944593987</v>
      </c>
    </row>
    <row r="3916" spans="1:8" x14ac:dyDescent="0.25">
      <c r="A3916">
        <v>7820</v>
      </c>
      <c r="B3916">
        <v>-3</v>
      </c>
      <c r="C3916">
        <v>-3</v>
      </c>
      <c r="D3916">
        <v>-1</v>
      </c>
      <c r="E3916">
        <v>-2</v>
      </c>
      <c r="F3916">
        <v>-4</v>
      </c>
      <c r="G3916">
        <v>0</v>
      </c>
      <c r="H3916" s="2">
        <f>H3915+$H$2*(Table1[[#This Row],[debug'[0']]]-H3915)</f>
        <v>-2.1999022313192698</v>
      </c>
    </row>
    <row r="3917" spans="1:8" x14ac:dyDescent="0.25">
      <c r="A3917">
        <v>7822</v>
      </c>
      <c r="B3917">
        <v>-4</v>
      </c>
      <c r="C3917">
        <v>-3</v>
      </c>
      <c r="D3917">
        <v>-2</v>
      </c>
      <c r="E3917">
        <v>-2</v>
      </c>
      <c r="F3917">
        <v>-5</v>
      </c>
      <c r="G3917">
        <v>0</v>
      </c>
      <c r="H3917" s="2">
        <f>H3916+$H$2*(Table1[[#This Row],[debug'[0']]]-H3916)</f>
        <v>-2.3695574490941924</v>
      </c>
    </row>
    <row r="3918" spans="1:8" x14ac:dyDescent="0.25">
      <c r="A3918">
        <v>7824</v>
      </c>
      <c r="B3918">
        <v>-5</v>
      </c>
      <c r="C3918">
        <v>-3</v>
      </c>
      <c r="D3918">
        <v>-3</v>
      </c>
      <c r="E3918">
        <v>-2</v>
      </c>
      <c r="F3918">
        <v>-5</v>
      </c>
      <c r="G3918">
        <v>0</v>
      </c>
      <c r="H3918" s="2">
        <f>H3917+$H$2*(Table1[[#This Row],[debug'[0']]]-H3917)</f>
        <v>-2.617470818902663</v>
      </c>
    </row>
    <row r="3919" spans="1:8" x14ac:dyDescent="0.25">
      <c r="A3919">
        <v>7826</v>
      </c>
      <c r="B3919">
        <v>-3</v>
      </c>
      <c r="C3919">
        <v>-3</v>
      </c>
      <c r="D3919">
        <v>-4</v>
      </c>
      <c r="E3919">
        <v>-2</v>
      </c>
      <c r="F3919">
        <v>-5</v>
      </c>
      <c r="G3919">
        <v>-1</v>
      </c>
      <c r="H3919" s="2">
        <f>H3918+$H$2*(Table1[[#This Row],[debug'[0']]]-H3918)</f>
        <v>-2.6535233448562363</v>
      </c>
    </row>
    <row r="3920" spans="1:8" x14ac:dyDescent="0.25">
      <c r="A3920">
        <v>7828</v>
      </c>
      <c r="B3920">
        <v>-4</v>
      </c>
      <c r="C3920">
        <v>-3</v>
      </c>
      <c r="D3920">
        <v>-4</v>
      </c>
      <c r="E3920">
        <v>-2</v>
      </c>
      <c r="F3920">
        <v>-6</v>
      </c>
      <c r="G3920">
        <v>-1</v>
      </c>
      <c r="H3920" s="2">
        <f>H3919+$H$2*(Table1[[#This Row],[debug'[0']]]-H3919)</f>
        <v>-2.7804257798971306</v>
      </c>
    </row>
    <row r="3921" spans="1:8" x14ac:dyDescent="0.25">
      <c r="A3921">
        <v>7830</v>
      </c>
      <c r="B3921">
        <v>-3</v>
      </c>
      <c r="C3921">
        <v>-3</v>
      </c>
      <c r="D3921">
        <v>-3</v>
      </c>
      <c r="E3921">
        <v>-2</v>
      </c>
      <c r="F3921">
        <v>-6</v>
      </c>
      <c r="G3921">
        <v>-1</v>
      </c>
      <c r="H3921" s="2">
        <f>H3920+$H$2*(Table1[[#This Row],[debug'[0']]]-H3920)</f>
        <v>-2.8011201626009172</v>
      </c>
    </row>
    <row r="3922" spans="1:8" x14ac:dyDescent="0.25">
      <c r="A3922">
        <v>7832</v>
      </c>
      <c r="B3922">
        <v>-3</v>
      </c>
      <c r="C3922">
        <v>-4</v>
      </c>
      <c r="D3922">
        <v>-1</v>
      </c>
      <c r="E3922">
        <v>-3</v>
      </c>
      <c r="F3922">
        <v>-6</v>
      </c>
      <c r="G3922">
        <v>-1</v>
      </c>
      <c r="H3922" s="2">
        <f>H3921+$H$2*(Table1[[#This Row],[debug'[0']]]-H3921)</f>
        <v>-2.8198641456845199</v>
      </c>
    </row>
    <row r="3923" spans="1:8" x14ac:dyDescent="0.25">
      <c r="A3923">
        <v>7834</v>
      </c>
      <c r="B3923">
        <v>-3</v>
      </c>
      <c r="C3923">
        <v>-3</v>
      </c>
      <c r="D3923">
        <v>0</v>
      </c>
      <c r="E3923">
        <v>-3</v>
      </c>
      <c r="F3923">
        <v>-6</v>
      </c>
      <c r="G3923">
        <v>-1</v>
      </c>
      <c r="H3923" s="2">
        <f>H3922+$H$2*(Table1[[#This Row],[debug'[0']]]-H3922)</f>
        <v>-2.836841549981489</v>
      </c>
    </row>
    <row r="3924" spans="1:8" x14ac:dyDescent="0.25">
      <c r="A3924">
        <v>7836</v>
      </c>
      <c r="B3924">
        <v>-1</v>
      </c>
      <c r="C3924">
        <v>-2</v>
      </c>
      <c r="D3924">
        <v>0</v>
      </c>
      <c r="E3924">
        <v>-3</v>
      </c>
      <c r="F3924">
        <v>-6</v>
      </c>
      <c r="G3924">
        <v>-1</v>
      </c>
      <c r="H3924" s="2">
        <f>H3923+$H$2*(Table1[[#This Row],[debug'[0']]]-H3923)</f>
        <v>-2.6637233124045787</v>
      </c>
    </row>
    <row r="3925" spans="1:8" x14ac:dyDescent="0.25">
      <c r="A3925">
        <v>7838</v>
      </c>
      <c r="B3925">
        <v>-1</v>
      </c>
      <c r="C3925">
        <v>2</v>
      </c>
      <c r="D3925">
        <v>-1</v>
      </c>
      <c r="E3925">
        <v>-3</v>
      </c>
      <c r="F3925">
        <v>-5</v>
      </c>
      <c r="G3925">
        <v>-1</v>
      </c>
      <c r="H3925" s="2">
        <f>H3924+$H$2*(Table1[[#This Row],[debug'[0']]]-H3924)</f>
        <v>-2.5069210843288898</v>
      </c>
    </row>
    <row r="3926" spans="1:8" x14ac:dyDescent="0.25">
      <c r="A3926">
        <v>7840</v>
      </c>
      <c r="B3926">
        <v>-1</v>
      </c>
      <c r="C3926">
        <v>4</v>
      </c>
      <c r="D3926">
        <v>-1</v>
      </c>
      <c r="E3926">
        <v>-3</v>
      </c>
      <c r="F3926">
        <v>-5</v>
      </c>
      <c r="G3926">
        <v>-1</v>
      </c>
      <c r="H3926" s="2">
        <f>H3925+$H$2*(Table1[[#This Row],[debug'[0']]]-H3925)</f>
        <v>-2.3648971180868736</v>
      </c>
    </row>
    <row r="3927" spans="1:8" x14ac:dyDescent="0.25">
      <c r="A3927">
        <v>7842</v>
      </c>
      <c r="B3927">
        <v>-3</v>
      </c>
      <c r="C3927">
        <v>7</v>
      </c>
      <c r="D3927">
        <v>-3</v>
      </c>
      <c r="E3927">
        <v>-3</v>
      </c>
      <c r="F3927">
        <v>-4</v>
      </c>
      <c r="G3927">
        <v>-1</v>
      </c>
      <c r="H3927" s="2">
        <f>H3926+$H$2*(Table1[[#This Row],[debug'[0']]]-H3926)</f>
        <v>-2.4247541545296332</v>
      </c>
    </row>
    <row r="3928" spans="1:8" x14ac:dyDescent="0.25">
      <c r="A3928">
        <v>7844</v>
      </c>
      <c r="B3928">
        <v>-3</v>
      </c>
      <c r="C3928">
        <v>7</v>
      </c>
      <c r="D3928">
        <v>-4</v>
      </c>
      <c r="E3928">
        <v>-3</v>
      </c>
      <c r="F3928">
        <v>-4</v>
      </c>
      <c r="G3928">
        <v>-1</v>
      </c>
      <c r="H3928" s="2">
        <f>H3927+$H$2*(Table1[[#This Row],[debug'[0']]]-H3927)</f>
        <v>-2.4789697981937659</v>
      </c>
    </row>
    <row r="3929" spans="1:8" x14ac:dyDescent="0.25">
      <c r="A3929">
        <v>7846</v>
      </c>
      <c r="B3929">
        <v>-3</v>
      </c>
      <c r="C3929">
        <v>8</v>
      </c>
      <c r="D3929">
        <v>-3</v>
      </c>
      <c r="E3929">
        <v>-3</v>
      </c>
      <c r="F3929">
        <v>-3</v>
      </c>
      <c r="G3929">
        <v>-1</v>
      </c>
      <c r="H3929" s="2">
        <f>H3928+$H$2*(Table1[[#This Row],[debug'[0']]]-H3928)</f>
        <v>-2.5280757378225522</v>
      </c>
    </row>
    <row r="3930" spans="1:8" x14ac:dyDescent="0.25">
      <c r="A3930">
        <v>7848</v>
      </c>
      <c r="B3930">
        <v>-2</v>
      </c>
      <c r="C3930">
        <v>7</v>
      </c>
      <c r="D3930">
        <v>-4</v>
      </c>
      <c r="E3930">
        <v>-3</v>
      </c>
      <c r="F3930">
        <v>-3</v>
      </c>
      <c r="G3930">
        <v>-1</v>
      </c>
      <c r="H3930" s="2">
        <f>H3929+$H$2*(Table1[[#This Row],[debug'[0']]]-H3929)</f>
        <v>-2.4783057720680821</v>
      </c>
    </row>
    <row r="3931" spans="1:8" x14ac:dyDescent="0.25">
      <c r="A3931">
        <v>7850</v>
      </c>
      <c r="B3931">
        <v>0</v>
      </c>
      <c r="C3931">
        <v>6</v>
      </c>
      <c r="D3931">
        <v>-2</v>
      </c>
      <c r="E3931">
        <v>-2</v>
      </c>
      <c r="F3931">
        <v>-2</v>
      </c>
      <c r="G3931">
        <v>-1</v>
      </c>
      <c r="H3931" s="2">
        <f>H3930+$H$2*(Table1[[#This Row],[debug'[0']]]-H3930)</f>
        <v>-2.2447309558617343</v>
      </c>
    </row>
    <row r="3932" spans="1:8" x14ac:dyDescent="0.25">
      <c r="A3932">
        <v>7852</v>
      </c>
      <c r="B3932">
        <v>0</v>
      </c>
      <c r="C3932">
        <v>6</v>
      </c>
      <c r="D3932">
        <v>0</v>
      </c>
      <c r="E3932">
        <v>-2</v>
      </c>
      <c r="F3932">
        <v>-1</v>
      </c>
      <c r="G3932">
        <v>-1</v>
      </c>
      <c r="H3932" s="2">
        <f>H3931+$H$2*(Table1[[#This Row],[debug'[0']]]-H3931)</f>
        <v>-2.0331700474551098</v>
      </c>
    </row>
    <row r="3933" spans="1:8" x14ac:dyDescent="0.25">
      <c r="A3933">
        <v>7854</v>
      </c>
      <c r="B3933">
        <v>0</v>
      </c>
      <c r="C3933">
        <v>6</v>
      </c>
      <c r="D3933">
        <v>1</v>
      </c>
      <c r="E3933">
        <v>-2</v>
      </c>
      <c r="F3933">
        <v>-1</v>
      </c>
      <c r="G3933">
        <v>-2</v>
      </c>
      <c r="H3933" s="2">
        <f>H3932+$H$2*(Table1[[#This Row],[debug'[0']]]-H3932)</f>
        <v>-1.8415482849175961</v>
      </c>
    </row>
    <row r="3934" spans="1:8" x14ac:dyDescent="0.25">
      <c r="A3934">
        <v>7856</v>
      </c>
      <c r="B3934">
        <v>0</v>
      </c>
      <c r="C3934">
        <v>6</v>
      </c>
      <c r="D3934">
        <v>1</v>
      </c>
      <c r="E3934">
        <v>-2</v>
      </c>
      <c r="F3934">
        <v>0</v>
      </c>
      <c r="G3934">
        <v>-2</v>
      </c>
      <c r="H3934" s="2">
        <f>H3933+$H$2*(Table1[[#This Row],[debug'[0']]]-H3933)</f>
        <v>-1.6679864480237561</v>
      </c>
    </row>
    <row r="3935" spans="1:8" x14ac:dyDescent="0.25">
      <c r="A3935">
        <v>7858</v>
      </c>
      <c r="B3935">
        <v>1</v>
      </c>
      <c r="C3935">
        <v>6</v>
      </c>
      <c r="D3935">
        <v>1</v>
      </c>
      <c r="E3935">
        <v>-2</v>
      </c>
      <c r="F3935">
        <v>1</v>
      </c>
      <c r="G3935">
        <v>-2</v>
      </c>
      <c r="H3935" s="2">
        <f>H3934+$H$2*(Table1[[#This Row],[debug'[0']]]-H3934)</f>
        <v>-1.4165346492740993</v>
      </c>
    </row>
    <row r="3936" spans="1:8" x14ac:dyDescent="0.25">
      <c r="A3936">
        <v>7860</v>
      </c>
      <c r="B3936">
        <v>1</v>
      </c>
      <c r="C3936">
        <v>6</v>
      </c>
      <c r="D3936">
        <v>1</v>
      </c>
      <c r="E3936">
        <v>-2</v>
      </c>
      <c r="F3936">
        <v>2</v>
      </c>
      <c r="G3936">
        <v>-1</v>
      </c>
      <c r="H3936" s="2">
        <f>H3935+$H$2*(Table1[[#This Row],[debug'[0']]]-H3935)</f>
        <v>-1.1887816242349585</v>
      </c>
    </row>
    <row r="3937" spans="1:8" x14ac:dyDescent="0.25">
      <c r="A3937">
        <v>7862</v>
      </c>
      <c r="B3937">
        <v>2</v>
      </c>
      <c r="C3937">
        <v>7</v>
      </c>
      <c r="D3937">
        <v>0</v>
      </c>
      <c r="E3937">
        <v>-2</v>
      </c>
      <c r="F3937">
        <v>2</v>
      </c>
      <c r="G3937">
        <v>-1</v>
      </c>
      <c r="H3937" s="2">
        <f>H3936+$H$2*(Table1[[#This Row],[debug'[0']]]-H3936)</f>
        <v>-0.88824603649699829</v>
      </c>
    </row>
    <row r="3938" spans="1:8" x14ac:dyDescent="0.25">
      <c r="A3938">
        <v>7864</v>
      </c>
      <c r="B3938">
        <v>1</v>
      </c>
      <c r="C3938">
        <v>8</v>
      </c>
      <c r="D3938">
        <v>0</v>
      </c>
      <c r="E3938">
        <v>-1</v>
      </c>
      <c r="F3938">
        <v>3</v>
      </c>
      <c r="G3938">
        <v>-1</v>
      </c>
      <c r="H3938" s="2">
        <f>H3937+$H$2*(Table1[[#This Row],[debug'[0']]]-H3937)</f>
        <v>-0.7102830402041278</v>
      </c>
    </row>
    <row r="3939" spans="1:8" x14ac:dyDescent="0.25">
      <c r="A3939">
        <v>7866</v>
      </c>
      <c r="B3939">
        <v>-1</v>
      </c>
      <c r="C3939">
        <v>8</v>
      </c>
      <c r="D3939">
        <v>0</v>
      </c>
      <c r="E3939">
        <v>-1</v>
      </c>
      <c r="F3939">
        <v>4</v>
      </c>
      <c r="G3939">
        <v>-1</v>
      </c>
      <c r="H3939" s="2">
        <f>H3938+$H$2*(Table1[[#This Row],[debug'[0']]]-H3938)</f>
        <v>-0.73758822037958027</v>
      </c>
    </row>
    <row r="3940" spans="1:8" x14ac:dyDescent="0.25">
      <c r="A3940">
        <v>7868</v>
      </c>
      <c r="B3940">
        <v>-1</v>
      </c>
      <c r="C3940">
        <v>6</v>
      </c>
      <c r="D3940">
        <v>-1</v>
      </c>
      <c r="E3940">
        <v>-1</v>
      </c>
      <c r="F3940">
        <v>4</v>
      </c>
      <c r="G3940">
        <v>-1</v>
      </c>
      <c r="H3940" s="2">
        <f>H3939+$H$2*(Table1[[#This Row],[debug'[0']]]-H3939)</f>
        <v>-0.76231994795170832</v>
      </c>
    </row>
    <row r="3941" spans="1:8" x14ac:dyDescent="0.25">
      <c r="A3941">
        <v>7870</v>
      </c>
      <c r="B3941">
        <v>-2</v>
      </c>
      <c r="C3941">
        <v>5</v>
      </c>
      <c r="D3941">
        <v>-1</v>
      </c>
      <c r="E3941">
        <v>-1</v>
      </c>
      <c r="F3941">
        <v>4</v>
      </c>
      <c r="G3941">
        <v>-1</v>
      </c>
      <c r="H3941" s="2">
        <f>H3940+$H$2*(Table1[[#This Row],[debug'[0']]]-H3940)</f>
        <v>-0.8789685447219947</v>
      </c>
    </row>
    <row r="3942" spans="1:8" x14ac:dyDescent="0.25">
      <c r="A3942">
        <v>7872</v>
      </c>
      <c r="B3942">
        <v>0</v>
      </c>
      <c r="C3942">
        <v>3</v>
      </c>
      <c r="D3942">
        <v>0</v>
      </c>
      <c r="E3942">
        <v>-1</v>
      </c>
      <c r="F3942">
        <v>5</v>
      </c>
      <c r="G3942">
        <v>-1</v>
      </c>
      <c r="H3942" s="2">
        <f>H3941+$H$2*(Table1[[#This Row],[debug'[0']]]-H3941)</f>
        <v>-0.7961277110369408</v>
      </c>
    </row>
    <row r="3943" spans="1:8" x14ac:dyDescent="0.25">
      <c r="A3943">
        <v>7874</v>
      </c>
      <c r="B3943">
        <v>1</v>
      </c>
      <c r="C3943">
        <v>1</v>
      </c>
      <c r="D3943">
        <v>1</v>
      </c>
      <c r="E3943">
        <v>-1</v>
      </c>
      <c r="F3943">
        <v>5</v>
      </c>
      <c r="G3943">
        <v>-1</v>
      </c>
      <c r="H3943" s="2">
        <f>H3942+$H$2*(Table1[[#This Row],[debug'[0']]]-H3942)</f>
        <v>-0.62684666237985964</v>
      </c>
    </row>
    <row r="3944" spans="1:8" x14ac:dyDescent="0.25">
      <c r="A3944">
        <v>7876</v>
      </c>
      <c r="B3944">
        <v>1</v>
      </c>
      <c r="C3944">
        <v>0</v>
      </c>
      <c r="D3944">
        <v>2</v>
      </c>
      <c r="E3944">
        <v>0</v>
      </c>
      <c r="F3944">
        <v>5</v>
      </c>
      <c r="G3944">
        <v>-1</v>
      </c>
      <c r="H3944" s="2">
        <f>H3943+$H$2*(Table1[[#This Row],[debug'[0']]]-H3943)</f>
        <v>-0.47351997668837043</v>
      </c>
    </row>
    <row r="3945" spans="1:8" x14ac:dyDescent="0.25">
      <c r="A3945">
        <v>7878</v>
      </c>
      <c r="B3945">
        <v>0</v>
      </c>
      <c r="C3945">
        <v>1</v>
      </c>
      <c r="D3945">
        <v>1</v>
      </c>
      <c r="E3945">
        <v>0</v>
      </c>
      <c r="F3945">
        <v>5</v>
      </c>
      <c r="G3945">
        <v>0</v>
      </c>
      <c r="H3945" s="2">
        <f>H3944+$H$2*(Table1[[#This Row],[debug'[0']]]-H3944)</f>
        <v>-0.4288917702856046</v>
      </c>
    </row>
    <row r="3946" spans="1:8" x14ac:dyDescent="0.25">
      <c r="A3946">
        <v>7880</v>
      </c>
      <c r="B3946">
        <v>0</v>
      </c>
      <c r="C3946">
        <v>1</v>
      </c>
      <c r="D3946">
        <v>0</v>
      </c>
      <c r="E3946">
        <v>0</v>
      </c>
      <c r="F3946">
        <v>5</v>
      </c>
      <c r="G3946">
        <v>0</v>
      </c>
      <c r="H3946" s="2">
        <f>H3945+$H$2*(Table1[[#This Row],[debug'[0']]]-H3945)</f>
        <v>-0.38846967324417331</v>
      </c>
    </row>
    <row r="3947" spans="1:8" x14ac:dyDescent="0.25">
      <c r="A3947">
        <v>7882</v>
      </c>
      <c r="B3947">
        <v>-2</v>
      </c>
      <c r="C3947">
        <v>1</v>
      </c>
      <c r="D3947">
        <v>1</v>
      </c>
      <c r="E3947">
        <v>0</v>
      </c>
      <c r="F3947">
        <v>5</v>
      </c>
      <c r="G3947">
        <v>0</v>
      </c>
      <c r="H3947" s="2">
        <f>H3946+$H$2*(Table1[[#This Row],[debug'[0']]]-H3946)</f>
        <v>-0.54035282831137121</v>
      </c>
    </row>
    <row r="3948" spans="1:8" x14ac:dyDescent="0.25">
      <c r="A3948">
        <v>7884</v>
      </c>
      <c r="B3948">
        <v>-3</v>
      </c>
      <c r="C3948">
        <v>1</v>
      </c>
      <c r="D3948">
        <v>-1</v>
      </c>
      <c r="E3948">
        <v>0</v>
      </c>
      <c r="F3948">
        <v>5</v>
      </c>
      <c r="G3948">
        <v>0</v>
      </c>
      <c r="H3948" s="2">
        <f>H3947+$H$2*(Table1[[#This Row],[debug'[0']]]-H3947)</f>
        <v>-0.77216911286136847</v>
      </c>
    </row>
    <row r="3949" spans="1:8" x14ac:dyDescent="0.25">
      <c r="A3949">
        <v>7886</v>
      </c>
      <c r="B3949">
        <v>-4</v>
      </c>
      <c r="C3949">
        <v>1</v>
      </c>
      <c r="D3949">
        <v>-1</v>
      </c>
      <c r="E3949">
        <v>0</v>
      </c>
      <c r="F3949">
        <v>4</v>
      </c>
      <c r="G3949">
        <v>0</v>
      </c>
      <c r="H3949" s="2">
        <f>H3948+$H$2*(Table1[[#This Row],[debug'[0']]]-H3948)</f>
        <v>-1.076385006923317</v>
      </c>
    </row>
    <row r="3950" spans="1:8" x14ac:dyDescent="0.25">
      <c r="A3950">
        <v>7888</v>
      </c>
      <c r="B3950">
        <v>-3</v>
      </c>
      <c r="C3950">
        <v>-1</v>
      </c>
      <c r="D3950">
        <v>-2</v>
      </c>
      <c r="E3950">
        <v>0</v>
      </c>
      <c r="F3950">
        <v>4</v>
      </c>
      <c r="G3950">
        <v>0</v>
      </c>
      <c r="H3950" s="2">
        <f>H3949+$H$2*(Table1[[#This Row],[debug'[0']]]-H3949)</f>
        <v>-1.2576814488408636</v>
      </c>
    </row>
    <row r="3951" spans="1:8" x14ac:dyDescent="0.25">
      <c r="A3951">
        <v>7890</v>
      </c>
      <c r="B3951">
        <v>-3</v>
      </c>
      <c r="C3951">
        <v>-3</v>
      </c>
      <c r="D3951">
        <v>-3</v>
      </c>
      <c r="E3951">
        <v>-1</v>
      </c>
      <c r="F3951">
        <v>4</v>
      </c>
      <c r="G3951">
        <v>0</v>
      </c>
      <c r="H3951" s="2">
        <f>H3950+$H$2*(Table1[[#This Row],[debug'[0']]]-H3950)</f>
        <v>-1.4218911036569062</v>
      </c>
    </row>
    <row r="3952" spans="1:8" x14ac:dyDescent="0.25">
      <c r="A3952">
        <v>7892</v>
      </c>
      <c r="B3952">
        <v>0</v>
      </c>
      <c r="C3952">
        <v>-5</v>
      </c>
      <c r="D3952">
        <v>-3</v>
      </c>
      <c r="E3952">
        <v>0</v>
      </c>
      <c r="F3952">
        <v>3</v>
      </c>
      <c r="G3952">
        <v>0</v>
      </c>
      <c r="H3952" s="2">
        <f>H3951+$H$2*(Table1[[#This Row],[debug'[0']]]-H3951)</f>
        <v>-1.2878810242933096</v>
      </c>
    </row>
    <row r="3953" spans="1:8" x14ac:dyDescent="0.25">
      <c r="A3953">
        <v>7894</v>
      </c>
      <c r="B3953">
        <v>0</v>
      </c>
      <c r="C3953">
        <v>-5</v>
      </c>
      <c r="D3953">
        <v>-3</v>
      </c>
      <c r="E3953">
        <v>-1</v>
      </c>
      <c r="F3953">
        <v>3</v>
      </c>
      <c r="G3953">
        <v>0</v>
      </c>
      <c r="H3953" s="2">
        <f>H3952+$H$2*(Table1[[#This Row],[debug'[0']]]-H3952)</f>
        <v>-1.1665010973547829</v>
      </c>
    </row>
    <row r="3954" spans="1:8" x14ac:dyDescent="0.25">
      <c r="A3954">
        <v>7896</v>
      </c>
      <c r="B3954">
        <v>1</v>
      </c>
      <c r="C3954">
        <v>-8</v>
      </c>
      <c r="D3954">
        <v>-2</v>
      </c>
      <c r="E3954">
        <v>-1</v>
      </c>
      <c r="F3954">
        <v>2</v>
      </c>
      <c r="G3954">
        <v>0</v>
      </c>
      <c r="H3954" s="2">
        <f>H3953+$H$2*(Table1[[#This Row],[debug'[0']]]-H3953)</f>
        <v>-0.96231317941146255</v>
      </c>
    </row>
    <row r="3955" spans="1:8" x14ac:dyDescent="0.25">
      <c r="A3955">
        <v>7898</v>
      </c>
      <c r="B3955">
        <v>1</v>
      </c>
      <c r="C3955">
        <v>-7</v>
      </c>
      <c r="D3955">
        <v>-2</v>
      </c>
      <c r="E3955">
        <v>-1</v>
      </c>
      <c r="F3955">
        <v>1</v>
      </c>
      <c r="G3955">
        <v>0</v>
      </c>
      <c r="H3955" s="2">
        <f>H3954+$H$2*(Table1[[#This Row],[debug'[0']]]-H3954)</f>
        <v>-0.77736951935701815</v>
      </c>
    </row>
    <row r="3956" spans="1:8" x14ac:dyDescent="0.25">
      <c r="A3956">
        <v>7900</v>
      </c>
      <c r="B3956">
        <v>0</v>
      </c>
      <c r="C3956">
        <v>-7</v>
      </c>
      <c r="D3956">
        <v>-1</v>
      </c>
      <c r="E3956">
        <v>-1</v>
      </c>
      <c r="F3956">
        <v>1</v>
      </c>
      <c r="G3956">
        <v>-1</v>
      </c>
      <c r="H3956" s="2">
        <f>H3955+$H$2*(Table1[[#This Row],[debug'[0']]]-H3955)</f>
        <v>-0.70410416822291899</v>
      </c>
    </row>
    <row r="3957" spans="1:8" x14ac:dyDescent="0.25">
      <c r="A3957">
        <v>7902</v>
      </c>
      <c r="B3957">
        <v>0</v>
      </c>
      <c r="C3957">
        <v>-6</v>
      </c>
      <c r="D3957">
        <v>0</v>
      </c>
      <c r="E3957">
        <v>-1</v>
      </c>
      <c r="F3957">
        <v>0</v>
      </c>
      <c r="G3957">
        <v>-1</v>
      </c>
      <c r="H3957" s="2">
        <f>H3956+$H$2*(Table1[[#This Row],[debug'[0']]]-H3956)</f>
        <v>-0.63774391375538675</v>
      </c>
    </row>
    <row r="3958" spans="1:8" x14ac:dyDescent="0.25">
      <c r="A3958">
        <v>7904</v>
      </c>
      <c r="B3958">
        <v>-2</v>
      </c>
      <c r="C3958">
        <v>-5</v>
      </c>
      <c r="D3958">
        <v>0</v>
      </c>
      <c r="E3958">
        <v>-1</v>
      </c>
      <c r="F3958">
        <v>0</v>
      </c>
      <c r="G3958">
        <v>-1</v>
      </c>
      <c r="H3958" s="2">
        <f>H3957+$H$2*(Table1[[#This Row],[debug'[0']]]-H3957)</f>
        <v>-0.76613352514100852</v>
      </c>
    </row>
    <row r="3959" spans="1:8" x14ac:dyDescent="0.25">
      <c r="A3959">
        <v>7906</v>
      </c>
      <c r="B3959">
        <v>-4</v>
      </c>
      <c r="C3959">
        <v>-4</v>
      </c>
      <c r="D3959">
        <v>-2</v>
      </c>
      <c r="E3959">
        <v>-1</v>
      </c>
      <c r="F3959">
        <v>-1</v>
      </c>
      <c r="G3959">
        <v>-1</v>
      </c>
      <c r="H3959" s="2">
        <f>H3958+$H$2*(Table1[[#This Row],[debug'[0']]]-H3958)</f>
        <v>-1.0709182599442284</v>
      </c>
    </row>
    <row r="3960" spans="1:8" x14ac:dyDescent="0.25">
      <c r="A3960">
        <v>7908</v>
      </c>
      <c r="B3960">
        <v>-4</v>
      </c>
      <c r="C3960">
        <v>-3</v>
      </c>
      <c r="D3960">
        <v>-3</v>
      </c>
      <c r="E3960">
        <v>-1</v>
      </c>
      <c r="F3960">
        <v>-2</v>
      </c>
      <c r="G3960">
        <v>-1</v>
      </c>
      <c r="H3960" s="2">
        <f>H3959+$H$2*(Table1[[#This Row],[debug'[0']]]-H3959)</f>
        <v>-1.3469777102339249</v>
      </c>
    </row>
    <row r="3961" spans="1:8" x14ac:dyDescent="0.25">
      <c r="A3961">
        <v>7910</v>
      </c>
      <c r="B3961">
        <v>-5</v>
      </c>
      <c r="C3961">
        <v>-2</v>
      </c>
      <c r="D3961">
        <v>-3</v>
      </c>
      <c r="E3961">
        <v>-1</v>
      </c>
      <c r="F3961">
        <v>-2</v>
      </c>
      <c r="G3961">
        <v>-1</v>
      </c>
      <c r="H3961" s="2">
        <f>H3960+$H$2*(Table1[[#This Row],[debug'[0']]]-H3960)</f>
        <v>-1.6912669499017907</v>
      </c>
    </row>
    <row r="3962" spans="1:8" x14ac:dyDescent="0.25">
      <c r="A3962">
        <v>7912</v>
      </c>
      <c r="B3962">
        <v>-1</v>
      </c>
      <c r="C3962">
        <v>-4</v>
      </c>
      <c r="D3962">
        <v>-3</v>
      </c>
      <c r="E3962">
        <v>-1</v>
      </c>
      <c r="F3962">
        <v>-3</v>
      </c>
      <c r="G3962">
        <v>-1</v>
      </c>
      <c r="H3962" s="2">
        <f>H3961+$H$2*(Table1[[#This Row],[debug'[0']]]-H3961)</f>
        <v>-1.626116574757364</v>
      </c>
    </row>
    <row r="3963" spans="1:8" x14ac:dyDescent="0.25">
      <c r="A3963">
        <v>7914</v>
      </c>
      <c r="B3963">
        <v>-1</v>
      </c>
      <c r="C3963">
        <v>-5</v>
      </c>
      <c r="D3963">
        <v>-2</v>
      </c>
      <c r="E3963">
        <v>-1</v>
      </c>
      <c r="F3963">
        <v>-3</v>
      </c>
      <c r="G3963">
        <v>-1</v>
      </c>
      <c r="H3963" s="2">
        <f>H3962+$H$2*(Table1[[#This Row],[debug'[0']]]-H3962)</f>
        <v>-1.5671064778109078</v>
      </c>
    </row>
    <row r="3964" spans="1:8" x14ac:dyDescent="0.25">
      <c r="A3964">
        <v>7916</v>
      </c>
      <c r="B3964">
        <v>-1</v>
      </c>
      <c r="C3964">
        <v>-5</v>
      </c>
      <c r="D3964">
        <v>-1</v>
      </c>
      <c r="E3964">
        <v>-2</v>
      </c>
      <c r="F3964">
        <v>-3</v>
      </c>
      <c r="G3964">
        <v>-1</v>
      </c>
      <c r="H3964" s="2">
        <f>H3963+$H$2*(Table1[[#This Row],[debug'[0']]]-H3963)</f>
        <v>-1.5136579514760899</v>
      </c>
    </row>
    <row r="3965" spans="1:8" x14ac:dyDescent="0.25">
      <c r="A3965">
        <v>7918</v>
      </c>
      <c r="B3965">
        <v>-1</v>
      </c>
      <c r="C3965">
        <v>-6</v>
      </c>
      <c r="D3965">
        <v>1</v>
      </c>
      <c r="E3965">
        <v>-2</v>
      </c>
      <c r="F3965">
        <v>-4</v>
      </c>
      <c r="G3965">
        <v>-1</v>
      </c>
      <c r="H3965" s="2">
        <f>H3964+$H$2*(Table1[[#This Row],[debug'[0']]]-H3964)</f>
        <v>-1.4652468300716319</v>
      </c>
    </row>
    <row r="3966" spans="1:8" x14ac:dyDescent="0.25">
      <c r="A3966">
        <v>7920</v>
      </c>
      <c r="B3966">
        <v>-1</v>
      </c>
      <c r="C3966">
        <v>-5</v>
      </c>
      <c r="D3966">
        <v>2</v>
      </c>
      <c r="E3966">
        <v>-2</v>
      </c>
      <c r="F3966">
        <v>-4</v>
      </c>
      <c r="G3966">
        <v>-1</v>
      </c>
      <c r="H3966" s="2">
        <f>H3965+$H$2*(Table1[[#This Row],[debug'[0']]]-H3965)</f>
        <v>-1.4213983493678626</v>
      </c>
    </row>
    <row r="3967" spans="1:8" x14ac:dyDescent="0.25">
      <c r="A3967">
        <v>7922</v>
      </c>
      <c r="B3967">
        <v>-1</v>
      </c>
      <c r="C3967">
        <v>-4</v>
      </c>
      <c r="D3967">
        <v>3</v>
      </c>
      <c r="E3967">
        <v>-1</v>
      </c>
      <c r="F3967">
        <v>-4</v>
      </c>
      <c r="G3967">
        <v>-1</v>
      </c>
      <c r="H3967" s="2">
        <f>H3966+$H$2*(Table1[[#This Row],[debug'[0']]]-H3966)</f>
        <v>-1.3816824906095944</v>
      </c>
    </row>
    <row r="3968" spans="1:8" x14ac:dyDescent="0.25">
      <c r="A3968">
        <v>7924</v>
      </c>
      <c r="B3968">
        <v>-1</v>
      </c>
      <c r="C3968">
        <v>-2</v>
      </c>
      <c r="D3968">
        <v>2</v>
      </c>
      <c r="E3968">
        <v>-1</v>
      </c>
      <c r="F3968">
        <v>-4</v>
      </c>
      <c r="G3968">
        <v>-1</v>
      </c>
      <c r="H3968" s="2">
        <f>H3967+$H$2*(Table1[[#This Row],[debug'[0']]]-H3967)</f>
        <v>-1.3457097633545057</v>
      </c>
    </row>
    <row r="3969" spans="1:8" x14ac:dyDescent="0.25">
      <c r="A3969">
        <v>7926</v>
      </c>
      <c r="B3969">
        <v>-1</v>
      </c>
      <c r="C3969">
        <v>-1</v>
      </c>
      <c r="D3969">
        <v>2</v>
      </c>
      <c r="E3969">
        <v>-1</v>
      </c>
      <c r="F3969">
        <v>-4</v>
      </c>
      <c r="G3969">
        <v>-1</v>
      </c>
      <c r="H3969" s="2">
        <f>H3968+$H$2*(Table1[[#This Row],[debug'[0']]]-H3968)</f>
        <v>-1.3131273857696422</v>
      </c>
    </row>
    <row r="3970" spans="1:8" x14ac:dyDescent="0.25">
      <c r="A3970">
        <v>7928</v>
      </c>
      <c r="B3970">
        <v>-3</v>
      </c>
      <c r="C3970">
        <v>0</v>
      </c>
      <c r="D3970">
        <v>1</v>
      </c>
      <c r="E3970">
        <v>-2</v>
      </c>
      <c r="F3970">
        <v>-4</v>
      </c>
      <c r="G3970">
        <v>-1</v>
      </c>
      <c r="H3970" s="2">
        <f>H3969+$H$2*(Table1[[#This Row],[debug'[0']]]-H3969)</f>
        <v>-1.4721113841418791</v>
      </c>
    </row>
    <row r="3971" spans="1:8" x14ac:dyDescent="0.25">
      <c r="A3971">
        <v>7930</v>
      </c>
      <c r="B3971">
        <v>-3</v>
      </c>
      <c r="C3971">
        <v>-1</v>
      </c>
      <c r="D3971">
        <v>0</v>
      </c>
      <c r="E3971">
        <v>-2</v>
      </c>
      <c r="F3971">
        <v>-4</v>
      </c>
      <c r="G3971">
        <v>-1</v>
      </c>
      <c r="H3971" s="2">
        <f>H3970+$H$2*(Table1[[#This Row],[debug'[0']]]-H3970)</f>
        <v>-1.6161114936743797</v>
      </c>
    </row>
    <row r="3972" spans="1:8" x14ac:dyDescent="0.25">
      <c r="A3972">
        <v>7932</v>
      </c>
      <c r="B3972">
        <v>-3</v>
      </c>
      <c r="C3972">
        <v>-1</v>
      </c>
      <c r="D3972">
        <v>1</v>
      </c>
      <c r="E3972">
        <v>-2</v>
      </c>
      <c r="F3972">
        <v>-4</v>
      </c>
      <c r="G3972">
        <v>0</v>
      </c>
      <c r="H3972" s="2">
        <f>H3971+$H$2*(Table1[[#This Row],[debug'[0']]]-H3971)</f>
        <v>-1.7465399126201773</v>
      </c>
    </row>
    <row r="3973" spans="1:8" x14ac:dyDescent="0.25">
      <c r="A3973">
        <v>7934</v>
      </c>
      <c r="B3973">
        <v>-1</v>
      </c>
      <c r="C3973">
        <v>-2</v>
      </c>
      <c r="D3973">
        <v>1</v>
      </c>
      <c r="E3973">
        <v>-2</v>
      </c>
      <c r="F3973">
        <v>-4</v>
      </c>
      <c r="G3973">
        <v>0</v>
      </c>
      <c r="H3973" s="2">
        <f>H3972+$H$2*(Table1[[#This Row],[debug'[0']]]-H3972)</f>
        <v>-1.6761801834672039</v>
      </c>
    </row>
    <row r="3974" spans="1:8" x14ac:dyDescent="0.25">
      <c r="A3974">
        <v>7936</v>
      </c>
      <c r="B3974">
        <v>1</v>
      </c>
      <c r="C3974">
        <v>-3</v>
      </c>
      <c r="D3974">
        <v>2</v>
      </c>
      <c r="E3974">
        <v>-1</v>
      </c>
      <c r="F3974">
        <v>-4</v>
      </c>
      <c r="G3974">
        <v>0</v>
      </c>
      <c r="H3974" s="2">
        <f>H3973+$H$2*(Table1[[#This Row],[debug'[0']]]-H3973)</f>
        <v>-1.4239561433453094</v>
      </c>
    </row>
    <row r="3975" spans="1:8" x14ac:dyDescent="0.25">
      <c r="A3975">
        <v>7938</v>
      </c>
      <c r="B3975">
        <v>1</v>
      </c>
      <c r="C3975">
        <v>-4</v>
      </c>
      <c r="D3975">
        <v>3</v>
      </c>
      <c r="E3975">
        <v>-2</v>
      </c>
      <c r="F3975">
        <v>-4</v>
      </c>
      <c r="G3975">
        <v>0</v>
      </c>
      <c r="H3975" s="2">
        <f>H3974+$H$2*(Table1[[#This Row],[debug'[0']]]-H3974)</f>
        <v>-1.1955036589685852</v>
      </c>
    </row>
    <row r="3976" spans="1:8" x14ac:dyDescent="0.25">
      <c r="A3976">
        <v>7940</v>
      </c>
      <c r="B3976">
        <v>2</v>
      </c>
      <c r="C3976">
        <v>-3</v>
      </c>
      <c r="D3976">
        <v>2</v>
      </c>
      <c r="E3976">
        <v>-1</v>
      </c>
      <c r="F3976">
        <v>-3</v>
      </c>
      <c r="G3976">
        <v>0</v>
      </c>
      <c r="H3976" s="2">
        <f>H3975+$H$2*(Table1[[#This Row],[debug'[0']]]-H3975)</f>
        <v>-0.89433453438253496</v>
      </c>
    </row>
    <row r="3977" spans="1:8" x14ac:dyDescent="0.25">
      <c r="A3977">
        <v>7942</v>
      </c>
      <c r="B3977">
        <v>1</v>
      </c>
      <c r="C3977">
        <v>-2</v>
      </c>
      <c r="D3977">
        <v>2</v>
      </c>
      <c r="E3977">
        <v>-1</v>
      </c>
      <c r="F3977">
        <v>-3</v>
      </c>
      <c r="G3977">
        <v>0</v>
      </c>
      <c r="H3977" s="2">
        <f>H3976+$H$2*(Table1[[#This Row],[debug'[0']]]-H3976)</f>
        <v>-0.71579771068280662</v>
      </c>
    </row>
    <row r="3978" spans="1:8" x14ac:dyDescent="0.25">
      <c r="A3978">
        <v>7944</v>
      </c>
      <c r="B3978">
        <v>0</v>
      </c>
      <c r="C3978">
        <v>-1</v>
      </c>
      <c r="D3978">
        <v>1</v>
      </c>
      <c r="E3978">
        <v>-1</v>
      </c>
      <c r="F3978">
        <v>-3</v>
      </c>
      <c r="G3978">
        <v>1</v>
      </c>
      <c r="H3978" s="2">
        <f>H3977+$H$2*(Table1[[#This Row],[debug'[0']]]-H3977)</f>
        <v>-0.6483353658026817</v>
      </c>
    </row>
    <row r="3979" spans="1:8" x14ac:dyDescent="0.25">
      <c r="A3979">
        <v>7946</v>
      </c>
      <c r="B3979">
        <v>-1</v>
      </c>
      <c r="C3979">
        <v>1</v>
      </c>
      <c r="D3979">
        <v>0</v>
      </c>
      <c r="E3979">
        <v>-1</v>
      </c>
      <c r="F3979">
        <v>-3</v>
      </c>
      <c r="G3979">
        <v>1</v>
      </c>
      <c r="H3979" s="2">
        <f>H3978+$H$2*(Table1[[#This Row],[debug'[0']]]-H3978)</f>
        <v>-0.68147897674233082</v>
      </c>
    </row>
    <row r="3980" spans="1:8" x14ac:dyDescent="0.25">
      <c r="A3980">
        <v>7948</v>
      </c>
      <c r="B3980">
        <v>-2</v>
      </c>
      <c r="C3980">
        <v>5</v>
      </c>
      <c r="D3980">
        <v>-1</v>
      </c>
      <c r="E3980">
        <v>-1</v>
      </c>
      <c r="F3980">
        <v>-2</v>
      </c>
      <c r="G3980">
        <v>1</v>
      </c>
      <c r="H3980" s="2">
        <f>H3979+$H$2*(Table1[[#This Row],[debug'[0']]]-H3979)</f>
        <v>-0.80574665555043057</v>
      </c>
    </row>
    <row r="3981" spans="1:8" x14ac:dyDescent="0.25">
      <c r="A3981">
        <v>7950</v>
      </c>
      <c r="B3981">
        <v>-2</v>
      </c>
      <c r="C3981">
        <v>5</v>
      </c>
      <c r="D3981">
        <v>-2</v>
      </c>
      <c r="E3981">
        <v>-1</v>
      </c>
      <c r="F3981">
        <v>-2</v>
      </c>
      <c r="G3981">
        <v>1</v>
      </c>
      <c r="H3981" s="2">
        <f>H3980+$H$2*(Table1[[#This Row],[debug'[0']]]-H3980)</f>
        <v>-0.91830238155386479</v>
      </c>
    </row>
    <row r="3982" spans="1:8" x14ac:dyDescent="0.25">
      <c r="A3982">
        <v>7952</v>
      </c>
      <c r="B3982">
        <v>-1</v>
      </c>
      <c r="C3982">
        <v>5</v>
      </c>
      <c r="D3982">
        <v>-2</v>
      </c>
      <c r="E3982">
        <v>-1</v>
      </c>
      <c r="F3982">
        <v>-2</v>
      </c>
      <c r="G3982">
        <v>1</v>
      </c>
      <c r="H3982" s="2">
        <f>H3981+$H$2*(Table1[[#This Row],[debug'[0']]]-H3981)</f>
        <v>-0.92600220069164962</v>
      </c>
    </row>
    <row r="3983" spans="1:8" x14ac:dyDescent="0.25">
      <c r="A3983">
        <v>7954</v>
      </c>
      <c r="B3983">
        <v>0</v>
      </c>
      <c r="C3983">
        <v>4</v>
      </c>
      <c r="D3983">
        <v>-3</v>
      </c>
      <c r="E3983">
        <v>-1</v>
      </c>
      <c r="F3983">
        <v>-1</v>
      </c>
      <c r="G3983">
        <v>1</v>
      </c>
      <c r="H3983" s="2">
        <f>H3982+$H$2*(Table1[[#This Row],[debug'[0']]]-H3982)</f>
        <v>-0.8387285493646236</v>
      </c>
    </row>
    <row r="3984" spans="1:8" x14ac:dyDescent="0.25">
      <c r="A3984">
        <v>7956</v>
      </c>
      <c r="B3984">
        <v>2</v>
      </c>
      <c r="C3984">
        <v>3</v>
      </c>
      <c r="D3984">
        <v>-3</v>
      </c>
      <c r="E3984">
        <v>-1</v>
      </c>
      <c r="F3984">
        <v>-1</v>
      </c>
      <c r="G3984">
        <v>1</v>
      </c>
      <c r="H3984" s="2">
        <f>H3983+$H$2*(Table1[[#This Row],[debug'[0']]]-H3983)</f>
        <v>-0.57118468667803823</v>
      </c>
    </row>
    <row r="3985" spans="1:8" x14ac:dyDescent="0.25">
      <c r="A3985">
        <v>7958</v>
      </c>
      <c r="B3985">
        <v>2</v>
      </c>
      <c r="C3985">
        <v>3</v>
      </c>
      <c r="D3985">
        <v>-3</v>
      </c>
      <c r="E3985">
        <v>-1</v>
      </c>
      <c r="F3985">
        <v>-1</v>
      </c>
      <c r="G3985">
        <v>1</v>
      </c>
      <c r="H3985" s="2">
        <f>H3984+$H$2*(Table1[[#This Row],[debug'[0']]]-H3984)</f>
        <v>-0.3288562389973293</v>
      </c>
    </row>
    <row r="3986" spans="1:8" x14ac:dyDescent="0.25">
      <c r="A3986">
        <v>7960</v>
      </c>
      <c r="B3986">
        <v>2</v>
      </c>
      <c r="C3986">
        <v>4</v>
      </c>
      <c r="D3986">
        <v>-3</v>
      </c>
      <c r="E3986">
        <v>0</v>
      </c>
      <c r="F3986">
        <v>0</v>
      </c>
      <c r="G3986">
        <v>0</v>
      </c>
      <c r="H3986" s="2">
        <f>H3985+$H$2*(Table1[[#This Row],[debug'[0']]]-H3985)</f>
        <v>-0.10936670944630633</v>
      </c>
    </row>
    <row r="3987" spans="1:8" x14ac:dyDescent="0.25">
      <c r="A3987">
        <v>7962</v>
      </c>
      <c r="B3987">
        <v>3</v>
      </c>
      <c r="C3987">
        <v>4</v>
      </c>
      <c r="D3987">
        <v>-3</v>
      </c>
      <c r="E3987">
        <v>0</v>
      </c>
      <c r="F3987">
        <v>0</v>
      </c>
      <c r="G3987">
        <v>0</v>
      </c>
      <c r="H3987" s="2">
        <f>H3986+$H$2*(Table1[[#This Row],[debug'[0']]]-H3986)</f>
        <v>0.18368419890508919</v>
      </c>
    </row>
    <row r="3988" spans="1:8" x14ac:dyDescent="0.25">
      <c r="A3988">
        <v>7964</v>
      </c>
      <c r="B3988">
        <v>1</v>
      </c>
      <c r="C3988">
        <v>6</v>
      </c>
      <c r="D3988">
        <v>-2</v>
      </c>
      <c r="E3988">
        <v>0</v>
      </c>
      <c r="F3988">
        <v>1</v>
      </c>
      <c r="G3988">
        <v>0</v>
      </c>
      <c r="H3988" s="2">
        <f>H3987+$H$2*(Table1[[#This Row],[debug'[0']]]-H3987)</f>
        <v>0.26062015061696031</v>
      </c>
    </row>
    <row r="3989" spans="1:8" x14ac:dyDescent="0.25">
      <c r="A3989">
        <v>7966</v>
      </c>
      <c r="B3989">
        <v>1</v>
      </c>
      <c r="C3989">
        <v>7</v>
      </c>
      <c r="D3989">
        <v>-3</v>
      </c>
      <c r="E3989">
        <v>0</v>
      </c>
      <c r="F3989">
        <v>1</v>
      </c>
      <c r="G3989">
        <v>0</v>
      </c>
      <c r="H3989" s="2">
        <f>H3988+$H$2*(Table1[[#This Row],[debug'[0']]]-H3988)</f>
        <v>0.33030505970798285</v>
      </c>
    </row>
    <row r="3990" spans="1:8" x14ac:dyDescent="0.25">
      <c r="A3990">
        <v>7968</v>
      </c>
      <c r="B3990">
        <v>0</v>
      </c>
      <c r="C3990">
        <v>9</v>
      </c>
      <c r="D3990">
        <v>-4</v>
      </c>
      <c r="E3990">
        <v>0</v>
      </c>
      <c r="F3990">
        <v>2</v>
      </c>
      <c r="G3990">
        <v>-1</v>
      </c>
      <c r="H3990" s="2">
        <f>H3989+$H$2*(Table1[[#This Row],[debug'[0']]]-H3989)</f>
        <v>0.29917454123731874</v>
      </c>
    </row>
    <row r="3991" spans="1:8" x14ac:dyDescent="0.25">
      <c r="A3991">
        <v>7970</v>
      </c>
      <c r="B3991">
        <v>-2</v>
      </c>
      <c r="C3991">
        <v>10</v>
      </c>
      <c r="D3991">
        <v>-4</v>
      </c>
      <c r="E3991">
        <v>0</v>
      </c>
      <c r="F3991">
        <v>2</v>
      </c>
      <c r="G3991">
        <v>-1</v>
      </c>
      <c r="H3991" s="2">
        <f>H3990+$H$2*(Table1[[#This Row],[debug'[0']]]-H3990)</f>
        <v>8.248244579516345E-2</v>
      </c>
    </row>
    <row r="3992" spans="1:8" x14ac:dyDescent="0.25">
      <c r="A3992">
        <v>7972</v>
      </c>
      <c r="B3992">
        <v>-1</v>
      </c>
      <c r="C3992">
        <v>11</v>
      </c>
      <c r="D3992">
        <v>-5</v>
      </c>
      <c r="E3992">
        <v>0</v>
      </c>
      <c r="F3992">
        <v>3</v>
      </c>
      <c r="G3992">
        <v>-1</v>
      </c>
      <c r="H3992" s="2">
        <f>H3991+$H$2*(Table1[[#This Row],[debug'[0']]]-H3991)</f>
        <v>-1.9539121185336447E-2</v>
      </c>
    </row>
    <row r="3993" spans="1:8" x14ac:dyDescent="0.25">
      <c r="A3993">
        <v>7974</v>
      </c>
      <c r="B3993">
        <v>0</v>
      </c>
      <c r="C3993">
        <v>11</v>
      </c>
      <c r="D3993">
        <v>-5</v>
      </c>
      <c r="E3993">
        <v>0</v>
      </c>
      <c r="F3993">
        <v>4</v>
      </c>
      <c r="G3993">
        <v>-2</v>
      </c>
      <c r="H3993" s="2">
        <f>H3992+$H$2*(Table1[[#This Row],[debug'[0']]]-H3992)</f>
        <v>-1.7697602398132836E-2</v>
      </c>
    </row>
    <row r="3994" spans="1:8" x14ac:dyDescent="0.25">
      <c r="A3994">
        <v>7976</v>
      </c>
      <c r="B3994">
        <v>0</v>
      </c>
      <c r="C3994">
        <v>9</v>
      </c>
      <c r="D3994">
        <v>-4</v>
      </c>
      <c r="E3994">
        <v>0</v>
      </c>
      <c r="F3994">
        <v>4</v>
      </c>
      <c r="G3994">
        <v>-2</v>
      </c>
      <c r="H3994" s="2">
        <f>H3993+$H$2*(Table1[[#This Row],[debug'[0']]]-H3993)</f>
        <v>-1.6029642667729018E-2</v>
      </c>
    </row>
    <row r="3995" spans="1:8" x14ac:dyDescent="0.25">
      <c r="A3995">
        <v>7978</v>
      </c>
      <c r="B3995">
        <v>2</v>
      </c>
      <c r="C3995">
        <v>8</v>
      </c>
      <c r="D3995">
        <v>-3</v>
      </c>
      <c r="E3995">
        <v>0</v>
      </c>
      <c r="F3995">
        <v>5</v>
      </c>
      <c r="G3995">
        <v>-2</v>
      </c>
      <c r="H3995" s="2">
        <f>H3994+$H$2*(Table1[[#This Row],[debug'[0']]]-H3994)</f>
        <v>0.17397667477699674</v>
      </c>
    </row>
    <row r="3996" spans="1:8" x14ac:dyDescent="0.25">
      <c r="A3996">
        <v>7980</v>
      </c>
      <c r="B3996">
        <v>2</v>
      </c>
      <c r="C3996">
        <v>6</v>
      </c>
      <c r="D3996">
        <v>-3</v>
      </c>
      <c r="E3996">
        <v>0</v>
      </c>
      <c r="F3996">
        <v>5</v>
      </c>
      <c r="G3996">
        <v>-2</v>
      </c>
      <c r="H3996" s="2">
        <f>H3995+$H$2*(Table1[[#This Row],[debug'[0']]]-H3995)</f>
        <v>0.34607531869112251</v>
      </c>
    </row>
    <row r="3997" spans="1:8" x14ac:dyDescent="0.25">
      <c r="A3997">
        <v>7982</v>
      </c>
      <c r="B3997">
        <v>2</v>
      </c>
      <c r="C3997">
        <v>6</v>
      </c>
      <c r="D3997">
        <v>-3</v>
      </c>
      <c r="E3997">
        <v>0</v>
      </c>
      <c r="F3997">
        <v>5</v>
      </c>
      <c r="G3997">
        <v>-3</v>
      </c>
      <c r="H3997" s="2">
        <f>H3996+$H$2*(Table1[[#This Row],[debug'[0']]]-H3996)</f>
        <v>0.50195404754284678</v>
      </c>
    </row>
    <row r="3998" spans="1:8" x14ac:dyDescent="0.25">
      <c r="A3998">
        <v>7984</v>
      </c>
      <c r="B3998">
        <v>1</v>
      </c>
      <c r="C3998">
        <v>4</v>
      </c>
      <c r="D3998">
        <v>-1</v>
      </c>
      <c r="E3998">
        <v>1</v>
      </c>
      <c r="F3998">
        <v>6</v>
      </c>
      <c r="G3998">
        <v>-3</v>
      </c>
      <c r="H3998" s="2">
        <f>H3997+$H$2*(Table1[[#This Row],[debug'[0']]]-H3997)</f>
        <v>0.54889377270453255</v>
      </c>
    </row>
    <row r="3999" spans="1:8" x14ac:dyDescent="0.25">
      <c r="A3999">
        <v>7986</v>
      </c>
      <c r="B3999">
        <v>0</v>
      </c>
      <c r="C3999">
        <v>4</v>
      </c>
      <c r="D3999">
        <v>0</v>
      </c>
      <c r="E3999">
        <v>1</v>
      </c>
      <c r="F3999">
        <v>6</v>
      </c>
      <c r="G3999">
        <v>-3</v>
      </c>
      <c r="H3999" s="2">
        <f>H3998+$H$2*(Table1[[#This Row],[debug'[0']]]-H3998)</f>
        <v>0.4971617533866402</v>
      </c>
    </row>
    <row r="4000" spans="1:8" x14ac:dyDescent="0.25">
      <c r="A4000">
        <v>7988</v>
      </c>
      <c r="B4000">
        <v>0</v>
      </c>
      <c r="C4000">
        <v>3</v>
      </c>
      <c r="D4000">
        <v>0</v>
      </c>
      <c r="E4000">
        <v>1</v>
      </c>
      <c r="F4000">
        <v>6</v>
      </c>
      <c r="G4000">
        <v>-3</v>
      </c>
      <c r="H4000" s="2">
        <f>H3999+$H$2*(Table1[[#This Row],[debug'[0']]]-H3999)</f>
        <v>0.45030536202408156</v>
      </c>
    </row>
    <row r="4001" spans="1:8" x14ac:dyDescent="0.25">
      <c r="A4001">
        <v>7990</v>
      </c>
      <c r="B4001">
        <v>-1</v>
      </c>
      <c r="C4001">
        <v>3</v>
      </c>
      <c r="D4001">
        <v>0</v>
      </c>
      <c r="E4001">
        <v>1</v>
      </c>
      <c r="F4001">
        <v>6</v>
      </c>
      <c r="G4001">
        <v>-3</v>
      </c>
      <c r="H4001" s="2">
        <f>H4000+$H$2*(Table1[[#This Row],[debug'[0']]]-H4000)</f>
        <v>0.31361730190017933</v>
      </c>
    </row>
    <row r="4002" spans="1:8" x14ac:dyDescent="0.25">
      <c r="A4002">
        <v>7992</v>
      </c>
      <c r="B4002">
        <v>-2</v>
      </c>
      <c r="C4002">
        <v>0</v>
      </c>
      <c r="D4002">
        <v>0</v>
      </c>
      <c r="E4002">
        <v>0</v>
      </c>
      <c r="F4002">
        <v>6</v>
      </c>
      <c r="G4002">
        <v>-3</v>
      </c>
      <c r="H4002" s="2">
        <f>H4001+$H$2*(Table1[[#This Row],[debug'[0']]]-H4001)</f>
        <v>9.5564008334144079E-2</v>
      </c>
    </row>
    <row r="4003" spans="1:8" x14ac:dyDescent="0.25">
      <c r="A4003">
        <v>7994</v>
      </c>
      <c r="B4003">
        <v>-2</v>
      </c>
      <c r="C4003">
        <v>-1</v>
      </c>
      <c r="D4003">
        <v>0</v>
      </c>
      <c r="E4003">
        <v>0</v>
      </c>
      <c r="F4003">
        <v>6</v>
      </c>
      <c r="G4003">
        <v>-3</v>
      </c>
      <c r="H4003" s="2">
        <f>H4002+$H$2*(Table1[[#This Row],[debug'[0']]]-H4002)</f>
        <v>-0.10193824647714772</v>
      </c>
    </row>
    <row r="4004" spans="1:8" x14ac:dyDescent="0.25">
      <c r="A4004">
        <v>7996</v>
      </c>
      <c r="B4004">
        <v>-1</v>
      </c>
      <c r="C4004">
        <v>-3</v>
      </c>
      <c r="D4004">
        <v>1</v>
      </c>
      <c r="E4004">
        <v>0</v>
      </c>
      <c r="F4004">
        <v>6</v>
      </c>
      <c r="G4004">
        <v>-2</v>
      </c>
      <c r="H4004" s="2">
        <f>H4003+$H$2*(Table1[[#This Row],[debug'[0']]]-H4003)</f>
        <v>-0.18657857269726852</v>
      </c>
    </row>
    <row r="4005" spans="1:8" x14ac:dyDescent="0.25">
      <c r="A4005">
        <v>7998</v>
      </c>
      <c r="B4005">
        <v>2</v>
      </c>
      <c r="C4005">
        <v>-4</v>
      </c>
      <c r="D4005">
        <v>2</v>
      </c>
      <c r="E4005">
        <v>0</v>
      </c>
      <c r="F4005">
        <v>5</v>
      </c>
      <c r="G4005">
        <v>-2</v>
      </c>
      <c r="H4005" s="2">
        <f>H4004+$H$2*(Table1[[#This Row],[debug'[0']]]-H4004)</f>
        <v>1.9501602717209299E-2</v>
      </c>
    </row>
    <row r="4006" spans="1:8" x14ac:dyDescent="0.25">
      <c r="A4006">
        <v>8000</v>
      </c>
      <c r="B4006">
        <v>1</v>
      </c>
      <c r="C4006">
        <v>-5</v>
      </c>
      <c r="D4006">
        <v>2</v>
      </c>
      <c r="E4006">
        <v>0</v>
      </c>
      <c r="F4006">
        <v>5</v>
      </c>
      <c r="G4006">
        <v>-2</v>
      </c>
      <c r="H4006" s="2">
        <f>H4005+$H$2*(Table1[[#This Row],[debug'[0']]]-H4005)</f>
        <v>0.11191139957001475</v>
      </c>
    </row>
    <row r="4007" spans="1:8" x14ac:dyDescent="0.25">
      <c r="A4007">
        <v>8002</v>
      </c>
      <c r="B4007">
        <v>1</v>
      </c>
      <c r="C4007">
        <v>-5</v>
      </c>
      <c r="D4007">
        <v>2</v>
      </c>
      <c r="E4007">
        <v>0</v>
      </c>
      <c r="F4007">
        <v>4</v>
      </c>
      <c r="G4007">
        <v>-2</v>
      </c>
      <c r="H4007" s="2">
        <f>H4006+$H$2*(Table1[[#This Row],[debug'[0']]]-H4006)</f>
        <v>0.19561177825544523</v>
      </c>
    </row>
    <row r="4008" spans="1:8" x14ac:dyDescent="0.25">
      <c r="A4008">
        <v>8004</v>
      </c>
      <c r="B4008">
        <v>-1</v>
      </c>
      <c r="C4008">
        <v>-6</v>
      </c>
      <c r="D4008">
        <v>3</v>
      </c>
      <c r="E4008">
        <v>0</v>
      </c>
      <c r="F4008">
        <v>4</v>
      </c>
      <c r="G4008">
        <v>-2</v>
      </c>
      <c r="H4008" s="2">
        <f>H4007+$H$2*(Table1[[#This Row],[debug'[0']]]-H4007)</f>
        <v>8.2928022882063177E-2</v>
      </c>
    </row>
    <row r="4009" spans="1:8" x14ac:dyDescent="0.25">
      <c r="A4009">
        <v>8006</v>
      </c>
      <c r="B4009">
        <v>-3</v>
      </c>
      <c r="C4009">
        <v>-7</v>
      </c>
      <c r="D4009">
        <v>3</v>
      </c>
      <c r="E4009">
        <v>0</v>
      </c>
      <c r="F4009">
        <v>3</v>
      </c>
      <c r="G4009">
        <v>-2</v>
      </c>
      <c r="H4009" s="2">
        <f>H4008+$H$2*(Table1[[#This Row],[debug'[0']]]-H4008)</f>
        <v>-0.20763109796490864</v>
      </c>
    </row>
    <row r="4010" spans="1:8" x14ac:dyDescent="0.25">
      <c r="A4010">
        <v>8008</v>
      </c>
      <c r="B4010">
        <v>-4</v>
      </c>
      <c r="C4010">
        <v>-8</v>
      </c>
      <c r="D4010">
        <v>3</v>
      </c>
      <c r="E4010">
        <v>0</v>
      </c>
      <c r="F4010">
        <v>2</v>
      </c>
      <c r="G4010">
        <v>-1</v>
      </c>
      <c r="H4010" s="2">
        <f>H4009+$H$2*(Table1[[#This Row],[debug'[0']]]-H4009)</f>
        <v>-0.56505344643498367</v>
      </c>
    </row>
    <row r="4011" spans="1:8" x14ac:dyDescent="0.25">
      <c r="A4011">
        <v>8010</v>
      </c>
      <c r="B4011">
        <v>-5</v>
      </c>
      <c r="C4011">
        <v>-8</v>
      </c>
      <c r="D4011">
        <v>3</v>
      </c>
      <c r="E4011">
        <v>0</v>
      </c>
      <c r="F4011">
        <v>1</v>
      </c>
      <c r="G4011">
        <v>-1</v>
      </c>
      <c r="H4011" s="2">
        <f>H4010+$H$2*(Table1[[#This Row],[debug'[0']]]-H4010)</f>
        <v>-0.98303731178728038</v>
      </c>
    </row>
    <row r="4012" spans="1:8" x14ac:dyDescent="0.25">
      <c r="A4012">
        <v>8012</v>
      </c>
      <c r="B4012">
        <v>-5</v>
      </c>
      <c r="C4012">
        <v>-7</v>
      </c>
      <c r="D4012">
        <v>1</v>
      </c>
      <c r="E4012">
        <v>-1</v>
      </c>
      <c r="F4012">
        <v>0</v>
      </c>
      <c r="G4012">
        <v>-1</v>
      </c>
      <c r="H4012" s="2">
        <f>H4011+$H$2*(Table1[[#This Row],[debug'[0']]]-H4011)</f>
        <v>-1.3616271259182819</v>
      </c>
    </row>
    <row r="4013" spans="1:8" x14ac:dyDescent="0.25">
      <c r="A4013">
        <v>8014</v>
      </c>
      <c r="B4013">
        <v>-4</v>
      </c>
      <c r="C4013">
        <v>-7</v>
      </c>
      <c r="D4013">
        <v>1</v>
      </c>
      <c r="E4013">
        <v>-1</v>
      </c>
      <c r="F4013">
        <v>-1</v>
      </c>
      <c r="G4013">
        <v>-1</v>
      </c>
      <c r="H4013" s="2">
        <f>H4012+$H$2*(Table1[[#This Row],[debug'[0']]]-H4012)</f>
        <v>-1.6102879110776533</v>
      </c>
    </row>
    <row r="4014" spans="1:8" x14ac:dyDescent="0.25">
      <c r="A4014">
        <v>8016</v>
      </c>
      <c r="B4014">
        <v>-4</v>
      </c>
      <c r="C4014">
        <v>-6</v>
      </c>
      <c r="D4014">
        <v>0</v>
      </c>
      <c r="E4014">
        <v>-1</v>
      </c>
      <c r="F4014">
        <v>-1</v>
      </c>
      <c r="G4014">
        <v>-1</v>
      </c>
      <c r="H4014" s="2">
        <f>H4013+$H$2*(Table1[[#This Row],[debug'[0']]]-H4013)</f>
        <v>-1.8355129693602481</v>
      </c>
    </row>
    <row r="4015" spans="1:8" x14ac:dyDescent="0.25">
      <c r="A4015">
        <v>8018</v>
      </c>
      <c r="B4015">
        <v>-1</v>
      </c>
      <c r="C4015">
        <v>-6</v>
      </c>
      <c r="D4015">
        <v>0</v>
      </c>
      <c r="E4015">
        <v>-1</v>
      </c>
      <c r="F4015">
        <v>-2</v>
      </c>
      <c r="G4015">
        <v>0</v>
      </c>
      <c r="H4015" s="2">
        <f>H4014+$H$2*(Table1[[#This Row],[debug'[0']]]-H4014)</f>
        <v>-1.7567677271646136</v>
      </c>
    </row>
    <row r="4016" spans="1:8" x14ac:dyDescent="0.25">
      <c r="A4016">
        <v>8020</v>
      </c>
      <c r="B4016">
        <v>-1</v>
      </c>
      <c r="C4016">
        <v>-6</v>
      </c>
      <c r="D4016">
        <v>0</v>
      </c>
      <c r="E4016">
        <v>-1</v>
      </c>
      <c r="F4016">
        <v>-3</v>
      </c>
      <c r="G4016">
        <v>0</v>
      </c>
      <c r="H4016" s="2">
        <f>H4015+$H$2*(Table1[[#This Row],[debug'[0']]]-H4015)</f>
        <v>-1.6854440492005878</v>
      </c>
    </row>
    <row r="4017" spans="1:8" x14ac:dyDescent="0.25">
      <c r="A4017">
        <v>8022</v>
      </c>
      <c r="B4017">
        <v>0</v>
      </c>
      <c r="C4017">
        <v>-6</v>
      </c>
      <c r="D4017">
        <v>-1</v>
      </c>
      <c r="E4017">
        <v>-1</v>
      </c>
      <c r="F4017">
        <v>-3</v>
      </c>
      <c r="G4017">
        <v>0</v>
      </c>
      <c r="H4017" s="2">
        <f>H4016+$H$2*(Table1[[#This Row],[debug'[0']]]-H4016)</f>
        <v>-1.5265946899104317</v>
      </c>
    </row>
    <row r="4018" spans="1:8" x14ac:dyDescent="0.25">
      <c r="A4018">
        <v>8024</v>
      </c>
      <c r="B4018">
        <v>-2</v>
      </c>
      <c r="C4018">
        <v>-5</v>
      </c>
      <c r="D4018">
        <v>-1</v>
      </c>
      <c r="E4018">
        <v>-2</v>
      </c>
      <c r="F4018">
        <v>-4</v>
      </c>
      <c r="G4018">
        <v>0</v>
      </c>
      <c r="H4018" s="2">
        <f>H4017+$H$2*(Table1[[#This Row],[debug'[0']]]-H4017)</f>
        <v>-1.5712120892408652</v>
      </c>
    </row>
    <row r="4019" spans="1:8" x14ac:dyDescent="0.25">
      <c r="A4019">
        <v>8026</v>
      </c>
      <c r="B4019">
        <v>-2</v>
      </c>
      <c r="C4019">
        <v>-4</v>
      </c>
      <c r="D4019">
        <v>-2</v>
      </c>
      <c r="E4019">
        <v>-2</v>
      </c>
      <c r="F4019">
        <v>-4</v>
      </c>
      <c r="G4019">
        <v>0</v>
      </c>
      <c r="H4019" s="2">
        <f>H4018+$H$2*(Table1[[#This Row],[debug'[0']]]-H4018)</f>
        <v>-1.6116243977525355</v>
      </c>
    </row>
    <row r="4020" spans="1:8" x14ac:dyDescent="0.25">
      <c r="A4020">
        <v>8028</v>
      </c>
      <c r="B4020">
        <v>-3</v>
      </c>
      <c r="C4020">
        <v>-2</v>
      </c>
      <c r="D4020">
        <v>-3</v>
      </c>
      <c r="E4020">
        <v>-2</v>
      </c>
      <c r="F4020">
        <v>-5</v>
      </c>
      <c r="G4020">
        <v>0</v>
      </c>
      <c r="H4020" s="2">
        <f>H4019+$H$2*(Table1[[#This Row],[debug'[0']]]-H4019)</f>
        <v>-1.7424757155258537</v>
      </c>
    </row>
    <row r="4021" spans="1:8" x14ac:dyDescent="0.25">
      <c r="A4021">
        <v>8030</v>
      </c>
      <c r="B4021">
        <v>-5</v>
      </c>
      <c r="C4021">
        <v>-1</v>
      </c>
      <c r="D4021">
        <v>-3</v>
      </c>
      <c r="E4021">
        <v>-2</v>
      </c>
      <c r="F4021">
        <v>-5</v>
      </c>
      <c r="G4021">
        <v>0</v>
      </c>
      <c r="H4021" s="2">
        <f>H4020+$H$2*(Table1[[#This Row],[debug'[0']]]-H4020)</f>
        <v>-2.0494901463556836</v>
      </c>
    </row>
    <row r="4022" spans="1:8" x14ac:dyDescent="0.25">
      <c r="A4022">
        <v>8032</v>
      </c>
      <c r="B4022">
        <v>-4</v>
      </c>
      <c r="C4022">
        <v>0</v>
      </c>
      <c r="D4022">
        <v>-3</v>
      </c>
      <c r="E4022">
        <v>-2</v>
      </c>
      <c r="F4022">
        <v>-5</v>
      </c>
      <c r="G4022">
        <v>0</v>
      </c>
      <c r="H4022" s="2">
        <f>H4021+$H$2*(Table1[[#This Row],[debug'[0']]]-H4021)</f>
        <v>-2.2333213691645883</v>
      </c>
    </row>
    <row r="4023" spans="1:8" x14ac:dyDescent="0.25">
      <c r="A4023">
        <v>8034</v>
      </c>
      <c r="B4023">
        <v>-5</v>
      </c>
      <c r="C4023">
        <v>1</v>
      </c>
      <c r="D4023">
        <v>-4</v>
      </c>
      <c r="E4023">
        <v>-2</v>
      </c>
      <c r="F4023">
        <v>-5</v>
      </c>
      <c r="G4023">
        <v>0</v>
      </c>
      <c r="H4023" s="2">
        <f>H4022+$H$2*(Table1[[#This Row],[debug'[0']]]-H4022)</f>
        <v>-2.4940746870088804</v>
      </c>
    </row>
    <row r="4024" spans="1:8" x14ac:dyDescent="0.25">
      <c r="A4024">
        <v>8036</v>
      </c>
      <c r="B4024">
        <v>-4</v>
      </c>
      <c r="C4024">
        <v>1</v>
      </c>
      <c r="D4024">
        <v>-4</v>
      </c>
      <c r="E4024">
        <v>-2</v>
      </c>
      <c r="F4024">
        <v>-5</v>
      </c>
      <c r="G4024">
        <v>0</v>
      </c>
      <c r="H4024" s="2">
        <f>H4023+$H$2*(Table1[[#This Row],[debug'[0']]]-H4023)</f>
        <v>-2.6360048040133148</v>
      </c>
    </row>
    <row r="4025" spans="1:8" x14ac:dyDescent="0.25">
      <c r="A4025">
        <v>8038</v>
      </c>
      <c r="B4025">
        <v>-1</v>
      </c>
      <c r="C4025">
        <v>2</v>
      </c>
      <c r="D4025">
        <v>-3</v>
      </c>
      <c r="E4025">
        <v>-2</v>
      </c>
      <c r="F4025">
        <v>-4</v>
      </c>
      <c r="G4025">
        <v>0</v>
      </c>
      <c r="H4025" s="2">
        <f>H4024+$H$2*(Table1[[#This Row],[debug'[0']]]-H4024)</f>
        <v>-2.4818149838075398</v>
      </c>
    </row>
    <row r="4026" spans="1:8" x14ac:dyDescent="0.25">
      <c r="A4026">
        <v>8040</v>
      </c>
      <c r="B4026">
        <v>-1</v>
      </c>
      <c r="C4026">
        <v>2</v>
      </c>
      <c r="D4026">
        <v>-3</v>
      </c>
      <c r="E4026">
        <v>-3</v>
      </c>
      <c r="F4026">
        <v>-4</v>
      </c>
      <c r="G4026">
        <v>0</v>
      </c>
      <c r="H4026" s="2">
        <f>H4025+$H$2*(Table1[[#This Row],[debug'[0']]]-H4025)</f>
        <v>-2.3421572117942686</v>
      </c>
    </row>
    <row r="4027" spans="1:8" x14ac:dyDescent="0.25">
      <c r="A4027">
        <v>8042</v>
      </c>
      <c r="B4027">
        <v>1</v>
      </c>
      <c r="C4027">
        <v>1</v>
      </c>
      <c r="D4027">
        <v>-3</v>
      </c>
      <c r="E4027">
        <v>-2</v>
      </c>
      <c r="F4027">
        <v>-4</v>
      </c>
      <c r="G4027">
        <v>0</v>
      </c>
      <c r="H4027" s="2">
        <f>H4026+$H$2*(Table1[[#This Row],[debug'[0']]]-H4026)</f>
        <v>-2.0271663154828179</v>
      </c>
    </row>
    <row r="4028" spans="1:8" x14ac:dyDescent="0.25">
      <c r="A4028">
        <v>8044</v>
      </c>
      <c r="B4028">
        <v>1</v>
      </c>
      <c r="C4028">
        <v>1</v>
      </c>
      <c r="D4028">
        <v>-2</v>
      </c>
      <c r="E4028">
        <v>-2</v>
      </c>
      <c r="F4028">
        <v>-3</v>
      </c>
      <c r="G4028">
        <v>0</v>
      </c>
      <c r="H4028" s="2">
        <f>H4027+$H$2*(Table1[[#This Row],[debug'[0']]]-H4027)</f>
        <v>-1.7418626117453588</v>
      </c>
    </row>
    <row r="4029" spans="1:8" x14ac:dyDescent="0.25">
      <c r="A4029">
        <v>8046</v>
      </c>
      <c r="B4029">
        <v>2</v>
      </c>
      <c r="C4029">
        <v>1</v>
      </c>
      <c r="D4029">
        <v>-2</v>
      </c>
      <c r="E4029">
        <v>-2</v>
      </c>
      <c r="F4029">
        <v>-3</v>
      </c>
      <c r="G4029">
        <v>0</v>
      </c>
      <c r="H4029" s="2">
        <f>H4028+$H$2*(Table1[[#This Row],[debug'[0']]]-H4028)</f>
        <v>-1.3892003689913128</v>
      </c>
    </row>
    <row r="4030" spans="1:8" x14ac:dyDescent="0.25">
      <c r="A4030">
        <v>8048</v>
      </c>
      <c r="B4030">
        <v>0</v>
      </c>
      <c r="C4030">
        <v>1</v>
      </c>
      <c r="D4030">
        <v>-1</v>
      </c>
      <c r="E4030">
        <v>-2</v>
      </c>
      <c r="F4030">
        <v>-3</v>
      </c>
      <c r="G4030">
        <v>0</v>
      </c>
      <c r="H4030" s="2">
        <f>H4029+$H$2*(Table1[[#This Row],[debug'[0']]]-H4029)</f>
        <v>-1.2582713187836927</v>
      </c>
    </row>
    <row r="4031" spans="1:8" x14ac:dyDescent="0.25">
      <c r="A4031">
        <v>8050</v>
      </c>
      <c r="B4031">
        <v>-1</v>
      </c>
      <c r="C4031">
        <v>0</v>
      </c>
      <c r="D4031">
        <v>0</v>
      </c>
      <c r="E4031">
        <v>-2</v>
      </c>
      <c r="F4031">
        <v>-2</v>
      </c>
      <c r="G4031">
        <v>0</v>
      </c>
      <c r="H4031" s="2">
        <f>H4030+$H$2*(Table1[[#This Row],[debug'[0']]]-H4030)</f>
        <v>-1.2339298204519789</v>
      </c>
    </row>
    <row r="4032" spans="1:8" x14ac:dyDescent="0.25">
      <c r="A4032">
        <v>8052</v>
      </c>
      <c r="B4032">
        <v>-2</v>
      </c>
      <c r="C4032">
        <v>0</v>
      </c>
      <c r="D4032">
        <v>0</v>
      </c>
      <c r="E4032">
        <v>-2</v>
      </c>
      <c r="F4032">
        <v>-2</v>
      </c>
      <c r="G4032">
        <v>0</v>
      </c>
      <c r="H4032" s="2">
        <f>H4031+$H$2*(Table1[[#This Row],[debug'[0']]]-H4031)</f>
        <v>-1.3061302338980472</v>
      </c>
    </row>
    <row r="4033" spans="1:8" x14ac:dyDescent="0.25">
      <c r="A4033">
        <v>8054</v>
      </c>
      <c r="B4033">
        <v>-3</v>
      </c>
      <c r="C4033">
        <v>1</v>
      </c>
      <c r="D4033">
        <v>1</v>
      </c>
      <c r="E4033">
        <v>-2</v>
      </c>
      <c r="F4033">
        <v>-1</v>
      </c>
      <c r="G4033">
        <v>0</v>
      </c>
      <c r="H4033" s="2">
        <f>H4032+$H$2*(Table1[[#This Row],[debug'[0']]]-H4032)</f>
        <v>-1.4657736982977598</v>
      </c>
    </row>
    <row r="4034" spans="1:8" x14ac:dyDescent="0.25">
      <c r="A4034">
        <v>8056</v>
      </c>
      <c r="B4034">
        <v>-2</v>
      </c>
      <c r="C4034">
        <v>1</v>
      </c>
      <c r="D4034">
        <v>1</v>
      </c>
      <c r="E4034">
        <v>-2</v>
      </c>
      <c r="F4034">
        <v>-1</v>
      </c>
      <c r="G4034">
        <v>0</v>
      </c>
      <c r="H4034" s="2">
        <f>H4033+$H$2*(Table1[[#This Row],[debug'[0']]]-H4033)</f>
        <v>-1.5161233410412258</v>
      </c>
    </row>
    <row r="4035" spans="1:8" x14ac:dyDescent="0.25">
      <c r="A4035">
        <v>8058</v>
      </c>
      <c r="B4035">
        <v>-1</v>
      </c>
      <c r="C4035">
        <v>1</v>
      </c>
      <c r="D4035">
        <v>2</v>
      </c>
      <c r="E4035">
        <v>-2</v>
      </c>
      <c r="F4035">
        <v>0</v>
      </c>
      <c r="G4035">
        <v>-1</v>
      </c>
      <c r="H4035" s="2">
        <f>H4034+$H$2*(Table1[[#This Row],[debug'[0']]]-H4034)</f>
        <v>-1.4674798621443859</v>
      </c>
    </row>
    <row r="4036" spans="1:8" x14ac:dyDescent="0.25">
      <c r="A4036">
        <v>8060</v>
      </c>
      <c r="B4036">
        <v>1</v>
      </c>
      <c r="C4036">
        <v>0</v>
      </c>
      <c r="D4036">
        <v>3</v>
      </c>
      <c r="E4036">
        <v>-1</v>
      </c>
      <c r="F4036">
        <v>0</v>
      </c>
      <c r="G4036">
        <v>0</v>
      </c>
      <c r="H4036" s="2">
        <f>H4035+$H$2*(Table1[[#This Row],[debug'[0']]]-H4035)</f>
        <v>-1.2349253639105791</v>
      </c>
    </row>
    <row r="4037" spans="1:8" x14ac:dyDescent="0.25">
      <c r="A4037">
        <v>8062</v>
      </c>
      <c r="B4037">
        <v>2</v>
      </c>
      <c r="C4037">
        <v>0</v>
      </c>
      <c r="D4037">
        <v>2</v>
      </c>
      <c r="E4037">
        <v>-1</v>
      </c>
      <c r="F4037">
        <v>0</v>
      </c>
      <c r="G4037">
        <v>0</v>
      </c>
      <c r="H4037" s="2">
        <f>H4036+$H$2*(Table1[[#This Row],[debug'[0']]]-H4036)</f>
        <v>-0.93004083116539615</v>
      </c>
    </row>
    <row r="4038" spans="1:8" x14ac:dyDescent="0.25">
      <c r="A4038">
        <v>8064</v>
      </c>
      <c r="B4038">
        <v>0</v>
      </c>
      <c r="C4038">
        <v>0</v>
      </c>
      <c r="D4038">
        <v>2</v>
      </c>
      <c r="E4038">
        <v>-1</v>
      </c>
      <c r="F4038">
        <v>0</v>
      </c>
      <c r="G4038">
        <v>0</v>
      </c>
      <c r="H4038" s="2">
        <f>H4037+$H$2*(Table1[[#This Row],[debug'[0']]]-H4037)</f>
        <v>-0.8423865478835636</v>
      </c>
    </row>
    <row r="4039" spans="1:8" x14ac:dyDescent="0.25">
      <c r="A4039">
        <v>8066</v>
      </c>
      <c r="B4039">
        <v>1</v>
      </c>
      <c r="C4039">
        <v>-1</v>
      </c>
      <c r="D4039">
        <v>3</v>
      </c>
      <c r="E4039">
        <v>-1</v>
      </c>
      <c r="F4039">
        <v>0</v>
      </c>
      <c r="G4039">
        <v>0</v>
      </c>
      <c r="H4039" s="2">
        <f>H4038+$H$2*(Table1[[#This Row],[debug'[0']]]-H4038)</f>
        <v>-0.66874570656645371</v>
      </c>
    </row>
    <row r="4040" spans="1:8" x14ac:dyDescent="0.25">
      <c r="A4040">
        <v>8068</v>
      </c>
      <c r="B4040">
        <v>-1</v>
      </c>
      <c r="C4040">
        <v>-1</v>
      </c>
      <c r="D4040">
        <v>3</v>
      </c>
      <c r="E4040">
        <v>-1</v>
      </c>
      <c r="F4040">
        <v>0</v>
      </c>
      <c r="G4040">
        <v>0</v>
      </c>
      <c r="H4040" s="2">
        <f>H4039+$H$2*(Table1[[#This Row],[debug'[0']]]-H4039)</f>
        <v>-0.69996568820808092</v>
      </c>
    </row>
    <row r="4041" spans="1:8" x14ac:dyDescent="0.25">
      <c r="A4041">
        <v>8070</v>
      </c>
      <c r="B4041">
        <v>-2</v>
      </c>
      <c r="C4041">
        <v>-1</v>
      </c>
      <c r="D4041">
        <v>2</v>
      </c>
      <c r="E4041">
        <v>-1</v>
      </c>
      <c r="F4041">
        <v>0</v>
      </c>
      <c r="G4041">
        <v>0</v>
      </c>
      <c r="H4041" s="2">
        <f>H4040+$H$2*(Table1[[#This Row],[debug'[0']]]-H4040)</f>
        <v>-0.82249103550828562</v>
      </c>
    </row>
    <row r="4042" spans="1:8" x14ac:dyDescent="0.25">
      <c r="A4042">
        <v>8072</v>
      </c>
      <c r="B4042">
        <v>-1</v>
      </c>
      <c r="C4042">
        <v>-1</v>
      </c>
      <c r="D4042">
        <v>2</v>
      </c>
      <c r="E4042">
        <v>-1</v>
      </c>
      <c r="F4042">
        <v>0</v>
      </c>
      <c r="G4042">
        <v>0</v>
      </c>
      <c r="H4042" s="2">
        <f>H4041+$H$2*(Table1[[#This Row],[debug'[0']]]-H4041)</f>
        <v>-0.83922086127209061</v>
      </c>
    </row>
    <row r="4043" spans="1:8" x14ac:dyDescent="0.25">
      <c r="A4043">
        <v>8074</v>
      </c>
      <c r="B4043">
        <v>-1</v>
      </c>
      <c r="C4043">
        <v>-1</v>
      </c>
      <c r="D4043">
        <v>2</v>
      </c>
      <c r="E4043">
        <v>0</v>
      </c>
      <c r="F4043">
        <v>0</v>
      </c>
      <c r="G4043">
        <v>0</v>
      </c>
      <c r="H4043" s="2">
        <f>H4042+$H$2*(Table1[[#This Row],[debug'[0']]]-H4042)</f>
        <v>-0.85437393810443341</v>
      </c>
    </row>
    <row r="4044" spans="1:8" x14ac:dyDescent="0.25">
      <c r="A4044">
        <v>8076</v>
      </c>
      <c r="B4044">
        <v>1</v>
      </c>
      <c r="C4044">
        <v>-1</v>
      </c>
      <c r="D4044">
        <v>0</v>
      </c>
      <c r="E4044">
        <v>0</v>
      </c>
      <c r="F4044">
        <v>0</v>
      </c>
      <c r="G4044">
        <v>0</v>
      </c>
      <c r="H4044" s="2">
        <f>H4043+$H$2*(Table1[[#This Row],[debug'[0']]]-H4043)</f>
        <v>-0.67960331187571554</v>
      </c>
    </row>
    <row r="4045" spans="1:8" x14ac:dyDescent="0.25">
      <c r="A4045">
        <v>8078</v>
      </c>
      <c r="B4045">
        <v>2</v>
      </c>
      <c r="C4045">
        <v>0</v>
      </c>
      <c r="D4045">
        <v>0</v>
      </c>
      <c r="E4045">
        <v>0</v>
      </c>
      <c r="F4045">
        <v>0</v>
      </c>
      <c r="G4045">
        <v>0</v>
      </c>
      <c r="H4045" s="2">
        <f>H4044+$H$2*(Table1[[#This Row],[debug'[0']]]-H4044)</f>
        <v>-0.42705664950200672</v>
      </c>
    </row>
    <row r="4046" spans="1:8" x14ac:dyDescent="0.25">
      <c r="A4046">
        <v>8080</v>
      </c>
      <c r="B4046">
        <v>3</v>
      </c>
      <c r="C4046">
        <v>1</v>
      </c>
      <c r="D4046">
        <v>0</v>
      </c>
      <c r="E4046">
        <v>0</v>
      </c>
      <c r="F4046">
        <v>0</v>
      </c>
      <c r="G4046">
        <v>0</v>
      </c>
      <c r="H4046" s="2">
        <f>H4045+$H$2*(Table1[[#This Row],[debug'[0']]]-H4045)</f>
        <v>-0.1040641696966601</v>
      </c>
    </row>
    <row r="4047" spans="1:8" x14ac:dyDescent="0.25">
      <c r="A4047">
        <v>8082</v>
      </c>
      <c r="B4047">
        <v>4</v>
      </c>
      <c r="C4047">
        <v>1</v>
      </c>
      <c r="D4047">
        <v>0</v>
      </c>
      <c r="E4047">
        <v>0</v>
      </c>
      <c r="F4047">
        <v>0</v>
      </c>
      <c r="G4047">
        <v>0</v>
      </c>
      <c r="H4047" s="2">
        <f>H4046+$H$2*(Table1[[#This Row],[debug'[0']]]-H4046)</f>
        <v>0.28273476566474354</v>
      </c>
    </row>
    <row r="4048" spans="1:8" x14ac:dyDescent="0.25">
      <c r="A4048">
        <v>8084</v>
      </c>
      <c r="B4048">
        <v>4</v>
      </c>
      <c r="C4048">
        <v>3</v>
      </c>
      <c r="D4048">
        <v>-2</v>
      </c>
      <c r="E4048">
        <v>0</v>
      </c>
      <c r="F4048">
        <v>0</v>
      </c>
      <c r="G4048">
        <v>0</v>
      </c>
      <c r="H4048" s="2">
        <f>H4047+$H$2*(Table1[[#This Row],[debug'[0']]]-H4047)</f>
        <v>0.63307876021371501</v>
      </c>
    </row>
    <row r="4049" spans="1:8" x14ac:dyDescent="0.25">
      <c r="A4049">
        <v>8086</v>
      </c>
      <c r="B4049">
        <v>4</v>
      </c>
      <c r="C4049">
        <v>3</v>
      </c>
      <c r="D4049">
        <v>-2</v>
      </c>
      <c r="E4049">
        <v>0</v>
      </c>
      <c r="F4049">
        <v>0</v>
      </c>
      <c r="G4049">
        <v>0</v>
      </c>
      <c r="H4049" s="2">
        <f>H4048+$H$2*(Table1[[#This Row],[debug'[0']]]-H4048)</f>
        <v>0.95040361117755601</v>
      </c>
    </row>
    <row r="4050" spans="1:8" x14ac:dyDescent="0.25">
      <c r="A4050">
        <v>8088</v>
      </c>
      <c r="B4050">
        <v>2</v>
      </c>
      <c r="C4050">
        <v>4</v>
      </c>
      <c r="D4050">
        <v>-3</v>
      </c>
      <c r="E4050">
        <v>0</v>
      </c>
      <c r="F4050">
        <v>0</v>
      </c>
      <c r="G4050">
        <v>-1</v>
      </c>
      <c r="H4050" s="2">
        <f>H4049+$H$2*(Table1[[#This Row],[debug'[0']]]-H4049)</f>
        <v>1.0493257403083249</v>
      </c>
    </row>
    <row r="4051" spans="1:8" x14ac:dyDescent="0.25">
      <c r="A4051">
        <v>8090</v>
      </c>
      <c r="B4051">
        <v>1</v>
      </c>
      <c r="C4051">
        <v>4</v>
      </c>
      <c r="D4051">
        <v>-4</v>
      </c>
      <c r="E4051">
        <v>1</v>
      </c>
      <c r="F4051">
        <v>0</v>
      </c>
      <c r="G4051">
        <v>-1</v>
      </c>
      <c r="H4051" s="2">
        <f>H4050+$H$2*(Table1[[#This Row],[debug'[0']]]-H4050)</f>
        <v>1.0446768988067596</v>
      </c>
    </row>
    <row r="4052" spans="1:8" x14ac:dyDescent="0.25">
      <c r="A4052">
        <v>8092</v>
      </c>
      <c r="B4052">
        <v>-1</v>
      </c>
      <c r="C4052">
        <v>5</v>
      </c>
      <c r="D4052">
        <v>-4</v>
      </c>
      <c r="E4052">
        <v>1</v>
      </c>
      <c r="F4052">
        <v>1</v>
      </c>
      <c r="G4052">
        <v>-1</v>
      </c>
      <c r="H4052" s="2">
        <f>H4051+$H$2*(Table1[[#This Row],[debug'[0']]]-H4051)</f>
        <v>0.85197064107907727</v>
      </c>
    </row>
    <row r="4053" spans="1:8" x14ac:dyDescent="0.25">
      <c r="A4053">
        <v>8094</v>
      </c>
      <c r="B4053">
        <v>0</v>
      </c>
      <c r="C4053">
        <v>6</v>
      </c>
      <c r="D4053">
        <v>-4</v>
      </c>
      <c r="E4053">
        <v>1</v>
      </c>
      <c r="F4053">
        <v>1</v>
      </c>
      <c r="G4053">
        <v>-1</v>
      </c>
      <c r="H4053" s="2">
        <f>H4052+$H$2*(Table1[[#This Row],[debug'[0']]]-H4052)</f>
        <v>0.77167429986643077</v>
      </c>
    </row>
    <row r="4054" spans="1:8" x14ac:dyDescent="0.25">
      <c r="A4054">
        <v>8096</v>
      </c>
      <c r="B4054">
        <v>0</v>
      </c>
      <c r="C4054">
        <v>6</v>
      </c>
      <c r="D4054">
        <v>-4</v>
      </c>
      <c r="E4054">
        <v>1</v>
      </c>
      <c r="F4054">
        <v>1</v>
      </c>
      <c r="G4054">
        <v>-1</v>
      </c>
      <c r="H4054" s="2">
        <f>H4053+$H$2*(Table1[[#This Row],[debug'[0']]]-H4053)</f>
        <v>0.69894571052369803</v>
      </c>
    </row>
    <row r="4055" spans="1:8" x14ac:dyDescent="0.25">
      <c r="A4055">
        <v>8098</v>
      </c>
      <c r="B4055">
        <v>3</v>
      </c>
      <c r="C4055">
        <v>6</v>
      </c>
      <c r="D4055">
        <v>-3</v>
      </c>
      <c r="E4055">
        <v>1</v>
      </c>
      <c r="F4055">
        <v>1</v>
      </c>
      <c r="G4055">
        <v>-1</v>
      </c>
      <c r="H4055" s="2">
        <f>H4054+$H$2*(Table1[[#This Row],[debug'[0']]]-H4054)</f>
        <v>0.91581496806359897</v>
      </c>
    </row>
    <row r="4056" spans="1:8" x14ac:dyDescent="0.25">
      <c r="A4056">
        <v>8100</v>
      </c>
      <c r="B4056">
        <v>3</v>
      </c>
      <c r="C4056">
        <v>6</v>
      </c>
      <c r="D4056">
        <v>-2</v>
      </c>
      <c r="E4056">
        <v>1</v>
      </c>
      <c r="F4056">
        <v>2</v>
      </c>
      <c r="G4056">
        <v>-1</v>
      </c>
      <c r="H4056" s="2">
        <f>H4055+$H$2*(Table1[[#This Row],[debug'[0']]]-H4055)</f>
        <v>1.1122447796151951</v>
      </c>
    </row>
    <row r="4057" spans="1:8" x14ac:dyDescent="0.25">
      <c r="A4057">
        <v>8102</v>
      </c>
      <c r="B4057">
        <v>3</v>
      </c>
      <c r="C4057">
        <v>5</v>
      </c>
      <c r="D4057">
        <v>-3</v>
      </c>
      <c r="E4057">
        <v>1</v>
      </c>
      <c r="F4057">
        <v>2</v>
      </c>
      <c r="G4057">
        <v>-1</v>
      </c>
      <c r="H4057" s="2">
        <f>H4056+$H$2*(Table1[[#This Row],[debug'[0']]]-H4056)</f>
        <v>1.2901615175792955</v>
      </c>
    </row>
    <row r="4058" spans="1:8" x14ac:dyDescent="0.25">
      <c r="A4058">
        <v>8104</v>
      </c>
      <c r="B4058">
        <v>3</v>
      </c>
      <c r="C4058">
        <v>3</v>
      </c>
      <c r="D4058">
        <v>-1</v>
      </c>
      <c r="E4058">
        <v>1</v>
      </c>
      <c r="F4058">
        <v>2</v>
      </c>
      <c r="G4058">
        <v>-1</v>
      </c>
      <c r="H4058" s="2">
        <f>H4057+$H$2*(Table1[[#This Row],[debug'[0']]]-H4057)</f>
        <v>1.4513099980352357</v>
      </c>
    </row>
    <row r="4059" spans="1:8" x14ac:dyDescent="0.25">
      <c r="A4059">
        <v>8106</v>
      </c>
      <c r="B4059">
        <v>1</v>
      </c>
      <c r="C4059">
        <v>3</v>
      </c>
      <c r="D4059">
        <v>-1</v>
      </c>
      <c r="E4059">
        <v>1</v>
      </c>
      <c r="F4059">
        <v>2</v>
      </c>
      <c r="G4059">
        <v>-1</v>
      </c>
      <c r="H4059" s="2">
        <f>H4058+$H$2*(Table1[[#This Row],[debug'[0']]]-H4058)</f>
        <v>1.4087750328056621</v>
      </c>
    </row>
    <row r="4060" spans="1:8" x14ac:dyDescent="0.25">
      <c r="A4060">
        <v>8108</v>
      </c>
      <c r="B4060">
        <v>0</v>
      </c>
      <c r="C4060">
        <v>1</v>
      </c>
      <c r="D4060">
        <v>-1</v>
      </c>
      <c r="E4060">
        <v>1</v>
      </c>
      <c r="F4060">
        <v>3</v>
      </c>
      <c r="G4060">
        <v>-1</v>
      </c>
      <c r="H4060" s="2">
        <f>H4059+$H$2*(Table1[[#This Row],[debug'[0']]]-H4059)</f>
        <v>1.2760011139969725</v>
      </c>
    </row>
    <row r="4061" spans="1:8" x14ac:dyDescent="0.25">
      <c r="A4061">
        <v>8110</v>
      </c>
      <c r="B4061">
        <v>0</v>
      </c>
      <c r="C4061">
        <v>1</v>
      </c>
      <c r="D4061">
        <v>0</v>
      </c>
      <c r="E4061">
        <v>2</v>
      </c>
      <c r="F4061">
        <v>3</v>
      </c>
      <c r="G4061">
        <v>-1</v>
      </c>
      <c r="H4061" s="2">
        <f>H4060+$H$2*(Table1[[#This Row],[debug'[0']]]-H4060)</f>
        <v>1.155740842225814</v>
      </c>
    </row>
    <row r="4062" spans="1:8" x14ac:dyDescent="0.25">
      <c r="A4062">
        <v>8112</v>
      </c>
      <c r="B4062">
        <v>-2</v>
      </c>
      <c r="C4062">
        <v>-1</v>
      </c>
      <c r="D4062">
        <v>0</v>
      </c>
      <c r="E4062">
        <v>1</v>
      </c>
      <c r="F4062">
        <v>3</v>
      </c>
      <c r="G4062">
        <v>0</v>
      </c>
      <c r="H4062" s="2">
        <f>H4061+$H$2*(Table1[[#This Row],[debug'[0']]]-H4061)</f>
        <v>0.85831927482871739</v>
      </c>
    </row>
    <row r="4063" spans="1:8" x14ac:dyDescent="0.25">
      <c r="A4063">
        <v>8114</v>
      </c>
      <c r="B4063">
        <v>-2</v>
      </c>
      <c r="C4063">
        <v>-2</v>
      </c>
      <c r="D4063">
        <v>2</v>
      </c>
      <c r="E4063">
        <v>1</v>
      </c>
      <c r="F4063">
        <v>3</v>
      </c>
      <c r="G4063">
        <v>0</v>
      </c>
      <c r="H4063" s="2">
        <f>H4062+$H$2*(Table1[[#This Row],[debug'[0']]]-H4062)</f>
        <v>0.58892902976623729</v>
      </c>
    </row>
    <row r="4064" spans="1:8" x14ac:dyDescent="0.25">
      <c r="A4064">
        <v>8116</v>
      </c>
      <c r="B4064">
        <v>0</v>
      </c>
      <c r="C4064">
        <v>-5</v>
      </c>
      <c r="D4064">
        <v>3</v>
      </c>
      <c r="E4064">
        <v>1</v>
      </c>
      <c r="F4064">
        <v>3</v>
      </c>
      <c r="G4064">
        <v>0</v>
      </c>
      <c r="H4064" s="2">
        <f>H4063+$H$2*(Table1[[#This Row],[debug'[0']]]-H4063)</f>
        <v>0.53342377636425597</v>
      </c>
    </row>
    <row r="4065" spans="1:8" x14ac:dyDescent="0.25">
      <c r="A4065">
        <v>8118</v>
      </c>
      <c r="B4065">
        <v>-1</v>
      </c>
      <c r="C4065">
        <v>-5</v>
      </c>
      <c r="D4065">
        <v>3</v>
      </c>
      <c r="E4065">
        <v>1</v>
      </c>
      <c r="F4065">
        <v>3</v>
      </c>
      <c r="G4065">
        <v>0</v>
      </c>
      <c r="H4065" s="2">
        <f>H4064+$H$2*(Table1[[#This Row],[debug'[0']]]-H4064)</f>
        <v>0.38890199024428007</v>
      </c>
    </row>
    <row r="4066" spans="1:8" x14ac:dyDescent="0.25">
      <c r="A4066">
        <v>8120</v>
      </c>
      <c r="B4066">
        <v>1</v>
      </c>
      <c r="C4066">
        <v>-5</v>
      </c>
      <c r="D4066">
        <v>3</v>
      </c>
      <c r="E4066">
        <v>1</v>
      </c>
      <c r="F4066">
        <v>2</v>
      </c>
      <c r="G4066">
        <v>0</v>
      </c>
      <c r="H4066" s="2">
        <f>H4065+$H$2*(Table1[[#This Row],[debug'[0']]]-H4065)</f>
        <v>0.44649662078643748</v>
      </c>
    </row>
    <row r="4067" spans="1:8" x14ac:dyDescent="0.25">
      <c r="A4067">
        <v>8122</v>
      </c>
      <c r="B4067">
        <v>1</v>
      </c>
      <c r="C4067">
        <v>-6</v>
      </c>
      <c r="D4067">
        <v>4</v>
      </c>
      <c r="E4067">
        <v>1</v>
      </c>
      <c r="F4067">
        <v>2</v>
      </c>
      <c r="G4067">
        <v>0</v>
      </c>
      <c r="H4067" s="2">
        <f>H4066+$H$2*(Table1[[#This Row],[debug'[0']]]-H4066)</f>
        <v>0.49866308528267106</v>
      </c>
    </row>
    <row r="4068" spans="1:8" x14ac:dyDescent="0.25">
      <c r="A4068">
        <v>8124</v>
      </c>
      <c r="B4068">
        <v>0</v>
      </c>
      <c r="C4068">
        <v>-6</v>
      </c>
      <c r="D4068">
        <v>3</v>
      </c>
      <c r="E4068">
        <v>1</v>
      </c>
      <c r="F4068">
        <v>1</v>
      </c>
      <c r="G4068">
        <v>0</v>
      </c>
      <c r="H4068" s="2">
        <f>H4067+$H$2*(Table1[[#This Row],[debug'[0']]]-H4067)</f>
        <v>0.45166519672245725</v>
      </c>
    </row>
    <row r="4069" spans="1:8" x14ac:dyDescent="0.25">
      <c r="A4069">
        <v>8126</v>
      </c>
      <c r="B4069">
        <v>-1</v>
      </c>
      <c r="C4069">
        <v>-5</v>
      </c>
      <c r="D4069">
        <v>3</v>
      </c>
      <c r="E4069">
        <v>1</v>
      </c>
      <c r="F4069">
        <v>1</v>
      </c>
      <c r="G4069">
        <v>0</v>
      </c>
      <c r="H4069" s="2">
        <f>H4068+$H$2*(Table1[[#This Row],[debug'[0']]]-H4068)</f>
        <v>0.31484897519759969</v>
      </c>
    </row>
    <row r="4070" spans="1:8" x14ac:dyDescent="0.25">
      <c r="A4070">
        <v>8128</v>
      </c>
      <c r="B4070">
        <v>-1</v>
      </c>
      <c r="C4070">
        <v>-5</v>
      </c>
      <c r="D4070">
        <v>4</v>
      </c>
      <c r="E4070">
        <v>1</v>
      </c>
      <c r="F4070">
        <v>0</v>
      </c>
      <c r="G4070">
        <v>0</v>
      </c>
      <c r="H4070" s="2">
        <f>H4069+$H$2*(Table1[[#This Row],[debug'[0']]]-H4069)</f>
        <v>0.19092737876577429</v>
      </c>
    </row>
    <row r="4071" spans="1:8" x14ac:dyDescent="0.25">
      <c r="A4071">
        <v>8130</v>
      </c>
      <c r="B4071">
        <v>-2</v>
      </c>
      <c r="C4071">
        <v>-5</v>
      </c>
      <c r="D4071">
        <v>3</v>
      </c>
      <c r="E4071">
        <v>0</v>
      </c>
      <c r="F4071">
        <v>0</v>
      </c>
      <c r="G4071">
        <v>0</v>
      </c>
      <c r="H4071" s="2">
        <f>H4070+$H$2*(Table1[[#This Row],[debug'[0']]]-H4070)</f>
        <v>-1.5562661964604652E-2</v>
      </c>
    </row>
    <row r="4072" spans="1:8" x14ac:dyDescent="0.25">
      <c r="A4072">
        <v>8132</v>
      </c>
      <c r="B4072">
        <v>-1</v>
      </c>
      <c r="C4072">
        <v>-6</v>
      </c>
      <c r="D4072">
        <v>3</v>
      </c>
      <c r="E4072">
        <v>0</v>
      </c>
      <c r="F4072">
        <v>-1</v>
      </c>
      <c r="G4072">
        <v>0</v>
      </c>
      <c r="H4072" s="2">
        <f>H4071+$H$2*(Table1[[#This Row],[debug'[0']]]-H4071)</f>
        <v>-0.10834369523734934</v>
      </c>
    </row>
    <row r="4073" spans="1:8" x14ac:dyDescent="0.25">
      <c r="A4073">
        <v>8134</v>
      </c>
      <c r="B4073">
        <v>-1</v>
      </c>
      <c r="C4073">
        <v>-7</v>
      </c>
      <c r="D4073">
        <v>4</v>
      </c>
      <c r="E4073">
        <v>0</v>
      </c>
      <c r="F4073">
        <v>-2</v>
      </c>
      <c r="G4073">
        <v>0</v>
      </c>
      <c r="H4073" s="2">
        <f>H4072+$H$2*(Table1[[#This Row],[debug'[0']]]-H4072)</f>
        <v>-0.19238032213443029</v>
      </c>
    </row>
    <row r="4074" spans="1:8" x14ac:dyDescent="0.25">
      <c r="A4074">
        <v>8136</v>
      </c>
      <c r="B4074">
        <v>0</v>
      </c>
      <c r="C4074">
        <v>-8</v>
      </c>
      <c r="D4074">
        <v>4</v>
      </c>
      <c r="E4074">
        <v>0</v>
      </c>
      <c r="F4074">
        <v>-2</v>
      </c>
      <c r="G4074">
        <v>1</v>
      </c>
      <c r="H4074" s="2">
        <f>H4073+$H$2*(Table1[[#This Row],[debug'[0']]]-H4073)</f>
        <v>-0.17424890393304737</v>
      </c>
    </row>
    <row r="4075" spans="1:8" x14ac:dyDescent="0.25">
      <c r="A4075">
        <v>8138</v>
      </c>
      <c r="B4075">
        <v>-2</v>
      </c>
      <c r="C4075">
        <v>-8</v>
      </c>
      <c r="D4075">
        <v>4</v>
      </c>
      <c r="E4075">
        <v>0</v>
      </c>
      <c r="F4075">
        <v>-3</v>
      </c>
      <c r="G4075">
        <v>1</v>
      </c>
      <c r="H4075" s="2">
        <f>H4074+$H$2*(Table1[[#This Row],[debug'[0']]]-H4074)</f>
        <v>-0.34632189085367088</v>
      </c>
    </row>
    <row r="4076" spans="1:8" x14ac:dyDescent="0.25">
      <c r="A4076">
        <v>8140</v>
      </c>
      <c r="B4076">
        <v>0</v>
      </c>
      <c r="C4076">
        <v>-8</v>
      </c>
      <c r="D4076">
        <v>4</v>
      </c>
      <c r="E4076">
        <v>0</v>
      </c>
      <c r="F4076">
        <v>-3</v>
      </c>
      <c r="G4076">
        <v>1</v>
      </c>
      <c r="H4076" s="2">
        <f>H4075+$H$2*(Table1[[#This Row],[debug'[0']]]-H4075)</f>
        <v>-0.31368182161117431</v>
      </c>
    </row>
    <row r="4077" spans="1:8" x14ac:dyDescent="0.25">
      <c r="A4077">
        <v>8142</v>
      </c>
      <c r="B4077">
        <v>1</v>
      </c>
      <c r="C4077">
        <v>-6</v>
      </c>
      <c r="D4077">
        <v>0</v>
      </c>
      <c r="E4077">
        <v>0</v>
      </c>
      <c r="F4077">
        <v>-4</v>
      </c>
      <c r="G4077">
        <v>0</v>
      </c>
      <c r="H4077" s="2">
        <f>H4076+$H$2*(Table1[[#This Row],[debug'[0']]]-H4076)</f>
        <v>-0.18987022681333066</v>
      </c>
    </row>
    <row r="4078" spans="1:8" x14ac:dyDescent="0.25">
      <c r="A4078">
        <v>8144</v>
      </c>
      <c r="B4078">
        <v>1</v>
      </c>
      <c r="C4078">
        <v>-4</v>
      </c>
      <c r="D4078">
        <v>-2</v>
      </c>
      <c r="E4078">
        <v>0</v>
      </c>
      <c r="F4078">
        <v>-4</v>
      </c>
      <c r="G4078">
        <v>0</v>
      </c>
      <c r="H4078" s="2">
        <f>H4077+$H$2*(Table1[[#This Row],[debug'[0']]]-H4077)</f>
        <v>-7.7727599914871243E-2</v>
      </c>
    </row>
    <row r="4079" spans="1:8" x14ac:dyDescent="0.25">
      <c r="A4079">
        <v>8146</v>
      </c>
      <c r="B4079">
        <v>1</v>
      </c>
      <c r="C4079">
        <v>-3</v>
      </c>
      <c r="D4079">
        <v>-3</v>
      </c>
      <c r="E4079">
        <v>0</v>
      </c>
      <c r="F4079">
        <v>-5</v>
      </c>
      <c r="G4079">
        <v>0</v>
      </c>
      <c r="H4079" s="2">
        <f>H4078+$H$2*(Table1[[#This Row],[debug'[0']]]-H4078)</f>
        <v>2.384583339903433E-2</v>
      </c>
    </row>
    <row r="4080" spans="1:8" x14ac:dyDescent="0.25">
      <c r="A4080">
        <v>8148</v>
      </c>
      <c r="B4080">
        <v>1</v>
      </c>
      <c r="C4080">
        <v>-1</v>
      </c>
      <c r="D4080">
        <v>-5</v>
      </c>
      <c r="E4080">
        <v>0</v>
      </c>
      <c r="F4080">
        <v>-5</v>
      </c>
      <c r="G4080">
        <v>0</v>
      </c>
      <c r="H4080" s="2">
        <f>H4079+$H$2*(Table1[[#This Row],[debug'[0']]]-H4079)</f>
        <v>0.11584619615597415</v>
      </c>
    </row>
    <row r="4081" spans="1:8" x14ac:dyDescent="0.25">
      <c r="A4081">
        <v>8150</v>
      </c>
      <c r="B4081">
        <v>1</v>
      </c>
      <c r="C4081">
        <v>0</v>
      </c>
      <c r="D4081">
        <v>-5</v>
      </c>
      <c r="E4081">
        <v>0</v>
      </c>
      <c r="F4081">
        <v>-5</v>
      </c>
      <c r="G4081">
        <v>0</v>
      </c>
      <c r="H4081" s="2">
        <f>H4080+$H$2*(Table1[[#This Row],[debug'[0']]]-H4080)</f>
        <v>0.19917572899997002</v>
      </c>
    </row>
    <row r="4082" spans="1:8" x14ac:dyDescent="0.25">
      <c r="A4082">
        <v>8152</v>
      </c>
      <c r="B4082">
        <v>-1</v>
      </c>
      <c r="C4082">
        <v>1</v>
      </c>
      <c r="D4082">
        <v>-5</v>
      </c>
      <c r="E4082">
        <v>-1</v>
      </c>
      <c r="F4082">
        <v>-5</v>
      </c>
      <c r="G4082">
        <v>0</v>
      </c>
      <c r="H4082" s="2">
        <f>H4081+$H$2*(Table1[[#This Row],[debug'[0']]]-H4081)</f>
        <v>8.6156079182285308E-2</v>
      </c>
    </row>
    <row r="4083" spans="1:8" x14ac:dyDescent="0.25">
      <c r="A4083">
        <v>8154</v>
      </c>
      <c r="B4083">
        <v>0</v>
      </c>
      <c r="C4083">
        <v>3</v>
      </c>
      <c r="D4083">
        <v>-5</v>
      </c>
      <c r="E4083">
        <v>0</v>
      </c>
      <c r="F4083">
        <v>-4</v>
      </c>
      <c r="G4083">
        <v>0</v>
      </c>
      <c r="H4083" s="2">
        <f>H4082+$H$2*(Table1[[#This Row],[debug'[0']]]-H4082)</f>
        <v>7.8036060019650272E-2</v>
      </c>
    </row>
    <row r="4084" spans="1:8" x14ac:dyDescent="0.25">
      <c r="A4084">
        <v>8156</v>
      </c>
      <c r="B4084">
        <v>-2</v>
      </c>
      <c r="C4084">
        <v>3</v>
      </c>
      <c r="D4084">
        <v>-5</v>
      </c>
      <c r="E4084">
        <v>0</v>
      </c>
      <c r="F4084">
        <v>-4</v>
      </c>
      <c r="G4084">
        <v>0</v>
      </c>
      <c r="H4084" s="2">
        <f>H4083+$H$2*(Table1[[#This Row],[debug'[0']]]-H4083)</f>
        <v>-0.11781422458192206</v>
      </c>
    </row>
    <row r="4085" spans="1:8" x14ac:dyDescent="0.25">
      <c r="A4085">
        <v>8158</v>
      </c>
      <c r="B4085">
        <v>0</v>
      </c>
      <c r="C4085">
        <v>4</v>
      </c>
      <c r="D4085">
        <v>-4</v>
      </c>
      <c r="E4085">
        <v>0</v>
      </c>
      <c r="F4085">
        <v>-4</v>
      </c>
      <c r="G4085">
        <v>0</v>
      </c>
      <c r="H4085" s="2">
        <f>H4084+$H$2*(Table1[[#This Row],[debug'[0']]]-H4084)</f>
        <v>-0.10671049550887374</v>
      </c>
    </row>
    <row r="4086" spans="1:8" x14ac:dyDescent="0.25">
      <c r="A4086">
        <v>8160</v>
      </c>
      <c r="B4086">
        <v>0</v>
      </c>
      <c r="C4086">
        <v>5</v>
      </c>
      <c r="D4086">
        <v>-4</v>
      </c>
      <c r="E4086">
        <v>0</v>
      </c>
      <c r="F4086">
        <v>-4</v>
      </c>
      <c r="G4086">
        <v>0</v>
      </c>
      <c r="H4086" s="2">
        <f>H4085+$H$2*(Table1[[#This Row],[debug'[0']]]-H4085)</f>
        <v>-9.6653268246325613E-2</v>
      </c>
    </row>
    <row r="4087" spans="1:8" x14ac:dyDescent="0.25">
      <c r="A4087">
        <v>8162</v>
      </c>
      <c r="B4087">
        <v>2</v>
      </c>
      <c r="C4087">
        <v>6</v>
      </c>
      <c r="D4087">
        <v>-4</v>
      </c>
      <c r="E4087">
        <v>0</v>
      </c>
      <c r="F4087">
        <v>-3</v>
      </c>
      <c r="G4087">
        <v>0</v>
      </c>
      <c r="H4087" s="2">
        <f>H4086+$H$2*(Table1[[#This Row],[debug'[0']]]-H4086)</f>
        <v>0.10095164689310496</v>
      </c>
    </row>
    <row r="4088" spans="1:8" x14ac:dyDescent="0.25">
      <c r="A4088">
        <v>8164</v>
      </c>
      <c r="B4088">
        <v>2</v>
      </c>
      <c r="C4088">
        <v>6</v>
      </c>
      <c r="D4088">
        <v>-4</v>
      </c>
      <c r="E4088">
        <v>0</v>
      </c>
      <c r="F4088">
        <v>-3</v>
      </c>
      <c r="G4088">
        <v>0</v>
      </c>
      <c r="H4088" s="2">
        <f>H4087+$H$2*(Table1[[#This Row],[debug'[0']]]-H4087)</f>
        <v>0.27993273754107745</v>
      </c>
    </row>
    <row r="4089" spans="1:8" x14ac:dyDescent="0.25">
      <c r="A4089">
        <v>8166</v>
      </c>
      <c r="B4089">
        <v>3</v>
      </c>
      <c r="C4089">
        <v>7</v>
      </c>
      <c r="D4089">
        <v>-5</v>
      </c>
      <c r="E4089">
        <v>0</v>
      </c>
      <c r="F4089">
        <v>-2</v>
      </c>
      <c r="G4089">
        <v>0</v>
      </c>
      <c r="H4089" s="2">
        <f>H4088+$H$2*(Table1[[#This Row],[debug'[0']]]-H4088)</f>
        <v>0.53629303741140899</v>
      </c>
    </row>
    <row r="4090" spans="1:8" x14ac:dyDescent="0.25">
      <c r="A4090">
        <v>8168</v>
      </c>
      <c r="B4090">
        <v>2</v>
      </c>
      <c r="C4090">
        <v>7</v>
      </c>
      <c r="D4090">
        <v>-5</v>
      </c>
      <c r="E4090">
        <v>0</v>
      </c>
      <c r="F4090">
        <v>-1</v>
      </c>
      <c r="G4090">
        <v>-1</v>
      </c>
      <c r="H4090" s="2">
        <f>H4089+$H$2*(Table1[[#This Row],[debug'[0']]]-H4089)</f>
        <v>0.67424416863170544</v>
      </c>
    </row>
    <row r="4091" spans="1:8" x14ac:dyDescent="0.25">
      <c r="A4091">
        <v>8170</v>
      </c>
      <c r="B4091">
        <v>1</v>
      </c>
      <c r="C4091">
        <v>7</v>
      </c>
      <c r="D4091">
        <v>-4</v>
      </c>
      <c r="E4091">
        <v>0</v>
      </c>
      <c r="F4091">
        <v>-1</v>
      </c>
      <c r="G4091">
        <v>-1</v>
      </c>
      <c r="H4091" s="2">
        <f>H4090+$H$2*(Table1[[#This Row],[debug'[0']]]-H4090)</f>
        <v>0.70494593243242554</v>
      </c>
    </row>
    <row r="4092" spans="1:8" x14ac:dyDescent="0.25">
      <c r="A4092">
        <v>8172</v>
      </c>
      <c r="B4092">
        <v>-2</v>
      </c>
      <c r="C4092">
        <v>5</v>
      </c>
      <c r="D4092">
        <v>-2</v>
      </c>
      <c r="E4092">
        <v>0</v>
      </c>
      <c r="F4092">
        <v>0</v>
      </c>
      <c r="G4092">
        <v>-1</v>
      </c>
      <c r="H4092" s="2">
        <f>H4091+$H$2*(Table1[[#This Row],[debug'[0']]]-H4091)</f>
        <v>0.45001078434180652</v>
      </c>
    </row>
    <row r="4093" spans="1:8" x14ac:dyDescent="0.25">
      <c r="A4093">
        <v>8174</v>
      </c>
      <c r="B4093">
        <v>-1</v>
      </c>
      <c r="C4093">
        <v>4</v>
      </c>
      <c r="D4093">
        <v>0</v>
      </c>
      <c r="E4093">
        <v>0</v>
      </c>
      <c r="F4093">
        <v>0</v>
      </c>
      <c r="G4093">
        <v>-1</v>
      </c>
      <c r="H4093" s="2">
        <f>H4092+$H$2*(Table1[[#This Row],[debug'[0']]]-H4092)</f>
        <v>0.31335048751038075</v>
      </c>
    </row>
    <row r="4094" spans="1:8" x14ac:dyDescent="0.25">
      <c r="A4094">
        <v>8176</v>
      </c>
      <c r="B4094">
        <v>-1</v>
      </c>
      <c r="C4094">
        <v>3</v>
      </c>
      <c r="D4094">
        <v>1</v>
      </c>
      <c r="E4094">
        <v>0</v>
      </c>
      <c r="F4094">
        <v>1</v>
      </c>
      <c r="G4094">
        <v>0</v>
      </c>
      <c r="H4094" s="2">
        <f>H4093+$H$2*(Table1[[#This Row],[debug'[0']]]-H4093)</f>
        <v>0.18957012021584518</v>
      </c>
    </row>
    <row r="4095" spans="1:8" x14ac:dyDescent="0.25">
      <c r="A4095">
        <v>8178</v>
      </c>
      <c r="B4095">
        <v>3</v>
      </c>
      <c r="C4095">
        <v>1</v>
      </c>
      <c r="D4095">
        <v>4</v>
      </c>
      <c r="E4095">
        <v>1</v>
      </c>
      <c r="F4095">
        <v>1</v>
      </c>
      <c r="G4095">
        <v>0</v>
      </c>
      <c r="H4095" s="2">
        <f>H4094+$H$2*(Table1[[#This Row],[debug'[0']]]-H4094)</f>
        <v>0.45444689612861955</v>
      </c>
    </row>
    <row r="4096" spans="1:8" x14ac:dyDescent="0.25">
      <c r="A4096">
        <v>8180</v>
      </c>
      <c r="B4096">
        <v>3</v>
      </c>
      <c r="C4096">
        <v>2</v>
      </c>
      <c r="D4096">
        <v>4</v>
      </c>
      <c r="E4096">
        <v>1</v>
      </c>
      <c r="F4096">
        <v>2</v>
      </c>
      <c r="G4096">
        <v>0</v>
      </c>
      <c r="H4096" s="2">
        <f>H4095+$H$2*(Table1[[#This Row],[debug'[0']]]-H4095)</f>
        <v>0.69435962404197027</v>
      </c>
    </row>
    <row r="4097" spans="1:8" x14ac:dyDescent="0.25">
      <c r="A4097">
        <v>8182</v>
      </c>
      <c r="B4097">
        <v>2</v>
      </c>
      <c r="C4097">
        <v>2</v>
      </c>
      <c r="D4097">
        <v>4</v>
      </c>
      <c r="E4097">
        <v>0</v>
      </c>
      <c r="F4097">
        <v>2</v>
      </c>
      <c r="G4097">
        <v>0</v>
      </c>
      <c r="H4097" s="2">
        <f>H4096+$H$2*(Table1[[#This Row],[debug'[0']]]-H4096)</f>
        <v>0.81741333044216913</v>
      </c>
    </row>
    <row r="4098" spans="1:8" x14ac:dyDescent="0.25">
      <c r="A4098">
        <v>8184</v>
      </c>
      <c r="B4098">
        <v>0</v>
      </c>
      <c r="C4098">
        <v>2</v>
      </c>
      <c r="D4098">
        <v>3</v>
      </c>
      <c r="E4098">
        <v>0</v>
      </c>
      <c r="F4098">
        <v>2</v>
      </c>
      <c r="G4098">
        <v>-1</v>
      </c>
      <c r="H4098" s="2">
        <f>H4097+$H$2*(Table1[[#This Row],[debug'[0']]]-H4097)</f>
        <v>0.74037393902626458</v>
      </c>
    </row>
    <row r="4099" spans="1:8" x14ac:dyDescent="0.25">
      <c r="A4099">
        <v>8186</v>
      </c>
      <c r="B4099">
        <v>-1</v>
      </c>
      <c r="C4099">
        <v>2</v>
      </c>
      <c r="D4099">
        <v>3</v>
      </c>
      <c r="E4099">
        <v>0</v>
      </c>
      <c r="F4099">
        <v>3</v>
      </c>
      <c r="G4099">
        <v>-1</v>
      </c>
      <c r="H4099" s="2">
        <f>H4098+$H$2*(Table1[[#This Row],[debug'[0']]]-H4098)</f>
        <v>0.5763475595859433</v>
      </c>
    </row>
    <row r="4100" spans="1:8" x14ac:dyDescent="0.25">
      <c r="A4100">
        <v>8188</v>
      </c>
      <c r="B4100">
        <v>-1</v>
      </c>
      <c r="C4100">
        <v>2</v>
      </c>
      <c r="D4100">
        <v>2</v>
      </c>
      <c r="E4100">
        <v>1</v>
      </c>
      <c r="F4100">
        <v>3</v>
      </c>
      <c r="G4100">
        <v>-1</v>
      </c>
      <c r="H4100" s="2">
        <f>H4099+$H$2*(Table1[[#This Row],[debug'[0']]]-H4099)</f>
        <v>0.42778030220496133</v>
      </c>
    </row>
    <row r="4101" spans="1:8" x14ac:dyDescent="0.25">
      <c r="A4101">
        <v>8190</v>
      </c>
      <c r="B4101">
        <v>-1</v>
      </c>
      <c r="C4101">
        <v>1</v>
      </c>
      <c r="D4101">
        <v>2</v>
      </c>
      <c r="E4101">
        <v>1</v>
      </c>
      <c r="F4101">
        <v>3</v>
      </c>
      <c r="G4101">
        <v>-1</v>
      </c>
      <c r="H4101" s="2">
        <f>H4100+$H$2*(Table1[[#This Row],[debug'[0']]]-H4100)</f>
        <v>0.29321517895454169</v>
      </c>
    </row>
    <row r="4102" spans="1:8" x14ac:dyDescent="0.25">
      <c r="A4102">
        <v>8192</v>
      </c>
      <c r="B4102">
        <v>0</v>
      </c>
      <c r="C4102">
        <v>0</v>
      </c>
      <c r="D4102">
        <v>2</v>
      </c>
      <c r="E4102">
        <v>1</v>
      </c>
      <c r="F4102">
        <v>3</v>
      </c>
      <c r="G4102">
        <v>-1</v>
      </c>
      <c r="H4102" s="2">
        <f>H4101+$H$2*(Table1[[#This Row],[debug'[0']]]-H4101)</f>
        <v>0.26558029939080352</v>
      </c>
    </row>
    <row r="4103" spans="1:8" x14ac:dyDescent="0.25">
      <c r="A4103">
        <v>8194</v>
      </c>
      <c r="B4103">
        <v>1</v>
      </c>
      <c r="C4103">
        <v>-2</v>
      </c>
      <c r="D4103">
        <v>3</v>
      </c>
      <c r="E4103">
        <v>1</v>
      </c>
      <c r="F4103">
        <v>3</v>
      </c>
      <c r="G4103">
        <v>-1</v>
      </c>
      <c r="H4103" s="2">
        <f>H4102+$H$2*(Table1[[#This Row],[debug'[0']]]-H4102)</f>
        <v>0.3347977254733675</v>
      </c>
    </row>
    <row r="4104" spans="1:8" x14ac:dyDescent="0.25">
      <c r="A4104">
        <v>8196</v>
      </c>
      <c r="B4104">
        <v>0</v>
      </c>
      <c r="C4104">
        <v>-2</v>
      </c>
      <c r="D4104">
        <v>3</v>
      </c>
      <c r="E4104">
        <v>0</v>
      </c>
      <c r="F4104">
        <v>3</v>
      </c>
      <c r="G4104">
        <v>-1</v>
      </c>
      <c r="H4104" s="2">
        <f>H4103+$H$2*(Table1[[#This Row],[debug'[0']]]-H4103)</f>
        <v>0.30324378322979639</v>
      </c>
    </row>
    <row r="4105" spans="1:8" x14ac:dyDescent="0.25">
      <c r="A4105">
        <v>8198</v>
      </c>
      <c r="B4105">
        <v>2</v>
      </c>
      <c r="C4105">
        <v>-3</v>
      </c>
      <c r="D4105">
        <v>4</v>
      </c>
      <c r="E4105">
        <v>1</v>
      </c>
      <c r="F4105">
        <v>3</v>
      </c>
      <c r="G4105">
        <v>0</v>
      </c>
      <c r="H4105" s="2">
        <f>H4104+$H$2*(Table1[[#This Row],[debug'[0']]]-H4104)</f>
        <v>0.46315928919593885</v>
      </c>
    </row>
    <row r="4106" spans="1:8" x14ac:dyDescent="0.25">
      <c r="A4106">
        <v>8200</v>
      </c>
      <c r="B4106">
        <v>2</v>
      </c>
      <c r="C4106">
        <v>-4</v>
      </c>
      <c r="D4106">
        <v>4</v>
      </c>
      <c r="E4106">
        <v>1</v>
      </c>
      <c r="F4106">
        <v>3</v>
      </c>
      <c r="G4106">
        <v>0</v>
      </c>
      <c r="H4106" s="2">
        <f>H4105+$H$2*(Table1[[#This Row],[debug'[0']]]-H4105)</f>
        <v>0.60800311379993144</v>
      </c>
    </row>
    <row r="4107" spans="1:8" x14ac:dyDescent="0.25">
      <c r="A4107">
        <v>8202</v>
      </c>
      <c r="B4107">
        <v>3</v>
      </c>
      <c r="C4107">
        <v>-4</v>
      </c>
      <c r="D4107">
        <v>3</v>
      </c>
      <c r="E4107">
        <v>1</v>
      </c>
      <c r="F4107">
        <v>3</v>
      </c>
      <c r="G4107">
        <v>0</v>
      </c>
      <c r="H4107" s="2">
        <f>H4106+$H$2*(Table1[[#This Row],[debug'[0']]]-H4106)</f>
        <v>0.8334435091528053</v>
      </c>
    </row>
    <row r="4108" spans="1:8" x14ac:dyDescent="0.25">
      <c r="A4108">
        <v>8204</v>
      </c>
      <c r="B4108">
        <v>2</v>
      </c>
      <c r="C4108">
        <v>-2</v>
      </c>
      <c r="D4108">
        <v>1</v>
      </c>
      <c r="E4108">
        <v>1</v>
      </c>
      <c r="F4108">
        <v>3</v>
      </c>
      <c r="G4108">
        <v>0</v>
      </c>
      <c r="H4108" s="2">
        <f>H4107+$H$2*(Table1[[#This Row],[debug'[0']]]-H4107)</f>
        <v>0.94338886820209633</v>
      </c>
    </row>
    <row r="4109" spans="1:8" x14ac:dyDescent="0.25">
      <c r="A4109">
        <v>8206</v>
      </c>
      <c r="B4109">
        <v>2</v>
      </c>
      <c r="C4109">
        <v>-1</v>
      </c>
      <c r="D4109">
        <v>0</v>
      </c>
      <c r="E4109">
        <v>1</v>
      </c>
      <c r="F4109">
        <v>2</v>
      </c>
      <c r="G4109">
        <v>-1</v>
      </c>
      <c r="H4109" s="2">
        <f>H4108+$H$2*(Table1[[#This Row],[debug'[0']]]-H4108)</f>
        <v>1.0429721212828211</v>
      </c>
    </row>
    <row r="4110" spans="1:8" x14ac:dyDescent="0.25">
      <c r="A4110">
        <v>8208</v>
      </c>
      <c r="B4110">
        <v>1</v>
      </c>
      <c r="C4110">
        <v>1</v>
      </c>
      <c r="D4110">
        <v>-3</v>
      </c>
      <c r="E4110">
        <v>1</v>
      </c>
      <c r="F4110">
        <v>2</v>
      </c>
      <c r="G4110">
        <v>-1</v>
      </c>
      <c r="H4110" s="2">
        <f>H4109+$H$2*(Table1[[#This Row],[debug'[0']]]-H4109)</f>
        <v>1.0389220942668826</v>
      </c>
    </row>
    <row r="4111" spans="1:8" x14ac:dyDescent="0.25">
      <c r="A4111">
        <v>8210</v>
      </c>
      <c r="B4111">
        <v>1</v>
      </c>
      <c r="C4111">
        <v>0</v>
      </c>
      <c r="D4111">
        <v>-4</v>
      </c>
      <c r="E4111">
        <v>1</v>
      </c>
      <c r="F4111">
        <v>2</v>
      </c>
      <c r="G4111">
        <v>-1</v>
      </c>
      <c r="H4111" s="2">
        <f>H4110+$H$2*(Table1[[#This Row],[debug'[0']]]-H4110)</f>
        <v>1.0352537733045477</v>
      </c>
    </row>
    <row r="4112" spans="1:8" x14ac:dyDescent="0.25">
      <c r="A4112">
        <v>8212</v>
      </c>
      <c r="B4112">
        <v>1</v>
      </c>
      <c r="C4112">
        <v>1</v>
      </c>
      <c r="D4112">
        <v>-4</v>
      </c>
      <c r="E4112">
        <v>1</v>
      </c>
      <c r="F4112">
        <v>2</v>
      </c>
      <c r="G4112">
        <v>-1</v>
      </c>
      <c r="H4112" s="2">
        <f>H4111+$H$2*(Table1[[#This Row],[debug'[0']]]-H4111)</f>
        <v>1.0319311834478011</v>
      </c>
    </row>
    <row r="4113" spans="1:8" x14ac:dyDescent="0.25">
      <c r="A4113">
        <v>8214</v>
      </c>
      <c r="B4113">
        <v>1</v>
      </c>
      <c r="C4113">
        <v>1</v>
      </c>
      <c r="D4113">
        <v>-4</v>
      </c>
      <c r="E4113">
        <v>1</v>
      </c>
      <c r="F4113">
        <v>2</v>
      </c>
      <c r="G4113">
        <v>0</v>
      </c>
      <c r="H4113" s="2">
        <f>H4112+$H$2*(Table1[[#This Row],[debug'[0']]]-H4112)</f>
        <v>1.0289217403075999</v>
      </c>
    </row>
    <row r="4114" spans="1:8" x14ac:dyDescent="0.25">
      <c r="A4114">
        <v>8216</v>
      </c>
      <c r="B4114">
        <v>2</v>
      </c>
      <c r="C4114">
        <v>-1</v>
      </c>
      <c r="D4114">
        <v>-3</v>
      </c>
      <c r="E4114">
        <v>1</v>
      </c>
      <c r="F4114">
        <v>1</v>
      </c>
      <c r="G4114">
        <v>0</v>
      </c>
      <c r="H4114" s="2">
        <f>H4113+$H$2*(Table1[[#This Row],[debug'[0']]]-H4113)</f>
        <v>1.120443710108912</v>
      </c>
    </row>
    <row r="4115" spans="1:8" x14ac:dyDescent="0.25">
      <c r="A4115">
        <v>8218</v>
      </c>
      <c r="B4115">
        <v>2</v>
      </c>
      <c r="C4115">
        <v>-1</v>
      </c>
      <c r="D4115">
        <v>-3</v>
      </c>
      <c r="E4115">
        <v>1</v>
      </c>
      <c r="F4115">
        <v>1</v>
      </c>
      <c r="G4115">
        <v>0</v>
      </c>
      <c r="H4115" s="2">
        <f>H4114+$H$2*(Table1[[#This Row],[debug'[0']]]-H4114)</f>
        <v>1.203339937471128</v>
      </c>
    </row>
    <row r="4116" spans="1:8" x14ac:dyDescent="0.25">
      <c r="A4116">
        <v>8220</v>
      </c>
      <c r="B4116">
        <v>2</v>
      </c>
      <c r="C4116">
        <v>1</v>
      </c>
      <c r="D4116">
        <v>-2</v>
      </c>
      <c r="E4116">
        <v>1</v>
      </c>
      <c r="F4116">
        <v>1</v>
      </c>
      <c r="G4116">
        <v>0</v>
      </c>
      <c r="H4116" s="2">
        <f>H4115+$H$2*(Table1[[#This Row],[debug'[0']]]-H4115)</f>
        <v>1.2784233794666007</v>
      </c>
    </row>
    <row r="4117" spans="1:8" x14ac:dyDescent="0.25">
      <c r="A4117">
        <v>8222</v>
      </c>
      <c r="B4117">
        <v>3</v>
      </c>
      <c r="C4117">
        <v>1</v>
      </c>
      <c r="D4117">
        <v>-2</v>
      </c>
      <c r="E4117">
        <v>1</v>
      </c>
      <c r="F4117">
        <v>1</v>
      </c>
      <c r="G4117">
        <v>0</v>
      </c>
      <c r="H4117" s="2">
        <f>H4116+$H$2*(Table1[[#This Row],[debug'[0']]]-H4116)</f>
        <v>1.4406781533763908</v>
      </c>
    </row>
    <row r="4118" spans="1:8" x14ac:dyDescent="0.25">
      <c r="A4118">
        <v>8224</v>
      </c>
      <c r="B4118">
        <v>1</v>
      </c>
      <c r="C4118">
        <v>2</v>
      </c>
      <c r="D4118">
        <v>-3</v>
      </c>
      <c r="E4118">
        <v>1</v>
      </c>
      <c r="F4118">
        <v>1</v>
      </c>
      <c r="G4118">
        <v>0</v>
      </c>
      <c r="H4118" s="2">
        <f>H4117+$H$2*(Table1[[#This Row],[debug'[0']]]-H4117)</f>
        <v>1.3991452158990472</v>
      </c>
    </row>
    <row r="4119" spans="1:8" x14ac:dyDescent="0.25">
      <c r="A4119">
        <v>8226</v>
      </c>
      <c r="B4119">
        <v>0</v>
      </c>
      <c r="C4119">
        <v>1</v>
      </c>
      <c r="D4119">
        <v>-3</v>
      </c>
      <c r="E4119">
        <v>1</v>
      </c>
      <c r="F4119">
        <v>1</v>
      </c>
      <c r="G4119">
        <v>0</v>
      </c>
      <c r="H4119" s="2">
        <f>H4118+$H$2*(Table1[[#This Row],[debug'[0']]]-H4118)</f>
        <v>1.2672788859518347</v>
      </c>
    </row>
    <row r="4120" spans="1:8" x14ac:dyDescent="0.25">
      <c r="A4120">
        <v>8228</v>
      </c>
      <c r="B4120">
        <v>-1</v>
      </c>
      <c r="C4120">
        <v>2</v>
      </c>
      <c r="D4120">
        <v>-3</v>
      </c>
      <c r="E4120">
        <v>1</v>
      </c>
      <c r="F4120">
        <v>1</v>
      </c>
      <c r="G4120">
        <v>0</v>
      </c>
      <c r="H4120" s="2">
        <f>H4119+$H$2*(Table1[[#This Row],[debug'[0']]]-H4119)</f>
        <v>1.0535928851994687</v>
      </c>
    </row>
    <row r="4121" spans="1:8" x14ac:dyDescent="0.25">
      <c r="A4121">
        <v>8230</v>
      </c>
      <c r="B4121">
        <v>-2</v>
      </c>
      <c r="C4121">
        <v>1</v>
      </c>
      <c r="D4121">
        <v>-3</v>
      </c>
      <c r="E4121">
        <v>1</v>
      </c>
      <c r="F4121">
        <v>0</v>
      </c>
      <c r="G4121">
        <v>0</v>
      </c>
      <c r="H4121" s="2">
        <f>H4120+$H$2*(Table1[[#This Row],[debug'[0']]]-H4120)</f>
        <v>0.76579853594356739</v>
      </c>
    </row>
    <row r="4122" spans="1:8" x14ac:dyDescent="0.25">
      <c r="A4122">
        <v>8232</v>
      </c>
      <c r="B4122">
        <v>0</v>
      </c>
      <c r="C4122">
        <v>0</v>
      </c>
      <c r="D4122">
        <v>-2</v>
      </c>
      <c r="E4122">
        <v>1</v>
      </c>
      <c r="F4122">
        <v>0</v>
      </c>
      <c r="G4122">
        <v>0</v>
      </c>
      <c r="H4122" s="2">
        <f>H4121+$H$2*(Table1[[#This Row],[debug'[0']]]-H4121)</f>
        <v>0.69362372430406349</v>
      </c>
    </row>
    <row r="4123" spans="1:8" x14ac:dyDescent="0.25">
      <c r="A4123">
        <v>8234</v>
      </c>
      <c r="B4123">
        <v>1</v>
      </c>
      <c r="C4123">
        <v>-2</v>
      </c>
      <c r="D4123">
        <v>-1</v>
      </c>
      <c r="E4123">
        <v>1</v>
      </c>
      <c r="F4123">
        <v>0</v>
      </c>
      <c r="G4123">
        <v>0</v>
      </c>
      <c r="H4123" s="2">
        <f>H4122+$H$2*(Table1[[#This Row],[debug'[0']]]-H4122)</f>
        <v>0.72249900801288014</v>
      </c>
    </row>
    <row r="4124" spans="1:8" x14ac:dyDescent="0.25">
      <c r="A4124">
        <v>8236</v>
      </c>
      <c r="B4124">
        <v>1</v>
      </c>
      <c r="C4124">
        <v>-2</v>
      </c>
      <c r="D4124">
        <v>1</v>
      </c>
      <c r="E4124">
        <v>1</v>
      </c>
      <c r="F4124">
        <v>0</v>
      </c>
      <c r="G4124">
        <v>0</v>
      </c>
      <c r="H4124" s="2">
        <f>H4123+$H$2*(Table1[[#This Row],[debug'[0']]]-H4123)</f>
        <v>0.74865286034659861</v>
      </c>
    </row>
    <row r="4125" spans="1:8" x14ac:dyDescent="0.25">
      <c r="A4125">
        <v>8238</v>
      </c>
      <c r="B4125">
        <v>3</v>
      </c>
      <c r="C4125">
        <v>-4</v>
      </c>
      <c r="D4125">
        <v>2</v>
      </c>
      <c r="E4125">
        <v>1</v>
      </c>
      <c r="F4125">
        <v>0</v>
      </c>
      <c r="G4125">
        <v>0</v>
      </c>
      <c r="H4125" s="2">
        <f>H4124+$H$2*(Table1[[#This Row],[debug'[0']]]-H4124)</f>
        <v>0.96083732938506416</v>
      </c>
    </row>
    <row r="4126" spans="1:8" x14ac:dyDescent="0.25">
      <c r="A4126">
        <v>8240</v>
      </c>
      <c r="B4126">
        <v>1</v>
      </c>
      <c r="C4126">
        <v>-4</v>
      </c>
      <c r="D4126">
        <v>2</v>
      </c>
      <c r="E4126">
        <v>1</v>
      </c>
      <c r="F4126">
        <v>-1</v>
      </c>
      <c r="G4126">
        <v>0</v>
      </c>
      <c r="H4126" s="2">
        <f>H4125+$H$2*(Table1[[#This Row],[debug'[0']]]-H4125)</f>
        <v>0.96452832413402934</v>
      </c>
    </row>
    <row r="4127" spans="1:8" x14ac:dyDescent="0.25">
      <c r="A4127">
        <v>8242</v>
      </c>
      <c r="B4127">
        <v>1</v>
      </c>
      <c r="C4127">
        <v>-4</v>
      </c>
      <c r="D4127">
        <v>2</v>
      </c>
      <c r="E4127">
        <v>1</v>
      </c>
      <c r="F4127">
        <v>-1</v>
      </c>
      <c r="G4127">
        <v>0</v>
      </c>
      <c r="H4127" s="2">
        <f>H4126+$H$2*(Table1[[#This Row],[debug'[0']]]-H4126)</f>
        <v>0.9678714508233609</v>
      </c>
    </row>
    <row r="4128" spans="1:8" x14ac:dyDescent="0.25">
      <c r="A4128">
        <v>8244</v>
      </c>
      <c r="B4128">
        <v>1</v>
      </c>
      <c r="C4128">
        <v>-6</v>
      </c>
      <c r="D4128">
        <v>3</v>
      </c>
      <c r="E4128">
        <v>1</v>
      </c>
      <c r="F4128">
        <v>-1</v>
      </c>
      <c r="G4128">
        <v>0</v>
      </c>
      <c r="H4128" s="2">
        <f>H4127+$H$2*(Table1[[#This Row],[debug'[0']]]-H4127)</f>
        <v>0.97089949524527575</v>
      </c>
    </row>
    <row r="4129" spans="1:8" x14ac:dyDescent="0.25">
      <c r="A4129">
        <v>8246</v>
      </c>
      <c r="B4129">
        <v>0</v>
      </c>
      <c r="C4129">
        <v>-6</v>
      </c>
      <c r="D4129">
        <v>2</v>
      </c>
      <c r="E4129">
        <v>1</v>
      </c>
      <c r="F4129">
        <v>-1</v>
      </c>
      <c r="G4129">
        <v>0</v>
      </c>
      <c r="H4129" s="2">
        <f>H4128+$H$2*(Table1[[#This Row],[debug'[0']]]-H4128)</f>
        <v>0.87939437359617789</v>
      </c>
    </row>
    <row r="4130" spans="1:8" x14ac:dyDescent="0.25">
      <c r="A4130">
        <v>8248</v>
      </c>
      <c r="B4130">
        <v>-1</v>
      </c>
      <c r="C4130">
        <v>-5</v>
      </c>
      <c r="D4130">
        <v>2</v>
      </c>
      <c r="E4130">
        <v>1</v>
      </c>
      <c r="F4130">
        <v>-1</v>
      </c>
      <c r="G4130">
        <v>0</v>
      </c>
      <c r="H4130" s="2">
        <f>H4129+$H$2*(Table1[[#This Row],[debug'[0']]]-H4129)</f>
        <v>0.70226562687754557</v>
      </c>
    </row>
    <row r="4131" spans="1:8" x14ac:dyDescent="0.25">
      <c r="A4131">
        <v>8250</v>
      </c>
      <c r="B4131">
        <v>0</v>
      </c>
      <c r="C4131">
        <v>-6</v>
      </c>
      <c r="D4131">
        <v>1</v>
      </c>
      <c r="E4131">
        <v>1</v>
      </c>
      <c r="F4131">
        <v>-2</v>
      </c>
      <c r="G4131">
        <v>0</v>
      </c>
      <c r="H4131" s="2">
        <f>H4130+$H$2*(Table1[[#This Row],[debug'[0']]]-H4130)</f>
        <v>0.63607865084953175</v>
      </c>
    </row>
    <row r="4132" spans="1:8" x14ac:dyDescent="0.25">
      <c r="A4132">
        <v>8252</v>
      </c>
      <c r="B4132">
        <v>0</v>
      </c>
      <c r="C4132">
        <v>-4</v>
      </c>
      <c r="D4132">
        <v>1</v>
      </c>
      <c r="E4132">
        <v>1</v>
      </c>
      <c r="F4132">
        <v>-2</v>
      </c>
      <c r="G4132">
        <v>0</v>
      </c>
      <c r="H4132" s="2">
        <f>H4131+$H$2*(Table1[[#This Row],[debug'[0']]]-H4131)</f>
        <v>0.57612965035110586</v>
      </c>
    </row>
    <row r="4133" spans="1:8" x14ac:dyDescent="0.25">
      <c r="A4133">
        <v>8254</v>
      </c>
      <c r="B4133">
        <v>1</v>
      </c>
      <c r="C4133">
        <v>-3</v>
      </c>
      <c r="D4133">
        <v>1</v>
      </c>
      <c r="E4133">
        <v>1</v>
      </c>
      <c r="F4133">
        <v>-2</v>
      </c>
      <c r="G4133">
        <v>0</v>
      </c>
      <c r="H4133" s="2">
        <f>H4132+$H$2*(Table1[[#This Row],[debug'[0']]]-H4132)</f>
        <v>0.61607848964705092</v>
      </c>
    </row>
    <row r="4134" spans="1:8" x14ac:dyDescent="0.25">
      <c r="A4134">
        <v>8256</v>
      </c>
      <c r="B4134">
        <v>0</v>
      </c>
      <c r="C4134">
        <v>-1</v>
      </c>
      <c r="D4134">
        <v>2</v>
      </c>
      <c r="E4134">
        <v>1</v>
      </c>
      <c r="F4134">
        <v>-2</v>
      </c>
      <c r="G4134">
        <v>0</v>
      </c>
      <c r="H4134" s="2">
        <f>H4133+$H$2*(Table1[[#This Row],[debug'[0']]]-H4133)</f>
        <v>0.55801445993375476</v>
      </c>
    </row>
    <row r="4135" spans="1:8" x14ac:dyDescent="0.25">
      <c r="A4135">
        <v>8258</v>
      </c>
      <c r="B4135">
        <v>2</v>
      </c>
      <c r="C4135">
        <v>-1</v>
      </c>
      <c r="D4135">
        <v>2</v>
      </c>
      <c r="E4135">
        <v>1</v>
      </c>
      <c r="F4135">
        <v>-2</v>
      </c>
      <c r="G4135">
        <v>0</v>
      </c>
      <c r="H4135" s="2">
        <f>H4134+$H$2*(Table1[[#This Row],[debug'[0']]]-H4134)</f>
        <v>0.69391839531139954</v>
      </c>
    </row>
    <row r="4136" spans="1:8" x14ac:dyDescent="0.25">
      <c r="A4136">
        <v>8260</v>
      </c>
      <c r="B4136">
        <v>1</v>
      </c>
      <c r="C4136">
        <v>0</v>
      </c>
      <c r="D4136">
        <v>2</v>
      </c>
      <c r="E4136">
        <v>1</v>
      </c>
      <c r="F4136">
        <v>-2</v>
      </c>
      <c r="G4136">
        <v>0</v>
      </c>
      <c r="H4136" s="2">
        <f>H4135+$H$2*(Table1[[#This Row],[debug'[0']]]-H4135)</f>
        <v>0.72276590693206</v>
      </c>
    </row>
    <row r="4137" spans="1:8" x14ac:dyDescent="0.25">
      <c r="A4137">
        <v>8262</v>
      </c>
      <c r="B4137">
        <v>0</v>
      </c>
      <c r="C4137">
        <v>0</v>
      </c>
      <c r="D4137">
        <v>2</v>
      </c>
      <c r="E4137">
        <v>1</v>
      </c>
      <c r="F4137">
        <v>-2</v>
      </c>
      <c r="G4137">
        <v>0</v>
      </c>
      <c r="H4137" s="2">
        <f>H4136+$H$2*(Table1[[#This Row],[debug'[0']]]-H4136)</f>
        <v>0.65464682502757232</v>
      </c>
    </row>
    <row r="4138" spans="1:8" x14ac:dyDescent="0.25">
      <c r="A4138">
        <v>8264</v>
      </c>
      <c r="B4138">
        <v>1</v>
      </c>
      <c r="C4138">
        <v>1</v>
      </c>
      <c r="D4138">
        <v>1</v>
      </c>
      <c r="E4138">
        <v>1</v>
      </c>
      <c r="F4138">
        <v>-2</v>
      </c>
      <c r="G4138">
        <v>0</v>
      </c>
      <c r="H4138" s="2">
        <f>H4137+$H$2*(Table1[[#This Row],[debug'[0']]]-H4137)</f>
        <v>0.68719559494919102</v>
      </c>
    </row>
    <row r="4139" spans="1:8" x14ac:dyDescent="0.25">
      <c r="A4139">
        <v>8266</v>
      </c>
      <c r="B4139">
        <v>-1</v>
      </c>
      <c r="C4139">
        <v>3</v>
      </c>
      <c r="D4139">
        <v>0</v>
      </c>
      <c r="E4139">
        <v>0</v>
      </c>
      <c r="F4139">
        <v>-2</v>
      </c>
      <c r="G4139">
        <v>0</v>
      </c>
      <c r="H4139" s="2">
        <f>H4138+$H$2*(Table1[[#This Row],[debug'[0']]]-H4138)</f>
        <v>0.52818115636134788</v>
      </c>
    </row>
    <row r="4140" spans="1:8" x14ac:dyDescent="0.25">
      <c r="A4140">
        <v>8268</v>
      </c>
      <c r="B4140">
        <v>0</v>
      </c>
      <c r="C4140">
        <v>3</v>
      </c>
      <c r="D4140">
        <v>-1</v>
      </c>
      <c r="E4140">
        <v>1</v>
      </c>
      <c r="F4140">
        <v>-1</v>
      </c>
      <c r="G4140">
        <v>-1</v>
      </c>
      <c r="H4140" s="2">
        <f>H4139+$H$2*(Table1[[#This Row],[debug'[0']]]-H4139)</f>
        <v>0.47840125514366671</v>
      </c>
    </row>
    <row r="4141" spans="1:8" x14ac:dyDescent="0.25">
      <c r="A4141">
        <v>8270</v>
      </c>
      <c r="B4141">
        <v>-2</v>
      </c>
      <c r="C4141">
        <v>4</v>
      </c>
      <c r="D4141">
        <v>-2</v>
      </c>
      <c r="E4141">
        <v>0</v>
      </c>
      <c r="F4141">
        <v>-1</v>
      </c>
      <c r="G4141">
        <v>-1</v>
      </c>
      <c r="H4141" s="2">
        <f>H4140+$H$2*(Table1[[#This Row],[debug'[0']]]-H4140)</f>
        <v>0.24481743986945473</v>
      </c>
    </row>
    <row r="4142" spans="1:8" x14ac:dyDescent="0.25">
      <c r="A4142">
        <v>8272</v>
      </c>
      <c r="B4142">
        <v>-1</v>
      </c>
      <c r="C4142">
        <v>5</v>
      </c>
      <c r="D4142">
        <v>-3</v>
      </c>
      <c r="E4142">
        <v>0</v>
      </c>
      <c r="F4142">
        <v>-1</v>
      </c>
      <c r="G4142">
        <v>-1</v>
      </c>
      <c r="H4142" s="2">
        <f>H4141+$H$2*(Table1[[#This Row],[debug'[0']]]-H4141)</f>
        <v>0.12749616014482473</v>
      </c>
    </row>
    <row r="4143" spans="1:8" x14ac:dyDescent="0.25">
      <c r="A4143">
        <v>8274</v>
      </c>
      <c r="B4143">
        <v>0</v>
      </c>
      <c r="C4143">
        <v>6</v>
      </c>
      <c r="D4143">
        <v>-3</v>
      </c>
      <c r="E4143">
        <v>0</v>
      </c>
      <c r="F4143">
        <v>-1</v>
      </c>
      <c r="G4143">
        <v>-1</v>
      </c>
      <c r="H4143" s="2">
        <f>H4142+$H$2*(Table1[[#This Row],[debug'[0']]]-H4142)</f>
        <v>0.11547993014266805</v>
      </c>
    </row>
    <row r="4144" spans="1:8" x14ac:dyDescent="0.25">
      <c r="A4144">
        <v>8276</v>
      </c>
      <c r="B4144">
        <v>-1</v>
      </c>
      <c r="C4144">
        <v>8</v>
      </c>
      <c r="D4144">
        <v>-3</v>
      </c>
      <c r="E4144">
        <v>0</v>
      </c>
      <c r="F4144">
        <v>0</v>
      </c>
      <c r="G4144">
        <v>-1</v>
      </c>
      <c r="H4144" s="2">
        <f>H4143+$H$2*(Table1[[#This Row],[debug'[0']]]-H4143)</f>
        <v>1.0348423529776204E-2</v>
      </c>
    </row>
    <row r="4145" spans="1:8" x14ac:dyDescent="0.25">
      <c r="A4145">
        <v>8278</v>
      </c>
      <c r="B4145">
        <v>1</v>
      </c>
      <c r="C4145">
        <v>7</v>
      </c>
      <c r="D4145">
        <v>-2</v>
      </c>
      <c r="E4145">
        <v>0</v>
      </c>
      <c r="F4145">
        <v>0</v>
      </c>
      <c r="G4145">
        <v>0</v>
      </c>
      <c r="H4145" s="2">
        <f>H4144+$H$2*(Table1[[#This Row],[debug'[0']]]-H4144)</f>
        <v>0.10362088719734858</v>
      </c>
    </row>
    <row r="4146" spans="1:8" x14ac:dyDescent="0.25">
      <c r="A4146">
        <v>8280</v>
      </c>
      <c r="B4146">
        <v>0</v>
      </c>
      <c r="C4146">
        <v>9</v>
      </c>
      <c r="D4146">
        <v>-2</v>
      </c>
      <c r="E4146">
        <v>0</v>
      </c>
      <c r="F4146">
        <v>0</v>
      </c>
      <c r="G4146">
        <v>0</v>
      </c>
      <c r="H4146" s="2">
        <f>H4145+$H$2*(Table1[[#This Row],[debug'[0']]]-H4145)</f>
        <v>9.3854848658019172E-2</v>
      </c>
    </row>
    <row r="4147" spans="1:8" x14ac:dyDescent="0.25">
      <c r="A4147">
        <v>8282</v>
      </c>
      <c r="B4147">
        <v>0</v>
      </c>
      <c r="C4147">
        <v>9</v>
      </c>
      <c r="D4147">
        <v>-2</v>
      </c>
      <c r="E4147">
        <v>0</v>
      </c>
      <c r="F4147">
        <v>1</v>
      </c>
      <c r="G4147">
        <v>0</v>
      </c>
      <c r="H4147" s="2">
        <f>H4146+$H$2*(Table1[[#This Row],[debug'[0']]]-H4146)</f>
        <v>8.5009237566584725E-2</v>
      </c>
    </row>
    <row r="4148" spans="1:8" x14ac:dyDescent="0.25">
      <c r="A4148">
        <v>8284</v>
      </c>
      <c r="B4148">
        <v>-1</v>
      </c>
      <c r="C4148">
        <v>9</v>
      </c>
      <c r="D4148">
        <v>-2</v>
      </c>
      <c r="E4148">
        <v>0</v>
      </c>
      <c r="F4148">
        <v>1</v>
      </c>
      <c r="G4148">
        <v>0</v>
      </c>
      <c r="H4148" s="2">
        <f>H4147+$H$2*(Table1[[#This Row],[debug'[0']]]-H4147)</f>
        <v>-1.7250473927902618E-2</v>
      </c>
    </row>
    <row r="4149" spans="1:8" x14ac:dyDescent="0.25">
      <c r="A4149">
        <v>8286</v>
      </c>
      <c r="B4149">
        <v>-2</v>
      </c>
      <c r="C4149">
        <v>8</v>
      </c>
      <c r="D4149">
        <v>-2</v>
      </c>
      <c r="E4149">
        <v>0</v>
      </c>
      <c r="F4149">
        <v>1</v>
      </c>
      <c r="G4149">
        <v>0</v>
      </c>
      <c r="H4149" s="2">
        <f>H4148+$H$2*(Table1[[#This Row],[debug'[0']]]-H4148)</f>
        <v>-0.20412021427840493</v>
      </c>
    </row>
    <row r="4150" spans="1:8" x14ac:dyDescent="0.25">
      <c r="A4150">
        <v>8288</v>
      </c>
      <c r="B4150">
        <v>-1</v>
      </c>
      <c r="C4150">
        <v>6</v>
      </c>
      <c r="D4150">
        <v>-3</v>
      </c>
      <c r="E4150">
        <v>0</v>
      </c>
      <c r="F4150">
        <v>1</v>
      </c>
      <c r="G4150">
        <v>0</v>
      </c>
      <c r="H4150" s="2">
        <f>H4149+$H$2*(Table1[[#This Row],[debug'[0']]]-H4149)</f>
        <v>-0.27913011691731238</v>
      </c>
    </row>
    <row r="4151" spans="1:8" x14ac:dyDescent="0.25">
      <c r="A4151">
        <v>8290</v>
      </c>
      <c r="B4151">
        <v>-1</v>
      </c>
      <c r="C4151">
        <v>6</v>
      </c>
      <c r="D4151">
        <v>-2</v>
      </c>
      <c r="E4151">
        <v>0</v>
      </c>
      <c r="F4151">
        <v>1</v>
      </c>
      <c r="G4151">
        <v>0</v>
      </c>
      <c r="H4151" s="2">
        <f>H4150+$H$2*(Table1[[#This Row],[debug'[0']]]-H4150)</f>
        <v>-0.34707050278391349</v>
      </c>
    </row>
    <row r="4152" spans="1:8" x14ac:dyDescent="0.25">
      <c r="A4152">
        <v>8292</v>
      </c>
      <c r="B4152">
        <v>1</v>
      </c>
      <c r="C4152">
        <v>3</v>
      </c>
      <c r="D4152">
        <v>-2</v>
      </c>
      <c r="E4152">
        <v>0</v>
      </c>
      <c r="F4152">
        <v>2</v>
      </c>
      <c r="G4152">
        <v>0</v>
      </c>
      <c r="H4152" s="2">
        <f>H4151+$H$2*(Table1[[#This Row],[debug'[0']]]-H4151)</f>
        <v>-0.22011209892150993</v>
      </c>
    </row>
    <row r="4153" spans="1:8" x14ac:dyDescent="0.25">
      <c r="A4153">
        <v>8294</v>
      </c>
      <c r="B4153">
        <v>2</v>
      </c>
      <c r="C4153">
        <v>3</v>
      </c>
      <c r="D4153">
        <v>-1</v>
      </c>
      <c r="E4153">
        <v>0</v>
      </c>
      <c r="F4153">
        <v>2</v>
      </c>
      <c r="G4153">
        <v>0</v>
      </c>
      <c r="H4153" s="2">
        <f>H4152+$H$2*(Table1[[#This Row],[debug'[0']]]-H4152)</f>
        <v>-1.0871463117980984E-2</v>
      </c>
    </row>
    <row r="4154" spans="1:8" x14ac:dyDescent="0.25">
      <c r="A4154">
        <v>8296</v>
      </c>
      <c r="B4154">
        <v>1</v>
      </c>
      <c r="C4154">
        <v>1</v>
      </c>
      <c r="D4154">
        <v>-1</v>
      </c>
      <c r="E4154">
        <v>0</v>
      </c>
      <c r="F4154">
        <v>2</v>
      </c>
      <c r="G4154">
        <v>0</v>
      </c>
      <c r="H4154" s="2">
        <f>H4153+$H$2*(Table1[[#This Row],[debug'[0']]]-H4153)</f>
        <v>8.4400927749669438E-2</v>
      </c>
    </row>
    <row r="4155" spans="1:8" x14ac:dyDescent="0.25">
      <c r="A4155">
        <v>8298</v>
      </c>
      <c r="B4155">
        <v>1</v>
      </c>
      <c r="C4155">
        <v>1</v>
      </c>
      <c r="D4155">
        <v>0</v>
      </c>
      <c r="E4155">
        <v>0</v>
      </c>
      <c r="F4155">
        <v>2</v>
      </c>
      <c r="G4155">
        <v>0</v>
      </c>
      <c r="H4155" s="2">
        <f>H4154+$H$2*(Table1[[#This Row],[debug'[0']]]-H4154)</f>
        <v>0.17069410732012749</v>
      </c>
    </row>
    <row r="4156" spans="1:8" x14ac:dyDescent="0.25">
      <c r="A4156">
        <v>8300</v>
      </c>
      <c r="B4156">
        <v>-2</v>
      </c>
      <c r="C4156">
        <v>-2</v>
      </c>
      <c r="D4156">
        <v>0</v>
      </c>
      <c r="E4156">
        <v>-1</v>
      </c>
      <c r="F4156">
        <v>2</v>
      </c>
      <c r="G4156">
        <v>0</v>
      </c>
      <c r="H4156" s="2">
        <f>H4155+$H$2*(Table1[[#This Row],[debug'[0']]]-H4155)</f>
        <v>-3.3888992502299486E-2</v>
      </c>
    </row>
    <row r="4157" spans="1:8" x14ac:dyDescent="0.25">
      <c r="A4157">
        <v>8302</v>
      </c>
      <c r="B4157">
        <v>-3</v>
      </c>
      <c r="C4157">
        <v>-2</v>
      </c>
      <c r="D4157">
        <v>1</v>
      </c>
      <c r="E4157">
        <v>0</v>
      </c>
      <c r="F4157">
        <v>2</v>
      </c>
      <c r="G4157">
        <v>0</v>
      </c>
      <c r="H4157" s="2">
        <f>H4156+$H$2*(Table1[[#This Row],[debug'[0']]]-H4156)</f>
        <v>-0.31343836902889732</v>
      </c>
    </row>
    <row r="4158" spans="1:8" x14ac:dyDescent="0.25">
      <c r="A4158">
        <v>8304</v>
      </c>
      <c r="B4158">
        <v>-3</v>
      </c>
      <c r="C4158">
        <v>-5</v>
      </c>
      <c r="D4158">
        <v>1</v>
      </c>
      <c r="E4158">
        <v>0</v>
      </c>
      <c r="F4158">
        <v>2</v>
      </c>
      <c r="G4158">
        <v>0</v>
      </c>
      <c r="H4158" s="2">
        <f>H4157+$H$2*(Table1[[#This Row],[debug'[0']]]-H4157)</f>
        <v>-0.56664083752714811</v>
      </c>
    </row>
    <row r="4159" spans="1:8" x14ac:dyDescent="0.25">
      <c r="A4159">
        <v>8306</v>
      </c>
      <c r="B4159">
        <v>-4</v>
      </c>
      <c r="C4159">
        <v>-5</v>
      </c>
      <c r="D4159">
        <v>2</v>
      </c>
      <c r="E4159">
        <v>-1</v>
      </c>
      <c r="F4159">
        <v>2</v>
      </c>
      <c r="G4159">
        <v>0</v>
      </c>
      <c r="H4159" s="2">
        <f>H4158+$H$2*(Table1[[#This Row],[debug'[0']]]-H4158)</f>
        <v>-0.89022731518594567</v>
      </c>
    </row>
    <row r="4160" spans="1:8" x14ac:dyDescent="0.25">
      <c r="A4160">
        <v>8308</v>
      </c>
      <c r="B4160">
        <v>-2</v>
      </c>
      <c r="C4160">
        <v>-6</v>
      </c>
      <c r="D4160">
        <v>2</v>
      </c>
      <c r="E4160">
        <v>-1</v>
      </c>
      <c r="F4160">
        <v>2</v>
      </c>
      <c r="G4160">
        <v>0</v>
      </c>
      <c r="H4160" s="2">
        <f>H4159+$H$2*(Table1[[#This Row],[debug'[0']]]-H4159)</f>
        <v>-0.99482092659893928</v>
      </c>
    </row>
    <row r="4161" spans="1:8" x14ac:dyDescent="0.25">
      <c r="A4161">
        <v>8310</v>
      </c>
      <c r="B4161">
        <v>-2</v>
      </c>
      <c r="C4161">
        <v>-7</v>
      </c>
      <c r="D4161">
        <v>2</v>
      </c>
      <c r="E4161">
        <v>-1</v>
      </c>
      <c r="F4161">
        <v>1</v>
      </c>
      <c r="G4161">
        <v>0</v>
      </c>
      <c r="H4161" s="2">
        <f>H4160+$H$2*(Table1[[#This Row],[debug'[0']]]-H4160)</f>
        <v>-1.0895568223751084</v>
      </c>
    </row>
    <row r="4162" spans="1:8" x14ac:dyDescent="0.25">
      <c r="A4162">
        <v>8312</v>
      </c>
      <c r="B4162">
        <v>-1</v>
      </c>
      <c r="C4162">
        <v>-7</v>
      </c>
      <c r="D4162">
        <v>1</v>
      </c>
      <c r="E4162">
        <v>-1</v>
      </c>
      <c r="F4162">
        <v>1</v>
      </c>
      <c r="G4162">
        <v>0</v>
      </c>
      <c r="H4162" s="2">
        <f>H4161+$H$2*(Table1[[#This Row],[debug'[0']]]-H4161)</f>
        <v>-1.0811162907175338</v>
      </c>
    </row>
    <row r="4163" spans="1:8" x14ac:dyDescent="0.25">
      <c r="A4163">
        <v>8314</v>
      </c>
      <c r="B4163">
        <v>0</v>
      </c>
      <c r="C4163">
        <v>-7</v>
      </c>
      <c r="D4163">
        <v>1</v>
      </c>
      <c r="E4163">
        <v>-1</v>
      </c>
      <c r="F4163">
        <v>1</v>
      </c>
      <c r="G4163">
        <v>0</v>
      </c>
      <c r="H4163" s="2">
        <f>H4162+$H$2*(Table1[[#This Row],[debug'[0']]]-H4162)</f>
        <v>-0.97922348081970023</v>
      </c>
    </row>
    <row r="4164" spans="1:8" x14ac:dyDescent="0.25">
      <c r="A4164">
        <v>8316</v>
      </c>
      <c r="B4164">
        <v>-1</v>
      </c>
      <c r="C4164">
        <v>-6</v>
      </c>
      <c r="D4164">
        <v>1</v>
      </c>
      <c r="E4164">
        <v>-1</v>
      </c>
      <c r="F4164">
        <v>1</v>
      </c>
      <c r="G4164">
        <v>0</v>
      </c>
      <c r="H4164" s="2">
        <f>H4163+$H$2*(Table1[[#This Row],[debug'[0']]]-H4163)</f>
        <v>-0.98118162162042011</v>
      </c>
    </row>
    <row r="4165" spans="1:8" x14ac:dyDescent="0.25">
      <c r="A4165">
        <v>8318</v>
      </c>
      <c r="B4165">
        <v>0</v>
      </c>
      <c r="C4165">
        <v>-6</v>
      </c>
      <c r="D4165">
        <v>1</v>
      </c>
      <c r="E4165">
        <v>-1</v>
      </c>
      <c r="F4165">
        <v>1</v>
      </c>
      <c r="G4165">
        <v>0</v>
      </c>
      <c r="H4165" s="2">
        <f>H4164+$H$2*(Table1[[#This Row],[debug'[0']]]-H4164)</f>
        <v>-0.88870743239081917</v>
      </c>
    </row>
    <row r="4166" spans="1:8" x14ac:dyDescent="0.25">
      <c r="A4166">
        <v>8320</v>
      </c>
      <c r="B4166">
        <v>-1</v>
      </c>
      <c r="C4166">
        <v>-6</v>
      </c>
      <c r="D4166">
        <v>2</v>
      </c>
      <c r="E4166">
        <v>-1</v>
      </c>
      <c r="F4166">
        <v>1</v>
      </c>
      <c r="G4166">
        <v>0</v>
      </c>
      <c r="H4166" s="2">
        <f>H4165+$H$2*(Table1[[#This Row],[debug'[0']]]-H4165)</f>
        <v>-0.89919650977482357</v>
      </c>
    </row>
    <row r="4167" spans="1:8" x14ac:dyDescent="0.25">
      <c r="A4167">
        <v>8322</v>
      </c>
      <c r="B4167">
        <v>-4</v>
      </c>
      <c r="C4167">
        <v>-4</v>
      </c>
      <c r="D4167">
        <v>2</v>
      </c>
      <c r="E4167">
        <v>-1</v>
      </c>
      <c r="F4167">
        <v>1</v>
      </c>
      <c r="G4167">
        <v>0</v>
      </c>
      <c r="H4167" s="2">
        <f>H4166+$H$2*(Table1[[#This Row],[debug'[0']]]-H4166)</f>
        <v>-1.1914403537283338</v>
      </c>
    </row>
    <row r="4168" spans="1:8" x14ac:dyDescent="0.25">
      <c r="A4168">
        <v>8324</v>
      </c>
      <c r="B4168">
        <v>-4</v>
      </c>
      <c r="C4168">
        <v>-4</v>
      </c>
      <c r="D4168">
        <v>2</v>
      </c>
      <c r="E4168">
        <v>-1</v>
      </c>
      <c r="F4168">
        <v>1</v>
      </c>
      <c r="G4168">
        <v>0</v>
      </c>
      <c r="H4168" s="2">
        <f>H4167+$H$2*(Table1[[#This Row],[debug'[0']]]-H4167)</f>
        <v>-1.4561408642852083</v>
      </c>
    </row>
    <row r="4169" spans="1:8" x14ac:dyDescent="0.25">
      <c r="A4169">
        <v>8326</v>
      </c>
      <c r="B4169">
        <v>-6</v>
      </c>
      <c r="C4169">
        <v>-2</v>
      </c>
      <c r="D4169">
        <v>2</v>
      </c>
      <c r="E4169">
        <v>-2</v>
      </c>
      <c r="F4169">
        <v>1</v>
      </c>
      <c r="G4169">
        <v>0</v>
      </c>
      <c r="H4169" s="2">
        <f>H4168+$H$2*(Table1[[#This Row],[debug'[0']]]-H4168)</f>
        <v>-1.884389498676462</v>
      </c>
    </row>
    <row r="4170" spans="1:8" x14ac:dyDescent="0.25">
      <c r="A4170">
        <v>8328</v>
      </c>
      <c r="B4170">
        <v>-3</v>
      </c>
      <c r="C4170">
        <v>-1</v>
      </c>
      <c r="D4170">
        <v>1</v>
      </c>
      <c r="E4170">
        <v>-2</v>
      </c>
      <c r="F4170">
        <v>0</v>
      </c>
      <c r="G4170">
        <v>0</v>
      </c>
      <c r="H4170" s="2">
        <f>H4169+$H$2*(Table1[[#This Row],[debug'[0']]]-H4169)</f>
        <v>-1.9895333113332316</v>
      </c>
    </row>
    <row r="4171" spans="1:8" x14ac:dyDescent="0.25">
      <c r="A4171">
        <v>8330</v>
      </c>
      <c r="B4171">
        <v>-3</v>
      </c>
      <c r="C4171">
        <v>0</v>
      </c>
      <c r="D4171">
        <v>0</v>
      </c>
      <c r="E4171">
        <v>-2</v>
      </c>
      <c r="F4171">
        <v>0</v>
      </c>
      <c r="G4171">
        <v>0</v>
      </c>
      <c r="H4171" s="2">
        <f>H4170+$H$2*(Table1[[#This Row],[debug'[0']]]-H4170)</f>
        <v>-2.0847675531076133</v>
      </c>
    </row>
    <row r="4172" spans="1:8" x14ac:dyDescent="0.25">
      <c r="A4172">
        <v>8332</v>
      </c>
      <c r="B4172">
        <v>-1</v>
      </c>
      <c r="C4172">
        <v>0</v>
      </c>
      <c r="D4172">
        <v>-1</v>
      </c>
      <c r="E4172">
        <v>-2</v>
      </c>
      <c r="F4172">
        <v>0</v>
      </c>
      <c r="G4172">
        <v>0</v>
      </c>
      <c r="H4172" s="2">
        <f>H4171+$H$2*(Table1[[#This Row],[debug'[0']]]-H4171)</f>
        <v>-1.9825306198367496</v>
      </c>
    </row>
    <row r="4173" spans="1:8" x14ac:dyDescent="0.25">
      <c r="A4173">
        <v>8334</v>
      </c>
      <c r="B4173">
        <v>0</v>
      </c>
      <c r="C4173">
        <v>1</v>
      </c>
      <c r="D4173">
        <v>-1</v>
      </c>
      <c r="E4173">
        <v>-2</v>
      </c>
      <c r="F4173">
        <v>0</v>
      </c>
      <c r="G4173">
        <v>0</v>
      </c>
      <c r="H4173" s="2">
        <f>H4172+$H$2*(Table1[[#This Row],[debug'[0']]]-H4172)</f>
        <v>-1.795681510912871</v>
      </c>
    </row>
    <row r="4174" spans="1:8" x14ac:dyDescent="0.25">
      <c r="A4174">
        <v>8336</v>
      </c>
      <c r="B4174">
        <v>-1</v>
      </c>
      <c r="C4174">
        <v>1</v>
      </c>
      <c r="D4174">
        <v>-1</v>
      </c>
      <c r="E4174">
        <v>-2</v>
      </c>
      <c r="F4174">
        <v>0</v>
      </c>
      <c r="G4174">
        <v>0</v>
      </c>
      <c r="H4174" s="2">
        <f>H4173+$H$2*(Table1[[#This Row],[debug'[0']]]-H4173)</f>
        <v>-1.7206902952344378</v>
      </c>
    </row>
    <row r="4175" spans="1:8" x14ac:dyDescent="0.25">
      <c r="A4175">
        <v>8338</v>
      </c>
      <c r="B4175">
        <v>0</v>
      </c>
      <c r="C4175">
        <v>1</v>
      </c>
      <c r="D4175">
        <v>-1</v>
      </c>
      <c r="E4175">
        <v>-2</v>
      </c>
      <c r="F4175">
        <v>0</v>
      </c>
      <c r="G4175">
        <v>0</v>
      </c>
      <c r="H4175" s="2">
        <f>H4174+$H$2*(Table1[[#This Row],[debug'[0']]]-H4174)</f>
        <v>-1.5585190555160851</v>
      </c>
    </row>
    <row r="4176" spans="1:8" x14ac:dyDescent="0.25">
      <c r="A4176">
        <v>8340</v>
      </c>
      <c r="B4176">
        <v>-3</v>
      </c>
      <c r="C4176">
        <v>1</v>
      </c>
      <c r="D4176">
        <v>-1</v>
      </c>
      <c r="E4176">
        <v>-2</v>
      </c>
      <c r="F4176">
        <v>-1</v>
      </c>
      <c r="G4176">
        <v>0</v>
      </c>
      <c r="H4176" s="2">
        <f>H4175+$H$2*(Table1[[#This Row],[debug'[0']]]-H4175)</f>
        <v>-1.6943754338804953</v>
      </c>
    </row>
    <row r="4177" spans="1:8" x14ac:dyDescent="0.25">
      <c r="A4177">
        <v>8342</v>
      </c>
      <c r="B4177">
        <v>-3</v>
      </c>
      <c r="C4177">
        <v>2</v>
      </c>
      <c r="D4177">
        <v>-1</v>
      </c>
      <c r="E4177">
        <v>-2</v>
      </c>
      <c r="F4177">
        <v>-1</v>
      </c>
      <c r="G4177">
        <v>0</v>
      </c>
      <c r="H4177" s="2">
        <f>H4176+$H$2*(Table1[[#This Row],[debug'[0']]]-H4176)</f>
        <v>-1.8174276502385172</v>
      </c>
    </row>
    <row r="4178" spans="1:8" x14ac:dyDescent="0.25">
      <c r="A4178">
        <v>8344</v>
      </c>
      <c r="B4178">
        <v>-5</v>
      </c>
      <c r="C4178">
        <v>2</v>
      </c>
      <c r="D4178">
        <v>-1</v>
      </c>
      <c r="E4178">
        <v>-2</v>
      </c>
      <c r="F4178">
        <v>-1</v>
      </c>
      <c r="G4178">
        <v>0</v>
      </c>
      <c r="H4178" s="2">
        <f>H4177+$H$2*(Table1[[#This Row],[debug'[0']]]-H4177)</f>
        <v>-2.1173780276443774</v>
      </c>
    </row>
    <row r="4179" spans="1:8" x14ac:dyDescent="0.25">
      <c r="A4179">
        <v>8346</v>
      </c>
      <c r="B4179">
        <v>-5</v>
      </c>
      <c r="C4179">
        <v>3</v>
      </c>
      <c r="D4179">
        <v>0</v>
      </c>
      <c r="E4179">
        <v>-2</v>
      </c>
      <c r="F4179">
        <v>-1</v>
      </c>
      <c r="G4179">
        <v>0</v>
      </c>
      <c r="H4179" s="2">
        <f>H4178+$H$2*(Table1[[#This Row],[debug'[0']]]-H4178)</f>
        <v>-2.3890587479872458</v>
      </c>
    </row>
    <row r="4180" spans="1:8" x14ac:dyDescent="0.25">
      <c r="A4180">
        <v>8348</v>
      </c>
      <c r="B4180">
        <v>-5</v>
      </c>
      <c r="C4180">
        <v>3</v>
      </c>
      <c r="D4180">
        <v>1</v>
      </c>
      <c r="E4180">
        <v>-2</v>
      </c>
      <c r="F4180">
        <v>-1</v>
      </c>
      <c r="G4180">
        <v>0</v>
      </c>
      <c r="H4180" s="2">
        <f>H4179+$H$2*(Table1[[#This Row],[debug'[0']]]-H4179)</f>
        <v>-2.6351341636755801</v>
      </c>
    </row>
    <row r="4181" spans="1:8" x14ac:dyDescent="0.25">
      <c r="A4181">
        <v>8350</v>
      </c>
      <c r="B4181">
        <v>-4</v>
      </c>
      <c r="C4181">
        <v>3</v>
      </c>
      <c r="D4181">
        <v>0</v>
      </c>
      <c r="E4181">
        <v>-3</v>
      </c>
      <c r="F4181">
        <v>-1</v>
      </c>
      <c r="G4181">
        <v>0</v>
      </c>
      <c r="H4181" s="2">
        <f>H4180+$H$2*(Table1[[#This Row],[debug'[0']]]-H4180)</f>
        <v>-2.7637697382115545</v>
      </c>
    </row>
    <row r="4182" spans="1:8" x14ac:dyDescent="0.25">
      <c r="A4182">
        <v>8352</v>
      </c>
      <c r="B4182">
        <v>-1</v>
      </c>
      <c r="C4182">
        <v>2</v>
      </c>
      <c r="D4182">
        <v>0</v>
      </c>
      <c r="E4182">
        <v>-2</v>
      </c>
      <c r="F4182">
        <v>-1</v>
      </c>
      <c r="G4182">
        <v>0</v>
      </c>
      <c r="H4182" s="2">
        <f>H4181+$H$2*(Table1[[#This Row],[debug'[0']]]-H4181)</f>
        <v>-2.5975383566458721</v>
      </c>
    </row>
    <row r="4183" spans="1:8" x14ac:dyDescent="0.25">
      <c r="A4183">
        <v>8354</v>
      </c>
      <c r="B4183">
        <v>-1</v>
      </c>
      <c r="C4183">
        <v>2</v>
      </c>
      <c r="D4183">
        <v>0</v>
      </c>
      <c r="E4183">
        <v>-3</v>
      </c>
      <c r="F4183">
        <v>-1</v>
      </c>
      <c r="G4183">
        <v>0</v>
      </c>
      <c r="H4183" s="2">
        <f>H4182+$H$2*(Table1[[#This Row],[debug'[0']]]-H4182)</f>
        <v>-2.4469739136938746</v>
      </c>
    </row>
    <row r="4184" spans="1:8" x14ac:dyDescent="0.25">
      <c r="A4184">
        <v>8356</v>
      </c>
      <c r="B4184">
        <v>1</v>
      </c>
      <c r="C4184">
        <v>1</v>
      </c>
      <c r="D4184">
        <v>-1</v>
      </c>
      <c r="E4184">
        <v>-2</v>
      </c>
      <c r="F4184">
        <v>-1</v>
      </c>
      <c r="G4184">
        <v>0</v>
      </c>
      <c r="H4184" s="2">
        <f>H4183+$H$2*(Table1[[#This Row],[debug'[0']]]-H4183)</f>
        <v>-2.1221042759625846</v>
      </c>
    </row>
    <row r="4185" spans="1:8" x14ac:dyDescent="0.25">
      <c r="A4185">
        <v>8358</v>
      </c>
      <c r="B4185">
        <v>-1</v>
      </c>
      <c r="C4185">
        <v>0</v>
      </c>
      <c r="D4185">
        <v>-2</v>
      </c>
      <c r="E4185">
        <v>-3</v>
      </c>
      <c r="F4185">
        <v>-1</v>
      </c>
      <c r="G4185">
        <v>0</v>
      </c>
      <c r="H4185" s="2">
        <f>H4184+$H$2*(Table1[[#This Row],[debug'[0']]]-H4184)</f>
        <v>-2.0163484394648119</v>
      </c>
    </row>
    <row r="4186" spans="1:8" x14ac:dyDescent="0.25">
      <c r="A4186">
        <v>8360</v>
      </c>
      <c r="B4186">
        <v>0</v>
      </c>
      <c r="C4186">
        <v>-1</v>
      </c>
      <c r="D4186">
        <v>-1</v>
      </c>
      <c r="E4186">
        <v>-2</v>
      </c>
      <c r="F4186">
        <v>-1</v>
      </c>
      <c r="G4186">
        <v>0</v>
      </c>
      <c r="H4186" s="2">
        <f>H4185+$H$2*(Table1[[#This Row],[debug'[0']]]-H4185)</f>
        <v>-1.8263120761298151</v>
      </c>
    </row>
    <row r="4187" spans="1:8" x14ac:dyDescent="0.25">
      <c r="A4187">
        <v>8362</v>
      </c>
      <c r="B4187">
        <v>-3</v>
      </c>
      <c r="C4187">
        <v>-1</v>
      </c>
      <c r="D4187">
        <v>0</v>
      </c>
      <c r="E4187">
        <v>-3</v>
      </c>
      <c r="F4187">
        <v>-1</v>
      </c>
      <c r="G4187">
        <v>0</v>
      </c>
      <c r="H4187" s="2">
        <f>H4186+$H$2*(Table1[[#This Row],[debug'[0']]]-H4186)</f>
        <v>-1.936929556906944</v>
      </c>
    </row>
    <row r="4188" spans="1:8" x14ac:dyDescent="0.25">
      <c r="A4188">
        <v>8364</v>
      </c>
      <c r="B4188">
        <v>-1</v>
      </c>
      <c r="C4188">
        <v>-2</v>
      </c>
      <c r="D4188">
        <v>1</v>
      </c>
      <c r="E4188">
        <v>-2</v>
      </c>
      <c r="F4188">
        <v>-1</v>
      </c>
      <c r="G4188">
        <v>0</v>
      </c>
      <c r="H4188" s="2">
        <f>H4187+$H$2*(Table1[[#This Row],[debug'[0']]]-H4187)</f>
        <v>-1.8486260265196441</v>
      </c>
    </row>
    <row r="4189" spans="1:8" x14ac:dyDescent="0.25">
      <c r="A4189">
        <v>8366</v>
      </c>
      <c r="B4189">
        <v>-1</v>
      </c>
      <c r="C4189">
        <v>-3</v>
      </c>
      <c r="D4189">
        <v>2</v>
      </c>
      <c r="E4189">
        <v>-2</v>
      </c>
      <c r="F4189">
        <v>-1</v>
      </c>
      <c r="G4189">
        <v>1</v>
      </c>
      <c r="H4189" s="2">
        <f>H4188+$H$2*(Table1[[#This Row],[debug'[0']]]-H4188)</f>
        <v>-1.7686449078028679</v>
      </c>
    </row>
    <row r="4190" spans="1:8" x14ac:dyDescent="0.25">
      <c r="A4190">
        <v>8368</v>
      </c>
      <c r="B4190">
        <v>1</v>
      </c>
      <c r="C4190">
        <v>-3</v>
      </c>
      <c r="D4190">
        <v>2</v>
      </c>
      <c r="E4190">
        <v>-2</v>
      </c>
      <c r="F4190">
        <v>-1</v>
      </c>
      <c r="G4190">
        <v>0</v>
      </c>
      <c r="H4190" s="2">
        <f>H4189+$H$2*(Table1[[#This Row],[debug'[0']]]-H4189)</f>
        <v>-1.5077062727202994</v>
      </c>
    </row>
    <row r="4191" spans="1:8" x14ac:dyDescent="0.25">
      <c r="A4191">
        <v>8370</v>
      </c>
      <c r="B4191">
        <v>1</v>
      </c>
      <c r="C4191">
        <v>-4</v>
      </c>
      <c r="D4191">
        <v>2</v>
      </c>
      <c r="E4191">
        <v>-2</v>
      </c>
      <c r="F4191">
        <v>-1</v>
      </c>
      <c r="G4191">
        <v>0</v>
      </c>
      <c r="H4191" s="2">
        <f>H4190+$H$2*(Table1[[#This Row],[debug'[0']]]-H4190)</f>
        <v>-1.2713605246081254</v>
      </c>
    </row>
    <row r="4192" spans="1:8" x14ac:dyDescent="0.25">
      <c r="A4192">
        <v>8372</v>
      </c>
      <c r="B4192">
        <v>2</v>
      </c>
      <c r="C4192">
        <v>-3</v>
      </c>
      <c r="D4192">
        <v>2</v>
      </c>
      <c r="E4192">
        <v>-2</v>
      </c>
      <c r="F4192">
        <v>-1</v>
      </c>
      <c r="G4192">
        <v>0</v>
      </c>
      <c r="H4192" s="2">
        <f>H4191+$H$2*(Table1[[#This Row],[debug'[0']]]-H4191)</f>
        <v>-0.96304205886754923</v>
      </c>
    </row>
    <row r="4193" spans="1:8" x14ac:dyDescent="0.25">
      <c r="A4193">
        <v>8374</v>
      </c>
      <c r="B4193">
        <v>2</v>
      </c>
      <c r="C4193">
        <v>-3</v>
      </c>
      <c r="D4193">
        <v>0</v>
      </c>
      <c r="E4193">
        <v>-2</v>
      </c>
      <c r="F4193">
        <v>-1</v>
      </c>
      <c r="G4193">
        <v>0</v>
      </c>
      <c r="H4193" s="2">
        <f>H4192+$H$2*(Table1[[#This Row],[debug'[0']]]-H4192)</f>
        <v>-0.6837819239350732</v>
      </c>
    </row>
    <row r="4194" spans="1:8" x14ac:dyDescent="0.25">
      <c r="A4194">
        <v>8376</v>
      </c>
      <c r="B4194">
        <v>1</v>
      </c>
      <c r="C4194">
        <v>-2</v>
      </c>
      <c r="D4194">
        <v>-1</v>
      </c>
      <c r="E4194">
        <v>-1</v>
      </c>
      <c r="F4194">
        <v>-1</v>
      </c>
      <c r="G4194">
        <v>0</v>
      </c>
      <c r="H4194" s="2">
        <f>H4193+$H$2*(Table1[[#This Row],[debug'[0']]]-H4193)</f>
        <v>-0.52508921626062177</v>
      </c>
    </row>
    <row r="4195" spans="1:8" x14ac:dyDescent="0.25">
      <c r="A4195">
        <v>8378</v>
      </c>
      <c r="B4195">
        <v>1</v>
      </c>
      <c r="C4195">
        <v>-2</v>
      </c>
      <c r="D4195">
        <v>-1</v>
      </c>
      <c r="E4195">
        <v>-1</v>
      </c>
      <c r="F4195">
        <v>-1</v>
      </c>
      <c r="G4195">
        <v>0</v>
      </c>
      <c r="H4195" s="2">
        <f>H4194+$H$2*(Table1[[#This Row],[debug'[0']]]-H4194)</f>
        <v>-0.38135294392442021</v>
      </c>
    </row>
    <row r="4196" spans="1:8" x14ac:dyDescent="0.25">
      <c r="A4196">
        <v>8380</v>
      </c>
      <c r="B4196">
        <v>0</v>
      </c>
      <c r="C4196">
        <v>-1</v>
      </c>
      <c r="D4196">
        <v>-1</v>
      </c>
      <c r="E4196">
        <v>-1</v>
      </c>
      <c r="F4196">
        <v>0</v>
      </c>
      <c r="G4196">
        <v>0</v>
      </c>
      <c r="H4196" s="2">
        <f>H4195+$H$2*(Table1[[#This Row],[debug'[0']]]-H4195)</f>
        <v>-0.34541127571268626</v>
      </c>
    </row>
    <row r="4197" spans="1:8" x14ac:dyDescent="0.25">
      <c r="A4197">
        <v>8382</v>
      </c>
      <c r="B4197">
        <v>0</v>
      </c>
      <c r="C4197">
        <v>1</v>
      </c>
      <c r="D4197">
        <v>-1</v>
      </c>
      <c r="E4197">
        <v>-1</v>
      </c>
      <c r="F4197">
        <v>0</v>
      </c>
      <c r="G4197">
        <v>0</v>
      </c>
      <c r="H4197" s="2">
        <f>H4196+$H$2*(Table1[[#This Row],[debug'[0']]]-H4196)</f>
        <v>-0.31285702992530467</v>
      </c>
    </row>
    <row r="4198" spans="1:8" x14ac:dyDescent="0.25">
      <c r="A4198">
        <v>8384</v>
      </c>
      <c r="B4198">
        <v>-1</v>
      </c>
      <c r="C4198">
        <v>2</v>
      </c>
      <c r="D4198">
        <v>1</v>
      </c>
      <c r="E4198">
        <v>-1</v>
      </c>
      <c r="F4198">
        <v>0</v>
      </c>
      <c r="G4198">
        <v>0</v>
      </c>
      <c r="H4198" s="2">
        <f>H4197+$H$2*(Table1[[#This Row],[debug'[0']]]-H4197)</f>
        <v>-0.37761872912788069</v>
      </c>
    </row>
    <row r="4199" spans="1:8" x14ac:dyDescent="0.25">
      <c r="A4199">
        <v>8386</v>
      </c>
      <c r="B4199">
        <v>-1</v>
      </c>
      <c r="C4199">
        <v>3</v>
      </c>
      <c r="D4199">
        <v>1</v>
      </c>
      <c r="E4199">
        <v>0</v>
      </c>
      <c r="F4199">
        <v>0</v>
      </c>
      <c r="G4199">
        <v>0</v>
      </c>
      <c r="H4199" s="2">
        <f>H4198+$H$2*(Table1[[#This Row],[debug'[0']]]-H4198)</f>
        <v>-0.43627678197699254</v>
      </c>
    </row>
    <row r="4200" spans="1:8" x14ac:dyDescent="0.25">
      <c r="A4200">
        <v>8388</v>
      </c>
      <c r="B4200">
        <v>-1</v>
      </c>
      <c r="C4200">
        <v>4</v>
      </c>
      <c r="D4200">
        <v>1</v>
      </c>
      <c r="E4200">
        <v>0</v>
      </c>
      <c r="F4200">
        <v>0</v>
      </c>
      <c r="G4200">
        <v>0</v>
      </c>
      <c r="H4200" s="2">
        <f>H4199+$H$2*(Table1[[#This Row],[debug'[0']]]-H4199)</f>
        <v>-0.48940644358896485</v>
      </c>
    </row>
    <row r="4201" spans="1:8" x14ac:dyDescent="0.25">
      <c r="A4201">
        <v>8390</v>
      </c>
      <c r="B4201">
        <v>-1</v>
      </c>
      <c r="C4201">
        <v>5</v>
      </c>
      <c r="D4201">
        <v>1</v>
      </c>
      <c r="E4201">
        <v>0</v>
      </c>
      <c r="F4201">
        <v>0</v>
      </c>
      <c r="G4201">
        <v>0</v>
      </c>
      <c r="H4201" s="2">
        <f>H4200+$H$2*(Table1[[#This Row],[debug'[0']]]-H4200)</f>
        <v>-0.53752875256270061</v>
      </c>
    </row>
    <row r="4202" spans="1:8" x14ac:dyDescent="0.25">
      <c r="A4202">
        <v>8392</v>
      </c>
      <c r="B4202">
        <v>1</v>
      </c>
      <c r="C4202">
        <v>5</v>
      </c>
      <c r="D4202">
        <v>1</v>
      </c>
      <c r="E4202">
        <v>0</v>
      </c>
      <c r="F4202">
        <v>0</v>
      </c>
      <c r="G4202">
        <v>0</v>
      </c>
      <c r="H4202" s="2">
        <f>H4201+$H$2*(Table1[[#This Row],[debug'[0']]]-H4201)</f>
        <v>-0.39262008155067885</v>
      </c>
    </row>
    <row r="4203" spans="1:8" x14ac:dyDescent="0.25">
      <c r="A4203">
        <v>8394</v>
      </c>
      <c r="B4203">
        <v>2</v>
      </c>
      <c r="C4203">
        <v>5</v>
      </c>
      <c r="D4203">
        <v>-1</v>
      </c>
      <c r="E4203">
        <v>0</v>
      </c>
      <c r="F4203">
        <v>0</v>
      </c>
      <c r="G4203">
        <v>0</v>
      </c>
      <c r="H4203" s="2">
        <f>H4202+$H$2*(Table1[[#This Row],[debug'[0']]]-H4202)</f>
        <v>-0.16712095141974811</v>
      </c>
    </row>
    <row r="4204" spans="1:8" x14ac:dyDescent="0.25">
      <c r="A4204">
        <v>8396</v>
      </c>
      <c r="B4204">
        <v>0</v>
      </c>
      <c r="C4204">
        <v>5</v>
      </c>
      <c r="D4204">
        <v>-1</v>
      </c>
      <c r="E4204">
        <v>0</v>
      </c>
      <c r="F4204">
        <v>0</v>
      </c>
      <c r="G4204">
        <v>0</v>
      </c>
      <c r="H4204" s="2">
        <f>H4203+$H$2*(Table1[[#This Row],[debug'[0']]]-H4203)</f>
        <v>-0.15137017282251158</v>
      </c>
    </row>
    <row r="4205" spans="1:8" x14ac:dyDescent="0.25">
      <c r="A4205">
        <v>8398</v>
      </c>
      <c r="B4205">
        <v>-1</v>
      </c>
      <c r="C4205">
        <v>4</v>
      </c>
      <c r="D4205">
        <v>-1</v>
      </c>
      <c r="E4205">
        <v>0</v>
      </c>
      <c r="F4205">
        <v>0</v>
      </c>
      <c r="G4205">
        <v>0</v>
      </c>
      <c r="H4205" s="2">
        <f>H4204+$H$2*(Table1[[#This Row],[debug'[0']]]-H4204)</f>
        <v>-0.23135164974285077</v>
      </c>
    </row>
    <row r="4206" spans="1:8" x14ac:dyDescent="0.25">
      <c r="A4206">
        <v>8400</v>
      </c>
      <c r="B4206">
        <v>-2</v>
      </c>
      <c r="C4206">
        <v>3</v>
      </c>
      <c r="D4206">
        <v>-2</v>
      </c>
      <c r="E4206">
        <v>0</v>
      </c>
      <c r="F4206">
        <v>0</v>
      </c>
      <c r="G4206">
        <v>0</v>
      </c>
      <c r="H4206" s="2">
        <f>H4205+$H$2*(Table1[[#This Row],[debug'[0']]]-H4205)</f>
        <v>-0.39804282966139781</v>
      </c>
    </row>
    <row r="4207" spans="1:8" x14ac:dyDescent="0.25">
      <c r="A4207">
        <v>8402</v>
      </c>
      <c r="B4207">
        <v>-3</v>
      </c>
      <c r="C4207">
        <v>3</v>
      </c>
      <c r="D4207">
        <v>-1</v>
      </c>
      <c r="E4207">
        <v>0</v>
      </c>
      <c r="F4207">
        <v>1</v>
      </c>
      <c r="G4207">
        <v>0</v>
      </c>
      <c r="H4207" s="2">
        <f>H4206+$H$2*(Table1[[#This Row],[debug'[0']]]-H4206)</f>
        <v>-0.64327151560012896</v>
      </c>
    </row>
    <row r="4208" spans="1:8" x14ac:dyDescent="0.25">
      <c r="A4208">
        <v>8404</v>
      </c>
      <c r="B4208">
        <v>-1</v>
      </c>
      <c r="C4208">
        <v>3</v>
      </c>
      <c r="D4208">
        <v>-1</v>
      </c>
      <c r="E4208">
        <v>0</v>
      </c>
      <c r="F4208">
        <v>1</v>
      </c>
      <c r="G4208">
        <v>0</v>
      </c>
      <c r="H4208" s="2">
        <f>H4207+$H$2*(Table1[[#This Row],[debug'[0']]]-H4207)</f>
        <v>-0.67689238317763467</v>
      </c>
    </row>
    <row r="4209" spans="1:8" x14ac:dyDescent="0.25">
      <c r="A4209">
        <v>8406</v>
      </c>
      <c r="B4209">
        <v>-2</v>
      </c>
      <c r="C4209">
        <v>3</v>
      </c>
      <c r="D4209">
        <v>-1</v>
      </c>
      <c r="E4209">
        <v>0</v>
      </c>
      <c r="F4209">
        <v>1</v>
      </c>
      <c r="G4209">
        <v>0</v>
      </c>
      <c r="H4209" s="2">
        <f>H4208+$H$2*(Table1[[#This Row],[debug'[0']]]-H4208)</f>
        <v>-0.80159233824516996</v>
      </c>
    </row>
    <row r="4210" spans="1:8" x14ac:dyDescent="0.25">
      <c r="A4210">
        <v>8408</v>
      </c>
      <c r="B4210">
        <v>-1</v>
      </c>
      <c r="C4210">
        <v>3</v>
      </c>
      <c r="D4210">
        <v>-1</v>
      </c>
      <c r="E4210">
        <v>0</v>
      </c>
      <c r="F4210">
        <v>1</v>
      </c>
      <c r="G4210">
        <v>0</v>
      </c>
      <c r="H4210" s="2">
        <f>H4209+$H$2*(Table1[[#This Row],[debug'[0']]]-H4209)</f>
        <v>-0.82029181982271704</v>
      </c>
    </row>
    <row r="4211" spans="1:8" x14ac:dyDescent="0.25">
      <c r="A4211">
        <v>8410</v>
      </c>
      <c r="B4211">
        <v>-2</v>
      </c>
      <c r="C4211">
        <v>3</v>
      </c>
      <c r="D4211">
        <v>-1</v>
      </c>
      <c r="E4211">
        <v>-1</v>
      </c>
      <c r="F4211">
        <v>1</v>
      </c>
      <c r="G4211">
        <v>0</v>
      </c>
      <c r="H4211" s="2">
        <f>H4210+$H$2*(Table1[[#This Row],[debug'[0']]]-H4210)</f>
        <v>-0.93147669638945918</v>
      </c>
    </row>
    <row r="4212" spans="1:8" x14ac:dyDescent="0.25">
      <c r="A4212">
        <v>8412</v>
      </c>
      <c r="B4212">
        <v>-2</v>
      </c>
      <c r="C4212">
        <v>2</v>
      </c>
      <c r="D4212">
        <v>-2</v>
      </c>
      <c r="E4212">
        <v>-1</v>
      </c>
      <c r="F4212">
        <v>1</v>
      </c>
      <c r="G4212">
        <v>0</v>
      </c>
      <c r="H4212" s="2">
        <f>H4211+$H$2*(Table1[[#This Row],[debug'[0']]]-H4211)</f>
        <v>-1.0321826452138303</v>
      </c>
    </row>
    <row r="4213" spans="1:8" x14ac:dyDescent="0.25">
      <c r="A4213">
        <v>8414</v>
      </c>
      <c r="B4213">
        <v>-2</v>
      </c>
      <c r="C4213">
        <v>1</v>
      </c>
      <c r="D4213">
        <v>-2</v>
      </c>
      <c r="E4213">
        <v>-1</v>
      </c>
      <c r="F4213">
        <v>1</v>
      </c>
      <c r="G4213">
        <v>0</v>
      </c>
      <c r="H4213" s="2">
        <f>H4212+$H$2*(Table1[[#This Row],[debug'[0']]]-H4212)</f>
        <v>-1.1233972819682183</v>
      </c>
    </row>
    <row r="4214" spans="1:8" x14ac:dyDescent="0.25">
      <c r="A4214">
        <v>8416</v>
      </c>
      <c r="B4214">
        <v>-2</v>
      </c>
      <c r="C4214">
        <v>0</v>
      </c>
      <c r="D4214">
        <v>-3</v>
      </c>
      <c r="E4214">
        <v>-1</v>
      </c>
      <c r="F4214">
        <v>1</v>
      </c>
      <c r="G4214">
        <v>0</v>
      </c>
      <c r="H4214" s="2">
        <f>H4213+$H$2*(Table1[[#This Row],[debug'[0']]]-H4213)</f>
        <v>-1.2060151417407829</v>
      </c>
    </row>
    <row r="4215" spans="1:8" x14ac:dyDescent="0.25">
      <c r="A4215">
        <v>8418</v>
      </c>
      <c r="B4215">
        <v>-1</v>
      </c>
      <c r="C4215">
        <v>-1</v>
      </c>
      <c r="D4215">
        <v>-2</v>
      </c>
      <c r="E4215">
        <v>-1</v>
      </c>
      <c r="F4215">
        <v>1</v>
      </c>
      <c r="G4215">
        <v>0</v>
      </c>
      <c r="H4215" s="2">
        <f>H4214+$H$2*(Table1[[#This Row],[debug'[0']]]-H4214)</f>
        <v>-1.1865986720661499</v>
      </c>
    </row>
    <row r="4216" spans="1:8" x14ac:dyDescent="0.25">
      <c r="A4216">
        <v>8420</v>
      </c>
      <c r="B4216">
        <v>-1</v>
      </c>
      <c r="C4216">
        <v>-1</v>
      </c>
      <c r="D4216">
        <v>-2</v>
      </c>
      <c r="E4216">
        <v>-1</v>
      </c>
      <c r="F4216">
        <v>1</v>
      </c>
      <c r="G4216">
        <v>0</v>
      </c>
      <c r="H4216" s="2">
        <f>H4215+$H$2*(Table1[[#This Row],[debug'[0']]]-H4215)</f>
        <v>-1.169012161546171</v>
      </c>
    </row>
    <row r="4217" spans="1:8" x14ac:dyDescent="0.25">
      <c r="A4217">
        <v>8422</v>
      </c>
      <c r="B4217">
        <v>-1</v>
      </c>
      <c r="C4217">
        <v>-3</v>
      </c>
      <c r="D4217">
        <v>-1</v>
      </c>
      <c r="E4217">
        <v>-1</v>
      </c>
      <c r="F4217">
        <v>1</v>
      </c>
      <c r="G4217">
        <v>0</v>
      </c>
      <c r="H4217" s="2">
        <f>H4216+$H$2*(Table1[[#This Row],[debug'[0']]]-H4216)</f>
        <v>-1.1530831405937476</v>
      </c>
    </row>
    <row r="4218" spans="1:8" x14ac:dyDescent="0.25">
      <c r="A4218">
        <v>8424</v>
      </c>
      <c r="B4218">
        <v>-1</v>
      </c>
      <c r="C4218">
        <v>-3</v>
      </c>
      <c r="D4218">
        <v>0</v>
      </c>
      <c r="E4218">
        <v>-1</v>
      </c>
      <c r="F4218">
        <v>1</v>
      </c>
      <c r="G4218">
        <v>0</v>
      </c>
      <c r="H4218" s="2">
        <f>H4217+$H$2*(Table1[[#This Row],[debug'[0']]]-H4217)</f>
        <v>-1.1386553944974145</v>
      </c>
    </row>
    <row r="4219" spans="1:8" x14ac:dyDescent="0.25">
      <c r="A4219">
        <v>8426</v>
      </c>
      <c r="B4219">
        <v>-1</v>
      </c>
      <c r="C4219">
        <v>-4</v>
      </c>
      <c r="D4219">
        <v>1</v>
      </c>
      <c r="E4219">
        <v>-1</v>
      </c>
      <c r="F4219">
        <v>1</v>
      </c>
      <c r="G4219">
        <v>0</v>
      </c>
      <c r="H4219" s="2">
        <f>H4218+$H$2*(Table1[[#This Row],[debug'[0']]]-H4218)</f>
        <v>-1.1255874314354044</v>
      </c>
    </row>
    <row r="4220" spans="1:8" x14ac:dyDescent="0.25">
      <c r="A4220">
        <v>8428</v>
      </c>
      <c r="B4220">
        <v>-1</v>
      </c>
      <c r="C4220">
        <v>-6</v>
      </c>
      <c r="D4220">
        <v>2</v>
      </c>
      <c r="E4220">
        <v>-1</v>
      </c>
      <c r="F4220">
        <v>1</v>
      </c>
      <c r="G4220">
        <v>0</v>
      </c>
      <c r="H4220" s="2">
        <f>H4219+$H$2*(Table1[[#This Row],[debug'[0']]]-H4219)</f>
        <v>-1.1137510948759841</v>
      </c>
    </row>
    <row r="4221" spans="1:8" x14ac:dyDescent="0.25">
      <c r="A4221">
        <v>8430</v>
      </c>
      <c r="B4221">
        <v>-1</v>
      </c>
      <c r="C4221">
        <v>-7</v>
      </c>
      <c r="D4221">
        <v>2</v>
      </c>
      <c r="E4221">
        <v>-1</v>
      </c>
      <c r="F4221">
        <v>1</v>
      </c>
      <c r="G4221">
        <v>0</v>
      </c>
      <c r="H4221" s="2">
        <f>H4220+$H$2*(Table1[[#This Row],[debug'[0']]]-H4220)</f>
        <v>-1.1030303067559786</v>
      </c>
    </row>
    <row r="4222" spans="1:8" x14ac:dyDescent="0.25">
      <c r="A4222">
        <v>8432</v>
      </c>
      <c r="B4222">
        <v>-1</v>
      </c>
      <c r="C4222">
        <v>-6</v>
      </c>
      <c r="D4222">
        <v>1</v>
      </c>
      <c r="E4222">
        <v>-1</v>
      </c>
      <c r="F4222">
        <v>1</v>
      </c>
      <c r="G4222">
        <v>0</v>
      </c>
      <c r="H4222" s="2">
        <f>H4221+$H$2*(Table1[[#This Row],[debug'[0']]]-H4221)</f>
        <v>-1.093319929111928</v>
      </c>
    </row>
    <row r="4223" spans="1:8" x14ac:dyDescent="0.25">
      <c r="A4223">
        <v>8434</v>
      </c>
      <c r="B4223">
        <v>0</v>
      </c>
      <c r="C4223">
        <v>-7</v>
      </c>
      <c r="D4223">
        <v>1</v>
      </c>
      <c r="E4223">
        <v>-1</v>
      </c>
      <c r="F4223">
        <v>0</v>
      </c>
      <c r="G4223">
        <v>0</v>
      </c>
      <c r="H4223" s="2">
        <f>H4222+$H$2*(Table1[[#This Row],[debug'[0']]]-H4222)</f>
        <v>-0.99027695339228761</v>
      </c>
    </row>
    <row r="4224" spans="1:8" x14ac:dyDescent="0.25">
      <c r="A4224">
        <v>8436</v>
      </c>
      <c r="B4224">
        <v>-1</v>
      </c>
      <c r="C4224">
        <v>-6</v>
      </c>
      <c r="D4224">
        <v>-1</v>
      </c>
      <c r="E4224">
        <v>-1</v>
      </c>
      <c r="F4224">
        <v>0</v>
      </c>
      <c r="G4224">
        <v>0</v>
      </c>
      <c r="H4224" s="2">
        <f>H4223+$H$2*(Table1[[#This Row],[debug'[0']]]-H4223)</f>
        <v>-0.99119332894608658</v>
      </c>
    </row>
    <row r="4225" spans="1:8" x14ac:dyDescent="0.25">
      <c r="A4225">
        <v>8438</v>
      </c>
      <c r="B4225">
        <v>-1</v>
      </c>
      <c r="C4225">
        <v>-5</v>
      </c>
      <c r="D4225">
        <v>0</v>
      </c>
      <c r="E4225">
        <v>-1</v>
      </c>
      <c r="F4225">
        <v>0</v>
      </c>
      <c r="G4225">
        <v>0</v>
      </c>
      <c r="H4225" s="2">
        <f>H4224+$H$2*(Table1[[#This Row],[debug'[0']]]-H4224)</f>
        <v>-0.99202333813865329</v>
      </c>
    </row>
    <row r="4226" spans="1:8" x14ac:dyDescent="0.25">
      <c r="A4226">
        <v>8440</v>
      </c>
      <c r="B4226">
        <v>-1</v>
      </c>
      <c r="C4226">
        <v>-4</v>
      </c>
      <c r="D4226">
        <v>1</v>
      </c>
      <c r="E4226">
        <v>-1</v>
      </c>
      <c r="F4226">
        <v>0</v>
      </c>
      <c r="G4226">
        <v>0</v>
      </c>
      <c r="H4226" s="2">
        <f>H4225+$H$2*(Table1[[#This Row],[debug'[0']]]-H4225)</f>
        <v>-0.99277512080776664</v>
      </c>
    </row>
    <row r="4227" spans="1:8" x14ac:dyDescent="0.25">
      <c r="A4227">
        <v>8442</v>
      </c>
      <c r="B4227">
        <v>-1</v>
      </c>
      <c r="C4227">
        <v>-3</v>
      </c>
      <c r="D4227">
        <v>2</v>
      </c>
      <c r="E4227">
        <v>-1</v>
      </c>
      <c r="F4227">
        <v>0</v>
      </c>
      <c r="G4227">
        <v>0</v>
      </c>
      <c r="H4227" s="2">
        <f>H4226+$H$2*(Table1[[#This Row],[debug'[0']]]-H4226)</f>
        <v>-0.99345604962956846</v>
      </c>
    </row>
    <row r="4228" spans="1:8" x14ac:dyDescent="0.25">
      <c r="A4228">
        <v>8444</v>
      </c>
      <c r="B4228">
        <v>-1</v>
      </c>
      <c r="C4228">
        <v>-1</v>
      </c>
      <c r="D4228">
        <v>2</v>
      </c>
      <c r="E4228">
        <v>-1</v>
      </c>
      <c r="F4228">
        <v>0</v>
      </c>
      <c r="G4228">
        <v>0</v>
      </c>
      <c r="H4228" s="2">
        <f>H4227+$H$2*(Table1[[#This Row],[debug'[0']]]-H4227)</f>
        <v>-0.99407280242184459</v>
      </c>
    </row>
    <row r="4229" spans="1:8" x14ac:dyDescent="0.25">
      <c r="A4229">
        <v>8446</v>
      </c>
      <c r="B4229">
        <v>0</v>
      </c>
      <c r="C4229">
        <v>0</v>
      </c>
      <c r="D4229">
        <v>2</v>
      </c>
      <c r="E4229">
        <v>-1</v>
      </c>
      <c r="F4229">
        <v>0</v>
      </c>
      <c r="G4229">
        <v>0</v>
      </c>
      <c r="H4229" s="2">
        <f>H4228+$H$2*(Table1[[#This Row],[debug'[0']]]-H4228)</f>
        <v>-0.90038364802518811</v>
      </c>
    </row>
    <row r="4230" spans="1:8" x14ac:dyDescent="0.25">
      <c r="A4230">
        <v>8448</v>
      </c>
      <c r="B4230">
        <v>-2</v>
      </c>
      <c r="C4230">
        <v>1</v>
      </c>
      <c r="D4230">
        <v>2</v>
      </c>
      <c r="E4230">
        <v>-1</v>
      </c>
      <c r="F4230">
        <v>0</v>
      </c>
      <c r="G4230">
        <v>0</v>
      </c>
      <c r="H4230" s="2">
        <f>H4229+$H$2*(Table1[[#This Row],[debug'[0']]]-H4229)</f>
        <v>-1.0040200476191263</v>
      </c>
    </row>
    <row r="4231" spans="1:8" x14ac:dyDescent="0.25">
      <c r="A4231">
        <v>8450</v>
      </c>
      <c r="B4231">
        <v>-3</v>
      </c>
      <c r="C4231">
        <v>2</v>
      </c>
      <c r="D4231">
        <v>2</v>
      </c>
      <c r="E4231">
        <v>-1</v>
      </c>
      <c r="F4231">
        <v>0</v>
      </c>
      <c r="G4231">
        <v>0</v>
      </c>
      <c r="H4231" s="2">
        <f>H4230+$H$2*(Table1[[#This Row],[debug'[0']]]-H4230)</f>
        <v>-1.192136726272494</v>
      </c>
    </row>
    <row r="4232" spans="1:8" x14ac:dyDescent="0.25">
      <c r="A4232">
        <v>8452</v>
      </c>
      <c r="B4232">
        <v>-3</v>
      </c>
      <c r="C4232">
        <v>2</v>
      </c>
      <c r="D4232">
        <v>1</v>
      </c>
      <c r="E4232">
        <v>-1</v>
      </c>
      <c r="F4232">
        <v>-1</v>
      </c>
      <c r="G4232">
        <v>0</v>
      </c>
      <c r="H4232" s="2">
        <f>H4231+$H$2*(Table1[[#This Row],[debug'[0']]]-H4231)</f>
        <v>-1.3625238256556078</v>
      </c>
    </row>
    <row r="4233" spans="1:8" x14ac:dyDescent="0.25">
      <c r="A4233">
        <v>8454</v>
      </c>
      <c r="B4233">
        <v>-4</v>
      </c>
      <c r="C4233">
        <v>1</v>
      </c>
      <c r="D4233">
        <v>1</v>
      </c>
      <c r="E4233">
        <v>-1</v>
      </c>
      <c r="F4233">
        <v>-1</v>
      </c>
      <c r="G4233">
        <v>0</v>
      </c>
      <c r="H4233" s="2">
        <f>H4232+$H$2*(Table1[[#This Row],[debug'[0']]]-H4232)</f>
        <v>-1.6111000988557613</v>
      </c>
    </row>
    <row r="4234" spans="1:8" x14ac:dyDescent="0.25">
      <c r="A4234">
        <v>8456</v>
      </c>
      <c r="B4234">
        <v>-3</v>
      </c>
      <c r="C4234">
        <v>0</v>
      </c>
      <c r="D4234">
        <v>0</v>
      </c>
      <c r="E4234">
        <v>-1</v>
      </c>
      <c r="F4234">
        <v>-1</v>
      </c>
      <c r="G4234">
        <v>0</v>
      </c>
      <c r="H4234" s="2">
        <f>H4233+$H$2*(Table1[[#This Row],[debug'[0']]]-H4233)</f>
        <v>-1.7420008306359511</v>
      </c>
    </row>
    <row r="4235" spans="1:8" x14ac:dyDescent="0.25">
      <c r="A4235">
        <v>8458</v>
      </c>
      <c r="B4235">
        <v>-2</v>
      </c>
      <c r="C4235">
        <v>-1</v>
      </c>
      <c r="D4235">
        <v>0</v>
      </c>
      <c r="E4235">
        <v>-1</v>
      </c>
      <c r="F4235">
        <v>-1</v>
      </c>
      <c r="G4235">
        <v>0</v>
      </c>
      <c r="H4235" s="2">
        <f>H4234+$H$2*(Table1[[#This Row],[debug'[0']]]-H4234)</f>
        <v>-1.7663166794891421</v>
      </c>
    </row>
    <row r="4236" spans="1:8" x14ac:dyDescent="0.25">
      <c r="A4236">
        <v>8460</v>
      </c>
      <c r="B4236">
        <v>-1</v>
      </c>
      <c r="C4236">
        <v>-2</v>
      </c>
      <c r="D4236">
        <v>0</v>
      </c>
      <c r="E4236">
        <v>-1</v>
      </c>
      <c r="F4236">
        <v>-1</v>
      </c>
      <c r="G4236">
        <v>0</v>
      </c>
      <c r="H4236" s="2">
        <f>H4235+$H$2*(Table1[[#This Row],[debug'[0']]]-H4235)</f>
        <v>-1.6940930339709497</v>
      </c>
    </row>
    <row r="4237" spans="1:8" x14ac:dyDescent="0.25">
      <c r="A4237">
        <v>8462</v>
      </c>
      <c r="B4237">
        <v>-1</v>
      </c>
      <c r="C4237">
        <v>-2</v>
      </c>
      <c r="D4237">
        <v>0</v>
      </c>
      <c r="E4237">
        <v>-1</v>
      </c>
      <c r="F4237">
        <v>-1</v>
      </c>
      <c r="G4237">
        <v>0</v>
      </c>
      <c r="H4237" s="2">
        <f>H4236+$H$2*(Table1[[#This Row],[debug'[0']]]-H4236)</f>
        <v>-1.6286763066780201</v>
      </c>
    </row>
    <row r="4238" spans="1:8" x14ac:dyDescent="0.25">
      <c r="A4238">
        <v>8464</v>
      </c>
      <c r="B4238">
        <v>-2</v>
      </c>
      <c r="C4238">
        <v>0</v>
      </c>
      <c r="D4238">
        <v>-1</v>
      </c>
      <c r="E4238">
        <v>-2</v>
      </c>
      <c r="F4238">
        <v>-1</v>
      </c>
      <c r="G4238">
        <v>0</v>
      </c>
      <c r="H4238" s="2">
        <f>H4237+$H$2*(Table1[[#This Row],[debug'[0']]]-H4237)</f>
        <v>-1.663672740289345</v>
      </c>
    </row>
    <row r="4239" spans="1:8" x14ac:dyDescent="0.25">
      <c r="A4239">
        <v>8466</v>
      </c>
      <c r="B4239">
        <v>-4</v>
      </c>
      <c r="C4239">
        <v>2</v>
      </c>
      <c r="D4239">
        <v>-1</v>
      </c>
      <c r="E4239">
        <v>-2</v>
      </c>
      <c r="F4239">
        <v>-1</v>
      </c>
      <c r="G4239">
        <v>0</v>
      </c>
      <c r="H4239" s="2">
        <f>H4238+$H$2*(Table1[[#This Row],[debug'[0']]]-H4238)</f>
        <v>-1.8838663969540019</v>
      </c>
    </row>
    <row r="4240" spans="1:8" x14ac:dyDescent="0.25">
      <c r="A4240">
        <v>8468</v>
      </c>
      <c r="B4240">
        <v>-4</v>
      </c>
      <c r="C4240">
        <v>3</v>
      </c>
      <c r="D4240">
        <v>-1</v>
      </c>
      <c r="E4240">
        <v>-2</v>
      </c>
      <c r="F4240">
        <v>-1</v>
      </c>
      <c r="G4240">
        <v>0</v>
      </c>
      <c r="H4240" s="2">
        <f>H4239+$H$2*(Table1[[#This Row],[debug'[0']]]-H4239)</f>
        <v>-2.0833072903943162</v>
      </c>
    </row>
    <row r="4241" spans="1:8" x14ac:dyDescent="0.25">
      <c r="A4241">
        <v>8470</v>
      </c>
      <c r="B4241">
        <v>-3</v>
      </c>
      <c r="C4241">
        <v>3</v>
      </c>
      <c r="D4241">
        <v>-2</v>
      </c>
      <c r="E4241">
        <v>-2</v>
      </c>
      <c r="F4241">
        <v>-1</v>
      </c>
      <c r="G4241">
        <v>0</v>
      </c>
      <c r="H4241" s="2">
        <f>H4240+$H$2*(Table1[[#This Row],[debug'[0']]]-H4240)</f>
        <v>-2.1697035428572122</v>
      </c>
    </row>
    <row r="4242" spans="1:8" x14ac:dyDescent="0.25">
      <c r="A4242">
        <v>8472</v>
      </c>
      <c r="B4242">
        <v>0</v>
      </c>
      <c r="C4242">
        <v>2</v>
      </c>
      <c r="D4242">
        <v>-3</v>
      </c>
      <c r="E4242">
        <v>-2</v>
      </c>
      <c r="F4242">
        <v>-2</v>
      </c>
      <c r="G4242">
        <v>0</v>
      </c>
      <c r="H4242" s="2">
        <f>H4241+$H$2*(Table1[[#This Row],[debug'[0']]]-H4241)</f>
        <v>-1.9652138015359732</v>
      </c>
    </row>
    <row r="4243" spans="1:8" x14ac:dyDescent="0.25">
      <c r="A4243">
        <v>8474</v>
      </c>
      <c r="B4243">
        <v>1</v>
      </c>
      <c r="C4243">
        <v>1</v>
      </c>
      <c r="D4243">
        <v>-4</v>
      </c>
      <c r="E4243">
        <v>-2</v>
      </c>
      <c r="F4243">
        <v>-2</v>
      </c>
      <c r="G4243">
        <v>0</v>
      </c>
      <c r="H4243" s="2">
        <f>H4242+$H$2*(Table1[[#This Row],[debug'[0']]]-H4242)</f>
        <v>-1.6857489846791189</v>
      </c>
    </row>
    <row r="4244" spans="1:8" x14ac:dyDescent="0.25">
      <c r="A4244">
        <v>8476</v>
      </c>
      <c r="B4244">
        <v>2</v>
      </c>
      <c r="C4244">
        <v>1</v>
      </c>
      <c r="D4244">
        <v>-6</v>
      </c>
      <c r="E4244">
        <v>-2</v>
      </c>
      <c r="F4244">
        <v>-2</v>
      </c>
      <c r="G4244">
        <v>0</v>
      </c>
      <c r="H4244" s="2">
        <f>H4243+$H$2*(Table1[[#This Row],[debug'[0']]]-H4243)</f>
        <v>-1.3383753266818001</v>
      </c>
    </row>
    <row r="4245" spans="1:8" x14ac:dyDescent="0.25">
      <c r="A4245">
        <v>8478</v>
      </c>
      <c r="B4245">
        <v>1</v>
      </c>
      <c r="C4245">
        <v>2</v>
      </c>
      <c r="D4245">
        <v>-6</v>
      </c>
      <c r="E4245">
        <v>-2</v>
      </c>
      <c r="F4245">
        <v>-2</v>
      </c>
      <c r="G4245">
        <v>0</v>
      </c>
      <c r="H4245" s="2">
        <f>H4244+$H$2*(Table1[[#This Row],[debug'[0']]]-H4244)</f>
        <v>-1.117988644252625</v>
      </c>
    </row>
    <row r="4246" spans="1:8" x14ac:dyDescent="0.25">
      <c r="A4246">
        <v>8480</v>
      </c>
      <c r="B4246">
        <v>3</v>
      </c>
      <c r="C4246">
        <v>2</v>
      </c>
      <c r="D4246">
        <v>-5</v>
      </c>
      <c r="E4246">
        <v>-1</v>
      </c>
      <c r="F4246">
        <v>-1</v>
      </c>
      <c r="G4246">
        <v>0</v>
      </c>
      <c r="H4246" s="2">
        <f>H4245+$H$2*(Table1[[#This Row],[debug'[0']]]-H4245)</f>
        <v>-0.72987735808211784</v>
      </c>
    </row>
    <row r="4247" spans="1:8" x14ac:dyDescent="0.25">
      <c r="A4247">
        <v>8482</v>
      </c>
      <c r="B4247">
        <v>0</v>
      </c>
      <c r="C4247">
        <v>4</v>
      </c>
      <c r="D4247">
        <v>-5</v>
      </c>
      <c r="E4247">
        <v>-2</v>
      </c>
      <c r="F4247">
        <v>-1</v>
      </c>
      <c r="G4247">
        <v>-1</v>
      </c>
      <c r="H4247" s="2">
        <f>H4246+$H$2*(Table1[[#This Row],[debug'[0']]]-H4246)</f>
        <v>-0.66108803769694857</v>
      </c>
    </row>
    <row r="4248" spans="1:8" x14ac:dyDescent="0.25">
      <c r="A4248">
        <v>8484</v>
      </c>
      <c r="B4248">
        <v>2</v>
      </c>
      <c r="C4248">
        <v>3</v>
      </c>
      <c r="D4248">
        <v>-4</v>
      </c>
      <c r="E4248">
        <v>-1</v>
      </c>
      <c r="F4248">
        <v>-1</v>
      </c>
      <c r="G4248">
        <v>-1</v>
      </c>
      <c r="H4248" s="2">
        <f>H4247+$H$2*(Table1[[#This Row],[debug'[0']]]-H4247)</f>
        <v>-0.41028639880341622</v>
      </c>
    </row>
    <row r="4249" spans="1:8" x14ac:dyDescent="0.25">
      <c r="A4249">
        <v>8486</v>
      </c>
      <c r="B4249">
        <v>1</v>
      </c>
      <c r="C4249">
        <v>4</v>
      </c>
      <c r="D4249">
        <v>-4</v>
      </c>
      <c r="E4249">
        <v>-1</v>
      </c>
      <c r="F4249">
        <v>-1</v>
      </c>
      <c r="G4249">
        <v>-1</v>
      </c>
      <c r="H4249" s="2">
        <f>H4248+$H$2*(Table1[[#This Row],[debug'[0']]]-H4248)</f>
        <v>-0.2773700371052637</v>
      </c>
    </row>
    <row r="4250" spans="1:8" x14ac:dyDescent="0.25">
      <c r="A4250">
        <v>8488</v>
      </c>
      <c r="B4250">
        <v>1</v>
      </c>
      <c r="C4250">
        <v>2</v>
      </c>
      <c r="D4250">
        <v>-4</v>
      </c>
      <c r="E4250">
        <v>-1</v>
      </c>
      <c r="F4250">
        <v>-1</v>
      </c>
      <c r="G4250">
        <v>-1</v>
      </c>
      <c r="H4250" s="2">
        <f>H4249+$H$2*(Table1[[#This Row],[debug'[0']]]-H4249)</f>
        <v>-0.15698074737069517</v>
      </c>
    </row>
    <row r="4251" spans="1:8" x14ac:dyDescent="0.25">
      <c r="A4251">
        <v>8490</v>
      </c>
      <c r="B4251">
        <v>3</v>
      </c>
      <c r="C4251">
        <v>1</v>
      </c>
      <c r="D4251">
        <v>-3</v>
      </c>
      <c r="E4251">
        <v>0</v>
      </c>
      <c r="F4251">
        <v>-1</v>
      </c>
      <c r="G4251">
        <v>-1</v>
      </c>
      <c r="H4251" s="2">
        <f>H4250+$H$2*(Table1[[#This Row],[debug'[0']]]-H4250)</f>
        <v>0.14055767833323052</v>
      </c>
    </row>
    <row r="4252" spans="1:8" x14ac:dyDescent="0.25">
      <c r="A4252">
        <v>8492</v>
      </c>
      <c r="B4252">
        <v>2</v>
      </c>
      <c r="C4252">
        <v>1</v>
      </c>
      <c r="D4252">
        <v>-3</v>
      </c>
      <c r="E4252">
        <v>0</v>
      </c>
      <c r="F4252">
        <v>0</v>
      </c>
      <c r="G4252">
        <v>-1</v>
      </c>
      <c r="H4252" s="2">
        <f>H4251+$H$2*(Table1[[#This Row],[debug'[0']]]-H4251)</f>
        <v>0.31580598845889868</v>
      </c>
    </row>
    <row r="4253" spans="1:8" x14ac:dyDescent="0.25">
      <c r="A4253">
        <v>8494</v>
      </c>
      <c r="B4253">
        <v>3</v>
      </c>
      <c r="C4253">
        <v>0</v>
      </c>
      <c r="D4253">
        <v>-3</v>
      </c>
      <c r="E4253">
        <v>0</v>
      </c>
      <c r="F4253">
        <v>0</v>
      </c>
      <c r="G4253">
        <v>-1</v>
      </c>
      <c r="H4253" s="2">
        <f>H4252+$H$2*(Table1[[#This Row],[debug'[0']]]-H4252)</f>
        <v>0.56878531408291588</v>
      </c>
    </row>
    <row r="4254" spans="1:8" x14ac:dyDescent="0.25">
      <c r="A4254">
        <v>8496</v>
      </c>
      <c r="B4254">
        <v>4</v>
      </c>
      <c r="C4254">
        <v>0</v>
      </c>
      <c r="D4254">
        <v>-4</v>
      </c>
      <c r="E4254">
        <v>0</v>
      </c>
      <c r="F4254">
        <v>0</v>
      </c>
      <c r="G4254">
        <v>-2</v>
      </c>
      <c r="H4254" s="2">
        <f>H4253+$H$2*(Table1[[#This Row],[debug'[0']]]-H4253)</f>
        <v>0.89216967958791149</v>
      </c>
    </row>
    <row r="4255" spans="1:8" x14ac:dyDescent="0.25">
      <c r="A4255">
        <v>8498</v>
      </c>
      <c r="B4255">
        <v>4</v>
      </c>
      <c r="C4255">
        <v>0</v>
      </c>
      <c r="D4255">
        <v>-4</v>
      </c>
      <c r="E4255">
        <v>1</v>
      </c>
      <c r="F4255">
        <v>0</v>
      </c>
      <c r="G4255">
        <v>-2</v>
      </c>
      <c r="H4255" s="2">
        <f>H4254+$H$2*(Table1[[#This Row],[debug'[0']]]-H4254)</f>
        <v>1.1850757866842185</v>
      </c>
    </row>
    <row r="4256" spans="1:8" x14ac:dyDescent="0.25">
      <c r="A4256">
        <v>8500</v>
      </c>
      <c r="B4256">
        <v>5</v>
      </c>
      <c r="C4256">
        <v>1</v>
      </c>
      <c r="D4256">
        <v>-3</v>
      </c>
      <c r="E4256">
        <v>1</v>
      </c>
      <c r="F4256">
        <v>1</v>
      </c>
      <c r="G4256">
        <v>-2</v>
      </c>
      <c r="H4256" s="2">
        <f>H4255+$H$2*(Table1[[#This Row],[debug'[0']]]-H4255)</f>
        <v>1.5446239231608589</v>
      </c>
    </row>
    <row r="4257" spans="1:8" x14ac:dyDescent="0.25">
      <c r="A4257">
        <v>8502</v>
      </c>
      <c r="B4257">
        <v>5</v>
      </c>
      <c r="C4257">
        <v>2</v>
      </c>
      <c r="D4257">
        <v>-1</v>
      </c>
      <c r="E4257">
        <v>1</v>
      </c>
      <c r="F4257">
        <v>1</v>
      </c>
      <c r="G4257">
        <v>-2</v>
      </c>
      <c r="H4257" s="2">
        <f>H4256+$H$2*(Table1[[#This Row],[debug'[0']]]-H4256)</f>
        <v>1.8702854461124918</v>
      </c>
    </row>
    <row r="4258" spans="1:8" x14ac:dyDescent="0.25">
      <c r="A4258">
        <v>8504</v>
      </c>
      <c r="B4258">
        <v>2</v>
      </c>
      <c r="C4258">
        <v>4</v>
      </c>
      <c r="D4258">
        <v>0</v>
      </c>
      <c r="E4258">
        <v>1</v>
      </c>
      <c r="F4258">
        <v>1</v>
      </c>
      <c r="G4258">
        <v>-2</v>
      </c>
      <c r="H4258" s="2">
        <f>H4257+$H$2*(Table1[[#This Row],[debug'[0']]]-H4257)</f>
        <v>1.8825107547991919</v>
      </c>
    </row>
    <row r="4259" spans="1:8" x14ac:dyDescent="0.25">
      <c r="A4259">
        <v>8506</v>
      </c>
      <c r="B4259">
        <v>2</v>
      </c>
      <c r="C4259">
        <v>4</v>
      </c>
      <c r="D4259">
        <v>1</v>
      </c>
      <c r="E4259">
        <v>2</v>
      </c>
      <c r="F4259">
        <v>1</v>
      </c>
      <c r="G4259">
        <v>-2</v>
      </c>
      <c r="H4259" s="2">
        <f>H4258+$H$2*(Table1[[#This Row],[debug'[0']]]-H4258)</f>
        <v>1.893583855287152</v>
      </c>
    </row>
    <row r="4260" spans="1:8" x14ac:dyDescent="0.25">
      <c r="A4260">
        <v>8508</v>
      </c>
      <c r="B4260">
        <v>1</v>
      </c>
      <c r="C4260">
        <v>5</v>
      </c>
      <c r="D4260">
        <v>2</v>
      </c>
      <c r="E4260">
        <v>2</v>
      </c>
      <c r="F4260">
        <v>1</v>
      </c>
      <c r="G4260">
        <v>-2</v>
      </c>
      <c r="H4260" s="2">
        <f>H4259+$H$2*(Table1[[#This Row],[debug'[0']]]-H4259)</f>
        <v>1.8093655610330552</v>
      </c>
    </row>
    <row r="4261" spans="1:8" x14ac:dyDescent="0.25">
      <c r="A4261">
        <v>8510</v>
      </c>
      <c r="B4261">
        <v>0</v>
      </c>
      <c r="C4261">
        <v>6</v>
      </c>
      <c r="D4261">
        <v>1</v>
      </c>
      <c r="E4261">
        <v>2</v>
      </c>
      <c r="F4261">
        <v>2</v>
      </c>
      <c r="G4261">
        <v>-2</v>
      </c>
      <c r="H4261" s="2">
        <f>H4260+$H$2*(Table1[[#This Row],[debug'[0']]]-H4260)</f>
        <v>1.6388368744070607</v>
      </c>
    </row>
    <row r="4262" spans="1:8" x14ac:dyDescent="0.25">
      <c r="A4262">
        <v>8512</v>
      </c>
      <c r="B4262">
        <v>0</v>
      </c>
      <c r="C4262">
        <v>6</v>
      </c>
      <c r="D4262">
        <v>1</v>
      </c>
      <c r="E4262">
        <v>2</v>
      </c>
      <c r="F4262">
        <v>2</v>
      </c>
      <c r="G4262">
        <v>-2</v>
      </c>
      <c r="H4262" s="2">
        <f>H4261+$H$2*(Table1[[#This Row],[debug'[0']]]-H4261)</f>
        <v>1.4843801378549824</v>
      </c>
    </row>
    <row r="4263" spans="1:8" x14ac:dyDescent="0.25">
      <c r="A4263">
        <v>8514</v>
      </c>
      <c r="B4263">
        <v>0</v>
      </c>
      <c r="C4263">
        <v>5</v>
      </c>
      <c r="D4263">
        <v>1</v>
      </c>
      <c r="E4263">
        <v>2</v>
      </c>
      <c r="F4263">
        <v>2</v>
      </c>
      <c r="G4263">
        <v>-2</v>
      </c>
      <c r="H4263" s="2">
        <f>H4262+$H$2*(Table1[[#This Row],[debug'[0']]]-H4262)</f>
        <v>1.3444806057683878</v>
      </c>
    </row>
    <row r="4264" spans="1:8" x14ac:dyDescent="0.25">
      <c r="A4264">
        <v>8516</v>
      </c>
      <c r="B4264">
        <v>2</v>
      </c>
      <c r="C4264">
        <v>5</v>
      </c>
      <c r="D4264">
        <v>2</v>
      </c>
      <c r="E4264">
        <v>2</v>
      </c>
      <c r="F4264">
        <v>2</v>
      </c>
      <c r="G4264">
        <v>-2</v>
      </c>
      <c r="H4264" s="2">
        <f>H4263+$H$2*(Table1[[#This Row],[debug'[0']]]-H4263)</f>
        <v>1.4062618531644977</v>
      </c>
    </row>
    <row r="4265" spans="1:8" x14ac:dyDescent="0.25">
      <c r="A4265">
        <v>8518</v>
      </c>
      <c r="B4265">
        <v>2</v>
      </c>
      <c r="C4265">
        <v>4</v>
      </c>
      <c r="D4265">
        <v>1</v>
      </c>
      <c r="E4265">
        <v>2</v>
      </c>
      <c r="F4265">
        <v>2</v>
      </c>
      <c r="G4265">
        <v>-2</v>
      </c>
      <c r="H4265" s="2">
        <f>H4264+$H$2*(Table1[[#This Row],[debug'[0']]]-H4264)</f>
        <v>1.4622203551721307</v>
      </c>
    </row>
    <row r="4266" spans="1:8" x14ac:dyDescent="0.25">
      <c r="A4266">
        <v>8520</v>
      </c>
      <c r="B4266">
        <v>1</v>
      </c>
      <c r="C4266">
        <v>1</v>
      </c>
      <c r="D4266">
        <v>0</v>
      </c>
      <c r="E4266">
        <v>2</v>
      </c>
      <c r="F4266">
        <v>2</v>
      </c>
      <c r="G4266">
        <v>-2</v>
      </c>
      <c r="H4266" s="2">
        <f>H4265+$H$2*(Table1[[#This Row],[debug'[0']]]-H4265)</f>
        <v>1.4186571130076777</v>
      </c>
    </row>
    <row r="4267" spans="1:8" x14ac:dyDescent="0.25">
      <c r="A4267">
        <v>8522</v>
      </c>
      <c r="B4267">
        <v>-1</v>
      </c>
      <c r="C4267">
        <v>-1</v>
      </c>
      <c r="D4267">
        <v>0</v>
      </c>
      <c r="E4267">
        <v>2</v>
      </c>
      <c r="F4267">
        <v>2</v>
      </c>
      <c r="G4267">
        <v>-2</v>
      </c>
      <c r="H4267" s="2">
        <f>H4266+$H$2*(Table1[[#This Row],[debug'[0']]]-H4266)</f>
        <v>1.1907040504743491</v>
      </c>
    </row>
    <row r="4268" spans="1:8" x14ac:dyDescent="0.25">
      <c r="A4268">
        <v>8524</v>
      </c>
      <c r="B4268">
        <v>-1</v>
      </c>
      <c r="C4268">
        <v>-1</v>
      </c>
      <c r="D4268">
        <v>-1</v>
      </c>
      <c r="E4268">
        <v>2</v>
      </c>
      <c r="F4268">
        <v>2</v>
      </c>
      <c r="G4268">
        <v>-2</v>
      </c>
      <c r="H4268" s="2">
        <f>H4267+$H$2*(Table1[[#This Row],[debug'[0']]]-H4267)</f>
        <v>0.98423505793956056</v>
      </c>
    </row>
    <row r="4269" spans="1:8" x14ac:dyDescent="0.25">
      <c r="A4269">
        <v>8526</v>
      </c>
      <c r="B4269">
        <v>-3</v>
      </c>
      <c r="C4269">
        <v>-1</v>
      </c>
      <c r="D4269">
        <v>-1</v>
      </c>
      <c r="E4269">
        <v>2</v>
      </c>
      <c r="F4269">
        <v>2</v>
      </c>
      <c r="G4269">
        <v>-2</v>
      </c>
      <c r="H4269" s="2">
        <f>H4268+$H$2*(Table1[[#This Row],[debug'[0']]]-H4268)</f>
        <v>0.60872975029362575</v>
      </c>
    </row>
    <row r="4270" spans="1:8" x14ac:dyDescent="0.25">
      <c r="A4270">
        <v>8528</v>
      </c>
      <c r="B4270">
        <v>-2</v>
      </c>
      <c r="C4270">
        <v>0</v>
      </c>
      <c r="D4270">
        <v>-1</v>
      </c>
      <c r="E4270">
        <v>2</v>
      </c>
      <c r="F4270">
        <v>2</v>
      </c>
      <c r="G4270">
        <v>-2</v>
      </c>
      <c r="H4270" s="2">
        <f>H4269+$H$2*(Table1[[#This Row],[debug'[0']]]-H4269)</f>
        <v>0.36286276373191806</v>
      </c>
    </row>
    <row r="4271" spans="1:8" x14ac:dyDescent="0.25">
      <c r="A4271">
        <v>8530</v>
      </c>
      <c r="B4271">
        <v>-4</v>
      </c>
      <c r="C4271">
        <v>1</v>
      </c>
      <c r="D4271">
        <v>-1</v>
      </c>
      <c r="E4271">
        <v>1</v>
      </c>
      <c r="F4271">
        <v>2</v>
      </c>
      <c r="G4271">
        <v>-2</v>
      </c>
      <c r="H4271" s="2">
        <f>H4270+$H$2*(Table1[[#This Row],[debug'[0']]]-H4270)</f>
        <v>-4.8327364482901591E-2</v>
      </c>
    </row>
    <row r="4272" spans="1:8" x14ac:dyDescent="0.25">
      <c r="A4272">
        <v>8532</v>
      </c>
      <c r="B4272">
        <v>-3</v>
      </c>
      <c r="C4272">
        <v>1</v>
      </c>
      <c r="D4272">
        <v>-1</v>
      </c>
      <c r="E4272">
        <v>1</v>
      </c>
      <c r="F4272">
        <v>2</v>
      </c>
      <c r="G4272">
        <v>-2</v>
      </c>
      <c r="H4272" s="2">
        <f>H4271+$H$2*(Table1[[#This Row],[debug'[0']]]-H4271)</f>
        <v>-0.32651595650917775</v>
      </c>
    </row>
    <row r="4273" spans="1:8" x14ac:dyDescent="0.25">
      <c r="A4273">
        <v>8534</v>
      </c>
      <c r="B4273">
        <v>-1</v>
      </c>
      <c r="C4273">
        <v>1</v>
      </c>
      <c r="D4273">
        <v>-1</v>
      </c>
      <c r="E4273">
        <v>1</v>
      </c>
      <c r="F4273">
        <v>2</v>
      </c>
      <c r="G4273">
        <v>-2</v>
      </c>
      <c r="H4273" s="2">
        <f>H4272+$H$2*(Table1[[#This Row],[debug'[0']]]-H4272)</f>
        <v>-0.38999033220939922</v>
      </c>
    </row>
    <row r="4274" spans="1:8" x14ac:dyDescent="0.25">
      <c r="A4274">
        <v>8536</v>
      </c>
      <c r="B4274">
        <v>-1</v>
      </c>
      <c r="C4274">
        <v>0</v>
      </c>
      <c r="D4274">
        <v>-1</v>
      </c>
      <c r="E4274">
        <v>1</v>
      </c>
      <c r="F4274">
        <v>2</v>
      </c>
      <c r="G4274">
        <v>-2</v>
      </c>
      <c r="H4274" s="2">
        <f>H4273+$H$2*(Table1[[#This Row],[debug'[0']]]-H4273)</f>
        <v>-0.44748238893789027</v>
      </c>
    </row>
    <row r="4275" spans="1:8" x14ac:dyDescent="0.25">
      <c r="A4275">
        <v>8538</v>
      </c>
      <c r="B4275">
        <v>0</v>
      </c>
      <c r="C4275">
        <v>0</v>
      </c>
      <c r="D4275">
        <v>-1</v>
      </c>
      <c r="E4275">
        <v>1</v>
      </c>
      <c r="F4275">
        <v>2</v>
      </c>
      <c r="G4275">
        <v>-2</v>
      </c>
      <c r="H4275" s="2">
        <f>H4274+$H$2*(Table1[[#This Row],[debug'[0']]]-H4274)</f>
        <v>-0.40530816736694769</v>
      </c>
    </row>
    <row r="4276" spans="1:8" x14ac:dyDescent="0.25">
      <c r="A4276">
        <v>8540</v>
      </c>
      <c r="B4276">
        <v>0</v>
      </c>
      <c r="C4276">
        <v>0</v>
      </c>
      <c r="D4276">
        <v>-2</v>
      </c>
      <c r="E4276">
        <v>1</v>
      </c>
      <c r="F4276">
        <v>2</v>
      </c>
      <c r="G4276">
        <v>-2</v>
      </c>
      <c r="H4276" s="2">
        <f>H4275+$H$2*(Table1[[#This Row],[debug'[0']]]-H4275)</f>
        <v>-0.36710877253574936</v>
      </c>
    </row>
    <row r="4277" spans="1:8" x14ac:dyDescent="0.25">
      <c r="A4277">
        <v>8542</v>
      </c>
      <c r="B4277">
        <v>0</v>
      </c>
      <c r="C4277">
        <v>0</v>
      </c>
      <c r="D4277">
        <v>-2</v>
      </c>
      <c r="E4277">
        <v>0</v>
      </c>
      <c r="F4277">
        <v>2</v>
      </c>
      <c r="G4277">
        <v>-2</v>
      </c>
      <c r="H4277" s="2">
        <f>H4276+$H$2*(Table1[[#This Row],[debug'[0']]]-H4276)</f>
        <v>-0.33250958584974905</v>
      </c>
    </row>
    <row r="4278" spans="1:8" x14ac:dyDescent="0.25">
      <c r="A4278">
        <v>8544</v>
      </c>
      <c r="B4278">
        <v>-1</v>
      </c>
      <c r="C4278">
        <v>0</v>
      </c>
      <c r="D4278">
        <v>-3</v>
      </c>
      <c r="E4278">
        <v>0</v>
      </c>
      <c r="F4278">
        <v>2</v>
      </c>
      <c r="G4278">
        <v>-1</v>
      </c>
      <c r="H4278" s="2">
        <f>H4277+$H$2*(Table1[[#This Row],[debug'[0']]]-H4277)</f>
        <v>-0.39541907529283016</v>
      </c>
    </row>
    <row r="4279" spans="1:8" x14ac:dyDescent="0.25">
      <c r="A4279">
        <v>8546</v>
      </c>
      <c r="B4279">
        <v>-4</v>
      </c>
      <c r="C4279">
        <v>0</v>
      </c>
      <c r="D4279">
        <v>-2</v>
      </c>
      <c r="E4279">
        <v>0</v>
      </c>
      <c r="F4279">
        <v>2</v>
      </c>
      <c r="G4279">
        <v>-1</v>
      </c>
      <c r="H4279" s="2">
        <f>H4278+$H$2*(Table1[[#This Row],[debug'[0']]]-H4278)</f>
        <v>-0.73514282386272856</v>
      </c>
    </row>
    <row r="4280" spans="1:8" x14ac:dyDescent="0.25">
      <c r="A4280">
        <v>8548</v>
      </c>
      <c r="B4280">
        <v>-3</v>
      </c>
      <c r="C4280">
        <v>-1</v>
      </c>
      <c r="D4280">
        <v>-2</v>
      </c>
      <c r="E4280">
        <v>0</v>
      </c>
      <c r="F4280">
        <v>2</v>
      </c>
      <c r="G4280">
        <v>-1</v>
      </c>
      <c r="H4280" s="2">
        <f>H4279+$H$2*(Table1[[#This Row],[debug'[0']]]-H4279)</f>
        <v>-0.94860058384221779</v>
      </c>
    </row>
    <row r="4281" spans="1:8" x14ac:dyDescent="0.25">
      <c r="A4281">
        <v>8550</v>
      </c>
      <c r="B4281">
        <v>-4</v>
      </c>
      <c r="C4281">
        <v>-1</v>
      </c>
      <c r="D4281">
        <v>0</v>
      </c>
      <c r="E4281">
        <v>0</v>
      </c>
      <c r="F4281">
        <v>2</v>
      </c>
      <c r="G4281">
        <v>-1</v>
      </c>
      <c r="H4281" s="2">
        <f>H4280+$H$2*(Table1[[#This Row],[debug'[0']]]-H4280)</f>
        <v>-1.2361882035113019</v>
      </c>
    </row>
    <row r="4282" spans="1:8" x14ac:dyDescent="0.25">
      <c r="A4282">
        <v>8552</v>
      </c>
      <c r="B4282">
        <v>0</v>
      </c>
      <c r="C4282">
        <v>-3</v>
      </c>
      <c r="D4282">
        <v>1</v>
      </c>
      <c r="E4282">
        <v>0</v>
      </c>
      <c r="F4282">
        <v>1</v>
      </c>
      <c r="G4282">
        <v>-1</v>
      </c>
      <c r="H4282" s="2">
        <f>H4281+$H$2*(Table1[[#This Row],[debug'[0']]]-H4281)</f>
        <v>-1.1196802101531378</v>
      </c>
    </row>
    <row r="4283" spans="1:8" x14ac:dyDescent="0.25">
      <c r="A4283">
        <v>8554</v>
      </c>
      <c r="B4283">
        <v>-1</v>
      </c>
      <c r="C4283">
        <v>-3</v>
      </c>
      <c r="D4283">
        <v>1</v>
      </c>
      <c r="E4283">
        <v>0</v>
      </c>
      <c r="F4283">
        <v>1</v>
      </c>
      <c r="G4283">
        <v>-1</v>
      </c>
      <c r="H4283" s="2">
        <f>H4282+$H$2*(Table1[[#This Row],[debug'[0']]]-H4282)</f>
        <v>-1.1084006160832225</v>
      </c>
    </row>
    <row r="4284" spans="1:8" x14ac:dyDescent="0.25">
      <c r="A4284">
        <v>8556</v>
      </c>
      <c r="B4284">
        <v>0</v>
      </c>
      <c r="C4284">
        <v>-4</v>
      </c>
      <c r="D4284">
        <v>2</v>
      </c>
      <c r="E4284">
        <v>0</v>
      </c>
      <c r="F4284">
        <v>1</v>
      </c>
      <c r="G4284">
        <v>0</v>
      </c>
      <c r="H4284" s="2">
        <f>H4283+$H$2*(Table1[[#This Row],[debug'[0']]]-H4283)</f>
        <v>-1.0039363191015789</v>
      </c>
    </row>
    <row r="4285" spans="1:8" x14ac:dyDescent="0.25">
      <c r="A4285">
        <v>8558</v>
      </c>
      <c r="B4285">
        <v>0</v>
      </c>
      <c r="C4285">
        <v>-3</v>
      </c>
      <c r="D4285">
        <v>3</v>
      </c>
      <c r="E4285">
        <v>-1</v>
      </c>
      <c r="F4285">
        <v>1</v>
      </c>
      <c r="G4285">
        <v>0</v>
      </c>
      <c r="H4285" s="2">
        <f>H4284+$H$2*(Table1[[#This Row],[debug'[0']]]-H4284)</f>
        <v>-0.90931755015873394</v>
      </c>
    </row>
    <row r="4286" spans="1:8" x14ac:dyDescent="0.25">
      <c r="A4286">
        <v>8560</v>
      </c>
      <c r="B4286">
        <v>-3</v>
      </c>
      <c r="C4286">
        <v>-4</v>
      </c>
      <c r="D4286">
        <v>3</v>
      </c>
      <c r="E4286">
        <v>-1</v>
      </c>
      <c r="F4286">
        <v>1</v>
      </c>
      <c r="G4286">
        <v>0</v>
      </c>
      <c r="H4286" s="2">
        <f>H4285+$H$2*(Table1[[#This Row],[debug'[0']]]-H4285)</f>
        <v>-1.1063597289210469</v>
      </c>
    </row>
    <row r="4287" spans="1:8" x14ac:dyDescent="0.25">
      <c r="A4287">
        <v>8562</v>
      </c>
      <c r="B4287">
        <v>-4</v>
      </c>
      <c r="C4287">
        <v>-5</v>
      </c>
      <c r="D4287">
        <v>4</v>
      </c>
      <c r="E4287">
        <v>-1</v>
      </c>
      <c r="F4287">
        <v>0</v>
      </c>
      <c r="G4287">
        <v>0</v>
      </c>
      <c r="H4287" s="2">
        <f>H4286+$H$2*(Table1[[#This Row],[debug'[0']]]-H4286)</f>
        <v>-1.3790788994536434</v>
      </c>
    </row>
    <row r="4288" spans="1:8" x14ac:dyDescent="0.25">
      <c r="A4288">
        <v>8564</v>
      </c>
      <c r="B4288">
        <v>-7</v>
      </c>
      <c r="C4288">
        <v>-4</v>
      </c>
      <c r="D4288">
        <v>4</v>
      </c>
      <c r="E4288">
        <v>-1</v>
      </c>
      <c r="F4288">
        <v>0</v>
      </c>
      <c r="G4288">
        <v>0</v>
      </c>
      <c r="H4288" s="2">
        <f>H4287+$H$2*(Table1[[#This Row],[debug'[0']]]-H4287)</f>
        <v>-1.9088382325301718</v>
      </c>
    </row>
    <row r="4289" spans="1:8" x14ac:dyDescent="0.25">
      <c r="A4289">
        <v>8566</v>
      </c>
      <c r="B4289">
        <v>-5</v>
      </c>
      <c r="C4289">
        <v>-5</v>
      </c>
      <c r="D4289">
        <v>4</v>
      </c>
      <c r="E4289">
        <v>-1</v>
      </c>
      <c r="F4289">
        <v>0</v>
      </c>
      <c r="G4289">
        <v>0</v>
      </c>
      <c r="H4289" s="2">
        <f>H4288+$H$2*(Table1[[#This Row],[debug'[0']]]-H4288)</f>
        <v>-2.2001733655223976</v>
      </c>
    </row>
    <row r="4290" spans="1:8" x14ac:dyDescent="0.25">
      <c r="A4290">
        <v>8568</v>
      </c>
      <c r="B4290">
        <v>-5</v>
      </c>
      <c r="C4290">
        <v>-4</v>
      </c>
      <c r="D4290">
        <v>4</v>
      </c>
      <c r="E4290">
        <v>-1</v>
      </c>
      <c r="F4290">
        <v>0</v>
      </c>
      <c r="G4290">
        <v>0</v>
      </c>
      <c r="H4290" s="2">
        <f>H4289+$H$2*(Table1[[#This Row],[debug'[0']]]-H4289)</f>
        <v>-2.4640508091083939</v>
      </c>
    </row>
    <row r="4291" spans="1:8" x14ac:dyDescent="0.25">
      <c r="A4291">
        <v>8570</v>
      </c>
      <c r="B4291">
        <v>-3</v>
      </c>
      <c r="C4291">
        <v>-4</v>
      </c>
      <c r="D4291">
        <v>4</v>
      </c>
      <c r="E4291">
        <v>-1</v>
      </c>
      <c r="F4291">
        <v>0</v>
      </c>
      <c r="G4291">
        <v>0</v>
      </c>
      <c r="H4291" s="2">
        <f>H4290+$H$2*(Table1[[#This Row],[debug'[0']]]-H4290)</f>
        <v>-2.5145628303324679</v>
      </c>
    </row>
    <row r="4292" spans="1:8" x14ac:dyDescent="0.25">
      <c r="A4292">
        <v>8572</v>
      </c>
      <c r="B4292">
        <v>-1</v>
      </c>
      <c r="C4292">
        <v>-3</v>
      </c>
      <c r="D4292">
        <v>5</v>
      </c>
      <c r="E4292">
        <v>-1</v>
      </c>
      <c r="F4292">
        <v>0</v>
      </c>
      <c r="G4292">
        <v>1</v>
      </c>
      <c r="H4292" s="2">
        <f>H4291+$H$2*(Table1[[#This Row],[debug'[0']]]-H4291)</f>
        <v>-2.3718186464972884</v>
      </c>
    </row>
    <row r="4293" spans="1:8" x14ac:dyDescent="0.25">
      <c r="A4293">
        <v>8574</v>
      </c>
      <c r="B4293">
        <v>-2</v>
      </c>
      <c r="C4293">
        <v>-2</v>
      </c>
      <c r="D4293">
        <v>4</v>
      </c>
      <c r="E4293">
        <v>-2</v>
      </c>
      <c r="F4293">
        <v>-1</v>
      </c>
      <c r="G4293">
        <v>1</v>
      </c>
      <c r="H4293" s="2">
        <f>H4292+$H$2*(Table1[[#This Row],[debug'[0']]]-H4292)</f>
        <v>-2.3367755646481809</v>
      </c>
    </row>
    <row r="4294" spans="1:8" x14ac:dyDescent="0.25">
      <c r="A4294">
        <v>8576</v>
      </c>
      <c r="B4294">
        <v>-3</v>
      </c>
      <c r="C4294">
        <v>-3</v>
      </c>
      <c r="D4294">
        <v>3</v>
      </c>
      <c r="E4294">
        <v>-2</v>
      </c>
      <c r="F4294">
        <v>-1</v>
      </c>
      <c r="G4294">
        <v>1</v>
      </c>
      <c r="H4294" s="2">
        <f>H4293+$H$2*(Table1[[#This Row],[debug'[0']]]-H4293)</f>
        <v>-2.3992829950616565</v>
      </c>
    </row>
    <row r="4295" spans="1:8" x14ac:dyDescent="0.25">
      <c r="A4295">
        <v>8578</v>
      </c>
      <c r="B4295">
        <v>-3</v>
      </c>
      <c r="C4295">
        <v>-4</v>
      </c>
      <c r="D4295">
        <v>3</v>
      </c>
      <c r="E4295">
        <v>-2</v>
      </c>
      <c r="F4295">
        <v>-1</v>
      </c>
      <c r="G4295">
        <v>1</v>
      </c>
      <c r="H4295" s="2">
        <f>H4294+$H$2*(Table1[[#This Row],[debug'[0']]]-H4294)</f>
        <v>-2.4558992389496797</v>
      </c>
    </row>
    <row r="4296" spans="1:8" x14ac:dyDescent="0.25">
      <c r="A4296">
        <v>8580</v>
      </c>
      <c r="B4296">
        <v>-5</v>
      </c>
      <c r="C4296">
        <v>-5</v>
      </c>
      <c r="D4296">
        <v>3</v>
      </c>
      <c r="E4296">
        <v>-2</v>
      </c>
      <c r="F4296">
        <v>-2</v>
      </c>
      <c r="G4296">
        <v>1</v>
      </c>
      <c r="H4296" s="2">
        <f>H4295+$H$2*(Table1[[#This Row],[debug'[0']]]-H4295)</f>
        <v>-2.6956750867769164</v>
      </c>
    </row>
    <row r="4297" spans="1:8" x14ac:dyDescent="0.25">
      <c r="A4297">
        <v>8582</v>
      </c>
      <c r="B4297">
        <v>-5</v>
      </c>
      <c r="C4297">
        <v>-5</v>
      </c>
      <c r="D4297">
        <v>2</v>
      </c>
      <c r="E4297">
        <v>-2</v>
      </c>
      <c r="F4297">
        <v>-2</v>
      </c>
      <c r="G4297">
        <v>1</v>
      </c>
      <c r="H4297" s="2">
        <f>H4296+$H$2*(Table1[[#This Row],[debug'[0']]]-H4296)</f>
        <v>-2.9128525933428837</v>
      </c>
    </row>
    <row r="4298" spans="1:8" x14ac:dyDescent="0.25">
      <c r="A4298">
        <v>8584</v>
      </c>
      <c r="B4298">
        <v>-7</v>
      </c>
      <c r="C4298">
        <v>-5</v>
      </c>
      <c r="D4298">
        <v>1</v>
      </c>
      <c r="E4298">
        <v>-2</v>
      </c>
      <c r="F4298">
        <v>-2</v>
      </c>
      <c r="G4298">
        <v>1</v>
      </c>
      <c r="H4298" s="2">
        <f>H4297+$H$2*(Table1[[#This Row],[debug'[0']]]-H4297)</f>
        <v>-3.2980571613496608</v>
      </c>
    </row>
    <row r="4299" spans="1:8" x14ac:dyDescent="0.25">
      <c r="A4299">
        <v>8586</v>
      </c>
      <c r="B4299">
        <v>-4</v>
      </c>
      <c r="C4299">
        <v>-3</v>
      </c>
      <c r="D4299">
        <v>1</v>
      </c>
      <c r="E4299">
        <v>-2</v>
      </c>
      <c r="F4299">
        <v>-2</v>
      </c>
      <c r="G4299">
        <v>1</v>
      </c>
      <c r="H4299" s="2">
        <f>H4298+$H$2*(Table1[[#This Row],[debug'[0']]]-H4298)</f>
        <v>-3.3642137153039768</v>
      </c>
    </row>
    <row r="4300" spans="1:8" x14ac:dyDescent="0.25">
      <c r="A4300">
        <v>8588</v>
      </c>
      <c r="B4300">
        <v>-4</v>
      </c>
      <c r="C4300">
        <v>-2</v>
      </c>
      <c r="D4300">
        <v>0</v>
      </c>
      <c r="E4300">
        <v>-2</v>
      </c>
      <c r="F4300">
        <v>-2</v>
      </c>
      <c r="G4300">
        <v>1</v>
      </c>
      <c r="H4300" s="2">
        <f>H4299+$H$2*(Table1[[#This Row],[debug'[0']]]-H4299)</f>
        <v>-3.424135160941602</v>
      </c>
    </row>
    <row r="4301" spans="1:8" x14ac:dyDescent="0.25">
      <c r="A4301">
        <v>8590</v>
      </c>
      <c r="B4301">
        <v>1</v>
      </c>
      <c r="C4301">
        <v>-1</v>
      </c>
      <c r="D4301">
        <v>-1</v>
      </c>
      <c r="E4301">
        <v>-2</v>
      </c>
      <c r="F4301">
        <v>-2</v>
      </c>
      <c r="G4301">
        <v>2</v>
      </c>
      <c r="H4301" s="2">
        <f>H4300+$H$2*(Table1[[#This Row],[debug'[0']]]-H4300)</f>
        <v>-3.0071702453385289</v>
      </c>
    </row>
    <row r="4302" spans="1:8" x14ac:dyDescent="0.25">
      <c r="A4302">
        <v>8592</v>
      </c>
      <c r="B4302">
        <v>1</v>
      </c>
      <c r="C4302">
        <v>0</v>
      </c>
      <c r="D4302">
        <v>-2</v>
      </c>
      <c r="E4302">
        <v>-2</v>
      </c>
      <c r="F4302">
        <v>-2</v>
      </c>
      <c r="G4302">
        <v>2</v>
      </c>
      <c r="H4302" s="2">
        <f>H4301+$H$2*(Table1[[#This Row],[debug'[0']]]-H4301)</f>
        <v>-2.6295033472053548</v>
      </c>
    </row>
    <row r="4303" spans="1:8" x14ac:dyDescent="0.25">
      <c r="A4303">
        <v>8594</v>
      </c>
      <c r="B4303">
        <v>1</v>
      </c>
      <c r="C4303">
        <v>1</v>
      </c>
      <c r="D4303">
        <v>-3</v>
      </c>
      <c r="E4303">
        <v>-3</v>
      </c>
      <c r="F4303">
        <v>-3</v>
      </c>
      <c r="G4303">
        <v>2</v>
      </c>
      <c r="H4303" s="2">
        <f>H4302+$H$2*(Table1[[#This Row],[debug'[0']]]-H4302)</f>
        <v>-2.2874307156525577</v>
      </c>
    </row>
    <row r="4304" spans="1:8" x14ac:dyDescent="0.25">
      <c r="A4304">
        <v>8596</v>
      </c>
      <c r="B4304">
        <v>1</v>
      </c>
      <c r="C4304">
        <v>2</v>
      </c>
      <c r="D4304">
        <v>-4</v>
      </c>
      <c r="E4304">
        <v>-3</v>
      </c>
      <c r="F4304">
        <v>-3</v>
      </c>
      <c r="G4304">
        <v>2</v>
      </c>
      <c r="H4304" s="2">
        <f>H4303+$H$2*(Table1[[#This Row],[debug'[0']]]-H4303)</f>
        <v>-1.9775976700881723</v>
      </c>
    </row>
    <row r="4305" spans="1:8" x14ac:dyDescent="0.25">
      <c r="A4305">
        <v>8598</v>
      </c>
      <c r="B4305">
        <v>0</v>
      </c>
      <c r="C4305">
        <v>2</v>
      </c>
      <c r="D4305">
        <v>-5</v>
      </c>
      <c r="E4305">
        <v>-3</v>
      </c>
      <c r="F4305">
        <v>-3</v>
      </c>
      <c r="G4305">
        <v>1</v>
      </c>
      <c r="H4305" s="2">
        <f>H4304+$H$2*(Table1[[#This Row],[debug'[0']]]-H4304)</f>
        <v>-1.7912134807250135</v>
      </c>
    </row>
    <row r="4306" spans="1:8" x14ac:dyDescent="0.25">
      <c r="A4306">
        <v>8600</v>
      </c>
      <c r="B4306">
        <v>-1</v>
      </c>
      <c r="C4306">
        <v>2</v>
      </c>
      <c r="D4306">
        <v>-6</v>
      </c>
      <c r="E4306">
        <v>-3</v>
      </c>
      <c r="F4306">
        <v>-3</v>
      </c>
      <c r="G4306">
        <v>1</v>
      </c>
      <c r="H4306" s="2">
        <f>H4305+$H$2*(Table1[[#This Row],[debug'[0']]]-H4305)</f>
        <v>-1.7166433669710062</v>
      </c>
    </row>
    <row r="4307" spans="1:8" x14ac:dyDescent="0.25">
      <c r="A4307">
        <v>8602</v>
      </c>
      <c r="B4307">
        <v>-1</v>
      </c>
      <c r="C4307">
        <v>2</v>
      </c>
      <c r="D4307">
        <v>-5</v>
      </c>
      <c r="E4307">
        <v>-3</v>
      </c>
      <c r="F4307">
        <v>-2</v>
      </c>
      <c r="G4307">
        <v>1</v>
      </c>
      <c r="H4307" s="2">
        <f>H4306+$H$2*(Table1[[#This Row],[debug'[0']]]-H4306)</f>
        <v>-1.6491013208634071</v>
      </c>
    </row>
    <row r="4308" spans="1:8" x14ac:dyDescent="0.25">
      <c r="A4308">
        <v>8604</v>
      </c>
      <c r="B4308">
        <v>-1</v>
      </c>
      <c r="C4308">
        <v>2</v>
      </c>
      <c r="D4308">
        <v>-5</v>
      </c>
      <c r="E4308">
        <v>-2</v>
      </c>
      <c r="F4308">
        <v>-2</v>
      </c>
      <c r="G4308">
        <v>1</v>
      </c>
      <c r="H4308" s="2">
        <f>H4307+$H$2*(Table1[[#This Row],[debug'[0']]]-H4307)</f>
        <v>-1.5879249626316099</v>
      </c>
    </row>
    <row r="4309" spans="1:8" x14ac:dyDescent="0.25">
      <c r="A4309">
        <v>8606</v>
      </c>
      <c r="B4309">
        <v>0</v>
      </c>
      <c r="C4309">
        <v>3</v>
      </c>
      <c r="D4309">
        <v>-5</v>
      </c>
      <c r="E4309">
        <v>-2</v>
      </c>
      <c r="F4309">
        <v>-2</v>
      </c>
      <c r="G4309">
        <v>1</v>
      </c>
      <c r="H4309" s="2">
        <f>H4308+$H$2*(Table1[[#This Row],[debug'[0']]]-H4308)</f>
        <v>-1.4382665607199505</v>
      </c>
    </row>
    <row r="4310" spans="1:8" x14ac:dyDescent="0.25">
      <c r="A4310">
        <v>8608</v>
      </c>
      <c r="B4310">
        <v>2</v>
      </c>
      <c r="C4310">
        <v>4</v>
      </c>
      <c r="D4310">
        <v>-4</v>
      </c>
      <c r="E4310">
        <v>-2</v>
      </c>
      <c r="F4310">
        <v>-2</v>
      </c>
      <c r="G4310">
        <v>0</v>
      </c>
      <c r="H4310" s="2">
        <f>H4309+$H$2*(Table1[[#This Row],[debug'[0']]]-H4309)</f>
        <v>-1.1142175716727132</v>
      </c>
    </row>
    <row r="4311" spans="1:8" x14ac:dyDescent="0.25">
      <c r="A4311">
        <v>8610</v>
      </c>
      <c r="B4311">
        <v>3</v>
      </c>
      <c r="C4311">
        <v>5</v>
      </c>
      <c r="D4311">
        <v>-3</v>
      </c>
      <c r="E4311">
        <v>-2</v>
      </c>
      <c r="F4311">
        <v>-1</v>
      </c>
      <c r="G4311">
        <v>0</v>
      </c>
      <c r="H4311" s="2">
        <f>H4310+$H$2*(Table1[[#This Row],[debug'[0']]]-H4310)</f>
        <v>-0.72646170071960225</v>
      </c>
    </row>
    <row r="4312" spans="1:8" x14ac:dyDescent="0.25">
      <c r="A4312">
        <v>8612</v>
      </c>
      <c r="B4312">
        <v>3</v>
      </c>
      <c r="C4312">
        <v>3</v>
      </c>
      <c r="D4312">
        <v>-3</v>
      </c>
      <c r="E4312">
        <v>-2</v>
      </c>
      <c r="F4312">
        <v>-1</v>
      </c>
      <c r="G4312">
        <v>-1</v>
      </c>
      <c r="H4312" s="2">
        <f>H4311+$H$2*(Table1[[#This Row],[debug'[0']]]-H4311)</f>
        <v>-0.37525095963366939</v>
      </c>
    </row>
    <row r="4313" spans="1:8" x14ac:dyDescent="0.25">
      <c r="A4313">
        <v>8614</v>
      </c>
      <c r="B4313">
        <v>2</v>
      </c>
      <c r="C4313">
        <v>3</v>
      </c>
      <c r="D4313">
        <v>-2</v>
      </c>
      <c r="E4313">
        <v>-1</v>
      </c>
      <c r="F4313">
        <v>-1</v>
      </c>
      <c r="G4313">
        <v>-1</v>
      </c>
      <c r="H4313" s="2">
        <f>H4312+$H$2*(Table1[[#This Row],[debug'[0']]]-H4312)</f>
        <v>-0.15138883067715214</v>
      </c>
    </row>
    <row r="4314" spans="1:8" x14ac:dyDescent="0.25">
      <c r="A4314">
        <v>8616</v>
      </c>
      <c r="B4314">
        <v>2</v>
      </c>
      <c r="C4314">
        <v>1</v>
      </c>
      <c r="D4314">
        <v>-2</v>
      </c>
      <c r="E4314">
        <v>-1</v>
      </c>
      <c r="F4314">
        <v>-1</v>
      </c>
      <c r="G4314">
        <v>-1</v>
      </c>
      <c r="H4314" s="2">
        <f>H4313+$H$2*(Table1[[#This Row],[debug'[0']]]-H4313)</f>
        <v>5.1374789686962158E-2</v>
      </c>
    </row>
    <row r="4315" spans="1:8" x14ac:dyDescent="0.25">
      <c r="A4315">
        <v>8618</v>
      </c>
      <c r="B4315">
        <v>-1</v>
      </c>
      <c r="C4315">
        <v>0</v>
      </c>
      <c r="D4315">
        <v>-1</v>
      </c>
      <c r="E4315">
        <v>-1</v>
      </c>
      <c r="F4315">
        <v>-1</v>
      </c>
      <c r="G4315">
        <v>-1</v>
      </c>
      <c r="H4315" s="2">
        <f>H4314+$H$2*(Table1[[#This Row],[debug'[0']]]-H4314)</f>
        <v>-4.7714949776540047E-2</v>
      </c>
    </row>
    <row r="4316" spans="1:8" x14ac:dyDescent="0.25">
      <c r="A4316">
        <v>8620</v>
      </c>
      <c r="B4316">
        <v>-1</v>
      </c>
      <c r="C4316">
        <v>-2</v>
      </c>
      <c r="D4316">
        <v>1</v>
      </c>
      <c r="E4316">
        <v>-1</v>
      </c>
      <c r="F4316">
        <v>0</v>
      </c>
      <c r="G4316">
        <v>-2</v>
      </c>
      <c r="H4316" s="2">
        <f>H4315+$H$2*(Table1[[#This Row],[debug'[0']]]-H4315)</f>
        <v>-0.13746570131370231</v>
      </c>
    </row>
    <row r="4317" spans="1:8" x14ac:dyDescent="0.25">
      <c r="A4317">
        <v>8622</v>
      </c>
      <c r="B4317">
        <v>-2</v>
      </c>
      <c r="C4317">
        <v>-2</v>
      </c>
      <c r="D4317">
        <v>1</v>
      </c>
      <c r="E4317">
        <v>0</v>
      </c>
      <c r="F4317">
        <v>0</v>
      </c>
      <c r="G4317">
        <v>-2</v>
      </c>
      <c r="H4317" s="2">
        <f>H4316+$H$2*(Table1[[#This Row],[debug'[0']]]-H4316)</f>
        <v>-0.31300542340805904</v>
      </c>
    </row>
    <row r="4318" spans="1:8" x14ac:dyDescent="0.25">
      <c r="A4318">
        <v>8624</v>
      </c>
      <c r="B4318">
        <v>-1</v>
      </c>
      <c r="C4318">
        <v>-2</v>
      </c>
      <c r="D4318">
        <v>2</v>
      </c>
      <c r="E4318">
        <v>0</v>
      </c>
      <c r="F4318">
        <v>0</v>
      </c>
      <c r="G4318">
        <v>-2</v>
      </c>
      <c r="H4318" s="2">
        <f>H4317+$H$2*(Table1[[#This Row],[debug'[0']]]-H4317)</f>
        <v>-0.37775313685437717</v>
      </c>
    </row>
    <row r="4319" spans="1:8" x14ac:dyDescent="0.25">
      <c r="A4319">
        <v>8626</v>
      </c>
      <c r="B4319">
        <v>0</v>
      </c>
      <c r="C4319">
        <v>-1</v>
      </c>
      <c r="D4319">
        <v>4</v>
      </c>
      <c r="E4319">
        <v>0</v>
      </c>
      <c r="F4319">
        <v>0</v>
      </c>
      <c r="G4319">
        <v>-2</v>
      </c>
      <c r="H4319" s="2">
        <f>H4318+$H$2*(Table1[[#This Row],[debug'[0']]]-H4318)</f>
        <v>-0.34215074246601085</v>
      </c>
    </row>
    <row r="4320" spans="1:8" x14ac:dyDescent="0.25">
      <c r="A4320">
        <v>8628</v>
      </c>
      <c r="B4320">
        <v>1</v>
      </c>
      <c r="C4320">
        <v>-1</v>
      </c>
      <c r="D4320">
        <v>4</v>
      </c>
      <c r="E4320">
        <v>0</v>
      </c>
      <c r="F4320">
        <v>1</v>
      </c>
      <c r="G4320">
        <v>-2</v>
      </c>
      <c r="H4320" s="2">
        <f>H4319+$H$2*(Table1[[#This Row],[debug'[0']]]-H4319)</f>
        <v>-0.21565601508977167</v>
      </c>
    </row>
    <row r="4321" spans="1:8" x14ac:dyDescent="0.25">
      <c r="A4321">
        <v>8630</v>
      </c>
      <c r="B4321">
        <v>0</v>
      </c>
      <c r="C4321">
        <v>0</v>
      </c>
      <c r="D4321">
        <v>4</v>
      </c>
      <c r="E4321">
        <v>0</v>
      </c>
      <c r="F4321">
        <v>1</v>
      </c>
      <c r="G4321">
        <v>-2</v>
      </c>
      <c r="H4321" s="2">
        <f>H4320+$H$2*(Table1[[#This Row],[debug'[0']]]-H4320)</f>
        <v>-0.19533091450851739</v>
      </c>
    </row>
    <row r="4322" spans="1:8" x14ac:dyDescent="0.25">
      <c r="A4322">
        <v>8632</v>
      </c>
      <c r="B4322">
        <v>-2</v>
      </c>
      <c r="C4322">
        <v>-1</v>
      </c>
      <c r="D4322">
        <v>3</v>
      </c>
      <c r="E4322">
        <v>0</v>
      </c>
      <c r="F4322">
        <v>1</v>
      </c>
      <c r="G4322">
        <v>-2</v>
      </c>
      <c r="H4322" s="2">
        <f>H4321+$H$2*(Table1[[#This Row],[debug'[0']]]-H4321)</f>
        <v>-0.36541696874273694</v>
      </c>
    </row>
    <row r="4323" spans="1:8" x14ac:dyDescent="0.25">
      <c r="A4323">
        <v>8634</v>
      </c>
      <c r="B4323">
        <v>0</v>
      </c>
      <c r="C4323">
        <v>-3</v>
      </c>
      <c r="D4323">
        <v>3</v>
      </c>
      <c r="E4323">
        <v>0</v>
      </c>
      <c r="F4323">
        <v>0</v>
      </c>
      <c r="G4323">
        <v>-2</v>
      </c>
      <c r="H4323" s="2">
        <f>H4322+$H$2*(Table1[[#This Row],[debug'[0']]]-H4322)</f>
        <v>-0.33097723080775993</v>
      </c>
    </row>
    <row r="4324" spans="1:8" x14ac:dyDescent="0.25">
      <c r="A4324">
        <v>8636</v>
      </c>
      <c r="B4324">
        <v>-2</v>
      </c>
      <c r="C4324">
        <v>-4</v>
      </c>
      <c r="D4324">
        <v>3</v>
      </c>
      <c r="E4324">
        <v>0</v>
      </c>
      <c r="F4324">
        <v>0</v>
      </c>
      <c r="G4324">
        <v>-1</v>
      </c>
      <c r="H4324" s="2">
        <f>H4323+$H$2*(Table1[[#This Row],[debug'[0']]]-H4323)</f>
        <v>-0.48827892091881298</v>
      </c>
    </row>
    <row r="4325" spans="1:8" x14ac:dyDescent="0.25">
      <c r="A4325">
        <v>8638</v>
      </c>
      <c r="B4325">
        <v>-1</v>
      </c>
      <c r="C4325">
        <v>-4</v>
      </c>
      <c r="D4325">
        <v>3</v>
      </c>
      <c r="E4325">
        <v>0</v>
      </c>
      <c r="F4325">
        <v>0</v>
      </c>
      <c r="G4325">
        <v>-1</v>
      </c>
      <c r="H4325" s="2">
        <f>H4324+$H$2*(Table1[[#This Row],[debug'[0']]]-H4324)</f>
        <v>-0.53650749640066797</v>
      </c>
    </row>
    <row r="4326" spans="1:8" x14ac:dyDescent="0.25">
      <c r="A4326">
        <v>8640</v>
      </c>
      <c r="B4326">
        <v>-1</v>
      </c>
      <c r="C4326">
        <v>-4</v>
      </c>
      <c r="D4326">
        <v>3</v>
      </c>
      <c r="E4326">
        <v>0</v>
      </c>
      <c r="F4326">
        <v>0</v>
      </c>
      <c r="G4326">
        <v>-1</v>
      </c>
      <c r="H4326" s="2">
        <f>H4325+$H$2*(Table1[[#This Row],[debug'[0']]]-H4325)</f>
        <v>-0.58019063572971608</v>
      </c>
    </row>
    <row r="4327" spans="1:8" x14ac:dyDescent="0.25">
      <c r="A4327">
        <v>8642</v>
      </c>
      <c r="B4327">
        <v>-4</v>
      </c>
      <c r="C4327">
        <v>-3</v>
      </c>
      <c r="D4327">
        <v>1</v>
      </c>
      <c r="E4327">
        <v>0</v>
      </c>
      <c r="F4327">
        <v>0</v>
      </c>
      <c r="G4327">
        <v>-1</v>
      </c>
      <c r="H4327" s="2">
        <f>H4326+$H$2*(Table1[[#This Row],[debug'[0']]]-H4326)</f>
        <v>-0.90250007499378926</v>
      </c>
    </row>
    <row r="4328" spans="1:8" x14ac:dyDescent="0.25">
      <c r="A4328">
        <v>8644</v>
      </c>
      <c r="B4328">
        <v>-3</v>
      </c>
      <c r="C4328">
        <v>-2</v>
      </c>
      <c r="D4328">
        <v>0</v>
      </c>
      <c r="E4328">
        <v>0</v>
      </c>
      <c r="F4328">
        <v>0</v>
      </c>
      <c r="G4328">
        <v>-1</v>
      </c>
      <c r="H4328" s="2">
        <f>H4327+$H$2*(Table1[[#This Row],[debug'[0']]]-H4327)</f>
        <v>-1.1001847856529288</v>
      </c>
    </row>
    <row r="4329" spans="1:8" x14ac:dyDescent="0.25">
      <c r="A4329">
        <v>8646</v>
      </c>
      <c r="B4329">
        <v>-3</v>
      </c>
      <c r="C4329">
        <v>-2</v>
      </c>
      <c r="D4329">
        <v>-1</v>
      </c>
      <c r="E4329">
        <v>-1</v>
      </c>
      <c r="F4329">
        <v>0</v>
      </c>
      <c r="G4329">
        <v>0</v>
      </c>
      <c r="H4329" s="2">
        <f>H4328+$H$2*(Table1[[#This Row],[debug'[0']]]-H4328)</f>
        <v>-1.279238151270055</v>
      </c>
    </row>
    <row r="4330" spans="1:8" x14ac:dyDescent="0.25">
      <c r="A4330">
        <v>8648</v>
      </c>
      <c r="B4330">
        <v>-2</v>
      </c>
      <c r="C4330">
        <v>0</v>
      </c>
      <c r="D4330">
        <v>-2</v>
      </c>
      <c r="E4330">
        <v>-1</v>
      </c>
      <c r="F4330">
        <v>0</v>
      </c>
      <c r="G4330">
        <v>0</v>
      </c>
      <c r="H4330" s="2">
        <f>H4329+$H$2*(Table1[[#This Row],[debug'[0']]]-H4329)</f>
        <v>-1.3471683551387887</v>
      </c>
    </row>
    <row r="4331" spans="1:8" x14ac:dyDescent="0.25">
      <c r="A4331">
        <v>8650</v>
      </c>
      <c r="B4331">
        <v>0</v>
      </c>
      <c r="C4331">
        <v>1</v>
      </c>
      <c r="D4331">
        <v>-3</v>
      </c>
      <c r="E4331">
        <v>-1</v>
      </c>
      <c r="F4331">
        <v>0</v>
      </c>
      <c r="G4331">
        <v>0</v>
      </c>
      <c r="H4331" s="2">
        <f>H4330+$H$2*(Table1[[#This Row],[debug'[0']]]-H4330)</f>
        <v>-1.2202007289092087</v>
      </c>
    </row>
    <row r="4332" spans="1:8" x14ac:dyDescent="0.25">
      <c r="A4332">
        <v>8652</v>
      </c>
      <c r="B4332">
        <v>0</v>
      </c>
      <c r="C4332">
        <v>1</v>
      </c>
      <c r="D4332">
        <v>-4</v>
      </c>
      <c r="E4332">
        <v>-1</v>
      </c>
      <c r="F4332">
        <v>-1</v>
      </c>
      <c r="G4332">
        <v>0</v>
      </c>
      <c r="H4332" s="2">
        <f>H4331+$H$2*(Table1[[#This Row],[debug'[0']]]-H4331)</f>
        <v>-1.1051995195338262</v>
      </c>
    </row>
    <row r="4333" spans="1:8" x14ac:dyDescent="0.25">
      <c r="A4333">
        <v>8654</v>
      </c>
      <c r="B4333">
        <v>-1</v>
      </c>
      <c r="C4333">
        <v>1</v>
      </c>
      <c r="D4333">
        <v>-5</v>
      </c>
      <c r="E4333">
        <v>-1</v>
      </c>
      <c r="F4333">
        <v>-1</v>
      </c>
      <c r="G4333">
        <v>0</v>
      </c>
      <c r="H4333" s="2">
        <f>H4332+$H$2*(Table1[[#This Row],[debug'[0']]]-H4332)</f>
        <v>-1.0952846984019668</v>
      </c>
    </row>
    <row r="4334" spans="1:8" x14ac:dyDescent="0.25">
      <c r="A4334">
        <v>8656</v>
      </c>
      <c r="B4334">
        <v>-2</v>
      </c>
      <c r="C4334">
        <v>1</v>
      </c>
      <c r="D4334">
        <v>-4</v>
      </c>
      <c r="E4334">
        <v>-1</v>
      </c>
      <c r="F4334">
        <v>-1</v>
      </c>
      <c r="G4334">
        <v>0</v>
      </c>
      <c r="H4334" s="2">
        <f>H4333+$H$2*(Table1[[#This Row],[debug'[0']]]-H4333)</f>
        <v>-1.1805521067546865</v>
      </c>
    </row>
    <row r="4335" spans="1:8" x14ac:dyDescent="0.25">
      <c r="A4335">
        <v>8658</v>
      </c>
      <c r="B4335">
        <v>-2</v>
      </c>
      <c r="C4335">
        <v>1</v>
      </c>
      <c r="D4335">
        <v>-4</v>
      </c>
      <c r="E4335">
        <v>-1</v>
      </c>
      <c r="F4335">
        <v>-1</v>
      </c>
      <c r="G4335">
        <v>0</v>
      </c>
      <c r="H4335" s="2">
        <f>H4334+$H$2*(Table1[[#This Row],[debug'[0']]]-H4334)</f>
        <v>-1.2577832511972598</v>
      </c>
    </row>
    <row r="4336" spans="1:8" x14ac:dyDescent="0.25">
      <c r="A4336">
        <v>8660</v>
      </c>
      <c r="B4336">
        <v>-2</v>
      </c>
      <c r="C4336">
        <v>2</v>
      </c>
      <c r="D4336">
        <v>-4</v>
      </c>
      <c r="E4336">
        <v>-1</v>
      </c>
      <c r="F4336">
        <v>-1</v>
      </c>
      <c r="G4336">
        <v>0</v>
      </c>
      <c r="H4336" s="2">
        <f>H4335+$H$2*(Table1[[#This Row],[debug'[0']]]-H4335)</f>
        <v>-1.3277355317595594</v>
      </c>
    </row>
    <row r="4337" spans="1:8" x14ac:dyDescent="0.25">
      <c r="A4337">
        <v>8662</v>
      </c>
      <c r="B4337">
        <v>-3</v>
      </c>
      <c r="C4337">
        <v>4</v>
      </c>
      <c r="D4337">
        <v>-4</v>
      </c>
      <c r="E4337">
        <v>-1</v>
      </c>
      <c r="F4337">
        <v>-1</v>
      </c>
      <c r="G4337">
        <v>0</v>
      </c>
      <c r="H4337" s="2">
        <f>H4336+$H$2*(Table1[[#This Row],[debug'[0']]]-H4336)</f>
        <v>-1.4853427448080616</v>
      </c>
    </row>
    <row r="4338" spans="1:8" x14ac:dyDescent="0.25">
      <c r="A4338">
        <v>8664</v>
      </c>
      <c r="B4338">
        <v>-1</v>
      </c>
      <c r="C4338">
        <v>4</v>
      </c>
      <c r="D4338">
        <v>-4</v>
      </c>
      <c r="E4338">
        <v>-1</v>
      </c>
      <c r="F4338">
        <v>-1</v>
      </c>
      <c r="G4338">
        <v>0</v>
      </c>
      <c r="H4338" s="2">
        <f>H4337+$H$2*(Table1[[#This Row],[debug'[0']]]-H4337)</f>
        <v>-1.4396002687611982</v>
      </c>
    </row>
    <row r="4339" spans="1:8" x14ac:dyDescent="0.25">
      <c r="A4339">
        <v>8666</v>
      </c>
      <c r="B4339">
        <v>-1</v>
      </c>
      <c r="C4339">
        <v>4</v>
      </c>
      <c r="D4339">
        <v>-3</v>
      </c>
      <c r="E4339">
        <v>-1</v>
      </c>
      <c r="F4339">
        <v>-1</v>
      </c>
      <c r="G4339">
        <v>0</v>
      </c>
      <c r="H4339" s="2">
        <f>H4338+$H$2*(Table1[[#This Row],[debug'[0']]]-H4338)</f>
        <v>-1.3981689195155098</v>
      </c>
    </row>
    <row r="4340" spans="1:8" x14ac:dyDescent="0.25">
      <c r="A4340">
        <v>8668</v>
      </c>
      <c r="B4340">
        <v>0</v>
      </c>
      <c r="C4340">
        <v>4</v>
      </c>
      <c r="D4340">
        <v>-3</v>
      </c>
      <c r="E4340">
        <v>-1</v>
      </c>
      <c r="F4340">
        <v>-1</v>
      </c>
      <c r="G4340">
        <v>0</v>
      </c>
      <c r="H4340" s="2">
        <f>H4339+$H$2*(Table1[[#This Row],[debug'[0']]]-H4339)</f>
        <v>-1.2663946033346847</v>
      </c>
    </row>
    <row r="4341" spans="1:8" x14ac:dyDescent="0.25">
      <c r="A4341">
        <v>8670</v>
      </c>
      <c r="B4341">
        <v>1</v>
      </c>
      <c r="C4341">
        <v>3</v>
      </c>
      <c r="D4341">
        <v>-2</v>
      </c>
      <c r="E4341">
        <v>-1</v>
      </c>
      <c r="F4341">
        <v>0</v>
      </c>
      <c r="G4341">
        <v>0</v>
      </c>
      <c r="H4341" s="2">
        <f>H4340+$H$2*(Table1[[#This Row],[debug'[0']]]-H4340)</f>
        <v>-1.0527919442555307</v>
      </c>
    </row>
    <row r="4342" spans="1:8" x14ac:dyDescent="0.25">
      <c r="A4342">
        <v>8672</v>
      </c>
      <c r="B4342">
        <v>0</v>
      </c>
      <c r="C4342">
        <v>2</v>
      </c>
      <c r="D4342">
        <v>0</v>
      </c>
      <c r="E4342">
        <v>-1</v>
      </c>
      <c r="F4342">
        <v>0</v>
      </c>
      <c r="G4342">
        <v>0</v>
      </c>
      <c r="H4342" s="2">
        <f>H4341+$H$2*(Table1[[#This Row],[debug'[0']]]-H4341)</f>
        <v>-0.95356864112057993</v>
      </c>
    </row>
    <row r="4343" spans="1:8" x14ac:dyDescent="0.25">
      <c r="A4343">
        <v>8674</v>
      </c>
      <c r="B4343">
        <v>-1</v>
      </c>
      <c r="C4343">
        <v>0</v>
      </c>
      <c r="D4343">
        <v>1</v>
      </c>
      <c r="E4343">
        <v>-1</v>
      </c>
      <c r="F4343">
        <v>0</v>
      </c>
      <c r="G4343">
        <v>0</v>
      </c>
      <c r="H4343" s="2">
        <f>H4342+$H$2*(Table1[[#This Row],[debug'[0']]]-H4342)</f>
        <v>-0.95794469359913326</v>
      </c>
    </row>
    <row r="4344" spans="1:8" x14ac:dyDescent="0.25">
      <c r="A4344">
        <v>8676</v>
      </c>
      <c r="B4344">
        <v>-2</v>
      </c>
      <c r="C4344">
        <v>-1</v>
      </c>
      <c r="D4344">
        <v>3</v>
      </c>
      <c r="E4344">
        <v>-1</v>
      </c>
      <c r="F4344">
        <v>0</v>
      </c>
      <c r="G4344">
        <v>0</v>
      </c>
      <c r="H4344" s="2">
        <f>H4343+$H$2*(Table1[[#This Row],[debug'[0']]]-H4343)</f>
        <v>-1.05615609245583</v>
      </c>
    </row>
    <row r="4345" spans="1:8" x14ac:dyDescent="0.25">
      <c r="A4345">
        <v>8678</v>
      </c>
      <c r="B4345">
        <v>-3</v>
      </c>
      <c r="C4345">
        <v>-2</v>
      </c>
      <c r="D4345">
        <v>4</v>
      </c>
      <c r="E4345">
        <v>-1</v>
      </c>
      <c r="F4345">
        <v>0</v>
      </c>
      <c r="G4345">
        <v>0</v>
      </c>
      <c r="H4345" s="2">
        <f>H4344+$H$2*(Table1[[#This Row],[debug'[0']]]-H4344)</f>
        <v>-1.2393590646458112</v>
      </c>
    </row>
    <row r="4346" spans="1:8" x14ac:dyDescent="0.25">
      <c r="A4346">
        <v>8680</v>
      </c>
      <c r="B4346">
        <v>-3</v>
      </c>
      <c r="C4346">
        <v>-3</v>
      </c>
      <c r="D4346">
        <v>5</v>
      </c>
      <c r="E4346">
        <v>-1</v>
      </c>
      <c r="F4346">
        <v>0</v>
      </c>
      <c r="G4346">
        <v>0</v>
      </c>
      <c r="H4346" s="2">
        <f>H4345+$H$2*(Table1[[#This Row],[debug'[0']]]-H4345)</f>
        <v>-1.4052955634893567</v>
      </c>
    </row>
    <row r="4347" spans="1:8" x14ac:dyDescent="0.25">
      <c r="A4347">
        <v>8682</v>
      </c>
      <c r="B4347">
        <v>-4</v>
      </c>
      <c r="C4347">
        <v>-3</v>
      </c>
      <c r="D4347">
        <v>6</v>
      </c>
      <c r="E4347">
        <v>-1</v>
      </c>
      <c r="F4347">
        <v>0</v>
      </c>
      <c r="G4347">
        <v>0</v>
      </c>
      <c r="H4347" s="2">
        <f>H4346+$H$2*(Table1[[#This Row],[debug'[0']]]-H4346)</f>
        <v>-1.649840695368717</v>
      </c>
    </row>
    <row r="4348" spans="1:8" x14ac:dyDescent="0.25">
      <c r="A4348">
        <v>8684</v>
      </c>
      <c r="B4348">
        <v>-4</v>
      </c>
      <c r="C4348">
        <v>-3</v>
      </c>
      <c r="D4348">
        <v>6</v>
      </c>
      <c r="E4348">
        <v>-2</v>
      </c>
      <c r="F4348">
        <v>1</v>
      </c>
      <c r="G4348">
        <v>0</v>
      </c>
      <c r="H4348" s="2">
        <f>H4347+$H$2*(Table1[[#This Row],[debug'[0']]]-H4347)</f>
        <v>-1.8713379915545771</v>
      </c>
    </row>
    <row r="4349" spans="1:8" x14ac:dyDescent="0.25">
      <c r="A4349">
        <v>8686</v>
      </c>
      <c r="B4349">
        <v>-5</v>
      </c>
      <c r="C4349">
        <v>-4</v>
      </c>
      <c r="D4349">
        <v>5</v>
      </c>
      <c r="E4349">
        <v>-2</v>
      </c>
      <c r="F4349">
        <v>0</v>
      </c>
      <c r="G4349">
        <v>0</v>
      </c>
      <c r="H4349" s="2">
        <f>H4348+$H$2*(Table1[[#This Row],[debug'[0']]]-H4348)</f>
        <v>-2.166207438993506</v>
      </c>
    </row>
    <row r="4350" spans="1:8" x14ac:dyDescent="0.25">
      <c r="A4350">
        <v>8688</v>
      </c>
      <c r="B4350">
        <v>-5</v>
      </c>
      <c r="C4350">
        <v>-5</v>
      </c>
      <c r="D4350">
        <v>5</v>
      </c>
      <c r="E4350">
        <v>-2</v>
      </c>
      <c r="F4350">
        <v>0</v>
      </c>
      <c r="G4350">
        <v>0</v>
      </c>
      <c r="H4350" s="2">
        <f>H4349+$H$2*(Table1[[#This Row],[debug'[0']]]-H4349)</f>
        <v>-2.4332860957371683</v>
      </c>
    </row>
    <row r="4351" spans="1:8" x14ac:dyDescent="0.25">
      <c r="A4351">
        <v>8690</v>
      </c>
      <c r="B4351">
        <v>-4</v>
      </c>
      <c r="C4351">
        <v>-6</v>
      </c>
      <c r="D4351">
        <v>5</v>
      </c>
      <c r="E4351">
        <v>-2</v>
      </c>
      <c r="F4351">
        <v>0</v>
      </c>
      <c r="G4351">
        <v>0</v>
      </c>
      <c r="H4351" s="2">
        <f>H4350+$H$2*(Table1[[#This Row],[debug'[0']]]-H4350)</f>
        <v>-2.5809454024944412</v>
      </c>
    </row>
    <row r="4352" spans="1:8" x14ac:dyDescent="0.25">
      <c r="A4352">
        <v>8692</v>
      </c>
      <c r="B4352">
        <v>-3</v>
      </c>
      <c r="C4352">
        <v>-7</v>
      </c>
      <c r="D4352">
        <v>4</v>
      </c>
      <c r="E4352">
        <v>-2</v>
      </c>
      <c r="F4352">
        <v>0</v>
      </c>
      <c r="G4352">
        <v>0</v>
      </c>
      <c r="H4352" s="2">
        <f>H4351+$H$2*(Table1[[#This Row],[debug'[0']]]-H4351)</f>
        <v>-2.6204403678437358</v>
      </c>
    </row>
    <row r="4353" spans="1:8" x14ac:dyDescent="0.25">
      <c r="A4353">
        <v>8694</v>
      </c>
      <c r="B4353">
        <v>-3</v>
      </c>
      <c r="C4353">
        <v>-8</v>
      </c>
      <c r="D4353">
        <v>4</v>
      </c>
      <c r="E4353">
        <v>-2</v>
      </c>
      <c r="F4353">
        <v>0</v>
      </c>
      <c r="G4353">
        <v>0</v>
      </c>
      <c r="H4353" s="2">
        <f>H4352+$H$2*(Table1[[#This Row],[debug'[0']]]-H4352)</f>
        <v>-2.6562130204031766</v>
      </c>
    </row>
    <row r="4354" spans="1:8" x14ac:dyDescent="0.25">
      <c r="A4354">
        <v>8696</v>
      </c>
      <c r="B4354">
        <v>-2</v>
      </c>
      <c r="C4354">
        <v>-7</v>
      </c>
      <c r="D4354">
        <v>4</v>
      </c>
      <c r="E4354">
        <v>-2</v>
      </c>
      <c r="F4354">
        <v>0</v>
      </c>
      <c r="G4354">
        <v>0</v>
      </c>
      <c r="H4354" s="2">
        <f>H4353+$H$2*(Table1[[#This Row],[debug'[0']]]-H4353)</f>
        <v>-2.5943664002805189</v>
      </c>
    </row>
    <row r="4355" spans="1:8" x14ac:dyDescent="0.25">
      <c r="A4355">
        <v>8698</v>
      </c>
      <c r="B4355">
        <v>-1</v>
      </c>
      <c r="C4355">
        <v>-5</v>
      </c>
      <c r="D4355">
        <v>3</v>
      </c>
      <c r="E4355">
        <v>-2</v>
      </c>
      <c r="F4355">
        <v>-1</v>
      </c>
      <c r="G4355">
        <v>0</v>
      </c>
      <c r="H4355" s="2">
        <f>H4354+$H$2*(Table1[[#This Row],[debug'[0']]]-H4354)</f>
        <v>-2.4441009071729685</v>
      </c>
    </row>
    <row r="4356" spans="1:8" x14ac:dyDescent="0.25">
      <c r="A4356">
        <v>8700</v>
      </c>
      <c r="B4356">
        <v>-1</v>
      </c>
      <c r="C4356">
        <v>-4</v>
      </c>
      <c r="D4356">
        <v>1</v>
      </c>
      <c r="E4356">
        <v>-2</v>
      </c>
      <c r="F4356">
        <v>-1</v>
      </c>
      <c r="G4356">
        <v>0</v>
      </c>
      <c r="H4356" s="2">
        <f>H4355+$H$2*(Table1[[#This Row],[debug'[0']]]-H4355)</f>
        <v>-2.3079976031424598</v>
      </c>
    </row>
    <row r="4357" spans="1:8" x14ac:dyDescent="0.25">
      <c r="A4357">
        <v>8702</v>
      </c>
      <c r="B4357">
        <v>-1</v>
      </c>
      <c r="C4357">
        <v>-3</v>
      </c>
      <c r="D4357">
        <v>-1</v>
      </c>
      <c r="E4357">
        <v>-2</v>
      </c>
      <c r="F4357">
        <v>-1</v>
      </c>
      <c r="G4357">
        <v>0</v>
      </c>
      <c r="H4357" s="2">
        <f>H4356+$H$2*(Table1[[#This Row],[debug'[0']]]-H4356)</f>
        <v>-2.1847217333140976</v>
      </c>
    </row>
    <row r="4358" spans="1:8" x14ac:dyDescent="0.25">
      <c r="A4358">
        <v>8704</v>
      </c>
      <c r="B4358">
        <v>0</v>
      </c>
      <c r="C4358">
        <v>-1</v>
      </c>
      <c r="D4358">
        <v>-3</v>
      </c>
      <c r="E4358">
        <v>-2</v>
      </c>
      <c r="F4358">
        <v>-1</v>
      </c>
      <c r="G4358">
        <v>0</v>
      </c>
      <c r="H4358" s="2">
        <f>H4357+$H$2*(Table1[[#This Row],[debug'[0']]]-H4357)</f>
        <v>-1.9788165608885717</v>
      </c>
    </row>
    <row r="4359" spans="1:8" x14ac:dyDescent="0.25">
      <c r="A4359">
        <v>8706</v>
      </c>
      <c r="B4359">
        <v>0</v>
      </c>
      <c r="C4359">
        <v>0</v>
      </c>
      <c r="D4359">
        <v>-5</v>
      </c>
      <c r="E4359">
        <v>-2</v>
      </c>
      <c r="F4359">
        <v>-2</v>
      </c>
      <c r="G4359">
        <v>0</v>
      </c>
      <c r="H4359" s="2">
        <f>H4358+$H$2*(Table1[[#This Row],[debug'[0']]]-H4358)</f>
        <v>-1.792317493773891</v>
      </c>
    </row>
    <row r="4360" spans="1:8" x14ac:dyDescent="0.25">
      <c r="A4360">
        <v>8708</v>
      </c>
      <c r="B4360">
        <v>0</v>
      </c>
      <c r="C4360">
        <v>1</v>
      </c>
      <c r="D4360">
        <v>-6</v>
      </c>
      <c r="E4360">
        <v>-2</v>
      </c>
      <c r="F4360">
        <v>-2</v>
      </c>
      <c r="G4360">
        <v>0</v>
      </c>
      <c r="H4360" s="2">
        <f>H4359+$H$2*(Table1[[#This Row],[debug'[0']]]-H4359)</f>
        <v>-1.6233955496336754</v>
      </c>
    </row>
    <row r="4361" spans="1:8" x14ac:dyDescent="0.25">
      <c r="A4361">
        <v>8710</v>
      </c>
      <c r="B4361">
        <v>0</v>
      </c>
      <c r="C4361">
        <v>1</v>
      </c>
      <c r="D4361">
        <v>-8</v>
      </c>
      <c r="E4361">
        <v>-2</v>
      </c>
      <c r="F4361">
        <v>-2</v>
      </c>
      <c r="G4361">
        <v>0</v>
      </c>
      <c r="H4361" s="2">
        <f>H4360+$H$2*(Table1[[#This Row],[debug'[0']]]-H4360)</f>
        <v>-1.4703941236556899</v>
      </c>
    </row>
    <row r="4362" spans="1:8" x14ac:dyDescent="0.25">
      <c r="A4362">
        <v>8712</v>
      </c>
      <c r="B4362">
        <v>1</v>
      </c>
      <c r="C4362">
        <v>2</v>
      </c>
      <c r="D4362">
        <v>-8</v>
      </c>
      <c r="E4362">
        <v>-2</v>
      </c>
      <c r="F4362">
        <v>-2</v>
      </c>
      <c r="G4362">
        <v>0</v>
      </c>
      <c r="H4362" s="2">
        <f>H4361+$H$2*(Table1[[#This Row],[debug'[0']]]-H4361)</f>
        <v>-1.2375649627452465</v>
      </c>
    </row>
    <row r="4363" spans="1:8" x14ac:dyDescent="0.25">
      <c r="A4363">
        <v>8714</v>
      </c>
      <c r="B4363">
        <v>1</v>
      </c>
      <c r="C4363">
        <v>2</v>
      </c>
      <c r="D4363">
        <v>-7</v>
      </c>
      <c r="E4363">
        <v>-2</v>
      </c>
      <c r="F4363">
        <v>-2</v>
      </c>
      <c r="G4363">
        <v>0</v>
      </c>
      <c r="H4363" s="2">
        <f>H4362+$H$2*(Table1[[#This Row],[debug'[0']]]-H4362)</f>
        <v>-1.0266794332785349</v>
      </c>
    </row>
    <row r="4364" spans="1:8" x14ac:dyDescent="0.25">
      <c r="A4364">
        <v>8716</v>
      </c>
      <c r="B4364">
        <v>3</v>
      </c>
      <c r="C4364">
        <v>2</v>
      </c>
      <c r="D4364">
        <v>-6</v>
      </c>
      <c r="E4364">
        <v>-1</v>
      </c>
      <c r="F4364">
        <v>-2</v>
      </c>
      <c r="G4364">
        <v>0</v>
      </c>
      <c r="H4364" s="2">
        <f>H4363+$H$2*(Table1[[#This Row],[debug'[0']]]-H4363)</f>
        <v>-0.6471738375000663</v>
      </c>
    </row>
    <row r="4365" spans="1:8" x14ac:dyDescent="0.25">
      <c r="A4365">
        <v>8718</v>
      </c>
      <c r="B4365">
        <v>2</v>
      </c>
      <c r="C4365">
        <v>4</v>
      </c>
      <c r="D4365">
        <v>-6</v>
      </c>
      <c r="E4365">
        <v>-1</v>
      </c>
      <c r="F4365">
        <v>-2</v>
      </c>
      <c r="G4365">
        <v>0</v>
      </c>
      <c r="H4365" s="2">
        <f>H4364+$H$2*(Table1[[#This Row],[debug'[0']]]-H4364)</f>
        <v>-0.39768358108010704</v>
      </c>
    </row>
    <row r="4366" spans="1:8" x14ac:dyDescent="0.25">
      <c r="A4366">
        <v>8720</v>
      </c>
      <c r="B4366">
        <v>4</v>
      </c>
      <c r="C4366">
        <v>6</v>
      </c>
      <c r="D4366">
        <v>-6</v>
      </c>
      <c r="E4366">
        <v>-1</v>
      </c>
      <c r="F4366">
        <v>-2</v>
      </c>
      <c r="G4366">
        <v>-1</v>
      </c>
      <c r="H4366" s="2">
        <f>H4365+$H$2*(Table1[[#This Row],[debug'[0']]]-H4365)</f>
        <v>1.6788331853904492E-2</v>
      </c>
    </row>
    <row r="4367" spans="1:8" x14ac:dyDescent="0.25">
      <c r="A4367">
        <v>8722</v>
      </c>
      <c r="B4367">
        <v>3</v>
      </c>
      <c r="C4367">
        <v>8</v>
      </c>
      <c r="D4367">
        <v>-5</v>
      </c>
      <c r="E4367">
        <v>-1</v>
      </c>
      <c r="F4367">
        <v>-2</v>
      </c>
      <c r="G4367">
        <v>-1</v>
      </c>
      <c r="H4367" s="2">
        <f>H4366+$H$2*(Table1[[#This Row],[debug'[0']]]-H4366)</f>
        <v>0.29794940767643824</v>
      </c>
    </row>
    <row r="4368" spans="1:8" x14ac:dyDescent="0.25">
      <c r="A4368">
        <v>8724</v>
      </c>
      <c r="B4368">
        <v>2</v>
      </c>
      <c r="C4368">
        <v>10</v>
      </c>
      <c r="D4368">
        <v>-5</v>
      </c>
      <c r="E4368">
        <v>0</v>
      </c>
      <c r="F4368">
        <v>-1</v>
      </c>
      <c r="G4368">
        <v>-1</v>
      </c>
      <c r="H4368" s="2">
        <f>H4367+$H$2*(Table1[[#This Row],[debug'[0']]]-H4367)</f>
        <v>0.45836389678289396</v>
      </c>
    </row>
    <row r="4369" spans="1:8" x14ac:dyDescent="0.25">
      <c r="A4369">
        <v>8726</v>
      </c>
      <c r="B4369">
        <v>2</v>
      </c>
      <c r="C4369">
        <v>12</v>
      </c>
      <c r="D4369">
        <v>-4</v>
      </c>
      <c r="E4369">
        <v>0</v>
      </c>
      <c r="F4369">
        <v>-1</v>
      </c>
      <c r="G4369">
        <v>-1</v>
      </c>
      <c r="H4369" s="2">
        <f>H4368+$H$2*(Table1[[#This Row],[debug'[0']]]-H4368)</f>
        <v>0.60365967647416363</v>
      </c>
    </row>
    <row r="4370" spans="1:8" x14ac:dyDescent="0.25">
      <c r="A4370">
        <v>8728</v>
      </c>
      <c r="B4370">
        <v>2</v>
      </c>
      <c r="C4370">
        <v>11</v>
      </c>
      <c r="D4370">
        <v>-2</v>
      </c>
      <c r="E4370">
        <v>0</v>
      </c>
      <c r="F4370">
        <v>-1</v>
      </c>
      <c r="G4370">
        <v>-1</v>
      </c>
      <c r="H4370" s="2">
        <f>H4369+$H$2*(Table1[[#This Row],[debug'[0']]]-H4369)</f>
        <v>0.73526165154316248</v>
      </c>
    </row>
    <row r="4371" spans="1:8" x14ac:dyDescent="0.25">
      <c r="A4371">
        <v>8730</v>
      </c>
      <c r="B4371">
        <v>3</v>
      </c>
      <c r="C4371">
        <v>9</v>
      </c>
      <c r="D4371">
        <v>0</v>
      </c>
      <c r="E4371">
        <v>1</v>
      </c>
      <c r="F4371">
        <v>-1</v>
      </c>
      <c r="G4371">
        <v>-1</v>
      </c>
      <c r="H4371" s="2">
        <f>H4370+$H$2*(Table1[[#This Row],[debug'[0']]]-H4370)</f>
        <v>0.94870821227761493</v>
      </c>
    </row>
    <row r="4372" spans="1:8" x14ac:dyDescent="0.25">
      <c r="A4372">
        <v>8732</v>
      </c>
      <c r="B4372">
        <v>5</v>
      </c>
      <c r="C4372">
        <v>4</v>
      </c>
      <c r="D4372">
        <v>4</v>
      </c>
      <c r="E4372">
        <v>1</v>
      </c>
      <c r="F4372">
        <v>0</v>
      </c>
      <c r="G4372">
        <v>0</v>
      </c>
      <c r="H4372" s="2">
        <f>H4371+$H$2*(Table1[[#This Row],[debug'[0']]]-H4371)</f>
        <v>1.330533467813334</v>
      </c>
    </row>
    <row r="4373" spans="1:8" x14ac:dyDescent="0.25">
      <c r="A4373">
        <v>8734</v>
      </c>
      <c r="B4373">
        <v>4</v>
      </c>
      <c r="C4373">
        <v>3</v>
      </c>
      <c r="D4373">
        <v>4</v>
      </c>
      <c r="E4373">
        <v>1</v>
      </c>
      <c r="F4373">
        <v>0</v>
      </c>
      <c r="G4373">
        <v>0</v>
      </c>
      <c r="H4373" s="2">
        <f>H4372+$H$2*(Table1[[#This Row],[debug'[0']]]-H4372)</f>
        <v>1.5821247612089775</v>
      </c>
    </row>
    <row r="4374" spans="1:8" x14ac:dyDescent="0.25">
      <c r="A4374">
        <v>8736</v>
      </c>
      <c r="B4374">
        <v>2</v>
      </c>
      <c r="C4374">
        <v>2</v>
      </c>
      <c r="D4374">
        <v>5</v>
      </c>
      <c r="E4374">
        <v>1</v>
      </c>
      <c r="F4374">
        <v>0</v>
      </c>
      <c r="G4374">
        <v>0</v>
      </c>
      <c r="H4374" s="2">
        <f>H4373+$H$2*(Table1[[#This Row],[debug'[0']]]-H4373)</f>
        <v>1.6215085746180662</v>
      </c>
    </row>
    <row r="4375" spans="1:8" x14ac:dyDescent="0.25">
      <c r="A4375">
        <v>8738</v>
      </c>
      <c r="B4375">
        <v>0</v>
      </c>
      <c r="C4375">
        <v>1</v>
      </c>
      <c r="D4375">
        <v>5</v>
      </c>
      <c r="E4375">
        <v>1</v>
      </c>
      <c r="F4375">
        <v>1</v>
      </c>
      <c r="G4375">
        <v>0</v>
      </c>
      <c r="H4375" s="2">
        <f>H4374+$H$2*(Table1[[#This Row],[debug'[0']]]-H4374)</f>
        <v>1.468684991845477</v>
      </c>
    </row>
    <row r="4376" spans="1:8" x14ac:dyDescent="0.25">
      <c r="A4376">
        <v>8740</v>
      </c>
      <c r="B4376">
        <v>-1</v>
      </c>
      <c r="C4376">
        <v>0</v>
      </c>
      <c r="D4376">
        <v>5</v>
      </c>
      <c r="E4376">
        <v>2</v>
      </c>
      <c r="F4376">
        <v>1</v>
      </c>
      <c r="G4376">
        <v>0</v>
      </c>
      <c r="H4376" s="2">
        <f>H4375+$H$2*(Table1[[#This Row],[debug'[0']]]-H4375)</f>
        <v>1.236016912813203</v>
      </c>
    </row>
    <row r="4377" spans="1:8" x14ac:dyDescent="0.25">
      <c r="A4377">
        <v>8742</v>
      </c>
      <c r="B4377">
        <v>-2</v>
      </c>
      <c r="C4377">
        <v>0</v>
      </c>
      <c r="D4377">
        <v>5</v>
      </c>
      <c r="E4377">
        <v>2</v>
      </c>
      <c r="F4377">
        <v>1</v>
      </c>
      <c r="G4377">
        <v>0</v>
      </c>
      <c r="H4377" s="2">
        <f>H4376+$H$2*(Table1[[#This Row],[debug'[0']]]-H4376)</f>
        <v>0.93102950400761464</v>
      </c>
    </row>
    <row r="4378" spans="1:8" x14ac:dyDescent="0.25">
      <c r="A4378">
        <v>8744</v>
      </c>
      <c r="B4378">
        <v>-1</v>
      </c>
      <c r="C4378">
        <v>-1</v>
      </c>
      <c r="D4378">
        <v>6</v>
      </c>
      <c r="E4378">
        <v>2</v>
      </c>
      <c r="F4378">
        <v>2</v>
      </c>
      <c r="G4378">
        <v>0</v>
      </c>
      <c r="H4378" s="2">
        <f>H4377+$H$2*(Table1[[#This Row],[debug'[0']]]-H4377)</f>
        <v>0.74903426089795078</v>
      </c>
    </row>
    <row r="4379" spans="1:8" x14ac:dyDescent="0.25">
      <c r="A4379">
        <v>8746</v>
      </c>
      <c r="B4379">
        <v>1</v>
      </c>
      <c r="C4379">
        <v>-2</v>
      </c>
      <c r="D4379">
        <v>6</v>
      </c>
      <c r="E4379">
        <v>2</v>
      </c>
      <c r="F4379">
        <v>2</v>
      </c>
      <c r="G4379">
        <v>0</v>
      </c>
      <c r="H4379" s="2">
        <f>H4378+$H$2*(Table1[[#This Row],[debug'[0']]]-H4378)</f>
        <v>0.77268722456592265</v>
      </c>
    </row>
    <row r="4380" spans="1:8" x14ac:dyDescent="0.25">
      <c r="A4380">
        <v>8748</v>
      </c>
      <c r="B4380">
        <v>0</v>
      </c>
      <c r="C4380">
        <v>-3</v>
      </c>
      <c r="D4380">
        <v>5</v>
      </c>
      <c r="E4380">
        <v>2</v>
      </c>
      <c r="F4380">
        <v>2</v>
      </c>
      <c r="G4380">
        <v>0</v>
      </c>
      <c r="H4380" s="2">
        <f>H4379+$H$2*(Table1[[#This Row],[debug'[0']]]-H4379)</f>
        <v>0.699863169319353</v>
      </c>
    </row>
    <row r="4381" spans="1:8" x14ac:dyDescent="0.25">
      <c r="A4381">
        <v>8750</v>
      </c>
      <c r="B4381">
        <v>2</v>
      </c>
      <c r="C4381">
        <v>-4</v>
      </c>
      <c r="D4381">
        <v>5</v>
      </c>
      <c r="E4381">
        <v>2</v>
      </c>
      <c r="F4381">
        <v>2</v>
      </c>
      <c r="G4381">
        <v>0</v>
      </c>
      <c r="H4381" s="2">
        <f>H4380+$H$2*(Table1[[#This Row],[debug'[0']]]-H4380)</f>
        <v>0.82239817879718813</v>
      </c>
    </row>
    <row r="4382" spans="1:8" x14ac:dyDescent="0.25">
      <c r="A4382">
        <v>8752</v>
      </c>
      <c r="B4382">
        <v>1</v>
      </c>
      <c r="C4382">
        <v>-4</v>
      </c>
      <c r="D4382">
        <v>5</v>
      </c>
      <c r="E4382">
        <v>2</v>
      </c>
      <c r="F4382">
        <v>2</v>
      </c>
      <c r="G4382">
        <v>0</v>
      </c>
      <c r="H4382" s="2">
        <f>H4381+$H$2*(Table1[[#This Row],[debug'[0']]]-H4381)</f>
        <v>0.83913675609983573</v>
      </c>
    </row>
    <row r="4383" spans="1:8" x14ac:dyDescent="0.25">
      <c r="A4383">
        <v>8754</v>
      </c>
      <c r="B4383">
        <v>1</v>
      </c>
      <c r="C4383">
        <v>-4</v>
      </c>
      <c r="D4383">
        <v>4</v>
      </c>
      <c r="E4383">
        <v>2</v>
      </c>
      <c r="F4383">
        <v>2</v>
      </c>
      <c r="G4383">
        <v>0</v>
      </c>
      <c r="H4383" s="2">
        <f>H4382+$H$2*(Table1[[#This Row],[debug'[0']]]-H4382)</f>
        <v>0.8542977596579171</v>
      </c>
    </row>
    <row r="4384" spans="1:8" x14ac:dyDescent="0.25">
      <c r="A4384">
        <v>8756</v>
      </c>
      <c r="B4384">
        <v>1</v>
      </c>
      <c r="C4384">
        <v>-4</v>
      </c>
      <c r="D4384">
        <v>4</v>
      </c>
      <c r="E4384">
        <v>1</v>
      </c>
      <c r="F4384">
        <v>2</v>
      </c>
      <c r="G4384">
        <v>0</v>
      </c>
      <c r="H4384" s="2">
        <f>H4383+$H$2*(Table1[[#This Row],[debug'[0']]]-H4383)</f>
        <v>0.86802987229402495</v>
      </c>
    </row>
    <row r="4385" spans="1:8" x14ac:dyDescent="0.25">
      <c r="A4385">
        <v>8758</v>
      </c>
      <c r="B4385">
        <v>0</v>
      </c>
      <c r="C4385">
        <v>-3</v>
      </c>
      <c r="D4385">
        <v>3</v>
      </c>
      <c r="E4385">
        <v>1</v>
      </c>
      <c r="F4385">
        <v>2</v>
      </c>
      <c r="G4385">
        <v>0</v>
      </c>
      <c r="H4385" s="2">
        <f>H4384+$H$2*(Table1[[#This Row],[debug'[0']]]-H4384)</f>
        <v>0.7862199841971631</v>
      </c>
    </row>
    <row r="4386" spans="1:8" x14ac:dyDescent="0.25">
      <c r="A4386">
        <v>8760</v>
      </c>
      <c r="B4386">
        <v>0</v>
      </c>
      <c r="C4386">
        <v>-3</v>
      </c>
      <c r="D4386">
        <v>2</v>
      </c>
      <c r="E4386">
        <v>1</v>
      </c>
      <c r="F4386">
        <v>2</v>
      </c>
      <c r="G4386">
        <v>0</v>
      </c>
      <c r="H4386" s="2">
        <f>H4385+$H$2*(Table1[[#This Row],[debug'[0']]]-H4385)</f>
        <v>0.71212049640338437</v>
      </c>
    </row>
    <row r="4387" spans="1:8" x14ac:dyDescent="0.25">
      <c r="A4387">
        <v>8762</v>
      </c>
      <c r="B4387">
        <v>0</v>
      </c>
      <c r="C4387">
        <v>-3</v>
      </c>
      <c r="D4387">
        <v>0</v>
      </c>
      <c r="E4387">
        <v>1</v>
      </c>
      <c r="F4387">
        <v>2</v>
      </c>
      <c r="G4387">
        <v>0</v>
      </c>
      <c r="H4387" s="2">
        <f>H4386+$H$2*(Table1[[#This Row],[debug'[0']]]-H4386)</f>
        <v>0.64500472080423665</v>
      </c>
    </row>
    <row r="4388" spans="1:8" x14ac:dyDescent="0.25">
      <c r="A4388">
        <v>8764</v>
      </c>
      <c r="B4388">
        <v>-1</v>
      </c>
      <c r="C4388">
        <v>-4</v>
      </c>
      <c r="D4388">
        <v>-3</v>
      </c>
      <c r="E4388">
        <v>1</v>
      </c>
      <c r="F4388">
        <v>2</v>
      </c>
      <c r="G4388">
        <v>0</v>
      </c>
      <c r="H4388" s="2">
        <f>H4387+$H$2*(Table1[[#This Row],[debug'[0']]]-H4387)</f>
        <v>0.48996667842426311</v>
      </c>
    </row>
    <row r="4389" spans="1:8" x14ac:dyDescent="0.25">
      <c r="A4389">
        <v>8766</v>
      </c>
      <c r="B4389">
        <v>1</v>
      </c>
      <c r="C4389">
        <v>-4</v>
      </c>
      <c r="D4389">
        <v>-5</v>
      </c>
      <c r="E4389">
        <v>1</v>
      </c>
      <c r="F4389">
        <v>1</v>
      </c>
      <c r="G4389">
        <v>0</v>
      </c>
      <c r="H4389" s="2">
        <f>H4388+$H$2*(Table1[[#This Row],[debug'[0']]]-H4388)</f>
        <v>0.53803618650871321</v>
      </c>
    </row>
    <row r="4390" spans="1:8" x14ac:dyDescent="0.25">
      <c r="A4390">
        <v>8768</v>
      </c>
      <c r="B4390">
        <v>3</v>
      </c>
      <c r="C4390">
        <v>-4</v>
      </c>
      <c r="D4390">
        <v>-5</v>
      </c>
      <c r="E4390">
        <v>1</v>
      </c>
      <c r="F4390">
        <v>1</v>
      </c>
      <c r="G4390">
        <v>0</v>
      </c>
      <c r="H4390" s="2">
        <f>H4389+$H$2*(Table1[[#This Row],[debug'[0']]]-H4389)</f>
        <v>0.77007080940475736</v>
      </c>
    </row>
    <row r="4391" spans="1:8" x14ac:dyDescent="0.25">
      <c r="A4391">
        <v>8770</v>
      </c>
      <c r="B4391">
        <v>4</v>
      </c>
      <c r="C4391">
        <v>-2</v>
      </c>
      <c r="D4391">
        <v>-5</v>
      </c>
      <c r="E4391">
        <v>1</v>
      </c>
      <c r="F4391">
        <v>1</v>
      </c>
      <c r="G4391">
        <v>0</v>
      </c>
      <c r="H4391" s="2">
        <f>H4390+$H$2*(Table1[[#This Row],[debug'[0']]]-H4390)</f>
        <v>1.0744844639084346</v>
      </c>
    </row>
    <row r="4392" spans="1:8" x14ac:dyDescent="0.25">
      <c r="A4392">
        <v>8772</v>
      </c>
      <c r="B4392">
        <v>4</v>
      </c>
      <c r="C4392">
        <v>-1</v>
      </c>
      <c r="D4392">
        <v>-5</v>
      </c>
      <c r="E4392">
        <v>1</v>
      </c>
      <c r="F4392">
        <v>1</v>
      </c>
      <c r="G4392">
        <v>0</v>
      </c>
      <c r="H4392" s="2">
        <f>H4391+$H$2*(Table1[[#This Row],[debug'[0']]]-H4391)</f>
        <v>1.3502078073928765</v>
      </c>
    </row>
    <row r="4393" spans="1:8" x14ac:dyDescent="0.25">
      <c r="A4393">
        <v>8774</v>
      </c>
      <c r="B4393">
        <v>2</v>
      </c>
      <c r="C4393">
        <v>-1</v>
      </c>
      <c r="D4393">
        <v>-5</v>
      </c>
      <c r="E4393">
        <v>1</v>
      </c>
      <c r="F4393">
        <v>1</v>
      </c>
      <c r="G4393">
        <v>0</v>
      </c>
      <c r="H4393" s="2">
        <f>H4392+$H$2*(Table1[[#This Row],[debug'[0']]]-H4392)</f>
        <v>1.4114492787525128</v>
      </c>
    </row>
    <row r="4394" spans="1:8" x14ac:dyDescent="0.25">
      <c r="A4394">
        <v>8776</v>
      </c>
      <c r="B4394">
        <v>0</v>
      </c>
      <c r="C4394">
        <v>-1</v>
      </c>
      <c r="D4394">
        <v>-4</v>
      </c>
      <c r="E4394">
        <v>1</v>
      </c>
      <c r="F4394">
        <v>1</v>
      </c>
      <c r="G4394">
        <v>0</v>
      </c>
      <c r="H4394" s="2">
        <f>H4393+$H$2*(Table1[[#This Row],[debug'[0']]]-H4393)</f>
        <v>1.2784233182012077</v>
      </c>
    </row>
    <row r="4395" spans="1:8" x14ac:dyDescent="0.25">
      <c r="A4395">
        <v>8778</v>
      </c>
      <c r="B4395">
        <v>0</v>
      </c>
      <c r="C4395">
        <v>0</v>
      </c>
      <c r="D4395">
        <v>-3</v>
      </c>
      <c r="E4395">
        <v>1</v>
      </c>
      <c r="F4395">
        <v>0</v>
      </c>
      <c r="G4395">
        <v>0</v>
      </c>
      <c r="H4395" s="2">
        <f>H4394+$H$2*(Table1[[#This Row],[debug'[0']]]-H4394)</f>
        <v>1.1579347590620437</v>
      </c>
    </row>
    <row r="4396" spans="1:8" x14ac:dyDescent="0.25">
      <c r="A4396">
        <v>8780</v>
      </c>
      <c r="B4396">
        <v>-1</v>
      </c>
      <c r="C4396">
        <v>0</v>
      </c>
      <c r="D4396">
        <v>-4</v>
      </c>
      <c r="E4396">
        <v>1</v>
      </c>
      <c r="F4396">
        <v>0</v>
      </c>
      <c r="G4396">
        <v>0</v>
      </c>
      <c r="H4396" s="2">
        <f>H4395+$H$2*(Table1[[#This Row],[debug'[0']]]-H4395)</f>
        <v>0.95455419948218245</v>
      </c>
    </row>
    <row r="4397" spans="1:8" x14ac:dyDescent="0.25">
      <c r="A4397">
        <v>8782</v>
      </c>
      <c r="B4397">
        <v>-1</v>
      </c>
      <c r="C4397">
        <v>1</v>
      </c>
      <c r="D4397">
        <v>-3</v>
      </c>
      <c r="E4397">
        <v>1</v>
      </c>
      <c r="F4397">
        <v>0</v>
      </c>
      <c r="G4397">
        <v>0</v>
      </c>
      <c r="H4397" s="2">
        <f>H4396+$H$2*(Table1[[#This Row],[debug'[0']]]-H4396)</f>
        <v>0.77034180605809333</v>
      </c>
    </row>
    <row r="4398" spans="1:8" x14ac:dyDescent="0.25">
      <c r="A4398">
        <v>8784</v>
      </c>
      <c r="B4398">
        <v>2</v>
      </c>
      <c r="C4398">
        <v>0</v>
      </c>
      <c r="D4398">
        <v>-3</v>
      </c>
      <c r="E4398">
        <v>1</v>
      </c>
      <c r="F4398">
        <v>0</v>
      </c>
      <c r="G4398">
        <v>0</v>
      </c>
      <c r="H4398" s="2">
        <f>H4397+$H$2*(Table1[[#This Row],[debug'[0']]]-H4397)</f>
        <v>0.88623436051352489</v>
      </c>
    </row>
    <row r="4399" spans="1:8" x14ac:dyDescent="0.25">
      <c r="A4399">
        <v>8786</v>
      </c>
      <c r="B4399">
        <v>2</v>
      </c>
      <c r="C4399">
        <v>1</v>
      </c>
      <c r="D4399">
        <v>-2</v>
      </c>
      <c r="E4399">
        <v>1</v>
      </c>
      <c r="F4399">
        <v>0</v>
      </c>
      <c r="G4399">
        <v>0</v>
      </c>
      <c r="H4399" s="2">
        <f>H4398+$H$2*(Table1[[#This Row],[debug'[0']]]-H4398)</f>
        <v>0.9912042990384683</v>
      </c>
    </row>
    <row r="4400" spans="1:8" x14ac:dyDescent="0.25">
      <c r="A4400">
        <v>8788</v>
      </c>
      <c r="B4400">
        <v>4</v>
      </c>
      <c r="C4400">
        <v>2</v>
      </c>
      <c r="D4400">
        <v>-1</v>
      </c>
      <c r="E4400">
        <v>1</v>
      </c>
      <c r="F4400">
        <v>-1</v>
      </c>
      <c r="G4400">
        <v>0</v>
      </c>
      <c r="H4400" s="2">
        <f>H4399+$H$2*(Table1[[#This Row],[debug'[0']]]-H4399)</f>
        <v>1.2747766131472673</v>
      </c>
    </row>
    <row r="4401" spans="1:8" x14ac:dyDescent="0.25">
      <c r="A4401">
        <v>8790</v>
      </c>
      <c r="B4401">
        <v>5</v>
      </c>
      <c r="C4401">
        <v>1</v>
      </c>
      <c r="D4401">
        <v>0</v>
      </c>
      <c r="E4401">
        <v>1</v>
      </c>
      <c r="F4401">
        <v>-1</v>
      </c>
      <c r="G4401">
        <v>0</v>
      </c>
      <c r="H4401" s="2">
        <f>H4400+$H$2*(Table1[[#This Row],[debug'[0']]]-H4400)</f>
        <v>1.6258706459007903</v>
      </c>
    </row>
    <row r="4402" spans="1:8" x14ac:dyDescent="0.25">
      <c r="A4402">
        <v>8792</v>
      </c>
      <c r="B4402">
        <v>3</v>
      </c>
      <c r="C4402">
        <v>1</v>
      </c>
      <c r="D4402">
        <v>1</v>
      </c>
      <c r="E4402">
        <v>1</v>
      </c>
      <c r="F4402">
        <v>-1</v>
      </c>
      <c r="G4402">
        <v>0</v>
      </c>
      <c r="H4402" s="2">
        <f>H4401+$H$2*(Table1[[#This Row],[debug'[0']]]-H4401)</f>
        <v>1.7553792864183952</v>
      </c>
    </row>
    <row r="4403" spans="1:8" x14ac:dyDescent="0.25">
      <c r="A4403">
        <v>8794</v>
      </c>
      <c r="B4403">
        <v>1</v>
      </c>
      <c r="C4403">
        <v>-1</v>
      </c>
      <c r="D4403">
        <v>1</v>
      </c>
      <c r="E4403">
        <v>1</v>
      </c>
      <c r="F4403">
        <v>-1</v>
      </c>
      <c r="G4403">
        <v>0</v>
      </c>
      <c r="H4403" s="2">
        <f>H4402+$H$2*(Table1[[#This Row],[debug'[0']]]-H4402)</f>
        <v>1.6841864659118173</v>
      </c>
    </row>
    <row r="4404" spans="1:8" x14ac:dyDescent="0.25">
      <c r="A4404">
        <v>8796</v>
      </c>
      <c r="B4404">
        <v>-1</v>
      </c>
      <c r="C4404">
        <v>-2</v>
      </c>
      <c r="D4404">
        <v>3</v>
      </c>
      <c r="E4404">
        <v>1</v>
      </c>
      <c r="F4404">
        <v>-1</v>
      </c>
      <c r="G4404">
        <v>0</v>
      </c>
      <c r="H4404" s="2">
        <f>H4403+$H$2*(Table1[[#This Row],[debug'[0']]]-H4403)</f>
        <v>1.4312078514466058</v>
      </c>
    </row>
    <row r="4405" spans="1:8" x14ac:dyDescent="0.25">
      <c r="A4405">
        <v>8798</v>
      </c>
      <c r="B4405">
        <v>-3</v>
      </c>
      <c r="C4405">
        <v>-6</v>
      </c>
      <c r="D4405">
        <v>4</v>
      </c>
      <c r="E4405">
        <v>1</v>
      </c>
      <c r="F4405">
        <v>-2</v>
      </c>
      <c r="G4405">
        <v>0</v>
      </c>
      <c r="H4405" s="2">
        <f>H4404+$H$2*(Table1[[#This Row],[debug'[0']]]-H4404)</f>
        <v>1.0135763504675837</v>
      </c>
    </row>
    <row r="4406" spans="1:8" x14ac:dyDescent="0.25">
      <c r="A4406">
        <v>8800</v>
      </c>
      <c r="B4406">
        <v>-1</v>
      </c>
      <c r="C4406">
        <v>-7</v>
      </c>
      <c r="D4406">
        <v>4</v>
      </c>
      <c r="E4406">
        <v>1</v>
      </c>
      <c r="F4406">
        <v>-2</v>
      </c>
      <c r="G4406">
        <v>0</v>
      </c>
      <c r="H4406" s="2">
        <f>H4405+$H$2*(Table1[[#This Row],[debug'[0']]]-H4405)</f>
        <v>0.82380125036545049</v>
      </c>
    </row>
    <row r="4407" spans="1:8" x14ac:dyDescent="0.25">
      <c r="A4407">
        <v>8802</v>
      </c>
      <c r="B4407">
        <v>-1</v>
      </c>
      <c r="C4407">
        <v>-8</v>
      </c>
      <c r="D4407">
        <v>5</v>
      </c>
      <c r="E4407">
        <v>1</v>
      </c>
      <c r="F4407">
        <v>-2</v>
      </c>
      <c r="G4407">
        <v>0</v>
      </c>
      <c r="H4407" s="2">
        <f>H4406+$H$2*(Table1[[#This Row],[debug'[0']]]-H4406)</f>
        <v>0.65191203207277115</v>
      </c>
    </row>
    <row r="4408" spans="1:8" x14ac:dyDescent="0.25">
      <c r="A4408">
        <v>8804</v>
      </c>
      <c r="B4408">
        <v>1</v>
      </c>
      <c r="C4408">
        <v>-7</v>
      </c>
      <c r="D4408">
        <v>5</v>
      </c>
      <c r="E4408">
        <v>1</v>
      </c>
      <c r="F4408">
        <v>-2</v>
      </c>
      <c r="G4408">
        <v>0</v>
      </c>
      <c r="H4408" s="2">
        <f>H4407+$H$2*(Table1[[#This Row],[debug'[0']]]-H4407)</f>
        <v>0.6847185501580666</v>
      </c>
    </row>
    <row r="4409" spans="1:8" x14ac:dyDescent="0.25">
      <c r="A4409">
        <v>8806</v>
      </c>
      <c r="B4409">
        <v>3</v>
      </c>
      <c r="C4409">
        <v>-4</v>
      </c>
      <c r="D4409">
        <v>1</v>
      </c>
      <c r="E4409">
        <v>1</v>
      </c>
      <c r="F4409">
        <v>-2</v>
      </c>
      <c r="G4409">
        <v>0</v>
      </c>
      <c r="H4409" s="2">
        <f>H4408+$H$2*(Table1[[#This Row],[debug'[0']]]-H4408)</f>
        <v>0.90292868597255083</v>
      </c>
    </row>
    <row r="4410" spans="1:8" x14ac:dyDescent="0.25">
      <c r="A4410">
        <v>8808</v>
      </c>
      <c r="B4410">
        <v>3</v>
      </c>
      <c r="C4410">
        <v>-4</v>
      </c>
      <c r="D4410">
        <v>2</v>
      </c>
      <c r="E4410">
        <v>1</v>
      </c>
      <c r="F4410">
        <v>-2</v>
      </c>
      <c r="G4410">
        <v>0</v>
      </c>
      <c r="H4410" s="2">
        <f>H4409+$H$2*(Table1[[#This Row],[debug'[0']]]-H4409)</f>
        <v>1.1005730009986268</v>
      </c>
    </row>
    <row r="4411" spans="1:8" x14ac:dyDescent="0.25">
      <c r="A4411">
        <v>8810</v>
      </c>
      <c r="B4411">
        <v>1</v>
      </c>
      <c r="C4411">
        <v>-3</v>
      </c>
      <c r="D4411">
        <v>1</v>
      </c>
      <c r="E4411">
        <v>1</v>
      </c>
      <c r="F4411">
        <v>-2</v>
      </c>
      <c r="G4411">
        <v>0</v>
      </c>
      <c r="H4411" s="2">
        <f>H4410+$H$2*(Table1[[#This Row],[debug'[0']]]-H4410)</f>
        <v>1.0910942189660238</v>
      </c>
    </row>
    <row r="4412" spans="1:8" x14ac:dyDescent="0.25">
      <c r="A4412">
        <v>8812</v>
      </c>
      <c r="B4412">
        <v>0</v>
      </c>
      <c r="C4412">
        <v>-2</v>
      </c>
      <c r="D4412">
        <v>0</v>
      </c>
      <c r="E4412">
        <v>1</v>
      </c>
      <c r="F4412">
        <v>-2</v>
      </c>
      <c r="G4412">
        <v>0</v>
      </c>
      <c r="H4412" s="2">
        <f>H4411+$H$2*(Table1[[#This Row],[debug'[0']]]-H4411)</f>
        <v>0.98826101148568513</v>
      </c>
    </row>
    <row r="4413" spans="1:8" x14ac:dyDescent="0.25">
      <c r="A4413">
        <v>8814</v>
      </c>
      <c r="B4413">
        <v>0</v>
      </c>
      <c r="C4413">
        <v>-2</v>
      </c>
      <c r="D4413">
        <v>0</v>
      </c>
      <c r="E4413">
        <v>1</v>
      </c>
      <c r="F4413">
        <v>-2</v>
      </c>
      <c r="G4413">
        <v>0</v>
      </c>
      <c r="H4413" s="2">
        <f>H4412+$H$2*(Table1[[#This Row],[debug'[0']]]-H4412)</f>
        <v>0.89511960548030578</v>
      </c>
    </row>
    <row r="4414" spans="1:8" x14ac:dyDescent="0.25">
      <c r="A4414">
        <v>8816</v>
      </c>
      <c r="B4414">
        <v>-1</v>
      </c>
      <c r="C4414">
        <v>-1</v>
      </c>
      <c r="D4414">
        <v>0</v>
      </c>
      <c r="E4414">
        <v>1</v>
      </c>
      <c r="F4414">
        <v>-2</v>
      </c>
      <c r="G4414">
        <v>0</v>
      </c>
      <c r="H4414" s="2">
        <f>H4413+$H$2*(Table1[[#This Row],[debug'[0']]]-H4413)</f>
        <v>0.71650879057277828</v>
      </c>
    </row>
    <row r="4415" spans="1:8" x14ac:dyDescent="0.25">
      <c r="A4415">
        <v>8818</v>
      </c>
      <c r="B4415">
        <v>1</v>
      </c>
      <c r="C4415">
        <v>-1</v>
      </c>
      <c r="D4415">
        <v>0</v>
      </c>
      <c r="E4415">
        <v>1</v>
      </c>
      <c r="F4415">
        <v>-2</v>
      </c>
      <c r="G4415">
        <v>0</v>
      </c>
      <c r="H4415" s="2">
        <f>H4414+$H$2*(Table1[[#This Row],[debug'[0']]]-H4414)</f>
        <v>0.7432272075995936</v>
      </c>
    </row>
    <row r="4416" spans="1:8" x14ac:dyDescent="0.25">
      <c r="A4416">
        <v>8820</v>
      </c>
      <c r="B4416">
        <v>1</v>
      </c>
      <c r="C4416">
        <v>0</v>
      </c>
      <c r="D4416">
        <v>-1</v>
      </c>
      <c r="E4416">
        <v>1</v>
      </c>
      <c r="F4416">
        <v>-2</v>
      </c>
      <c r="G4416">
        <v>0</v>
      </c>
      <c r="H4416" s="2">
        <f>H4415+$H$2*(Table1[[#This Row],[debug'[0']]]-H4415)</f>
        <v>0.76742747314699922</v>
      </c>
    </row>
    <row r="4417" spans="1:8" x14ac:dyDescent="0.25">
      <c r="A4417">
        <v>8822</v>
      </c>
      <c r="B4417">
        <v>3</v>
      </c>
      <c r="C4417">
        <v>1</v>
      </c>
      <c r="D4417">
        <v>-2</v>
      </c>
      <c r="E4417">
        <v>1</v>
      </c>
      <c r="F4417">
        <v>-2</v>
      </c>
      <c r="G4417">
        <v>0</v>
      </c>
      <c r="H4417" s="2">
        <f>H4416+$H$2*(Table1[[#This Row],[debug'[0']]]-H4416)</f>
        <v>0.97784247661603285</v>
      </c>
    </row>
    <row r="4418" spans="1:8" x14ac:dyDescent="0.25">
      <c r="A4418">
        <v>8824</v>
      </c>
      <c r="B4418">
        <v>4</v>
      </c>
      <c r="C4418">
        <v>2</v>
      </c>
      <c r="D4418">
        <v>-3</v>
      </c>
      <c r="E4418">
        <v>1</v>
      </c>
      <c r="F4418">
        <v>-2</v>
      </c>
      <c r="G4418">
        <v>-1</v>
      </c>
      <c r="H4418" s="2">
        <f>H4417+$H$2*(Table1[[#This Row],[debug'[0']]]-H4417)</f>
        <v>1.2626741128196586</v>
      </c>
    </row>
    <row r="4419" spans="1:8" x14ac:dyDescent="0.25">
      <c r="A4419">
        <v>8826</v>
      </c>
      <c r="B4419">
        <v>5</v>
      </c>
      <c r="C4419">
        <v>3</v>
      </c>
      <c r="D4419">
        <v>-5</v>
      </c>
      <c r="E4419">
        <v>1</v>
      </c>
      <c r="F4419">
        <v>-2</v>
      </c>
      <c r="G4419">
        <v>-1</v>
      </c>
      <c r="H4419" s="2">
        <f>H4418+$H$2*(Table1[[#This Row],[debug'[0']]]-H4418)</f>
        <v>1.61490877935676</v>
      </c>
    </row>
    <row r="4420" spans="1:8" x14ac:dyDescent="0.25">
      <c r="A4420">
        <v>8828</v>
      </c>
      <c r="B4420">
        <v>4</v>
      </c>
      <c r="C4420">
        <v>5</v>
      </c>
      <c r="D4420">
        <v>-5</v>
      </c>
      <c r="E4420">
        <v>1</v>
      </c>
      <c r="F4420">
        <v>-1</v>
      </c>
      <c r="G4420">
        <v>-1</v>
      </c>
      <c r="H4420" s="2">
        <f>H4419+$H$2*(Table1[[#This Row],[debug'[0']]]-H4419)</f>
        <v>1.8396983310641895</v>
      </c>
    </row>
    <row r="4421" spans="1:8" x14ac:dyDescent="0.25">
      <c r="A4421">
        <v>8830</v>
      </c>
      <c r="B4421">
        <v>4</v>
      </c>
      <c r="C4421">
        <v>6</v>
      </c>
      <c r="D4421">
        <v>-4</v>
      </c>
      <c r="E4421">
        <v>1</v>
      </c>
      <c r="F4421">
        <v>-1</v>
      </c>
      <c r="G4421">
        <v>-1</v>
      </c>
      <c r="H4421" s="2">
        <f>H4420+$H$2*(Table1[[#This Row],[debug'[0']]]-H4420)</f>
        <v>2.0433019666441847</v>
      </c>
    </row>
    <row r="4422" spans="1:8" x14ac:dyDescent="0.25">
      <c r="A4422">
        <v>8832</v>
      </c>
      <c r="B4422">
        <v>3</v>
      </c>
      <c r="C4422">
        <v>6</v>
      </c>
      <c r="D4422">
        <v>-4</v>
      </c>
      <c r="E4422">
        <v>1</v>
      </c>
      <c r="F4422">
        <v>-1</v>
      </c>
      <c r="G4422">
        <v>-1</v>
      </c>
      <c r="H4422" s="2">
        <f>H4421+$H$2*(Table1[[#This Row],[debug'[0']]]-H4421)</f>
        <v>2.1334686320430176</v>
      </c>
    </row>
    <row r="4423" spans="1:8" x14ac:dyDescent="0.25">
      <c r="A4423">
        <v>8834</v>
      </c>
      <c r="B4423">
        <v>1</v>
      </c>
      <c r="C4423">
        <v>6</v>
      </c>
      <c r="D4423">
        <v>-4</v>
      </c>
      <c r="E4423">
        <v>1</v>
      </c>
      <c r="F4423">
        <v>0</v>
      </c>
      <c r="G4423">
        <v>-1</v>
      </c>
      <c r="H4423" s="2">
        <f>H4422+$H$2*(Table1[[#This Row],[debug'[0']]]-H4422)</f>
        <v>2.0266417302179933</v>
      </c>
    </row>
    <row r="4424" spans="1:8" x14ac:dyDescent="0.25">
      <c r="A4424">
        <v>8836</v>
      </c>
      <c r="B4424">
        <v>0</v>
      </c>
      <c r="C4424">
        <v>5</v>
      </c>
      <c r="D4424">
        <v>-1</v>
      </c>
      <c r="E4424">
        <v>1</v>
      </c>
      <c r="F4424">
        <v>0</v>
      </c>
      <c r="G4424">
        <v>-1</v>
      </c>
      <c r="H4424" s="2">
        <f>H4423+$H$2*(Table1[[#This Row],[debug'[0']]]-H4423)</f>
        <v>1.8356352470846526</v>
      </c>
    </row>
    <row r="4425" spans="1:8" x14ac:dyDescent="0.25">
      <c r="A4425">
        <v>8838</v>
      </c>
      <c r="B4425">
        <v>0</v>
      </c>
      <c r="C4425">
        <v>6</v>
      </c>
      <c r="D4425">
        <v>-1</v>
      </c>
      <c r="E4425">
        <v>1</v>
      </c>
      <c r="F4425">
        <v>0</v>
      </c>
      <c r="G4425">
        <v>0</v>
      </c>
      <c r="H4425" s="2">
        <f>H4424+$H$2*(Table1[[#This Row],[debug'[0']]]-H4424)</f>
        <v>1.6626307008773038</v>
      </c>
    </row>
    <row r="4426" spans="1:8" x14ac:dyDescent="0.25">
      <c r="A4426">
        <v>8840</v>
      </c>
      <c r="B4426">
        <v>2</v>
      </c>
      <c r="C4426">
        <v>7</v>
      </c>
      <c r="D4426">
        <v>-1</v>
      </c>
      <c r="E4426">
        <v>2</v>
      </c>
      <c r="F4426">
        <v>0</v>
      </c>
      <c r="G4426">
        <v>0</v>
      </c>
      <c r="H4426" s="2">
        <f>H4425+$H$2*(Table1[[#This Row],[debug'[0']]]-H4425)</f>
        <v>1.6944270082274218</v>
      </c>
    </row>
    <row r="4427" spans="1:8" x14ac:dyDescent="0.25">
      <c r="A4427">
        <v>8842</v>
      </c>
      <c r="B4427">
        <v>1</v>
      </c>
      <c r="C4427">
        <v>8</v>
      </c>
      <c r="D4427">
        <v>-1</v>
      </c>
      <c r="E4427">
        <v>2</v>
      </c>
      <c r="F4427">
        <v>1</v>
      </c>
      <c r="G4427">
        <v>-1</v>
      </c>
      <c r="H4427" s="2">
        <f>H4426+$H$2*(Table1[[#This Row],[debug'[0']]]-H4426)</f>
        <v>1.6289788046023737</v>
      </c>
    </row>
    <row r="4428" spans="1:8" x14ac:dyDescent="0.25">
      <c r="A4428">
        <v>8844</v>
      </c>
      <c r="B4428">
        <v>4</v>
      </c>
      <c r="C4428">
        <v>8</v>
      </c>
      <c r="D4428">
        <v>1</v>
      </c>
      <c r="E4428">
        <v>2</v>
      </c>
      <c r="F4428">
        <v>1</v>
      </c>
      <c r="G4428">
        <v>0</v>
      </c>
      <c r="H4428" s="2">
        <f>H4427+$H$2*(Table1[[#This Row],[debug'[0']]]-H4427)</f>
        <v>1.8524422876713798</v>
      </c>
    </row>
    <row r="4429" spans="1:8" x14ac:dyDescent="0.25">
      <c r="A4429">
        <v>8846</v>
      </c>
      <c r="B4429">
        <v>3</v>
      </c>
      <c r="C4429">
        <v>9</v>
      </c>
      <c r="D4429">
        <v>1</v>
      </c>
      <c r="E4429">
        <v>2</v>
      </c>
      <c r="F4429">
        <v>1</v>
      </c>
      <c r="G4429">
        <v>0</v>
      </c>
      <c r="H4429" s="2">
        <f>H4428+$H$2*(Table1[[#This Row],[debug'[0']]]-H4428)</f>
        <v>1.9605970540300368</v>
      </c>
    </row>
    <row r="4430" spans="1:8" x14ac:dyDescent="0.25">
      <c r="A4430">
        <v>8848</v>
      </c>
      <c r="B4430">
        <v>3</v>
      </c>
      <c r="C4430">
        <v>7</v>
      </c>
      <c r="D4430">
        <v>1</v>
      </c>
      <c r="E4430">
        <v>2</v>
      </c>
      <c r="F4430">
        <v>1</v>
      </c>
      <c r="G4430">
        <v>0</v>
      </c>
      <c r="H4430" s="2">
        <f>H4429+$H$2*(Table1[[#This Row],[debug'[0']]]-H4429)</f>
        <v>2.0585584738054017</v>
      </c>
    </row>
    <row r="4431" spans="1:8" x14ac:dyDescent="0.25">
      <c r="A4431">
        <v>8850</v>
      </c>
      <c r="B4431">
        <v>1</v>
      </c>
      <c r="C4431">
        <v>5</v>
      </c>
      <c r="D4431">
        <v>2</v>
      </c>
      <c r="E4431">
        <v>2</v>
      </c>
      <c r="F4431">
        <v>1</v>
      </c>
      <c r="G4431">
        <v>0</v>
      </c>
      <c r="H4431" s="2">
        <f>H4430+$H$2*(Table1[[#This Row],[debug'[0']]]-H4430)</f>
        <v>1.9587916880643335</v>
      </c>
    </row>
    <row r="4432" spans="1:8" x14ac:dyDescent="0.25">
      <c r="A4432">
        <v>8852</v>
      </c>
      <c r="B4432">
        <v>0</v>
      </c>
      <c r="C4432">
        <v>3</v>
      </c>
      <c r="D4432">
        <v>4</v>
      </c>
      <c r="E4432">
        <v>2</v>
      </c>
      <c r="F4432">
        <v>1</v>
      </c>
      <c r="G4432">
        <v>0</v>
      </c>
      <c r="H4432" s="2">
        <f>H4431+$H$2*(Table1[[#This Row],[debug'[0']]]-H4431)</f>
        <v>1.7741799207502638</v>
      </c>
    </row>
    <row r="4433" spans="1:8" x14ac:dyDescent="0.25">
      <c r="A4433">
        <v>8854</v>
      </c>
      <c r="B4433">
        <v>-1</v>
      </c>
      <c r="C4433">
        <v>3</v>
      </c>
      <c r="D4433">
        <v>4</v>
      </c>
      <c r="E4433">
        <v>2</v>
      </c>
      <c r="F4433">
        <v>1</v>
      </c>
      <c r="G4433">
        <v>0</v>
      </c>
      <c r="H4433" s="2">
        <f>H4432+$H$2*(Table1[[#This Row],[debug'[0']]]-H4432)</f>
        <v>1.5127196229873034</v>
      </c>
    </row>
    <row r="4434" spans="1:8" x14ac:dyDescent="0.25">
      <c r="A4434">
        <v>8856</v>
      </c>
      <c r="B4434">
        <v>-2</v>
      </c>
      <c r="C4434">
        <v>1</v>
      </c>
      <c r="D4434">
        <v>6</v>
      </c>
      <c r="E4434">
        <v>2</v>
      </c>
      <c r="F4434">
        <v>2</v>
      </c>
      <c r="G4434">
        <v>0</v>
      </c>
      <c r="H4434" s="2">
        <f>H4433+$H$2*(Table1[[#This Row],[debug'[0']]]-H4433)</f>
        <v>1.1816535981363749</v>
      </c>
    </row>
    <row r="4435" spans="1:8" x14ac:dyDescent="0.25">
      <c r="A4435">
        <v>8858</v>
      </c>
      <c r="B4435">
        <v>-2</v>
      </c>
      <c r="C4435">
        <v>0</v>
      </c>
      <c r="D4435">
        <v>6</v>
      </c>
      <c r="E4435">
        <v>2</v>
      </c>
      <c r="F4435">
        <v>2</v>
      </c>
      <c r="G4435">
        <v>0</v>
      </c>
      <c r="H4435" s="2">
        <f>H4434+$H$2*(Table1[[#This Row],[debug'[0']]]-H4434)</f>
        <v>0.88178981103119192</v>
      </c>
    </row>
    <row r="4436" spans="1:8" x14ac:dyDescent="0.25">
      <c r="A4436">
        <v>8860</v>
      </c>
      <c r="B4436">
        <v>-2</v>
      </c>
      <c r="C4436">
        <v>0</v>
      </c>
      <c r="D4436">
        <v>6</v>
      </c>
      <c r="E4436">
        <v>2</v>
      </c>
      <c r="F4436">
        <v>2</v>
      </c>
      <c r="G4436">
        <v>0</v>
      </c>
      <c r="H4436" s="2">
        <f>H4435+$H$2*(Table1[[#This Row],[debug'[0']]]-H4435)</f>
        <v>0.61018752004542653</v>
      </c>
    </row>
    <row r="4437" spans="1:8" x14ac:dyDescent="0.25">
      <c r="A4437">
        <v>8862</v>
      </c>
      <c r="B4437">
        <v>0</v>
      </c>
      <c r="C4437">
        <v>-2</v>
      </c>
      <c r="D4437">
        <v>5</v>
      </c>
      <c r="E4437">
        <v>2</v>
      </c>
      <c r="F4437">
        <v>2</v>
      </c>
      <c r="G4437">
        <v>0</v>
      </c>
      <c r="H4437" s="2">
        <f>H4436+$H$2*(Table1[[#This Row],[debug'[0']]]-H4436)</f>
        <v>0.55267870113681994</v>
      </c>
    </row>
    <row r="4438" spans="1:8" x14ac:dyDescent="0.25">
      <c r="A4438">
        <v>8864</v>
      </c>
      <c r="B4438">
        <v>1</v>
      </c>
      <c r="C4438">
        <v>-2</v>
      </c>
      <c r="D4438">
        <v>4</v>
      </c>
      <c r="E4438">
        <v>2</v>
      </c>
      <c r="F4438">
        <v>2</v>
      </c>
      <c r="G4438">
        <v>0</v>
      </c>
      <c r="H4438" s="2">
        <f>H4437+$H$2*(Table1[[#This Row],[debug'[0']]]-H4437)</f>
        <v>0.59483774032590431</v>
      </c>
    </row>
    <row r="4439" spans="1:8" x14ac:dyDescent="0.25">
      <c r="A4439">
        <v>8866</v>
      </c>
      <c r="B4439">
        <v>2</v>
      </c>
      <c r="C4439">
        <v>-2</v>
      </c>
      <c r="D4439">
        <v>3</v>
      </c>
      <c r="E4439">
        <v>1</v>
      </c>
      <c r="F4439">
        <v>2</v>
      </c>
      <c r="G4439">
        <v>0</v>
      </c>
      <c r="H4439" s="2">
        <f>H4438+$H$2*(Table1[[#This Row],[debug'[0']]]-H4438)</f>
        <v>0.72727116328871744</v>
      </c>
    </row>
    <row r="4440" spans="1:8" x14ac:dyDescent="0.25">
      <c r="A4440">
        <v>8868</v>
      </c>
      <c r="B4440">
        <v>3</v>
      </c>
      <c r="C4440">
        <v>-2</v>
      </c>
      <c r="D4440">
        <v>2</v>
      </c>
      <c r="E4440">
        <v>1</v>
      </c>
      <c r="F4440">
        <v>2</v>
      </c>
      <c r="G4440">
        <v>0</v>
      </c>
      <c r="H4440" s="2">
        <f>H4439+$H$2*(Table1[[#This Row],[debug'[0']]]-H4439)</f>
        <v>0.94147080979913267</v>
      </c>
    </row>
    <row r="4441" spans="1:8" x14ac:dyDescent="0.25">
      <c r="A4441">
        <v>8870</v>
      </c>
      <c r="B4441">
        <v>1</v>
      </c>
      <c r="C4441">
        <v>-1</v>
      </c>
      <c r="D4441">
        <v>1</v>
      </c>
      <c r="E4441">
        <v>1</v>
      </c>
      <c r="F4441">
        <v>2</v>
      </c>
      <c r="G4441">
        <v>0</v>
      </c>
      <c r="H4441" s="2">
        <f>H4440+$H$2*(Table1[[#This Row],[debug'[0']]]-H4440)</f>
        <v>0.94698705601780075</v>
      </c>
    </row>
    <row r="4442" spans="1:8" x14ac:dyDescent="0.25">
      <c r="A4442">
        <v>8872</v>
      </c>
      <c r="B4442">
        <v>1</v>
      </c>
      <c r="C4442">
        <v>-3</v>
      </c>
      <c r="D4442">
        <v>0</v>
      </c>
      <c r="E4442">
        <v>1</v>
      </c>
      <c r="F4442">
        <v>2</v>
      </c>
      <c r="G4442">
        <v>0</v>
      </c>
      <c r="H4442" s="2">
        <f>H4441+$H$2*(Table1[[#This Row],[debug'[0']]]-H4441)</f>
        <v>0.95198340827859007</v>
      </c>
    </row>
    <row r="4443" spans="1:8" x14ac:dyDescent="0.25">
      <c r="A4443">
        <v>8874</v>
      </c>
      <c r="B4443">
        <v>-2</v>
      </c>
      <c r="C4443">
        <v>-3</v>
      </c>
      <c r="D4443">
        <v>0</v>
      </c>
      <c r="E4443">
        <v>1</v>
      </c>
      <c r="F4443">
        <v>2</v>
      </c>
      <c r="G4443">
        <v>0</v>
      </c>
      <c r="H4443" s="2">
        <f>H4442+$H$2*(Table1[[#This Row],[debug'[0']]]-H4442)</f>
        <v>0.67376552660958078</v>
      </c>
    </row>
    <row r="4444" spans="1:8" x14ac:dyDescent="0.25">
      <c r="A4444">
        <v>8876</v>
      </c>
      <c r="B4444">
        <v>0</v>
      </c>
      <c r="C4444">
        <v>-3</v>
      </c>
      <c r="D4444">
        <v>0</v>
      </c>
      <c r="E4444">
        <v>1</v>
      </c>
      <c r="F4444">
        <v>2</v>
      </c>
      <c r="G4444">
        <v>1</v>
      </c>
      <c r="H4444" s="2">
        <f>H4443+$H$2*(Table1[[#This Row],[debug'[0']]]-H4443)</f>
        <v>0.61026462175041929</v>
      </c>
    </row>
    <row r="4445" spans="1:8" x14ac:dyDescent="0.25">
      <c r="A4445">
        <v>8878</v>
      </c>
      <c r="B4445">
        <v>0</v>
      </c>
      <c r="C4445">
        <v>-3</v>
      </c>
      <c r="D4445">
        <v>-1</v>
      </c>
      <c r="E4445">
        <v>1</v>
      </c>
      <c r="F4445">
        <v>2</v>
      </c>
      <c r="G4445">
        <v>1</v>
      </c>
      <c r="H4445" s="2">
        <f>H4444+$H$2*(Table1[[#This Row],[debug'[0']]]-H4444)</f>
        <v>0.55274853617731312</v>
      </c>
    </row>
    <row r="4446" spans="1:8" x14ac:dyDescent="0.25">
      <c r="A4446">
        <v>8880</v>
      </c>
      <c r="B4446">
        <v>3</v>
      </c>
      <c r="C4446">
        <v>-2</v>
      </c>
      <c r="D4446">
        <v>-2</v>
      </c>
      <c r="E4446">
        <v>1</v>
      </c>
      <c r="F4446">
        <v>2</v>
      </c>
      <c r="G4446">
        <v>0</v>
      </c>
      <c r="H4446" s="2">
        <f>H4445+$H$2*(Table1[[#This Row],[debug'[0']]]-H4445)</f>
        <v>0.78339655278427967</v>
      </c>
    </row>
    <row r="4447" spans="1:8" x14ac:dyDescent="0.25">
      <c r="A4447">
        <v>8882</v>
      </c>
      <c r="B4447">
        <v>3</v>
      </c>
      <c r="C4447">
        <v>-2</v>
      </c>
      <c r="D4447">
        <v>-3</v>
      </c>
      <c r="E4447">
        <v>1</v>
      </c>
      <c r="F4447">
        <v>2</v>
      </c>
      <c r="G4447">
        <v>0</v>
      </c>
      <c r="H4447" s="2">
        <f>H4446+$H$2*(Table1[[#This Row],[debug'[0']]]-H4446)</f>
        <v>0.99230650595512127</v>
      </c>
    </row>
    <row r="4448" spans="1:8" x14ac:dyDescent="0.25">
      <c r="A4448">
        <v>8884</v>
      </c>
      <c r="B4448">
        <v>4</v>
      </c>
      <c r="C4448">
        <v>-1</v>
      </c>
      <c r="D4448">
        <v>-5</v>
      </c>
      <c r="E4448">
        <v>1</v>
      </c>
      <c r="F4448">
        <v>2</v>
      </c>
      <c r="G4448">
        <v>0</v>
      </c>
      <c r="H4448" s="2">
        <f>H4447+$H$2*(Table1[[#This Row],[debug'[0']]]-H4447)</f>
        <v>1.2757749395093574</v>
      </c>
    </row>
    <row r="4449" spans="1:8" x14ac:dyDescent="0.25">
      <c r="A4449">
        <v>8886</v>
      </c>
      <c r="B4449">
        <v>2</v>
      </c>
      <c r="C4449">
        <v>-1</v>
      </c>
      <c r="D4449">
        <v>-6</v>
      </c>
      <c r="E4449">
        <v>1</v>
      </c>
      <c r="F4449">
        <v>2</v>
      </c>
      <c r="G4449">
        <v>0</v>
      </c>
      <c r="H4449" s="2">
        <f>H4448+$H$2*(Table1[[#This Row],[debug'[0']]]-H4448)</f>
        <v>1.3440315433968482</v>
      </c>
    </row>
    <row r="4450" spans="1:8" x14ac:dyDescent="0.25">
      <c r="A4450">
        <v>8888</v>
      </c>
      <c r="B4450">
        <v>1</v>
      </c>
      <c r="C4450">
        <v>0</v>
      </c>
      <c r="D4450">
        <v>-5</v>
      </c>
      <c r="E4450">
        <v>1</v>
      </c>
      <c r="F4450">
        <v>2</v>
      </c>
      <c r="G4450">
        <v>0</v>
      </c>
      <c r="H4450" s="2">
        <f>H4449+$H$2*(Table1[[#This Row],[debug'[0']]]-H4449)</f>
        <v>1.3116073343166872</v>
      </c>
    </row>
    <row r="4451" spans="1:8" x14ac:dyDescent="0.25">
      <c r="A4451">
        <v>8890</v>
      </c>
      <c r="B4451">
        <v>1</v>
      </c>
      <c r="C4451">
        <v>0</v>
      </c>
      <c r="D4451">
        <v>-5</v>
      </c>
      <c r="E4451">
        <v>1</v>
      </c>
      <c r="F4451">
        <v>2</v>
      </c>
      <c r="G4451">
        <v>0</v>
      </c>
      <c r="H4451" s="2">
        <f>H4450+$H$2*(Table1[[#This Row],[debug'[0']]]-H4450)</f>
        <v>1.2822390349478672</v>
      </c>
    </row>
    <row r="4452" spans="1:8" x14ac:dyDescent="0.25">
      <c r="A4452">
        <v>8892</v>
      </c>
      <c r="B4452">
        <v>-1</v>
      </c>
      <c r="C4452">
        <v>1</v>
      </c>
      <c r="D4452">
        <v>-4</v>
      </c>
      <c r="E4452">
        <v>1</v>
      </c>
      <c r="F4452">
        <v>1</v>
      </c>
      <c r="G4452">
        <v>0</v>
      </c>
      <c r="H4452" s="2">
        <f>H4451+$H$2*(Table1[[#This Row],[debug'[0']]]-H4451)</f>
        <v>1.0671430733700249</v>
      </c>
    </row>
    <row r="4453" spans="1:8" x14ac:dyDescent="0.25">
      <c r="A4453">
        <v>8894</v>
      </c>
      <c r="B4453">
        <v>0</v>
      </c>
      <c r="C4453">
        <v>2</v>
      </c>
      <c r="D4453">
        <v>-3</v>
      </c>
      <c r="E4453">
        <v>1</v>
      </c>
      <c r="F4453">
        <v>1</v>
      </c>
      <c r="G4453">
        <v>0</v>
      </c>
      <c r="H4453" s="2">
        <f>H4452+$H$2*(Table1[[#This Row],[debug'[0']]]-H4452)</f>
        <v>0.96656720818116981</v>
      </c>
    </row>
    <row r="4454" spans="1:8" x14ac:dyDescent="0.25">
      <c r="A4454">
        <v>8896</v>
      </c>
      <c r="B4454">
        <v>0</v>
      </c>
      <c r="C4454">
        <v>2</v>
      </c>
      <c r="D4454">
        <v>-1</v>
      </c>
      <c r="E4454">
        <v>1</v>
      </c>
      <c r="F4454">
        <v>1</v>
      </c>
      <c r="G4454">
        <v>0</v>
      </c>
      <c r="H4454" s="2">
        <f>H4453+$H$2*(Table1[[#This Row],[debug'[0']]]-H4453)</f>
        <v>0.875470394968487</v>
      </c>
    </row>
    <row r="4455" spans="1:8" x14ac:dyDescent="0.25">
      <c r="A4455">
        <v>8898</v>
      </c>
      <c r="B4455">
        <v>-1</v>
      </c>
      <c r="C4455">
        <v>2</v>
      </c>
      <c r="D4455">
        <v>1</v>
      </c>
      <c r="E4455">
        <v>1</v>
      </c>
      <c r="F4455">
        <v>1</v>
      </c>
      <c r="G4455">
        <v>0</v>
      </c>
      <c r="H4455" s="2">
        <f>H4454+$H$2*(Table1[[#This Row],[debug'[0']]]-H4454)</f>
        <v>0.69871147452274263</v>
      </c>
    </row>
    <row r="4456" spans="1:8" x14ac:dyDescent="0.25">
      <c r="A4456">
        <v>8900</v>
      </c>
      <c r="B4456">
        <v>1</v>
      </c>
      <c r="C4456">
        <v>1</v>
      </c>
      <c r="D4456">
        <v>0</v>
      </c>
      <c r="E4456">
        <v>1</v>
      </c>
      <c r="F4456">
        <v>1</v>
      </c>
      <c r="G4456">
        <v>0</v>
      </c>
      <c r="H4456" s="2">
        <f>H4455+$H$2*(Table1[[#This Row],[debug'[0']]]-H4455)</f>
        <v>0.72710724907025026</v>
      </c>
    </row>
    <row r="4457" spans="1:8" x14ac:dyDescent="0.25">
      <c r="A4457">
        <v>8902</v>
      </c>
      <c r="B4457">
        <v>0</v>
      </c>
      <c r="C4457">
        <v>2</v>
      </c>
      <c r="D4457">
        <v>0</v>
      </c>
      <c r="E4457">
        <v>1</v>
      </c>
      <c r="F4457">
        <v>1</v>
      </c>
      <c r="G4457">
        <v>0</v>
      </c>
      <c r="H4457" s="2">
        <f>H4456+$H$2*(Table1[[#This Row],[debug'[0']]]-H4456)</f>
        <v>0.65857900530872082</v>
      </c>
    </row>
    <row r="4458" spans="1:8" x14ac:dyDescent="0.25">
      <c r="A4458">
        <v>8904</v>
      </c>
      <c r="B4458">
        <v>-1</v>
      </c>
      <c r="C4458">
        <v>1</v>
      </c>
      <c r="D4458">
        <v>0</v>
      </c>
      <c r="E4458">
        <v>1</v>
      </c>
      <c r="F4458">
        <v>0</v>
      </c>
      <c r="G4458">
        <v>0</v>
      </c>
      <c r="H4458" s="2">
        <f>H4457+$H$2*(Table1[[#This Row],[debug'[0']]]-H4457)</f>
        <v>0.50226161675443648</v>
      </c>
    </row>
    <row r="4459" spans="1:8" x14ac:dyDescent="0.25">
      <c r="A4459">
        <v>8906</v>
      </c>
      <c r="B4459">
        <v>-1</v>
      </c>
      <c r="C4459">
        <v>0</v>
      </c>
      <c r="D4459">
        <v>1</v>
      </c>
      <c r="E4459">
        <v>1</v>
      </c>
      <c r="F4459">
        <v>0</v>
      </c>
      <c r="G4459">
        <v>0</v>
      </c>
      <c r="H4459" s="2">
        <f>H4458+$H$2*(Table1[[#This Row],[debug'[0']]]-H4458)</f>
        <v>0.36067679498546656</v>
      </c>
    </row>
    <row r="4460" spans="1:8" x14ac:dyDescent="0.25">
      <c r="A4460">
        <v>8908</v>
      </c>
      <c r="B4460">
        <v>-2</v>
      </c>
      <c r="C4460">
        <v>-1</v>
      </c>
      <c r="D4460">
        <v>1</v>
      </c>
      <c r="E4460">
        <v>1</v>
      </c>
      <c r="F4460">
        <v>0</v>
      </c>
      <c r="G4460">
        <v>0</v>
      </c>
      <c r="H4460" s="2">
        <f>H4459+$H$2*(Table1[[#This Row],[debug'[0']]]-H4459)</f>
        <v>0.13818824868667939</v>
      </c>
    </row>
    <row r="4461" spans="1:8" x14ac:dyDescent="0.25">
      <c r="A4461">
        <v>8910</v>
      </c>
      <c r="B4461">
        <v>-1</v>
      </c>
      <c r="C4461">
        <v>-2</v>
      </c>
      <c r="D4461">
        <v>1</v>
      </c>
      <c r="E4461">
        <v>1</v>
      </c>
      <c r="F4461">
        <v>0</v>
      </c>
      <c r="G4461">
        <v>0</v>
      </c>
      <c r="H4461" s="2">
        <f>H4460+$H$2*(Table1[[#This Row],[debug'[0']]]-H4460)</f>
        <v>3.0916533472390262E-2</v>
      </c>
    </row>
    <row r="4462" spans="1:8" x14ac:dyDescent="0.25">
      <c r="A4462">
        <v>8912</v>
      </c>
      <c r="B4462">
        <v>-2</v>
      </c>
      <c r="C4462">
        <v>-3</v>
      </c>
      <c r="D4462">
        <v>5</v>
      </c>
      <c r="E4462">
        <v>0</v>
      </c>
      <c r="F4462">
        <v>0</v>
      </c>
      <c r="G4462">
        <v>0</v>
      </c>
      <c r="H4462" s="2">
        <f>H4461+$H$2*(Table1[[#This Row],[debug'[0']]]-H4461)</f>
        <v>-0.16049284037593703</v>
      </c>
    </row>
    <row r="4463" spans="1:8" x14ac:dyDescent="0.25">
      <c r="A4463">
        <v>8914</v>
      </c>
      <c r="B4463">
        <v>-2</v>
      </c>
      <c r="C4463">
        <v>-3</v>
      </c>
      <c r="D4463">
        <v>5</v>
      </c>
      <c r="E4463">
        <v>0</v>
      </c>
      <c r="F4463">
        <v>-1</v>
      </c>
      <c r="G4463">
        <v>0</v>
      </c>
      <c r="H4463" s="2">
        <f>H4462+$H$2*(Table1[[#This Row],[debug'[0']]]-H4462)</f>
        <v>-0.3338623057429605</v>
      </c>
    </row>
    <row r="4464" spans="1:8" x14ac:dyDescent="0.25">
      <c r="A4464">
        <v>8916</v>
      </c>
      <c r="B4464">
        <v>-2</v>
      </c>
      <c r="C4464">
        <v>-3</v>
      </c>
      <c r="D4464">
        <v>5</v>
      </c>
      <c r="E4464">
        <v>0</v>
      </c>
      <c r="F4464">
        <v>-1</v>
      </c>
      <c r="G4464">
        <v>0</v>
      </c>
      <c r="H4464" s="2">
        <f>H4463+$H$2*(Table1[[#This Row],[debug'[0']]]-H4463)</f>
        <v>-0.49089208394736905</v>
      </c>
    </row>
    <row r="4465" spans="1:8" x14ac:dyDescent="0.25">
      <c r="A4465">
        <v>8918</v>
      </c>
      <c r="B4465">
        <v>-1</v>
      </c>
      <c r="C4465">
        <v>-2</v>
      </c>
      <c r="D4465">
        <v>4</v>
      </c>
      <c r="E4465">
        <v>0</v>
      </c>
      <c r="F4465">
        <v>-1</v>
      </c>
      <c r="G4465">
        <v>0</v>
      </c>
      <c r="H4465" s="2">
        <f>H4464+$H$2*(Table1[[#This Row],[debug'[0']]]-H4464)</f>
        <v>-0.53887437461602972</v>
      </c>
    </row>
    <row r="4466" spans="1:8" x14ac:dyDescent="0.25">
      <c r="A4466">
        <v>8920</v>
      </c>
      <c r="B4466">
        <v>-1</v>
      </c>
      <c r="C4466">
        <v>-2</v>
      </c>
      <c r="D4466">
        <v>1</v>
      </c>
      <c r="E4466">
        <v>0</v>
      </c>
      <c r="F4466">
        <v>-1</v>
      </c>
      <c r="G4466">
        <v>0</v>
      </c>
      <c r="H4466" s="2">
        <f>H4465+$H$2*(Table1[[#This Row],[debug'[0']]]-H4465)</f>
        <v>-0.58233444092867814</v>
      </c>
    </row>
    <row r="4467" spans="1:8" x14ac:dyDescent="0.25">
      <c r="A4467">
        <v>8922</v>
      </c>
      <c r="B4467">
        <v>0</v>
      </c>
      <c r="C4467">
        <v>-2</v>
      </c>
      <c r="D4467">
        <v>0</v>
      </c>
      <c r="E4467">
        <v>0</v>
      </c>
      <c r="F4467">
        <v>-1</v>
      </c>
      <c r="G4467">
        <v>0</v>
      </c>
      <c r="H4467" s="2">
        <f>H4466+$H$2*(Table1[[#This Row],[debug'[0']]]-H4466)</f>
        <v>-0.52745071288206247</v>
      </c>
    </row>
    <row r="4468" spans="1:8" x14ac:dyDescent="0.25">
      <c r="A4468">
        <v>8924</v>
      </c>
      <c r="B4468">
        <v>-2</v>
      </c>
      <c r="C4468">
        <v>-3</v>
      </c>
      <c r="D4468">
        <v>-1</v>
      </c>
      <c r="E4468">
        <v>-1</v>
      </c>
      <c r="F4468">
        <v>-1</v>
      </c>
      <c r="G4468">
        <v>0</v>
      </c>
      <c r="H4468" s="2">
        <f>H4467+$H$2*(Table1[[#This Row],[debug'[0']]]-H4467)</f>
        <v>-0.66623521355582049</v>
      </c>
    </row>
    <row r="4469" spans="1:8" x14ac:dyDescent="0.25">
      <c r="A4469">
        <v>8926</v>
      </c>
      <c r="B4469">
        <v>-2</v>
      </c>
      <c r="C4469">
        <v>-2</v>
      </c>
      <c r="D4469">
        <v>-1</v>
      </c>
      <c r="E4469">
        <v>-1</v>
      </c>
      <c r="F4469">
        <v>-1</v>
      </c>
      <c r="G4469">
        <v>0</v>
      </c>
      <c r="H4469" s="2">
        <f>H4468+$H$2*(Table1[[#This Row],[debug'[0']]]-H4468)</f>
        <v>-0.79193958319711433</v>
      </c>
    </row>
    <row r="4470" spans="1:8" x14ac:dyDescent="0.25">
      <c r="A4470">
        <v>8928</v>
      </c>
      <c r="B4470">
        <v>-2</v>
      </c>
      <c r="C4470">
        <v>-3</v>
      </c>
      <c r="D4470">
        <v>0</v>
      </c>
      <c r="E4470">
        <v>-1</v>
      </c>
      <c r="F4470">
        <v>-1</v>
      </c>
      <c r="G4470">
        <v>0</v>
      </c>
      <c r="H4470" s="2">
        <f>H4469+$H$2*(Table1[[#This Row],[debug'[0']]]-H4469)</f>
        <v>-0.90579659511273136</v>
      </c>
    </row>
    <row r="4471" spans="1:8" x14ac:dyDescent="0.25">
      <c r="A4471">
        <v>8930</v>
      </c>
      <c r="B4471">
        <v>-3</v>
      </c>
      <c r="C4471">
        <v>-2</v>
      </c>
      <c r="D4471">
        <v>1</v>
      </c>
      <c r="E4471">
        <v>-1</v>
      </c>
      <c r="F4471">
        <v>-1</v>
      </c>
      <c r="G4471">
        <v>0</v>
      </c>
      <c r="H4471" s="2">
        <f>H4470+$H$2*(Table1[[#This Row],[debug'[0']]]-H4470)</f>
        <v>-1.1031706160702286</v>
      </c>
    </row>
    <row r="4472" spans="1:8" x14ac:dyDescent="0.25">
      <c r="A4472">
        <v>8932</v>
      </c>
      <c r="B4472">
        <v>-3</v>
      </c>
      <c r="C4472">
        <v>-1</v>
      </c>
      <c r="D4472">
        <v>2</v>
      </c>
      <c r="E4472">
        <v>-1</v>
      </c>
      <c r="F4472">
        <v>-1</v>
      </c>
      <c r="G4472">
        <v>0</v>
      </c>
      <c r="H4472" s="2">
        <f>H4471+$H$2*(Table1[[#This Row],[debug'[0']]]-H4471)</f>
        <v>-1.2819425738002392</v>
      </c>
    </row>
    <row r="4473" spans="1:8" x14ac:dyDescent="0.25">
      <c r="A4473">
        <v>8934</v>
      </c>
      <c r="B4473">
        <v>-2</v>
      </c>
      <c r="C4473">
        <v>-1</v>
      </c>
      <c r="D4473">
        <v>1</v>
      </c>
      <c r="E4473">
        <v>-1</v>
      </c>
      <c r="F4473">
        <v>-1</v>
      </c>
      <c r="G4473">
        <v>0</v>
      </c>
      <c r="H4473" s="2">
        <f>H4472+$H$2*(Table1[[#This Row],[debug'[0']]]-H4472)</f>
        <v>-1.3496178918503821</v>
      </c>
    </row>
    <row r="4474" spans="1:8" x14ac:dyDescent="0.25">
      <c r="A4474">
        <v>8936</v>
      </c>
      <c r="B4474">
        <v>-2</v>
      </c>
      <c r="C4474">
        <v>2</v>
      </c>
      <c r="D4474">
        <v>1</v>
      </c>
      <c r="E4474">
        <v>-1</v>
      </c>
      <c r="F4474">
        <v>-1</v>
      </c>
      <c r="G4474">
        <v>0</v>
      </c>
      <c r="H4474" s="2">
        <f>H4473+$H$2*(Table1[[#This Row],[debug'[0']]]-H4473)</f>
        <v>-1.4109149614400545</v>
      </c>
    </row>
    <row r="4475" spans="1:8" x14ac:dyDescent="0.25">
      <c r="A4475">
        <v>8938</v>
      </c>
      <c r="B4475">
        <v>1</v>
      </c>
      <c r="C4475">
        <v>1</v>
      </c>
      <c r="D4475">
        <v>1</v>
      </c>
      <c r="E4475">
        <v>-1</v>
      </c>
      <c r="F4475">
        <v>-1</v>
      </c>
      <c r="G4475">
        <v>0</v>
      </c>
      <c r="H4475" s="2">
        <f>H4474+$H$2*(Table1[[#This Row],[debug'[0']]]-H4474)</f>
        <v>-1.1836915795013607</v>
      </c>
    </row>
    <row r="4476" spans="1:8" x14ac:dyDescent="0.25">
      <c r="A4476">
        <v>8940</v>
      </c>
      <c r="B4476">
        <v>2</v>
      </c>
      <c r="C4476">
        <v>1</v>
      </c>
      <c r="D4476">
        <v>0</v>
      </c>
      <c r="E4476">
        <v>-1</v>
      </c>
      <c r="F4476">
        <v>-1</v>
      </c>
      <c r="G4476">
        <v>0</v>
      </c>
      <c r="H4476" s="2">
        <f>H4475+$H$2*(Table1[[#This Row],[debug'[0']]]-H4475)</f>
        <v>-0.88363571717764589</v>
      </c>
    </row>
    <row r="4477" spans="1:8" x14ac:dyDescent="0.25">
      <c r="A4477">
        <v>8942</v>
      </c>
      <c r="B4477">
        <v>1</v>
      </c>
      <c r="C4477">
        <v>1</v>
      </c>
      <c r="D4477">
        <v>-1</v>
      </c>
      <c r="E4477">
        <v>-1</v>
      </c>
      <c r="F4477">
        <v>-1</v>
      </c>
      <c r="G4477">
        <v>0</v>
      </c>
      <c r="H4477" s="2">
        <f>H4476+$H$2*(Table1[[#This Row],[debug'[0']]]-H4476)</f>
        <v>-0.7061072332439069</v>
      </c>
    </row>
    <row r="4478" spans="1:8" x14ac:dyDescent="0.25">
      <c r="A4478">
        <v>8944</v>
      </c>
      <c r="B4478">
        <v>1</v>
      </c>
      <c r="C4478">
        <v>0</v>
      </c>
      <c r="D4478">
        <v>-2</v>
      </c>
      <c r="E4478">
        <v>-1</v>
      </c>
      <c r="F4478">
        <v>-1</v>
      </c>
      <c r="G4478">
        <v>0</v>
      </c>
      <c r="H4478" s="2">
        <f>H4477+$H$2*(Table1[[#This Row],[debug'[0']]]-H4477)</f>
        <v>-0.54531041473804298</v>
      </c>
    </row>
    <row r="4479" spans="1:8" x14ac:dyDescent="0.25">
      <c r="A4479">
        <v>8946</v>
      </c>
      <c r="B4479">
        <v>0</v>
      </c>
      <c r="C4479">
        <v>-1</v>
      </c>
      <c r="D4479">
        <v>-3</v>
      </c>
      <c r="E4479">
        <v>-1</v>
      </c>
      <c r="F4479">
        <v>-1</v>
      </c>
      <c r="G4479">
        <v>0</v>
      </c>
      <c r="H4479" s="2">
        <f>H4478+$H$2*(Table1[[#This Row],[debug'[0']]]-H4478)</f>
        <v>-0.4939161189520318</v>
      </c>
    </row>
    <row r="4480" spans="1:8" x14ac:dyDescent="0.25">
      <c r="A4480">
        <v>8948</v>
      </c>
      <c r="B4480">
        <v>1</v>
      </c>
      <c r="C4480">
        <v>-1</v>
      </c>
      <c r="D4480">
        <v>-3</v>
      </c>
      <c r="E4480">
        <v>-1</v>
      </c>
      <c r="F4480">
        <v>-1</v>
      </c>
      <c r="G4480">
        <v>0</v>
      </c>
      <c r="H4480" s="2">
        <f>H4479+$H$2*(Table1[[#This Row],[debug'[0']]]-H4479)</f>
        <v>-0.35311784182065942</v>
      </c>
    </row>
    <row r="4481" spans="1:8" x14ac:dyDescent="0.25">
      <c r="A4481">
        <v>8950</v>
      </c>
      <c r="B4481">
        <v>2</v>
      </c>
      <c r="C4481">
        <v>0</v>
      </c>
      <c r="D4481">
        <v>-2</v>
      </c>
      <c r="E4481">
        <v>-1</v>
      </c>
      <c r="F4481">
        <v>-1</v>
      </c>
      <c r="G4481">
        <v>0</v>
      </c>
      <c r="H4481" s="2">
        <f>H4480+$H$2*(Table1[[#This Row],[debug'[0']]]-H4480)</f>
        <v>-0.13134171007381384</v>
      </c>
    </row>
    <row r="4482" spans="1:8" x14ac:dyDescent="0.25">
      <c r="A4482">
        <v>8952</v>
      </c>
      <c r="B4482">
        <v>1</v>
      </c>
      <c r="C4482">
        <v>1</v>
      </c>
      <c r="D4482">
        <v>0</v>
      </c>
      <c r="E4482">
        <v>-1</v>
      </c>
      <c r="F4482">
        <v>-1</v>
      </c>
      <c r="G4482">
        <v>0</v>
      </c>
      <c r="H4482" s="2">
        <f>H4481+$H$2*(Table1[[#This Row],[debug'[0']]]-H4481)</f>
        <v>-2.4715265921785634E-2</v>
      </c>
    </row>
    <row r="4483" spans="1:8" x14ac:dyDescent="0.25">
      <c r="A4483">
        <v>8954</v>
      </c>
      <c r="B4483">
        <v>3</v>
      </c>
      <c r="C4483">
        <v>1</v>
      </c>
      <c r="D4483">
        <v>1</v>
      </c>
      <c r="E4483">
        <v>0</v>
      </c>
      <c r="F4483">
        <v>-1</v>
      </c>
      <c r="G4483">
        <v>1</v>
      </c>
      <c r="H4483" s="2">
        <f>H4482+$H$2*(Table1[[#This Row],[debug'[0']]]-H4482)</f>
        <v>0.26035743183683774</v>
      </c>
    </row>
    <row r="4484" spans="1:8" x14ac:dyDescent="0.25">
      <c r="A4484">
        <v>8956</v>
      </c>
      <c r="B4484">
        <v>1</v>
      </c>
      <c r="C4484">
        <v>3</v>
      </c>
      <c r="D4484">
        <v>0</v>
      </c>
      <c r="E4484">
        <v>0</v>
      </c>
      <c r="F4484">
        <v>-1</v>
      </c>
      <c r="G4484">
        <v>1</v>
      </c>
      <c r="H4484" s="2">
        <f>H4483+$H$2*(Table1[[#This Row],[debug'[0']]]-H4483)</f>
        <v>0.33006710158954811</v>
      </c>
    </row>
    <row r="4485" spans="1:8" x14ac:dyDescent="0.25">
      <c r="A4485">
        <v>8958</v>
      </c>
      <c r="B4485">
        <v>0</v>
      </c>
      <c r="C4485">
        <v>1</v>
      </c>
      <c r="D4485">
        <v>0</v>
      </c>
      <c r="E4485">
        <v>0</v>
      </c>
      <c r="F4485">
        <v>-1</v>
      </c>
      <c r="G4485">
        <v>1</v>
      </c>
      <c r="H4485" s="2">
        <f>H4484+$H$2*(Table1[[#This Row],[debug'[0']]]-H4484)</f>
        <v>0.2989590101431861</v>
      </c>
    </row>
    <row r="4486" spans="1:8" x14ac:dyDescent="0.25">
      <c r="A4486">
        <v>8960</v>
      </c>
      <c r="B4486">
        <v>-1</v>
      </c>
      <c r="C4486">
        <v>1</v>
      </c>
      <c r="D4486">
        <v>1</v>
      </c>
      <c r="E4486">
        <v>0</v>
      </c>
      <c r="F4486">
        <v>-1</v>
      </c>
      <c r="G4486">
        <v>1</v>
      </c>
      <c r="H4486" s="2">
        <f>H4485+$H$2*(Table1[[#This Row],[debug'[0']]]-H4485)</f>
        <v>0.176535007635783</v>
      </c>
    </row>
    <row r="4487" spans="1:8" x14ac:dyDescent="0.25">
      <c r="A4487">
        <v>8962</v>
      </c>
      <c r="B4487">
        <v>0</v>
      </c>
      <c r="C4487">
        <v>-1</v>
      </c>
      <c r="D4487">
        <v>-2</v>
      </c>
      <c r="E4487">
        <v>0</v>
      </c>
      <c r="F4487">
        <v>-1</v>
      </c>
      <c r="G4487">
        <v>0</v>
      </c>
      <c r="H4487" s="2">
        <f>H4486+$H$2*(Table1[[#This Row],[debug'[0']]]-H4486)</f>
        <v>0.15989697514308318</v>
      </c>
    </row>
    <row r="4488" spans="1:8" x14ac:dyDescent="0.25">
      <c r="A4488">
        <v>8964</v>
      </c>
      <c r="B4488">
        <v>1</v>
      </c>
      <c r="C4488">
        <v>-1</v>
      </c>
      <c r="D4488">
        <v>-1</v>
      </c>
      <c r="E4488">
        <v>0</v>
      </c>
      <c r="F4488">
        <v>-1</v>
      </c>
      <c r="G4488">
        <v>0</v>
      </c>
      <c r="H4488" s="2">
        <f>H4487+$H$2*(Table1[[#This Row],[debug'[0']]]-H4487)</f>
        <v>0.23907481987755477</v>
      </c>
    </row>
    <row r="4489" spans="1:8" x14ac:dyDescent="0.25">
      <c r="A4489">
        <v>8966</v>
      </c>
      <c r="B4489">
        <v>1</v>
      </c>
      <c r="C4489">
        <v>-1</v>
      </c>
      <c r="D4489">
        <v>-1</v>
      </c>
      <c r="E4489">
        <v>0</v>
      </c>
      <c r="F4489">
        <v>-1</v>
      </c>
      <c r="G4489">
        <v>0</v>
      </c>
      <c r="H4489" s="2">
        <f>H4488+$H$2*(Table1[[#This Row],[debug'[0']]]-H4488)</f>
        <v>0.31079032855167971</v>
      </c>
    </row>
    <row r="4490" spans="1:8" x14ac:dyDescent="0.25">
      <c r="A4490">
        <v>8968</v>
      </c>
      <c r="B4490">
        <v>3</v>
      </c>
      <c r="C4490">
        <v>0</v>
      </c>
      <c r="D4490">
        <v>-1</v>
      </c>
      <c r="E4490">
        <v>1</v>
      </c>
      <c r="F4490">
        <v>-1</v>
      </c>
      <c r="G4490">
        <v>0</v>
      </c>
      <c r="H4490" s="2">
        <f>H4489+$H$2*(Table1[[#This Row],[debug'[0']]]-H4489)</f>
        <v>0.56424236898521962</v>
      </c>
    </row>
    <row r="4491" spans="1:8" x14ac:dyDescent="0.25">
      <c r="A4491">
        <v>8970</v>
      </c>
      <c r="B4491">
        <v>2</v>
      </c>
      <c r="C4491">
        <v>2</v>
      </c>
      <c r="D4491">
        <v>0</v>
      </c>
      <c r="E4491">
        <v>1</v>
      </c>
      <c r="F4491">
        <v>0</v>
      </c>
      <c r="G4491">
        <v>0</v>
      </c>
      <c r="H4491" s="2">
        <f>H4490+$H$2*(Table1[[#This Row],[debug'[0']]]-H4490)</f>
        <v>0.69955933776316515</v>
      </c>
    </row>
    <row r="4492" spans="1:8" x14ac:dyDescent="0.25">
      <c r="A4492">
        <v>8972</v>
      </c>
      <c r="B4492">
        <v>2</v>
      </c>
      <c r="C4492">
        <v>2</v>
      </c>
      <c r="D4492">
        <v>1</v>
      </c>
      <c r="E4492">
        <v>1</v>
      </c>
      <c r="F4492">
        <v>0</v>
      </c>
      <c r="G4492">
        <v>0</v>
      </c>
      <c r="H4492" s="2">
        <f>H4491+$H$2*(Table1[[#This Row],[debug'[0']]]-H4491)</f>
        <v>0.82212298269054573</v>
      </c>
    </row>
    <row r="4493" spans="1:8" x14ac:dyDescent="0.25">
      <c r="A4493">
        <v>8974</v>
      </c>
      <c r="B4493">
        <v>1</v>
      </c>
      <c r="C4493">
        <v>2</v>
      </c>
      <c r="D4493">
        <v>1</v>
      </c>
      <c r="E4493">
        <v>1</v>
      </c>
      <c r="F4493">
        <v>0</v>
      </c>
      <c r="G4493">
        <v>0</v>
      </c>
      <c r="H4493" s="2">
        <f>H4492+$H$2*(Table1[[#This Row],[debug'[0']]]-H4492)</f>
        <v>0.83888749661520112</v>
      </c>
    </row>
    <row r="4494" spans="1:8" x14ac:dyDescent="0.25">
      <c r="A4494">
        <v>8976</v>
      </c>
      <c r="B4494">
        <v>0</v>
      </c>
      <c r="C4494">
        <v>2</v>
      </c>
      <c r="D4494">
        <v>0</v>
      </c>
      <c r="E4494">
        <v>1</v>
      </c>
      <c r="F4494">
        <v>0</v>
      </c>
      <c r="G4494">
        <v>0</v>
      </c>
      <c r="H4494" s="2">
        <f>H4493+$H$2*(Table1[[#This Row],[debug'[0']]]-H4493)</f>
        <v>0.75982421271856171</v>
      </c>
    </row>
    <row r="4495" spans="1:8" x14ac:dyDescent="0.25">
      <c r="A4495">
        <v>8978</v>
      </c>
      <c r="B4495">
        <v>0</v>
      </c>
      <c r="C4495">
        <v>1</v>
      </c>
      <c r="D4495">
        <v>0</v>
      </c>
      <c r="E4495">
        <v>1</v>
      </c>
      <c r="F4495">
        <v>0</v>
      </c>
      <c r="G4495">
        <v>0</v>
      </c>
      <c r="H4495" s="2">
        <f>H4494+$H$2*(Table1[[#This Row],[debug'[0']]]-H4494)</f>
        <v>0.68821246777767331</v>
      </c>
    </row>
    <row r="4496" spans="1:8" x14ac:dyDescent="0.25">
      <c r="A4496">
        <v>8980</v>
      </c>
      <c r="B4496">
        <v>0</v>
      </c>
      <c r="C4496">
        <v>0</v>
      </c>
      <c r="D4496">
        <v>-1</v>
      </c>
      <c r="E4496">
        <v>1</v>
      </c>
      <c r="F4496">
        <v>0</v>
      </c>
      <c r="G4496">
        <v>0</v>
      </c>
      <c r="H4496" s="2">
        <f>H4495+$H$2*(Table1[[#This Row],[debug'[0']]]-H4495)</f>
        <v>0.62334997079129606</v>
      </c>
    </row>
    <row r="4497" spans="1:8" x14ac:dyDescent="0.25">
      <c r="A4497">
        <v>8982</v>
      </c>
      <c r="B4497">
        <v>0</v>
      </c>
      <c r="C4497">
        <v>-1</v>
      </c>
      <c r="D4497">
        <v>-2</v>
      </c>
      <c r="E4497">
        <v>1</v>
      </c>
      <c r="F4497">
        <v>0</v>
      </c>
      <c r="G4497">
        <v>0</v>
      </c>
      <c r="H4497" s="2">
        <f>H4496+$H$2*(Table1[[#This Row],[debug'[0']]]-H4496)</f>
        <v>0.56460062012569567</v>
      </c>
    </row>
    <row r="4498" spans="1:8" x14ac:dyDescent="0.25">
      <c r="A4498">
        <v>8984</v>
      </c>
      <c r="B4498">
        <v>1</v>
      </c>
      <c r="C4498">
        <v>-1</v>
      </c>
      <c r="D4498">
        <v>-2</v>
      </c>
      <c r="E4498">
        <v>1</v>
      </c>
      <c r="F4498">
        <v>0</v>
      </c>
      <c r="G4498">
        <v>0</v>
      </c>
      <c r="H4498" s="2">
        <f>H4497+$H$2*(Table1[[#This Row],[debug'[0']]]-H4497)</f>
        <v>0.60563604492141565</v>
      </c>
    </row>
    <row r="4499" spans="1:8" x14ac:dyDescent="0.25">
      <c r="A4499">
        <v>8986</v>
      </c>
      <c r="B4499">
        <v>1</v>
      </c>
      <c r="C4499">
        <v>0</v>
      </c>
      <c r="D4499">
        <v>-3</v>
      </c>
      <c r="E4499">
        <v>1</v>
      </c>
      <c r="F4499">
        <v>0</v>
      </c>
      <c r="G4499">
        <v>0</v>
      </c>
      <c r="H4499" s="2">
        <f>H4498+$H$2*(Table1[[#This Row],[debug'[0']]]-H4498)</f>
        <v>0.64280397204488049</v>
      </c>
    </row>
    <row r="4500" spans="1:8" x14ac:dyDescent="0.25">
      <c r="A4500">
        <v>8988</v>
      </c>
      <c r="B4500">
        <v>1</v>
      </c>
      <c r="C4500">
        <v>1</v>
      </c>
      <c r="D4500">
        <v>-3</v>
      </c>
      <c r="E4500">
        <v>1</v>
      </c>
      <c r="F4500">
        <v>0</v>
      </c>
      <c r="G4500">
        <v>-1</v>
      </c>
      <c r="H4500" s="2">
        <f>H4499+$H$2*(Table1[[#This Row],[debug'[0']]]-H4499)</f>
        <v>0.67646890456433817</v>
      </c>
    </row>
    <row r="4501" spans="1:8" x14ac:dyDescent="0.25">
      <c r="A4501">
        <v>8990</v>
      </c>
      <c r="B4501">
        <v>0</v>
      </c>
      <c r="C4501">
        <v>2</v>
      </c>
      <c r="D4501">
        <v>-2</v>
      </c>
      <c r="E4501">
        <v>1</v>
      </c>
      <c r="F4501">
        <v>0</v>
      </c>
      <c r="G4501">
        <v>-1</v>
      </c>
      <c r="H4501" s="2">
        <f>H4500+$H$2*(Table1[[#This Row],[debug'[0']]]-H4500)</f>
        <v>0.61271321233550036</v>
      </c>
    </row>
    <row r="4502" spans="1:8" x14ac:dyDescent="0.25">
      <c r="A4502">
        <v>8992</v>
      </c>
      <c r="B4502">
        <v>0</v>
      </c>
      <c r="C4502">
        <v>2</v>
      </c>
      <c r="D4502">
        <v>-1</v>
      </c>
      <c r="E4502">
        <v>1</v>
      </c>
      <c r="F4502">
        <v>1</v>
      </c>
      <c r="G4502">
        <v>0</v>
      </c>
      <c r="H4502" s="2">
        <f>H4501+$H$2*(Table1[[#This Row],[debug'[0']]]-H4501)</f>
        <v>0.554966352536582</v>
      </c>
    </row>
    <row r="4503" spans="1:8" x14ac:dyDescent="0.25">
      <c r="A4503">
        <v>8994</v>
      </c>
      <c r="B4503">
        <v>1</v>
      </c>
      <c r="C4503">
        <v>2</v>
      </c>
      <c r="D4503">
        <v>-1</v>
      </c>
      <c r="E4503">
        <v>1</v>
      </c>
      <c r="F4503">
        <v>1</v>
      </c>
      <c r="G4503">
        <v>-1</v>
      </c>
      <c r="H4503" s="2">
        <f>H4502+$H$2*(Table1[[#This Row],[debug'[0']]]-H4502)</f>
        <v>0.59690978566072228</v>
      </c>
    </row>
    <row r="4504" spans="1:8" x14ac:dyDescent="0.25">
      <c r="A4504">
        <v>8996</v>
      </c>
      <c r="B4504">
        <v>0</v>
      </c>
      <c r="C4504">
        <v>1</v>
      </c>
      <c r="D4504">
        <v>-1</v>
      </c>
      <c r="E4504">
        <v>1</v>
      </c>
      <c r="F4504">
        <v>1</v>
      </c>
      <c r="G4504">
        <v>-1</v>
      </c>
      <c r="H4504" s="2">
        <f>H4503+$H$2*(Table1[[#This Row],[debug'[0']]]-H4503)</f>
        <v>0.54065236373609482</v>
      </c>
    </row>
    <row r="4505" spans="1:8" x14ac:dyDescent="0.25">
      <c r="A4505">
        <v>8998</v>
      </c>
      <c r="B4505">
        <v>1</v>
      </c>
      <c r="C4505">
        <v>1</v>
      </c>
      <c r="D4505">
        <v>-1</v>
      </c>
      <c r="E4505">
        <v>1</v>
      </c>
      <c r="F4505">
        <v>1</v>
      </c>
      <c r="G4505">
        <v>-1</v>
      </c>
      <c r="H4505" s="2">
        <f>H4504+$H$2*(Table1[[#This Row],[debug'[0']]]-H4504)</f>
        <v>0.58394485852201039</v>
      </c>
    </row>
    <row r="4506" spans="1:8" x14ac:dyDescent="0.25">
      <c r="A4506">
        <v>9000</v>
      </c>
      <c r="B4506">
        <v>1</v>
      </c>
      <c r="C4506">
        <v>0</v>
      </c>
      <c r="D4506">
        <v>-2</v>
      </c>
      <c r="E4506">
        <v>1</v>
      </c>
      <c r="F4506">
        <v>0</v>
      </c>
      <c r="G4506">
        <v>-1</v>
      </c>
      <c r="H4506" s="2">
        <f>H4505+$H$2*(Table1[[#This Row],[debug'[0']]]-H4505)</f>
        <v>0.62315713180067578</v>
      </c>
    </row>
    <row r="4507" spans="1:8" x14ac:dyDescent="0.25">
      <c r="A4507">
        <v>9002</v>
      </c>
      <c r="B4507">
        <v>1</v>
      </c>
      <c r="C4507">
        <v>-2</v>
      </c>
      <c r="D4507">
        <v>-3</v>
      </c>
      <c r="E4507">
        <v>1</v>
      </c>
      <c r="F4507">
        <v>0</v>
      </c>
      <c r="G4507">
        <v>-1</v>
      </c>
      <c r="H4507" s="2">
        <f>H4506+$H$2*(Table1[[#This Row],[debug'[0']]]-H4506)</f>
        <v>0.65867373538945684</v>
      </c>
    </row>
    <row r="4508" spans="1:8" x14ac:dyDescent="0.25">
      <c r="A4508">
        <v>9004</v>
      </c>
      <c r="B4508">
        <v>2</v>
      </c>
      <c r="C4508">
        <v>-2</v>
      </c>
      <c r="D4508">
        <v>-2</v>
      </c>
      <c r="E4508">
        <v>1</v>
      </c>
      <c r="F4508">
        <v>0</v>
      </c>
      <c r="G4508">
        <v>-1</v>
      </c>
      <c r="H4508" s="2">
        <f>H4507+$H$2*(Table1[[#This Row],[debug'[0']]]-H4507)</f>
        <v>0.78509075755848245</v>
      </c>
    </row>
    <row r="4509" spans="1:8" x14ac:dyDescent="0.25">
      <c r="A4509">
        <v>9006</v>
      </c>
      <c r="B4509">
        <v>1</v>
      </c>
      <c r="C4509">
        <v>-2</v>
      </c>
      <c r="D4509">
        <v>-2</v>
      </c>
      <c r="E4509">
        <v>1</v>
      </c>
      <c r="F4509">
        <v>0</v>
      </c>
      <c r="G4509">
        <v>-1</v>
      </c>
      <c r="H4509" s="2">
        <f>H4508+$H$2*(Table1[[#This Row],[debug'[0']]]-H4508)</f>
        <v>0.80534547647576704</v>
      </c>
    </row>
    <row r="4510" spans="1:8" x14ac:dyDescent="0.25">
      <c r="A4510">
        <v>9008</v>
      </c>
      <c r="B4510">
        <v>2</v>
      </c>
      <c r="C4510">
        <v>-2</v>
      </c>
      <c r="D4510">
        <v>-2</v>
      </c>
      <c r="E4510">
        <v>1</v>
      </c>
      <c r="F4510">
        <v>0</v>
      </c>
      <c r="G4510">
        <v>-1</v>
      </c>
      <c r="H4510" s="2">
        <f>H4509+$H$2*(Table1[[#This Row],[debug'[0']]]-H4509)</f>
        <v>0.91793901271621337</v>
      </c>
    </row>
    <row r="4511" spans="1:8" x14ac:dyDescent="0.25">
      <c r="A4511">
        <v>9010</v>
      </c>
      <c r="B4511">
        <v>1</v>
      </c>
      <c r="C4511">
        <v>-1</v>
      </c>
      <c r="D4511">
        <v>-2</v>
      </c>
      <c r="E4511">
        <v>1</v>
      </c>
      <c r="F4511">
        <v>0</v>
      </c>
      <c r="G4511">
        <v>-1</v>
      </c>
      <c r="H4511" s="2">
        <f>H4510+$H$2*(Table1[[#This Row],[debug'[0']]]-H4510)</f>
        <v>0.92567307856012548</v>
      </c>
    </row>
    <row r="4512" spans="1:8" x14ac:dyDescent="0.25">
      <c r="A4512">
        <v>9012</v>
      </c>
      <c r="B4512">
        <v>-1</v>
      </c>
      <c r="C4512">
        <v>-1</v>
      </c>
      <c r="D4512">
        <v>-1</v>
      </c>
      <c r="E4512">
        <v>1</v>
      </c>
      <c r="F4512">
        <v>0</v>
      </c>
      <c r="G4512">
        <v>-1</v>
      </c>
      <c r="H4512" s="2">
        <f>H4511+$H$2*(Table1[[#This Row],[debug'[0']]]-H4511)</f>
        <v>0.74418266665552157</v>
      </c>
    </row>
    <row r="4513" spans="1:8" x14ac:dyDescent="0.25">
      <c r="A4513">
        <v>9014</v>
      </c>
      <c r="B4513">
        <v>-1</v>
      </c>
      <c r="C4513">
        <v>0</v>
      </c>
      <c r="D4513">
        <v>0</v>
      </c>
      <c r="E4513">
        <v>1</v>
      </c>
      <c r="F4513">
        <v>0</v>
      </c>
      <c r="G4513">
        <v>-1</v>
      </c>
      <c r="H4513" s="2">
        <f>H4512+$H$2*(Table1[[#This Row],[debug'[0']]]-H4512)</f>
        <v>0.57979732309301235</v>
      </c>
    </row>
    <row r="4514" spans="1:8" x14ac:dyDescent="0.25">
      <c r="A4514">
        <v>9016</v>
      </c>
      <c r="B4514">
        <v>-3</v>
      </c>
      <c r="C4514">
        <v>0</v>
      </c>
      <c r="D4514">
        <v>0</v>
      </c>
      <c r="E4514">
        <v>0</v>
      </c>
      <c r="F4514">
        <v>0</v>
      </c>
      <c r="G4514">
        <v>-1</v>
      </c>
      <c r="H4514" s="2">
        <f>H4513+$H$2*(Table1[[#This Row],[debug'[0']]]-H4513)</f>
        <v>0.24240937394592993</v>
      </c>
    </row>
    <row r="4515" spans="1:8" x14ac:dyDescent="0.25">
      <c r="A4515">
        <v>9018</v>
      </c>
      <c r="B4515">
        <v>-2</v>
      </c>
      <c r="C4515">
        <v>-1</v>
      </c>
      <c r="D4515">
        <v>-1</v>
      </c>
      <c r="E4515">
        <v>1</v>
      </c>
      <c r="F4515">
        <v>0</v>
      </c>
      <c r="G4515">
        <v>-1</v>
      </c>
      <c r="H4515" s="2">
        <f>H4514+$H$2*(Table1[[#This Row],[debug'[0']]]-H4514)</f>
        <v>3.1067269480047316E-2</v>
      </c>
    </row>
    <row r="4516" spans="1:8" x14ac:dyDescent="0.25">
      <c r="A4516">
        <v>9020</v>
      </c>
      <c r="B4516">
        <v>-2</v>
      </c>
      <c r="C4516">
        <v>-1</v>
      </c>
      <c r="D4516">
        <v>-1</v>
      </c>
      <c r="E4516">
        <v>0</v>
      </c>
      <c r="F4516">
        <v>0</v>
      </c>
      <c r="G4516">
        <v>-1</v>
      </c>
      <c r="H4516" s="2">
        <f>H4515+$H$2*(Table1[[#This Row],[debug'[0']]]-H4515)</f>
        <v>-0.16035631090230859</v>
      </c>
    </row>
    <row r="4517" spans="1:8" x14ac:dyDescent="0.25">
      <c r="A4517">
        <v>9022</v>
      </c>
      <c r="B4517">
        <v>-1</v>
      </c>
      <c r="C4517">
        <v>-2</v>
      </c>
      <c r="D4517">
        <v>-1</v>
      </c>
      <c r="E4517">
        <v>0</v>
      </c>
      <c r="F4517">
        <v>0</v>
      </c>
      <c r="G4517">
        <v>-1</v>
      </c>
      <c r="H4517" s="2">
        <f>H4516+$H$2*(Table1[[#This Row],[debug'[0']]]-H4516)</f>
        <v>-0.23949086426137878</v>
      </c>
    </row>
    <row r="4518" spans="1:8" x14ac:dyDescent="0.25">
      <c r="A4518">
        <v>9024</v>
      </c>
      <c r="B4518">
        <v>0</v>
      </c>
      <c r="C4518">
        <v>-1</v>
      </c>
      <c r="D4518">
        <v>0</v>
      </c>
      <c r="E4518">
        <v>0</v>
      </c>
      <c r="F4518">
        <v>0</v>
      </c>
      <c r="G4518">
        <v>-1</v>
      </c>
      <c r="H4518" s="2">
        <f>H4517+$H$2*(Table1[[#This Row],[debug'[0']]]-H4517)</f>
        <v>-0.21691938206841624</v>
      </c>
    </row>
    <row r="4519" spans="1:8" x14ac:dyDescent="0.25">
      <c r="A4519">
        <v>9026</v>
      </c>
      <c r="B4519">
        <v>1</v>
      </c>
      <c r="C4519">
        <v>-1</v>
      </c>
      <c r="D4519">
        <v>1</v>
      </c>
      <c r="E4519">
        <v>0</v>
      </c>
      <c r="F4519">
        <v>0</v>
      </c>
      <c r="G4519">
        <v>-1</v>
      </c>
      <c r="H4519" s="2">
        <f>H4518+$H$2*(Table1[[#This Row],[debug'[0']]]-H4518)</f>
        <v>-0.10222743234690122</v>
      </c>
    </row>
    <row r="4520" spans="1:8" x14ac:dyDescent="0.25">
      <c r="A4520">
        <v>9028</v>
      </c>
      <c r="B4520">
        <v>-2</v>
      </c>
      <c r="C4520">
        <v>-1</v>
      </c>
      <c r="D4520">
        <v>1</v>
      </c>
      <c r="E4520">
        <v>0</v>
      </c>
      <c r="F4520">
        <v>0</v>
      </c>
      <c r="G4520">
        <v>-1</v>
      </c>
      <c r="H4520" s="2">
        <f>H4519+$H$2*(Table1[[#This Row],[debug'[0']]]-H4519)</f>
        <v>-0.28108828304859762</v>
      </c>
    </row>
    <row r="4521" spans="1:8" x14ac:dyDescent="0.25">
      <c r="A4521">
        <v>9030</v>
      </c>
      <c r="B4521">
        <v>-6</v>
      </c>
      <c r="C4521">
        <v>0</v>
      </c>
      <c r="D4521">
        <v>2</v>
      </c>
      <c r="E4521">
        <v>-1</v>
      </c>
      <c r="F4521">
        <v>0</v>
      </c>
      <c r="G4521">
        <v>-1</v>
      </c>
      <c r="H4521" s="2">
        <f>H4520+$H$2*(Table1[[#This Row],[debug'[0']]]-H4520)</f>
        <v>-0.820083014143691</v>
      </c>
    </row>
    <row r="4522" spans="1:8" x14ac:dyDescent="0.25">
      <c r="A4522">
        <v>9032</v>
      </c>
      <c r="B4522">
        <v>-6</v>
      </c>
      <c r="C4522">
        <v>-1</v>
      </c>
      <c r="D4522">
        <v>2</v>
      </c>
      <c r="E4522">
        <v>-1</v>
      </c>
      <c r="F4522">
        <v>0</v>
      </c>
      <c r="G4522">
        <v>-1</v>
      </c>
      <c r="H4522" s="2">
        <f>H4521+$H$2*(Table1[[#This Row],[debug'[0']]]-H4521)</f>
        <v>-1.3082786886128259</v>
      </c>
    </row>
    <row r="4523" spans="1:8" x14ac:dyDescent="0.25">
      <c r="A4523">
        <v>9034</v>
      </c>
      <c r="B4523">
        <v>-6</v>
      </c>
      <c r="C4523">
        <v>0</v>
      </c>
      <c r="D4523">
        <v>2</v>
      </c>
      <c r="E4523">
        <v>-1</v>
      </c>
      <c r="F4523">
        <v>0</v>
      </c>
      <c r="G4523">
        <v>-1</v>
      </c>
      <c r="H4523" s="2">
        <f>H4522+$H$2*(Table1[[#This Row],[debug'[0']]]-H4522)</f>
        <v>-1.7504630047491645</v>
      </c>
    </row>
    <row r="4524" spans="1:8" x14ac:dyDescent="0.25">
      <c r="A4524">
        <v>9036</v>
      </c>
      <c r="B4524">
        <v>-5</v>
      </c>
      <c r="C4524">
        <v>0</v>
      </c>
      <c r="D4524">
        <v>2</v>
      </c>
      <c r="E4524">
        <v>-1</v>
      </c>
      <c r="F4524">
        <v>0</v>
      </c>
      <c r="G4524">
        <v>-1</v>
      </c>
      <c r="H4524" s="2">
        <f>H4523+$H$2*(Table1[[#This Row],[debug'[0']]]-H4523)</f>
        <v>-2.0567246513046129</v>
      </c>
    </row>
    <row r="4525" spans="1:8" x14ac:dyDescent="0.25">
      <c r="A4525">
        <v>9038</v>
      </c>
      <c r="B4525">
        <v>-4</v>
      </c>
      <c r="C4525">
        <v>0</v>
      </c>
      <c r="D4525">
        <v>3</v>
      </c>
      <c r="E4525">
        <v>-1</v>
      </c>
      <c r="F4525">
        <v>0</v>
      </c>
      <c r="G4525">
        <v>-1</v>
      </c>
      <c r="H4525" s="2">
        <f>H4524+$H$2*(Table1[[#This Row],[debug'[0']]]-H4524)</f>
        <v>-2.23987403808552</v>
      </c>
    </row>
    <row r="4526" spans="1:8" x14ac:dyDescent="0.25">
      <c r="A4526">
        <v>9040</v>
      </c>
      <c r="B4526">
        <v>-3</v>
      </c>
      <c r="C4526">
        <v>0</v>
      </c>
      <c r="D4526">
        <v>3</v>
      </c>
      <c r="E4526">
        <v>-1</v>
      </c>
      <c r="F4526">
        <v>0</v>
      </c>
      <c r="G4526">
        <v>-1</v>
      </c>
      <c r="H4526" s="2">
        <f>H4525+$H$2*(Table1[[#This Row],[debug'[0']]]-H4525)</f>
        <v>-2.311514222218122</v>
      </c>
    </row>
    <row r="4527" spans="1:8" x14ac:dyDescent="0.25">
      <c r="A4527">
        <v>9042</v>
      </c>
      <c r="B4527">
        <v>-3</v>
      </c>
      <c r="C4527">
        <v>0</v>
      </c>
      <c r="D4527">
        <v>3</v>
      </c>
      <c r="E4527">
        <v>-2</v>
      </c>
      <c r="F4527">
        <v>0</v>
      </c>
      <c r="G4527">
        <v>0</v>
      </c>
      <c r="H4527" s="2">
        <f>H4526+$H$2*(Table1[[#This Row],[debug'[0']]]-H4526)</f>
        <v>-2.3764024780655402</v>
      </c>
    </row>
    <row r="4528" spans="1:8" x14ac:dyDescent="0.25">
      <c r="A4528">
        <v>9044</v>
      </c>
      <c r="B4528">
        <v>-3</v>
      </c>
      <c r="C4528">
        <v>1</v>
      </c>
      <c r="D4528">
        <v>3</v>
      </c>
      <c r="E4528">
        <v>-2</v>
      </c>
      <c r="F4528">
        <v>0</v>
      </c>
      <c r="G4528">
        <v>0</v>
      </c>
      <c r="H4528" s="2">
        <f>H4527+$H$2*(Table1[[#This Row],[debug'[0']]]-H4527)</f>
        <v>-2.4351751598767231</v>
      </c>
    </row>
    <row r="4529" spans="1:8" x14ac:dyDescent="0.25">
      <c r="A4529">
        <v>9046</v>
      </c>
      <c r="B4529">
        <v>-4</v>
      </c>
      <c r="C4529">
        <v>1</v>
      </c>
      <c r="D4529">
        <v>4</v>
      </c>
      <c r="E4529">
        <v>-2</v>
      </c>
      <c r="F4529">
        <v>0</v>
      </c>
      <c r="G4529">
        <v>0</v>
      </c>
      <c r="H4529" s="2">
        <f>H4528+$H$2*(Table1[[#This Row],[debug'[0']]]-H4528)</f>
        <v>-2.5826564265333065</v>
      </c>
    </row>
    <row r="4530" spans="1:8" x14ac:dyDescent="0.25">
      <c r="A4530">
        <v>9048</v>
      </c>
      <c r="B4530">
        <v>-5</v>
      </c>
      <c r="C4530">
        <v>1</v>
      </c>
      <c r="D4530">
        <v>4</v>
      </c>
      <c r="E4530">
        <v>-3</v>
      </c>
      <c r="F4530">
        <v>0</v>
      </c>
      <c r="G4530">
        <v>0</v>
      </c>
      <c r="H4530" s="2">
        <f>H4529+$H$2*(Table1[[#This Row],[debug'[0']]]-H4529)</f>
        <v>-2.8104856908814702</v>
      </c>
    </row>
    <row r="4531" spans="1:8" x14ac:dyDescent="0.25">
      <c r="A4531">
        <v>9050</v>
      </c>
      <c r="B4531">
        <v>-5</v>
      </c>
      <c r="C4531">
        <v>1</v>
      </c>
      <c r="D4531">
        <v>3</v>
      </c>
      <c r="E4531">
        <v>-3</v>
      </c>
      <c r="F4531">
        <v>-1</v>
      </c>
      <c r="G4531">
        <v>0</v>
      </c>
      <c r="H4531" s="2">
        <f>H4530+$H$2*(Table1[[#This Row],[debug'[0']]]-H4530)</f>
        <v>-3.0168425529351652</v>
      </c>
    </row>
    <row r="4532" spans="1:8" x14ac:dyDescent="0.25">
      <c r="A4532">
        <v>9052</v>
      </c>
      <c r="B4532">
        <v>-5</v>
      </c>
      <c r="C4532">
        <v>0</v>
      </c>
      <c r="D4532">
        <v>2</v>
      </c>
      <c r="E4532">
        <v>-3</v>
      </c>
      <c r="F4532">
        <v>-1</v>
      </c>
      <c r="G4532">
        <v>0</v>
      </c>
      <c r="H4532" s="2">
        <f>H4531+$H$2*(Table1[[#This Row],[debug'[0']]]-H4531)</f>
        <v>-3.2037507389334885</v>
      </c>
    </row>
    <row r="4533" spans="1:8" x14ac:dyDescent="0.25">
      <c r="A4533">
        <v>9054</v>
      </c>
      <c r="B4533">
        <v>-4</v>
      </c>
      <c r="C4533">
        <v>-1</v>
      </c>
      <c r="D4533">
        <v>3</v>
      </c>
      <c r="E4533">
        <v>-3</v>
      </c>
      <c r="F4533">
        <v>-1</v>
      </c>
      <c r="G4533">
        <v>0</v>
      </c>
      <c r="H4533" s="2">
        <f>H4532+$H$2*(Table1[[#This Row],[debug'[0']]]-H4532)</f>
        <v>-3.2787954638032741</v>
      </c>
    </row>
    <row r="4534" spans="1:8" x14ac:dyDescent="0.25">
      <c r="A4534">
        <v>9056</v>
      </c>
      <c r="B4534">
        <v>-3</v>
      </c>
      <c r="C4534">
        <v>-2</v>
      </c>
      <c r="D4534">
        <v>3</v>
      </c>
      <c r="E4534">
        <v>-3</v>
      </c>
      <c r="F4534">
        <v>-1</v>
      </c>
      <c r="G4534">
        <v>1</v>
      </c>
      <c r="H4534" s="2">
        <f>H4533+$H$2*(Table1[[#This Row],[debug'[0']]]-H4533)</f>
        <v>-3.2525196103751184</v>
      </c>
    </row>
    <row r="4535" spans="1:8" x14ac:dyDescent="0.25">
      <c r="A4535">
        <v>9058</v>
      </c>
      <c r="B4535">
        <v>-2</v>
      </c>
      <c r="C4535">
        <v>-4</v>
      </c>
      <c r="D4535">
        <v>2</v>
      </c>
      <c r="E4535">
        <v>-3</v>
      </c>
      <c r="F4535">
        <v>-1</v>
      </c>
      <c r="G4535">
        <v>1</v>
      </c>
      <c r="H4535" s="2">
        <f>H4534+$H$2*(Table1[[#This Row],[debug'[0']]]-H4534)</f>
        <v>-3.1344724181821699</v>
      </c>
    </row>
    <row r="4536" spans="1:8" x14ac:dyDescent="0.25">
      <c r="A4536">
        <v>9060</v>
      </c>
      <c r="B4536">
        <v>0</v>
      </c>
      <c r="C4536">
        <v>-6</v>
      </c>
      <c r="D4536">
        <v>2</v>
      </c>
      <c r="E4536">
        <v>-3</v>
      </c>
      <c r="F4536">
        <v>-1</v>
      </c>
      <c r="G4536">
        <v>1</v>
      </c>
      <c r="H4536" s="2">
        <f>H4535+$H$2*(Table1[[#This Row],[debug'[0']]]-H4535)</f>
        <v>-2.839055352526942</v>
      </c>
    </row>
    <row r="4537" spans="1:8" x14ac:dyDescent="0.25">
      <c r="A4537">
        <v>9062</v>
      </c>
      <c r="B4537">
        <v>0</v>
      </c>
      <c r="C4537">
        <v>-6</v>
      </c>
      <c r="D4537">
        <v>2</v>
      </c>
      <c r="E4537">
        <v>-3</v>
      </c>
      <c r="F4537">
        <v>-1</v>
      </c>
      <c r="G4537">
        <v>1</v>
      </c>
      <c r="H4537" s="2">
        <f>H4536+$H$2*(Table1[[#This Row],[debug'[0']]]-H4536)</f>
        <v>-2.5714806893679394</v>
      </c>
    </row>
    <row r="4538" spans="1:8" x14ac:dyDescent="0.25">
      <c r="A4538">
        <v>9064</v>
      </c>
      <c r="B4538">
        <v>-1</v>
      </c>
      <c r="C4538">
        <v>-6</v>
      </c>
      <c r="D4538">
        <v>0</v>
      </c>
      <c r="E4538">
        <v>-3</v>
      </c>
      <c r="F4538">
        <v>-1</v>
      </c>
      <c r="G4538">
        <v>1</v>
      </c>
      <c r="H4538" s="2">
        <f>H4537+$H$2*(Table1[[#This Row],[debug'[0']]]-H4537)</f>
        <v>-2.423372123698643</v>
      </c>
    </row>
    <row r="4539" spans="1:8" x14ac:dyDescent="0.25">
      <c r="A4539">
        <v>9066</v>
      </c>
      <c r="B4539">
        <v>0</v>
      </c>
      <c r="C4539">
        <v>-5</v>
      </c>
      <c r="D4539">
        <v>0</v>
      </c>
      <c r="E4539">
        <v>-3</v>
      </c>
      <c r="F4539">
        <v>-1</v>
      </c>
      <c r="G4539">
        <v>1</v>
      </c>
      <c r="H4539" s="2">
        <f>H4538+$H$2*(Table1[[#This Row],[debug'[0']]]-H4538)</f>
        <v>-2.1949746818768645</v>
      </c>
    </row>
    <row r="4540" spans="1:8" x14ac:dyDescent="0.25">
      <c r="A4540">
        <v>9068</v>
      </c>
      <c r="B4540">
        <v>-1</v>
      </c>
      <c r="C4540">
        <v>-3</v>
      </c>
      <c r="D4540">
        <v>-1</v>
      </c>
      <c r="E4540">
        <v>-3</v>
      </c>
      <c r="F4540">
        <v>-1</v>
      </c>
      <c r="G4540">
        <v>1</v>
      </c>
      <c r="H4540" s="2">
        <f>H4539+$H$2*(Table1[[#This Row],[debug'[0']]]-H4539)</f>
        <v>-2.0823509714225596</v>
      </c>
    </row>
    <row r="4541" spans="1:8" x14ac:dyDescent="0.25">
      <c r="A4541">
        <v>9070</v>
      </c>
      <c r="B4541">
        <v>-1</v>
      </c>
      <c r="C4541">
        <v>-1</v>
      </c>
      <c r="D4541">
        <v>-2</v>
      </c>
      <c r="E4541">
        <v>-3</v>
      </c>
      <c r="F4541">
        <v>-1</v>
      </c>
      <c r="G4541">
        <v>1</v>
      </c>
      <c r="H4541" s="2">
        <f>H4540+$H$2*(Table1[[#This Row],[debug'[0']]]-H4540)</f>
        <v>-1.9803417956097529</v>
      </c>
    </row>
    <row r="4542" spans="1:8" x14ac:dyDescent="0.25">
      <c r="A4542">
        <v>9072</v>
      </c>
      <c r="B4542">
        <v>-1</v>
      </c>
      <c r="C4542">
        <v>0</v>
      </c>
      <c r="D4542">
        <v>-3</v>
      </c>
      <c r="E4542">
        <v>-3</v>
      </c>
      <c r="F4542">
        <v>-1</v>
      </c>
      <c r="G4542">
        <v>1</v>
      </c>
      <c r="H4542" s="2">
        <f>H4541+$H$2*(Table1[[#This Row],[debug'[0']]]-H4541)</f>
        <v>-1.887946758116914</v>
      </c>
    </row>
    <row r="4543" spans="1:8" x14ac:dyDescent="0.25">
      <c r="A4543">
        <v>9074</v>
      </c>
      <c r="B4543">
        <v>1</v>
      </c>
      <c r="C4543">
        <v>1</v>
      </c>
      <c r="D4543">
        <v>-3</v>
      </c>
      <c r="E4543">
        <v>-2</v>
      </c>
      <c r="F4543">
        <v>-1</v>
      </c>
      <c r="G4543">
        <v>1</v>
      </c>
      <c r="H4543" s="2">
        <f>H4542+$H$2*(Table1[[#This Row],[debug'[0']]]-H4542)</f>
        <v>-1.6157641885391574</v>
      </c>
    </row>
    <row r="4544" spans="1:8" x14ac:dyDescent="0.25">
      <c r="A4544">
        <v>9076</v>
      </c>
      <c r="B4544">
        <v>1</v>
      </c>
      <c r="C4544">
        <v>1</v>
      </c>
      <c r="D4544">
        <v>-3</v>
      </c>
      <c r="E4544">
        <v>-2</v>
      </c>
      <c r="F4544">
        <v>-1</v>
      </c>
      <c r="G4544">
        <v>1</v>
      </c>
      <c r="H4544" s="2">
        <f>H4543+$H$2*(Table1[[#This Row],[debug'[0']]]-H4543)</f>
        <v>-1.3692342217920208</v>
      </c>
    </row>
    <row r="4545" spans="1:8" x14ac:dyDescent="0.25">
      <c r="A4545">
        <v>9078</v>
      </c>
      <c r="B4545">
        <v>3</v>
      </c>
      <c r="C4545">
        <v>3</v>
      </c>
      <c r="D4545">
        <v>-3</v>
      </c>
      <c r="E4545">
        <v>-2</v>
      </c>
      <c r="F4545">
        <v>-1</v>
      </c>
      <c r="G4545">
        <v>1</v>
      </c>
      <c r="H4545" s="2">
        <f>H4544+$H$2*(Table1[[#This Row],[debug'[0']]]-H4544)</f>
        <v>-0.95744359780217292</v>
      </c>
    </row>
    <row r="4546" spans="1:8" x14ac:dyDescent="0.25">
      <c r="A4546">
        <v>9080</v>
      </c>
      <c r="B4546">
        <v>3</v>
      </c>
      <c r="C4546">
        <v>2</v>
      </c>
      <c r="D4546">
        <v>-3</v>
      </c>
      <c r="E4546">
        <v>-2</v>
      </c>
      <c r="F4546">
        <v>-1</v>
      </c>
      <c r="G4546">
        <v>1</v>
      </c>
      <c r="H4546" s="2">
        <f>H4545+$H$2*(Table1[[#This Row],[debug'[0']]]-H4545)</f>
        <v>-0.58446332578663496</v>
      </c>
    </row>
    <row r="4547" spans="1:8" x14ac:dyDescent="0.25">
      <c r="A4547">
        <v>9082</v>
      </c>
      <c r="B4547">
        <v>2</v>
      </c>
      <c r="C4547">
        <v>2</v>
      </c>
      <c r="D4547">
        <v>-3</v>
      </c>
      <c r="E4547">
        <v>-1</v>
      </c>
      <c r="F4547">
        <v>-1</v>
      </c>
      <c r="G4547">
        <v>1</v>
      </c>
      <c r="H4547" s="2">
        <f>H4546+$H$2*(Table1[[#This Row],[debug'[0']]]-H4546)</f>
        <v>-0.34088339585372884</v>
      </c>
    </row>
    <row r="4548" spans="1:8" x14ac:dyDescent="0.25">
      <c r="A4548">
        <v>9084</v>
      </c>
      <c r="B4548">
        <v>0</v>
      </c>
      <c r="C4548">
        <v>2</v>
      </c>
      <c r="D4548">
        <v>-4</v>
      </c>
      <c r="E4548">
        <v>-1</v>
      </c>
      <c r="F4548">
        <v>-1</v>
      </c>
      <c r="G4548">
        <v>1</v>
      </c>
      <c r="H4548" s="2">
        <f>H4547+$H$2*(Table1[[#This Row],[debug'[0']]]-H4547)</f>
        <v>-0.30875589268938436</v>
      </c>
    </row>
    <row r="4549" spans="1:8" x14ac:dyDescent="0.25">
      <c r="A4549">
        <v>9086</v>
      </c>
      <c r="B4549">
        <v>1</v>
      </c>
      <c r="C4549">
        <v>3</v>
      </c>
      <c r="D4549">
        <v>-5</v>
      </c>
      <c r="E4549">
        <v>-1</v>
      </c>
      <c r="F4549">
        <v>-1</v>
      </c>
      <c r="G4549">
        <v>0</v>
      </c>
      <c r="H4549" s="2">
        <f>H4548+$H$2*(Table1[[#This Row],[debug'[0']]]-H4548)</f>
        <v>-0.18540855575492471</v>
      </c>
    </row>
    <row r="4550" spans="1:8" x14ac:dyDescent="0.25">
      <c r="A4550">
        <v>9088</v>
      </c>
      <c r="B4550">
        <v>-1</v>
      </c>
      <c r="C4550">
        <v>3</v>
      </c>
      <c r="D4550">
        <v>-5</v>
      </c>
      <c r="E4550">
        <v>0</v>
      </c>
      <c r="F4550">
        <v>-1</v>
      </c>
      <c r="G4550">
        <v>0</v>
      </c>
      <c r="H4550" s="2">
        <f>H4549+$H$2*(Table1[[#This Row],[debug'[0']]]-H4549)</f>
        <v>-0.26218199066244752</v>
      </c>
    </row>
    <row r="4551" spans="1:8" x14ac:dyDescent="0.25">
      <c r="A4551">
        <v>9090</v>
      </c>
      <c r="B4551">
        <v>2</v>
      </c>
      <c r="C4551">
        <v>3</v>
      </c>
      <c r="D4551">
        <v>-3</v>
      </c>
      <c r="E4551">
        <v>0</v>
      </c>
      <c r="F4551">
        <v>-1</v>
      </c>
      <c r="G4551">
        <v>0</v>
      </c>
      <c r="H4551" s="2">
        <f>H4550+$H$2*(Table1[[#This Row],[debug'[0']]]-H4550)</f>
        <v>-4.8976360973999156E-2</v>
      </c>
    </row>
    <row r="4552" spans="1:8" x14ac:dyDescent="0.25">
      <c r="A4552">
        <v>9092</v>
      </c>
      <c r="B4552">
        <v>1</v>
      </c>
      <c r="C4552">
        <v>5</v>
      </c>
      <c r="D4552">
        <v>-3</v>
      </c>
      <c r="E4552">
        <v>0</v>
      </c>
      <c r="F4552">
        <v>0</v>
      </c>
      <c r="G4552">
        <v>0</v>
      </c>
      <c r="H4552" s="2">
        <f>H4551+$H$2*(Table1[[#This Row],[debug'[0']]]-H4551)</f>
        <v>4.9887331908758964E-2</v>
      </c>
    </row>
    <row r="4553" spans="1:8" x14ac:dyDescent="0.25">
      <c r="A4553">
        <v>9094</v>
      </c>
      <c r="B4553">
        <v>2</v>
      </c>
      <c r="C4553">
        <v>5</v>
      </c>
      <c r="D4553">
        <v>-2</v>
      </c>
      <c r="E4553">
        <v>0</v>
      </c>
      <c r="F4553">
        <v>0</v>
      </c>
      <c r="G4553">
        <v>0</v>
      </c>
      <c r="H4553" s="2">
        <f>H4552+$H$2*(Table1[[#This Row],[debug'[0']]]-H4552)</f>
        <v>0.23368112086119397</v>
      </c>
    </row>
    <row r="4554" spans="1:8" x14ac:dyDescent="0.25">
      <c r="A4554">
        <v>9096</v>
      </c>
      <c r="B4554">
        <v>2</v>
      </c>
      <c r="C4554">
        <v>6</v>
      </c>
      <c r="D4554">
        <v>-1</v>
      </c>
      <c r="E4554">
        <v>0</v>
      </c>
      <c r="F4554">
        <v>0</v>
      </c>
      <c r="G4554">
        <v>-1</v>
      </c>
      <c r="H4554" s="2">
        <f>H4553+$H$2*(Table1[[#This Row],[debug'[0']]]-H4553)</f>
        <v>0.40015275329917688</v>
      </c>
    </row>
    <row r="4555" spans="1:8" x14ac:dyDescent="0.25">
      <c r="A4555">
        <v>9098</v>
      </c>
      <c r="B4555">
        <v>1</v>
      </c>
      <c r="C4555">
        <v>6</v>
      </c>
      <c r="D4555">
        <v>-1</v>
      </c>
      <c r="E4555">
        <v>0</v>
      </c>
      <c r="F4555">
        <v>1</v>
      </c>
      <c r="G4555">
        <v>-1</v>
      </c>
      <c r="H4555" s="2">
        <f>H4554+$H$2*(Table1[[#This Row],[debug'[0']]]-H4554)</f>
        <v>0.45668702440451797</v>
      </c>
    </row>
    <row r="4556" spans="1:8" x14ac:dyDescent="0.25">
      <c r="A4556">
        <v>9100</v>
      </c>
      <c r="B4556">
        <v>1</v>
      </c>
      <c r="C4556">
        <v>7</v>
      </c>
      <c r="D4556">
        <v>0</v>
      </c>
      <c r="E4556">
        <v>1</v>
      </c>
      <c r="F4556">
        <v>1</v>
      </c>
      <c r="G4556">
        <v>-1</v>
      </c>
      <c r="H4556" s="2">
        <f>H4555+$H$2*(Table1[[#This Row],[debug'[0']]]-H4555)</f>
        <v>0.50789306598644124</v>
      </c>
    </row>
    <row r="4557" spans="1:8" x14ac:dyDescent="0.25">
      <c r="A4557">
        <v>9102</v>
      </c>
      <c r="B4557">
        <v>-1</v>
      </c>
      <c r="C4557">
        <v>7</v>
      </c>
      <c r="D4557">
        <v>1</v>
      </c>
      <c r="E4557">
        <v>1</v>
      </c>
      <c r="F4557">
        <v>2</v>
      </c>
      <c r="G4557">
        <v>-1</v>
      </c>
      <c r="H4557" s="2">
        <f>H4556+$H$2*(Table1[[#This Row],[debug'[0']]]-H4556)</f>
        <v>0.36577749263138148</v>
      </c>
    </row>
    <row r="4558" spans="1:8" x14ac:dyDescent="0.25">
      <c r="A4558">
        <v>9104</v>
      </c>
      <c r="B4558">
        <v>-1</v>
      </c>
      <c r="C4558">
        <v>8</v>
      </c>
      <c r="D4558">
        <v>2</v>
      </c>
      <c r="E4558">
        <v>1</v>
      </c>
      <c r="F4558">
        <v>2</v>
      </c>
      <c r="G4558">
        <v>-1</v>
      </c>
      <c r="H4558" s="2">
        <f>H4557+$H$2*(Table1[[#This Row],[debug'[0']]]-H4557)</f>
        <v>0.23705599651271042</v>
      </c>
    </row>
    <row r="4559" spans="1:8" x14ac:dyDescent="0.25">
      <c r="A4559">
        <v>9106</v>
      </c>
      <c r="B4559">
        <v>-2</v>
      </c>
      <c r="C4559">
        <v>8</v>
      </c>
      <c r="D4559">
        <v>2</v>
      </c>
      <c r="E4559">
        <v>1</v>
      </c>
      <c r="F4559">
        <v>3</v>
      </c>
      <c r="G4559">
        <v>-2</v>
      </c>
      <c r="H4559" s="2">
        <f>H4558+$H$2*(Table1[[#This Row],[debug'[0']]]-H4558)</f>
        <v>2.6218435983310695E-2</v>
      </c>
    </row>
    <row r="4560" spans="1:8" x14ac:dyDescent="0.25">
      <c r="A4560">
        <v>9108</v>
      </c>
      <c r="B4560">
        <v>0</v>
      </c>
      <c r="C4560">
        <v>7</v>
      </c>
      <c r="D4560">
        <v>2</v>
      </c>
      <c r="E4560">
        <v>1</v>
      </c>
      <c r="F4560">
        <v>3</v>
      </c>
      <c r="G4560">
        <v>-2</v>
      </c>
      <c r="H4560" s="2">
        <f>H4559+$H$2*(Table1[[#This Row],[debug'[0']]]-H4559)</f>
        <v>2.3747406607097201E-2</v>
      </c>
    </row>
    <row r="4561" spans="1:8" x14ac:dyDescent="0.25">
      <c r="A4561">
        <v>9110</v>
      </c>
      <c r="B4561">
        <v>-1</v>
      </c>
      <c r="C4561">
        <v>6</v>
      </c>
      <c r="D4561">
        <v>2</v>
      </c>
      <c r="E4561">
        <v>1</v>
      </c>
      <c r="F4561">
        <v>4</v>
      </c>
      <c r="G4561">
        <v>-2</v>
      </c>
      <c r="H4561" s="2">
        <f>H4560+$H$2*(Table1[[#This Row],[debug'[0']]]-H4560)</f>
        <v>-7.2738513344756575E-2</v>
      </c>
    </row>
    <row r="4562" spans="1:8" x14ac:dyDescent="0.25">
      <c r="A4562">
        <v>9112</v>
      </c>
      <c r="B4562">
        <v>1</v>
      </c>
      <c r="C4562">
        <v>6</v>
      </c>
      <c r="D4562">
        <v>3</v>
      </c>
      <c r="E4562">
        <v>1</v>
      </c>
      <c r="F4562">
        <v>4</v>
      </c>
      <c r="G4562">
        <v>-1</v>
      </c>
      <c r="H4562" s="2">
        <f>H4561+$H$2*(Table1[[#This Row],[debug'[0']]]-H4561)</f>
        <v>2.8364709637645133E-2</v>
      </c>
    </row>
    <row r="4563" spans="1:8" x14ac:dyDescent="0.25">
      <c r="A4563">
        <v>9114</v>
      </c>
      <c r="B4563">
        <v>1</v>
      </c>
      <c r="C4563">
        <v>3</v>
      </c>
      <c r="D4563">
        <v>2</v>
      </c>
      <c r="E4563">
        <v>1</v>
      </c>
      <c r="F4563">
        <v>4</v>
      </c>
      <c r="G4563">
        <v>-1</v>
      </c>
      <c r="H4563" s="2">
        <f>H4562+$H$2*(Table1[[#This Row],[debug'[0']]]-H4562)</f>
        <v>0.11993917834277391</v>
      </c>
    </row>
    <row r="4564" spans="1:8" x14ac:dyDescent="0.25">
      <c r="A4564">
        <v>9116</v>
      </c>
      <c r="B4564">
        <v>2</v>
      </c>
      <c r="C4564">
        <v>2</v>
      </c>
      <c r="D4564">
        <v>2</v>
      </c>
      <c r="E4564">
        <v>1</v>
      </c>
      <c r="F4564">
        <v>4</v>
      </c>
      <c r="G4564">
        <v>-1</v>
      </c>
      <c r="H4564" s="2">
        <f>H4563+$H$2*(Table1[[#This Row],[debug'[0']]]-H4563)</f>
        <v>0.29713073631138387</v>
      </c>
    </row>
    <row r="4565" spans="1:8" x14ac:dyDescent="0.25">
      <c r="A4565">
        <v>9118</v>
      </c>
      <c r="B4565">
        <v>1</v>
      </c>
      <c r="C4565">
        <v>-2</v>
      </c>
      <c r="D4565">
        <v>2</v>
      </c>
      <c r="E4565">
        <v>0</v>
      </c>
      <c r="F4565">
        <v>4</v>
      </c>
      <c r="G4565">
        <v>-1</v>
      </c>
      <c r="H4565" s="2">
        <f>H4564+$H$2*(Table1[[#This Row],[debug'[0']]]-H4564)</f>
        <v>0.36337460376853059</v>
      </c>
    </row>
    <row r="4566" spans="1:8" x14ac:dyDescent="0.25">
      <c r="A4566">
        <v>9120</v>
      </c>
      <c r="B4566">
        <v>2</v>
      </c>
      <c r="C4566">
        <v>-2</v>
      </c>
      <c r="D4566">
        <v>2</v>
      </c>
      <c r="E4566">
        <v>0</v>
      </c>
      <c r="F4566">
        <v>4</v>
      </c>
      <c r="G4566">
        <v>0</v>
      </c>
      <c r="H4566" s="2">
        <f>H4565+$H$2*(Table1[[#This Row],[debug'[0']]]-H4565)</f>
        <v>0.51762291341290867</v>
      </c>
    </row>
    <row r="4567" spans="1:8" x14ac:dyDescent="0.25">
      <c r="A4567">
        <v>9122</v>
      </c>
      <c r="B4567">
        <v>0</v>
      </c>
      <c r="C4567">
        <v>-5</v>
      </c>
      <c r="D4567">
        <v>1</v>
      </c>
      <c r="E4567">
        <v>0</v>
      </c>
      <c r="F4567">
        <v>4</v>
      </c>
      <c r="G4567">
        <v>0</v>
      </c>
      <c r="H4567" s="2">
        <f>H4566+$H$2*(Table1[[#This Row],[debug'[0']]]-H4566)</f>
        <v>0.4688381031496765</v>
      </c>
    </row>
    <row r="4568" spans="1:8" x14ac:dyDescent="0.25">
      <c r="A4568">
        <v>9124</v>
      </c>
      <c r="B4568">
        <v>-1</v>
      </c>
      <c r="C4568">
        <v>-4</v>
      </c>
      <c r="D4568">
        <v>0</v>
      </c>
      <c r="E4568">
        <v>0</v>
      </c>
      <c r="F4568">
        <v>4</v>
      </c>
      <c r="G4568">
        <v>0</v>
      </c>
      <c r="H4568" s="2">
        <f>H4567+$H$2*(Table1[[#This Row],[debug'[0']]]-H4567)</f>
        <v>0.33040337332464281</v>
      </c>
    </row>
    <row r="4569" spans="1:8" x14ac:dyDescent="0.25">
      <c r="A4569">
        <v>9126</v>
      </c>
      <c r="B4569">
        <v>-2</v>
      </c>
      <c r="C4569">
        <v>-3</v>
      </c>
      <c r="D4569">
        <v>-1</v>
      </c>
      <c r="E4569">
        <v>0</v>
      </c>
      <c r="F4569">
        <v>4</v>
      </c>
      <c r="G4569">
        <v>0</v>
      </c>
      <c r="H4569" s="2">
        <f>H4568+$H$2*(Table1[[#This Row],[debug'[0']]]-H4568)</f>
        <v>0.11076802979851574</v>
      </c>
    </row>
    <row r="4570" spans="1:8" x14ac:dyDescent="0.25">
      <c r="A4570">
        <v>9128</v>
      </c>
      <c r="B4570">
        <v>0</v>
      </c>
      <c r="C4570">
        <v>-2</v>
      </c>
      <c r="D4570">
        <v>-2</v>
      </c>
      <c r="E4570">
        <v>0</v>
      </c>
      <c r="F4570">
        <v>4</v>
      </c>
      <c r="G4570">
        <v>0</v>
      </c>
      <c r="H4570" s="2">
        <f>H4569+$H$2*(Table1[[#This Row],[debug'[0']]]-H4569)</f>
        <v>0.10032838893848678</v>
      </c>
    </row>
    <row r="4571" spans="1:8" x14ac:dyDescent="0.25">
      <c r="A4571">
        <v>9130</v>
      </c>
      <c r="B4571">
        <v>0</v>
      </c>
      <c r="C4571">
        <v>2</v>
      </c>
      <c r="D4571">
        <v>-3</v>
      </c>
      <c r="E4571">
        <v>0</v>
      </c>
      <c r="F4571">
        <v>3</v>
      </c>
      <c r="G4571">
        <v>0</v>
      </c>
      <c r="H4571" s="2">
        <f>H4570+$H$2*(Table1[[#This Row],[debug'[0']]]-H4570)</f>
        <v>9.0872661049417297E-2</v>
      </c>
    </row>
    <row r="4572" spans="1:8" x14ac:dyDescent="0.25">
      <c r="A4572">
        <v>9132</v>
      </c>
      <c r="B4572">
        <v>2</v>
      </c>
      <c r="C4572">
        <v>2</v>
      </c>
      <c r="D4572">
        <v>-3</v>
      </c>
      <c r="E4572">
        <v>0</v>
      </c>
      <c r="F4572">
        <v>3</v>
      </c>
      <c r="G4572">
        <v>1</v>
      </c>
      <c r="H4572" s="2">
        <f>H4571+$H$2*(Table1[[#This Row],[debug'[0']]]-H4571)</f>
        <v>0.27080367373385472</v>
      </c>
    </row>
    <row r="4573" spans="1:8" x14ac:dyDescent="0.25">
      <c r="A4573">
        <v>9134</v>
      </c>
      <c r="B4573">
        <v>0</v>
      </c>
      <c r="C4573">
        <v>2</v>
      </c>
      <c r="D4573">
        <v>-3</v>
      </c>
      <c r="E4573">
        <v>0</v>
      </c>
      <c r="F4573">
        <v>3</v>
      </c>
      <c r="G4573">
        <v>0</v>
      </c>
      <c r="H4573" s="2">
        <f>H4572+$H$2*(Table1[[#This Row],[debug'[0']]]-H4572)</f>
        <v>0.24528102877483257</v>
      </c>
    </row>
    <row r="4574" spans="1:8" x14ac:dyDescent="0.25">
      <c r="A4574">
        <v>9136</v>
      </c>
      <c r="B4574">
        <v>-1</v>
      </c>
      <c r="C4574">
        <v>1</v>
      </c>
      <c r="D4574">
        <v>-4</v>
      </c>
      <c r="E4574">
        <v>0</v>
      </c>
      <c r="F4574">
        <v>2</v>
      </c>
      <c r="G4574">
        <v>0</v>
      </c>
      <c r="H4574" s="2">
        <f>H4573+$H$2*(Table1[[#This Row],[debug'[0']]]-H4573)</f>
        <v>0.12791605682521995</v>
      </c>
    </row>
    <row r="4575" spans="1:8" x14ac:dyDescent="0.25">
      <c r="A4575">
        <v>9138</v>
      </c>
      <c r="B4575">
        <v>-1</v>
      </c>
      <c r="C4575">
        <v>-1</v>
      </c>
      <c r="D4575">
        <v>-3</v>
      </c>
      <c r="E4575">
        <v>0</v>
      </c>
      <c r="F4575">
        <v>2</v>
      </c>
      <c r="G4575">
        <v>0</v>
      </c>
      <c r="H4575" s="2">
        <f>H4574+$H$2*(Table1[[#This Row],[debug'[0']]]-H4574)</f>
        <v>2.1612472885577591E-2</v>
      </c>
    </row>
    <row r="4576" spans="1:8" x14ac:dyDescent="0.25">
      <c r="A4576">
        <v>9140</v>
      </c>
      <c r="B4576">
        <v>-2</v>
      </c>
      <c r="C4576">
        <v>-2</v>
      </c>
      <c r="D4576">
        <v>-2</v>
      </c>
      <c r="E4576">
        <v>0</v>
      </c>
      <c r="F4576">
        <v>1</v>
      </c>
      <c r="G4576">
        <v>0</v>
      </c>
      <c r="H4576" s="2">
        <f>H4575+$H$2*(Table1[[#This Row],[debug'[0']]]-H4575)</f>
        <v>-0.16892001391110717</v>
      </c>
    </row>
    <row r="4577" spans="1:8" x14ac:dyDescent="0.25">
      <c r="A4577">
        <v>9142</v>
      </c>
      <c r="B4577">
        <v>-2</v>
      </c>
      <c r="C4577">
        <v>-2</v>
      </c>
      <c r="D4577">
        <v>-2</v>
      </c>
      <c r="E4577">
        <v>0</v>
      </c>
      <c r="F4577">
        <v>1</v>
      </c>
      <c r="G4577">
        <v>0</v>
      </c>
      <c r="H4577" s="2">
        <f>H4576+$H$2*(Table1[[#This Row],[debug'[0']]]-H4576)</f>
        <v>-0.34149523688407213</v>
      </c>
    </row>
    <row r="4578" spans="1:8" x14ac:dyDescent="0.25">
      <c r="A4578">
        <v>9144</v>
      </c>
      <c r="B4578">
        <v>-3</v>
      </c>
      <c r="C4578">
        <v>-1</v>
      </c>
      <c r="D4578">
        <v>-1</v>
      </c>
      <c r="E4578">
        <v>0</v>
      </c>
      <c r="F4578">
        <v>1</v>
      </c>
      <c r="G4578">
        <v>0</v>
      </c>
      <c r="H4578" s="2">
        <f>H4577+$H$2*(Table1[[#This Row],[debug'[0']]]-H4577)</f>
        <v>-0.59205340788422633</v>
      </c>
    </row>
    <row r="4579" spans="1:8" x14ac:dyDescent="0.25">
      <c r="A4579">
        <v>9146</v>
      </c>
      <c r="B4579">
        <v>-1</v>
      </c>
      <c r="C4579">
        <v>-2</v>
      </c>
      <c r="D4579">
        <v>-1</v>
      </c>
      <c r="E4579">
        <v>0</v>
      </c>
      <c r="F4579">
        <v>1</v>
      </c>
      <c r="G4579">
        <v>-1</v>
      </c>
      <c r="H4579" s="2">
        <f>H4578+$H$2*(Table1[[#This Row],[debug'[0']]]-H4578)</f>
        <v>-0.63050146838966348</v>
      </c>
    </row>
    <row r="4580" spans="1:8" x14ac:dyDescent="0.25">
      <c r="A4580">
        <v>9148</v>
      </c>
      <c r="B4580">
        <v>-2</v>
      </c>
      <c r="C4580">
        <v>-1</v>
      </c>
      <c r="D4580">
        <v>0</v>
      </c>
      <c r="E4580">
        <v>0</v>
      </c>
      <c r="F4580">
        <v>0</v>
      </c>
      <c r="G4580">
        <v>-1</v>
      </c>
      <c r="H4580" s="2">
        <f>H4579+$H$2*(Table1[[#This Row],[debug'[0']]]-H4579)</f>
        <v>-0.75957366416993477</v>
      </c>
    </row>
    <row r="4581" spans="1:8" x14ac:dyDescent="0.25">
      <c r="A4581">
        <v>9150</v>
      </c>
      <c r="B4581">
        <v>0</v>
      </c>
      <c r="C4581">
        <v>-1</v>
      </c>
      <c r="D4581">
        <v>1</v>
      </c>
      <c r="E4581">
        <v>0</v>
      </c>
      <c r="F4581">
        <v>0</v>
      </c>
      <c r="G4581">
        <v>-1</v>
      </c>
      <c r="H4581" s="2">
        <f>H4580+$H$2*(Table1[[#This Row],[debug'[0']]]-H4580)</f>
        <v>-0.68798553287343833</v>
      </c>
    </row>
    <row r="4582" spans="1:8" x14ac:dyDescent="0.25">
      <c r="A4582">
        <v>9152</v>
      </c>
      <c r="B4582">
        <v>-2</v>
      </c>
      <c r="C4582">
        <v>-1</v>
      </c>
      <c r="D4582">
        <v>2</v>
      </c>
      <c r="E4582">
        <v>-1</v>
      </c>
      <c r="F4582">
        <v>0</v>
      </c>
      <c r="G4582">
        <v>-1</v>
      </c>
      <c r="H4582" s="2">
        <f>H4581+$H$2*(Table1[[#This Row],[debug'[0']]]-H4581)</f>
        <v>-0.81163998321328834</v>
      </c>
    </row>
    <row r="4583" spans="1:8" x14ac:dyDescent="0.25">
      <c r="A4583">
        <v>9154</v>
      </c>
      <c r="B4583">
        <v>-3</v>
      </c>
      <c r="C4583">
        <v>-1</v>
      </c>
      <c r="D4583">
        <v>2</v>
      </c>
      <c r="E4583">
        <v>-1</v>
      </c>
      <c r="F4583">
        <v>0</v>
      </c>
      <c r="G4583">
        <v>-1</v>
      </c>
      <c r="H4583" s="2">
        <f>H4582+$H$2*(Table1[[#This Row],[debug'[0']]]-H4582)</f>
        <v>-1.0178880557776915</v>
      </c>
    </row>
    <row r="4584" spans="1:8" x14ac:dyDescent="0.25">
      <c r="A4584">
        <v>9156</v>
      </c>
      <c r="B4584">
        <v>-4</v>
      </c>
      <c r="C4584">
        <v>-2</v>
      </c>
      <c r="D4584">
        <v>1</v>
      </c>
      <c r="E4584">
        <v>-1</v>
      </c>
      <c r="F4584">
        <v>-1</v>
      </c>
      <c r="G4584">
        <v>-1</v>
      </c>
      <c r="H4584" s="2">
        <f>H4583+$H$2*(Table1[[#This Row],[debug'[0']]]-H4583)</f>
        <v>-1.2989454850622268</v>
      </c>
    </row>
    <row r="4585" spans="1:8" x14ac:dyDescent="0.25">
      <c r="A4585">
        <v>9158</v>
      </c>
      <c r="B4585">
        <v>-7</v>
      </c>
      <c r="C4585">
        <v>-1</v>
      </c>
      <c r="D4585">
        <v>2</v>
      </c>
      <c r="E4585">
        <v>-1</v>
      </c>
      <c r="F4585">
        <v>-1</v>
      </c>
      <c r="G4585">
        <v>-1</v>
      </c>
      <c r="H4585" s="2">
        <f>H4584+$H$2*(Table1[[#This Row],[debug'[0']]]-H4584)</f>
        <v>-1.8362572145175298</v>
      </c>
    </row>
    <row r="4586" spans="1:8" x14ac:dyDescent="0.25">
      <c r="A4586">
        <v>9160</v>
      </c>
      <c r="B4586">
        <v>-8</v>
      </c>
      <c r="C4586">
        <v>-2</v>
      </c>
      <c r="D4586">
        <v>4</v>
      </c>
      <c r="E4586">
        <v>-2</v>
      </c>
      <c r="F4586">
        <v>-1</v>
      </c>
      <c r="G4586">
        <v>-1</v>
      </c>
      <c r="H4586" s="2">
        <f>H4585+$H$2*(Table1[[#This Row],[debug'[0']]]-H4585)</f>
        <v>-2.4171762861221944</v>
      </c>
    </row>
    <row r="4587" spans="1:8" x14ac:dyDescent="0.25">
      <c r="A4587">
        <v>9162</v>
      </c>
      <c r="B4587">
        <v>-5</v>
      </c>
      <c r="C4587">
        <v>-1</v>
      </c>
      <c r="D4587">
        <v>4</v>
      </c>
      <c r="E4587">
        <v>-2</v>
      </c>
      <c r="F4587">
        <v>-1</v>
      </c>
      <c r="G4587">
        <v>0</v>
      </c>
      <c r="H4587" s="2">
        <f>H4586+$H$2*(Table1[[#This Row],[debug'[0']]]-H4586)</f>
        <v>-2.6606016862732749</v>
      </c>
    </row>
    <row r="4588" spans="1:8" x14ac:dyDescent="0.25">
      <c r="A4588">
        <v>9164</v>
      </c>
      <c r="B4588">
        <v>-5</v>
      </c>
      <c r="C4588">
        <v>-1</v>
      </c>
      <c r="D4588">
        <v>4</v>
      </c>
      <c r="E4588">
        <v>-2</v>
      </c>
      <c r="F4588">
        <v>-1</v>
      </c>
      <c r="G4588">
        <v>0</v>
      </c>
      <c r="H4588" s="2">
        <f>H4587+$H$2*(Table1[[#This Row],[debug'[0']]]-H4587)</f>
        <v>-2.8810847829600017</v>
      </c>
    </row>
    <row r="4589" spans="1:8" x14ac:dyDescent="0.25">
      <c r="A4589">
        <v>9166</v>
      </c>
      <c r="B4589">
        <v>-2</v>
      </c>
      <c r="C4589">
        <v>-1</v>
      </c>
      <c r="D4589">
        <v>4</v>
      </c>
      <c r="E4589">
        <v>-2</v>
      </c>
      <c r="F4589">
        <v>-1</v>
      </c>
      <c r="G4589">
        <v>0</v>
      </c>
      <c r="H4589" s="2">
        <f>H4588+$H$2*(Table1[[#This Row],[debug'[0']]]-H4588)</f>
        <v>-2.7980444985198947</v>
      </c>
    </row>
    <row r="4590" spans="1:8" x14ac:dyDescent="0.25">
      <c r="A4590">
        <v>9168</v>
      </c>
      <c r="B4590">
        <v>-3</v>
      </c>
      <c r="C4590">
        <v>-3</v>
      </c>
      <c r="D4590">
        <v>4</v>
      </c>
      <c r="E4590">
        <v>-3</v>
      </c>
      <c r="F4590">
        <v>-1</v>
      </c>
      <c r="G4590">
        <v>0</v>
      </c>
      <c r="H4590" s="2">
        <f>H4589+$H$2*(Table1[[#This Row],[debug'[0']]]-H4589)</f>
        <v>-2.817078356113953</v>
      </c>
    </row>
    <row r="4591" spans="1:8" x14ac:dyDescent="0.25">
      <c r="A4591">
        <v>9170</v>
      </c>
      <c r="B4591">
        <v>-3</v>
      </c>
      <c r="C4591">
        <v>-4</v>
      </c>
      <c r="D4591">
        <v>4</v>
      </c>
      <c r="E4591">
        <v>-3</v>
      </c>
      <c r="F4591">
        <v>-1</v>
      </c>
      <c r="G4591">
        <v>1</v>
      </c>
      <c r="H4591" s="2">
        <f>H4590+$H$2*(Table1[[#This Row],[debug'[0']]]-H4590)</f>
        <v>-2.834318314892402</v>
      </c>
    </row>
    <row r="4592" spans="1:8" x14ac:dyDescent="0.25">
      <c r="A4592">
        <v>9172</v>
      </c>
      <c r="B4592">
        <v>-4</v>
      </c>
      <c r="C4592">
        <v>-7</v>
      </c>
      <c r="D4592">
        <v>3</v>
      </c>
      <c r="E4592">
        <v>-3</v>
      </c>
      <c r="F4592">
        <v>-1</v>
      </c>
      <c r="G4592">
        <v>1</v>
      </c>
      <c r="H4592" s="2">
        <f>H4591+$H$2*(Table1[[#This Row],[debug'[0']]]-H4591)</f>
        <v>-2.9441812254431481</v>
      </c>
    </row>
    <row r="4593" spans="1:8" x14ac:dyDescent="0.25">
      <c r="A4593">
        <v>9174</v>
      </c>
      <c r="B4593">
        <v>-3</v>
      </c>
      <c r="C4593">
        <v>-7</v>
      </c>
      <c r="D4593">
        <v>3</v>
      </c>
      <c r="E4593">
        <v>-3</v>
      </c>
      <c r="F4593">
        <v>-2</v>
      </c>
      <c r="G4593">
        <v>1</v>
      </c>
      <c r="H4593" s="2">
        <f>H4592+$H$2*(Table1[[#This Row],[debug'[0']]]-H4592)</f>
        <v>-2.9494420210055536</v>
      </c>
    </row>
    <row r="4594" spans="1:8" x14ac:dyDescent="0.25">
      <c r="A4594">
        <v>9176</v>
      </c>
      <c r="B4594">
        <v>-2</v>
      </c>
      <c r="C4594">
        <v>-9</v>
      </c>
      <c r="D4594">
        <v>2</v>
      </c>
      <c r="E4594">
        <v>-3</v>
      </c>
      <c r="F4594">
        <v>-2</v>
      </c>
      <c r="G4594">
        <v>2</v>
      </c>
      <c r="H4594" s="2">
        <f>H4593+$H$2*(Table1[[#This Row],[debug'[0']]]-H4593)</f>
        <v>-2.8599592186595388</v>
      </c>
    </row>
    <row r="4595" spans="1:8" x14ac:dyDescent="0.25">
      <c r="A4595">
        <v>9178</v>
      </c>
      <c r="B4595">
        <v>-1</v>
      </c>
      <c r="C4595">
        <v>-9</v>
      </c>
      <c r="D4595">
        <v>1</v>
      </c>
      <c r="E4595">
        <v>-3</v>
      </c>
      <c r="F4595">
        <v>-2</v>
      </c>
      <c r="G4595">
        <v>2</v>
      </c>
      <c r="H4595" s="2">
        <f>H4594+$H$2*(Table1[[#This Row],[debug'[0']]]-H4594)</f>
        <v>-2.6846621921400162</v>
      </c>
    </row>
    <row r="4596" spans="1:8" x14ac:dyDescent="0.25">
      <c r="A4596">
        <v>9180</v>
      </c>
      <c r="B4596">
        <v>-1</v>
      </c>
      <c r="C4596">
        <v>-7</v>
      </c>
      <c r="D4596">
        <v>0</v>
      </c>
      <c r="E4596">
        <v>-3</v>
      </c>
      <c r="F4596">
        <v>-2</v>
      </c>
      <c r="G4596">
        <v>2</v>
      </c>
      <c r="H4596" s="2">
        <f>H4595+$H$2*(Table1[[#This Row],[debug'[0']]]-H4595)</f>
        <v>-2.5258865211417896</v>
      </c>
    </row>
    <row r="4597" spans="1:8" x14ac:dyDescent="0.25">
      <c r="A4597">
        <v>9182</v>
      </c>
      <c r="B4597">
        <v>-1</v>
      </c>
      <c r="C4597">
        <v>-6</v>
      </c>
      <c r="D4597">
        <v>0</v>
      </c>
      <c r="E4597">
        <v>-3</v>
      </c>
      <c r="F4597">
        <v>-2</v>
      </c>
      <c r="G4597">
        <v>2</v>
      </c>
      <c r="H4597" s="2">
        <f>H4596+$H$2*(Table1[[#This Row],[debug'[0']]]-H4596)</f>
        <v>-2.3820751045908675</v>
      </c>
    </row>
    <row r="4598" spans="1:8" x14ac:dyDescent="0.25">
      <c r="A4598">
        <v>9184</v>
      </c>
      <c r="B4598">
        <v>0</v>
      </c>
      <c r="C4598">
        <v>-3</v>
      </c>
      <c r="D4598">
        <v>-2</v>
      </c>
      <c r="E4598">
        <v>-3</v>
      </c>
      <c r="F4598">
        <v>-2</v>
      </c>
      <c r="G4598">
        <v>2</v>
      </c>
      <c r="H4598" s="2">
        <f>H4597+$H$2*(Table1[[#This Row],[debug'[0']]]-H4597)</f>
        <v>-2.1575698151244134</v>
      </c>
    </row>
    <row r="4599" spans="1:8" x14ac:dyDescent="0.25">
      <c r="A4599">
        <v>9186</v>
      </c>
      <c r="B4599">
        <v>-1</v>
      </c>
      <c r="C4599">
        <v>-2</v>
      </c>
      <c r="D4599">
        <v>-3</v>
      </c>
      <c r="E4599">
        <v>-3</v>
      </c>
      <c r="F4599">
        <v>-2</v>
      </c>
      <c r="G4599">
        <v>2</v>
      </c>
      <c r="H4599" s="2">
        <f>H4598+$H$2*(Table1[[#This Row],[debug'[0']]]-H4598)</f>
        <v>-2.0484714303080489</v>
      </c>
    </row>
    <row r="4600" spans="1:8" x14ac:dyDescent="0.25">
      <c r="A4600">
        <v>9188</v>
      </c>
      <c r="B4600">
        <v>-1</v>
      </c>
      <c r="C4600">
        <v>-2</v>
      </c>
      <c r="D4600">
        <v>-4</v>
      </c>
      <c r="E4600">
        <v>-3</v>
      </c>
      <c r="F4600">
        <v>-2</v>
      </c>
      <c r="G4600">
        <v>2</v>
      </c>
      <c r="H4600" s="2">
        <f>H4599+$H$2*(Table1[[#This Row],[debug'[0']]]-H4599)</f>
        <v>-1.9496553260194125</v>
      </c>
    </row>
    <row r="4601" spans="1:8" x14ac:dyDescent="0.25">
      <c r="A4601">
        <v>9190</v>
      </c>
      <c r="B4601">
        <v>-2</v>
      </c>
      <c r="C4601">
        <v>-1</v>
      </c>
      <c r="D4601">
        <v>-4</v>
      </c>
      <c r="E4601">
        <v>-3</v>
      </c>
      <c r="F4601">
        <v>-3</v>
      </c>
      <c r="G4601">
        <v>2</v>
      </c>
      <c r="H4601" s="2">
        <f>H4600+$H$2*(Table1[[#This Row],[debug'[0']]]-H4600)</f>
        <v>-1.9544001997571561</v>
      </c>
    </row>
    <row r="4602" spans="1:8" x14ac:dyDescent="0.25">
      <c r="A4602">
        <v>9192</v>
      </c>
      <c r="B4602">
        <v>-2</v>
      </c>
      <c r="C4602">
        <v>-1</v>
      </c>
      <c r="D4602">
        <v>-4</v>
      </c>
      <c r="E4602">
        <v>-3</v>
      </c>
      <c r="F4602">
        <v>-3</v>
      </c>
      <c r="G4602">
        <v>1</v>
      </c>
      <c r="H4602" s="2">
        <f>H4601+$H$2*(Table1[[#This Row],[debug'[0']]]-H4601)</f>
        <v>-1.9586978796805985</v>
      </c>
    </row>
    <row r="4603" spans="1:8" x14ac:dyDescent="0.25">
      <c r="A4603">
        <v>9194</v>
      </c>
      <c r="B4603">
        <v>-2</v>
      </c>
      <c r="C4603">
        <v>1</v>
      </c>
      <c r="D4603">
        <v>-3</v>
      </c>
      <c r="E4603">
        <v>-2</v>
      </c>
      <c r="F4603">
        <v>-3</v>
      </c>
      <c r="G4603">
        <v>1</v>
      </c>
      <c r="H4603" s="2">
        <f>H4602+$H$2*(Table1[[#This Row],[debug'[0']]]-H4602)</f>
        <v>-1.9625905128137919</v>
      </c>
    </row>
    <row r="4604" spans="1:8" x14ac:dyDescent="0.25">
      <c r="A4604">
        <v>9196</v>
      </c>
      <c r="B4604">
        <v>-1</v>
      </c>
      <c r="C4604">
        <v>1</v>
      </c>
      <c r="D4604">
        <v>-3</v>
      </c>
      <c r="E4604">
        <v>-2</v>
      </c>
      <c r="F4604">
        <v>-3</v>
      </c>
      <c r="G4604">
        <v>1</v>
      </c>
      <c r="H4604" s="2">
        <f>H4603+$H$2*(Table1[[#This Row],[debug'[0']]]-H4603)</f>
        <v>-1.8718684943096606</v>
      </c>
    </row>
    <row r="4605" spans="1:8" x14ac:dyDescent="0.25">
      <c r="A4605">
        <v>9198</v>
      </c>
      <c r="B4605">
        <v>-1</v>
      </c>
      <c r="C4605">
        <v>2</v>
      </c>
      <c r="D4605">
        <v>-2</v>
      </c>
      <c r="E4605">
        <v>-2</v>
      </c>
      <c r="F4605">
        <v>-3</v>
      </c>
      <c r="G4605">
        <v>1</v>
      </c>
      <c r="H4605" s="2">
        <f>H4604+$H$2*(Table1[[#This Row],[debug'[0']]]-H4604)</f>
        <v>-1.7896968246110718</v>
      </c>
    </row>
    <row r="4606" spans="1:8" x14ac:dyDescent="0.25">
      <c r="A4606">
        <v>9200</v>
      </c>
      <c r="B4606">
        <v>0</v>
      </c>
      <c r="C4606">
        <v>3</v>
      </c>
      <c r="D4606">
        <v>-2</v>
      </c>
      <c r="E4606">
        <v>-2</v>
      </c>
      <c r="F4606">
        <v>-3</v>
      </c>
      <c r="G4606">
        <v>0</v>
      </c>
      <c r="H4606" s="2">
        <f>H4605+$H$2*(Table1[[#This Row],[debug'[0']]]-H4605)</f>
        <v>-1.6210218727205381</v>
      </c>
    </row>
    <row r="4607" spans="1:8" x14ac:dyDescent="0.25">
      <c r="A4607">
        <v>9202</v>
      </c>
      <c r="B4607">
        <v>1</v>
      </c>
      <c r="C4607">
        <v>4</v>
      </c>
      <c r="D4607">
        <v>-2</v>
      </c>
      <c r="E4607">
        <v>-2</v>
      </c>
      <c r="F4607">
        <v>-3</v>
      </c>
      <c r="G4607">
        <v>0</v>
      </c>
      <c r="H4607" s="2">
        <f>H4606+$H$2*(Table1[[#This Row],[debug'[0']]]-H4606)</f>
        <v>-1.3739963809134279</v>
      </c>
    </row>
    <row r="4608" spans="1:8" x14ac:dyDescent="0.25">
      <c r="A4608">
        <v>9204</v>
      </c>
      <c r="B4608">
        <v>1</v>
      </c>
      <c r="C4608">
        <v>5</v>
      </c>
      <c r="D4608">
        <v>-1</v>
      </c>
      <c r="E4608">
        <v>-1</v>
      </c>
      <c r="F4608">
        <v>-2</v>
      </c>
      <c r="G4608">
        <v>0</v>
      </c>
      <c r="H4608" s="2">
        <f>H4607+$H$2*(Table1[[#This Row],[debug'[0']]]-H4607)</f>
        <v>-1.1502524932156364</v>
      </c>
    </row>
    <row r="4609" spans="1:8" x14ac:dyDescent="0.25">
      <c r="A4609">
        <v>9206</v>
      </c>
      <c r="B4609">
        <v>2</v>
      </c>
      <c r="C4609">
        <v>5</v>
      </c>
      <c r="D4609">
        <v>0</v>
      </c>
      <c r="E4609">
        <v>-1</v>
      </c>
      <c r="F4609">
        <v>-2</v>
      </c>
      <c r="G4609">
        <v>0</v>
      </c>
      <c r="H4609" s="2">
        <f>H4608+$H$2*(Table1[[#This Row],[debug'[0']]]-H4608)</f>
        <v>-0.85334819052646127</v>
      </c>
    </row>
    <row r="4610" spans="1:8" x14ac:dyDescent="0.25">
      <c r="A4610">
        <v>9208</v>
      </c>
      <c r="B4610">
        <v>0</v>
      </c>
      <c r="C4610">
        <v>4</v>
      </c>
      <c r="D4610">
        <v>1</v>
      </c>
      <c r="E4610">
        <v>-1</v>
      </c>
      <c r="F4610">
        <v>-2</v>
      </c>
      <c r="G4610">
        <v>0</v>
      </c>
      <c r="H4610" s="2">
        <f>H4609+$H$2*(Table1[[#This Row],[debug'[0']]]-H4609)</f>
        <v>-0.77292201833709906</v>
      </c>
    </row>
    <row r="4611" spans="1:8" x14ac:dyDescent="0.25">
      <c r="A4611">
        <v>9210</v>
      </c>
      <c r="B4611">
        <v>-2</v>
      </c>
      <c r="C4611">
        <v>3</v>
      </c>
      <c r="D4611">
        <v>2</v>
      </c>
      <c r="E4611">
        <v>-1</v>
      </c>
      <c r="F4611">
        <v>-2</v>
      </c>
      <c r="G4611">
        <v>-1</v>
      </c>
      <c r="H4611" s="2">
        <f>H4610+$H$2*(Table1[[#This Row],[debug'[0']]]-H4610)</f>
        <v>-0.88857139351431791</v>
      </c>
    </row>
    <row r="4612" spans="1:8" x14ac:dyDescent="0.25">
      <c r="A4612">
        <v>9212</v>
      </c>
      <c r="B4612">
        <v>-4</v>
      </c>
      <c r="C4612">
        <v>3</v>
      </c>
      <c r="D4612">
        <v>3</v>
      </c>
      <c r="E4612">
        <v>-1</v>
      </c>
      <c r="F4612">
        <v>-2</v>
      </c>
      <c r="G4612">
        <v>-1</v>
      </c>
      <c r="H4612" s="2">
        <f>H4611+$H$2*(Table1[[#This Row],[debug'[0']]]-H4611)</f>
        <v>-1.1818166310834544</v>
      </c>
    </row>
    <row r="4613" spans="1:8" x14ac:dyDescent="0.25">
      <c r="A4613">
        <v>9214</v>
      </c>
      <c r="B4613">
        <v>-4</v>
      </c>
      <c r="C4613">
        <v>2</v>
      </c>
      <c r="D4613">
        <v>4</v>
      </c>
      <c r="E4613">
        <v>-1</v>
      </c>
      <c r="F4613">
        <v>-2</v>
      </c>
      <c r="G4613">
        <v>-1</v>
      </c>
      <c r="H4613" s="2">
        <f>H4612+$H$2*(Table1[[#This Row],[debug'[0']]]-H4612)</f>
        <v>-1.4474241561311689</v>
      </c>
    </row>
    <row r="4614" spans="1:8" x14ac:dyDescent="0.25">
      <c r="A4614">
        <v>9216</v>
      </c>
      <c r="B4614">
        <v>-4</v>
      </c>
      <c r="C4614">
        <v>3</v>
      </c>
      <c r="D4614">
        <v>6</v>
      </c>
      <c r="E4614">
        <v>-1</v>
      </c>
      <c r="F4614">
        <v>-1</v>
      </c>
      <c r="G4614">
        <v>-1</v>
      </c>
      <c r="H4614" s="2">
        <f>H4613+$H$2*(Table1[[#This Row],[debug'[0']]]-H4613)</f>
        <v>-1.6879987616960415</v>
      </c>
    </row>
    <row r="4615" spans="1:8" x14ac:dyDescent="0.25">
      <c r="A4615">
        <v>9218</v>
      </c>
      <c r="B4615">
        <v>-2</v>
      </c>
      <c r="C4615">
        <v>3</v>
      </c>
      <c r="D4615">
        <v>6</v>
      </c>
      <c r="E4615">
        <v>-1</v>
      </c>
      <c r="F4615">
        <v>-1</v>
      </c>
      <c r="G4615">
        <v>-1</v>
      </c>
      <c r="H4615" s="2">
        <f>H4614+$H$2*(Table1[[#This Row],[debug'[0']]]-H4614)</f>
        <v>-1.7174041856410405</v>
      </c>
    </row>
    <row r="4616" spans="1:8" x14ac:dyDescent="0.25">
      <c r="A4616">
        <v>9220</v>
      </c>
      <c r="B4616">
        <v>-2</v>
      </c>
      <c r="C4616">
        <v>3</v>
      </c>
      <c r="D4616">
        <v>5</v>
      </c>
      <c r="E4616">
        <v>-1</v>
      </c>
      <c r="F4616">
        <v>0</v>
      </c>
      <c r="G4616">
        <v>-1</v>
      </c>
      <c r="H4616" s="2">
        <f>H4615+$H$2*(Table1[[#This Row],[debug'[0']]]-H4615)</f>
        <v>-1.7440382136708004</v>
      </c>
    </row>
    <row r="4617" spans="1:8" x14ac:dyDescent="0.25">
      <c r="A4617">
        <v>9222</v>
      </c>
      <c r="B4617">
        <v>-1</v>
      </c>
      <c r="C4617">
        <v>2</v>
      </c>
      <c r="D4617">
        <v>5</v>
      </c>
      <c r="E4617">
        <v>-1</v>
      </c>
      <c r="F4617">
        <v>0</v>
      </c>
      <c r="G4617">
        <v>-1</v>
      </c>
      <c r="H4617" s="2">
        <f>H4616+$H$2*(Table1[[#This Row],[debug'[0']]]-H4616)</f>
        <v>-1.6739142640890525</v>
      </c>
    </row>
    <row r="4618" spans="1:8" x14ac:dyDescent="0.25">
      <c r="A4618">
        <v>9224</v>
      </c>
      <c r="B4618">
        <v>-1</v>
      </c>
      <c r="C4618">
        <v>0</v>
      </c>
      <c r="D4618">
        <v>5</v>
      </c>
      <c r="E4618">
        <v>-1</v>
      </c>
      <c r="F4618">
        <v>0</v>
      </c>
      <c r="G4618">
        <v>0</v>
      </c>
      <c r="H4618" s="2">
        <f>H4617+$H$2*(Table1[[#This Row],[debug'[0']]]-H4617)</f>
        <v>-1.6103993410527064</v>
      </c>
    </row>
    <row r="4619" spans="1:8" x14ac:dyDescent="0.25">
      <c r="A4619">
        <v>9226</v>
      </c>
      <c r="B4619">
        <v>-2</v>
      </c>
      <c r="C4619">
        <v>-2</v>
      </c>
      <c r="D4619">
        <v>5</v>
      </c>
      <c r="E4619">
        <v>-1</v>
      </c>
      <c r="F4619">
        <v>0</v>
      </c>
      <c r="G4619">
        <v>0</v>
      </c>
      <c r="H4619" s="2">
        <f>H4618+$H$2*(Table1[[#This Row],[debug'[0']]]-H4618)</f>
        <v>-1.6471183380921832</v>
      </c>
    </row>
    <row r="4620" spans="1:8" x14ac:dyDescent="0.25">
      <c r="A4620">
        <v>9228</v>
      </c>
      <c r="B4620">
        <v>0</v>
      </c>
      <c r="C4620">
        <v>-3</v>
      </c>
      <c r="D4620">
        <v>5</v>
      </c>
      <c r="E4620">
        <v>-1</v>
      </c>
      <c r="F4620">
        <v>0</v>
      </c>
      <c r="G4620">
        <v>0</v>
      </c>
      <c r="H4620" s="2">
        <f>H4619+$H$2*(Table1[[#This Row],[debug'[0']]]-H4619)</f>
        <v>-1.4918810919758803</v>
      </c>
    </row>
    <row r="4621" spans="1:8" x14ac:dyDescent="0.25">
      <c r="A4621">
        <v>9230</v>
      </c>
      <c r="B4621">
        <v>0</v>
      </c>
      <c r="C4621">
        <v>-4</v>
      </c>
      <c r="D4621">
        <v>4</v>
      </c>
      <c r="E4621">
        <v>-1</v>
      </c>
      <c r="F4621">
        <v>1</v>
      </c>
      <c r="G4621">
        <v>0</v>
      </c>
      <c r="H4621" s="2">
        <f>H4620+$H$2*(Table1[[#This Row],[debug'[0']]]-H4620)</f>
        <v>-1.351274611618452</v>
      </c>
    </row>
    <row r="4622" spans="1:8" x14ac:dyDescent="0.25">
      <c r="A4622">
        <v>9232</v>
      </c>
      <c r="B4622">
        <v>0</v>
      </c>
      <c r="C4622">
        <v>-5</v>
      </c>
      <c r="D4622">
        <v>3</v>
      </c>
      <c r="E4622">
        <v>-1</v>
      </c>
      <c r="F4622">
        <v>1</v>
      </c>
      <c r="G4622">
        <v>0</v>
      </c>
      <c r="H4622" s="2">
        <f>H4621+$H$2*(Table1[[#This Row],[debug'[0']]]-H4621)</f>
        <v>-1.2239199798331641</v>
      </c>
    </row>
    <row r="4623" spans="1:8" x14ac:dyDescent="0.25">
      <c r="A4623">
        <v>9234</v>
      </c>
      <c r="B4623">
        <v>1</v>
      </c>
      <c r="C4623">
        <v>-5</v>
      </c>
      <c r="D4623">
        <v>2</v>
      </c>
      <c r="E4623">
        <v>-1</v>
      </c>
      <c r="F4623">
        <v>1</v>
      </c>
      <c r="G4623">
        <v>1</v>
      </c>
      <c r="H4623" s="2">
        <f>H4622+$H$2*(Table1[[#This Row],[debug'[0']]]-H4622)</f>
        <v>-1.0143204597087012</v>
      </c>
    </row>
    <row r="4624" spans="1:8" x14ac:dyDescent="0.25">
      <c r="A4624">
        <v>9236</v>
      </c>
      <c r="B4624">
        <v>2</v>
      </c>
      <c r="C4624">
        <v>-4</v>
      </c>
      <c r="D4624">
        <v>1</v>
      </c>
      <c r="E4624">
        <v>-1</v>
      </c>
      <c r="F4624">
        <v>1</v>
      </c>
      <c r="G4624">
        <v>1</v>
      </c>
      <c r="H4624" s="2">
        <f>H4623+$H$2*(Table1[[#This Row],[debug'[0']]]-H4623)</f>
        <v>-0.7302274493551133</v>
      </c>
    </row>
    <row r="4625" spans="1:8" x14ac:dyDescent="0.25">
      <c r="A4625">
        <v>9238</v>
      </c>
      <c r="B4625">
        <v>2</v>
      </c>
      <c r="C4625">
        <v>-4</v>
      </c>
      <c r="D4625">
        <v>-1</v>
      </c>
      <c r="E4625">
        <v>-1</v>
      </c>
      <c r="F4625">
        <v>1</v>
      </c>
      <c r="G4625">
        <v>1</v>
      </c>
      <c r="H4625" s="2">
        <f>H4624+$H$2*(Table1[[#This Row],[debug'[0']]]-H4624)</f>
        <v>-0.47290957442941661</v>
      </c>
    </row>
    <row r="4626" spans="1:8" x14ac:dyDescent="0.25">
      <c r="A4626">
        <v>9240</v>
      </c>
      <c r="B4626">
        <v>2</v>
      </c>
      <c r="C4626">
        <v>-3</v>
      </c>
      <c r="D4626">
        <v>-3</v>
      </c>
      <c r="E4626">
        <v>-1</v>
      </c>
      <c r="F4626">
        <v>1</v>
      </c>
      <c r="G4626">
        <v>1</v>
      </c>
      <c r="H4626" s="2">
        <f>H4625+$H$2*(Table1[[#This Row],[debug'[0']]]-H4625)</f>
        <v>-0.23984333786883713</v>
      </c>
    </row>
    <row r="4627" spans="1:8" x14ac:dyDescent="0.25">
      <c r="A4627">
        <v>9242</v>
      </c>
      <c r="B4627">
        <v>1</v>
      </c>
      <c r="C4627">
        <v>-2</v>
      </c>
      <c r="D4627">
        <v>-5</v>
      </c>
      <c r="E4627">
        <v>-1</v>
      </c>
      <c r="F4627">
        <v>0</v>
      </c>
      <c r="G4627">
        <v>1</v>
      </c>
      <c r="H4627" s="2">
        <f>H4626+$H$2*(Table1[[#This Row],[debug'[0']]]-H4626)</f>
        <v>-0.12299085621330755</v>
      </c>
    </row>
    <row r="4628" spans="1:8" x14ac:dyDescent="0.25">
      <c r="A4628">
        <v>9244</v>
      </c>
      <c r="B4628">
        <v>1</v>
      </c>
      <c r="C4628">
        <v>-2</v>
      </c>
      <c r="D4628">
        <v>-6</v>
      </c>
      <c r="E4628">
        <v>-1</v>
      </c>
      <c r="F4628">
        <v>0</v>
      </c>
      <c r="G4628">
        <v>1</v>
      </c>
      <c r="H4628" s="2">
        <f>H4627+$H$2*(Table1[[#This Row],[debug'[0']]]-H4627)</f>
        <v>-1.7151461495460402E-2</v>
      </c>
    </row>
    <row r="4629" spans="1:8" x14ac:dyDescent="0.25">
      <c r="A4629">
        <v>9246</v>
      </c>
      <c r="B4629">
        <v>3</v>
      </c>
      <c r="C4629">
        <v>-1</v>
      </c>
      <c r="D4629">
        <v>-7</v>
      </c>
      <c r="E4629">
        <v>0</v>
      </c>
      <c r="F4629">
        <v>0</v>
      </c>
      <c r="G4629">
        <v>1</v>
      </c>
      <c r="H4629" s="2">
        <f>H4628+$H$2*(Table1[[#This Row],[debug'[0']]]-H4628)</f>
        <v>0.26720836449059493</v>
      </c>
    </row>
    <row r="4630" spans="1:8" x14ac:dyDescent="0.25">
      <c r="A4630">
        <v>9248</v>
      </c>
      <c r="B4630">
        <v>4</v>
      </c>
      <c r="C4630">
        <v>0</v>
      </c>
      <c r="D4630">
        <v>-7</v>
      </c>
      <c r="E4630">
        <v>0</v>
      </c>
      <c r="F4630">
        <v>0</v>
      </c>
      <c r="G4630">
        <v>1</v>
      </c>
      <c r="H4630" s="2">
        <f>H4629+$H$2*(Table1[[#This Row],[debug'[0']]]-H4629)</f>
        <v>0.61901568787552819</v>
      </c>
    </row>
    <row r="4631" spans="1:8" x14ac:dyDescent="0.25">
      <c r="A4631">
        <v>9250</v>
      </c>
      <c r="B4631">
        <v>5</v>
      </c>
      <c r="C4631">
        <v>1</v>
      </c>
      <c r="D4631">
        <v>-7</v>
      </c>
      <c r="E4631">
        <v>0</v>
      </c>
      <c r="F4631">
        <v>0</v>
      </c>
      <c r="G4631">
        <v>1</v>
      </c>
      <c r="H4631" s="2">
        <f>H4630+$H$2*(Table1[[#This Row],[debug'[0']]]-H4630)</f>
        <v>1.0319137317893994</v>
      </c>
    </row>
    <row r="4632" spans="1:8" x14ac:dyDescent="0.25">
      <c r="A4632">
        <v>9252</v>
      </c>
      <c r="B4632">
        <v>3</v>
      </c>
      <c r="C4632">
        <v>2</v>
      </c>
      <c r="D4632">
        <v>-7</v>
      </c>
      <c r="E4632">
        <v>0</v>
      </c>
      <c r="F4632">
        <v>-1</v>
      </c>
      <c r="G4632">
        <v>1</v>
      </c>
      <c r="H4632" s="2">
        <f>H4631+$H$2*(Table1[[#This Row],[debug'[0']]]-H4631)</f>
        <v>1.2174014926446406</v>
      </c>
    </row>
    <row r="4633" spans="1:8" x14ac:dyDescent="0.25">
      <c r="A4633">
        <v>9254</v>
      </c>
      <c r="B4633">
        <v>1</v>
      </c>
      <c r="C4633">
        <v>3</v>
      </c>
      <c r="D4633">
        <v>-7</v>
      </c>
      <c r="E4633">
        <v>1</v>
      </c>
      <c r="F4633">
        <v>-1</v>
      </c>
      <c r="G4633">
        <v>1</v>
      </c>
      <c r="H4633" s="2">
        <f>H4632+$H$2*(Table1[[#This Row],[debug'[0']]]-H4632)</f>
        <v>1.1969118846794848</v>
      </c>
    </row>
    <row r="4634" spans="1:8" x14ac:dyDescent="0.25">
      <c r="A4634">
        <v>9256</v>
      </c>
      <c r="B4634">
        <v>1</v>
      </c>
      <c r="C4634">
        <v>3</v>
      </c>
      <c r="D4634">
        <v>-7</v>
      </c>
      <c r="E4634">
        <v>1</v>
      </c>
      <c r="F4634">
        <v>-1</v>
      </c>
      <c r="G4634">
        <v>0</v>
      </c>
      <c r="H4634" s="2">
        <f>H4633+$H$2*(Table1[[#This Row],[debug'[0']]]-H4633)</f>
        <v>1.1783533767700771</v>
      </c>
    </row>
    <row r="4635" spans="1:8" x14ac:dyDescent="0.25">
      <c r="A4635">
        <v>9258</v>
      </c>
      <c r="B4635">
        <v>1</v>
      </c>
      <c r="C4635">
        <v>2</v>
      </c>
      <c r="D4635">
        <v>-6</v>
      </c>
      <c r="E4635">
        <v>1</v>
      </c>
      <c r="F4635">
        <v>-1</v>
      </c>
      <c r="G4635">
        <v>0</v>
      </c>
      <c r="H4635" s="2">
        <f>H4634+$H$2*(Table1[[#This Row],[debug'[0']]]-H4634)</f>
        <v>1.1615439670239629</v>
      </c>
    </row>
    <row r="4636" spans="1:8" x14ac:dyDescent="0.25">
      <c r="A4636">
        <v>9260</v>
      </c>
      <c r="B4636">
        <v>2</v>
      </c>
      <c r="C4636">
        <v>1</v>
      </c>
      <c r="D4636">
        <v>-5</v>
      </c>
      <c r="E4636">
        <v>2</v>
      </c>
      <c r="F4636">
        <v>-1</v>
      </c>
      <c r="G4636">
        <v>0</v>
      </c>
      <c r="H4636" s="2">
        <f>H4635+$H$2*(Table1[[#This Row],[debug'[0']]]-H4635)</f>
        <v>1.2405665864306297</v>
      </c>
    </row>
    <row r="4637" spans="1:8" x14ac:dyDescent="0.25">
      <c r="A4637">
        <v>9262</v>
      </c>
      <c r="B4637">
        <v>3</v>
      </c>
      <c r="C4637">
        <v>1</v>
      </c>
      <c r="D4637">
        <v>-3</v>
      </c>
      <c r="E4637">
        <v>2</v>
      </c>
      <c r="F4637">
        <v>-1</v>
      </c>
      <c r="G4637">
        <v>0</v>
      </c>
      <c r="H4637" s="2">
        <f>H4636+$H$2*(Table1[[#This Row],[debug'[0']]]-H4636)</f>
        <v>1.406389279027128</v>
      </c>
    </row>
    <row r="4638" spans="1:8" x14ac:dyDescent="0.25">
      <c r="A4638">
        <v>9264</v>
      </c>
      <c r="B4638">
        <v>4</v>
      </c>
      <c r="C4638">
        <v>1</v>
      </c>
      <c r="D4638">
        <v>-2</v>
      </c>
      <c r="E4638">
        <v>2</v>
      </c>
      <c r="F4638">
        <v>-1</v>
      </c>
      <c r="G4638">
        <v>0</v>
      </c>
      <c r="H4638" s="2">
        <f>H4637+$H$2*(Table1[[#This Row],[debug'[0']]]-H4637)</f>
        <v>1.6508313306455311</v>
      </c>
    </row>
    <row r="4639" spans="1:8" x14ac:dyDescent="0.25">
      <c r="A4639">
        <v>9266</v>
      </c>
      <c r="B4639">
        <v>5</v>
      </c>
      <c r="C4639">
        <v>1</v>
      </c>
      <c r="D4639">
        <v>2</v>
      </c>
      <c r="E4639">
        <v>2</v>
      </c>
      <c r="F4639">
        <v>-1</v>
      </c>
      <c r="G4639">
        <v>0</v>
      </c>
      <c r="H4639" s="2">
        <f>H4638+$H$2*(Table1[[#This Row],[debug'[0']]]-H4638)</f>
        <v>1.9664830412638441</v>
      </c>
    </row>
    <row r="4640" spans="1:8" x14ac:dyDescent="0.25">
      <c r="A4640">
        <v>9268</v>
      </c>
      <c r="B4640">
        <v>2</v>
      </c>
      <c r="C4640">
        <v>1</v>
      </c>
      <c r="D4640">
        <v>3</v>
      </c>
      <c r="E4640">
        <v>2</v>
      </c>
      <c r="F4640">
        <v>-1</v>
      </c>
      <c r="G4640">
        <v>0</v>
      </c>
      <c r="H4640" s="2">
        <f>H4639+$H$2*(Table1[[#This Row],[debug'[0']]]-H4639)</f>
        <v>1.9696419402039296</v>
      </c>
    </row>
    <row r="4641" spans="1:8" x14ac:dyDescent="0.25">
      <c r="A4641">
        <v>9270</v>
      </c>
      <c r="B4641">
        <v>1</v>
      </c>
      <c r="C4641">
        <v>1</v>
      </c>
      <c r="D4641">
        <v>3</v>
      </c>
      <c r="E4641">
        <v>2</v>
      </c>
      <c r="F4641">
        <v>-1</v>
      </c>
      <c r="G4641">
        <v>0</v>
      </c>
      <c r="H4641" s="2">
        <f>H4640+$H$2*(Table1[[#This Row],[debug'[0']]]-H4640)</f>
        <v>1.8782553403252131</v>
      </c>
    </row>
    <row r="4642" spans="1:8" x14ac:dyDescent="0.25">
      <c r="A4642">
        <v>9272</v>
      </c>
      <c r="B4642">
        <v>-2</v>
      </c>
      <c r="C4642">
        <v>3</v>
      </c>
      <c r="D4642">
        <v>3</v>
      </c>
      <c r="E4642">
        <v>2</v>
      </c>
      <c r="F4642">
        <v>0</v>
      </c>
      <c r="G4642">
        <v>-1</v>
      </c>
      <c r="H4642" s="2">
        <f>H4641+$H$2*(Table1[[#This Row],[debug'[0']]]-H4641)</f>
        <v>1.5127383857478809</v>
      </c>
    </row>
    <row r="4643" spans="1:8" x14ac:dyDescent="0.25">
      <c r="A4643">
        <v>9274</v>
      </c>
      <c r="B4643">
        <v>-4</v>
      </c>
      <c r="C4643">
        <v>2</v>
      </c>
      <c r="D4643">
        <v>3</v>
      </c>
      <c r="E4643">
        <v>2</v>
      </c>
      <c r="F4643">
        <v>0</v>
      </c>
      <c r="G4643">
        <v>-1</v>
      </c>
      <c r="H4643" s="2">
        <f>H4642+$H$2*(Table1[[#This Row],[debug'[0']]]-H4642)</f>
        <v>0.99317503333304102</v>
      </c>
    </row>
    <row r="4644" spans="1:8" x14ac:dyDescent="0.25">
      <c r="A4644">
        <v>9276</v>
      </c>
      <c r="B4644">
        <v>-3</v>
      </c>
      <c r="C4644">
        <v>2</v>
      </c>
      <c r="D4644">
        <v>4</v>
      </c>
      <c r="E4644">
        <v>2</v>
      </c>
      <c r="F4644">
        <v>0</v>
      </c>
      <c r="G4644">
        <v>-1</v>
      </c>
      <c r="H4644" s="2">
        <f>H4643+$H$2*(Table1[[#This Row],[debug'[0']]]-H4643)</f>
        <v>0.61682715285652323</v>
      </c>
    </row>
    <row r="4645" spans="1:8" x14ac:dyDescent="0.25">
      <c r="A4645">
        <v>9278</v>
      </c>
      <c r="B4645">
        <v>-2</v>
      </c>
      <c r="C4645">
        <v>1</v>
      </c>
      <c r="D4645">
        <v>4</v>
      </c>
      <c r="E4645">
        <v>2</v>
      </c>
      <c r="F4645">
        <v>0</v>
      </c>
      <c r="G4645">
        <v>-1</v>
      </c>
      <c r="H4645" s="2">
        <f>H4644+$H$2*(Table1[[#This Row],[debug'[0']]]-H4644)</f>
        <v>0.37019700408267281</v>
      </c>
    </row>
    <row r="4646" spans="1:8" x14ac:dyDescent="0.25">
      <c r="A4646">
        <v>9280</v>
      </c>
      <c r="B4646">
        <v>0</v>
      </c>
      <c r="C4646">
        <v>1</v>
      </c>
      <c r="D4646">
        <v>5</v>
      </c>
      <c r="E4646">
        <v>1</v>
      </c>
      <c r="F4646">
        <v>0</v>
      </c>
      <c r="G4646">
        <v>-1</v>
      </c>
      <c r="H4646" s="2">
        <f>H4645+$H$2*(Table1[[#This Row],[debug'[0']]]-H4645)</f>
        <v>0.33530675843046054</v>
      </c>
    </row>
    <row r="4647" spans="1:8" x14ac:dyDescent="0.25">
      <c r="A4647">
        <v>9282</v>
      </c>
      <c r="B4647">
        <v>2</v>
      </c>
      <c r="C4647">
        <v>-1</v>
      </c>
      <c r="D4647">
        <v>5</v>
      </c>
      <c r="E4647">
        <v>1</v>
      </c>
      <c r="F4647">
        <v>0</v>
      </c>
      <c r="G4647">
        <v>-1</v>
      </c>
      <c r="H4647" s="2">
        <f>H4646+$H$2*(Table1[[#This Row],[debug'[0']]]-H4646)</f>
        <v>0.49220040017632383</v>
      </c>
    </row>
    <row r="4648" spans="1:8" x14ac:dyDescent="0.25">
      <c r="A4648">
        <v>9284</v>
      </c>
      <c r="B4648">
        <v>2</v>
      </c>
      <c r="C4648">
        <v>-3</v>
      </c>
      <c r="D4648">
        <v>4</v>
      </c>
      <c r="E4648">
        <v>1</v>
      </c>
      <c r="F4648">
        <v>0</v>
      </c>
      <c r="G4648">
        <v>-1</v>
      </c>
      <c r="H4648" s="2">
        <f>H4647+$H$2*(Table1[[#This Row],[debug'[0']]]-H4647)</f>
        <v>0.63430716455307457</v>
      </c>
    </row>
    <row r="4649" spans="1:8" x14ac:dyDescent="0.25">
      <c r="A4649">
        <v>9286</v>
      </c>
      <c r="B4649">
        <v>3</v>
      </c>
      <c r="C4649">
        <v>-3</v>
      </c>
      <c r="D4649">
        <v>4</v>
      </c>
      <c r="E4649">
        <v>1</v>
      </c>
      <c r="F4649">
        <v>0</v>
      </c>
      <c r="G4649">
        <v>-1</v>
      </c>
      <c r="H4649" s="2">
        <f>H4648+$H$2*(Table1[[#This Row],[debug'[0']]]-H4648)</f>
        <v>0.85726846152777658</v>
      </c>
    </row>
    <row r="4650" spans="1:8" x14ac:dyDescent="0.25">
      <c r="A4650">
        <v>9288</v>
      </c>
      <c r="B4650">
        <v>2</v>
      </c>
      <c r="C4650">
        <v>-3</v>
      </c>
      <c r="D4650">
        <v>4</v>
      </c>
      <c r="E4650">
        <v>1</v>
      </c>
      <c r="F4650">
        <v>0</v>
      </c>
      <c r="G4650">
        <v>-1</v>
      </c>
      <c r="H4650" s="2">
        <f>H4649+$H$2*(Table1[[#This Row],[debug'[0']]]-H4649)</f>
        <v>0.96496837171646754</v>
      </c>
    </row>
    <row r="4651" spans="1:8" x14ac:dyDescent="0.25">
      <c r="A4651">
        <v>9290</v>
      </c>
      <c r="B4651">
        <v>1</v>
      </c>
      <c r="C4651">
        <v>-3</v>
      </c>
      <c r="D4651">
        <v>2</v>
      </c>
      <c r="E4651">
        <v>1</v>
      </c>
      <c r="F4651">
        <v>0</v>
      </c>
      <c r="G4651">
        <v>-1</v>
      </c>
      <c r="H4651" s="2">
        <f>H4650+$H$2*(Table1[[#This Row],[debug'[0']]]-H4650)</f>
        <v>0.96827002489823255</v>
      </c>
    </row>
    <row r="4652" spans="1:8" x14ac:dyDescent="0.25">
      <c r="A4652">
        <v>9292</v>
      </c>
      <c r="B4652">
        <v>-1</v>
      </c>
      <c r="C4652">
        <v>-2</v>
      </c>
      <c r="D4652">
        <v>1</v>
      </c>
      <c r="E4652">
        <v>1</v>
      </c>
      <c r="F4652">
        <v>0</v>
      </c>
      <c r="G4652">
        <v>-1</v>
      </c>
      <c r="H4652" s="2">
        <f>H4651+$H$2*(Table1[[#This Row],[debug'[0']]]-H4651)</f>
        <v>0.78276494538319397</v>
      </c>
    </row>
    <row r="4653" spans="1:8" x14ac:dyDescent="0.25">
      <c r="A4653">
        <v>9294</v>
      </c>
      <c r="B4653">
        <v>-3</v>
      </c>
      <c r="C4653">
        <v>-1</v>
      </c>
      <c r="D4653">
        <v>-2</v>
      </c>
      <c r="E4653">
        <v>0</v>
      </c>
      <c r="F4653">
        <v>0</v>
      </c>
      <c r="G4653">
        <v>-1</v>
      </c>
      <c r="H4653" s="2">
        <f>H4652+$H$2*(Table1[[#This Row],[debug'[0']]]-H4652)</f>
        <v>0.42624774850300884</v>
      </c>
    </row>
    <row r="4654" spans="1:8" x14ac:dyDescent="0.25">
      <c r="A4654">
        <v>9296</v>
      </c>
      <c r="B4654">
        <v>-1</v>
      </c>
      <c r="C4654">
        <v>-1</v>
      </c>
      <c r="D4654">
        <v>-4</v>
      </c>
      <c r="E4654">
        <v>1</v>
      </c>
      <c r="F4654">
        <v>0</v>
      </c>
      <c r="G4654">
        <v>-1</v>
      </c>
      <c r="H4654" s="2">
        <f>H4653+$H$2*(Table1[[#This Row],[debug'[0']]]-H4653)</f>
        <v>0.29182706503612776</v>
      </c>
    </row>
    <row r="4655" spans="1:8" x14ac:dyDescent="0.25">
      <c r="A4655">
        <v>9298</v>
      </c>
      <c r="B4655">
        <v>0</v>
      </c>
      <c r="C4655">
        <v>0</v>
      </c>
      <c r="D4655">
        <v>-6</v>
      </c>
      <c r="E4655">
        <v>0</v>
      </c>
      <c r="F4655">
        <v>0</v>
      </c>
      <c r="G4655">
        <v>-1</v>
      </c>
      <c r="H4655" s="2">
        <f>H4654+$H$2*(Table1[[#This Row],[debug'[0']]]-H4654)</f>
        <v>0.26432301212704268</v>
      </c>
    </row>
    <row r="4656" spans="1:8" x14ac:dyDescent="0.25">
      <c r="A4656">
        <v>9300</v>
      </c>
      <c r="B4656">
        <v>2</v>
      </c>
      <c r="C4656">
        <v>1</v>
      </c>
      <c r="D4656">
        <v>-6</v>
      </c>
      <c r="E4656">
        <v>1</v>
      </c>
      <c r="F4656">
        <v>0</v>
      </c>
      <c r="G4656">
        <v>-1</v>
      </c>
      <c r="H4656" s="2">
        <f>H4655+$H$2*(Table1[[#This Row],[debug'[0']]]-H4655)</f>
        <v>0.42790671435023897</v>
      </c>
    </row>
    <row r="4657" spans="1:8" x14ac:dyDescent="0.25">
      <c r="A4657">
        <v>9302</v>
      </c>
      <c r="B4657">
        <v>3</v>
      </c>
      <c r="C4657">
        <v>2</v>
      </c>
      <c r="D4657">
        <v>-7</v>
      </c>
      <c r="E4657">
        <v>0</v>
      </c>
      <c r="F4657">
        <v>0</v>
      </c>
      <c r="G4657">
        <v>-1</v>
      </c>
      <c r="H4657" s="2">
        <f>H4656+$H$2*(Table1[[#This Row],[debug'[0']]]-H4656)</f>
        <v>0.67032079546658663</v>
      </c>
    </row>
    <row r="4658" spans="1:8" x14ac:dyDescent="0.25">
      <c r="A4658">
        <v>9304</v>
      </c>
      <c r="B4658">
        <v>3</v>
      </c>
      <c r="C4658">
        <v>1</v>
      </c>
      <c r="D4658">
        <v>-7</v>
      </c>
      <c r="E4658">
        <v>0</v>
      </c>
      <c r="F4658">
        <v>0</v>
      </c>
      <c r="G4658">
        <v>-1</v>
      </c>
      <c r="H4658" s="2">
        <f>H4657+$H$2*(Table1[[#This Row],[debug'[0']]]-H4657)</f>
        <v>0.88988788769207916</v>
      </c>
    </row>
    <row r="4659" spans="1:8" x14ac:dyDescent="0.25">
      <c r="A4659">
        <v>9306</v>
      </c>
      <c r="B4659">
        <v>2</v>
      </c>
      <c r="C4659">
        <v>1</v>
      </c>
      <c r="D4659">
        <v>-7</v>
      </c>
      <c r="E4659">
        <v>0</v>
      </c>
      <c r="F4659">
        <v>0</v>
      </c>
      <c r="G4659">
        <v>-1</v>
      </c>
      <c r="H4659" s="2">
        <f>H4658+$H$2*(Table1[[#This Row],[debug'[0']]]-H4658)</f>
        <v>0.99451348939270745</v>
      </c>
    </row>
    <row r="4660" spans="1:8" x14ac:dyDescent="0.25">
      <c r="A4660">
        <v>9308</v>
      </c>
      <c r="B4660">
        <v>1</v>
      </c>
      <c r="C4660">
        <v>1</v>
      </c>
      <c r="D4660">
        <v>-7</v>
      </c>
      <c r="E4660">
        <v>0</v>
      </c>
      <c r="F4660">
        <v>0</v>
      </c>
      <c r="G4660">
        <v>-1</v>
      </c>
      <c r="H4660" s="2">
        <f>H4659+$H$2*(Table1[[#This Row],[debug'[0']]]-H4659)</f>
        <v>0.99503058083523888</v>
      </c>
    </row>
    <row r="4661" spans="1:8" x14ac:dyDescent="0.25">
      <c r="A4661">
        <v>9310</v>
      </c>
      <c r="B4661">
        <v>0</v>
      </c>
      <c r="C4661">
        <v>1</v>
      </c>
      <c r="D4661">
        <v>-5</v>
      </c>
      <c r="E4661">
        <v>0</v>
      </c>
      <c r="F4661">
        <v>0</v>
      </c>
      <c r="G4661">
        <v>-1</v>
      </c>
      <c r="H4661" s="2">
        <f>H4660+$H$2*(Table1[[#This Row],[debug'[0']]]-H4660)</f>
        <v>0.90125115794976374</v>
      </c>
    </row>
    <row r="4662" spans="1:8" x14ac:dyDescent="0.25">
      <c r="A4662">
        <v>9312</v>
      </c>
      <c r="B4662">
        <v>-2</v>
      </c>
      <c r="C4662">
        <v>1</v>
      </c>
      <c r="D4662">
        <v>-4</v>
      </c>
      <c r="E4662">
        <v>0</v>
      </c>
      <c r="F4662">
        <v>0</v>
      </c>
      <c r="G4662">
        <v>-1</v>
      </c>
      <c r="H4662" s="2">
        <f>H4661+$H$2*(Table1[[#This Row],[debug'[0']]]-H4661)</f>
        <v>0.62781467822874792</v>
      </c>
    </row>
    <row r="4663" spans="1:8" x14ac:dyDescent="0.25">
      <c r="A4663">
        <v>9314</v>
      </c>
      <c r="B4663">
        <v>-1</v>
      </c>
      <c r="C4663">
        <v>1</v>
      </c>
      <c r="D4663">
        <v>-3</v>
      </c>
      <c r="E4663">
        <v>1</v>
      </c>
      <c r="F4663">
        <v>0</v>
      </c>
      <c r="G4663">
        <v>-1</v>
      </c>
      <c r="H4663" s="2">
        <f>H4662+$H$2*(Table1[[#This Row],[debug'[0']]]-H4662)</f>
        <v>0.47439675919287594</v>
      </c>
    </row>
    <row r="4664" spans="1:8" x14ac:dyDescent="0.25">
      <c r="A4664">
        <v>9316</v>
      </c>
      <c r="B4664">
        <v>-2</v>
      </c>
      <c r="C4664">
        <v>2</v>
      </c>
      <c r="D4664">
        <v>-2</v>
      </c>
      <c r="E4664">
        <v>1</v>
      </c>
      <c r="F4664">
        <v>0</v>
      </c>
      <c r="G4664">
        <v>-1</v>
      </c>
      <c r="H4664" s="2">
        <f>H4663+$H$2*(Table1[[#This Row],[debug'[0']]]-H4663)</f>
        <v>0.24119035877047398</v>
      </c>
    </row>
    <row r="4665" spans="1:8" x14ac:dyDescent="0.25">
      <c r="A4665">
        <v>9318</v>
      </c>
      <c r="B4665">
        <v>0</v>
      </c>
      <c r="C4665">
        <v>1</v>
      </c>
      <c r="D4665">
        <v>0</v>
      </c>
      <c r="E4665">
        <v>1</v>
      </c>
      <c r="F4665">
        <v>0</v>
      </c>
      <c r="G4665">
        <v>-1</v>
      </c>
      <c r="H4665" s="2">
        <f>H4664+$H$2*(Table1[[#This Row],[debug'[0']]]-H4664)</f>
        <v>0.21845870299357376</v>
      </c>
    </row>
    <row r="4666" spans="1:8" x14ac:dyDescent="0.25">
      <c r="A4666">
        <v>9320</v>
      </c>
      <c r="B4666">
        <v>2</v>
      </c>
      <c r="C4666">
        <v>1</v>
      </c>
      <c r="D4666">
        <v>2</v>
      </c>
      <c r="E4666">
        <v>1</v>
      </c>
      <c r="F4666">
        <v>0</v>
      </c>
      <c r="G4666">
        <v>-1</v>
      </c>
      <c r="H4666" s="2">
        <f>H4665+$H$2*(Table1[[#This Row],[debug'[0']]]-H4665)</f>
        <v>0.38636501451584038</v>
      </c>
    </row>
    <row r="4667" spans="1:8" x14ac:dyDescent="0.25">
      <c r="A4667">
        <v>9322</v>
      </c>
      <c r="B4667">
        <v>3</v>
      </c>
      <c r="C4667">
        <v>0</v>
      </c>
      <c r="D4667">
        <v>4</v>
      </c>
      <c r="E4667">
        <v>1</v>
      </c>
      <c r="F4667">
        <v>0</v>
      </c>
      <c r="G4667">
        <v>0</v>
      </c>
      <c r="H4667" s="2">
        <f>H4666+$H$2*(Table1[[#This Row],[debug'[0']]]-H4666)</f>
        <v>0.63269430860270937</v>
      </c>
    </row>
    <row r="4668" spans="1:8" x14ac:dyDescent="0.25">
      <c r="A4668">
        <v>9324</v>
      </c>
      <c r="B4668">
        <v>0</v>
      </c>
      <c r="C4668">
        <v>-1</v>
      </c>
      <c r="D4668">
        <v>5</v>
      </c>
      <c r="E4668">
        <v>0</v>
      </c>
      <c r="F4668">
        <v>0</v>
      </c>
      <c r="G4668">
        <v>0</v>
      </c>
      <c r="H4668" s="2">
        <f>H4667+$H$2*(Table1[[#This Row],[debug'[0']]]-H4667)</f>
        <v>0.57306427484647904</v>
      </c>
    </row>
    <row r="4669" spans="1:8" x14ac:dyDescent="0.25">
      <c r="A4669">
        <v>9326</v>
      </c>
      <c r="B4669">
        <v>-2</v>
      </c>
      <c r="C4669">
        <v>-2</v>
      </c>
      <c r="D4669">
        <v>5</v>
      </c>
      <c r="E4669">
        <v>0</v>
      </c>
      <c r="F4669">
        <v>0</v>
      </c>
      <c r="G4669">
        <v>0</v>
      </c>
      <c r="H4669" s="2">
        <f>H4668+$H$2*(Table1[[#This Row],[debug'[0']]]-H4668)</f>
        <v>0.33055868015431766</v>
      </c>
    </row>
    <row r="4670" spans="1:8" x14ac:dyDescent="0.25">
      <c r="A4670">
        <v>9328</v>
      </c>
      <c r="B4670">
        <v>-4</v>
      </c>
      <c r="C4670">
        <v>-2</v>
      </c>
      <c r="D4670">
        <v>5</v>
      </c>
      <c r="E4670">
        <v>0</v>
      </c>
      <c r="F4670">
        <v>0</v>
      </c>
      <c r="G4670">
        <v>0</v>
      </c>
      <c r="H4670" s="2">
        <f>H4669+$H$2*(Table1[[#This Row],[debug'[0']]]-H4669)</f>
        <v>-7.7586859911051742E-2</v>
      </c>
    </row>
    <row r="4671" spans="1:8" x14ac:dyDescent="0.25">
      <c r="A4671">
        <v>9330</v>
      </c>
      <c r="B4671">
        <v>-4</v>
      </c>
      <c r="C4671">
        <v>-3</v>
      </c>
      <c r="D4671">
        <v>6</v>
      </c>
      <c r="E4671">
        <v>0</v>
      </c>
      <c r="F4671">
        <v>0</v>
      </c>
      <c r="G4671">
        <v>0</v>
      </c>
      <c r="H4671" s="2">
        <f>H4670+$H$2*(Table1[[#This Row],[debug'[0']]]-H4670)</f>
        <v>-0.44726558906847708</v>
      </c>
    </row>
    <row r="4672" spans="1:8" x14ac:dyDescent="0.25">
      <c r="A4672">
        <v>9332</v>
      </c>
      <c r="B4672">
        <v>-2</v>
      </c>
      <c r="C4672">
        <v>-3</v>
      </c>
      <c r="D4672">
        <v>6</v>
      </c>
      <c r="E4672">
        <v>0</v>
      </c>
      <c r="F4672">
        <v>0</v>
      </c>
      <c r="G4672">
        <v>0</v>
      </c>
      <c r="H4672" s="2">
        <f>H4671+$H$2*(Table1[[#This Row],[debug'[0']]]-H4671)</f>
        <v>-0.5936073596192335</v>
      </c>
    </row>
    <row r="4673" spans="1:8" x14ac:dyDescent="0.25">
      <c r="A4673">
        <v>9334</v>
      </c>
      <c r="B4673">
        <v>1</v>
      </c>
      <c r="C4673">
        <v>-4</v>
      </c>
      <c r="D4673">
        <v>6</v>
      </c>
      <c r="E4673">
        <v>1</v>
      </c>
      <c r="F4673">
        <v>0</v>
      </c>
      <c r="G4673">
        <v>0</v>
      </c>
      <c r="H4673" s="2">
        <f>H4672+$H$2*(Table1[[#This Row],[debug'[0']]]-H4672)</f>
        <v>-0.44341340440864119</v>
      </c>
    </row>
    <row r="4674" spans="1:8" x14ac:dyDescent="0.25">
      <c r="A4674">
        <v>9336</v>
      </c>
      <c r="B4674">
        <v>1</v>
      </c>
      <c r="C4674">
        <v>-4</v>
      </c>
      <c r="D4674">
        <v>7</v>
      </c>
      <c r="E4674">
        <v>1</v>
      </c>
      <c r="F4674">
        <v>-1</v>
      </c>
      <c r="G4674">
        <v>1</v>
      </c>
      <c r="H4674" s="2">
        <f>H4673+$H$2*(Table1[[#This Row],[debug'[0']]]-H4673)</f>
        <v>-0.30737489598714457</v>
      </c>
    </row>
    <row r="4675" spans="1:8" x14ac:dyDescent="0.25">
      <c r="A4675">
        <v>9338</v>
      </c>
      <c r="B4675">
        <v>2</v>
      </c>
      <c r="C4675">
        <v>-5</v>
      </c>
      <c r="D4675">
        <v>7</v>
      </c>
      <c r="E4675">
        <v>0</v>
      </c>
      <c r="F4675">
        <v>-1</v>
      </c>
      <c r="G4675">
        <v>1</v>
      </c>
      <c r="H4675" s="2">
        <f>H4674+$H$2*(Table1[[#This Row],[debug'[0']]]-H4674)</f>
        <v>-8.9909935317822764E-2</v>
      </c>
    </row>
    <row r="4676" spans="1:8" x14ac:dyDescent="0.25">
      <c r="A4676">
        <v>9340</v>
      </c>
      <c r="B4676">
        <v>3</v>
      </c>
      <c r="C4676">
        <v>-6</v>
      </c>
      <c r="D4676">
        <v>6</v>
      </c>
      <c r="E4676">
        <v>0</v>
      </c>
      <c r="F4676">
        <v>-1</v>
      </c>
      <c r="G4676">
        <v>1</v>
      </c>
      <c r="H4676" s="2">
        <f>H4675+$H$2*(Table1[[#This Row],[debug'[0']]]-H4675)</f>
        <v>0.20130721527363477</v>
      </c>
    </row>
    <row r="4677" spans="1:8" x14ac:dyDescent="0.25">
      <c r="A4677">
        <v>9342</v>
      </c>
      <c r="B4677">
        <v>3</v>
      </c>
      <c r="C4677">
        <v>-6</v>
      </c>
      <c r="D4677">
        <v>5</v>
      </c>
      <c r="E4677">
        <v>0</v>
      </c>
      <c r="F4677">
        <v>-1</v>
      </c>
      <c r="G4677">
        <v>1</v>
      </c>
      <c r="H4677" s="2">
        <f>H4676+$H$2*(Table1[[#This Row],[debug'[0']]]-H4676)</f>
        <v>0.46507779603816801</v>
      </c>
    </row>
    <row r="4678" spans="1:8" x14ac:dyDescent="0.25">
      <c r="A4678">
        <v>9344</v>
      </c>
      <c r="B4678">
        <v>3</v>
      </c>
      <c r="C4678">
        <v>-6</v>
      </c>
      <c r="D4678">
        <v>4</v>
      </c>
      <c r="E4678">
        <v>0</v>
      </c>
      <c r="F4678">
        <v>-1</v>
      </c>
      <c r="G4678">
        <v>1</v>
      </c>
      <c r="H4678" s="2">
        <f>H4677+$H$2*(Table1[[#This Row],[debug'[0']]]-H4677)</f>
        <v>0.70398858523981223</v>
      </c>
    </row>
    <row r="4679" spans="1:8" x14ac:dyDescent="0.25">
      <c r="A4679">
        <v>9346</v>
      </c>
      <c r="B4679">
        <v>0</v>
      </c>
      <c r="C4679">
        <v>-6</v>
      </c>
      <c r="D4679">
        <v>2</v>
      </c>
      <c r="E4679">
        <v>0</v>
      </c>
      <c r="F4679">
        <v>-1</v>
      </c>
      <c r="G4679">
        <v>1</v>
      </c>
      <c r="H4679" s="2">
        <f>H4678+$H$2*(Table1[[#This Row],[debug'[0']]]-H4678)</f>
        <v>0.63763922421179831</v>
      </c>
    </row>
    <row r="4680" spans="1:8" x14ac:dyDescent="0.25">
      <c r="A4680">
        <v>9348</v>
      </c>
      <c r="B4680">
        <v>1</v>
      </c>
      <c r="C4680">
        <v>-5</v>
      </c>
      <c r="D4680">
        <v>0</v>
      </c>
      <c r="E4680">
        <v>0</v>
      </c>
      <c r="F4680">
        <v>-1</v>
      </c>
      <c r="G4680">
        <v>1</v>
      </c>
      <c r="H4680" s="2">
        <f>H4679+$H$2*(Table1[[#This Row],[debug'[0']]]-H4679)</f>
        <v>0.67179092274675767</v>
      </c>
    </row>
    <row r="4681" spans="1:8" x14ac:dyDescent="0.25">
      <c r="A4681">
        <v>9350</v>
      </c>
      <c r="B4681">
        <v>-1</v>
      </c>
      <c r="C4681">
        <v>-5</v>
      </c>
      <c r="D4681">
        <v>-2</v>
      </c>
      <c r="E4681">
        <v>0</v>
      </c>
      <c r="F4681">
        <v>-1</v>
      </c>
      <c r="G4681">
        <v>0</v>
      </c>
      <c r="H4681" s="2">
        <f>H4680+$H$2*(Table1[[#This Row],[debug'[0']]]-H4680)</f>
        <v>0.5142283403095782</v>
      </c>
    </row>
    <row r="4682" spans="1:8" x14ac:dyDescent="0.25">
      <c r="A4682">
        <v>9352</v>
      </c>
      <c r="B4682">
        <v>-1</v>
      </c>
      <c r="C4682">
        <v>-4</v>
      </c>
      <c r="D4682">
        <v>-4</v>
      </c>
      <c r="E4682">
        <v>0</v>
      </c>
      <c r="F4682">
        <v>-2</v>
      </c>
      <c r="G4682">
        <v>0</v>
      </c>
      <c r="H4682" s="2">
        <f>H4681+$H$2*(Table1[[#This Row],[debug'[0']]]-H4681)</f>
        <v>0.37151568141635716</v>
      </c>
    </row>
    <row r="4683" spans="1:8" x14ac:dyDescent="0.25">
      <c r="A4683">
        <v>9354</v>
      </c>
      <c r="B4683">
        <v>0</v>
      </c>
      <c r="C4683">
        <v>-2</v>
      </c>
      <c r="D4683">
        <v>-5</v>
      </c>
      <c r="E4683">
        <v>0</v>
      </c>
      <c r="F4683">
        <v>-2</v>
      </c>
      <c r="G4683">
        <v>0</v>
      </c>
      <c r="H4683" s="2">
        <f>H4682+$H$2*(Table1[[#This Row],[debug'[0']]]-H4682)</f>
        <v>0.33650115335342612</v>
      </c>
    </row>
    <row r="4684" spans="1:8" x14ac:dyDescent="0.25">
      <c r="A4684">
        <v>9356</v>
      </c>
      <c r="B4684">
        <v>2</v>
      </c>
      <c r="C4684">
        <v>-1</v>
      </c>
      <c r="D4684">
        <v>-7</v>
      </c>
      <c r="E4684">
        <v>0</v>
      </c>
      <c r="F4684">
        <v>-2</v>
      </c>
      <c r="G4684">
        <v>0</v>
      </c>
      <c r="H4684" s="2">
        <f>H4683+$H$2*(Table1[[#This Row],[debug'[0']]]-H4683)</f>
        <v>0.49328222602982519</v>
      </c>
    </row>
    <row r="4685" spans="1:8" x14ac:dyDescent="0.25">
      <c r="A4685">
        <v>9358</v>
      </c>
      <c r="B4685">
        <v>4</v>
      </c>
      <c r="C4685">
        <v>2</v>
      </c>
      <c r="D4685">
        <v>-9</v>
      </c>
      <c r="E4685">
        <v>1</v>
      </c>
      <c r="F4685">
        <v>-2</v>
      </c>
      <c r="G4685">
        <v>0</v>
      </c>
      <c r="H4685" s="2">
        <f>H4684+$H$2*(Table1[[#This Row],[debug'[0']]]-H4684)</f>
        <v>0.82378258993734876</v>
      </c>
    </row>
    <row r="4686" spans="1:8" x14ac:dyDescent="0.25">
      <c r="A4686">
        <v>9360</v>
      </c>
      <c r="B4686">
        <v>6</v>
      </c>
      <c r="C4686">
        <v>3</v>
      </c>
      <c r="D4686">
        <v>-7</v>
      </c>
      <c r="E4686">
        <v>1</v>
      </c>
      <c r="F4686">
        <v>-2</v>
      </c>
      <c r="G4686">
        <v>0</v>
      </c>
      <c r="H4686" s="2">
        <f>H4685+$H$2*(Table1[[#This Row],[debug'[0']]]-H4685)</f>
        <v>1.3116295876024411</v>
      </c>
    </row>
    <row r="4687" spans="1:8" x14ac:dyDescent="0.25">
      <c r="A4687">
        <v>9362</v>
      </c>
      <c r="B4687">
        <v>4</v>
      </c>
      <c r="C4687">
        <v>3</v>
      </c>
      <c r="D4687">
        <v>-7</v>
      </c>
      <c r="E4687">
        <v>1</v>
      </c>
      <c r="F4687">
        <v>-2</v>
      </c>
      <c r="G4687">
        <v>0</v>
      </c>
      <c r="H4687" s="2">
        <f>H4686+$H$2*(Table1[[#This Row],[debug'[0']]]-H4686)</f>
        <v>1.5650025297339312</v>
      </c>
    </row>
    <row r="4688" spans="1:8" x14ac:dyDescent="0.25">
      <c r="A4688">
        <v>9364</v>
      </c>
      <c r="B4688">
        <v>2</v>
      </c>
      <c r="C4688">
        <v>2</v>
      </c>
      <c r="D4688">
        <v>-7</v>
      </c>
      <c r="E4688">
        <v>0</v>
      </c>
      <c r="F4688">
        <v>-2</v>
      </c>
      <c r="G4688">
        <v>0</v>
      </c>
      <c r="H4688" s="2">
        <f>H4687+$H$2*(Table1[[#This Row],[debug'[0']]]-H4687)</f>
        <v>1.6060000754414721</v>
      </c>
    </row>
    <row r="4689" spans="1:8" x14ac:dyDescent="0.25">
      <c r="A4689">
        <v>9366</v>
      </c>
      <c r="B4689">
        <v>-2</v>
      </c>
      <c r="C4689">
        <v>2</v>
      </c>
      <c r="D4689">
        <v>-5</v>
      </c>
      <c r="E4689">
        <v>0</v>
      </c>
      <c r="F4689">
        <v>-2</v>
      </c>
      <c r="G4689">
        <v>0</v>
      </c>
      <c r="H4689" s="2">
        <f>H4688+$H$2*(Table1[[#This Row],[debug'[0']]]-H4688)</f>
        <v>1.266142575065937</v>
      </c>
    </row>
    <row r="4690" spans="1:8" x14ac:dyDescent="0.25">
      <c r="A4690">
        <v>9368</v>
      </c>
      <c r="B4690">
        <v>1</v>
      </c>
      <c r="C4690">
        <v>3</v>
      </c>
      <c r="D4690">
        <v>-3</v>
      </c>
      <c r="E4690">
        <v>0</v>
      </c>
      <c r="F4690">
        <v>-2</v>
      </c>
      <c r="G4690">
        <v>0</v>
      </c>
      <c r="H4690" s="2">
        <f>H4689+$H$2*(Table1[[#This Row],[debug'[0']]]-H4689)</f>
        <v>1.2410592283068984</v>
      </c>
    </row>
    <row r="4691" spans="1:8" x14ac:dyDescent="0.25">
      <c r="A4691">
        <v>9370</v>
      </c>
      <c r="B4691">
        <v>0</v>
      </c>
      <c r="C4691">
        <v>3</v>
      </c>
      <c r="D4691">
        <v>-2</v>
      </c>
      <c r="E4691">
        <v>1</v>
      </c>
      <c r="F4691">
        <v>-2</v>
      </c>
      <c r="G4691">
        <v>0</v>
      </c>
      <c r="H4691" s="2">
        <f>H4690+$H$2*(Table1[[#This Row],[debug'[0']]]-H4690)</f>
        <v>1.1240921516773352</v>
      </c>
    </row>
    <row r="4692" spans="1:8" x14ac:dyDescent="0.25">
      <c r="A4692">
        <v>9372</v>
      </c>
      <c r="B4692">
        <v>2</v>
      </c>
      <c r="C4692">
        <v>5</v>
      </c>
      <c r="D4692">
        <v>0</v>
      </c>
      <c r="E4692">
        <v>1</v>
      </c>
      <c r="F4692">
        <v>-1</v>
      </c>
      <c r="G4692">
        <v>0</v>
      </c>
      <c r="H4692" s="2">
        <f>H4691+$H$2*(Table1[[#This Row],[debug'[0']]]-H4691)</f>
        <v>1.2066445215226991</v>
      </c>
    </row>
    <row r="4693" spans="1:8" x14ac:dyDescent="0.25">
      <c r="A4693">
        <v>9374</v>
      </c>
      <c r="B4693">
        <v>3</v>
      </c>
      <c r="C4693">
        <v>7</v>
      </c>
      <c r="D4693">
        <v>2</v>
      </c>
      <c r="E4693">
        <v>1</v>
      </c>
      <c r="F4693">
        <v>-1</v>
      </c>
      <c r="G4693">
        <v>0</v>
      </c>
      <c r="H4693" s="2">
        <f>H4692+$H$2*(Table1[[#This Row],[debug'[0']]]-H4692)</f>
        <v>1.375664293416478</v>
      </c>
    </row>
    <row r="4694" spans="1:8" x14ac:dyDescent="0.25">
      <c r="A4694">
        <v>9376</v>
      </c>
      <c r="B4694">
        <v>2</v>
      </c>
      <c r="C4694">
        <v>8</v>
      </c>
      <c r="D4694">
        <v>3</v>
      </c>
      <c r="E4694">
        <v>1</v>
      </c>
      <c r="F4694">
        <v>-1</v>
      </c>
      <c r="G4694">
        <v>0</v>
      </c>
      <c r="H4694" s="2">
        <f>H4693+$H$2*(Table1[[#This Row],[debug'[0']]]-H4693)</f>
        <v>1.4345065474917755</v>
      </c>
    </row>
    <row r="4695" spans="1:8" x14ac:dyDescent="0.25">
      <c r="A4695">
        <v>9378</v>
      </c>
      <c r="B4695">
        <v>3</v>
      </c>
      <c r="C4695">
        <v>7</v>
      </c>
      <c r="D4695">
        <v>3</v>
      </c>
      <c r="E4695">
        <v>1</v>
      </c>
      <c r="F4695">
        <v>-1</v>
      </c>
      <c r="G4695">
        <v>0</v>
      </c>
      <c r="H4695" s="2">
        <f>H4694+$H$2*(Table1[[#This Row],[debug'[0']]]-H4694)</f>
        <v>1.5820508293810582</v>
      </c>
    </row>
    <row r="4696" spans="1:8" x14ac:dyDescent="0.25">
      <c r="A4696">
        <v>9380</v>
      </c>
      <c r="B4696">
        <v>0</v>
      </c>
      <c r="C4696">
        <v>5</v>
      </c>
      <c r="D4696">
        <v>4</v>
      </c>
      <c r="E4696">
        <v>1</v>
      </c>
      <c r="F4696">
        <v>-1</v>
      </c>
      <c r="G4696">
        <v>0</v>
      </c>
      <c r="H4696" s="2">
        <f>H4695+$H$2*(Table1[[#This Row],[debug'[0']]]-H4695)</f>
        <v>1.4329460514853831</v>
      </c>
    </row>
    <row r="4697" spans="1:8" x14ac:dyDescent="0.25">
      <c r="A4697">
        <v>9382</v>
      </c>
      <c r="B4697">
        <v>-1</v>
      </c>
      <c r="C4697">
        <v>3</v>
      </c>
      <c r="D4697">
        <v>5</v>
      </c>
      <c r="E4697">
        <v>1</v>
      </c>
      <c r="F4697">
        <v>-1</v>
      </c>
      <c r="G4697">
        <v>0</v>
      </c>
      <c r="H4697" s="2">
        <f>H4696+$H$2*(Table1[[#This Row],[debug'[0']]]-H4696)</f>
        <v>1.2036462882275798</v>
      </c>
    </row>
    <row r="4698" spans="1:8" x14ac:dyDescent="0.25">
      <c r="A4698">
        <v>9384</v>
      </c>
      <c r="B4698">
        <v>-2</v>
      </c>
      <c r="C4698">
        <v>1</v>
      </c>
      <c r="D4698">
        <v>6</v>
      </c>
      <c r="E4698">
        <v>1</v>
      </c>
      <c r="F4698">
        <v>-1</v>
      </c>
      <c r="G4698">
        <v>1</v>
      </c>
      <c r="H4698" s="2">
        <f>H4697+$H$2*(Table1[[#This Row],[debug'[0']]]-H4697)</f>
        <v>0.90170973891370065</v>
      </c>
    </row>
    <row r="4699" spans="1:8" x14ac:dyDescent="0.25">
      <c r="A4699">
        <v>9386</v>
      </c>
      <c r="B4699">
        <v>-1</v>
      </c>
      <c r="C4699">
        <v>0</v>
      </c>
      <c r="D4699">
        <v>6</v>
      </c>
      <c r="E4699">
        <v>1</v>
      </c>
      <c r="F4699">
        <v>-1</v>
      </c>
      <c r="G4699">
        <v>1</v>
      </c>
      <c r="H4699" s="2">
        <f>H4698+$H$2*(Table1[[#This Row],[debug'[0']]]-H4698)</f>
        <v>0.72247781856275728</v>
      </c>
    </row>
    <row r="4700" spans="1:8" x14ac:dyDescent="0.25">
      <c r="A4700">
        <v>9388</v>
      </c>
      <c r="B4700">
        <v>-2</v>
      </c>
      <c r="C4700">
        <v>0</v>
      </c>
      <c r="D4700">
        <v>6</v>
      </c>
      <c r="E4700">
        <v>1</v>
      </c>
      <c r="F4700">
        <v>0</v>
      </c>
      <c r="G4700">
        <v>1</v>
      </c>
      <c r="H4700" s="2">
        <f>H4699+$H$2*(Table1[[#This Row],[debug'[0']]]-H4699)</f>
        <v>0.46589032913201961</v>
      </c>
    </row>
    <row r="4701" spans="1:8" x14ac:dyDescent="0.25">
      <c r="A4701">
        <v>9390</v>
      </c>
      <c r="B4701">
        <v>-2</v>
      </c>
      <c r="C4701">
        <v>0</v>
      </c>
      <c r="D4701">
        <v>6</v>
      </c>
      <c r="E4701">
        <v>1</v>
      </c>
      <c r="F4701">
        <v>0</v>
      </c>
      <c r="G4701">
        <v>1</v>
      </c>
      <c r="H4701" s="2">
        <f>H4700+$H$2*(Table1[[#This Row],[debug'[0']]]-H4700)</f>
        <v>0.23348564085524151</v>
      </c>
    </row>
    <row r="4702" spans="1:8" x14ac:dyDescent="0.25">
      <c r="A4702">
        <v>9392</v>
      </c>
      <c r="B4702">
        <v>1</v>
      </c>
      <c r="C4702">
        <v>0</v>
      </c>
      <c r="D4702">
        <v>6</v>
      </c>
      <c r="E4702">
        <v>1</v>
      </c>
      <c r="F4702">
        <v>0</v>
      </c>
      <c r="G4702">
        <v>1</v>
      </c>
      <c r="H4702" s="2">
        <f>H4701+$H$2*(Table1[[#This Row],[debug'[0']]]-H4701)</f>
        <v>0.30572791724204934</v>
      </c>
    </row>
    <row r="4703" spans="1:8" x14ac:dyDescent="0.25">
      <c r="A4703">
        <v>9394</v>
      </c>
      <c r="B4703">
        <v>2</v>
      </c>
      <c r="C4703">
        <v>0</v>
      </c>
      <c r="D4703">
        <v>5</v>
      </c>
      <c r="E4703">
        <v>1</v>
      </c>
      <c r="F4703">
        <v>0</v>
      </c>
      <c r="G4703">
        <v>1</v>
      </c>
      <c r="H4703" s="2">
        <f>H4702+$H$2*(Table1[[#This Row],[debug'[0']]]-H4702)</f>
        <v>0.46540929909328899</v>
      </c>
    </row>
    <row r="4704" spans="1:8" x14ac:dyDescent="0.25">
      <c r="A4704">
        <v>9396</v>
      </c>
      <c r="B4704">
        <v>3</v>
      </c>
      <c r="C4704">
        <v>0</v>
      </c>
      <c r="D4704">
        <v>6</v>
      </c>
      <c r="E4704">
        <v>1</v>
      </c>
      <c r="F4704">
        <v>1</v>
      </c>
      <c r="G4704">
        <v>1</v>
      </c>
      <c r="H4704" s="2">
        <f>H4703+$H$2*(Table1[[#This Row],[debug'[0']]]-H4703)</f>
        <v>0.70428884486805488</v>
      </c>
    </row>
    <row r="4705" spans="1:8" x14ac:dyDescent="0.25">
      <c r="A4705">
        <v>9398</v>
      </c>
      <c r="B4705">
        <v>3</v>
      </c>
      <c r="C4705">
        <v>-1</v>
      </c>
      <c r="D4705">
        <v>5</v>
      </c>
      <c r="E4705">
        <v>1</v>
      </c>
      <c r="F4705">
        <v>1</v>
      </c>
      <c r="G4705">
        <v>1</v>
      </c>
      <c r="H4705" s="2">
        <f>H4704+$H$2*(Table1[[#This Row],[debug'[0']]]-H4704)</f>
        <v>0.92065452385985458</v>
      </c>
    </row>
    <row r="4706" spans="1:8" x14ac:dyDescent="0.25">
      <c r="A4706">
        <v>9400</v>
      </c>
      <c r="B4706">
        <v>1</v>
      </c>
      <c r="C4706">
        <v>-1</v>
      </c>
      <c r="D4706">
        <v>2</v>
      </c>
      <c r="E4706">
        <v>1</v>
      </c>
      <c r="F4706">
        <v>1</v>
      </c>
      <c r="G4706">
        <v>1</v>
      </c>
      <c r="H4706" s="2">
        <f>H4705+$H$2*(Table1[[#This Row],[debug'[0']]]-H4705)</f>
        <v>0.92813265880797857</v>
      </c>
    </row>
    <row r="4707" spans="1:8" x14ac:dyDescent="0.25">
      <c r="A4707">
        <v>9402</v>
      </c>
      <c r="B4707">
        <v>0</v>
      </c>
      <c r="C4707">
        <v>-3</v>
      </c>
      <c r="D4707">
        <v>0</v>
      </c>
      <c r="E4707">
        <v>1</v>
      </c>
      <c r="F4707">
        <v>1</v>
      </c>
      <c r="G4707">
        <v>0</v>
      </c>
      <c r="H4707" s="2">
        <f>H4706+$H$2*(Table1[[#This Row],[debug'[0']]]-H4706)</f>
        <v>0.84065821653394135</v>
      </c>
    </row>
    <row r="4708" spans="1:8" x14ac:dyDescent="0.25">
      <c r="A4708">
        <v>9404</v>
      </c>
      <c r="B4708">
        <v>0</v>
      </c>
      <c r="C4708">
        <v>-1</v>
      </c>
      <c r="D4708">
        <v>-1</v>
      </c>
      <c r="E4708">
        <v>1</v>
      </c>
      <c r="F4708">
        <v>1</v>
      </c>
      <c r="G4708">
        <v>0</v>
      </c>
      <c r="H4708" s="2">
        <f>H4707+$H$2*(Table1[[#This Row],[debug'[0']]]-H4707)</f>
        <v>0.7614280462166535</v>
      </c>
    </row>
    <row r="4709" spans="1:8" x14ac:dyDescent="0.25">
      <c r="A4709">
        <v>9406</v>
      </c>
      <c r="B4709">
        <v>-1</v>
      </c>
      <c r="C4709">
        <v>0</v>
      </c>
      <c r="D4709">
        <v>-3</v>
      </c>
      <c r="E4709">
        <v>1</v>
      </c>
      <c r="F4709">
        <v>1</v>
      </c>
      <c r="G4709">
        <v>0</v>
      </c>
      <c r="H4709" s="2">
        <f>H4708+$H$2*(Table1[[#This Row],[debug'[0']]]-H4708)</f>
        <v>0.59541736392201572</v>
      </c>
    </row>
    <row r="4710" spans="1:8" x14ac:dyDescent="0.25">
      <c r="A4710">
        <v>9408</v>
      </c>
      <c r="B4710">
        <v>0</v>
      </c>
      <c r="C4710">
        <v>3</v>
      </c>
      <c r="D4710">
        <v>-6</v>
      </c>
      <c r="E4710">
        <v>1</v>
      </c>
      <c r="F4710">
        <v>1</v>
      </c>
      <c r="G4710">
        <v>0</v>
      </c>
      <c r="H4710" s="2">
        <f>H4709+$H$2*(Table1[[#This Row],[debug'[0']]]-H4709)</f>
        <v>0.53930059943249953</v>
      </c>
    </row>
    <row r="4711" spans="1:8" x14ac:dyDescent="0.25">
      <c r="A4711">
        <v>9410</v>
      </c>
      <c r="B4711">
        <v>0</v>
      </c>
      <c r="C4711">
        <v>3</v>
      </c>
      <c r="D4711">
        <v>-7</v>
      </c>
      <c r="E4711">
        <v>1</v>
      </c>
      <c r="F4711">
        <v>2</v>
      </c>
      <c r="G4711">
        <v>0</v>
      </c>
      <c r="H4711" s="2">
        <f>H4710+$H$2*(Table1[[#This Row],[debug'[0']]]-H4710)</f>
        <v>0.48847271539488818</v>
      </c>
    </row>
    <row r="4712" spans="1:8" x14ac:dyDescent="0.25">
      <c r="A4712">
        <v>9412</v>
      </c>
      <c r="B4712">
        <v>2</v>
      </c>
      <c r="C4712">
        <v>4</v>
      </c>
      <c r="D4712">
        <v>-7</v>
      </c>
      <c r="E4712">
        <v>1</v>
      </c>
      <c r="F4712">
        <v>2</v>
      </c>
      <c r="G4712">
        <v>0</v>
      </c>
      <c r="H4712" s="2">
        <f>H4711+$H$2*(Table1[[#This Row],[debug'[0']]]-H4711)</f>
        <v>0.63093080578536664</v>
      </c>
    </row>
    <row r="4713" spans="1:8" x14ac:dyDescent="0.25">
      <c r="A4713">
        <v>9414</v>
      </c>
      <c r="B4713">
        <v>1</v>
      </c>
      <c r="C4713">
        <v>4</v>
      </c>
      <c r="D4713">
        <v>-6</v>
      </c>
      <c r="E4713">
        <v>0</v>
      </c>
      <c r="F4713">
        <v>2</v>
      </c>
      <c r="G4713">
        <v>0</v>
      </c>
      <c r="H4713" s="2">
        <f>H4712+$H$2*(Table1[[#This Row],[debug'[0']]]-H4712)</f>
        <v>0.66571475786169654</v>
      </c>
    </row>
    <row r="4714" spans="1:8" x14ac:dyDescent="0.25">
      <c r="A4714">
        <v>9416</v>
      </c>
      <c r="B4714">
        <v>0</v>
      </c>
      <c r="C4714">
        <v>3</v>
      </c>
      <c r="D4714">
        <v>-6</v>
      </c>
      <c r="E4714">
        <v>0</v>
      </c>
      <c r="F4714">
        <v>2</v>
      </c>
      <c r="G4714">
        <v>0</v>
      </c>
      <c r="H4714" s="2">
        <f>H4713+$H$2*(Table1[[#This Row],[debug'[0']]]-H4713)</f>
        <v>0.60297262008115815</v>
      </c>
    </row>
    <row r="4715" spans="1:8" x14ac:dyDescent="0.25">
      <c r="A4715">
        <v>9418</v>
      </c>
      <c r="B4715">
        <v>-1</v>
      </c>
      <c r="C4715">
        <v>2</v>
      </c>
      <c r="D4715">
        <v>-5</v>
      </c>
      <c r="E4715">
        <v>0</v>
      </c>
      <c r="F4715">
        <v>2</v>
      </c>
      <c r="G4715">
        <v>0</v>
      </c>
      <c r="H4715" s="2">
        <f>H4714+$H$2*(Table1[[#This Row],[debug'[0']]]-H4714)</f>
        <v>0.45189600986658168</v>
      </c>
    </row>
    <row r="4716" spans="1:8" x14ac:dyDescent="0.25">
      <c r="A4716">
        <v>9420</v>
      </c>
      <c r="B4716">
        <v>-2</v>
      </c>
      <c r="C4716">
        <v>0</v>
      </c>
      <c r="D4716">
        <v>-4</v>
      </c>
      <c r="E4716">
        <v>0</v>
      </c>
      <c r="F4716">
        <v>1</v>
      </c>
      <c r="G4716">
        <v>0</v>
      </c>
      <c r="H4716" s="2">
        <f>H4715+$H$2*(Table1[[#This Row],[debug'[0']]]-H4715)</f>
        <v>0.22081025510769228</v>
      </c>
    </row>
    <row r="4717" spans="1:8" x14ac:dyDescent="0.25">
      <c r="A4717">
        <v>9422</v>
      </c>
      <c r="B4717">
        <v>-3</v>
      </c>
      <c r="C4717">
        <v>-1</v>
      </c>
      <c r="D4717">
        <v>-3</v>
      </c>
      <c r="E4717">
        <v>0</v>
      </c>
      <c r="F4717">
        <v>1</v>
      </c>
      <c r="G4717">
        <v>0</v>
      </c>
      <c r="H4717" s="2">
        <f>H4716+$H$2*(Table1[[#This Row],[debug'[0']]]-H4716)</f>
        <v>-8.2743959973897524E-2</v>
      </c>
    </row>
    <row r="4718" spans="1:8" x14ac:dyDescent="0.25">
      <c r="A4718">
        <v>9424</v>
      </c>
      <c r="B4718">
        <v>-2</v>
      </c>
      <c r="C4718">
        <v>0</v>
      </c>
      <c r="D4718">
        <v>-2</v>
      </c>
      <c r="E4718">
        <v>0</v>
      </c>
      <c r="F4718">
        <v>1</v>
      </c>
      <c r="G4718">
        <v>0</v>
      </c>
      <c r="H4718" s="2">
        <f>H4717+$H$2*(Table1[[#This Row],[debug'[0']]]-H4717)</f>
        <v>-0.26344108468579741</v>
      </c>
    </row>
    <row r="4719" spans="1:8" x14ac:dyDescent="0.25">
      <c r="A4719">
        <v>9426</v>
      </c>
      <c r="B4719">
        <v>-2</v>
      </c>
      <c r="C4719">
        <v>2</v>
      </c>
      <c r="D4719">
        <v>-1</v>
      </c>
      <c r="E4719">
        <v>0</v>
      </c>
      <c r="F4719">
        <v>2</v>
      </c>
      <c r="G4719">
        <v>0</v>
      </c>
      <c r="H4719" s="2">
        <f>H4718+$H$2*(Table1[[#This Row],[debug'[0']]]-H4718)</f>
        <v>-0.42710790661210618</v>
      </c>
    </row>
    <row r="4720" spans="1:8" x14ac:dyDescent="0.25">
      <c r="A4720">
        <v>9428</v>
      </c>
      <c r="B4720">
        <v>-1</v>
      </c>
      <c r="C4720">
        <v>2</v>
      </c>
      <c r="D4720">
        <v>-1</v>
      </c>
      <c r="E4720">
        <v>0</v>
      </c>
      <c r="F4720">
        <v>2</v>
      </c>
      <c r="G4720">
        <v>0</v>
      </c>
      <c r="H4720" s="2">
        <f>H4719+$H$2*(Table1[[#This Row],[debug'[0']]]-H4719)</f>
        <v>-0.48110171436871874</v>
      </c>
    </row>
    <row r="4721" spans="1:8" x14ac:dyDescent="0.25">
      <c r="A4721">
        <v>9430</v>
      </c>
      <c r="B4721">
        <v>0</v>
      </c>
      <c r="C4721">
        <v>2</v>
      </c>
      <c r="D4721">
        <v>-1</v>
      </c>
      <c r="E4721">
        <v>0</v>
      </c>
      <c r="F4721">
        <v>2</v>
      </c>
      <c r="G4721">
        <v>0</v>
      </c>
      <c r="H4721" s="2">
        <f>H4720+$H$2*(Table1[[#This Row],[debug'[0']]]-H4720)</f>
        <v>-0.43575894602401211</v>
      </c>
    </row>
    <row r="4722" spans="1:8" x14ac:dyDescent="0.25">
      <c r="A4722">
        <v>9432</v>
      </c>
      <c r="B4722">
        <v>-1</v>
      </c>
      <c r="C4722">
        <v>0</v>
      </c>
      <c r="D4722">
        <v>0</v>
      </c>
      <c r="E4722">
        <v>0</v>
      </c>
      <c r="F4722">
        <v>1</v>
      </c>
      <c r="G4722">
        <v>0</v>
      </c>
      <c r="H4722" s="2">
        <f>H4721+$H$2*(Table1[[#This Row],[debug'[0']]]-H4721)</f>
        <v>-0.48893741252475387</v>
      </c>
    </row>
    <row r="4723" spans="1:8" x14ac:dyDescent="0.25">
      <c r="A4723">
        <v>9434</v>
      </c>
      <c r="B4723">
        <v>0</v>
      </c>
      <c r="C4723">
        <v>-1</v>
      </c>
      <c r="D4723">
        <v>2</v>
      </c>
      <c r="E4723">
        <v>0</v>
      </c>
      <c r="F4723">
        <v>1</v>
      </c>
      <c r="G4723">
        <v>0</v>
      </c>
      <c r="H4723" s="2">
        <f>H4722+$H$2*(Table1[[#This Row],[debug'[0']]]-H4722)</f>
        <v>-0.4428561470271648</v>
      </c>
    </row>
    <row r="4724" spans="1:8" x14ac:dyDescent="0.25">
      <c r="A4724">
        <v>9436</v>
      </c>
      <c r="B4724">
        <v>0</v>
      </c>
      <c r="C4724">
        <v>-4</v>
      </c>
      <c r="D4724">
        <v>3</v>
      </c>
      <c r="E4724">
        <v>0</v>
      </c>
      <c r="F4724">
        <v>1</v>
      </c>
      <c r="G4724">
        <v>0</v>
      </c>
      <c r="H4724" s="2">
        <f>H4723+$H$2*(Table1[[#This Row],[debug'[0']]]-H4723)</f>
        <v>-0.40111793848423616</v>
      </c>
    </row>
    <row r="4725" spans="1:8" x14ac:dyDescent="0.25">
      <c r="A4725">
        <v>9438</v>
      </c>
      <c r="B4725">
        <v>-2</v>
      </c>
      <c r="C4725">
        <v>-5</v>
      </c>
      <c r="D4725">
        <v>3</v>
      </c>
      <c r="E4725">
        <v>-1</v>
      </c>
      <c r="F4725">
        <v>1</v>
      </c>
      <c r="G4725">
        <v>0</v>
      </c>
      <c r="H4725" s="2">
        <f>H4724+$H$2*(Table1[[#This Row],[debug'[0']]]-H4724)</f>
        <v>-0.55180902263666898</v>
      </c>
    </row>
    <row r="4726" spans="1:8" x14ac:dyDescent="0.25">
      <c r="A4726">
        <v>9440</v>
      </c>
      <c r="B4726">
        <v>-6</v>
      </c>
      <c r="C4726">
        <v>-5</v>
      </c>
      <c r="D4726">
        <v>4</v>
      </c>
      <c r="E4726">
        <v>-1</v>
      </c>
      <c r="F4726">
        <v>1</v>
      </c>
      <c r="G4726">
        <v>0</v>
      </c>
      <c r="H4726" s="2">
        <f>H4725+$H$2*(Table1[[#This Row],[debug'[0']]]-H4725)</f>
        <v>-1.065288925131834</v>
      </c>
    </row>
    <row r="4727" spans="1:8" x14ac:dyDescent="0.25">
      <c r="A4727">
        <v>9442</v>
      </c>
      <c r="B4727">
        <v>-6</v>
      </c>
      <c r="C4727">
        <v>-5</v>
      </c>
      <c r="D4727">
        <v>5</v>
      </c>
      <c r="E4727">
        <v>-1</v>
      </c>
      <c r="F4727">
        <v>1</v>
      </c>
      <c r="G4727">
        <v>0</v>
      </c>
      <c r="H4727" s="2">
        <f>H4726+$H$2*(Table1[[#This Row],[debug'[0']]]-H4726)</f>
        <v>-1.5303744869436546</v>
      </c>
    </row>
    <row r="4728" spans="1:8" x14ac:dyDescent="0.25">
      <c r="A4728">
        <v>9444</v>
      </c>
      <c r="B4728">
        <v>-5</v>
      </c>
      <c r="C4728">
        <v>-5</v>
      </c>
      <c r="D4728">
        <v>5</v>
      </c>
      <c r="E4728">
        <v>-1</v>
      </c>
      <c r="F4728">
        <v>0</v>
      </c>
      <c r="G4728">
        <v>0</v>
      </c>
      <c r="H4728" s="2">
        <f>H4727+$H$2*(Table1[[#This Row],[debug'[0']]]-H4727)</f>
        <v>-1.8573789876194207</v>
      </c>
    </row>
    <row r="4729" spans="1:8" x14ac:dyDescent="0.25">
      <c r="A4729">
        <v>9446</v>
      </c>
      <c r="B4729">
        <v>-2</v>
      </c>
      <c r="C4729">
        <v>-5</v>
      </c>
      <c r="D4729">
        <v>3</v>
      </c>
      <c r="E4729">
        <v>-1</v>
      </c>
      <c r="F4729">
        <v>0</v>
      </c>
      <c r="G4729">
        <v>0</v>
      </c>
      <c r="H4729" s="2">
        <f>H4728+$H$2*(Table1[[#This Row],[debug'[0']]]-H4728)</f>
        <v>-1.8708207013616918</v>
      </c>
    </row>
    <row r="4730" spans="1:8" x14ac:dyDescent="0.25">
      <c r="A4730">
        <v>9448</v>
      </c>
      <c r="B4730">
        <v>1</v>
      </c>
      <c r="C4730">
        <v>-6</v>
      </c>
      <c r="D4730">
        <v>3</v>
      </c>
      <c r="E4730">
        <v>-1</v>
      </c>
      <c r="F4730">
        <v>0</v>
      </c>
      <c r="G4730">
        <v>-1</v>
      </c>
      <c r="H4730" s="2">
        <f>H4729+$H$2*(Table1[[#This Row],[debug'[0']]]-H4729)</f>
        <v>-1.60025222460655</v>
      </c>
    </row>
    <row r="4731" spans="1:8" x14ac:dyDescent="0.25">
      <c r="A4731">
        <v>9450</v>
      </c>
      <c r="B4731">
        <v>0</v>
      </c>
      <c r="C4731">
        <v>-8</v>
      </c>
      <c r="D4731">
        <v>2</v>
      </c>
      <c r="E4731">
        <v>-2</v>
      </c>
      <c r="F4731">
        <v>0</v>
      </c>
      <c r="G4731">
        <v>-1</v>
      </c>
      <c r="H4731" s="2">
        <f>H4730+$H$2*(Table1[[#This Row],[debug'[0']]]-H4730)</f>
        <v>-1.4494320056251102</v>
      </c>
    </row>
    <row r="4732" spans="1:8" x14ac:dyDescent="0.25">
      <c r="A4732">
        <v>9452</v>
      </c>
      <c r="B4732">
        <v>1</v>
      </c>
      <c r="C4732">
        <v>-9</v>
      </c>
      <c r="D4732">
        <v>1</v>
      </c>
      <c r="E4732">
        <v>-2</v>
      </c>
      <c r="F4732">
        <v>-1</v>
      </c>
      <c r="G4732">
        <v>-1</v>
      </c>
      <c r="H4732" s="2">
        <f>H4731+$H$2*(Table1[[#This Row],[debug'[0']]]-H4731)</f>
        <v>-1.2185784777949236</v>
      </c>
    </row>
    <row r="4733" spans="1:8" x14ac:dyDescent="0.25">
      <c r="A4733">
        <v>9454</v>
      </c>
      <c r="B4733">
        <v>-2</v>
      </c>
      <c r="C4733">
        <v>-10</v>
      </c>
      <c r="D4733">
        <v>-2</v>
      </c>
      <c r="E4733">
        <v>-2</v>
      </c>
      <c r="F4733">
        <v>-1</v>
      </c>
      <c r="G4733">
        <v>-1</v>
      </c>
      <c r="H4733" s="2">
        <f>H4732+$H$2*(Table1[[#This Row],[debug'[0']]]-H4732)</f>
        <v>-1.2922257212004162</v>
      </c>
    </row>
    <row r="4734" spans="1:8" x14ac:dyDescent="0.25">
      <c r="A4734">
        <v>9456</v>
      </c>
      <c r="B4734">
        <v>-1</v>
      </c>
      <c r="C4734">
        <v>-9</v>
      </c>
      <c r="D4734">
        <v>-2</v>
      </c>
      <c r="E4734">
        <v>-2</v>
      </c>
      <c r="F4734">
        <v>-1</v>
      </c>
      <c r="G4734">
        <v>-1</v>
      </c>
      <c r="H4734" s="2">
        <f>H4733+$H$2*(Table1[[#This Row],[debug'[0']]]-H4733)</f>
        <v>-1.2646840958330201</v>
      </c>
    </row>
    <row r="4735" spans="1:8" x14ac:dyDescent="0.25">
      <c r="A4735">
        <v>9458</v>
      </c>
      <c r="B4735">
        <v>-3</v>
      </c>
      <c r="C4735">
        <v>-7</v>
      </c>
      <c r="D4735">
        <v>-3</v>
      </c>
      <c r="E4735">
        <v>-2</v>
      </c>
      <c r="F4735">
        <v>-1</v>
      </c>
      <c r="G4735">
        <v>-1</v>
      </c>
      <c r="H4735" s="2">
        <f>H4734+$H$2*(Table1[[#This Row],[debug'[0']]]-H4734)</f>
        <v>-1.4282337667186755</v>
      </c>
    </row>
    <row r="4736" spans="1:8" x14ac:dyDescent="0.25">
      <c r="A4736">
        <v>9460</v>
      </c>
      <c r="B4736">
        <v>-3</v>
      </c>
      <c r="C4736">
        <v>-7</v>
      </c>
      <c r="D4736">
        <v>-3</v>
      </c>
      <c r="E4736">
        <v>-2</v>
      </c>
      <c r="F4736">
        <v>-1</v>
      </c>
      <c r="G4736">
        <v>-1</v>
      </c>
      <c r="H4736" s="2">
        <f>H4735+$H$2*(Table1[[#This Row],[debug'[0']]]-H4735)</f>
        <v>-1.5763692442677888</v>
      </c>
    </row>
    <row r="4737" spans="1:8" x14ac:dyDescent="0.25">
      <c r="A4737">
        <v>9462</v>
      </c>
      <c r="B4737">
        <v>-2</v>
      </c>
      <c r="C4737">
        <v>-4</v>
      </c>
      <c r="D4737">
        <v>-5</v>
      </c>
      <c r="E4737">
        <v>-2</v>
      </c>
      <c r="F4737">
        <v>-2</v>
      </c>
      <c r="G4737">
        <v>-1</v>
      </c>
      <c r="H4737" s="2">
        <f>H4736+$H$2*(Table1[[#This Row],[debug'[0']]]-H4736)</f>
        <v>-1.616295502369079</v>
      </c>
    </row>
    <row r="4738" spans="1:8" x14ac:dyDescent="0.25">
      <c r="A4738">
        <v>9464</v>
      </c>
      <c r="B4738">
        <v>-1</v>
      </c>
      <c r="C4738">
        <v>-2</v>
      </c>
      <c r="D4738">
        <v>-6</v>
      </c>
      <c r="E4738">
        <v>-2</v>
      </c>
      <c r="F4738">
        <v>-2</v>
      </c>
      <c r="G4738">
        <v>-1</v>
      </c>
      <c r="H4738" s="2">
        <f>H4737+$H$2*(Table1[[#This Row],[debug'[0']]]-H4737)</f>
        <v>-1.5582110196885852</v>
      </c>
    </row>
    <row r="4739" spans="1:8" x14ac:dyDescent="0.25">
      <c r="A4739">
        <v>9466</v>
      </c>
      <c r="B4739">
        <v>0</v>
      </c>
      <c r="C4739">
        <v>-3</v>
      </c>
      <c r="D4739">
        <v>-6</v>
      </c>
      <c r="E4739">
        <v>-2</v>
      </c>
      <c r="F4739">
        <v>-2</v>
      </c>
      <c r="G4739">
        <v>-1</v>
      </c>
      <c r="H4739" s="2">
        <f>H4738+$H$2*(Table1[[#This Row],[debug'[0']]]-H4738)</f>
        <v>-1.4113530909226957</v>
      </c>
    </row>
    <row r="4740" spans="1:8" x14ac:dyDescent="0.25">
      <c r="A4740">
        <v>9468</v>
      </c>
      <c r="B4740">
        <v>-2</v>
      </c>
      <c r="C4740">
        <v>-2</v>
      </c>
      <c r="D4740">
        <v>-6</v>
      </c>
      <c r="E4740">
        <v>-2</v>
      </c>
      <c r="F4740">
        <v>-2</v>
      </c>
      <c r="G4740">
        <v>-1</v>
      </c>
      <c r="H4740" s="2">
        <f>H4739+$H$2*(Table1[[#This Row],[debug'[0']]]-H4739)</f>
        <v>-1.4668317550761636</v>
      </c>
    </row>
    <row r="4741" spans="1:8" x14ac:dyDescent="0.25">
      <c r="A4741">
        <v>9470</v>
      </c>
      <c r="B4741">
        <v>-1</v>
      </c>
      <c r="C4741">
        <v>-3</v>
      </c>
      <c r="D4741">
        <v>-6</v>
      </c>
      <c r="E4741">
        <v>-2</v>
      </c>
      <c r="F4741">
        <v>-3</v>
      </c>
      <c r="G4741">
        <v>-1</v>
      </c>
      <c r="H4741" s="2">
        <f>H4740+$H$2*(Table1[[#This Row],[debug'[0']]]-H4740)</f>
        <v>-1.4228338987098725</v>
      </c>
    </row>
    <row r="4742" spans="1:8" x14ac:dyDescent="0.25">
      <c r="A4742">
        <v>9472</v>
      </c>
      <c r="B4742">
        <v>-3</v>
      </c>
      <c r="C4742">
        <v>-2</v>
      </c>
      <c r="D4742">
        <v>-6</v>
      </c>
      <c r="E4742">
        <v>-2</v>
      </c>
      <c r="F4742">
        <v>-3</v>
      </c>
      <c r="G4742">
        <v>-1</v>
      </c>
      <c r="H4742" s="2">
        <f>H4741+$H$2*(Table1[[#This Row],[debug'[0']]]-H4741)</f>
        <v>-1.5714783018289902</v>
      </c>
    </row>
    <row r="4743" spans="1:8" x14ac:dyDescent="0.25">
      <c r="A4743">
        <v>9474</v>
      </c>
      <c r="B4743">
        <v>-2</v>
      </c>
      <c r="C4743">
        <v>-2</v>
      </c>
      <c r="D4743">
        <v>-5</v>
      </c>
      <c r="E4743">
        <v>-2</v>
      </c>
      <c r="F4743">
        <v>-3</v>
      </c>
      <c r="G4743">
        <v>-1</v>
      </c>
      <c r="H4743" s="2">
        <f>H4742+$H$2*(Table1[[#This Row],[debug'[0']]]-H4742)</f>
        <v>-1.6118655203953263</v>
      </c>
    </row>
    <row r="4744" spans="1:8" x14ac:dyDescent="0.25">
      <c r="A4744">
        <v>9476</v>
      </c>
      <c r="B4744">
        <v>-2</v>
      </c>
      <c r="C4744">
        <v>1</v>
      </c>
      <c r="D4744">
        <v>-2</v>
      </c>
      <c r="E4744">
        <v>-2</v>
      </c>
      <c r="F4744">
        <v>-3</v>
      </c>
      <c r="G4744">
        <v>-1</v>
      </c>
      <c r="H4744" s="2">
        <f>H4743+$H$2*(Table1[[#This Row],[debug'[0']]]-H4743)</f>
        <v>-1.6484463332872545</v>
      </c>
    </row>
    <row r="4745" spans="1:8" x14ac:dyDescent="0.25">
      <c r="A4745">
        <v>9478</v>
      </c>
      <c r="B4745">
        <v>0</v>
      </c>
      <c r="C4745">
        <v>2</v>
      </c>
      <c r="D4745">
        <v>1</v>
      </c>
      <c r="E4745">
        <v>-2</v>
      </c>
      <c r="F4745">
        <v>-3</v>
      </c>
      <c r="G4745">
        <v>-1</v>
      </c>
      <c r="H4745" s="2">
        <f>H4744+$H$2*(Table1[[#This Row],[debug'[0']]]-H4744)</f>
        <v>-1.4930839265724865</v>
      </c>
    </row>
    <row r="4746" spans="1:8" x14ac:dyDescent="0.25">
      <c r="A4746">
        <v>9480</v>
      </c>
      <c r="B4746">
        <v>-3</v>
      </c>
      <c r="C4746">
        <v>5</v>
      </c>
      <c r="D4746">
        <v>1</v>
      </c>
      <c r="E4746">
        <v>-2</v>
      </c>
      <c r="F4746">
        <v>-3</v>
      </c>
      <c r="G4746">
        <v>-1</v>
      </c>
      <c r="H4746" s="2">
        <f>H4745+$H$2*(Table1[[#This Row],[debug'[0']]]-H4745)</f>
        <v>-1.6351074205481742</v>
      </c>
    </row>
    <row r="4747" spans="1:8" x14ac:dyDescent="0.25">
      <c r="A4747">
        <v>9482</v>
      </c>
      <c r="B4747">
        <v>-4</v>
      </c>
      <c r="C4747">
        <v>6</v>
      </c>
      <c r="D4747">
        <v>2</v>
      </c>
      <c r="E4747">
        <v>-2</v>
      </c>
      <c r="F4747">
        <v>-3</v>
      </c>
      <c r="G4747">
        <v>-1</v>
      </c>
      <c r="H4747" s="2">
        <f>H4746+$H$2*(Table1[[#This Row],[debug'[0']]]-H4746)</f>
        <v>-1.8579932951722202</v>
      </c>
    </row>
    <row r="4748" spans="1:8" x14ac:dyDescent="0.25">
      <c r="A4748">
        <v>9484</v>
      </c>
      <c r="B4748">
        <v>-3</v>
      </c>
      <c r="C4748">
        <v>6</v>
      </c>
      <c r="D4748">
        <v>4</v>
      </c>
      <c r="E4748">
        <v>-2</v>
      </c>
      <c r="F4748">
        <v>-3</v>
      </c>
      <c r="G4748">
        <v>0</v>
      </c>
      <c r="H4748" s="2">
        <f>H4747+$H$2*(Table1[[#This Row],[debug'[0']]]-H4747)</f>
        <v>-1.9656248913993375</v>
      </c>
    </row>
    <row r="4749" spans="1:8" x14ac:dyDescent="0.25">
      <c r="A4749">
        <v>9486</v>
      </c>
      <c r="B4749">
        <v>-2</v>
      </c>
      <c r="C4749">
        <v>6</v>
      </c>
      <c r="D4749">
        <v>5</v>
      </c>
      <c r="E4749">
        <v>-2</v>
      </c>
      <c r="F4749">
        <v>-3</v>
      </c>
      <c r="G4749">
        <v>-1</v>
      </c>
      <c r="H4749" s="2">
        <f>H4748+$H$2*(Table1[[#This Row],[debug'[0']]]-H4748)</f>
        <v>-1.9688646690587233</v>
      </c>
    </row>
    <row r="4750" spans="1:8" x14ac:dyDescent="0.25">
      <c r="A4750">
        <v>9488</v>
      </c>
      <c r="B4750">
        <v>-1</v>
      </c>
      <c r="C4750">
        <v>6</v>
      </c>
      <c r="D4750">
        <v>5</v>
      </c>
      <c r="E4750">
        <v>-2</v>
      </c>
      <c r="F4750">
        <v>-3</v>
      </c>
      <c r="G4750">
        <v>0</v>
      </c>
      <c r="H4750" s="2">
        <f>H4749+$H$2*(Table1[[#This Row],[debug'[0']]]-H4749)</f>
        <v>-1.8775513252595954</v>
      </c>
    </row>
    <row r="4751" spans="1:8" x14ac:dyDescent="0.25">
      <c r="A4751">
        <v>9490</v>
      </c>
      <c r="B4751">
        <v>-2</v>
      </c>
      <c r="C4751">
        <v>5</v>
      </c>
      <c r="D4751">
        <v>6</v>
      </c>
      <c r="E4751">
        <v>-2</v>
      </c>
      <c r="F4751">
        <v>-3</v>
      </c>
      <c r="G4751">
        <v>0</v>
      </c>
      <c r="H4751" s="2">
        <f>H4750+$H$2*(Table1[[#This Row],[debug'[0']]]-H4750)</f>
        <v>-1.8890918409697832</v>
      </c>
    </row>
    <row r="4752" spans="1:8" x14ac:dyDescent="0.25">
      <c r="A4752">
        <v>9492</v>
      </c>
      <c r="B4752">
        <v>-2</v>
      </c>
      <c r="C4752">
        <v>5</v>
      </c>
      <c r="D4752">
        <v>7</v>
      </c>
      <c r="E4752">
        <v>-2</v>
      </c>
      <c r="F4752">
        <v>-2</v>
      </c>
      <c r="G4752">
        <v>0</v>
      </c>
      <c r="H4752" s="2">
        <f>H4751+$H$2*(Table1[[#This Row],[debug'[0']]]-H4751)</f>
        <v>-1.8995446886987581</v>
      </c>
    </row>
    <row r="4753" spans="1:8" x14ac:dyDescent="0.25">
      <c r="A4753">
        <v>9494</v>
      </c>
      <c r="B4753">
        <v>-3</v>
      </c>
      <c r="C4753">
        <v>5</v>
      </c>
      <c r="D4753">
        <v>6</v>
      </c>
      <c r="E4753">
        <v>-2</v>
      </c>
      <c r="F4753">
        <v>-2</v>
      </c>
      <c r="G4753">
        <v>0</v>
      </c>
      <c r="H4753" s="2">
        <f>H4752+$H$2*(Table1[[#This Row],[debug'[0']]]-H4752)</f>
        <v>-2.0032601583463938</v>
      </c>
    </row>
    <row r="4754" spans="1:8" x14ac:dyDescent="0.25">
      <c r="A4754">
        <v>9496</v>
      </c>
      <c r="B4754">
        <v>-3</v>
      </c>
      <c r="C4754">
        <v>5</v>
      </c>
      <c r="D4754">
        <v>5</v>
      </c>
      <c r="E4754">
        <v>-2</v>
      </c>
      <c r="F4754">
        <v>-2</v>
      </c>
      <c r="G4754">
        <v>0</v>
      </c>
      <c r="H4754" s="2">
        <f>H4753+$H$2*(Table1[[#This Row],[debug'[0']]]-H4753)</f>
        <v>-2.0972006752687706</v>
      </c>
    </row>
    <row r="4755" spans="1:8" x14ac:dyDescent="0.25">
      <c r="A4755">
        <v>9498</v>
      </c>
      <c r="B4755">
        <v>-4</v>
      </c>
      <c r="C4755">
        <v>5</v>
      </c>
      <c r="D4755">
        <v>5</v>
      </c>
      <c r="E4755">
        <v>-2</v>
      </c>
      <c r="F4755">
        <v>-1</v>
      </c>
      <c r="G4755">
        <v>0</v>
      </c>
      <c r="H4755" s="2">
        <f>H4754+$H$2*(Table1[[#This Row],[debug'[0']]]-H4754)</f>
        <v>-2.2765352866637083</v>
      </c>
    </row>
    <row r="4756" spans="1:8" x14ac:dyDescent="0.25">
      <c r="A4756">
        <v>9500</v>
      </c>
      <c r="B4756">
        <v>-3</v>
      </c>
      <c r="C4756">
        <v>5</v>
      </c>
      <c r="D4756">
        <v>4</v>
      </c>
      <c r="E4756">
        <v>-2</v>
      </c>
      <c r="F4756">
        <v>-1</v>
      </c>
      <c r="G4756">
        <v>0</v>
      </c>
      <c r="H4756" s="2">
        <f>H4755+$H$2*(Table1[[#This Row],[debug'[0']]]-H4755)</f>
        <v>-2.3447202295201706</v>
      </c>
    </row>
    <row r="4757" spans="1:8" x14ac:dyDescent="0.25">
      <c r="A4757">
        <v>9502</v>
      </c>
      <c r="B4757">
        <v>-1</v>
      </c>
      <c r="C4757">
        <v>3</v>
      </c>
      <c r="D4757">
        <v>2</v>
      </c>
      <c r="E4757">
        <v>-2</v>
      </c>
      <c r="F4757">
        <v>-1</v>
      </c>
      <c r="G4757">
        <v>0</v>
      </c>
      <c r="H4757" s="2">
        <f>H4756+$H$2*(Table1[[#This Row],[debug'[0']]]-H4756)</f>
        <v>-2.2179833336943462</v>
      </c>
    </row>
    <row r="4758" spans="1:8" x14ac:dyDescent="0.25">
      <c r="A4758">
        <v>9504</v>
      </c>
      <c r="B4758">
        <v>0</v>
      </c>
      <c r="C4758">
        <v>3</v>
      </c>
      <c r="D4758">
        <v>2</v>
      </c>
      <c r="E4758">
        <v>-2</v>
      </c>
      <c r="F4758">
        <v>-1</v>
      </c>
      <c r="G4758">
        <v>0</v>
      </c>
      <c r="H4758" s="2">
        <f>H4757+$H$2*(Table1[[#This Row],[debug'[0']]]-H4757)</f>
        <v>-2.0089433292867835</v>
      </c>
    </row>
    <row r="4759" spans="1:8" x14ac:dyDescent="0.25">
      <c r="A4759">
        <v>9506</v>
      </c>
      <c r="B4759">
        <v>2</v>
      </c>
      <c r="C4759">
        <v>2</v>
      </c>
      <c r="D4759">
        <v>1</v>
      </c>
      <c r="E4759">
        <v>-2</v>
      </c>
      <c r="F4759">
        <v>0</v>
      </c>
      <c r="G4759">
        <v>0</v>
      </c>
      <c r="H4759" s="2">
        <f>H4758+$H$2*(Table1[[#This Row],[debug'[0']]]-H4758)</f>
        <v>-1.6311093219284287</v>
      </c>
    </row>
    <row r="4760" spans="1:8" x14ac:dyDescent="0.25">
      <c r="A4760">
        <v>9508</v>
      </c>
      <c r="B4760">
        <v>1</v>
      </c>
      <c r="C4760">
        <v>3</v>
      </c>
      <c r="D4760">
        <v>-1</v>
      </c>
      <c r="E4760">
        <v>-2</v>
      </c>
      <c r="F4760">
        <v>0</v>
      </c>
      <c r="G4760">
        <v>0</v>
      </c>
      <c r="H4760" s="2">
        <f>H4759+$H$2*(Table1[[#This Row],[debug'[0']]]-H4759)</f>
        <v>-1.3831331104315696</v>
      </c>
    </row>
    <row r="4761" spans="1:8" x14ac:dyDescent="0.25">
      <c r="A4761">
        <v>9510</v>
      </c>
      <c r="B4761">
        <v>-1</v>
      </c>
      <c r="C4761">
        <v>4</v>
      </c>
      <c r="D4761">
        <v>-3</v>
      </c>
      <c r="E4761">
        <v>-2</v>
      </c>
      <c r="F4761">
        <v>1</v>
      </c>
      <c r="G4761">
        <v>0</v>
      </c>
      <c r="H4761" s="2">
        <f>H4760+$H$2*(Table1[[#This Row],[debug'[0']]]-H4760)</f>
        <v>-1.3470236654792049</v>
      </c>
    </row>
    <row r="4762" spans="1:8" x14ac:dyDescent="0.25">
      <c r="A4762">
        <v>9512</v>
      </c>
      <c r="B4762">
        <v>-1</v>
      </c>
      <c r="C4762">
        <v>6</v>
      </c>
      <c r="D4762">
        <v>-4</v>
      </c>
      <c r="E4762">
        <v>-2</v>
      </c>
      <c r="F4762">
        <v>1</v>
      </c>
      <c r="G4762">
        <v>0</v>
      </c>
      <c r="H4762" s="2">
        <f>H4761+$H$2*(Table1[[#This Row],[debug'[0']]]-H4761)</f>
        <v>-1.3143174555364667</v>
      </c>
    </row>
    <row r="4763" spans="1:8" x14ac:dyDescent="0.25">
      <c r="A4763">
        <v>9514</v>
      </c>
      <c r="B4763">
        <v>-1</v>
      </c>
      <c r="C4763">
        <v>6</v>
      </c>
      <c r="D4763">
        <v>-4</v>
      </c>
      <c r="E4763">
        <v>-2</v>
      </c>
      <c r="F4763">
        <v>2</v>
      </c>
      <c r="G4763">
        <v>0</v>
      </c>
      <c r="H4763" s="2">
        <f>H4762+$H$2*(Table1[[#This Row],[debug'[0']]]-H4762)</f>
        <v>-1.2846937332602146</v>
      </c>
    </row>
    <row r="4764" spans="1:8" x14ac:dyDescent="0.25">
      <c r="A4764">
        <v>9516</v>
      </c>
      <c r="B4764">
        <v>-1</v>
      </c>
      <c r="C4764">
        <v>7</v>
      </c>
      <c r="D4764">
        <v>-5</v>
      </c>
      <c r="E4764">
        <v>-2</v>
      </c>
      <c r="F4764">
        <v>2</v>
      </c>
      <c r="G4764">
        <v>0</v>
      </c>
      <c r="H4764" s="2">
        <f>H4763+$H$2*(Table1[[#This Row],[debug'[0']]]-H4763)</f>
        <v>-1.2578619810322142</v>
      </c>
    </row>
    <row r="4765" spans="1:8" x14ac:dyDescent="0.25">
      <c r="A4765">
        <v>9518</v>
      </c>
      <c r="B4765">
        <v>0</v>
      </c>
      <c r="C4765">
        <v>5</v>
      </c>
      <c r="D4765">
        <v>-6</v>
      </c>
      <c r="E4765">
        <v>-1</v>
      </c>
      <c r="F4765">
        <v>2</v>
      </c>
      <c r="G4765">
        <v>0</v>
      </c>
      <c r="H4765" s="2">
        <f>H4764+$H$2*(Table1[[#This Row],[debug'[0']]]-H4764)</f>
        <v>-1.1393112822669931</v>
      </c>
    </row>
    <row r="4766" spans="1:8" x14ac:dyDescent="0.25">
      <c r="A4766">
        <v>9520</v>
      </c>
      <c r="B4766">
        <v>0</v>
      </c>
      <c r="C4766">
        <v>3</v>
      </c>
      <c r="D4766">
        <v>-6</v>
      </c>
      <c r="E4766">
        <v>-1</v>
      </c>
      <c r="F4766">
        <v>2</v>
      </c>
      <c r="G4766">
        <v>0</v>
      </c>
      <c r="H4766" s="2">
        <f>H4765+$H$2*(Table1[[#This Row],[debug'[0']]]-H4765)</f>
        <v>-1.0319337236313344</v>
      </c>
    </row>
    <row r="4767" spans="1:8" x14ac:dyDescent="0.25">
      <c r="A4767">
        <v>9522</v>
      </c>
      <c r="B4767">
        <v>1</v>
      </c>
      <c r="C4767">
        <v>1</v>
      </c>
      <c r="D4767">
        <v>-6</v>
      </c>
      <c r="E4767">
        <v>-1</v>
      </c>
      <c r="F4767">
        <v>2</v>
      </c>
      <c r="G4767">
        <v>0</v>
      </c>
      <c r="H4767" s="2">
        <f>H4766+$H$2*(Table1[[#This Row],[debug'[0']]]-H4766)</f>
        <v>-0.84042848186908781</v>
      </c>
    </row>
    <row r="4768" spans="1:8" x14ac:dyDescent="0.25">
      <c r="A4768">
        <v>9524</v>
      </c>
      <c r="B4768">
        <v>4</v>
      </c>
      <c r="C4768">
        <v>0</v>
      </c>
      <c r="D4768">
        <v>-5</v>
      </c>
      <c r="E4768">
        <v>-1</v>
      </c>
      <c r="F4768">
        <v>3</v>
      </c>
      <c r="G4768">
        <v>0</v>
      </c>
      <c r="H4768" s="2">
        <f>H4767+$H$2*(Table1[[#This Row],[debug'[0']]]-H4767)</f>
        <v>-0.38422884510308619</v>
      </c>
    </row>
    <row r="4769" spans="1:8" x14ac:dyDescent="0.25">
      <c r="A4769">
        <v>9526</v>
      </c>
      <c r="B4769">
        <v>3</v>
      </c>
      <c r="C4769">
        <v>1</v>
      </c>
      <c r="D4769">
        <v>-5</v>
      </c>
      <c r="E4769">
        <v>-1</v>
      </c>
      <c r="F4769">
        <v>3</v>
      </c>
      <c r="G4769">
        <v>0</v>
      </c>
      <c r="H4769" s="2">
        <f>H4768+$H$2*(Table1[[#This Row],[debug'[0']]]-H4768)</f>
        <v>-6.5272790767810451E-2</v>
      </c>
    </row>
    <row r="4770" spans="1:8" x14ac:dyDescent="0.25">
      <c r="A4770">
        <v>9528</v>
      </c>
      <c r="B4770">
        <v>3</v>
      </c>
      <c r="C4770">
        <v>1</v>
      </c>
      <c r="D4770">
        <v>-4</v>
      </c>
      <c r="E4770">
        <v>0</v>
      </c>
      <c r="F4770">
        <v>3</v>
      </c>
      <c r="G4770">
        <v>0</v>
      </c>
      <c r="H4770" s="2">
        <f>H4769+$H$2*(Table1[[#This Row],[debug'[0']]]-H4769)</f>
        <v>0.22362236365393462</v>
      </c>
    </row>
    <row r="4771" spans="1:8" x14ac:dyDescent="0.25">
      <c r="A4771">
        <v>9530</v>
      </c>
      <c r="B4771">
        <v>0</v>
      </c>
      <c r="C4771">
        <v>3</v>
      </c>
      <c r="D4771">
        <v>-3</v>
      </c>
      <c r="E4771">
        <v>0</v>
      </c>
      <c r="F4771">
        <v>3</v>
      </c>
      <c r="G4771">
        <v>0</v>
      </c>
      <c r="H4771" s="2">
        <f>H4770+$H$2*(Table1[[#This Row],[debug'[0']]]-H4770)</f>
        <v>0.20254645240892705</v>
      </c>
    </row>
    <row r="4772" spans="1:8" x14ac:dyDescent="0.25">
      <c r="A4772">
        <v>9532</v>
      </c>
      <c r="B4772">
        <v>-4</v>
      </c>
      <c r="C4772">
        <v>2</v>
      </c>
      <c r="D4772">
        <v>-2</v>
      </c>
      <c r="E4772">
        <v>-1</v>
      </c>
      <c r="F4772">
        <v>3</v>
      </c>
      <c r="G4772">
        <v>0</v>
      </c>
      <c r="H4772" s="2">
        <f>H4771+$H$2*(Table1[[#This Row],[debug'[0']]]-H4771)</f>
        <v>-0.19353421942880489</v>
      </c>
    </row>
    <row r="4773" spans="1:8" x14ac:dyDescent="0.25">
      <c r="A4773">
        <v>9534</v>
      </c>
      <c r="B4773">
        <v>-6</v>
      </c>
      <c r="C4773">
        <v>2</v>
      </c>
      <c r="D4773">
        <v>-2</v>
      </c>
      <c r="E4773">
        <v>0</v>
      </c>
      <c r="F4773">
        <v>3</v>
      </c>
      <c r="G4773">
        <v>0</v>
      </c>
      <c r="H4773" s="2">
        <f>H4772+$H$2*(Table1[[#This Row],[debug'[0']]]-H4772)</f>
        <v>-0.74078072661569461</v>
      </c>
    </row>
    <row r="4774" spans="1:8" x14ac:dyDescent="0.25">
      <c r="A4774">
        <v>9536</v>
      </c>
      <c r="B4774">
        <v>-4</v>
      </c>
      <c r="C4774">
        <v>0</v>
      </c>
      <c r="D4774">
        <v>-1</v>
      </c>
      <c r="E4774">
        <v>0</v>
      </c>
      <c r="F4774">
        <v>3</v>
      </c>
      <c r="G4774">
        <v>0</v>
      </c>
      <c r="H4774" s="2">
        <f>H4773+$H$2*(Table1[[#This Row],[debug'[0']]]-H4773)</f>
        <v>-1.0479549063867664</v>
      </c>
    </row>
    <row r="4775" spans="1:8" x14ac:dyDescent="0.25">
      <c r="A4775">
        <v>9538</v>
      </c>
      <c r="B4775">
        <v>-1</v>
      </c>
      <c r="C4775">
        <v>-1</v>
      </c>
      <c r="D4775">
        <v>0</v>
      </c>
      <c r="E4775">
        <v>0</v>
      </c>
      <c r="F4775">
        <v>3</v>
      </c>
      <c r="G4775">
        <v>0</v>
      </c>
      <c r="H4775" s="2">
        <f>H4774+$H$2*(Table1[[#This Row],[debug'[0']]]-H4774)</f>
        <v>-1.0434352629385188</v>
      </c>
    </row>
    <row r="4776" spans="1:8" x14ac:dyDescent="0.25">
      <c r="A4776">
        <v>9540</v>
      </c>
      <c r="B4776">
        <v>-1</v>
      </c>
      <c r="C4776">
        <v>-1</v>
      </c>
      <c r="D4776">
        <v>0</v>
      </c>
      <c r="E4776">
        <v>0</v>
      </c>
      <c r="F4776">
        <v>3</v>
      </c>
      <c r="G4776">
        <v>0</v>
      </c>
      <c r="H4776" s="2">
        <f>H4775+$H$2*(Table1[[#This Row],[debug'[0']]]-H4775)</f>
        <v>-1.0393415858498871</v>
      </c>
    </row>
    <row r="4777" spans="1:8" x14ac:dyDescent="0.25">
      <c r="A4777">
        <v>9542</v>
      </c>
      <c r="B4777">
        <v>4</v>
      </c>
      <c r="C4777">
        <v>-1</v>
      </c>
      <c r="D4777">
        <v>-2</v>
      </c>
      <c r="E4777">
        <v>0</v>
      </c>
      <c r="F4777">
        <v>3</v>
      </c>
      <c r="G4777">
        <v>-1</v>
      </c>
      <c r="H4777" s="2">
        <f>H4776+$H$2*(Table1[[#This Row],[debug'[0']]]-H4776)</f>
        <v>-0.5643948306988209</v>
      </c>
    </row>
    <row r="4778" spans="1:8" x14ac:dyDescent="0.25">
      <c r="A4778">
        <v>9544</v>
      </c>
      <c r="B4778">
        <v>1</v>
      </c>
      <c r="C4778">
        <v>-1</v>
      </c>
      <c r="D4778">
        <v>0</v>
      </c>
      <c r="E4778">
        <v>0</v>
      </c>
      <c r="F4778">
        <v>3</v>
      </c>
      <c r="G4778">
        <v>-1</v>
      </c>
      <c r="H4778" s="2">
        <f>H4777+$H$2*(Table1[[#This Row],[debug'[0']]]-H4777)</f>
        <v>-0.416954091475703</v>
      </c>
    </row>
    <row r="4779" spans="1:8" x14ac:dyDescent="0.25">
      <c r="A4779">
        <v>9546</v>
      </c>
      <c r="B4779">
        <v>1</v>
      </c>
      <c r="C4779">
        <v>-1</v>
      </c>
      <c r="D4779">
        <v>1</v>
      </c>
      <c r="E4779">
        <v>0</v>
      </c>
      <c r="F4779">
        <v>3</v>
      </c>
      <c r="G4779">
        <v>-1</v>
      </c>
      <c r="H4779" s="2">
        <f>H4778+$H$2*(Table1[[#This Row],[debug'[0']]]-H4778)</f>
        <v>-0.28340931454808094</v>
      </c>
    </row>
    <row r="4780" spans="1:8" x14ac:dyDescent="0.25">
      <c r="A4780">
        <v>9548</v>
      </c>
      <c r="B4780">
        <v>-3</v>
      </c>
      <c r="C4780">
        <v>-2</v>
      </c>
      <c r="D4780">
        <v>1</v>
      </c>
      <c r="E4780">
        <v>-1</v>
      </c>
      <c r="F4780">
        <v>2</v>
      </c>
      <c r="G4780">
        <v>-1</v>
      </c>
      <c r="H4780" s="2">
        <f>H4779+$H$2*(Table1[[#This Row],[debug'[0']]]-H4779)</f>
        <v>-0.53944195475486723</v>
      </c>
    </row>
    <row r="4781" spans="1:8" x14ac:dyDescent="0.25">
      <c r="A4781">
        <v>9550</v>
      </c>
      <c r="B4781">
        <v>-5</v>
      </c>
      <c r="C4781">
        <v>-5</v>
      </c>
      <c r="D4781">
        <v>-1</v>
      </c>
      <c r="E4781">
        <v>-1</v>
      </c>
      <c r="F4781">
        <v>2</v>
      </c>
      <c r="G4781">
        <v>-1</v>
      </c>
      <c r="H4781" s="2">
        <f>H4780+$H$2*(Table1[[#This Row],[debug'[0']]]-H4780)</f>
        <v>-0.95983964633045593</v>
      </c>
    </row>
    <row r="4782" spans="1:8" x14ac:dyDescent="0.25">
      <c r="A4782">
        <v>9552</v>
      </c>
      <c r="B4782">
        <v>-6</v>
      </c>
      <c r="C4782">
        <v>-7</v>
      </c>
      <c r="D4782">
        <v>-1</v>
      </c>
      <c r="E4782">
        <v>-1</v>
      </c>
      <c r="F4782">
        <v>1</v>
      </c>
      <c r="G4782">
        <v>-1</v>
      </c>
      <c r="H4782" s="2">
        <f>H4781+$H$2*(Table1[[#This Row],[debug'[0']]]-H4781)</f>
        <v>-1.4348635685305391</v>
      </c>
    </row>
    <row r="4783" spans="1:8" x14ac:dyDescent="0.25">
      <c r="A4783">
        <v>9554</v>
      </c>
      <c r="B4783">
        <v>-2</v>
      </c>
      <c r="C4783">
        <v>-9</v>
      </c>
      <c r="D4783">
        <v>-1</v>
      </c>
      <c r="E4783">
        <v>-1</v>
      </c>
      <c r="F4783">
        <v>1</v>
      </c>
      <c r="G4783">
        <v>-1</v>
      </c>
      <c r="H4783" s="2">
        <f>H4782+$H$2*(Table1[[#This Row],[debug'[0']]]-H4782)</f>
        <v>-1.4881264223719515</v>
      </c>
    </row>
    <row r="4784" spans="1:8" x14ac:dyDescent="0.25">
      <c r="A4784">
        <v>9556</v>
      </c>
      <c r="B4784">
        <v>1</v>
      </c>
      <c r="C4784">
        <v>-9</v>
      </c>
      <c r="D4784">
        <v>-2</v>
      </c>
      <c r="E4784">
        <v>-1</v>
      </c>
      <c r="F4784">
        <v>1</v>
      </c>
      <c r="G4784">
        <v>-2</v>
      </c>
      <c r="H4784" s="2">
        <f>H4783+$H$2*(Table1[[#This Row],[debug'[0']]]-H4783)</f>
        <v>-1.2536260316801602</v>
      </c>
    </row>
    <row r="4785" spans="1:8" x14ac:dyDescent="0.25">
      <c r="A4785">
        <v>9558</v>
      </c>
      <c r="B4785">
        <v>3</v>
      </c>
      <c r="C4785">
        <v>-8</v>
      </c>
      <c r="D4785">
        <v>-2</v>
      </c>
      <c r="E4785">
        <v>-1</v>
      </c>
      <c r="F4785">
        <v>0</v>
      </c>
      <c r="G4785">
        <v>-2</v>
      </c>
      <c r="H4785" s="2">
        <f>H4784+$H$2*(Table1[[#This Row],[debug'[0']]]-H4784)</f>
        <v>-0.85273122291281933</v>
      </c>
    </row>
    <row r="4786" spans="1:8" x14ac:dyDescent="0.25">
      <c r="A4786">
        <v>9560</v>
      </c>
      <c r="B4786">
        <v>2</v>
      </c>
      <c r="C4786">
        <v>-7</v>
      </c>
      <c r="D4786">
        <v>-2</v>
      </c>
      <c r="E4786">
        <v>-1</v>
      </c>
      <c r="F4786">
        <v>0</v>
      </c>
      <c r="G4786">
        <v>-2</v>
      </c>
      <c r="H4786" s="2">
        <f>H4785+$H$2*(Table1[[#This Row],[debug'[0']]]-H4785)</f>
        <v>-0.58386763933574515</v>
      </c>
    </row>
    <row r="4787" spans="1:8" x14ac:dyDescent="0.25">
      <c r="A4787">
        <v>9562</v>
      </c>
      <c r="B4787">
        <v>-1</v>
      </c>
      <c r="C4787">
        <v>-6</v>
      </c>
      <c r="D4787">
        <v>-2</v>
      </c>
      <c r="E4787">
        <v>-2</v>
      </c>
      <c r="F4787">
        <v>-1</v>
      </c>
      <c r="G4787">
        <v>-2</v>
      </c>
      <c r="H4787" s="2">
        <f>H4786+$H$2*(Table1[[#This Row],[debug'[0']]]-H4786)</f>
        <v>-0.62308719035125915</v>
      </c>
    </row>
    <row r="4788" spans="1:8" x14ac:dyDescent="0.25">
      <c r="A4788">
        <v>9564</v>
      </c>
      <c r="B4788">
        <v>-2</v>
      </c>
      <c r="C4788">
        <v>-6</v>
      </c>
      <c r="D4788">
        <v>-3</v>
      </c>
      <c r="E4788">
        <v>-1</v>
      </c>
      <c r="F4788">
        <v>-2</v>
      </c>
      <c r="G4788">
        <v>-2</v>
      </c>
      <c r="H4788" s="2">
        <f>H4787+$H$2*(Table1[[#This Row],[debug'[0']]]-H4787)</f>
        <v>-0.75285816537404404</v>
      </c>
    </row>
    <row r="4789" spans="1:8" x14ac:dyDescent="0.25">
      <c r="A4789">
        <v>9566</v>
      </c>
      <c r="B4789">
        <v>-6</v>
      </c>
      <c r="C4789">
        <v>-4</v>
      </c>
      <c r="D4789">
        <v>-3</v>
      </c>
      <c r="E4789">
        <v>-2</v>
      </c>
      <c r="F4789">
        <v>-2</v>
      </c>
      <c r="G4789">
        <v>-2</v>
      </c>
      <c r="H4789" s="2">
        <f>H4788+$H$2*(Table1[[#This Row],[debug'[0']]]-H4788)</f>
        <v>-1.2473896325741811</v>
      </c>
    </row>
    <row r="4790" spans="1:8" x14ac:dyDescent="0.25">
      <c r="A4790">
        <v>9568</v>
      </c>
      <c r="B4790">
        <v>-6</v>
      </c>
      <c r="C4790">
        <v>-4</v>
      </c>
      <c r="D4790">
        <v>-3</v>
      </c>
      <c r="E4790">
        <v>-2</v>
      </c>
      <c r="F4790">
        <v>-3</v>
      </c>
      <c r="G4790">
        <v>-2</v>
      </c>
      <c r="H4790" s="2">
        <f>H4789+$H$2*(Table1[[#This Row],[debug'[0']]]-H4789)</f>
        <v>-1.6953126070445703</v>
      </c>
    </row>
    <row r="4791" spans="1:8" x14ac:dyDescent="0.25">
      <c r="A4791">
        <v>9570</v>
      </c>
      <c r="B4791">
        <v>-6</v>
      </c>
      <c r="C4791">
        <v>-4</v>
      </c>
      <c r="D4791">
        <v>-2</v>
      </c>
      <c r="E4791">
        <v>-2</v>
      </c>
      <c r="F4791">
        <v>-3</v>
      </c>
      <c r="G4791">
        <v>-2</v>
      </c>
      <c r="H4791" s="2">
        <f>H4790+$H$2*(Table1[[#This Row],[debug'[0']]]-H4790)</f>
        <v>-2.1010198357358516</v>
      </c>
    </row>
    <row r="4792" spans="1:8" x14ac:dyDescent="0.25">
      <c r="A4792">
        <v>9572</v>
      </c>
      <c r="B4792">
        <v>-5</v>
      </c>
      <c r="C4792">
        <v>-4</v>
      </c>
      <c r="D4792">
        <v>-3</v>
      </c>
      <c r="E4792">
        <v>-2</v>
      </c>
      <c r="F4792">
        <v>-4</v>
      </c>
      <c r="G4792">
        <v>-2</v>
      </c>
      <c r="H4792" s="2">
        <f>H4791+$H$2*(Table1[[#This Row],[debug'[0']]]-H4791)</f>
        <v>-2.3742422793444948</v>
      </c>
    </row>
    <row r="4793" spans="1:8" x14ac:dyDescent="0.25">
      <c r="A4793">
        <v>9574</v>
      </c>
      <c r="B4793">
        <v>-1</v>
      </c>
      <c r="C4793">
        <v>-4</v>
      </c>
      <c r="D4793">
        <v>-3</v>
      </c>
      <c r="E4793">
        <v>-2</v>
      </c>
      <c r="F4793">
        <v>-4</v>
      </c>
      <c r="G4793">
        <v>-2</v>
      </c>
      <c r="H4793" s="2">
        <f>H4792+$H$2*(Table1[[#This Row],[debug'[0']]]-H4792)</f>
        <v>-2.2447229958732602</v>
      </c>
    </row>
    <row r="4794" spans="1:8" x14ac:dyDescent="0.25">
      <c r="A4794">
        <v>9576</v>
      </c>
      <c r="B4794">
        <v>1</v>
      </c>
      <c r="C4794">
        <v>-3</v>
      </c>
      <c r="D4794">
        <v>-2</v>
      </c>
      <c r="E4794">
        <v>-2</v>
      </c>
      <c r="F4794">
        <v>-4</v>
      </c>
      <c r="G4794">
        <v>-2</v>
      </c>
      <c r="H4794" s="2">
        <f>H4793+$H$2*(Table1[[#This Row],[debug'[0']]]-H4793)</f>
        <v>-1.9389150580701813</v>
      </c>
    </row>
    <row r="4795" spans="1:8" x14ac:dyDescent="0.25">
      <c r="A4795">
        <v>9578</v>
      </c>
      <c r="B4795">
        <v>1</v>
      </c>
      <c r="C4795">
        <v>-3</v>
      </c>
      <c r="D4795">
        <v>-2</v>
      </c>
      <c r="E4795">
        <v>-2</v>
      </c>
      <c r="F4795">
        <v>-4</v>
      </c>
      <c r="G4795">
        <v>-2</v>
      </c>
      <c r="H4795" s="2">
        <f>H4794+$H$2*(Table1[[#This Row],[debug'[0']]]-H4794)</f>
        <v>-1.6619288393914502</v>
      </c>
    </row>
    <row r="4796" spans="1:8" x14ac:dyDescent="0.25">
      <c r="A4796">
        <v>9580</v>
      </c>
      <c r="B4796">
        <v>1</v>
      </c>
      <c r="C4796">
        <v>-1</v>
      </c>
      <c r="D4796">
        <v>-2</v>
      </c>
      <c r="E4796">
        <v>-2</v>
      </c>
      <c r="F4796">
        <v>-4</v>
      </c>
      <c r="G4796">
        <v>-2</v>
      </c>
      <c r="H4796" s="2">
        <f>H4795+$H$2*(Table1[[#This Row],[debug'[0']]]-H4795)</f>
        <v>-1.4110479568051206</v>
      </c>
    </row>
    <row r="4797" spans="1:8" x14ac:dyDescent="0.25">
      <c r="A4797">
        <v>9582</v>
      </c>
      <c r="B4797">
        <v>-3</v>
      </c>
      <c r="C4797">
        <v>1</v>
      </c>
      <c r="D4797">
        <v>-1</v>
      </c>
      <c r="E4797">
        <v>-2</v>
      </c>
      <c r="F4797">
        <v>-4</v>
      </c>
      <c r="G4797">
        <v>-2</v>
      </c>
      <c r="H4797" s="2">
        <f>H4796+$H$2*(Table1[[#This Row],[debug'[0']]]-H4796)</f>
        <v>-1.5608031587793463</v>
      </c>
    </row>
    <row r="4798" spans="1:8" x14ac:dyDescent="0.25">
      <c r="A4798">
        <v>9584</v>
      </c>
      <c r="B4798">
        <v>-3</v>
      </c>
      <c r="C4798">
        <v>1</v>
      </c>
      <c r="D4798">
        <v>-1</v>
      </c>
      <c r="E4798">
        <v>-2</v>
      </c>
      <c r="F4798">
        <v>-4</v>
      </c>
      <c r="G4798">
        <v>-2</v>
      </c>
      <c r="H4798" s="2">
        <f>H4797+$H$2*(Table1[[#This Row],[debug'[0']]]-H4797)</f>
        <v>-1.6964442654827996</v>
      </c>
    </row>
    <row r="4799" spans="1:8" x14ac:dyDescent="0.25">
      <c r="A4799">
        <v>9586</v>
      </c>
      <c r="B4799">
        <v>-7</v>
      </c>
      <c r="C4799">
        <v>3</v>
      </c>
      <c r="D4799">
        <v>2</v>
      </c>
      <c r="E4799">
        <v>-2</v>
      </c>
      <c r="F4799">
        <v>-4</v>
      </c>
      <c r="G4799">
        <v>-2</v>
      </c>
      <c r="H4799" s="2">
        <f>H4798+$H$2*(Table1[[#This Row],[debug'[0']]]-H4798)</f>
        <v>-2.196292617486697</v>
      </c>
    </row>
    <row r="4800" spans="1:8" x14ac:dyDescent="0.25">
      <c r="A4800">
        <v>9588</v>
      </c>
      <c r="B4800">
        <v>-4</v>
      </c>
      <c r="C4800">
        <v>2</v>
      </c>
      <c r="D4800">
        <v>2</v>
      </c>
      <c r="E4800">
        <v>-2</v>
      </c>
      <c r="F4800">
        <v>-4</v>
      </c>
      <c r="G4800">
        <v>-1</v>
      </c>
      <c r="H4800" s="2">
        <f>H4799+$H$2*(Table1[[#This Row],[debug'[0']]]-H4799)</f>
        <v>-2.3662880333505809</v>
      </c>
    </row>
    <row r="4801" spans="1:8" x14ac:dyDescent="0.25">
      <c r="A4801">
        <v>9590</v>
      </c>
      <c r="B4801">
        <v>-4</v>
      </c>
      <c r="C4801">
        <v>4</v>
      </c>
      <c r="D4801">
        <v>3</v>
      </c>
      <c r="E4801">
        <v>-2</v>
      </c>
      <c r="F4801">
        <v>-3</v>
      </c>
      <c r="G4801">
        <v>-1</v>
      </c>
      <c r="H4801" s="2">
        <f>H4800+$H$2*(Table1[[#This Row],[debug'[0']]]-H4800)</f>
        <v>-2.5202617587258072</v>
      </c>
    </row>
    <row r="4802" spans="1:8" x14ac:dyDescent="0.25">
      <c r="A4802">
        <v>9592</v>
      </c>
      <c r="B4802">
        <v>0</v>
      </c>
      <c r="C4802">
        <v>4</v>
      </c>
      <c r="D4802">
        <v>3</v>
      </c>
      <c r="E4802">
        <v>-2</v>
      </c>
      <c r="F4802">
        <v>-3</v>
      </c>
      <c r="G4802">
        <v>-1</v>
      </c>
      <c r="H4802" s="2">
        <f>H4801+$H$2*(Table1[[#This Row],[debug'[0']]]-H4801)</f>
        <v>-2.2827326839357185</v>
      </c>
    </row>
    <row r="4803" spans="1:8" x14ac:dyDescent="0.25">
      <c r="A4803">
        <v>9594</v>
      </c>
      <c r="B4803">
        <v>0</v>
      </c>
      <c r="C4803">
        <v>7</v>
      </c>
      <c r="D4803">
        <v>3</v>
      </c>
      <c r="E4803">
        <v>-3</v>
      </c>
      <c r="F4803">
        <v>-2</v>
      </c>
      <c r="G4803">
        <v>-1</v>
      </c>
      <c r="H4803" s="2">
        <f>H4802+$H$2*(Table1[[#This Row],[debug'[0']]]-H4802)</f>
        <v>-2.0675901970368655</v>
      </c>
    </row>
    <row r="4804" spans="1:8" x14ac:dyDescent="0.25">
      <c r="A4804">
        <v>9596</v>
      </c>
      <c r="B4804">
        <v>-1</v>
      </c>
      <c r="C4804">
        <v>8</v>
      </c>
      <c r="D4804">
        <v>3</v>
      </c>
      <c r="E4804">
        <v>-3</v>
      </c>
      <c r="F4804">
        <v>-1</v>
      </c>
      <c r="G4804">
        <v>-1</v>
      </c>
      <c r="H4804" s="2">
        <f>H4803+$H$2*(Table1[[#This Row],[debug'[0']]]-H4803)</f>
        <v>-1.9669721914352007</v>
      </c>
    </row>
    <row r="4805" spans="1:8" x14ac:dyDescent="0.25">
      <c r="A4805">
        <v>9598</v>
      </c>
      <c r="B4805">
        <v>-2</v>
      </c>
      <c r="C4805">
        <v>8</v>
      </c>
      <c r="D4805">
        <v>4</v>
      </c>
      <c r="E4805">
        <v>-3</v>
      </c>
      <c r="F4805">
        <v>0</v>
      </c>
      <c r="G4805">
        <v>-1</v>
      </c>
      <c r="H4805" s="2">
        <f>H4804+$H$2*(Table1[[#This Row],[debug'[0']]]-H4804)</f>
        <v>-1.970084989057741</v>
      </c>
    </row>
    <row r="4806" spans="1:8" x14ac:dyDescent="0.25">
      <c r="A4806">
        <v>9600</v>
      </c>
      <c r="B4806">
        <v>-3</v>
      </c>
      <c r="C4806">
        <v>6</v>
      </c>
      <c r="D4806">
        <v>3</v>
      </c>
      <c r="E4806">
        <v>-3</v>
      </c>
      <c r="F4806">
        <v>0</v>
      </c>
      <c r="G4806">
        <v>-1</v>
      </c>
      <c r="H4806" s="2">
        <f>H4805+$H$2*(Table1[[#This Row],[debug'[0']]]-H4805)</f>
        <v>-2.0671521920236824</v>
      </c>
    </row>
    <row r="4807" spans="1:8" x14ac:dyDescent="0.25">
      <c r="A4807">
        <v>9602</v>
      </c>
      <c r="B4807">
        <v>-5</v>
      </c>
      <c r="C4807">
        <v>7</v>
      </c>
      <c r="D4807">
        <v>2</v>
      </c>
      <c r="E4807">
        <v>-3</v>
      </c>
      <c r="F4807">
        <v>1</v>
      </c>
      <c r="G4807">
        <v>-1</v>
      </c>
      <c r="H4807" s="2">
        <f>H4806+$H$2*(Table1[[#This Row],[debug'[0']]]-H4806)</f>
        <v>-2.3435665858527424</v>
      </c>
    </row>
    <row r="4808" spans="1:8" x14ac:dyDescent="0.25">
      <c r="A4808">
        <v>9604</v>
      </c>
      <c r="B4808">
        <v>-6</v>
      </c>
      <c r="C4808">
        <v>5</v>
      </c>
      <c r="D4808">
        <v>2</v>
      </c>
      <c r="E4808">
        <v>-3</v>
      </c>
      <c r="F4808">
        <v>2</v>
      </c>
      <c r="G4808">
        <v>-1</v>
      </c>
      <c r="H4808" s="2">
        <f>H4807+$H$2*(Table1[[#This Row],[debug'[0']]]-H4807)</f>
        <v>-2.6881773164195004</v>
      </c>
    </row>
    <row r="4809" spans="1:8" x14ac:dyDescent="0.25">
      <c r="A4809">
        <v>9606</v>
      </c>
      <c r="B4809">
        <v>-4</v>
      </c>
      <c r="C4809">
        <v>4</v>
      </c>
      <c r="D4809">
        <v>3</v>
      </c>
      <c r="E4809">
        <v>-3</v>
      </c>
      <c r="F4809">
        <v>2</v>
      </c>
      <c r="G4809">
        <v>-1</v>
      </c>
      <c r="H4809" s="2">
        <f>H4808+$H$2*(Table1[[#This Row],[debug'[0']]]-H4808)</f>
        <v>-2.8118136915859688</v>
      </c>
    </row>
    <row r="4810" spans="1:8" x14ac:dyDescent="0.25">
      <c r="A4810">
        <v>9608</v>
      </c>
      <c r="B4810">
        <v>-2</v>
      </c>
      <c r="C4810">
        <v>4</v>
      </c>
      <c r="D4810">
        <v>1</v>
      </c>
      <c r="E4810">
        <v>-3</v>
      </c>
      <c r="F4810">
        <v>3</v>
      </c>
      <c r="G4810">
        <v>0</v>
      </c>
      <c r="H4810" s="2">
        <f>H4809+$H$2*(Table1[[#This Row],[debug'[0']]]-H4809)</f>
        <v>-2.7353020536988661</v>
      </c>
    </row>
    <row r="4811" spans="1:8" x14ac:dyDescent="0.25">
      <c r="A4811">
        <v>9610</v>
      </c>
      <c r="B4811">
        <v>0</v>
      </c>
      <c r="C4811">
        <v>5</v>
      </c>
      <c r="D4811">
        <v>0</v>
      </c>
      <c r="E4811">
        <v>-3</v>
      </c>
      <c r="F4811">
        <v>3</v>
      </c>
      <c r="G4811">
        <v>0</v>
      </c>
      <c r="H4811" s="2">
        <f>H4810+$H$2*(Table1[[#This Row],[debug'[0']]]-H4810)</f>
        <v>-2.4775059085813833</v>
      </c>
    </row>
    <row r="4812" spans="1:8" x14ac:dyDescent="0.25">
      <c r="A4812">
        <v>9612</v>
      </c>
      <c r="B4812">
        <v>0</v>
      </c>
      <c r="C4812">
        <v>4</v>
      </c>
      <c r="D4812">
        <v>0</v>
      </c>
      <c r="E4812">
        <v>-3</v>
      </c>
      <c r="F4812">
        <v>4</v>
      </c>
      <c r="G4812">
        <v>0</v>
      </c>
      <c r="H4812" s="2">
        <f>H4811+$H$2*(Table1[[#This Row],[debug'[0']]]-H4811)</f>
        <v>-2.2440064777326461</v>
      </c>
    </row>
    <row r="4813" spans="1:8" x14ac:dyDescent="0.25">
      <c r="A4813">
        <v>9614</v>
      </c>
      <c r="B4813">
        <v>1</v>
      </c>
      <c r="C4813">
        <v>4</v>
      </c>
      <c r="D4813">
        <v>0</v>
      </c>
      <c r="E4813">
        <v>-3</v>
      </c>
      <c r="F4813">
        <v>4</v>
      </c>
      <c r="G4813">
        <v>0</v>
      </c>
      <c r="H4813" s="2">
        <f>H4812+$H$2*(Table1[[#This Row],[debug'[0']]]-H4812)</f>
        <v>-1.9382660701733685</v>
      </c>
    </row>
    <row r="4814" spans="1:8" x14ac:dyDescent="0.25">
      <c r="A4814">
        <v>9616</v>
      </c>
      <c r="B4814">
        <v>-2</v>
      </c>
      <c r="C4814">
        <v>5</v>
      </c>
      <c r="D4814">
        <v>-1</v>
      </c>
      <c r="E4814">
        <v>-3</v>
      </c>
      <c r="F4814">
        <v>4</v>
      </c>
      <c r="G4814">
        <v>0</v>
      </c>
      <c r="H4814" s="2">
        <f>H4813+$H$2*(Table1[[#This Row],[debug'[0']]]-H4813)</f>
        <v>-1.9440843559859857</v>
      </c>
    </row>
    <row r="4815" spans="1:8" x14ac:dyDescent="0.25">
      <c r="A4815">
        <v>9618</v>
      </c>
      <c r="B4815">
        <v>-5</v>
      </c>
      <c r="C4815">
        <v>4</v>
      </c>
      <c r="D4815">
        <v>0</v>
      </c>
      <c r="E4815">
        <v>-3</v>
      </c>
      <c r="F4815">
        <v>5</v>
      </c>
      <c r="G4815">
        <v>0</v>
      </c>
      <c r="H4815" s="2">
        <f>H4814+$H$2*(Table1[[#This Row],[debug'[0']]]-H4814)</f>
        <v>-2.2320976201027221</v>
      </c>
    </row>
    <row r="4816" spans="1:8" x14ac:dyDescent="0.25">
      <c r="A4816">
        <v>9620</v>
      </c>
      <c r="B4816">
        <v>-5</v>
      </c>
      <c r="C4816">
        <v>3</v>
      </c>
      <c r="D4816">
        <v>1</v>
      </c>
      <c r="E4816">
        <v>-3</v>
      </c>
      <c r="F4816">
        <v>5</v>
      </c>
      <c r="G4816">
        <v>0</v>
      </c>
      <c r="H4816" s="2">
        <f>H4815+$H$2*(Table1[[#This Row],[debug'[0']]]-H4815)</f>
        <v>-2.492966273578892</v>
      </c>
    </row>
    <row r="4817" spans="1:8" x14ac:dyDescent="0.25">
      <c r="A4817">
        <v>9622</v>
      </c>
      <c r="B4817">
        <v>-3</v>
      </c>
      <c r="C4817">
        <v>2</v>
      </c>
      <c r="D4817">
        <v>1</v>
      </c>
      <c r="E4817">
        <v>-2</v>
      </c>
      <c r="F4817">
        <v>5</v>
      </c>
      <c r="G4817">
        <v>0</v>
      </c>
      <c r="H4817" s="2">
        <f>H4816+$H$2*(Table1[[#This Row],[debug'[0']]]-H4816)</f>
        <v>-2.5407530764802964</v>
      </c>
    </row>
    <row r="4818" spans="1:8" x14ac:dyDescent="0.25">
      <c r="A4818">
        <v>9624</v>
      </c>
      <c r="B4818">
        <v>2</v>
      </c>
      <c r="C4818">
        <v>0</v>
      </c>
      <c r="D4818">
        <v>1</v>
      </c>
      <c r="E4818">
        <v>-2</v>
      </c>
      <c r="F4818">
        <v>5</v>
      </c>
      <c r="G4818">
        <v>1</v>
      </c>
      <c r="H4818" s="2">
        <f>H4817+$H$2*(Table1[[#This Row],[debug'[0']]]-H4817)</f>
        <v>-2.1127971812752238</v>
      </c>
    </row>
    <row r="4819" spans="1:8" x14ac:dyDescent="0.25">
      <c r="A4819">
        <v>9626</v>
      </c>
      <c r="B4819">
        <v>1</v>
      </c>
      <c r="C4819">
        <v>1</v>
      </c>
      <c r="D4819">
        <v>1</v>
      </c>
      <c r="E4819">
        <v>-2</v>
      </c>
      <c r="F4819">
        <v>4</v>
      </c>
      <c r="G4819">
        <v>1</v>
      </c>
      <c r="H4819" s="2">
        <f>H4818+$H$2*(Table1[[#This Row],[debug'[0']]]-H4818)</f>
        <v>-1.819422958570946</v>
      </c>
    </row>
    <row r="4820" spans="1:8" x14ac:dyDescent="0.25">
      <c r="A4820">
        <v>9628</v>
      </c>
      <c r="B4820">
        <v>2</v>
      </c>
      <c r="C4820">
        <v>0</v>
      </c>
      <c r="D4820">
        <v>1</v>
      </c>
      <c r="E4820">
        <v>-2</v>
      </c>
      <c r="F4820">
        <v>4</v>
      </c>
      <c r="G4820">
        <v>1</v>
      </c>
      <c r="H4820" s="2">
        <f>H4819+$H$2*(Table1[[#This Row],[debug'[0']]]-H4819)</f>
        <v>-1.4594508253429859</v>
      </c>
    </row>
    <row r="4821" spans="1:8" x14ac:dyDescent="0.25">
      <c r="A4821">
        <v>9630</v>
      </c>
      <c r="B4821">
        <v>-1</v>
      </c>
      <c r="C4821">
        <v>0</v>
      </c>
      <c r="D4821">
        <v>0</v>
      </c>
      <c r="E4821">
        <v>-2</v>
      </c>
      <c r="F4821">
        <v>4</v>
      </c>
      <c r="G4821">
        <v>1</v>
      </c>
      <c r="H4821" s="2">
        <f>H4820+$H$2*(Table1[[#This Row],[debug'[0']]]-H4820)</f>
        <v>-1.416148605215487</v>
      </c>
    </row>
    <row r="4822" spans="1:8" x14ac:dyDescent="0.25">
      <c r="A4822">
        <v>9632</v>
      </c>
      <c r="B4822">
        <v>-1</v>
      </c>
      <c r="C4822">
        <v>0</v>
      </c>
      <c r="D4822">
        <v>1</v>
      </c>
      <c r="E4822">
        <v>-2</v>
      </c>
      <c r="F4822">
        <v>4</v>
      </c>
      <c r="G4822">
        <v>1</v>
      </c>
      <c r="H4822" s="2">
        <f>H4821+$H$2*(Table1[[#This Row],[debug'[0']]]-H4821)</f>
        <v>-1.3769275231870886</v>
      </c>
    </row>
    <row r="4823" spans="1:8" x14ac:dyDescent="0.25">
      <c r="A4823">
        <v>9634</v>
      </c>
      <c r="B4823">
        <v>-3</v>
      </c>
      <c r="C4823">
        <v>0</v>
      </c>
      <c r="D4823">
        <v>1</v>
      </c>
      <c r="E4823">
        <v>-2</v>
      </c>
      <c r="F4823">
        <v>3</v>
      </c>
      <c r="G4823">
        <v>1</v>
      </c>
      <c r="H4823" s="2">
        <f>H4822+$H$2*(Table1[[#This Row],[debug'[0']]]-H4822)</f>
        <v>-1.5298985002690655</v>
      </c>
    </row>
    <row r="4824" spans="1:8" x14ac:dyDescent="0.25">
      <c r="A4824">
        <v>9636</v>
      </c>
      <c r="B4824">
        <v>-5</v>
      </c>
      <c r="C4824">
        <v>-1</v>
      </c>
      <c r="D4824">
        <v>2</v>
      </c>
      <c r="E4824">
        <v>-2</v>
      </c>
      <c r="F4824">
        <v>3</v>
      </c>
      <c r="G4824">
        <v>1</v>
      </c>
      <c r="H4824" s="2">
        <f>H4823+$H$2*(Table1[[#This Row],[debug'[0']]]-H4823)</f>
        <v>-1.8569478616320343</v>
      </c>
    </row>
    <row r="4825" spans="1:8" x14ac:dyDescent="0.25">
      <c r="A4825">
        <v>9638</v>
      </c>
      <c r="B4825">
        <v>-5</v>
      </c>
      <c r="C4825">
        <v>-2</v>
      </c>
      <c r="D4825">
        <v>2</v>
      </c>
      <c r="E4825">
        <v>-2</v>
      </c>
      <c r="F4825">
        <v>3</v>
      </c>
      <c r="G4825">
        <v>1</v>
      </c>
      <c r="H4825" s="2">
        <f>H4824+$H$2*(Table1[[#This Row],[debug'[0']]]-H4824)</f>
        <v>-2.1531735468644291</v>
      </c>
    </row>
    <row r="4826" spans="1:8" x14ac:dyDescent="0.25">
      <c r="A4826">
        <v>9640</v>
      </c>
      <c r="B4826">
        <v>-3</v>
      </c>
      <c r="C4826">
        <v>-1</v>
      </c>
      <c r="D4826">
        <v>1</v>
      </c>
      <c r="E4826">
        <v>-2</v>
      </c>
      <c r="F4826">
        <v>2</v>
      </c>
      <c r="G4826">
        <v>1</v>
      </c>
      <c r="H4826" s="2">
        <f>H4825+$H$2*(Table1[[#This Row],[debug'[0']]]-H4825)</f>
        <v>-2.2329850597855154</v>
      </c>
    </row>
    <row r="4827" spans="1:8" x14ac:dyDescent="0.25">
      <c r="A4827">
        <v>9642</v>
      </c>
      <c r="B4827">
        <v>-1</v>
      </c>
      <c r="C4827">
        <v>-1</v>
      </c>
      <c r="D4827">
        <v>1</v>
      </c>
      <c r="E4827">
        <v>-2</v>
      </c>
      <c r="F4827">
        <v>2</v>
      </c>
      <c r="G4827">
        <v>1</v>
      </c>
      <c r="H4827" s="2">
        <f>H4826+$H$2*(Table1[[#This Row],[debug'[0']]]-H4826)</f>
        <v>-2.1167789556112711</v>
      </c>
    </row>
    <row r="4828" spans="1:8" x14ac:dyDescent="0.25">
      <c r="A4828">
        <v>9644</v>
      </c>
      <c r="B4828">
        <v>2</v>
      </c>
      <c r="C4828">
        <v>1</v>
      </c>
      <c r="D4828">
        <v>0</v>
      </c>
      <c r="E4828">
        <v>-1</v>
      </c>
      <c r="F4828">
        <v>2</v>
      </c>
      <c r="G4828">
        <v>1</v>
      </c>
      <c r="H4828" s="2">
        <f>H4827+$H$2*(Table1[[#This Row],[debug'[0']]]-H4827)</f>
        <v>-1.7287816799092282</v>
      </c>
    </row>
    <row r="4829" spans="1:8" x14ac:dyDescent="0.25">
      <c r="A4829">
        <v>9646</v>
      </c>
      <c r="B4829">
        <v>2</v>
      </c>
      <c r="C4829">
        <v>1</v>
      </c>
      <c r="D4829">
        <v>0</v>
      </c>
      <c r="E4829">
        <v>-1</v>
      </c>
      <c r="F4829">
        <v>2</v>
      </c>
      <c r="G4829">
        <v>1</v>
      </c>
      <c r="H4829" s="2">
        <f>H4828+$H$2*(Table1[[#This Row],[debug'[0']]]-H4828)</f>
        <v>-1.3773522859359371</v>
      </c>
    </row>
    <row r="4830" spans="1:8" x14ac:dyDescent="0.25">
      <c r="A4830">
        <v>9648</v>
      </c>
      <c r="B4830">
        <v>3</v>
      </c>
      <c r="C4830">
        <v>2</v>
      </c>
      <c r="D4830">
        <v>-2</v>
      </c>
      <c r="E4830">
        <v>-1</v>
      </c>
      <c r="F4830">
        <v>1</v>
      </c>
      <c r="G4830">
        <v>1</v>
      </c>
      <c r="H4830" s="2">
        <f>H4829+$H$2*(Table1[[#This Row],[debug'[0']]]-H4829)</f>
        <v>-0.96479655242581219</v>
      </c>
    </row>
    <row r="4831" spans="1:8" x14ac:dyDescent="0.25">
      <c r="A4831">
        <v>9650</v>
      </c>
      <c r="B4831">
        <v>2</v>
      </c>
      <c r="C4831">
        <v>0</v>
      </c>
      <c r="D4831">
        <v>-3</v>
      </c>
      <c r="E4831">
        <v>-1</v>
      </c>
      <c r="F4831">
        <v>1</v>
      </c>
      <c r="G4831">
        <v>1</v>
      </c>
      <c r="H4831" s="2">
        <f>H4830+$H$2*(Table1[[#This Row],[debug'[0']]]-H4830)</f>
        <v>-0.68537106037113382</v>
      </c>
    </row>
    <row r="4832" spans="1:8" x14ac:dyDescent="0.25">
      <c r="A4832">
        <v>9652</v>
      </c>
      <c r="B4832">
        <v>0</v>
      </c>
      <c r="C4832">
        <v>0</v>
      </c>
      <c r="D4832">
        <v>-3</v>
      </c>
      <c r="E4832">
        <v>-1</v>
      </c>
      <c r="F4832">
        <v>1</v>
      </c>
      <c r="G4832">
        <v>1</v>
      </c>
      <c r="H4832" s="2">
        <f>H4831+$H$2*(Table1[[#This Row],[debug'[0']]]-H4831)</f>
        <v>-0.62077635972378387</v>
      </c>
    </row>
    <row r="4833" spans="1:8" x14ac:dyDescent="0.25">
      <c r="A4833">
        <v>9654</v>
      </c>
      <c r="B4833">
        <v>-1</v>
      </c>
      <c r="C4833">
        <v>-2</v>
      </c>
      <c r="D4833">
        <v>-2</v>
      </c>
      <c r="E4833">
        <v>-1</v>
      </c>
      <c r="F4833">
        <v>1</v>
      </c>
      <c r="G4833">
        <v>1</v>
      </c>
      <c r="H4833" s="2">
        <f>H4832+$H$2*(Table1[[#This Row],[debug'[0']]]-H4832)</f>
        <v>-0.656517345794564</v>
      </c>
    </row>
    <row r="4834" spans="1:8" x14ac:dyDescent="0.25">
      <c r="A4834">
        <v>9656</v>
      </c>
      <c r="B4834">
        <v>-1</v>
      </c>
      <c r="C4834">
        <v>-3</v>
      </c>
      <c r="D4834">
        <v>-2</v>
      </c>
      <c r="E4834">
        <v>-1</v>
      </c>
      <c r="F4834">
        <v>0</v>
      </c>
      <c r="G4834">
        <v>1</v>
      </c>
      <c r="H4834" s="2">
        <f>H4833+$H$2*(Table1[[#This Row],[debug'[0']]]-H4833)</f>
        <v>-0.68888982328718362</v>
      </c>
    </row>
    <row r="4835" spans="1:8" x14ac:dyDescent="0.25">
      <c r="A4835">
        <v>9658</v>
      </c>
      <c r="B4835">
        <v>-3</v>
      </c>
      <c r="C4835">
        <v>-3</v>
      </c>
      <c r="D4835">
        <v>-3</v>
      </c>
      <c r="E4835">
        <v>-1</v>
      </c>
      <c r="F4835">
        <v>0</v>
      </c>
      <c r="G4835">
        <v>0</v>
      </c>
      <c r="H4835" s="2">
        <f>H4834+$H$2*(Table1[[#This Row],[debug'[0']]]-H4834)</f>
        <v>-0.9067068258711114</v>
      </c>
    </row>
    <row r="4836" spans="1:8" x14ac:dyDescent="0.25">
      <c r="A4836">
        <v>9660</v>
      </c>
      <c r="B4836">
        <v>-1</v>
      </c>
      <c r="C4836">
        <v>-6</v>
      </c>
      <c r="D4836">
        <v>-4</v>
      </c>
      <c r="E4836">
        <v>-1</v>
      </c>
      <c r="F4836">
        <v>0</v>
      </c>
      <c r="G4836">
        <v>0</v>
      </c>
      <c r="H4836" s="2">
        <f>H4835+$H$2*(Table1[[#This Row],[debug'[0']]]-H4835)</f>
        <v>-0.91549950038531314</v>
      </c>
    </row>
    <row r="4837" spans="1:8" x14ac:dyDescent="0.25">
      <c r="A4837">
        <v>9662</v>
      </c>
      <c r="B4837">
        <v>0</v>
      </c>
      <c r="C4837">
        <v>-7</v>
      </c>
      <c r="D4837">
        <v>-5</v>
      </c>
      <c r="E4837">
        <v>-1</v>
      </c>
      <c r="F4837">
        <v>0</v>
      </c>
      <c r="G4837">
        <v>0</v>
      </c>
      <c r="H4837" s="2">
        <f>H4836+$H$2*(Table1[[#This Row],[debug'[0']]]-H4836)</f>
        <v>-0.82921570524204435</v>
      </c>
    </row>
    <row r="4838" spans="1:8" x14ac:dyDescent="0.25">
      <c r="A4838">
        <v>9664</v>
      </c>
      <c r="B4838">
        <v>3</v>
      </c>
      <c r="C4838">
        <v>-8</v>
      </c>
      <c r="D4838">
        <v>-4</v>
      </c>
      <c r="E4838">
        <v>0</v>
      </c>
      <c r="F4838">
        <v>-1</v>
      </c>
      <c r="G4838">
        <v>0</v>
      </c>
      <c r="H4838" s="2">
        <f>H4837+$H$2*(Table1[[#This Row],[debug'[0']]]-H4837)</f>
        <v>-0.46832062738407243</v>
      </c>
    </row>
    <row r="4839" spans="1:8" x14ac:dyDescent="0.25">
      <c r="A4839">
        <v>9666</v>
      </c>
      <c r="B4839">
        <v>2</v>
      </c>
      <c r="C4839">
        <v>-9</v>
      </c>
      <c r="D4839">
        <v>-4</v>
      </c>
      <c r="E4839">
        <v>0</v>
      </c>
      <c r="F4839">
        <v>-1</v>
      </c>
      <c r="G4839">
        <v>0</v>
      </c>
      <c r="H4839" s="2">
        <f>H4838+$H$2*(Table1[[#This Row],[debug'[0']]]-H4838)</f>
        <v>-0.2356868888932539</v>
      </c>
    </row>
    <row r="4840" spans="1:8" x14ac:dyDescent="0.25">
      <c r="A4840">
        <v>9668</v>
      </c>
      <c r="B4840">
        <v>-1</v>
      </c>
      <c r="C4840">
        <v>-9</v>
      </c>
      <c r="D4840">
        <v>-3</v>
      </c>
      <c r="E4840">
        <v>0</v>
      </c>
      <c r="F4840">
        <v>-1</v>
      </c>
      <c r="G4840">
        <v>0</v>
      </c>
      <c r="H4840" s="2">
        <f>H4839+$H$2*(Table1[[#This Row],[debug'[0']]]-H4839)</f>
        <v>-0.30772170254011327</v>
      </c>
    </row>
    <row r="4841" spans="1:8" x14ac:dyDescent="0.25">
      <c r="A4841">
        <v>9670</v>
      </c>
      <c r="B4841">
        <v>-3</v>
      </c>
      <c r="C4841">
        <v>-9</v>
      </c>
      <c r="D4841">
        <v>-1</v>
      </c>
      <c r="E4841">
        <v>0</v>
      </c>
      <c r="F4841">
        <v>-2</v>
      </c>
      <c r="G4841">
        <v>0</v>
      </c>
      <c r="H4841" s="2">
        <f>H4840+$H$2*(Table1[[#This Row],[debug'[0']]]-H4840)</f>
        <v>-0.56146295416168979</v>
      </c>
    </row>
    <row r="4842" spans="1:8" x14ac:dyDescent="0.25">
      <c r="A4842">
        <v>9672</v>
      </c>
      <c r="B4842">
        <v>-3</v>
      </c>
      <c r="C4842">
        <v>-9</v>
      </c>
      <c r="D4842">
        <v>-1</v>
      </c>
      <c r="E4842">
        <v>0</v>
      </c>
      <c r="F4842">
        <v>-2</v>
      </c>
      <c r="G4842">
        <v>0</v>
      </c>
      <c r="H4842" s="2">
        <f>H4841+$H$2*(Table1[[#This Row],[debug'[0']]]-H4841)</f>
        <v>-0.79128965622305558</v>
      </c>
    </row>
    <row r="4843" spans="1:8" x14ac:dyDescent="0.25">
      <c r="A4843">
        <v>9674</v>
      </c>
      <c r="B4843">
        <v>-1</v>
      </c>
      <c r="C4843">
        <v>-9</v>
      </c>
      <c r="D4843">
        <v>-1</v>
      </c>
      <c r="E4843">
        <v>0</v>
      </c>
      <c r="F4843">
        <v>-2</v>
      </c>
      <c r="G4843">
        <v>-1</v>
      </c>
      <c r="H4843" s="2">
        <f>H4842+$H$2*(Table1[[#This Row],[debug'[0']]]-H4842)</f>
        <v>-0.81096014270519101</v>
      </c>
    </row>
    <row r="4844" spans="1:8" x14ac:dyDescent="0.25">
      <c r="A4844">
        <v>9676</v>
      </c>
      <c r="B4844">
        <v>2</v>
      </c>
      <c r="C4844">
        <v>-9</v>
      </c>
      <c r="D4844">
        <v>-1</v>
      </c>
      <c r="E4844">
        <v>0</v>
      </c>
      <c r="F4844">
        <v>-3</v>
      </c>
      <c r="G4844">
        <v>-1</v>
      </c>
      <c r="H4844" s="2">
        <f>H4843+$H$2*(Table1[[#This Row],[debug'[0']]]-H4843)</f>
        <v>-0.54603339068950074</v>
      </c>
    </row>
    <row r="4845" spans="1:8" x14ac:dyDescent="0.25">
      <c r="A4845">
        <v>9678</v>
      </c>
      <c r="B4845">
        <v>3</v>
      </c>
      <c r="C4845">
        <v>-9</v>
      </c>
      <c r="D4845">
        <v>-1</v>
      </c>
      <c r="E4845">
        <v>0</v>
      </c>
      <c r="F4845">
        <v>-3</v>
      </c>
      <c r="G4845">
        <v>-1</v>
      </c>
      <c r="H4845" s="2">
        <f>H4844+$H$2*(Table1[[#This Row],[debug'[0']]]-H4844)</f>
        <v>-0.21182761720227355</v>
      </c>
    </row>
    <row r="4846" spans="1:8" x14ac:dyDescent="0.25">
      <c r="A4846">
        <v>9680</v>
      </c>
      <c r="B4846">
        <v>3</v>
      </c>
      <c r="C4846">
        <v>-8</v>
      </c>
      <c r="D4846">
        <v>-1</v>
      </c>
      <c r="E4846">
        <v>0</v>
      </c>
      <c r="F4846">
        <v>-4</v>
      </c>
      <c r="G4846">
        <v>-1</v>
      </c>
      <c r="H4846" s="2">
        <f>H4845+$H$2*(Table1[[#This Row],[debug'[0']]]-H4845)</f>
        <v>9.0880004201710607E-2</v>
      </c>
    </row>
    <row r="4847" spans="1:8" x14ac:dyDescent="0.25">
      <c r="A4847">
        <v>9682</v>
      </c>
      <c r="B4847">
        <v>2</v>
      </c>
      <c r="C4847">
        <v>-8</v>
      </c>
      <c r="D4847">
        <v>-2</v>
      </c>
      <c r="E4847">
        <v>0</v>
      </c>
      <c r="F4847">
        <v>-4</v>
      </c>
      <c r="G4847">
        <v>-1</v>
      </c>
      <c r="H4847" s="2">
        <f>H4846+$H$2*(Table1[[#This Row],[debug'[0']]]-H4846)</f>
        <v>0.27081032481034906</v>
      </c>
    </row>
    <row r="4848" spans="1:8" x14ac:dyDescent="0.25">
      <c r="A4848">
        <v>9684</v>
      </c>
      <c r="B4848">
        <v>1</v>
      </c>
      <c r="C4848">
        <v>-9</v>
      </c>
      <c r="D4848">
        <v>-2</v>
      </c>
      <c r="E4848">
        <v>0</v>
      </c>
      <c r="F4848">
        <v>-5</v>
      </c>
      <c r="G4848">
        <v>-1</v>
      </c>
      <c r="H4848" s="2">
        <f>H4847+$H$2*(Table1[[#This Row],[debug'[0']]]-H4847)</f>
        <v>0.33953483260982908</v>
      </c>
    </row>
    <row r="4849" spans="1:8" x14ac:dyDescent="0.25">
      <c r="A4849">
        <v>9686</v>
      </c>
      <c r="B4849">
        <v>-1</v>
      </c>
      <c r="C4849">
        <v>-9</v>
      </c>
      <c r="D4849">
        <v>-1</v>
      </c>
      <c r="E4849">
        <v>0</v>
      </c>
      <c r="F4849">
        <v>-5</v>
      </c>
      <c r="G4849">
        <v>-1</v>
      </c>
      <c r="H4849" s="2">
        <f>H4848+$H$2*(Table1[[#This Row],[debug'[0']]]-H4848)</f>
        <v>0.21328664892918892</v>
      </c>
    </row>
    <row r="4850" spans="1:8" x14ac:dyDescent="0.25">
      <c r="A4850">
        <v>9688</v>
      </c>
      <c r="B4850">
        <v>-2</v>
      </c>
      <c r="C4850">
        <v>-9</v>
      </c>
      <c r="D4850">
        <v>0</v>
      </c>
      <c r="E4850">
        <v>0</v>
      </c>
      <c r="F4850">
        <v>-5</v>
      </c>
      <c r="G4850">
        <v>-1</v>
      </c>
      <c r="H4850" s="2">
        <f>H4849+$H$2*(Table1[[#This Row],[debug'[0']]]-H4849)</f>
        <v>4.6892966322596152E-3</v>
      </c>
    </row>
    <row r="4851" spans="1:8" x14ac:dyDescent="0.25">
      <c r="A4851">
        <v>9690</v>
      </c>
      <c r="B4851">
        <v>1</v>
      </c>
      <c r="C4851">
        <v>-8</v>
      </c>
      <c r="D4851">
        <v>-2</v>
      </c>
      <c r="E4851">
        <v>0</v>
      </c>
      <c r="F4851">
        <v>-6</v>
      </c>
      <c r="G4851">
        <v>-1</v>
      </c>
      <c r="H4851" s="2">
        <f>H4850+$H$2*(Table1[[#This Row],[debug'[0']]]-H4850)</f>
        <v>9.84951204444411E-2</v>
      </c>
    </row>
    <row r="4852" spans="1:8" x14ac:dyDescent="0.25">
      <c r="A4852">
        <v>9692</v>
      </c>
      <c r="B4852">
        <v>1</v>
      </c>
      <c r="C4852">
        <v>-7</v>
      </c>
      <c r="D4852">
        <v>-2</v>
      </c>
      <c r="E4852">
        <v>0</v>
      </c>
      <c r="F4852">
        <v>-6</v>
      </c>
      <c r="G4852">
        <v>-2</v>
      </c>
      <c r="H4852" s="2">
        <f>H4851+$H$2*(Table1[[#This Row],[debug'[0']]]-H4851)</f>
        <v>0.18345995364805395</v>
      </c>
    </row>
    <row r="4853" spans="1:8" x14ac:dyDescent="0.25">
      <c r="A4853">
        <v>9694</v>
      </c>
      <c r="B4853">
        <v>3</v>
      </c>
      <c r="C4853">
        <v>-5</v>
      </c>
      <c r="D4853">
        <v>-2</v>
      </c>
      <c r="E4853">
        <v>0</v>
      </c>
      <c r="F4853">
        <v>-6</v>
      </c>
      <c r="G4853">
        <v>-2</v>
      </c>
      <c r="H4853" s="2">
        <f>H4852+$H$2*(Table1[[#This Row],[debug'[0']]]-H4852)</f>
        <v>0.44891259919287579</v>
      </c>
    </row>
    <row r="4854" spans="1:8" x14ac:dyDescent="0.25">
      <c r="A4854">
        <v>9696</v>
      </c>
      <c r="B4854">
        <v>3</v>
      </c>
      <c r="C4854">
        <v>-4</v>
      </c>
      <c r="D4854">
        <v>-2</v>
      </c>
      <c r="E4854">
        <v>0</v>
      </c>
      <c r="F4854">
        <v>-7</v>
      </c>
      <c r="G4854">
        <v>-2</v>
      </c>
      <c r="H4854" s="2">
        <f>H4853+$H$2*(Table1[[#This Row],[debug'[0']]]-H4853)</f>
        <v>0.68934692230410999</v>
      </c>
    </row>
    <row r="4855" spans="1:8" x14ac:dyDescent="0.25">
      <c r="A4855">
        <v>9698</v>
      </c>
      <c r="B4855">
        <v>3</v>
      </c>
      <c r="C4855">
        <v>-3</v>
      </c>
      <c r="D4855">
        <v>-3</v>
      </c>
      <c r="E4855">
        <v>1</v>
      </c>
      <c r="F4855">
        <v>-7</v>
      </c>
      <c r="G4855">
        <v>-2</v>
      </c>
      <c r="H4855" s="2">
        <f>H4854+$H$2*(Table1[[#This Row],[debug'[0']]]-H4854)</f>
        <v>0.90712084432063156</v>
      </c>
    </row>
    <row r="4856" spans="1:8" x14ac:dyDescent="0.25">
      <c r="A4856">
        <v>9700</v>
      </c>
      <c r="B4856">
        <v>4</v>
      </c>
      <c r="C4856">
        <v>1</v>
      </c>
      <c r="D4856">
        <v>-4</v>
      </c>
      <c r="E4856">
        <v>1</v>
      </c>
      <c r="F4856">
        <v>-7</v>
      </c>
      <c r="G4856">
        <v>-2</v>
      </c>
      <c r="H4856" s="2">
        <f>H4855+$H$2*(Table1[[#This Row],[debug'[0']]]-H4855)</f>
        <v>1.1986178373383307</v>
      </c>
    </row>
    <row r="4857" spans="1:8" x14ac:dyDescent="0.25">
      <c r="A4857">
        <v>9702</v>
      </c>
      <c r="B4857">
        <v>5</v>
      </c>
      <c r="C4857">
        <v>2</v>
      </c>
      <c r="D4857">
        <v>-4</v>
      </c>
      <c r="E4857">
        <v>1</v>
      </c>
      <c r="F4857">
        <v>-7</v>
      </c>
      <c r="G4857">
        <v>-2</v>
      </c>
      <c r="H4857" s="2">
        <f>H4856+$H$2*(Table1[[#This Row],[debug'[0']]]-H4856)</f>
        <v>1.5568896656094862</v>
      </c>
    </row>
    <row r="4858" spans="1:8" x14ac:dyDescent="0.25">
      <c r="A4858">
        <v>9704</v>
      </c>
      <c r="B4858">
        <v>5</v>
      </c>
      <c r="C4858">
        <v>4</v>
      </c>
      <c r="D4858">
        <v>-4</v>
      </c>
      <c r="E4858">
        <v>2</v>
      </c>
      <c r="F4858">
        <v>-6</v>
      </c>
      <c r="G4858">
        <v>-2</v>
      </c>
      <c r="H4858" s="2">
        <f>H4857+$H$2*(Table1[[#This Row],[debug'[0']]]-H4857)</f>
        <v>1.8813951695700961</v>
      </c>
    </row>
    <row r="4859" spans="1:8" x14ac:dyDescent="0.25">
      <c r="A4859">
        <v>9706</v>
      </c>
      <c r="B4859">
        <v>4</v>
      </c>
      <c r="C4859">
        <v>8</v>
      </c>
      <c r="D4859">
        <v>-3</v>
      </c>
      <c r="E4859">
        <v>2</v>
      </c>
      <c r="F4859">
        <v>-6</v>
      </c>
      <c r="G4859">
        <v>-2</v>
      </c>
      <c r="H4859" s="2">
        <f>H4858+$H$2*(Table1[[#This Row],[debug'[0']]]-H4858)</f>
        <v>2.0810689707042491</v>
      </c>
    </row>
    <row r="4860" spans="1:8" x14ac:dyDescent="0.25">
      <c r="A4860">
        <v>9708</v>
      </c>
      <c r="B4860">
        <v>3</v>
      </c>
      <c r="C4860">
        <v>8</v>
      </c>
      <c r="D4860">
        <v>-2</v>
      </c>
      <c r="E4860">
        <v>2</v>
      </c>
      <c r="F4860">
        <v>-6</v>
      </c>
      <c r="G4860">
        <v>-2</v>
      </c>
      <c r="H4860" s="2">
        <f>H4859+$H$2*(Table1[[#This Row],[debug'[0']]]-H4859)</f>
        <v>2.1676761798279864</v>
      </c>
    </row>
    <row r="4861" spans="1:8" x14ac:dyDescent="0.25">
      <c r="A4861">
        <v>9710</v>
      </c>
      <c r="B4861">
        <v>2</v>
      </c>
      <c r="C4861">
        <v>9</v>
      </c>
      <c r="D4861">
        <v>-2</v>
      </c>
      <c r="E4861">
        <v>2</v>
      </c>
      <c r="F4861">
        <v>-5</v>
      </c>
      <c r="G4861">
        <v>-2</v>
      </c>
      <c r="H4861" s="2">
        <f>H4860+$H$2*(Table1[[#This Row],[debug'[0']]]-H4860)</f>
        <v>2.1518730721860981</v>
      </c>
    </row>
    <row r="4862" spans="1:8" x14ac:dyDescent="0.25">
      <c r="A4862">
        <v>9712</v>
      </c>
      <c r="B4862">
        <v>2</v>
      </c>
      <c r="C4862">
        <v>9</v>
      </c>
      <c r="D4862">
        <v>-2</v>
      </c>
      <c r="E4862">
        <v>2</v>
      </c>
      <c r="F4862">
        <v>-5</v>
      </c>
      <c r="G4862">
        <v>-2</v>
      </c>
      <c r="H4862" s="2">
        <f>H4861+$H$2*(Table1[[#This Row],[debug'[0']]]-H4861)</f>
        <v>2.1375593723503594</v>
      </c>
    </row>
    <row r="4863" spans="1:8" x14ac:dyDescent="0.25">
      <c r="A4863">
        <v>9714</v>
      </c>
      <c r="B4863">
        <v>0</v>
      </c>
      <c r="C4863">
        <v>7</v>
      </c>
      <c r="D4863">
        <v>-1</v>
      </c>
      <c r="E4863">
        <v>2</v>
      </c>
      <c r="F4863">
        <v>-4</v>
      </c>
      <c r="G4863">
        <v>-2</v>
      </c>
      <c r="H4863" s="2">
        <f>H4862+$H$2*(Table1[[#This Row],[debug'[0']]]-H4862)</f>
        <v>1.9360991477267224</v>
      </c>
    </row>
    <row r="4864" spans="1:8" x14ac:dyDescent="0.25">
      <c r="A4864">
        <v>9716</v>
      </c>
      <c r="B4864">
        <v>-1</v>
      </c>
      <c r="C4864">
        <v>8</v>
      </c>
      <c r="D4864">
        <v>-1</v>
      </c>
      <c r="E4864">
        <v>2</v>
      </c>
      <c r="F4864">
        <v>-3</v>
      </c>
      <c r="G4864">
        <v>-2</v>
      </c>
      <c r="H4864" s="2">
        <f>H4863+$H$2*(Table1[[#This Row],[debug'[0']]]-H4863)</f>
        <v>1.6593783223454368</v>
      </c>
    </row>
    <row r="4865" spans="1:8" x14ac:dyDescent="0.25">
      <c r="A4865">
        <v>9718</v>
      </c>
      <c r="B4865">
        <v>-2</v>
      </c>
      <c r="C4865">
        <v>7</v>
      </c>
      <c r="D4865">
        <v>1</v>
      </c>
      <c r="E4865">
        <v>2</v>
      </c>
      <c r="F4865">
        <v>-2</v>
      </c>
      <c r="G4865">
        <v>-2</v>
      </c>
      <c r="H4865" s="2">
        <f>H4864+$H$2*(Table1[[#This Row],[debug'[0']]]-H4864)</f>
        <v>1.3144900407198519</v>
      </c>
    </row>
    <row r="4866" spans="1:8" x14ac:dyDescent="0.25">
      <c r="A4866">
        <v>9720</v>
      </c>
      <c r="B4866">
        <v>-2</v>
      </c>
      <c r="C4866">
        <v>7</v>
      </c>
      <c r="D4866">
        <v>2</v>
      </c>
      <c r="E4866">
        <v>2</v>
      </c>
      <c r="F4866">
        <v>-2</v>
      </c>
      <c r="G4866">
        <v>-2</v>
      </c>
      <c r="H4866" s="2">
        <f>H4865+$H$2*(Table1[[#This Row],[debug'[0']]]-H4865)</f>
        <v>1.0021067138501913</v>
      </c>
    </row>
    <row r="4867" spans="1:8" x14ac:dyDescent="0.25">
      <c r="A4867">
        <v>9722</v>
      </c>
      <c r="B4867">
        <v>-3</v>
      </c>
      <c r="C4867">
        <v>7</v>
      </c>
      <c r="D4867">
        <v>5</v>
      </c>
      <c r="E4867">
        <v>2</v>
      </c>
      <c r="F4867">
        <v>-1</v>
      </c>
      <c r="G4867">
        <v>-2</v>
      </c>
      <c r="H4867" s="2">
        <f>H4866+$H$2*(Table1[[#This Row],[debug'[0']]]-H4866)</f>
        <v>0.62491704231676692</v>
      </c>
    </row>
    <row r="4868" spans="1:8" x14ac:dyDescent="0.25">
      <c r="A4868">
        <v>9724</v>
      </c>
      <c r="B4868">
        <v>-2</v>
      </c>
      <c r="C4868">
        <v>6</v>
      </c>
      <c r="D4868">
        <v>6</v>
      </c>
      <c r="E4868">
        <v>2</v>
      </c>
      <c r="F4868">
        <v>0</v>
      </c>
      <c r="G4868">
        <v>-1</v>
      </c>
      <c r="H4868" s="2">
        <f>H4867+$H$2*(Table1[[#This Row],[debug'[0']]]-H4867)</f>
        <v>0.37752443942401681</v>
      </c>
    </row>
    <row r="4869" spans="1:8" x14ac:dyDescent="0.25">
      <c r="A4869">
        <v>9726</v>
      </c>
      <c r="B4869">
        <v>-2</v>
      </c>
      <c r="C4869">
        <v>7</v>
      </c>
      <c r="D4869">
        <v>6</v>
      </c>
      <c r="E4869">
        <v>1</v>
      </c>
      <c r="F4869">
        <v>1</v>
      </c>
      <c r="G4869">
        <v>-1</v>
      </c>
      <c r="H4869" s="2">
        <f>H4868+$H$2*(Table1[[#This Row],[debug'[0']]]-H4868)</f>
        <v>0.15344804004527635</v>
      </c>
    </row>
    <row r="4870" spans="1:8" x14ac:dyDescent="0.25">
      <c r="A4870">
        <v>9728</v>
      </c>
      <c r="B4870">
        <v>-1</v>
      </c>
      <c r="C4870">
        <v>7</v>
      </c>
      <c r="D4870">
        <v>6</v>
      </c>
      <c r="E4870">
        <v>1</v>
      </c>
      <c r="F4870">
        <v>2</v>
      </c>
      <c r="G4870">
        <v>-1</v>
      </c>
      <c r="H4870" s="2">
        <f>H4869+$H$2*(Table1[[#This Row],[debug'[0']]]-H4869)</f>
        <v>4.473812337816277E-2</v>
      </c>
    </row>
    <row r="4871" spans="1:8" x14ac:dyDescent="0.25">
      <c r="A4871">
        <v>9730</v>
      </c>
      <c r="B4871">
        <v>-2</v>
      </c>
      <c r="C4871">
        <v>8</v>
      </c>
      <c r="D4871">
        <v>7</v>
      </c>
      <c r="E4871">
        <v>1</v>
      </c>
      <c r="F4871">
        <v>3</v>
      </c>
      <c r="G4871">
        <v>-1</v>
      </c>
      <c r="H4871" s="2">
        <f>H4870+$H$2*(Table1[[#This Row],[debug'[0']]]-H4870)</f>
        <v>-0.14797390462943172</v>
      </c>
    </row>
    <row r="4872" spans="1:8" x14ac:dyDescent="0.25">
      <c r="A4872">
        <v>9732</v>
      </c>
      <c r="B4872">
        <v>-2</v>
      </c>
      <c r="C4872">
        <v>8</v>
      </c>
      <c r="D4872">
        <v>8</v>
      </c>
      <c r="E4872">
        <v>0</v>
      </c>
      <c r="F4872">
        <v>3</v>
      </c>
      <c r="G4872">
        <v>-1</v>
      </c>
      <c r="H4872" s="2">
        <f>H4871+$H$2*(Table1[[#This Row],[debug'[0']]]-H4871)</f>
        <v>-0.32252325189361475</v>
      </c>
    </row>
    <row r="4873" spans="1:8" x14ac:dyDescent="0.25">
      <c r="A4873">
        <v>9734</v>
      </c>
      <c r="B4873">
        <v>-2</v>
      </c>
      <c r="C4873">
        <v>8</v>
      </c>
      <c r="D4873">
        <v>7</v>
      </c>
      <c r="E4873">
        <v>0</v>
      </c>
      <c r="F4873">
        <v>4</v>
      </c>
      <c r="G4873">
        <v>-1</v>
      </c>
      <c r="H4873" s="2">
        <f>H4872+$H$2*(Table1[[#This Row],[debug'[0']]]-H4872)</f>
        <v>-0.48062171074617621</v>
      </c>
    </row>
    <row r="4874" spans="1:8" x14ac:dyDescent="0.25">
      <c r="A4874">
        <v>9736</v>
      </c>
      <c r="B4874">
        <v>-3</v>
      </c>
      <c r="C4874">
        <v>7</v>
      </c>
      <c r="D4874">
        <v>5</v>
      </c>
      <c r="E4874">
        <v>0</v>
      </c>
      <c r="F4874">
        <v>4</v>
      </c>
      <c r="G4874">
        <v>0</v>
      </c>
      <c r="H4874" s="2">
        <f>H4873+$H$2*(Table1[[#This Row],[debug'[0']]]-H4873)</f>
        <v>-0.71806752050017919</v>
      </c>
    </row>
    <row r="4875" spans="1:8" x14ac:dyDescent="0.25">
      <c r="A4875">
        <v>9738</v>
      </c>
      <c r="B4875">
        <v>-4</v>
      </c>
      <c r="C4875">
        <v>7</v>
      </c>
      <c r="D4875">
        <v>5</v>
      </c>
      <c r="E4875">
        <v>-1</v>
      </c>
      <c r="F4875">
        <v>5</v>
      </c>
      <c r="G4875">
        <v>0</v>
      </c>
      <c r="H4875" s="2">
        <f>H4874+$H$2*(Table1[[#This Row],[debug'[0']]]-H4874)</f>
        <v>-1.0273823695154103</v>
      </c>
    </row>
    <row r="4876" spans="1:8" x14ac:dyDescent="0.25">
      <c r="A4876">
        <v>9740</v>
      </c>
      <c r="B4876">
        <v>-3</v>
      </c>
      <c r="C4876">
        <v>7</v>
      </c>
      <c r="D4876">
        <v>5</v>
      </c>
      <c r="E4876">
        <v>-1</v>
      </c>
      <c r="F4876">
        <v>5</v>
      </c>
      <c r="G4876">
        <v>0</v>
      </c>
      <c r="H4876" s="2">
        <f>H4875+$H$2*(Table1[[#This Row],[debug'[0']]]-H4875)</f>
        <v>-1.213297201203573</v>
      </c>
    </row>
    <row r="4877" spans="1:8" x14ac:dyDescent="0.25">
      <c r="A4877">
        <v>9742</v>
      </c>
      <c r="B4877">
        <v>-1</v>
      </c>
      <c r="C4877">
        <v>8</v>
      </c>
      <c r="D4877">
        <v>5</v>
      </c>
      <c r="E4877">
        <v>-1</v>
      </c>
      <c r="F4877">
        <v>6</v>
      </c>
      <c r="G4877">
        <v>0</v>
      </c>
      <c r="H4877" s="2">
        <f>H4876+$H$2*(Table1[[#This Row],[debug'[0']]]-H4876)</f>
        <v>-1.1931944135936008</v>
      </c>
    </row>
    <row r="4878" spans="1:8" x14ac:dyDescent="0.25">
      <c r="A4878">
        <v>9744</v>
      </c>
      <c r="B4878">
        <v>1</v>
      </c>
      <c r="C4878">
        <v>8</v>
      </c>
      <c r="D4878">
        <v>2</v>
      </c>
      <c r="E4878">
        <v>-1</v>
      </c>
      <c r="F4878">
        <v>6</v>
      </c>
      <c r="G4878">
        <v>1</v>
      </c>
      <c r="H4878" s="2">
        <f>H4877+$H$2*(Table1[[#This Row],[debug'[0']]]-H4877)</f>
        <v>-0.9864907098644059</v>
      </c>
    </row>
    <row r="4879" spans="1:8" x14ac:dyDescent="0.25">
      <c r="A4879">
        <v>9746</v>
      </c>
      <c r="B4879">
        <v>1</v>
      </c>
      <c r="C4879">
        <v>9</v>
      </c>
      <c r="D4879">
        <v>1</v>
      </c>
      <c r="E4879">
        <v>-1</v>
      </c>
      <c r="F4879">
        <v>6</v>
      </c>
      <c r="G4879">
        <v>1</v>
      </c>
      <c r="H4879" s="2">
        <f>H4878+$H$2*(Table1[[#This Row],[debug'[0']]]-H4878)</f>
        <v>-0.79926837124837413</v>
      </c>
    </row>
    <row r="4880" spans="1:8" x14ac:dyDescent="0.25">
      <c r="A4880">
        <v>9748</v>
      </c>
      <c r="B4880">
        <v>-1</v>
      </c>
      <c r="C4880">
        <v>8</v>
      </c>
      <c r="D4880">
        <v>1</v>
      </c>
      <c r="E4880">
        <v>-2</v>
      </c>
      <c r="F4880">
        <v>7</v>
      </c>
      <c r="G4880">
        <v>1</v>
      </c>
      <c r="H4880" s="2">
        <f>H4879+$H$2*(Table1[[#This Row],[debug'[0']]]-H4879)</f>
        <v>-0.81818688155525077</v>
      </c>
    </row>
    <row r="4881" spans="1:8" x14ac:dyDescent="0.25">
      <c r="A4881">
        <v>9750</v>
      </c>
      <c r="B4881">
        <v>1</v>
      </c>
      <c r="C4881">
        <v>5</v>
      </c>
      <c r="D4881">
        <v>-2</v>
      </c>
      <c r="E4881">
        <v>-1</v>
      </c>
      <c r="F4881">
        <v>7</v>
      </c>
      <c r="G4881">
        <v>1</v>
      </c>
      <c r="H4881" s="2">
        <f>H4880+$H$2*(Table1[[#This Row],[debug'[0']]]-H4880)</f>
        <v>-0.64682680505683143</v>
      </c>
    </row>
    <row r="4882" spans="1:8" x14ac:dyDescent="0.25">
      <c r="A4882">
        <v>9752</v>
      </c>
      <c r="B4882">
        <v>1</v>
      </c>
      <c r="C4882">
        <v>5</v>
      </c>
      <c r="D4882">
        <v>-3</v>
      </c>
      <c r="E4882">
        <v>-1</v>
      </c>
      <c r="F4882">
        <v>7</v>
      </c>
      <c r="G4882">
        <v>1</v>
      </c>
      <c r="H4882" s="2">
        <f>H4881+$H$2*(Table1[[#This Row],[debug'[0']]]-H4881)</f>
        <v>-0.49161703528179268</v>
      </c>
    </row>
    <row r="4883" spans="1:8" x14ac:dyDescent="0.25">
      <c r="A4883">
        <v>9754</v>
      </c>
      <c r="B4883">
        <v>3</v>
      </c>
      <c r="C4883">
        <v>5</v>
      </c>
      <c r="D4883">
        <v>-3</v>
      </c>
      <c r="E4883">
        <v>-1</v>
      </c>
      <c r="F4883">
        <v>7</v>
      </c>
      <c r="G4883">
        <v>1</v>
      </c>
      <c r="H4883" s="2">
        <f>H4882+$H$2*(Table1[[#This Row],[debug'[0']]]-H4882)</f>
        <v>-0.16253988246608508</v>
      </c>
    </row>
    <row r="4884" spans="1:8" x14ac:dyDescent="0.25">
      <c r="A4884">
        <v>9756</v>
      </c>
      <c r="B4884">
        <v>2</v>
      </c>
      <c r="C4884">
        <v>5</v>
      </c>
      <c r="D4884">
        <v>-2</v>
      </c>
      <c r="E4884">
        <v>-1</v>
      </c>
      <c r="F4884">
        <v>7</v>
      </c>
      <c r="G4884">
        <v>2</v>
      </c>
      <c r="H4884" s="2">
        <f>H4883+$H$2*(Table1[[#This Row],[debug'[0']]]-H4883)</f>
        <v>4.1274699769426521E-2</v>
      </c>
    </row>
    <row r="4885" spans="1:8" x14ac:dyDescent="0.25">
      <c r="A4885">
        <v>9758</v>
      </c>
      <c r="B4885">
        <v>3</v>
      </c>
      <c r="C4885">
        <v>6</v>
      </c>
      <c r="D4885">
        <v>-4</v>
      </c>
      <c r="E4885">
        <v>-1</v>
      </c>
      <c r="F4885">
        <v>7</v>
      </c>
      <c r="G4885">
        <v>2</v>
      </c>
      <c r="H4885" s="2">
        <f>H4884+$H$2*(Table1[[#This Row],[debug'[0']]]-H4884)</f>
        <v>0.32012798978526524</v>
      </c>
    </row>
    <row r="4886" spans="1:8" x14ac:dyDescent="0.25">
      <c r="A4886">
        <v>9760</v>
      </c>
      <c r="B4886">
        <v>2</v>
      </c>
      <c r="C4886">
        <v>7</v>
      </c>
      <c r="D4886">
        <v>-4</v>
      </c>
      <c r="E4886">
        <v>-1</v>
      </c>
      <c r="F4886">
        <v>7</v>
      </c>
      <c r="G4886">
        <v>2</v>
      </c>
      <c r="H4886" s="2">
        <f>H4885+$H$2*(Table1[[#This Row],[debug'[0']]]-H4885)</f>
        <v>0.47845219677311712</v>
      </c>
    </row>
    <row r="4887" spans="1:8" x14ac:dyDescent="0.25">
      <c r="A4887">
        <v>9762</v>
      </c>
      <c r="B4887">
        <v>0</v>
      </c>
      <c r="C4887">
        <v>5</v>
      </c>
      <c r="D4887">
        <v>-3</v>
      </c>
      <c r="E4887">
        <v>-1</v>
      </c>
      <c r="F4887">
        <v>7</v>
      </c>
      <c r="G4887">
        <v>2</v>
      </c>
      <c r="H4887" s="2">
        <f>H4886+$H$2*(Table1[[#This Row],[debug'[0']]]-H4886)</f>
        <v>0.43335913957882743</v>
      </c>
    </row>
    <row r="4888" spans="1:8" x14ac:dyDescent="0.25">
      <c r="A4888">
        <v>9764</v>
      </c>
      <c r="B4888">
        <v>1</v>
      </c>
      <c r="C4888">
        <v>4</v>
      </c>
      <c r="D4888">
        <v>-2</v>
      </c>
      <c r="E4888">
        <v>0</v>
      </c>
      <c r="F4888">
        <v>7</v>
      </c>
      <c r="G4888">
        <v>2</v>
      </c>
      <c r="H4888" s="2">
        <f>H4887+$H$2*(Table1[[#This Row],[debug'[0']]]-H4887)</f>
        <v>0.4867637825085161</v>
      </c>
    </row>
    <row r="4889" spans="1:8" x14ac:dyDescent="0.25">
      <c r="A4889">
        <v>9766</v>
      </c>
      <c r="B4889">
        <v>-1</v>
      </c>
      <c r="C4889">
        <v>-1</v>
      </c>
      <c r="D4889">
        <v>-2</v>
      </c>
      <c r="E4889">
        <v>0</v>
      </c>
      <c r="F4889">
        <v>6</v>
      </c>
      <c r="G4889">
        <v>2</v>
      </c>
      <c r="H4889" s="2">
        <f>H4888+$H$2*(Table1[[#This Row],[debug'[0']]]-H4888)</f>
        <v>0.34663959720595228</v>
      </c>
    </row>
    <row r="4890" spans="1:8" x14ac:dyDescent="0.25">
      <c r="A4890">
        <v>9768</v>
      </c>
      <c r="B4890">
        <v>-3</v>
      </c>
      <c r="C4890">
        <v>-2</v>
      </c>
      <c r="D4890">
        <v>-1</v>
      </c>
      <c r="E4890">
        <v>0</v>
      </c>
      <c r="F4890">
        <v>6</v>
      </c>
      <c r="G4890">
        <v>2</v>
      </c>
      <c r="H4890" s="2">
        <f>H4889+$H$2*(Table1[[#This Row],[debug'[0']]]-H4889)</f>
        <v>3.1226246022104553E-2</v>
      </c>
    </row>
    <row r="4891" spans="1:8" x14ac:dyDescent="0.25">
      <c r="A4891">
        <v>9770</v>
      </c>
      <c r="B4891">
        <v>-2</v>
      </c>
      <c r="C4891">
        <v>-3</v>
      </c>
      <c r="D4891">
        <v>0</v>
      </c>
      <c r="E4891">
        <v>0</v>
      </c>
      <c r="F4891">
        <v>6</v>
      </c>
      <c r="G4891">
        <v>2</v>
      </c>
      <c r="H4891" s="2">
        <f>H4890+$H$2*(Table1[[#This Row],[debug'[0']]]-H4890)</f>
        <v>-0.16021231754634996</v>
      </c>
    </row>
    <row r="4892" spans="1:8" x14ac:dyDescent="0.25">
      <c r="A4892">
        <v>9772</v>
      </c>
      <c r="B4892">
        <v>-2</v>
      </c>
      <c r="C4892">
        <v>-5</v>
      </c>
      <c r="D4892">
        <v>4</v>
      </c>
      <c r="E4892">
        <v>0</v>
      </c>
      <c r="F4892">
        <v>6</v>
      </c>
      <c r="G4892">
        <v>2</v>
      </c>
      <c r="H4892" s="2">
        <f>H4891+$H$2*(Table1[[#This Row],[debug'[0']]]-H4891)</f>
        <v>-0.33360822156719128</v>
      </c>
    </row>
    <row r="4893" spans="1:8" x14ac:dyDescent="0.25">
      <c r="A4893">
        <v>9774</v>
      </c>
      <c r="B4893">
        <v>-3</v>
      </c>
      <c r="C4893">
        <v>-6</v>
      </c>
      <c r="D4893">
        <v>4</v>
      </c>
      <c r="E4893">
        <v>0</v>
      </c>
      <c r="F4893">
        <v>5</v>
      </c>
      <c r="G4893">
        <v>2</v>
      </c>
      <c r="H4893" s="2">
        <f>H4892+$H$2*(Table1[[#This Row],[debug'[0']]]-H4892)</f>
        <v>-0.58490972624869331</v>
      </c>
    </row>
    <row r="4894" spans="1:8" x14ac:dyDescent="0.25">
      <c r="A4894">
        <v>9776</v>
      </c>
      <c r="B4894">
        <v>-2</v>
      </c>
      <c r="C4894">
        <v>-6</v>
      </c>
      <c r="D4894">
        <v>4</v>
      </c>
      <c r="E4894">
        <v>0</v>
      </c>
      <c r="F4894">
        <v>5</v>
      </c>
      <c r="G4894">
        <v>2</v>
      </c>
      <c r="H4894" s="2">
        <f>H4893+$H$2*(Table1[[#This Row],[debug'[0']]]-H4893)</f>
        <v>-0.71827884249419749</v>
      </c>
    </row>
    <row r="4895" spans="1:8" x14ac:dyDescent="0.25">
      <c r="A4895">
        <v>9778</v>
      </c>
      <c r="B4895">
        <v>-5</v>
      </c>
      <c r="C4895">
        <v>-6</v>
      </c>
      <c r="D4895">
        <v>4</v>
      </c>
      <c r="E4895">
        <v>0</v>
      </c>
      <c r="F4895">
        <v>5</v>
      </c>
      <c r="G4895">
        <v>1</v>
      </c>
      <c r="H4895" s="2">
        <f>H4894+$H$2*(Table1[[#This Row],[debug'[0']]]-H4894)</f>
        <v>-1.1218215544884038</v>
      </c>
    </row>
    <row r="4896" spans="1:8" x14ac:dyDescent="0.25">
      <c r="A4896">
        <v>9780</v>
      </c>
      <c r="B4896">
        <v>-5</v>
      </c>
      <c r="C4896">
        <v>-6</v>
      </c>
      <c r="D4896">
        <v>5</v>
      </c>
      <c r="E4896">
        <v>-1</v>
      </c>
      <c r="F4896">
        <v>4</v>
      </c>
      <c r="G4896">
        <v>1</v>
      </c>
      <c r="H4896" s="2">
        <f>H4895+$H$2*(Table1[[#This Row],[debug'[0']]]-H4895)</f>
        <v>-1.4873312619002892</v>
      </c>
    </row>
    <row r="4897" spans="1:8" x14ac:dyDescent="0.25">
      <c r="A4897">
        <v>9782</v>
      </c>
      <c r="B4897">
        <v>-5</v>
      </c>
      <c r="C4897">
        <v>-7</v>
      </c>
      <c r="D4897">
        <v>5</v>
      </c>
      <c r="E4897">
        <v>-1</v>
      </c>
      <c r="F4897">
        <v>3</v>
      </c>
      <c r="G4897">
        <v>1</v>
      </c>
      <c r="H4897" s="2">
        <f>H4896+$H$2*(Table1[[#This Row],[debug'[0']]]-H4896)</f>
        <v>-1.8183924909635465</v>
      </c>
    </row>
    <row r="4898" spans="1:8" x14ac:dyDescent="0.25">
      <c r="A4898">
        <v>9784</v>
      </c>
      <c r="B4898">
        <v>-5</v>
      </c>
      <c r="C4898">
        <v>-8</v>
      </c>
      <c r="D4898">
        <v>5</v>
      </c>
      <c r="E4898">
        <v>-1</v>
      </c>
      <c r="F4898">
        <v>3</v>
      </c>
      <c r="G4898">
        <v>1</v>
      </c>
      <c r="H4898" s="2">
        <f>H4897+$H$2*(Table1[[#This Row],[debug'[0']]]-H4897)</f>
        <v>-2.1182519342733976</v>
      </c>
    </row>
    <row r="4899" spans="1:8" x14ac:dyDescent="0.25">
      <c r="A4899">
        <v>9786</v>
      </c>
      <c r="B4899">
        <v>-2</v>
      </c>
      <c r="C4899">
        <v>-7</v>
      </c>
      <c r="D4899">
        <v>5</v>
      </c>
      <c r="E4899">
        <v>-1</v>
      </c>
      <c r="F4899">
        <v>2</v>
      </c>
      <c r="G4899">
        <v>1</v>
      </c>
      <c r="H4899" s="2">
        <f>H4898+$H$2*(Table1[[#This Row],[debug'[0']]]-H4898)</f>
        <v>-2.1071069520338148</v>
      </c>
    </row>
    <row r="4900" spans="1:8" x14ac:dyDescent="0.25">
      <c r="A4900">
        <v>9788</v>
      </c>
      <c r="B4900">
        <v>0</v>
      </c>
      <c r="C4900">
        <v>-6</v>
      </c>
      <c r="D4900">
        <v>5</v>
      </c>
      <c r="E4900">
        <v>-1</v>
      </c>
      <c r="F4900">
        <v>2</v>
      </c>
      <c r="G4900">
        <v>1</v>
      </c>
      <c r="H4900" s="2">
        <f>H4899+$H$2*(Table1[[#This Row],[debug'[0']]]-H4899)</f>
        <v>-1.9085168004086923</v>
      </c>
    </row>
    <row r="4901" spans="1:8" x14ac:dyDescent="0.25">
      <c r="A4901">
        <v>9790</v>
      </c>
      <c r="B4901">
        <v>0</v>
      </c>
      <c r="C4901">
        <v>-5</v>
      </c>
      <c r="D4901">
        <v>3</v>
      </c>
      <c r="E4901">
        <v>-2</v>
      </c>
      <c r="F4901">
        <v>1</v>
      </c>
      <c r="G4901">
        <v>1</v>
      </c>
      <c r="H4901" s="2">
        <f>H4900+$H$2*(Table1[[#This Row],[debug'[0']]]-H4900)</f>
        <v>-1.7286433296261929</v>
      </c>
    </row>
    <row r="4902" spans="1:8" x14ac:dyDescent="0.25">
      <c r="A4902">
        <v>9792</v>
      </c>
      <c r="B4902">
        <v>1</v>
      </c>
      <c r="C4902">
        <v>-4</v>
      </c>
      <c r="D4902">
        <v>2</v>
      </c>
      <c r="E4902">
        <v>-2</v>
      </c>
      <c r="F4902">
        <v>1</v>
      </c>
      <c r="G4902">
        <v>1</v>
      </c>
      <c r="H4902" s="2">
        <f>H4901+$H$2*(Table1[[#This Row],[debug'[0']]]-H4901)</f>
        <v>-1.4714747544675797</v>
      </c>
    </row>
    <row r="4903" spans="1:8" x14ac:dyDescent="0.25">
      <c r="A4903">
        <v>9794</v>
      </c>
      <c r="B4903">
        <v>0</v>
      </c>
      <c r="C4903">
        <v>-3</v>
      </c>
      <c r="D4903">
        <v>-1</v>
      </c>
      <c r="E4903">
        <v>-2</v>
      </c>
      <c r="F4903">
        <v>0</v>
      </c>
      <c r="G4903">
        <v>1</v>
      </c>
      <c r="H4903" s="2">
        <f>H4902+$H$2*(Table1[[#This Row],[debug'[0']]]-H4902)</f>
        <v>-1.3327915261102339</v>
      </c>
    </row>
    <row r="4904" spans="1:8" x14ac:dyDescent="0.25">
      <c r="A4904">
        <v>9796</v>
      </c>
      <c r="B4904">
        <v>-1</v>
      </c>
      <c r="C4904">
        <v>-1</v>
      </c>
      <c r="D4904">
        <v>-2</v>
      </c>
      <c r="E4904">
        <v>-2</v>
      </c>
      <c r="F4904">
        <v>0</v>
      </c>
      <c r="G4904">
        <v>1</v>
      </c>
      <c r="H4904" s="2">
        <f>H4903+$H$2*(Table1[[#This Row],[debug'[0']]]-H4903)</f>
        <v>-1.3014266637020886</v>
      </c>
    </row>
    <row r="4905" spans="1:8" x14ac:dyDescent="0.25">
      <c r="A4905">
        <v>9798</v>
      </c>
      <c r="B4905">
        <v>0</v>
      </c>
      <c r="C4905">
        <v>-1</v>
      </c>
      <c r="D4905">
        <v>-2</v>
      </c>
      <c r="E4905">
        <v>-2</v>
      </c>
      <c r="F4905">
        <v>-1</v>
      </c>
      <c r="G4905">
        <v>1</v>
      </c>
      <c r="H4905" s="2">
        <f>H4904+$H$2*(Table1[[#This Row],[debug'[0']]]-H4904)</f>
        <v>-1.178770090325918</v>
      </c>
    </row>
    <row r="4906" spans="1:8" x14ac:dyDescent="0.25">
      <c r="A4906">
        <v>9800</v>
      </c>
      <c r="B4906">
        <v>-1</v>
      </c>
      <c r="C4906">
        <v>0</v>
      </c>
      <c r="D4906">
        <v>-3</v>
      </c>
      <c r="E4906">
        <v>-2</v>
      </c>
      <c r="F4906">
        <v>-1</v>
      </c>
      <c r="G4906">
        <v>1</v>
      </c>
      <c r="H4906" s="2">
        <f>H4905+$H$2*(Table1[[#This Row],[debug'[0']]]-H4905)</f>
        <v>-1.1619214062524332</v>
      </c>
    </row>
    <row r="4907" spans="1:8" x14ac:dyDescent="0.25">
      <c r="A4907">
        <v>9802</v>
      </c>
      <c r="B4907">
        <v>0</v>
      </c>
      <c r="C4907">
        <v>0</v>
      </c>
      <c r="D4907">
        <v>-5</v>
      </c>
      <c r="E4907">
        <v>-2</v>
      </c>
      <c r="F4907">
        <v>-2</v>
      </c>
      <c r="G4907">
        <v>1</v>
      </c>
      <c r="H4907" s="2">
        <f>H4906+$H$2*(Table1[[#This Row],[debug'[0']]]-H4906)</f>
        <v>-1.0524128936344923</v>
      </c>
    </row>
    <row r="4908" spans="1:8" x14ac:dyDescent="0.25">
      <c r="A4908">
        <v>9804</v>
      </c>
      <c r="B4908">
        <v>2</v>
      </c>
      <c r="C4908">
        <v>-1</v>
      </c>
      <c r="D4908">
        <v>-6</v>
      </c>
      <c r="E4908">
        <v>-2</v>
      </c>
      <c r="F4908">
        <v>-2</v>
      </c>
      <c r="G4908">
        <v>1</v>
      </c>
      <c r="H4908" s="2">
        <f>H4907+$H$2*(Table1[[#This Row],[debug'[0']]]-H4907)</f>
        <v>-0.76472975596354575</v>
      </c>
    </row>
    <row r="4909" spans="1:8" x14ac:dyDescent="0.25">
      <c r="A4909">
        <v>9806</v>
      </c>
      <c r="B4909">
        <v>4</v>
      </c>
      <c r="C4909">
        <v>-1</v>
      </c>
      <c r="D4909">
        <v>-6</v>
      </c>
      <c r="E4909">
        <v>-1</v>
      </c>
      <c r="F4909">
        <v>-2</v>
      </c>
      <c r="G4909">
        <v>1</v>
      </c>
      <c r="H4909" s="2">
        <f>H4908+$H$2*(Table1[[#This Row],[debug'[0']]]-H4908)</f>
        <v>-0.31566455603327287</v>
      </c>
    </row>
    <row r="4910" spans="1:8" x14ac:dyDescent="0.25">
      <c r="A4910">
        <v>9808</v>
      </c>
      <c r="B4910">
        <v>4</v>
      </c>
      <c r="C4910">
        <v>0</v>
      </c>
      <c r="D4910">
        <v>-5</v>
      </c>
      <c r="E4910">
        <v>-1</v>
      </c>
      <c r="F4910">
        <v>-3</v>
      </c>
      <c r="G4910">
        <v>1</v>
      </c>
      <c r="H4910" s="2">
        <f>H4909+$H$2*(Table1[[#This Row],[debug'[0']]]-H4909)</f>
        <v>9.1077245904486681E-2</v>
      </c>
    </row>
    <row r="4911" spans="1:8" x14ac:dyDescent="0.25">
      <c r="A4911">
        <v>9810</v>
      </c>
      <c r="B4911">
        <v>2</v>
      </c>
      <c r="C4911">
        <v>2</v>
      </c>
      <c r="D4911">
        <v>-8</v>
      </c>
      <c r="E4911">
        <v>-1</v>
      </c>
      <c r="F4911">
        <v>-2</v>
      </c>
      <c r="G4911">
        <v>1</v>
      </c>
      <c r="H4911" s="2">
        <f>H4910+$H$2*(Table1[[#This Row],[debug'[0']]]-H4910)</f>
        <v>0.27098897692059248</v>
      </c>
    </row>
    <row r="4912" spans="1:8" x14ac:dyDescent="0.25">
      <c r="A4912">
        <v>9812</v>
      </c>
      <c r="B4912">
        <v>2</v>
      </c>
      <c r="C4912">
        <v>1</v>
      </c>
      <c r="D4912">
        <v>-8</v>
      </c>
      <c r="E4912">
        <v>0</v>
      </c>
      <c r="F4912">
        <v>-3</v>
      </c>
      <c r="G4912">
        <v>0</v>
      </c>
      <c r="H4912" s="2">
        <f>H4911+$H$2*(Table1[[#This Row],[debug'[0']]]-H4911)</f>
        <v>0.43394442676305367</v>
      </c>
    </row>
    <row r="4913" spans="1:8" x14ac:dyDescent="0.25">
      <c r="A4913">
        <v>9814</v>
      </c>
      <c r="B4913">
        <v>0</v>
      </c>
      <c r="C4913">
        <v>1</v>
      </c>
      <c r="D4913">
        <v>-8</v>
      </c>
      <c r="E4913">
        <v>0</v>
      </c>
      <c r="F4913">
        <v>-3</v>
      </c>
      <c r="G4913">
        <v>0</v>
      </c>
      <c r="H4913" s="2">
        <f>H4912+$H$2*(Table1[[#This Row],[debug'[0']]]-H4912)</f>
        <v>0.39304612806750239</v>
      </c>
    </row>
    <row r="4914" spans="1:8" x14ac:dyDescent="0.25">
      <c r="A4914">
        <v>9816</v>
      </c>
      <c r="B4914">
        <v>-1</v>
      </c>
      <c r="C4914">
        <v>-5</v>
      </c>
      <c r="D4914">
        <v>-4</v>
      </c>
      <c r="E4914">
        <v>0</v>
      </c>
      <c r="F4914">
        <v>-3</v>
      </c>
      <c r="G4914">
        <v>0</v>
      </c>
      <c r="H4914" s="2">
        <f>H4913+$H$2*(Table1[[#This Row],[debug'[0']]]-H4913)</f>
        <v>0.26175462360604523</v>
      </c>
    </row>
    <row r="4915" spans="1:8" x14ac:dyDescent="0.25">
      <c r="A4915">
        <v>9818</v>
      </c>
      <c r="B4915">
        <v>0</v>
      </c>
      <c r="C4915">
        <v>-7</v>
      </c>
      <c r="D4915">
        <v>-3</v>
      </c>
      <c r="E4915">
        <v>0</v>
      </c>
      <c r="F4915">
        <v>-3</v>
      </c>
      <c r="G4915">
        <v>0</v>
      </c>
      <c r="H4915" s="2">
        <f>H4914+$H$2*(Table1[[#This Row],[debug'[0']]]-H4914)</f>
        <v>0.23708483152912785</v>
      </c>
    </row>
    <row r="4916" spans="1:8" x14ac:dyDescent="0.25">
      <c r="A4916">
        <v>9820</v>
      </c>
      <c r="B4916">
        <v>1</v>
      </c>
      <c r="C4916">
        <v>-8</v>
      </c>
      <c r="D4916">
        <v>-3</v>
      </c>
      <c r="E4916">
        <v>1</v>
      </c>
      <c r="F4916">
        <v>-3</v>
      </c>
      <c r="G4916">
        <v>0</v>
      </c>
      <c r="H4916" s="2">
        <f>H4915+$H$2*(Table1[[#This Row],[debug'[0']]]-H4915)</f>
        <v>0.30898789218653722</v>
      </c>
    </row>
    <row r="4917" spans="1:8" x14ac:dyDescent="0.25">
      <c r="A4917">
        <v>9822</v>
      </c>
      <c r="B4917">
        <v>2</v>
      </c>
      <c r="C4917">
        <v>-8</v>
      </c>
      <c r="D4917">
        <v>-1</v>
      </c>
      <c r="E4917">
        <v>1</v>
      </c>
      <c r="F4917">
        <v>-3</v>
      </c>
      <c r="G4917">
        <v>0</v>
      </c>
      <c r="H4917" s="2">
        <f>H4916+$H$2*(Table1[[#This Row],[debug'[0']]]-H4916)</f>
        <v>0.46836202863768217</v>
      </c>
    </row>
    <row r="4918" spans="1:8" x14ac:dyDescent="0.25">
      <c r="A4918">
        <v>9824</v>
      </c>
      <c r="B4918">
        <v>2</v>
      </c>
      <c r="C4918">
        <v>-9</v>
      </c>
      <c r="D4918">
        <v>-1</v>
      </c>
      <c r="E4918">
        <v>1</v>
      </c>
      <c r="F4918">
        <v>-3</v>
      </c>
      <c r="G4918">
        <v>0</v>
      </c>
      <c r="H4918" s="2">
        <f>H4917+$H$2*(Table1[[#This Row],[debug'[0']]]-H4917)</f>
        <v>0.61271550660141316</v>
      </c>
    </row>
    <row r="4919" spans="1:8" x14ac:dyDescent="0.25">
      <c r="A4919">
        <v>9826</v>
      </c>
      <c r="B4919">
        <v>1</v>
      </c>
      <c r="C4919">
        <v>-9</v>
      </c>
      <c r="D4919">
        <v>-1</v>
      </c>
      <c r="E4919">
        <v>1</v>
      </c>
      <c r="F4919">
        <v>-3</v>
      </c>
      <c r="G4919">
        <v>-1</v>
      </c>
      <c r="H4919" s="2">
        <f>H4918+$H$2*(Table1[[#This Row],[debug'[0']]]-H4918)</f>
        <v>0.64921621018072051</v>
      </c>
    </row>
    <row r="4920" spans="1:8" x14ac:dyDescent="0.25">
      <c r="A4920">
        <v>9828</v>
      </c>
      <c r="B4920">
        <v>-4</v>
      </c>
      <c r="C4920">
        <v>-9</v>
      </c>
      <c r="D4920">
        <v>0</v>
      </c>
      <c r="E4920">
        <v>0</v>
      </c>
      <c r="F4920">
        <v>-3</v>
      </c>
      <c r="G4920">
        <v>-1</v>
      </c>
      <c r="H4920" s="2">
        <f>H4919+$H$2*(Table1[[#This Row],[debug'[0']]]-H4919)</f>
        <v>0.21103790545509055</v>
      </c>
    </row>
    <row r="4921" spans="1:8" x14ac:dyDescent="0.25">
      <c r="A4921">
        <v>9830</v>
      </c>
      <c r="B4921">
        <v>-3</v>
      </c>
      <c r="C4921">
        <v>-9</v>
      </c>
      <c r="D4921">
        <v>1</v>
      </c>
      <c r="E4921">
        <v>1</v>
      </c>
      <c r="F4921">
        <v>-3</v>
      </c>
      <c r="G4921">
        <v>-1</v>
      </c>
      <c r="H4921" s="2">
        <f>H4920+$H$2*(Table1[[#This Row],[debug'[0']]]-H4920)</f>
        <v>-9.1595287370191514E-2</v>
      </c>
    </row>
    <row r="4922" spans="1:8" x14ac:dyDescent="0.25">
      <c r="A4922">
        <v>9832</v>
      </c>
      <c r="B4922">
        <v>-5</v>
      </c>
      <c r="C4922">
        <v>-9</v>
      </c>
      <c r="D4922">
        <v>2</v>
      </c>
      <c r="E4922">
        <v>1</v>
      </c>
      <c r="F4922">
        <v>-3</v>
      </c>
      <c r="G4922">
        <v>-1</v>
      </c>
      <c r="H4922" s="2">
        <f>H4921+$H$2*(Table1[[#This Row],[debug'[0']]]-H4921)</f>
        <v>-0.55420153295149133</v>
      </c>
    </row>
    <row r="4923" spans="1:8" x14ac:dyDescent="0.25">
      <c r="A4923">
        <v>9834</v>
      </c>
      <c r="B4923">
        <v>-3</v>
      </c>
      <c r="C4923">
        <v>-10</v>
      </c>
      <c r="D4923">
        <v>3</v>
      </c>
      <c r="E4923">
        <v>1</v>
      </c>
      <c r="F4923">
        <v>-4</v>
      </c>
      <c r="G4923">
        <v>-1</v>
      </c>
      <c r="H4923" s="2">
        <f>H4922+$H$2*(Table1[[#This Row],[debug'[0']]]-H4922)</f>
        <v>-0.78471260783871455</v>
      </c>
    </row>
    <row r="4924" spans="1:8" x14ac:dyDescent="0.25">
      <c r="A4924">
        <v>9836</v>
      </c>
      <c r="B4924">
        <v>-2</v>
      </c>
      <c r="C4924">
        <v>-10</v>
      </c>
      <c r="D4924">
        <v>4</v>
      </c>
      <c r="E4924">
        <v>1</v>
      </c>
      <c r="F4924">
        <v>-4</v>
      </c>
      <c r="G4924">
        <v>-1</v>
      </c>
      <c r="H4924" s="2">
        <f>H4923+$H$2*(Table1[[#This Row],[debug'[0']]]-H4923)</f>
        <v>-0.89925074613514033</v>
      </c>
    </row>
    <row r="4925" spans="1:8" x14ac:dyDescent="0.25">
      <c r="A4925">
        <v>9838</v>
      </c>
      <c r="B4925">
        <v>-1</v>
      </c>
      <c r="C4925">
        <v>-10</v>
      </c>
      <c r="D4925">
        <v>4</v>
      </c>
      <c r="E4925">
        <v>0</v>
      </c>
      <c r="F4925">
        <v>-4</v>
      </c>
      <c r="G4925">
        <v>-1</v>
      </c>
      <c r="H4925" s="2">
        <f>H4924+$H$2*(Table1[[#This Row],[debug'[0']]]-H4924)</f>
        <v>-0.90874613960903516</v>
      </c>
    </row>
    <row r="4926" spans="1:8" x14ac:dyDescent="0.25">
      <c r="A4926">
        <v>9840</v>
      </c>
      <c r="B4926">
        <v>2</v>
      </c>
      <c r="C4926">
        <v>-9</v>
      </c>
      <c r="D4926">
        <v>2</v>
      </c>
      <c r="E4926">
        <v>0</v>
      </c>
      <c r="F4926">
        <v>-5</v>
      </c>
      <c r="G4926">
        <v>-1</v>
      </c>
      <c r="H4926" s="2">
        <f>H4925+$H$2*(Table1[[#This Row],[debug'[0']]]-H4925)</f>
        <v>-0.63460327450843268</v>
      </c>
    </row>
    <row r="4927" spans="1:8" x14ac:dyDescent="0.25">
      <c r="A4927">
        <v>9842</v>
      </c>
      <c r="B4927">
        <v>0</v>
      </c>
      <c r="C4927">
        <v>-8</v>
      </c>
      <c r="D4927">
        <v>-1</v>
      </c>
      <c r="E4927">
        <v>0</v>
      </c>
      <c r="F4927">
        <v>-5</v>
      </c>
      <c r="G4927">
        <v>-2</v>
      </c>
      <c r="H4927" s="2">
        <f>H4926+$H$2*(Table1[[#This Row],[debug'[0']]]-H4926)</f>
        <v>-0.57479332495424107</v>
      </c>
    </row>
    <row r="4928" spans="1:8" x14ac:dyDescent="0.25">
      <c r="A4928">
        <v>9844</v>
      </c>
      <c r="B4928">
        <v>2</v>
      </c>
      <c r="C4928">
        <v>-7</v>
      </c>
      <c r="D4928">
        <v>-2</v>
      </c>
      <c r="E4928">
        <v>0</v>
      </c>
      <c r="F4928">
        <v>-5</v>
      </c>
      <c r="G4928">
        <v>-2</v>
      </c>
      <c r="H4928" s="2">
        <f>H4927+$H$2*(Table1[[#This Row],[debug'[0']]]-H4927)</f>
        <v>-0.33212477112859268</v>
      </c>
    </row>
    <row r="4929" spans="1:8" x14ac:dyDescent="0.25">
      <c r="A4929">
        <v>9846</v>
      </c>
      <c r="B4929">
        <v>-1</v>
      </c>
      <c r="C4929">
        <v>-6</v>
      </c>
      <c r="D4929">
        <v>-3</v>
      </c>
      <c r="E4929">
        <v>0</v>
      </c>
      <c r="F4929">
        <v>-5</v>
      </c>
      <c r="G4929">
        <v>-2</v>
      </c>
      <c r="H4929" s="2">
        <f>H4928+$H$2*(Table1[[#This Row],[debug'[0']]]-H4928)</f>
        <v>-0.39507052850470314</v>
      </c>
    </row>
    <row r="4930" spans="1:8" x14ac:dyDescent="0.25">
      <c r="A4930">
        <v>9848</v>
      </c>
      <c r="B4930">
        <v>-1</v>
      </c>
      <c r="C4930">
        <v>-5</v>
      </c>
      <c r="D4930">
        <v>-5</v>
      </c>
      <c r="E4930">
        <v>0</v>
      </c>
      <c r="F4930">
        <v>-6</v>
      </c>
      <c r="G4930">
        <v>-2</v>
      </c>
      <c r="H4930" s="2">
        <f>H4929+$H$2*(Table1[[#This Row],[debug'[0']]]-H4929)</f>
        <v>-0.45208378801239057</v>
      </c>
    </row>
    <row r="4931" spans="1:8" x14ac:dyDescent="0.25">
      <c r="A4931">
        <v>9850</v>
      </c>
      <c r="B4931">
        <v>0</v>
      </c>
      <c r="C4931">
        <v>-4</v>
      </c>
      <c r="D4931">
        <v>-6</v>
      </c>
      <c r="E4931">
        <v>0</v>
      </c>
      <c r="F4931">
        <v>-6</v>
      </c>
      <c r="G4931">
        <v>-2</v>
      </c>
      <c r="H4931" s="2">
        <f>H4930+$H$2*(Table1[[#This Row],[debug'[0']]]-H4930)</f>
        <v>-0.40947589479558744</v>
      </c>
    </row>
    <row r="4932" spans="1:8" x14ac:dyDescent="0.25">
      <c r="A4932">
        <v>9852</v>
      </c>
      <c r="B4932">
        <v>2</v>
      </c>
      <c r="C4932">
        <v>-4</v>
      </c>
      <c r="D4932">
        <v>-7</v>
      </c>
      <c r="E4932">
        <v>0</v>
      </c>
      <c r="F4932">
        <v>-6</v>
      </c>
      <c r="G4932">
        <v>-2</v>
      </c>
      <c r="H4932" s="2">
        <f>H4931+$H$2*(Table1[[#This Row],[debug'[0']]]-H4931)</f>
        <v>-0.18238814169284212</v>
      </c>
    </row>
    <row r="4933" spans="1:8" x14ac:dyDescent="0.25">
      <c r="A4933">
        <v>9854</v>
      </c>
      <c r="B4933">
        <v>5</v>
      </c>
      <c r="C4933">
        <v>-2</v>
      </c>
      <c r="D4933">
        <v>-9</v>
      </c>
      <c r="E4933">
        <v>0</v>
      </c>
      <c r="F4933">
        <v>-6</v>
      </c>
      <c r="G4933">
        <v>-2</v>
      </c>
      <c r="H4933" s="2">
        <f>H4932+$H$2*(Table1[[#This Row],[debug'[0']]]-H4932)</f>
        <v>0.30604043372695061</v>
      </c>
    </row>
    <row r="4934" spans="1:8" x14ac:dyDescent="0.25">
      <c r="A4934">
        <v>9856</v>
      </c>
      <c r="B4934">
        <v>6</v>
      </c>
      <c r="C4934">
        <v>1</v>
      </c>
      <c r="D4934">
        <v>-10</v>
      </c>
      <c r="E4934">
        <v>0</v>
      </c>
      <c r="F4934">
        <v>-6</v>
      </c>
      <c r="G4934">
        <v>-2</v>
      </c>
      <c r="H4934" s="2">
        <f>H4933+$H$2*(Table1[[#This Row],[debug'[0']]]-H4933)</f>
        <v>0.8426834800241727</v>
      </c>
    </row>
    <row r="4935" spans="1:8" x14ac:dyDescent="0.25">
      <c r="A4935">
        <v>9858</v>
      </c>
      <c r="B4935">
        <v>4</v>
      </c>
      <c r="C4935">
        <v>2</v>
      </c>
      <c r="D4935">
        <v>-11</v>
      </c>
      <c r="E4935">
        <v>0</v>
      </c>
      <c r="F4935">
        <v>-6</v>
      </c>
      <c r="G4935">
        <v>-2</v>
      </c>
      <c r="H4935" s="2">
        <f>H4934+$H$2*(Table1[[#This Row],[debug'[0']]]-H4934)</f>
        <v>1.1402535515505852</v>
      </c>
    </row>
    <row r="4936" spans="1:8" x14ac:dyDescent="0.25">
      <c r="A4936">
        <v>9860</v>
      </c>
      <c r="B4936">
        <v>4</v>
      </c>
      <c r="C4936">
        <v>4</v>
      </c>
      <c r="D4936">
        <v>-10</v>
      </c>
      <c r="E4936">
        <v>0</v>
      </c>
      <c r="F4936">
        <v>-6</v>
      </c>
      <c r="G4936">
        <v>-2</v>
      </c>
      <c r="H4936" s="2">
        <f>H4935+$H$2*(Table1[[#This Row],[debug'[0']]]-H4935)</f>
        <v>1.4097783045579306</v>
      </c>
    </row>
    <row r="4937" spans="1:8" x14ac:dyDescent="0.25">
      <c r="A4937">
        <v>9862</v>
      </c>
      <c r="B4937">
        <v>0</v>
      </c>
      <c r="C4937">
        <v>6</v>
      </c>
      <c r="D4937">
        <v>-7</v>
      </c>
      <c r="E4937">
        <v>0</v>
      </c>
      <c r="F4937">
        <v>-6</v>
      </c>
      <c r="G4937">
        <v>-2</v>
      </c>
      <c r="H4937" s="2">
        <f>H4936+$H$2*(Table1[[#This Row],[debug'[0']]]-H4936)</f>
        <v>1.2769098296142465</v>
      </c>
    </row>
    <row r="4938" spans="1:8" x14ac:dyDescent="0.25">
      <c r="A4938">
        <v>9864</v>
      </c>
      <c r="B4938">
        <v>0</v>
      </c>
      <c r="C4938">
        <v>7</v>
      </c>
      <c r="D4938">
        <v>-4</v>
      </c>
      <c r="E4938">
        <v>0</v>
      </c>
      <c r="F4938">
        <v>-6</v>
      </c>
      <c r="G4938">
        <v>-2</v>
      </c>
      <c r="H4938" s="2">
        <f>H4937+$H$2*(Table1[[#This Row],[debug'[0']]]-H4937)</f>
        <v>1.1565639134138652</v>
      </c>
    </row>
    <row r="4939" spans="1:8" x14ac:dyDescent="0.25">
      <c r="A4939">
        <v>9866</v>
      </c>
      <c r="B4939">
        <v>-1</v>
      </c>
      <c r="C4939">
        <v>7</v>
      </c>
      <c r="D4939">
        <v>-1</v>
      </c>
      <c r="E4939">
        <v>0</v>
      </c>
      <c r="F4939">
        <v>-5</v>
      </c>
      <c r="G4939">
        <v>-2</v>
      </c>
      <c r="H4939" s="2">
        <f>H4938+$H$2*(Table1[[#This Row],[debug'[0']]]-H4938)</f>
        <v>0.95331255299252959</v>
      </c>
    </row>
    <row r="4940" spans="1:8" x14ac:dyDescent="0.25">
      <c r="A4940">
        <v>9868</v>
      </c>
      <c r="B4940">
        <v>1</v>
      </c>
      <c r="C4940">
        <v>7</v>
      </c>
      <c r="D4940">
        <v>2</v>
      </c>
      <c r="E4940">
        <v>0</v>
      </c>
      <c r="F4940">
        <v>-5</v>
      </c>
      <c r="G4940">
        <v>-2</v>
      </c>
      <c r="H4940" s="2">
        <f>H4939+$H$2*(Table1[[#This Row],[debug'[0']]]-H4939)</f>
        <v>0.95771274120853556</v>
      </c>
    </row>
    <row r="4941" spans="1:8" x14ac:dyDescent="0.25">
      <c r="A4941">
        <v>9870</v>
      </c>
      <c r="B4941">
        <v>0</v>
      </c>
      <c r="C4941">
        <v>8</v>
      </c>
      <c r="D4941">
        <v>3</v>
      </c>
      <c r="E4941">
        <v>0</v>
      </c>
      <c r="F4941">
        <v>-4</v>
      </c>
      <c r="G4941">
        <v>-2</v>
      </c>
      <c r="H4941" s="2">
        <f>H4940+$H$2*(Table1[[#This Row],[debug'[0']]]-H4940)</f>
        <v>0.8674504418476332</v>
      </c>
    </row>
    <row r="4942" spans="1:8" x14ac:dyDescent="0.25">
      <c r="A4942">
        <v>9872</v>
      </c>
      <c r="B4942">
        <v>2</v>
      </c>
      <c r="C4942">
        <v>6</v>
      </c>
      <c r="D4942">
        <v>3</v>
      </c>
      <c r="E4942">
        <v>1</v>
      </c>
      <c r="F4942">
        <v>-4</v>
      </c>
      <c r="G4942">
        <v>-2</v>
      </c>
      <c r="H4942" s="2">
        <f>H4941+$H$2*(Table1[[#This Row],[debug'[0']]]-H4941)</f>
        <v>0.97419072299916842</v>
      </c>
    </row>
    <row r="4943" spans="1:8" x14ac:dyDescent="0.25">
      <c r="A4943">
        <v>9874</v>
      </c>
      <c r="B4943">
        <v>1</v>
      </c>
      <c r="C4943">
        <v>7</v>
      </c>
      <c r="D4943">
        <v>2</v>
      </c>
      <c r="E4943">
        <v>1</v>
      </c>
      <c r="F4943">
        <v>-3</v>
      </c>
      <c r="G4943">
        <v>-2</v>
      </c>
      <c r="H4943" s="2">
        <f>H4942+$H$2*(Table1[[#This Row],[debug'[0']]]-H4942)</f>
        <v>0.97662319004977671</v>
      </c>
    </row>
    <row r="4944" spans="1:8" x14ac:dyDescent="0.25">
      <c r="A4944">
        <v>9876</v>
      </c>
      <c r="B4944">
        <v>-2</v>
      </c>
      <c r="C4944">
        <v>8</v>
      </c>
      <c r="D4944">
        <v>3</v>
      </c>
      <c r="E4944">
        <v>0</v>
      </c>
      <c r="F4944">
        <v>-3</v>
      </c>
      <c r="G4944">
        <v>-2</v>
      </c>
      <c r="H4944" s="2">
        <f>H4943+$H$2*(Table1[[#This Row],[debug'[0']]]-H4943)</f>
        <v>0.69608306365881489</v>
      </c>
    </row>
    <row r="4945" spans="1:8" x14ac:dyDescent="0.25">
      <c r="A4945">
        <v>9878</v>
      </c>
      <c r="B4945">
        <v>-2</v>
      </c>
      <c r="C4945">
        <v>8</v>
      </c>
      <c r="D4945">
        <v>5</v>
      </c>
      <c r="E4945">
        <v>0</v>
      </c>
      <c r="F4945">
        <v>-2</v>
      </c>
      <c r="G4945">
        <v>-2</v>
      </c>
      <c r="H4945" s="2">
        <f>H4944+$H$2*(Table1[[#This Row],[debug'[0']]]-H4944)</f>
        <v>0.44198322127106304</v>
      </c>
    </row>
    <row r="4946" spans="1:8" x14ac:dyDescent="0.25">
      <c r="A4946">
        <v>9880</v>
      </c>
      <c r="B4946">
        <v>-5</v>
      </c>
      <c r="C4946">
        <v>6</v>
      </c>
      <c r="D4946">
        <v>6</v>
      </c>
      <c r="E4946">
        <v>0</v>
      </c>
      <c r="F4946">
        <v>-1</v>
      </c>
      <c r="G4946">
        <v>-2</v>
      </c>
      <c r="H4946" s="2">
        <f>H4945+$H$2*(Table1[[#This Row],[debug'[0']]]-H4945)</f>
        <v>-7.0911613996059608E-2</v>
      </c>
    </row>
    <row r="4947" spans="1:8" x14ac:dyDescent="0.25">
      <c r="A4947">
        <v>9882</v>
      </c>
      <c r="B4947">
        <v>-6</v>
      </c>
      <c r="C4947">
        <v>4</v>
      </c>
      <c r="D4947">
        <v>7</v>
      </c>
      <c r="E4947">
        <v>0</v>
      </c>
      <c r="F4947">
        <v>-1</v>
      </c>
      <c r="G4947">
        <v>-2</v>
      </c>
      <c r="H4947" s="2">
        <f>H4946+$H$2*(Table1[[#This Row],[debug'[0']]]-H4946)</f>
        <v>-0.62971502947469582</v>
      </c>
    </row>
    <row r="4948" spans="1:8" x14ac:dyDescent="0.25">
      <c r="A4948">
        <v>9884</v>
      </c>
      <c r="B4948">
        <v>-1</v>
      </c>
      <c r="C4948">
        <v>1</v>
      </c>
      <c r="D4948">
        <v>11</v>
      </c>
      <c r="E4948">
        <v>1</v>
      </c>
      <c r="F4948">
        <v>-1</v>
      </c>
      <c r="G4948">
        <v>-1</v>
      </c>
      <c r="H4948" s="2">
        <f>H4947+$H$2*(Table1[[#This Row],[debug'[0']]]-H4947)</f>
        <v>-0.66461356576880604</v>
      </c>
    </row>
    <row r="4949" spans="1:8" x14ac:dyDescent="0.25">
      <c r="A4949">
        <v>9886</v>
      </c>
      <c r="B4949">
        <v>2</v>
      </c>
      <c r="C4949">
        <v>1</v>
      </c>
      <c r="D4949">
        <v>12</v>
      </c>
      <c r="E4949">
        <v>1</v>
      </c>
      <c r="F4949">
        <v>0</v>
      </c>
      <c r="G4949">
        <v>-1</v>
      </c>
      <c r="H4949" s="2">
        <f>H4948+$H$2*(Table1[[#This Row],[debug'[0']]]-H4948)</f>
        <v>-0.41347965368255651</v>
      </c>
    </row>
    <row r="4950" spans="1:8" x14ac:dyDescent="0.25">
      <c r="A4950">
        <v>9888</v>
      </c>
      <c r="B4950">
        <v>2</v>
      </c>
      <c r="C4950">
        <v>2</v>
      </c>
      <c r="D4950">
        <v>11</v>
      </c>
      <c r="E4950">
        <v>1</v>
      </c>
      <c r="F4950">
        <v>1</v>
      </c>
      <c r="G4950">
        <v>-1</v>
      </c>
      <c r="H4950" s="2">
        <f>H4949+$H$2*(Table1[[#This Row],[debug'[0']]]-H4949)</f>
        <v>-0.18601455519462978</v>
      </c>
    </row>
    <row r="4951" spans="1:8" x14ac:dyDescent="0.25">
      <c r="A4951">
        <v>9890</v>
      </c>
      <c r="B4951">
        <v>1</v>
      </c>
      <c r="C4951">
        <v>5</v>
      </c>
      <c r="D4951">
        <v>6</v>
      </c>
      <c r="E4951">
        <v>1</v>
      </c>
      <c r="F4951">
        <v>2</v>
      </c>
      <c r="G4951">
        <v>-1</v>
      </c>
      <c r="H4951" s="2">
        <f>H4950+$H$2*(Table1[[#This Row],[debug'[0']]]-H4950)</f>
        <v>-7.4235316785129346E-2</v>
      </c>
    </row>
    <row r="4952" spans="1:8" x14ac:dyDescent="0.25">
      <c r="A4952">
        <v>9892</v>
      </c>
      <c r="B4952">
        <v>-2</v>
      </c>
      <c r="C4952">
        <v>7</v>
      </c>
      <c r="D4952">
        <v>5</v>
      </c>
      <c r="E4952">
        <v>0</v>
      </c>
      <c r="F4952">
        <v>2</v>
      </c>
      <c r="G4952">
        <v>-1</v>
      </c>
      <c r="H4952" s="2">
        <f>H4951+$H$2*(Table1[[#This Row],[debug'[0']]]-H4951)</f>
        <v>-0.25573436222504475</v>
      </c>
    </row>
    <row r="4953" spans="1:8" x14ac:dyDescent="0.25">
      <c r="A4953">
        <v>9894</v>
      </c>
      <c r="B4953">
        <v>-2</v>
      </c>
      <c r="C4953">
        <v>7</v>
      </c>
      <c r="D4953">
        <v>3</v>
      </c>
      <c r="E4953">
        <v>0</v>
      </c>
      <c r="F4953">
        <v>3</v>
      </c>
      <c r="G4953">
        <v>-1</v>
      </c>
      <c r="H4953" s="2">
        <f>H4952+$H$2*(Table1[[#This Row],[debug'[0']]]-H4952)</f>
        <v>-0.42012752563133215</v>
      </c>
    </row>
    <row r="4954" spans="1:8" x14ac:dyDescent="0.25">
      <c r="A4954">
        <v>9896</v>
      </c>
      <c r="B4954">
        <v>-5</v>
      </c>
      <c r="C4954">
        <v>8</v>
      </c>
      <c r="D4954">
        <v>1</v>
      </c>
      <c r="E4954">
        <v>0</v>
      </c>
      <c r="F4954">
        <v>3</v>
      </c>
      <c r="G4954">
        <v>-1</v>
      </c>
      <c r="H4954" s="2">
        <f>H4953+$H$2*(Table1[[#This Row],[debug'[0']]]-H4953)</f>
        <v>-0.8517703372269736</v>
      </c>
    </row>
    <row r="4955" spans="1:8" x14ac:dyDescent="0.25">
      <c r="A4955">
        <v>9898</v>
      </c>
      <c r="B4955">
        <v>-2</v>
      </c>
      <c r="C4955">
        <v>8</v>
      </c>
      <c r="D4955">
        <v>-1</v>
      </c>
      <c r="E4955">
        <v>0</v>
      </c>
      <c r="F4955">
        <v>3</v>
      </c>
      <c r="G4955">
        <v>0</v>
      </c>
      <c r="H4955" s="2">
        <f>H4954+$H$2*(Table1[[#This Row],[debug'[0']]]-H4954)</f>
        <v>-0.95998843342302231</v>
      </c>
    </row>
    <row r="4956" spans="1:8" x14ac:dyDescent="0.25">
      <c r="A4956">
        <v>9900</v>
      </c>
      <c r="B4956">
        <v>0</v>
      </c>
      <c r="C4956">
        <v>9</v>
      </c>
      <c r="D4956">
        <v>-1</v>
      </c>
      <c r="E4956">
        <v>0</v>
      </c>
      <c r="F4956">
        <v>4</v>
      </c>
      <c r="G4956">
        <v>0</v>
      </c>
      <c r="H4956" s="2">
        <f>H4955+$H$2*(Table1[[#This Row],[debug'[0']]]-H4955)</f>
        <v>-0.8695116551238341</v>
      </c>
    </row>
    <row r="4957" spans="1:8" x14ac:dyDescent="0.25">
      <c r="A4957">
        <v>9902</v>
      </c>
      <c r="B4957">
        <v>4</v>
      </c>
      <c r="C4957">
        <v>10</v>
      </c>
      <c r="D4957">
        <v>-3</v>
      </c>
      <c r="E4957">
        <v>0</v>
      </c>
      <c r="F4957">
        <v>4</v>
      </c>
      <c r="G4957">
        <v>0</v>
      </c>
      <c r="H4957" s="2">
        <f>H4956+$H$2*(Table1[[#This Row],[debug'[0']]]-H4956)</f>
        <v>-0.41057099385462675</v>
      </c>
    </row>
    <row r="4958" spans="1:8" x14ac:dyDescent="0.25">
      <c r="A4958">
        <v>9904</v>
      </c>
      <c r="B4958">
        <v>4</v>
      </c>
      <c r="C4958">
        <v>11</v>
      </c>
      <c r="D4958">
        <v>-5</v>
      </c>
      <c r="E4958">
        <v>0</v>
      </c>
      <c r="F4958">
        <v>5</v>
      </c>
      <c r="G4958">
        <v>1</v>
      </c>
      <c r="H4958" s="2">
        <f>H4957+$H$2*(Table1[[#This Row],[debug'[0']]]-H4957)</f>
        <v>5.1155291182710672E-3</v>
      </c>
    </row>
    <row r="4959" spans="1:8" x14ac:dyDescent="0.25">
      <c r="A4959">
        <v>9906</v>
      </c>
      <c r="B4959">
        <v>5</v>
      </c>
      <c r="C4959">
        <v>10</v>
      </c>
      <c r="D4959">
        <v>-6</v>
      </c>
      <c r="E4959">
        <v>0</v>
      </c>
      <c r="F4959">
        <v>5</v>
      </c>
      <c r="G4959">
        <v>1</v>
      </c>
      <c r="H4959" s="2">
        <f>H4958+$H$2*(Table1[[#This Row],[debug'[0']]]-H4958)</f>
        <v>0.47587229989582447</v>
      </c>
    </row>
    <row r="4960" spans="1:8" x14ac:dyDescent="0.25">
      <c r="A4960">
        <v>9908</v>
      </c>
      <c r="B4960">
        <v>4</v>
      </c>
      <c r="C4960">
        <v>10</v>
      </c>
      <c r="D4960">
        <v>-6</v>
      </c>
      <c r="E4960">
        <v>0</v>
      </c>
      <c r="F4960">
        <v>5</v>
      </c>
      <c r="G4960">
        <v>1</v>
      </c>
      <c r="H4960" s="2">
        <f>H4959+$H$2*(Table1[[#This Row],[debug'[0']]]-H4959)</f>
        <v>0.80801351068461158</v>
      </c>
    </row>
    <row r="4961" spans="1:8" x14ac:dyDescent="0.25">
      <c r="A4961">
        <v>9910</v>
      </c>
      <c r="B4961">
        <v>1</v>
      </c>
      <c r="C4961">
        <v>9</v>
      </c>
      <c r="D4961">
        <v>-5</v>
      </c>
      <c r="E4961">
        <v>0</v>
      </c>
      <c r="F4961">
        <v>5</v>
      </c>
      <c r="G4961">
        <v>1</v>
      </c>
      <c r="H4961" s="2">
        <f>H4960+$H$2*(Table1[[#This Row],[debug'[0']]]-H4960)</f>
        <v>0.82610781101726316</v>
      </c>
    </row>
    <row r="4962" spans="1:8" x14ac:dyDescent="0.25">
      <c r="A4962">
        <v>9912</v>
      </c>
      <c r="B4962">
        <v>0</v>
      </c>
      <c r="C4962">
        <v>9</v>
      </c>
      <c r="D4962">
        <v>-3</v>
      </c>
      <c r="E4962">
        <v>0</v>
      </c>
      <c r="F4962">
        <v>6</v>
      </c>
      <c r="G4962">
        <v>1</v>
      </c>
      <c r="H4962" s="2">
        <f>H4961+$H$2*(Table1[[#This Row],[debug'[0']]]-H4961)</f>
        <v>0.74824898411231378</v>
      </c>
    </row>
    <row r="4963" spans="1:8" x14ac:dyDescent="0.25">
      <c r="A4963">
        <v>9914</v>
      </c>
      <c r="B4963">
        <v>-2</v>
      </c>
      <c r="C4963">
        <v>8</v>
      </c>
      <c r="D4963">
        <v>-2</v>
      </c>
      <c r="E4963">
        <v>0</v>
      </c>
      <c r="F4963">
        <v>6</v>
      </c>
      <c r="G4963">
        <v>1</v>
      </c>
      <c r="H4963" s="2">
        <f>H4962+$H$2*(Table1[[#This Row],[debug'[0']]]-H4962)</f>
        <v>0.48923261955062808</v>
      </c>
    </row>
    <row r="4964" spans="1:8" x14ac:dyDescent="0.25">
      <c r="A4964">
        <v>9916</v>
      </c>
      <c r="B4964">
        <v>0</v>
      </c>
      <c r="C4964">
        <v>7</v>
      </c>
      <c r="D4964">
        <v>-1</v>
      </c>
      <c r="E4964">
        <v>0</v>
      </c>
      <c r="F4964">
        <v>6</v>
      </c>
      <c r="G4964">
        <v>1</v>
      </c>
      <c r="H4964" s="2">
        <f>H4963+$H$2*(Table1[[#This Row],[debug'[0']]]-H4963)</f>
        <v>0.44312353144632577</v>
      </c>
    </row>
    <row r="4965" spans="1:8" x14ac:dyDescent="0.25">
      <c r="A4965">
        <v>9918</v>
      </c>
      <c r="B4965">
        <v>0</v>
      </c>
      <c r="C4965">
        <v>6</v>
      </c>
      <c r="D4965">
        <v>1</v>
      </c>
      <c r="E4965">
        <v>0</v>
      </c>
      <c r="F4965">
        <v>6</v>
      </c>
      <c r="G4965">
        <v>1</v>
      </c>
      <c r="H4965" s="2">
        <f>H4964+$H$2*(Table1[[#This Row],[debug'[0']]]-H4964)</f>
        <v>0.4013601225155895</v>
      </c>
    </row>
    <row r="4966" spans="1:8" x14ac:dyDescent="0.25">
      <c r="A4966">
        <v>9920</v>
      </c>
      <c r="B4966">
        <v>4</v>
      </c>
      <c r="C4966">
        <v>2</v>
      </c>
      <c r="D4966">
        <v>3</v>
      </c>
      <c r="E4966">
        <v>0</v>
      </c>
      <c r="F4966">
        <v>6</v>
      </c>
      <c r="G4966">
        <v>2</v>
      </c>
      <c r="H4966" s="2">
        <f>H4965+$H$2*(Table1[[#This Row],[debug'[0']]]-H4965)</f>
        <v>0.7405239405761983</v>
      </c>
    </row>
    <row r="4967" spans="1:8" x14ac:dyDescent="0.25">
      <c r="A4967">
        <v>9922</v>
      </c>
      <c r="B4967">
        <v>3</v>
      </c>
      <c r="C4967">
        <v>-1</v>
      </c>
      <c r="D4967">
        <v>3</v>
      </c>
      <c r="E4967">
        <v>0</v>
      </c>
      <c r="F4967">
        <v>6</v>
      </c>
      <c r="G4967">
        <v>2</v>
      </c>
      <c r="H4967" s="2">
        <f>H4966+$H$2*(Table1[[#This Row],[debug'[0']]]-H4966)</f>
        <v>0.95347454225363326</v>
      </c>
    </row>
    <row r="4968" spans="1:8" x14ac:dyDescent="0.25">
      <c r="A4968">
        <v>9924</v>
      </c>
      <c r="B4968">
        <v>1</v>
      </c>
      <c r="C4968">
        <v>-1</v>
      </c>
      <c r="D4968">
        <v>2</v>
      </c>
      <c r="E4968">
        <v>0</v>
      </c>
      <c r="F4968">
        <v>6</v>
      </c>
      <c r="G4968">
        <v>1</v>
      </c>
      <c r="H4968" s="2">
        <f>H4967+$H$2*(Table1[[#This Row],[debug'[0']]]-H4967)</f>
        <v>0.95785946334145988</v>
      </c>
    </row>
    <row r="4969" spans="1:8" x14ac:dyDescent="0.25">
      <c r="A4969">
        <v>9926</v>
      </c>
      <c r="B4969">
        <v>-3</v>
      </c>
      <c r="C4969">
        <v>-2</v>
      </c>
      <c r="D4969">
        <v>3</v>
      </c>
      <c r="E4969">
        <v>0</v>
      </c>
      <c r="F4969">
        <v>6</v>
      </c>
      <c r="G4969">
        <v>1</v>
      </c>
      <c r="H4969" s="2">
        <f>H4968+$H$2*(Table1[[#This Row],[debug'[0']]]-H4968)</f>
        <v>0.58483999692222877</v>
      </c>
    </row>
    <row r="4970" spans="1:8" x14ac:dyDescent="0.25">
      <c r="A4970">
        <v>9928</v>
      </c>
      <c r="B4970">
        <v>-8</v>
      </c>
      <c r="C4970">
        <v>-2</v>
      </c>
      <c r="D4970">
        <v>7</v>
      </c>
      <c r="E4970">
        <v>-1</v>
      </c>
      <c r="F4970">
        <v>6</v>
      </c>
      <c r="G4970">
        <v>2</v>
      </c>
      <c r="H4970" s="2">
        <f>H4969+$H$2*(Table1[[#This Row],[debug'[0']]]-H4969)</f>
        <v>-0.22426211107501204</v>
      </c>
    </row>
    <row r="4971" spans="1:8" x14ac:dyDescent="0.25">
      <c r="A4971">
        <v>9930</v>
      </c>
      <c r="B4971">
        <v>-7</v>
      </c>
      <c r="C4971">
        <v>-2</v>
      </c>
      <c r="D4971">
        <v>8</v>
      </c>
      <c r="E4971">
        <v>-1</v>
      </c>
      <c r="F4971">
        <v>6</v>
      </c>
      <c r="G4971">
        <v>2</v>
      </c>
      <c r="H4971" s="2">
        <f>H4970+$H$2*(Table1[[#This Row],[debug'[0']]]-H4970)</f>
        <v>-0.8628603623099147</v>
      </c>
    </row>
    <row r="4972" spans="1:8" x14ac:dyDescent="0.25">
      <c r="A4972">
        <v>9932</v>
      </c>
      <c r="B4972">
        <v>-3</v>
      </c>
      <c r="C4972">
        <v>-4</v>
      </c>
      <c r="D4972">
        <v>8</v>
      </c>
      <c r="E4972">
        <v>0</v>
      </c>
      <c r="F4972">
        <v>6</v>
      </c>
      <c r="G4972">
        <v>2</v>
      </c>
      <c r="H4972" s="2">
        <f>H4971+$H$2*(Table1[[#This Row],[debug'[0']]]-H4971)</f>
        <v>-1.0642810278737964</v>
      </c>
    </row>
    <row r="4973" spans="1:8" x14ac:dyDescent="0.25">
      <c r="A4973">
        <v>9934</v>
      </c>
      <c r="B4973">
        <v>-3</v>
      </c>
      <c r="C4973">
        <v>-6</v>
      </c>
      <c r="D4973">
        <v>10</v>
      </c>
      <c r="E4973">
        <v>0</v>
      </c>
      <c r="F4973">
        <v>5</v>
      </c>
      <c r="G4973">
        <v>2</v>
      </c>
      <c r="H4973" s="2">
        <f>H4972+$H$2*(Table1[[#This Row],[debug'[0']]]-H4972)</f>
        <v>-1.2467182429411785</v>
      </c>
    </row>
    <row r="4974" spans="1:8" x14ac:dyDescent="0.25">
      <c r="A4974">
        <v>9936</v>
      </c>
      <c r="B4974">
        <v>0</v>
      </c>
      <c r="C4974">
        <v>-7</v>
      </c>
      <c r="D4974">
        <v>9</v>
      </c>
      <c r="E4974">
        <v>0</v>
      </c>
      <c r="F4974">
        <v>5</v>
      </c>
      <c r="G4974">
        <v>2</v>
      </c>
      <c r="H4974" s="2">
        <f>H4973+$H$2*(Table1[[#This Row],[debug'[0']]]-H4973)</f>
        <v>-1.129217816747567</v>
      </c>
    </row>
    <row r="4975" spans="1:8" x14ac:dyDescent="0.25">
      <c r="A4975">
        <v>9938</v>
      </c>
      <c r="B4975">
        <v>0</v>
      </c>
      <c r="C4975">
        <v>-7</v>
      </c>
      <c r="D4975">
        <v>8</v>
      </c>
      <c r="E4975">
        <v>0</v>
      </c>
      <c r="F4975">
        <v>5</v>
      </c>
      <c r="G4975">
        <v>2</v>
      </c>
      <c r="H4975" s="2">
        <f>H4974+$H$2*(Table1[[#This Row],[debug'[0']]]-H4974)</f>
        <v>-1.0227915448256613</v>
      </c>
    </row>
    <row r="4976" spans="1:8" x14ac:dyDescent="0.25">
      <c r="A4976">
        <v>9940</v>
      </c>
      <c r="B4976">
        <v>-2</v>
      </c>
      <c r="C4976">
        <v>-7</v>
      </c>
      <c r="D4976">
        <v>6</v>
      </c>
      <c r="E4976">
        <v>0</v>
      </c>
      <c r="F4976">
        <v>4</v>
      </c>
      <c r="G4976">
        <v>2</v>
      </c>
      <c r="H4976" s="2">
        <f>H4975+$H$2*(Table1[[#This Row],[debug'[0']]]-H4975)</f>
        <v>-1.1148912719397073</v>
      </c>
    </row>
    <row r="4977" spans="1:8" x14ac:dyDescent="0.25">
      <c r="A4977">
        <v>9942</v>
      </c>
      <c r="B4977">
        <v>-3</v>
      </c>
      <c r="C4977">
        <v>-7</v>
      </c>
      <c r="D4977">
        <v>4</v>
      </c>
      <c r="E4977">
        <v>0</v>
      </c>
      <c r="F4977">
        <v>4</v>
      </c>
      <c r="G4977">
        <v>2</v>
      </c>
      <c r="H4977" s="2">
        <f>H4976+$H$2*(Table1[[#This Row],[debug'[0']]]-H4976)</f>
        <v>-1.2925585838784737</v>
      </c>
    </row>
    <row r="4978" spans="1:8" x14ac:dyDescent="0.25">
      <c r="A4978">
        <v>9944</v>
      </c>
      <c r="B4978">
        <v>-6</v>
      </c>
      <c r="C4978">
        <v>-5</v>
      </c>
      <c r="D4978">
        <v>2</v>
      </c>
      <c r="E4978">
        <v>-1</v>
      </c>
      <c r="F4978">
        <v>4</v>
      </c>
      <c r="G4978">
        <v>2</v>
      </c>
      <c r="H4978" s="2">
        <f>H4977+$H$2*(Table1[[#This Row],[debug'[0']]]-H4977)</f>
        <v>-1.7362244849812252</v>
      </c>
    </row>
    <row r="4979" spans="1:8" x14ac:dyDescent="0.25">
      <c r="A4979">
        <v>9946</v>
      </c>
      <c r="B4979">
        <v>-5</v>
      </c>
      <c r="C4979">
        <v>-5</v>
      </c>
      <c r="D4979">
        <v>-1</v>
      </c>
      <c r="E4979">
        <v>-1</v>
      </c>
      <c r="F4979">
        <v>3</v>
      </c>
      <c r="G4979">
        <v>2</v>
      </c>
      <c r="H4979" s="2">
        <f>H4978+$H$2*(Table1[[#This Row],[debug'[0']]]-H4978)</f>
        <v>-2.043828080409702</v>
      </c>
    </row>
    <row r="4980" spans="1:8" x14ac:dyDescent="0.25">
      <c r="A4980">
        <v>9948</v>
      </c>
      <c r="B4980">
        <v>-6</v>
      </c>
      <c r="C4980">
        <v>-5</v>
      </c>
      <c r="D4980">
        <v>-2</v>
      </c>
      <c r="E4980">
        <v>-1</v>
      </c>
      <c r="F4980">
        <v>3</v>
      </c>
      <c r="G4980">
        <v>2</v>
      </c>
      <c r="H4980" s="2">
        <f>H4979+$H$2*(Table1[[#This Row],[debug'[0']]]-H4979)</f>
        <v>-2.4166884995773952</v>
      </c>
    </row>
    <row r="4981" spans="1:8" x14ac:dyDescent="0.25">
      <c r="A4981">
        <v>9950</v>
      </c>
      <c r="B4981">
        <v>-3</v>
      </c>
      <c r="C4981">
        <v>-5</v>
      </c>
      <c r="D4981">
        <v>-3</v>
      </c>
      <c r="E4981">
        <v>-1</v>
      </c>
      <c r="F4981">
        <v>2</v>
      </c>
      <c r="G4981">
        <v>2</v>
      </c>
      <c r="H4981" s="2">
        <f>H4980+$H$2*(Table1[[#This Row],[debug'[0']]]-H4980)</f>
        <v>-2.4716643133118579</v>
      </c>
    </row>
    <row r="4982" spans="1:8" x14ac:dyDescent="0.25">
      <c r="A4982">
        <v>9952</v>
      </c>
      <c r="B4982">
        <v>0</v>
      </c>
      <c r="C4982">
        <v>-2</v>
      </c>
      <c r="D4982">
        <v>-5</v>
      </c>
      <c r="E4982">
        <v>-1</v>
      </c>
      <c r="F4982">
        <v>2</v>
      </c>
      <c r="G4982">
        <v>2</v>
      </c>
      <c r="H4982" s="2">
        <f>H4981+$H$2*(Table1[[#This Row],[debug'[0']]]-H4981)</f>
        <v>-2.23871543984664</v>
      </c>
    </row>
    <row r="4983" spans="1:8" x14ac:dyDescent="0.25">
      <c r="A4983">
        <v>9954</v>
      </c>
      <c r="B4983">
        <v>2</v>
      </c>
      <c r="C4983">
        <v>-1</v>
      </c>
      <c r="D4983">
        <v>-6</v>
      </c>
      <c r="E4983">
        <v>-1</v>
      </c>
      <c r="F4983">
        <v>2</v>
      </c>
      <c r="G4983">
        <v>2</v>
      </c>
      <c r="H4983" s="2">
        <f>H4982+$H$2*(Table1[[#This Row],[debug'[0']]]-H4982)</f>
        <v>-1.839225921252245</v>
      </c>
    </row>
    <row r="4984" spans="1:8" x14ac:dyDescent="0.25">
      <c r="A4984">
        <v>9956</v>
      </c>
      <c r="B4984">
        <v>1</v>
      </c>
      <c r="C4984">
        <v>0</v>
      </c>
      <c r="D4984">
        <v>-6</v>
      </c>
      <c r="E4984">
        <v>-1</v>
      </c>
      <c r="F4984">
        <v>1</v>
      </c>
      <c r="G4984">
        <v>2</v>
      </c>
      <c r="H4984" s="2">
        <f>H4983+$H$2*(Table1[[#This Row],[debug'[0']]]-H4983)</f>
        <v>-1.571635182369612</v>
      </c>
    </row>
    <row r="4985" spans="1:8" x14ac:dyDescent="0.25">
      <c r="A4985">
        <v>9958</v>
      </c>
      <c r="B4985">
        <v>-2</v>
      </c>
      <c r="C4985">
        <v>2</v>
      </c>
      <c r="D4985">
        <v>-7</v>
      </c>
      <c r="E4985">
        <v>-1</v>
      </c>
      <c r="F4985">
        <v>1</v>
      </c>
      <c r="G4985">
        <v>2</v>
      </c>
      <c r="H4985" s="2">
        <f>H4984+$H$2*(Table1[[#This Row],[debug'[0']]]-H4984)</f>
        <v>-1.6120076152933307</v>
      </c>
    </row>
    <row r="4986" spans="1:8" x14ac:dyDescent="0.25">
      <c r="A4986">
        <v>9960</v>
      </c>
      <c r="B4986">
        <v>-4</v>
      </c>
      <c r="C4986">
        <v>3</v>
      </c>
      <c r="D4986">
        <v>-7</v>
      </c>
      <c r="E4986">
        <v>-2</v>
      </c>
      <c r="F4986">
        <v>0</v>
      </c>
      <c r="G4986">
        <v>1</v>
      </c>
      <c r="H4986" s="2">
        <f>H4985+$H$2*(Table1[[#This Row],[debug'[0']]]-H4985)</f>
        <v>-1.8370705952720159</v>
      </c>
    </row>
    <row r="4987" spans="1:8" x14ac:dyDescent="0.25">
      <c r="A4987">
        <v>9962</v>
      </c>
      <c r="B4987">
        <v>-6</v>
      </c>
      <c r="C4987">
        <v>5</v>
      </c>
      <c r="D4987">
        <v>-7</v>
      </c>
      <c r="E4987">
        <v>-2</v>
      </c>
      <c r="F4987">
        <v>0</v>
      </c>
      <c r="G4987">
        <v>1</v>
      </c>
      <c r="H4987" s="2">
        <f>H4986+$H$2*(Table1[[#This Row],[debug'[0']]]-H4986)</f>
        <v>-2.229417448331207</v>
      </c>
    </row>
    <row r="4988" spans="1:8" x14ac:dyDescent="0.25">
      <c r="A4988">
        <v>9964</v>
      </c>
      <c r="B4988">
        <v>-5</v>
      </c>
      <c r="C4988">
        <v>5</v>
      </c>
      <c r="D4988">
        <v>-6</v>
      </c>
      <c r="E4988">
        <v>-2</v>
      </c>
      <c r="F4988">
        <v>0</v>
      </c>
      <c r="G4988">
        <v>1</v>
      </c>
      <c r="H4988" s="2">
        <f>H4987+$H$2*(Table1[[#This Row],[debug'[0']]]-H4987)</f>
        <v>-2.4905387020458094</v>
      </c>
    </row>
    <row r="4989" spans="1:8" x14ac:dyDescent="0.25">
      <c r="A4989">
        <v>9966</v>
      </c>
      <c r="B4989">
        <v>1</v>
      </c>
      <c r="C4989">
        <v>4</v>
      </c>
      <c r="D4989">
        <v>-4</v>
      </c>
      <c r="E4989">
        <v>-1</v>
      </c>
      <c r="F4989">
        <v>0</v>
      </c>
      <c r="G4989">
        <v>1</v>
      </c>
      <c r="H4989" s="2">
        <f>H4988+$H$2*(Table1[[#This Row],[debug'[0']]]-H4988)</f>
        <v>-2.1615631797432706</v>
      </c>
    </row>
    <row r="4990" spans="1:8" x14ac:dyDescent="0.25">
      <c r="A4990">
        <v>9968</v>
      </c>
      <c r="B4990">
        <v>2</v>
      </c>
      <c r="C4990">
        <v>2</v>
      </c>
      <c r="D4990">
        <v>-2</v>
      </c>
      <c r="E4990">
        <v>-1</v>
      </c>
      <c r="F4990">
        <v>-1</v>
      </c>
      <c r="G4990">
        <v>1</v>
      </c>
      <c r="H4990" s="2">
        <f>H4989+$H$2*(Table1[[#This Row],[debug'[0']]]-H4989)</f>
        <v>-1.7693450903553334</v>
      </c>
    </row>
    <row r="4991" spans="1:8" x14ac:dyDescent="0.25">
      <c r="A4991">
        <v>9970</v>
      </c>
      <c r="B4991">
        <v>1</v>
      </c>
      <c r="C4991">
        <v>-1</v>
      </c>
      <c r="D4991">
        <v>-1</v>
      </c>
      <c r="E4991">
        <v>-1</v>
      </c>
      <c r="F4991">
        <v>-1</v>
      </c>
      <c r="G4991">
        <v>1</v>
      </c>
      <c r="H4991" s="2">
        <f>H4990+$H$2*(Table1[[#This Row],[debug'[0']]]-H4990)</f>
        <v>-1.5083404646218752</v>
      </c>
    </row>
    <row r="4992" spans="1:8" x14ac:dyDescent="0.25">
      <c r="A4992">
        <v>9972</v>
      </c>
      <c r="B4992">
        <v>1</v>
      </c>
      <c r="C4992">
        <v>-3</v>
      </c>
      <c r="D4992">
        <v>0</v>
      </c>
      <c r="E4992">
        <v>-2</v>
      </c>
      <c r="F4992">
        <v>-1</v>
      </c>
      <c r="G4992">
        <v>1</v>
      </c>
      <c r="H4992" s="2">
        <f>H4991+$H$2*(Table1[[#This Row],[debug'[0']]]-H4991)</f>
        <v>-1.2719349453311324</v>
      </c>
    </row>
    <row r="4993" spans="1:8" x14ac:dyDescent="0.25">
      <c r="A4993">
        <v>9974</v>
      </c>
      <c r="B4993">
        <v>-3</v>
      </c>
      <c r="C4993">
        <v>-7</v>
      </c>
      <c r="D4993">
        <v>1</v>
      </c>
      <c r="E4993">
        <v>-2</v>
      </c>
      <c r="F4993">
        <v>-2</v>
      </c>
      <c r="G4993">
        <v>1</v>
      </c>
      <c r="H4993" s="2">
        <f>H4992+$H$2*(Table1[[#This Row],[debug'[0']]]-H4992)</f>
        <v>-1.4348012397513212</v>
      </c>
    </row>
    <row r="4994" spans="1:8" x14ac:dyDescent="0.25">
      <c r="A4994">
        <v>9976</v>
      </c>
      <c r="B4994">
        <v>-4</v>
      </c>
      <c r="C4994">
        <v>-10</v>
      </c>
      <c r="D4994">
        <v>2</v>
      </c>
      <c r="E4994">
        <v>-2</v>
      </c>
      <c r="F4994">
        <v>-2</v>
      </c>
      <c r="G4994">
        <v>1</v>
      </c>
      <c r="H4994" s="2">
        <f>H4993+$H$2*(Table1[[#This Row],[debug'[0']]]-H4993)</f>
        <v>-1.676565527157168</v>
      </c>
    </row>
    <row r="4995" spans="1:8" x14ac:dyDescent="0.25">
      <c r="A4995">
        <v>9978</v>
      </c>
      <c r="B4995">
        <v>-6</v>
      </c>
      <c r="C4995">
        <v>-11</v>
      </c>
      <c r="D4995">
        <v>3</v>
      </c>
      <c r="E4995">
        <v>-2</v>
      </c>
      <c r="F4995">
        <v>-2</v>
      </c>
      <c r="G4995">
        <v>0</v>
      </c>
      <c r="H4995" s="2">
        <f>H4994+$H$2*(Table1[[#This Row],[debug'[0']]]-H4994)</f>
        <v>-2.0840396265019652</v>
      </c>
    </row>
    <row r="4996" spans="1:8" x14ac:dyDescent="0.25">
      <c r="A4996">
        <v>9980</v>
      </c>
      <c r="B4996">
        <v>-4</v>
      </c>
      <c r="C4996">
        <v>-11</v>
      </c>
      <c r="D4996">
        <v>4</v>
      </c>
      <c r="E4996">
        <v>-2</v>
      </c>
      <c r="F4996">
        <v>-2</v>
      </c>
      <c r="G4996">
        <v>0</v>
      </c>
      <c r="H4996" s="2">
        <f>H4995+$H$2*(Table1[[#This Row],[debug'[0']]]-H4995)</f>
        <v>-2.2646146375204825</v>
      </c>
    </row>
    <row r="4997" spans="1:8" x14ac:dyDescent="0.25">
      <c r="A4997">
        <v>9982</v>
      </c>
      <c r="B4997">
        <v>-3</v>
      </c>
      <c r="C4997">
        <v>-12</v>
      </c>
      <c r="D4997">
        <v>4</v>
      </c>
      <c r="E4997">
        <v>-2</v>
      </c>
      <c r="F4997">
        <v>-2</v>
      </c>
      <c r="G4997">
        <v>0</v>
      </c>
      <c r="H4997" s="2">
        <f>H4996+$H$2*(Table1[[#This Row],[debug'[0']]]-H4996)</f>
        <v>-2.3339230750901763</v>
      </c>
    </row>
    <row r="4998" spans="1:8" x14ac:dyDescent="0.25">
      <c r="A4998">
        <v>9984</v>
      </c>
      <c r="B4998">
        <v>-1</v>
      </c>
      <c r="C4998">
        <v>-11</v>
      </c>
      <c r="D4998">
        <v>5</v>
      </c>
      <c r="E4998">
        <v>-2</v>
      </c>
      <c r="F4998">
        <v>-2</v>
      </c>
      <c r="G4998">
        <v>0</v>
      </c>
      <c r="H4998" s="2">
        <f>H4997+$H$2*(Table1[[#This Row],[debug'[0']]]-H4997)</f>
        <v>-2.2082037870954601</v>
      </c>
    </row>
    <row r="4999" spans="1:8" x14ac:dyDescent="0.25">
      <c r="A4999">
        <v>9986</v>
      </c>
      <c r="B4999">
        <v>-1</v>
      </c>
      <c r="C4999">
        <v>-11</v>
      </c>
      <c r="D4999">
        <v>5</v>
      </c>
      <c r="E4999">
        <v>-2</v>
      </c>
      <c r="F4999">
        <v>-3</v>
      </c>
      <c r="G4999">
        <v>0</v>
      </c>
      <c r="H4999" s="2">
        <f>H4998+$H$2*(Table1[[#This Row],[debug'[0']]]-H4998)</f>
        <v>-2.0943332628481062</v>
      </c>
    </row>
    <row r="5000" spans="1:8" x14ac:dyDescent="0.25">
      <c r="A5000">
        <v>9988</v>
      </c>
      <c r="B5000">
        <v>-2</v>
      </c>
      <c r="C5000">
        <v>-12</v>
      </c>
      <c r="D5000">
        <v>4</v>
      </c>
      <c r="E5000">
        <v>-2</v>
      </c>
      <c r="F5000">
        <v>-3</v>
      </c>
      <c r="G5000">
        <v>0</v>
      </c>
      <c r="H5000" s="2">
        <f>H4999+$H$2*(Table1[[#This Row],[debug'[0']]]-H4999)</f>
        <v>-2.0854425622815231</v>
      </c>
    </row>
    <row r="5001" spans="1:8" x14ac:dyDescent="0.25">
      <c r="A5001">
        <v>9990</v>
      </c>
      <c r="B5001">
        <v>-4</v>
      </c>
      <c r="C5001">
        <v>-11</v>
      </c>
      <c r="D5001">
        <v>2</v>
      </c>
      <c r="E5001">
        <v>-2</v>
      </c>
      <c r="F5001">
        <v>-3</v>
      </c>
      <c r="G5001">
        <v>0</v>
      </c>
      <c r="H5001" s="2">
        <f>H5000+$H$2*(Table1[[#This Row],[debug'[0']]]-H5000)</f>
        <v>-2.2658853497178852</v>
      </c>
    </row>
    <row r="5002" spans="1:8" x14ac:dyDescent="0.25">
      <c r="A5002">
        <v>9992</v>
      </c>
      <c r="B5002">
        <v>-5</v>
      </c>
      <c r="C5002">
        <v>-11</v>
      </c>
      <c r="D5002">
        <v>1</v>
      </c>
      <c r="E5002">
        <v>-2</v>
      </c>
      <c r="F5002">
        <v>-3</v>
      </c>
      <c r="G5002">
        <v>0</v>
      </c>
      <c r="H5002" s="2">
        <f>H5001+$H$2*(Table1[[#This Row],[debug'[0']]]-H5001)</f>
        <v>-2.5235695846998407</v>
      </c>
    </row>
    <row r="5003" spans="1:8" x14ac:dyDescent="0.25">
      <c r="A5003">
        <v>9994</v>
      </c>
      <c r="B5003">
        <v>-7</v>
      </c>
      <c r="C5003">
        <v>-11</v>
      </c>
      <c r="D5003">
        <v>0</v>
      </c>
      <c r="E5003">
        <v>-2</v>
      </c>
      <c r="F5003">
        <v>-4</v>
      </c>
      <c r="G5003">
        <v>-1</v>
      </c>
      <c r="H5003" s="2">
        <f>H5002+$H$2*(Table1[[#This Row],[debug'[0']]]-H5002)</f>
        <v>-2.9454632119102273</v>
      </c>
    </row>
    <row r="5004" spans="1:8" x14ac:dyDescent="0.25">
      <c r="A5004">
        <v>9996</v>
      </c>
      <c r="B5004">
        <v>-3</v>
      </c>
      <c r="C5004">
        <v>-9</v>
      </c>
      <c r="D5004">
        <v>-4</v>
      </c>
      <c r="E5004">
        <v>-2</v>
      </c>
      <c r="F5004">
        <v>-4</v>
      </c>
      <c r="G5004">
        <v>-1</v>
      </c>
      <c r="H5004" s="2">
        <f>H5003+$H$2*(Table1[[#This Row],[debug'[0']]]-H5003)</f>
        <v>-2.9506031830946235</v>
      </c>
    </row>
    <row r="5005" spans="1:8" x14ac:dyDescent="0.25">
      <c r="A5005">
        <v>9998</v>
      </c>
      <c r="B5005">
        <v>-1</v>
      </c>
      <c r="C5005">
        <v>-8</v>
      </c>
      <c r="D5005">
        <v>-5</v>
      </c>
      <c r="E5005">
        <v>-2</v>
      </c>
      <c r="F5005">
        <v>-4</v>
      </c>
      <c r="G5005">
        <v>-1</v>
      </c>
      <c r="H5005" s="2">
        <f>H5004+$H$2*(Table1[[#This Row],[debug'[0']]]-H5004)</f>
        <v>-2.7667631641922554</v>
      </c>
    </row>
    <row r="5006" spans="1:8" x14ac:dyDescent="0.25">
      <c r="A5006">
        <v>10000</v>
      </c>
      <c r="B5006">
        <v>1</v>
      </c>
      <c r="C5006">
        <v>-7</v>
      </c>
      <c r="D5006">
        <v>-6</v>
      </c>
      <c r="E5006">
        <v>-2</v>
      </c>
      <c r="F5006">
        <v>-4</v>
      </c>
      <c r="G5006">
        <v>-1</v>
      </c>
      <c r="H5006" s="2">
        <f>H5005+$H$2*(Table1[[#This Row],[debug'[0']]]-H5005)</f>
        <v>-2.4117540996590843</v>
      </c>
    </row>
    <row r="5007" spans="1:8" x14ac:dyDescent="0.25">
      <c r="A5007">
        <v>10002</v>
      </c>
      <c r="B5007">
        <v>1</v>
      </c>
      <c r="C5007">
        <v>-7</v>
      </c>
      <c r="D5007">
        <v>-8</v>
      </c>
      <c r="E5007">
        <v>-2</v>
      </c>
      <c r="F5007">
        <v>-5</v>
      </c>
      <c r="G5007">
        <v>-1</v>
      </c>
      <c r="H5007" s="2">
        <f>H5006+$H$2*(Table1[[#This Row],[debug'[0']]]-H5006)</f>
        <v>-2.0902038511987691</v>
      </c>
    </row>
    <row r="5008" spans="1:8" x14ac:dyDescent="0.25">
      <c r="A5008">
        <v>10004</v>
      </c>
      <c r="B5008">
        <v>0</v>
      </c>
      <c r="C5008">
        <v>-7</v>
      </c>
      <c r="D5008">
        <v>-9</v>
      </c>
      <c r="E5008">
        <v>-2</v>
      </c>
      <c r="F5008">
        <v>-5</v>
      </c>
      <c r="G5008">
        <v>-1</v>
      </c>
      <c r="H5008" s="2">
        <f>H5007+$H$2*(Table1[[#This Row],[debug'[0']]]-H5007)</f>
        <v>-1.8932067792958347</v>
      </c>
    </row>
    <row r="5009" spans="1:8" x14ac:dyDescent="0.25">
      <c r="A5009">
        <v>10006</v>
      </c>
      <c r="B5009">
        <v>-1</v>
      </c>
      <c r="C5009">
        <v>-7</v>
      </c>
      <c r="D5009">
        <v>-9</v>
      </c>
      <c r="E5009">
        <v>-2</v>
      </c>
      <c r="F5009">
        <v>-5</v>
      </c>
      <c r="G5009">
        <v>-1</v>
      </c>
      <c r="H5009" s="2">
        <f>H5008+$H$2*(Table1[[#This Row],[debug'[0']]]-H5008)</f>
        <v>-1.8090240236166628</v>
      </c>
    </row>
    <row r="5010" spans="1:8" x14ac:dyDescent="0.25">
      <c r="A5010">
        <v>10008</v>
      </c>
      <c r="B5010">
        <v>-3</v>
      </c>
      <c r="C5010">
        <v>-6</v>
      </c>
      <c r="D5010">
        <v>-9</v>
      </c>
      <c r="E5010">
        <v>-2</v>
      </c>
      <c r="F5010">
        <v>-6</v>
      </c>
      <c r="G5010">
        <v>-1</v>
      </c>
      <c r="H5010" s="2">
        <f>H5009+$H$2*(Table1[[#This Row],[debug'[0']]]-H5009)</f>
        <v>-1.9212708649568975</v>
      </c>
    </row>
    <row r="5011" spans="1:8" x14ac:dyDescent="0.25">
      <c r="A5011">
        <v>10010</v>
      </c>
      <c r="B5011">
        <v>-1</v>
      </c>
      <c r="C5011">
        <v>-4</v>
      </c>
      <c r="D5011">
        <v>-6</v>
      </c>
      <c r="E5011">
        <v>-2</v>
      </c>
      <c r="F5011">
        <v>-6</v>
      </c>
      <c r="G5011">
        <v>-1</v>
      </c>
      <c r="H5011" s="2">
        <f>H5010+$H$2*(Table1[[#This Row],[debug'[0']]]-H5010)</f>
        <v>-1.8344431315174503</v>
      </c>
    </row>
    <row r="5012" spans="1:8" x14ac:dyDescent="0.25">
      <c r="A5012">
        <v>10012</v>
      </c>
      <c r="B5012">
        <v>-1</v>
      </c>
      <c r="C5012">
        <v>-2</v>
      </c>
      <c r="D5012">
        <v>-4</v>
      </c>
      <c r="E5012">
        <v>-2</v>
      </c>
      <c r="F5012">
        <v>-6</v>
      </c>
      <c r="G5012">
        <v>-1</v>
      </c>
      <c r="H5012" s="2">
        <f>H5011+$H$2*(Table1[[#This Row],[debug'[0']]]-H5011)</f>
        <v>-1.7557987191630398</v>
      </c>
    </row>
    <row r="5013" spans="1:8" x14ac:dyDescent="0.25">
      <c r="A5013">
        <v>10014</v>
      </c>
      <c r="B5013">
        <v>1</v>
      </c>
      <c r="C5013">
        <v>0</v>
      </c>
      <c r="D5013">
        <v>-4</v>
      </c>
      <c r="E5013">
        <v>-2</v>
      </c>
      <c r="F5013">
        <v>-6</v>
      </c>
      <c r="G5013">
        <v>-1</v>
      </c>
      <c r="H5013" s="2">
        <f>H5012+$H$2*(Table1[[#This Row],[debug'[0']]]-H5012)</f>
        <v>-1.4960708088361967</v>
      </c>
    </row>
    <row r="5014" spans="1:8" x14ac:dyDescent="0.25">
      <c r="A5014">
        <v>10016</v>
      </c>
      <c r="B5014">
        <v>2</v>
      </c>
      <c r="C5014">
        <v>2</v>
      </c>
      <c r="D5014">
        <v>-2</v>
      </c>
      <c r="E5014">
        <v>-2</v>
      </c>
      <c r="F5014">
        <v>-6</v>
      </c>
      <c r="G5014">
        <v>-1</v>
      </c>
      <c r="H5014" s="2">
        <f>H5013+$H$2*(Table1[[#This Row],[debug'[0']]]-H5013)</f>
        <v>-1.166573897752111</v>
      </c>
    </row>
    <row r="5015" spans="1:8" x14ac:dyDescent="0.25">
      <c r="A5015">
        <v>10018</v>
      </c>
      <c r="B5015">
        <v>2</v>
      </c>
      <c r="C5015">
        <v>4</v>
      </c>
      <c r="D5015">
        <v>-1</v>
      </c>
      <c r="E5015">
        <v>-2</v>
      </c>
      <c r="F5015">
        <v>-6</v>
      </c>
      <c r="G5015">
        <v>-1</v>
      </c>
      <c r="H5015" s="2">
        <f>H5014+$H$2*(Table1[[#This Row],[debug'[0']]]-H5014)</f>
        <v>-0.86813133892529404</v>
      </c>
    </row>
    <row r="5016" spans="1:8" x14ac:dyDescent="0.25">
      <c r="A5016">
        <v>10020</v>
      </c>
      <c r="B5016">
        <v>2</v>
      </c>
      <c r="C5016">
        <v>7</v>
      </c>
      <c r="D5016">
        <v>1</v>
      </c>
      <c r="E5016">
        <v>-2</v>
      </c>
      <c r="F5016">
        <v>-6</v>
      </c>
      <c r="G5016">
        <v>-1</v>
      </c>
      <c r="H5016" s="2">
        <f>H5015+$H$2*(Table1[[#This Row],[debug'[0']]]-H5015)</f>
        <v>-0.59781632860834322</v>
      </c>
    </row>
    <row r="5017" spans="1:8" x14ac:dyDescent="0.25">
      <c r="A5017">
        <v>10022</v>
      </c>
      <c r="B5017">
        <v>0</v>
      </c>
      <c r="C5017">
        <v>8</v>
      </c>
      <c r="D5017">
        <v>3</v>
      </c>
      <c r="E5017">
        <v>-2</v>
      </c>
      <c r="F5017">
        <v>-6</v>
      </c>
      <c r="G5017">
        <v>-1</v>
      </c>
      <c r="H5017" s="2">
        <f>H5016+$H$2*(Table1[[#This Row],[debug'[0']]]-H5016)</f>
        <v>-0.54147346702378341</v>
      </c>
    </row>
    <row r="5018" spans="1:8" x14ac:dyDescent="0.25">
      <c r="A5018">
        <v>10024</v>
      </c>
      <c r="B5018">
        <v>-1</v>
      </c>
      <c r="C5018">
        <v>8</v>
      </c>
      <c r="D5018">
        <v>5</v>
      </c>
      <c r="E5018">
        <v>-2</v>
      </c>
      <c r="F5018">
        <v>-6</v>
      </c>
      <c r="G5018">
        <v>-1</v>
      </c>
      <c r="H5018" s="2">
        <f>H5017+$H$2*(Table1[[#This Row],[debug'[0']]]-H5017)</f>
        <v>-0.58468857464800583</v>
      </c>
    </row>
    <row r="5019" spans="1:8" x14ac:dyDescent="0.25">
      <c r="A5019">
        <v>10026</v>
      </c>
      <c r="B5019">
        <v>-3</v>
      </c>
      <c r="C5019">
        <v>6</v>
      </c>
      <c r="D5019">
        <v>8</v>
      </c>
      <c r="E5019">
        <v>-1</v>
      </c>
      <c r="F5019">
        <v>-6</v>
      </c>
      <c r="G5019">
        <v>-1</v>
      </c>
      <c r="H5019" s="2">
        <f>H5018+$H$2*(Table1[[#This Row],[debug'[0']]]-H5018)</f>
        <v>-0.81232631354852525</v>
      </c>
    </row>
    <row r="5020" spans="1:8" x14ac:dyDescent="0.25">
      <c r="A5020">
        <v>10028</v>
      </c>
      <c r="B5020">
        <v>-4</v>
      </c>
      <c r="C5020">
        <v>6</v>
      </c>
      <c r="D5020">
        <v>9</v>
      </c>
      <c r="E5020">
        <v>-1</v>
      </c>
      <c r="F5020">
        <v>-5</v>
      </c>
      <c r="G5020">
        <v>-1</v>
      </c>
      <c r="H5020" s="2">
        <f>H5019+$H$2*(Table1[[#This Row],[debug'[0']]]-H5019)</f>
        <v>-1.1127574806104485</v>
      </c>
    </row>
    <row r="5021" spans="1:8" x14ac:dyDescent="0.25">
      <c r="A5021">
        <v>10030</v>
      </c>
      <c r="B5021">
        <v>-2</v>
      </c>
      <c r="C5021">
        <v>6</v>
      </c>
      <c r="D5021">
        <v>9</v>
      </c>
      <c r="E5021">
        <v>-1</v>
      </c>
      <c r="F5021">
        <v>-5</v>
      </c>
      <c r="G5021">
        <v>-1</v>
      </c>
      <c r="H5021" s="2">
        <f>H5020+$H$2*(Table1[[#This Row],[debug'[0']]]-H5020)</f>
        <v>-1.1963781180364499</v>
      </c>
    </row>
    <row r="5022" spans="1:8" x14ac:dyDescent="0.25">
      <c r="A5022">
        <v>10032</v>
      </c>
      <c r="B5022">
        <v>-1</v>
      </c>
      <c r="C5022">
        <v>6</v>
      </c>
      <c r="D5022">
        <v>9</v>
      </c>
      <c r="E5022">
        <v>-1</v>
      </c>
      <c r="F5022">
        <v>-4</v>
      </c>
      <c r="G5022">
        <v>-1</v>
      </c>
      <c r="H5022" s="2">
        <f>H5021+$H$2*(Table1[[#This Row],[debug'[0']]]-H5021)</f>
        <v>-1.1778699164479769</v>
      </c>
    </row>
    <row r="5023" spans="1:8" x14ac:dyDescent="0.25">
      <c r="A5023">
        <v>10034</v>
      </c>
      <c r="B5023">
        <v>3</v>
      </c>
      <c r="C5023">
        <v>7</v>
      </c>
      <c r="D5023">
        <v>8</v>
      </c>
      <c r="E5023">
        <v>0</v>
      </c>
      <c r="F5023">
        <v>-4</v>
      </c>
      <c r="G5023">
        <v>-1</v>
      </c>
      <c r="H5023" s="2">
        <f>H5022+$H$2*(Table1[[#This Row],[debug'[0']]]-H5022)</f>
        <v>-0.78411495333297387</v>
      </c>
    </row>
    <row r="5024" spans="1:8" x14ac:dyDescent="0.25">
      <c r="A5024">
        <v>10036</v>
      </c>
      <c r="B5024">
        <v>3</v>
      </c>
      <c r="C5024">
        <v>6</v>
      </c>
      <c r="D5024">
        <v>8</v>
      </c>
      <c r="E5024">
        <v>0</v>
      </c>
      <c r="F5024">
        <v>-3</v>
      </c>
      <c r="G5024">
        <v>-1</v>
      </c>
      <c r="H5024" s="2">
        <f>H5023+$H$2*(Table1[[#This Row],[debug'[0']]]-H5023)</f>
        <v>-0.42747052120106926</v>
      </c>
    </row>
    <row r="5025" spans="1:8" x14ac:dyDescent="0.25">
      <c r="A5025">
        <v>10038</v>
      </c>
      <c r="B5025">
        <v>0</v>
      </c>
      <c r="C5025">
        <v>5</v>
      </c>
      <c r="D5025">
        <v>9</v>
      </c>
      <c r="E5025">
        <v>-1</v>
      </c>
      <c r="F5025">
        <v>-3</v>
      </c>
      <c r="G5025">
        <v>0</v>
      </c>
      <c r="H5025" s="2">
        <f>H5024+$H$2*(Table1[[#This Row],[debug'[0']]]-H5024)</f>
        <v>-0.38718237373012487</v>
      </c>
    </row>
    <row r="5026" spans="1:8" x14ac:dyDescent="0.25">
      <c r="A5026">
        <v>10040</v>
      </c>
      <c r="B5026">
        <v>-2</v>
      </c>
      <c r="C5026">
        <v>3</v>
      </c>
      <c r="D5026">
        <v>4</v>
      </c>
      <c r="E5026">
        <v>-1</v>
      </c>
      <c r="F5026">
        <v>-2</v>
      </c>
      <c r="G5026">
        <v>0</v>
      </c>
      <c r="H5026" s="2">
        <f>H5025+$H$2*(Table1[[#This Row],[debug'[0']]]-H5025)</f>
        <v>-0.53918685391821186</v>
      </c>
    </row>
    <row r="5027" spans="1:8" x14ac:dyDescent="0.25">
      <c r="A5027">
        <v>10042</v>
      </c>
      <c r="B5027">
        <v>-4</v>
      </c>
      <c r="C5027">
        <v>3</v>
      </c>
      <c r="D5027">
        <v>3</v>
      </c>
      <c r="E5027">
        <v>-1</v>
      </c>
      <c r="F5027">
        <v>-2</v>
      </c>
      <c r="G5027">
        <v>0</v>
      </c>
      <c r="H5027" s="2">
        <f>H5026+$H$2*(Table1[[#This Row],[debug'[0']]]-H5026)</f>
        <v>-0.86536080857353759</v>
      </c>
    </row>
    <row r="5028" spans="1:8" x14ac:dyDescent="0.25">
      <c r="A5028">
        <v>10044</v>
      </c>
      <c r="B5028">
        <v>-2</v>
      </c>
      <c r="C5028">
        <v>3</v>
      </c>
      <c r="D5028">
        <v>2</v>
      </c>
      <c r="E5028">
        <v>0</v>
      </c>
      <c r="F5028">
        <v>-1</v>
      </c>
      <c r="G5028">
        <v>0</v>
      </c>
      <c r="H5028" s="2">
        <f>H5027+$H$2*(Table1[[#This Row],[debug'[0']]]-H5027)</f>
        <v>-0.97229803302135065</v>
      </c>
    </row>
    <row r="5029" spans="1:8" x14ac:dyDescent="0.25">
      <c r="A5029">
        <v>10046</v>
      </c>
      <c r="B5029">
        <v>0</v>
      </c>
      <c r="C5029">
        <v>5</v>
      </c>
      <c r="D5029">
        <v>-1</v>
      </c>
      <c r="E5029">
        <v>0</v>
      </c>
      <c r="F5029">
        <v>-1</v>
      </c>
      <c r="G5029">
        <v>0</v>
      </c>
      <c r="H5029" s="2">
        <f>H5028+$H$2*(Table1[[#This Row],[debug'[0']]]-H5028)</f>
        <v>-0.88066110229216021</v>
      </c>
    </row>
    <row r="5030" spans="1:8" x14ac:dyDescent="0.25">
      <c r="A5030">
        <v>10048</v>
      </c>
      <c r="B5030">
        <v>0</v>
      </c>
      <c r="C5030">
        <v>8</v>
      </c>
      <c r="D5030">
        <v>-4</v>
      </c>
      <c r="E5030">
        <v>0</v>
      </c>
      <c r="F5030">
        <v>0</v>
      </c>
      <c r="G5030">
        <v>0</v>
      </c>
      <c r="H5030" s="2">
        <f>H5029+$H$2*(Table1[[#This Row],[debug'[0']]]-H5029)</f>
        <v>-0.79766074881425997</v>
      </c>
    </row>
    <row r="5031" spans="1:8" x14ac:dyDescent="0.25">
      <c r="A5031">
        <v>10050</v>
      </c>
      <c r="B5031">
        <v>1</v>
      </c>
      <c r="C5031">
        <v>8</v>
      </c>
      <c r="D5031">
        <v>-6</v>
      </c>
      <c r="E5031">
        <v>-1</v>
      </c>
      <c r="F5031">
        <v>1</v>
      </c>
      <c r="G5031">
        <v>0</v>
      </c>
      <c r="H5031" s="2">
        <f>H5030+$H$2*(Table1[[#This Row],[debug'[0']]]-H5030)</f>
        <v>-0.62823521475061184</v>
      </c>
    </row>
    <row r="5032" spans="1:8" x14ac:dyDescent="0.25">
      <c r="A5032">
        <v>10052</v>
      </c>
      <c r="B5032">
        <v>0</v>
      </c>
      <c r="C5032">
        <v>9</v>
      </c>
      <c r="D5032">
        <v>-7</v>
      </c>
      <c r="E5032">
        <v>-1</v>
      </c>
      <c r="F5032">
        <v>1</v>
      </c>
      <c r="G5032">
        <v>0</v>
      </c>
      <c r="H5032" s="2">
        <f>H5031+$H$2*(Table1[[#This Row],[debug'[0']]]-H5031)</f>
        <v>-0.56902544068900396</v>
      </c>
    </row>
    <row r="5033" spans="1:8" x14ac:dyDescent="0.25">
      <c r="A5033">
        <v>10054</v>
      </c>
      <c r="B5033">
        <v>-1</v>
      </c>
      <c r="C5033">
        <v>8</v>
      </c>
      <c r="D5033">
        <v>-7</v>
      </c>
      <c r="E5033">
        <v>-1</v>
      </c>
      <c r="F5033">
        <v>2</v>
      </c>
      <c r="G5033">
        <v>0</v>
      </c>
      <c r="H5033" s="2">
        <f>H5032+$H$2*(Table1[[#This Row],[debug'[0']]]-H5032)</f>
        <v>-0.60964383597146965</v>
      </c>
    </row>
    <row r="5034" spans="1:8" x14ac:dyDescent="0.25">
      <c r="A5034">
        <v>10056</v>
      </c>
      <c r="B5034">
        <v>0</v>
      </c>
      <c r="C5034">
        <v>7</v>
      </c>
      <c r="D5034">
        <v>-7</v>
      </c>
      <c r="E5034">
        <v>-1</v>
      </c>
      <c r="F5034">
        <v>2</v>
      </c>
      <c r="G5034">
        <v>1</v>
      </c>
      <c r="H5034" s="2">
        <f>H5033+$H$2*(Table1[[#This Row],[debug'[0']]]-H5033)</f>
        <v>-0.5521862580796415</v>
      </c>
    </row>
    <row r="5035" spans="1:8" x14ac:dyDescent="0.25">
      <c r="A5035">
        <v>10058</v>
      </c>
      <c r="B5035">
        <v>-2</v>
      </c>
      <c r="C5035">
        <v>7</v>
      </c>
      <c r="D5035">
        <v>-6</v>
      </c>
      <c r="E5035">
        <v>-1</v>
      </c>
      <c r="F5035">
        <v>2</v>
      </c>
      <c r="G5035">
        <v>1</v>
      </c>
      <c r="H5035" s="2">
        <f>H5034+$H$2*(Table1[[#This Row],[debug'[0']]]-H5034)</f>
        <v>-0.68863948854114188</v>
      </c>
    </row>
    <row r="5036" spans="1:8" x14ac:dyDescent="0.25">
      <c r="A5036">
        <v>10060</v>
      </c>
      <c r="B5036">
        <v>-1</v>
      </c>
      <c r="C5036">
        <v>6</v>
      </c>
      <c r="D5036">
        <v>-5</v>
      </c>
      <c r="E5036">
        <v>-1</v>
      </c>
      <c r="F5036">
        <v>3</v>
      </c>
      <c r="G5036">
        <v>1</v>
      </c>
      <c r="H5036" s="2">
        <f>H5035+$H$2*(Table1[[#This Row],[debug'[0']]]-H5035)</f>
        <v>-0.7179845254036552</v>
      </c>
    </row>
    <row r="5037" spans="1:8" x14ac:dyDescent="0.25">
      <c r="A5037">
        <v>10062</v>
      </c>
      <c r="B5037">
        <v>-1</v>
      </c>
      <c r="C5037">
        <v>5</v>
      </c>
      <c r="D5037">
        <v>-4</v>
      </c>
      <c r="E5037">
        <v>-1</v>
      </c>
      <c r="F5037">
        <v>3</v>
      </c>
      <c r="G5037">
        <v>1</v>
      </c>
      <c r="H5037" s="2">
        <f>H5036+$H$2*(Table1[[#This Row],[debug'[0']]]-H5036)</f>
        <v>-0.74456385769937072</v>
      </c>
    </row>
    <row r="5038" spans="1:8" x14ac:dyDescent="0.25">
      <c r="A5038">
        <v>10064</v>
      </c>
      <c r="B5038">
        <v>-3</v>
      </c>
      <c r="C5038">
        <v>5</v>
      </c>
      <c r="D5038">
        <v>-4</v>
      </c>
      <c r="E5038">
        <v>-1</v>
      </c>
      <c r="F5038">
        <v>4</v>
      </c>
      <c r="G5038">
        <v>1</v>
      </c>
      <c r="H5038" s="2">
        <f>H5037+$H$2*(Table1[[#This Row],[debug'[0']]]-H5037)</f>
        <v>-0.95713370615814752</v>
      </c>
    </row>
    <row r="5039" spans="1:8" x14ac:dyDescent="0.25">
      <c r="A5039">
        <v>10066</v>
      </c>
      <c r="B5039">
        <v>-1</v>
      </c>
      <c r="C5039">
        <v>5</v>
      </c>
      <c r="D5039">
        <v>-3</v>
      </c>
      <c r="E5039">
        <v>-1</v>
      </c>
      <c r="F5039">
        <v>4</v>
      </c>
      <c r="G5039">
        <v>1</v>
      </c>
      <c r="H5039" s="2">
        <f>H5038+$H$2*(Table1[[#This Row],[debug'[0']]]-H5038)</f>
        <v>-0.96117375917275305</v>
      </c>
    </row>
    <row r="5040" spans="1:8" x14ac:dyDescent="0.25">
      <c r="A5040">
        <v>10068</v>
      </c>
      <c r="B5040">
        <v>-2</v>
      </c>
      <c r="C5040">
        <v>5</v>
      </c>
      <c r="D5040">
        <v>-3</v>
      </c>
      <c r="E5040">
        <v>-1</v>
      </c>
      <c r="F5040">
        <v>4</v>
      </c>
      <c r="G5040">
        <v>1</v>
      </c>
      <c r="H5040" s="2">
        <f>H5039+$H$2*(Table1[[#This Row],[debug'[0']]]-H5039)</f>
        <v>-1.0590808257689284</v>
      </c>
    </row>
    <row r="5041" spans="1:8" x14ac:dyDescent="0.25">
      <c r="A5041">
        <v>10070</v>
      </c>
      <c r="B5041">
        <v>2</v>
      </c>
      <c r="C5041">
        <v>3</v>
      </c>
      <c r="D5041">
        <v>0</v>
      </c>
      <c r="E5041">
        <v>-1</v>
      </c>
      <c r="F5041">
        <v>4</v>
      </c>
      <c r="G5041">
        <v>1</v>
      </c>
      <c r="H5041" s="2">
        <f>H5040+$H$2*(Table1[[#This Row],[debug'[0']]]-H5040)</f>
        <v>-0.77076925029973653</v>
      </c>
    </row>
    <row r="5042" spans="1:8" x14ac:dyDescent="0.25">
      <c r="A5042">
        <v>10072</v>
      </c>
      <c r="B5042">
        <v>2</v>
      </c>
      <c r="C5042">
        <v>1</v>
      </c>
      <c r="D5042">
        <v>3</v>
      </c>
      <c r="E5042">
        <v>-1</v>
      </c>
      <c r="F5042">
        <v>4</v>
      </c>
      <c r="G5042">
        <v>1</v>
      </c>
      <c r="H5042" s="2">
        <f>H5041+$H$2*(Table1[[#This Row],[debug'[0']]]-H5041)</f>
        <v>-0.50963040065371201</v>
      </c>
    </row>
    <row r="5043" spans="1:8" x14ac:dyDescent="0.25">
      <c r="A5043">
        <v>10074</v>
      </c>
      <c r="B5043">
        <v>2</v>
      </c>
      <c r="C5043">
        <v>-1</v>
      </c>
      <c r="D5043">
        <v>4</v>
      </c>
      <c r="E5043">
        <v>0</v>
      </c>
      <c r="F5043">
        <v>4</v>
      </c>
      <c r="G5043">
        <v>1</v>
      </c>
      <c r="H5043" s="2">
        <f>H5042+$H$2*(Table1[[#This Row],[debug'[0']]]-H5042)</f>
        <v>-0.27310330775613267</v>
      </c>
    </row>
    <row r="5044" spans="1:8" x14ac:dyDescent="0.25">
      <c r="A5044">
        <v>10076</v>
      </c>
      <c r="B5044">
        <v>2</v>
      </c>
      <c r="C5044">
        <v>-5</v>
      </c>
      <c r="D5044">
        <v>6</v>
      </c>
      <c r="E5044">
        <v>0</v>
      </c>
      <c r="F5044">
        <v>4</v>
      </c>
      <c r="G5044">
        <v>1</v>
      </c>
      <c r="H5044" s="2">
        <f>H5043+$H$2*(Table1[[#This Row],[debug'[0']]]-H5043)</f>
        <v>-5.8868368181212966E-2</v>
      </c>
    </row>
    <row r="5045" spans="1:8" x14ac:dyDescent="0.25">
      <c r="A5045">
        <v>10078</v>
      </c>
      <c r="B5045">
        <v>0</v>
      </c>
      <c r="C5045">
        <v>-5</v>
      </c>
      <c r="D5045">
        <v>6</v>
      </c>
      <c r="E5045">
        <v>0</v>
      </c>
      <c r="F5045">
        <v>4</v>
      </c>
      <c r="G5045">
        <v>1</v>
      </c>
      <c r="H5045" s="2">
        <f>H5044+$H$2*(Table1[[#This Row],[debug'[0']]]-H5044)</f>
        <v>-5.3320155191005435E-2</v>
      </c>
    </row>
    <row r="5046" spans="1:8" x14ac:dyDescent="0.25">
      <c r="A5046">
        <v>10080</v>
      </c>
      <c r="B5046">
        <v>-1</v>
      </c>
      <c r="C5046">
        <v>-4</v>
      </c>
      <c r="D5046">
        <v>5</v>
      </c>
      <c r="E5046">
        <v>0</v>
      </c>
      <c r="F5046">
        <v>4</v>
      </c>
      <c r="G5046">
        <v>0</v>
      </c>
      <c r="H5046" s="2">
        <f>H5045+$H$2*(Table1[[#This Row],[debug'[0']]]-H5045)</f>
        <v>-0.1425426285636093</v>
      </c>
    </row>
    <row r="5047" spans="1:8" x14ac:dyDescent="0.25">
      <c r="A5047">
        <v>10082</v>
      </c>
      <c r="B5047">
        <v>-2</v>
      </c>
      <c r="C5047">
        <v>-3</v>
      </c>
      <c r="D5047">
        <v>5</v>
      </c>
      <c r="E5047">
        <v>0</v>
      </c>
      <c r="F5047">
        <v>4</v>
      </c>
      <c r="G5047">
        <v>0</v>
      </c>
      <c r="H5047" s="2">
        <f>H5046+$H$2*(Table1[[#This Row],[debug'[0']]]-H5046)</f>
        <v>-0.31760386153743247</v>
      </c>
    </row>
    <row r="5048" spans="1:8" x14ac:dyDescent="0.25">
      <c r="A5048">
        <v>10084</v>
      </c>
      <c r="B5048">
        <v>0</v>
      </c>
      <c r="C5048">
        <v>-2</v>
      </c>
      <c r="D5048">
        <v>4</v>
      </c>
      <c r="E5048">
        <v>0</v>
      </c>
      <c r="F5048">
        <v>4</v>
      </c>
      <c r="G5048">
        <v>0</v>
      </c>
      <c r="H5048" s="2">
        <f>H5047+$H$2*(Table1[[#This Row],[debug'[0']]]-H5047)</f>
        <v>-0.28767040279270006</v>
      </c>
    </row>
    <row r="5049" spans="1:8" x14ac:dyDescent="0.25">
      <c r="A5049">
        <v>10086</v>
      </c>
      <c r="B5049">
        <v>2</v>
      </c>
      <c r="C5049">
        <v>-3</v>
      </c>
      <c r="D5049">
        <v>4</v>
      </c>
      <c r="E5049">
        <v>0</v>
      </c>
      <c r="F5049">
        <v>4</v>
      </c>
      <c r="G5049">
        <v>0</v>
      </c>
      <c r="H5049" s="2">
        <f>H5048+$H$2*(Table1[[#This Row],[debug'[0']]]-H5048)</f>
        <v>-7.2062546855249598E-2</v>
      </c>
    </row>
    <row r="5050" spans="1:8" x14ac:dyDescent="0.25">
      <c r="A5050">
        <v>10088</v>
      </c>
      <c r="B5050">
        <v>2</v>
      </c>
      <c r="C5050">
        <v>-3</v>
      </c>
      <c r="D5050">
        <v>4</v>
      </c>
      <c r="E5050">
        <v>0</v>
      </c>
      <c r="F5050">
        <v>4</v>
      </c>
      <c r="G5050">
        <v>0</v>
      </c>
      <c r="H5050" s="2">
        <f>H5049+$H$2*(Table1[[#This Row],[debug'[0']]]-H5049)</f>
        <v>0.12322474739412068</v>
      </c>
    </row>
    <row r="5051" spans="1:8" x14ac:dyDescent="0.25">
      <c r="A5051">
        <v>10090</v>
      </c>
      <c r="B5051">
        <v>3</v>
      </c>
      <c r="C5051">
        <v>-4</v>
      </c>
      <c r="D5051">
        <v>3</v>
      </c>
      <c r="E5051">
        <v>0</v>
      </c>
      <c r="F5051">
        <v>3</v>
      </c>
      <c r="G5051">
        <v>0</v>
      </c>
      <c r="H5051" s="2">
        <f>H5050+$H$2*(Table1[[#This Row],[debug'[0']]]-H5050)</f>
        <v>0.39435442738258719</v>
      </c>
    </row>
    <row r="5052" spans="1:8" x14ac:dyDescent="0.25">
      <c r="A5052">
        <v>10092</v>
      </c>
      <c r="B5052">
        <v>2</v>
      </c>
      <c r="C5052">
        <v>-6</v>
      </c>
      <c r="D5052">
        <v>1</v>
      </c>
      <c r="E5052">
        <v>0</v>
      </c>
      <c r="F5052">
        <v>3</v>
      </c>
      <c r="G5052">
        <v>0</v>
      </c>
      <c r="H5052" s="2">
        <f>H5051+$H$2*(Table1[[#This Row],[debug'[0']]]-H5051)</f>
        <v>0.54568295743870243</v>
      </c>
    </row>
    <row r="5053" spans="1:8" x14ac:dyDescent="0.25">
      <c r="A5053">
        <v>10094</v>
      </c>
      <c r="B5053">
        <v>-1</v>
      </c>
      <c r="C5053">
        <v>-5</v>
      </c>
      <c r="D5053">
        <v>0</v>
      </c>
      <c r="E5053">
        <v>0</v>
      </c>
      <c r="F5053">
        <v>3</v>
      </c>
      <c r="G5053">
        <v>0</v>
      </c>
      <c r="H5053" s="2">
        <f>H5052+$H$2*(Table1[[#This Row],[debug'[0']]]-H5052)</f>
        <v>0.40000577072265131</v>
      </c>
    </row>
    <row r="5054" spans="1:8" x14ac:dyDescent="0.25">
      <c r="A5054">
        <v>10096</v>
      </c>
      <c r="B5054">
        <v>-1</v>
      </c>
      <c r="C5054">
        <v>-6</v>
      </c>
      <c r="D5054">
        <v>-2</v>
      </c>
      <c r="E5054">
        <v>0</v>
      </c>
      <c r="F5054">
        <v>2</v>
      </c>
      <c r="G5054">
        <v>0</v>
      </c>
      <c r="H5054" s="2">
        <f>H5053+$H$2*(Table1[[#This Row],[debug'[0']]]-H5053)</f>
        <v>0.26805833539408341</v>
      </c>
    </row>
    <row r="5055" spans="1:8" x14ac:dyDescent="0.25">
      <c r="A5055">
        <v>10098</v>
      </c>
      <c r="B5055">
        <v>-3</v>
      </c>
      <c r="C5055">
        <v>-4</v>
      </c>
      <c r="D5055">
        <v>-5</v>
      </c>
      <c r="E5055">
        <v>0</v>
      </c>
      <c r="F5055">
        <v>2</v>
      </c>
      <c r="G5055">
        <v>0</v>
      </c>
      <c r="H5055" s="2">
        <f>H5054+$H$2*(Table1[[#This Row],[debug'[0']]]-H5054)</f>
        <v>-3.9948906345224799E-2</v>
      </c>
    </row>
    <row r="5056" spans="1:8" x14ac:dyDescent="0.25">
      <c r="A5056">
        <v>10100</v>
      </c>
      <c r="B5056">
        <v>-4</v>
      </c>
      <c r="C5056">
        <v>-3</v>
      </c>
      <c r="D5056">
        <v>-7</v>
      </c>
      <c r="E5056">
        <v>0</v>
      </c>
      <c r="F5056">
        <v>2</v>
      </c>
      <c r="G5056">
        <v>0</v>
      </c>
      <c r="H5056" s="2">
        <f>H5055+$H$2*(Table1[[#This Row],[debug'[0']]]-H5055)</f>
        <v>-0.41317492905520681</v>
      </c>
    </row>
    <row r="5057" spans="1:8" x14ac:dyDescent="0.25">
      <c r="A5057">
        <v>10102</v>
      </c>
      <c r="B5057">
        <v>-4</v>
      </c>
      <c r="C5057">
        <v>-3</v>
      </c>
      <c r="D5057">
        <v>-8</v>
      </c>
      <c r="E5057">
        <v>0</v>
      </c>
      <c r="F5057">
        <v>1</v>
      </c>
      <c r="G5057">
        <v>0</v>
      </c>
      <c r="H5057" s="2">
        <f>H5056+$H$2*(Table1[[#This Row],[debug'[0']]]-H5056)</f>
        <v>-0.75122522783296231</v>
      </c>
    </row>
    <row r="5058" spans="1:8" x14ac:dyDescent="0.25">
      <c r="A5058">
        <v>10104</v>
      </c>
      <c r="B5058">
        <v>-4</v>
      </c>
      <c r="C5058">
        <v>-2</v>
      </c>
      <c r="D5058">
        <v>-8</v>
      </c>
      <c r="E5058">
        <v>0</v>
      </c>
      <c r="F5058">
        <v>1</v>
      </c>
      <c r="G5058">
        <v>0</v>
      </c>
      <c r="H5058" s="2">
        <f>H5057+$H$2*(Table1[[#This Row],[debug'[0']]]-H5057)</f>
        <v>-1.0574150365551969</v>
      </c>
    </row>
    <row r="5059" spans="1:8" x14ac:dyDescent="0.25">
      <c r="A5059">
        <v>10106</v>
      </c>
      <c r="B5059">
        <v>-1</v>
      </c>
      <c r="C5059">
        <v>-3</v>
      </c>
      <c r="D5059">
        <v>-8</v>
      </c>
      <c r="E5059">
        <v>0</v>
      </c>
      <c r="F5059">
        <v>1</v>
      </c>
      <c r="G5059">
        <v>0</v>
      </c>
      <c r="H5059" s="2">
        <f>H5058+$H$2*(Table1[[#This Row],[debug'[0']]]-H5058)</f>
        <v>-1.052003796843775</v>
      </c>
    </row>
    <row r="5060" spans="1:8" x14ac:dyDescent="0.25">
      <c r="A5060">
        <v>10108</v>
      </c>
      <c r="B5060">
        <v>2</v>
      </c>
      <c r="C5060">
        <v>-2</v>
      </c>
      <c r="D5060">
        <v>-7</v>
      </c>
      <c r="E5060">
        <v>0</v>
      </c>
      <c r="F5060">
        <v>0</v>
      </c>
      <c r="G5060">
        <v>0</v>
      </c>
      <c r="H5060" s="2">
        <f>H5059+$H$2*(Table1[[#This Row],[debug'[0']]]-H5059)</f>
        <v>-0.76435921563699827</v>
      </c>
    </row>
    <row r="5061" spans="1:8" x14ac:dyDescent="0.25">
      <c r="A5061">
        <v>10110</v>
      </c>
      <c r="B5061">
        <v>0</v>
      </c>
      <c r="C5061">
        <v>0</v>
      </c>
      <c r="D5061">
        <v>-7</v>
      </c>
      <c r="E5061">
        <v>-1</v>
      </c>
      <c r="F5061">
        <v>0</v>
      </c>
      <c r="G5061">
        <v>0</v>
      </c>
      <c r="H5061" s="2">
        <f>H5060+$H$2*(Table1[[#This Row],[debug'[0']]]-H5060)</f>
        <v>-0.69232005674053276</v>
      </c>
    </row>
    <row r="5062" spans="1:8" x14ac:dyDescent="0.25">
      <c r="A5062">
        <v>10112</v>
      </c>
      <c r="B5062">
        <v>-3</v>
      </c>
      <c r="C5062">
        <v>1</v>
      </c>
      <c r="D5062">
        <v>-7</v>
      </c>
      <c r="E5062">
        <v>-1</v>
      </c>
      <c r="F5062">
        <v>0</v>
      </c>
      <c r="G5062">
        <v>-1</v>
      </c>
      <c r="H5062" s="2">
        <f>H5061+$H$2*(Table1[[#This Row],[debug'[0']]]-H5061)</f>
        <v>-0.90981376743794629</v>
      </c>
    </row>
    <row r="5063" spans="1:8" x14ac:dyDescent="0.25">
      <c r="A5063">
        <v>10114</v>
      </c>
      <c r="B5063">
        <v>-6</v>
      </c>
      <c r="C5063">
        <v>2</v>
      </c>
      <c r="D5063">
        <v>-7</v>
      </c>
      <c r="E5063">
        <v>-1</v>
      </c>
      <c r="F5063">
        <v>0</v>
      </c>
      <c r="G5063">
        <v>-1</v>
      </c>
      <c r="H5063" s="2">
        <f>H5062+$H$2*(Table1[[#This Row],[debug'[0']]]-H5062)</f>
        <v>-1.3895525176465719</v>
      </c>
    </row>
    <row r="5064" spans="1:8" x14ac:dyDescent="0.25">
      <c r="A5064">
        <v>10116</v>
      </c>
      <c r="B5064">
        <v>-5</v>
      </c>
      <c r="C5064">
        <v>1</v>
      </c>
      <c r="D5064">
        <v>-6</v>
      </c>
      <c r="E5064">
        <v>-1</v>
      </c>
      <c r="F5064">
        <v>-1</v>
      </c>
      <c r="G5064">
        <v>-1</v>
      </c>
      <c r="H5064" s="2">
        <f>H5063+$H$2*(Table1[[#This Row],[debug'[0']]]-H5063)</f>
        <v>-1.7298291762485707</v>
      </c>
    </row>
    <row r="5065" spans="1:8" x14ac:dyDescent="0.25">
      <c r="A5065">
        <v>10118</v>
      </c>
      <c r="B5065">
        <v>-2</v>
      </c>
      <c r="C5065">
        <v>1</v>
      </c>
      <c r="D5065">
        <v>-3</v>
      </c>
      <c r="E5065">
        <v>-1</v>
      </c>
      <c r="F5065">
        <v>-1</v>
      </c>
      <c r="G5065">
        <v>-1</v>
      </c>
      <c r="H5065" s="2">
        <f>H5064+$H$2*(Table1[[#This Row],[debug'[0']]]-H5064)</f>
        <v>-1.7552921765019245</v>
      </c>
    </row>
    <row r="5066" spans="1:8" x14ac:dyDescent="0.25">
      <c r="A5066">
        <v>10120</v>
      </c>
      <c r="B5066">
        <v>1</v>
      </c>
      <c r="C5066">
        <v>-1</v>
      </c>
      <c r="D5066">
        <v>0</v>
      </c>
      <c r="E5066">
        <v>-1</v>
      </c>
      <c r="F5066">
        <v>-1</v>
      </c>
      <c r="G5066">
        <v>-1</v>
      </c>
      <c r="H5066" s="2">
        <f>H5065+$H$2*(Table1[[#This Row],[debug'[0']]]-H5065)</f>
        <v>-1.4956120066961682</v>
      </c>
    </row>
    <row r="5067" spans="1:8" x14ac:dyDescent="0.25">
      <c r="A5067">
        <v>10122</v>
      </c>
      <c r="B5067">
        <v>4</v>
      </c>
      <c r="C5067">
        <v>-2</v>
      </c>
      <c r="D5067">
        <v>1</v>
      </c>
      <c r="E5067">
        <v>-1</v>
      </c>
      <c r="F5067">
        <v>-1</v>
      </c>
      <c r="G5067">
        <v>-1</v>
      </c>
      <c r="H5067" s="2">
        <f>H5066+$H$2*(Table1[[#This Row],[debug'[0']]]-H5066)</f>
        <v>-0.9776627774796719</v>
      </c>
    </row>
    <row r="5068" spans="1:8" x14ac:dyDescent="0.25">
      <c r="A5068">
        <v>10124</v>
      </c>
      <c r="B5068">
        <v>5</v>
      </c>
      <c r="C5068">
        <v>-4</v>
      </c>
      <c r="D5068">
        <v>2</v>
      </c>
      <c r="E5068">
        <v>-1</v>
      </c>
      <c r="F5068">
        <v>-2</v>
      </c>
      <c r="G5068">
        <v>-1</v>
      </c>
      <c r="H5068" s="2">
        <f>H5067+$H$2*(Table1[[#This Row],[debug'[0']]]-H5067)</f>
        <v>-0.41428133345865303</v>
      </c>
    </row>
    <row r="5069" spans="1:8" x14ac:dyDescent="0.25">
      <c r="A5069">
        <v>10126</v>
      </c>
      <c r="B5069">
        <v>5</v>
      </c>
      <c r="C5069">
        <v>-6</v>
      </c>
      <c r="D5069">
        <v>3</v>
      </c>
      <c r="E5069">
        <v>-1</v>
      </c>
      <c r="F5069">
        <v>-2</v>
      </c>
      <c r="G5069">
        <v>-1</v>
      </c>
      <c r="H5069" s="2">
        <f>H5068+$H$2*(Table1[[#This Row],[debug'[0']]]-H5068)</f>
        <v>9.6002660391208527E-2</v>
      </c>
    </row>
    <row r="5070" spans="1:8" x14ac:dyDescent="0.25">
      <c r="A5070">
        <v>10128</v>
      </c>
      <c r="B5070">
        <v>2</v>
      </c>
      <c r="C5070">
        <v>-7</v>
      </c>
      <c r="D5070">
        <v>3</v>
      </c>
      <c r="E5070">
        <v>-1</v>
      </c>
      <c r="F5070">
        <v>-2</v>
      </c>
      <c r="G5070">
        <v>-1</v>
      </c>
      <c r="H5070" s="2">
        <f>H5069+$H$2*(Table1[[#This Row],[debug'[0']]]-H5069)</f>
        <v>0.27545018202829319</v>
      </c>
    </row>
    <row r="5071" spans="1:8" x14ac:dyDescent="0.25">
      <c r="A5071">
        <v>10130</v>
      </c>
      <c r="B5071">
        <v>0</v>
      </c>
      <c r="C5071">
        <v>-9</v>
      </c>
      <c r="D5071">
        <v>2</v>
      </c>
      <c r="E5071">
        <v>-1</v>
      </c>
      <c r="F5071">
        <v>-2</v>
      </c>
      <c r="G5071">
        <v>-2</v>
      </c>
      <c r="H5071" s="2">
        <f>H5070+$H$2*(Table1[[#This Row],[debug'[0']]]-H5070)</f>
        <v>0.24948961397959146</v>
      </c>
    </row>
    <row r="5072" spans="1:8" x14ac:dyDescent="0.25">
      <c r="A5072">
        <v>10132</v>
      </c>
      <c r="B5072">
        <v>-1</v>
      </c>
      <c r="C5072">
        <v>-9</v>
      </c>
      <c r="D5072">
        <v>2</v>
      </c>
      <c r="E5072">
        <v>-1</v>
      </c>
      <c r="F5072">
        <v>-2</v>
      </c>
      <c r="G5072">
        <v>-2</v>
      </c>
      <c r="H5072" s="2">
        <f>H5071+$H$2*(Table1[[#This Row],[debug'[0']]]-H5071)</f>
        <v>0.13172799221914056</v>
      </c>
    </row>
    <row r="5073" spans="1:8" x14ac:dyDescent="0.25">
      <c r="A5073">
        <v>10134</v>
      </c>
      <c r="B5073">
        <v>1</v>
      </c>
      <c r="C5073">
        <v>-9</v>
      </c>
      <c r="D5073">
        <v>2</v>
      </c>
      <c r="E5073">
        <v>0</v>
      </c>
      <c r="F5073">
        <v>-2</v>
      </c>
      <c r="G5073">
        <v>-2</v>
      </c>
      <c r="H5073" s="2">
        <f>H5072+$H$2*(Table1[[#This Row],[debug'[0']]]-H5072)</f>
        <v>0.21356070104800079</v>
      </c>
    </row>
    <row r="5074" spans="1:8" x14ac:dyDescent="0.25">
      <c r="A5074">
        <v>10136</v>
      </c>
      <c r="B5074">
        <v>2</v>
      </c>
      <c r="C5074">
        <v>-10</v>
      </c>
      <c r="D5074">
        <v>2</v>
      </c>
      <c r="E5074">
        <v>0</v>
      </c>
      <c r="F5074">
        <v>-3</v>
      </c>
      <c r="G5074">
        <v>-2</v>
      </c>
      <c r="H5074" s="2">
        <f>H5073+$H$2*(Table1[[#This Row],[debug'[0']]]-H5073)</f>
        <v>0.38192863837815183</v>
      </c>
    </row>
    <row r="5075" spans="1:8" x14ac:dyDescent="0.25">
      <c r="A5075">
        <v>10138</v>
      </c>
      <c r="B5075">
        <v>4</v>
      </c>
      <c r="C5075">
        <v>-10</v>
      </c>
      <c r="D5075">
        <v>2</v>
      </c>
      <c r="E5075">
        <v>0</v>
      </c>
      <c r="F5075">
        <v>-3</v>
      </c>
      <c r="G5075">
        <v>-2</v>
      </c>
      <c r="H5075" s="2">
        <f>H5074+$H$2*(Table1[[#This Row],[debug'[0']]]-H5074)</f>
        <v>0.72292383067319632</v>
      </c>
    </row>
    <row r="5076" spans="1:8" x14ac:dyDescent="0.25">
      <c r="A5076">
        <v>10140</v>
      </c>
      <c r="B5076">
        <v>5</v>
      </c>
      <c r="C5076">
        <v>-11</v>
      </c>
      <c r="D5076">
        <v>0</v>
      </c>
      <c r="E5076">
        <v>0</v>
      </c>
      <c r="F5076">
        <v>-3</v>
      </c>
      <c r="G5076">
        <v>-2</v>
      </c>
      <c r="H5076" s="2">
        <f>H5075+$H$2*(Table1[[#This Row],[debug'[0']]]-H5075)</f>
        <v>1.1260287628452281</v>
      </c>
    </row>
    <row r="5077" spans="1:8" x14ac:dyDescent="0.25">
      <c r="A5077">
        <v>10142</v>
      </c>
      <c r="B5077">
        <v>4</v>
      </c>
      <c r="C5077">
        <v>-10</v>
      </c>
      <c r="D5077">
        <v>-2</v>
      </c>
      <c r="E5077">
        <v>1</v>
      </c>
      <c r="F5077">
        <v>-3</v>
      </c>
      <c r="G5077">
        <v>-2</v>
      </c>
      <c r="H5077" s="2">
        <f>H5076+$H$2*(Table1[[#This Row],[debug'[0']]]-H5076)</f>
        <v>1.3968941706034421</v>
      </c>
    </row>
    <row r="5078" spans="1:8" x14ac:dyDescent="0.25">
      <c r="A5078">
        <v>10144</v>
      </c>
      <c r="B5078">
        <v>0</v>
      </c>
      <c r="C5078">
        <v>-8</v>
      </c>
      <c r="D5078">
        <v>-5</v>
      </c>
      <c r="E5078">
        <v>1</v>
      </c>
      <c r="F5078">
        <v>-3</v>
      </c>
      <c r="G5078">
        <v>-2</v>
      </c>
      <c r="H5078" s="2">
        <f>H5077+$H$2*(Table1[[#This Row],[debug'[0']]]-H5077)</f>
        <v>1.2652399966771366</v>
      </c>
    </row>
    <row r="5079" spans="1:8" x14ac:dyDescent="0.25">
      <c r="A5079">
        <v>10146</v>
      </c>
      <c r="B5079">
        <v>-3</v>
      </c>
      <c r="C5079">
        <v>-6</v>
      </c>
      <c r="D5079">
        <v>-5</v>
      </c>
      <c r="E5079">
        <v>1</v>
      </c>
      <c r="F5079">
        <v>-3</v>
      </c>
      <c r="G5079">
        <v>-2</v>
      </c>
      <c r="H5079" s="2">
        <f>H5078+$H$2*(Table1[[#This Row],[debug'[0']]]-H5078)</f>
        <v>0.86325059749638933</v>
      </c>
    </row>
    <row r="5080" spans="1:8" x14ac:dyDescent="0.25">
      <c r="A5080">
        <v>10148</v>
      </c>
      <c r="B5080">
        <v>-7</v>
      </c>
      <c r="C5080">
        <v>-6</v>
      </c>
      <c r="D5080">
        <v>-6</v>
      </c>
      <c r="E5080">
        <v>1</v>
      </c>
      <c r="F5080">
        <v>-4</v>
      </c>
      <c r="G5080">
        <v>-2</v>
      </c>
      <c r="H5080" s="2">
        <f>H5079+$H$2*(Table1[[#This Row],[debug'[0']]]-H5079)</f>
        <v>0.12215668818348313</v>
      </c>
    </row>
    <row r="5081" spans="1:8" x14ac:dyDescent="0.25">
      <c r="A5081">
        <v>10150</v>
      </c>
      <c r="B5081">
        <v>-6</v>
      </c>
      <c r="C5081">
        <v>-5</v>
      </c>
      <c r="D5081">
        <v>-7</v>
      </c>
      <c r="E5081">
        <v>1</v>
      </c>
      <c r="F5081">
        <v>-4</v>
      </c>
      <c r="G5081">
        <v>-2</v>
      </c>
      <c r="H5081" s="2">
        <f>H5080+$H$2*(Table1[[#This Row],[debug'[0']]]-H5080)</f>
        <v>-0.45484298608820228</v>
      </c>
    </row>
    <row r="5082" spans="1:8" x14ac:dyDescent="0.25">
      <c r="A5082">
        <v>10152</v>
      </c>
      <c r="B5082">
        <v>-2</v>
      </c>
      <c r="C5082">
        <v>-5</v>
      </c>
      <c r="D5082">
        <v>-6</v>
      </c>
      <c r="E5082">
        <v>1</v>
      </c>
      <c r="F5082">
        <v>-4</v>
      </c>
      <c r="G5082">
        <v>-2</v>
      </c>
      <c r="H5082" s="2">
        <f>H5081+$H$2*(Table1[[#This Row],[debug'[0']]]-H5081)</f>
        <v>-0.60047060379464368</v>
      </c>
    </row>
    <row r="5083" spans="1:8" x14ac:dyDescent="0.25">
      <c r="A5083">
        <v>10154</v>
      </c>
      <c r="B5083">
        <v>0</v>
      </c>
      <c r="C5083">
        <v>-4</v>
      </c>
      <c r="D5083">
        <v>-6</v>
      </c>
      <c r="E5083">
        <v>1</v>
      </c>
      <c r="F5083">
        <v>-5</v>
      </c>
      <c r="G5083">
        <v>-2</v>
      </c>
      <c r="H5083" s="2">
        <f>H5082+$H$2*(Table1[[#This Row],[debug'[0']]]-H5082)</f>
        <v>-0.54387758266730724</v>
      </c>
    </row>
    <row r="5084" spans="1:8" x14ac:dyDescent="0.25">
      <c r="A5084">
        <v>10156</v>
      </c>
      <c r="B5084">
        <v>1</v>
      </c>
      <c r="C5084">
        <v>-4</v>
      </c>
      <c r="D5084">
        <v>-6</v>
      </c>
      <c r="E5084">
        <v>0</v>
      </c>
      <c r="F5084">
        <v>-5</v>
      </c>
      <c r="G5084">
        <v>-2</v>
      </c>
      <c r="H5084" s="2">
        <f>H5083+$H$2*(Table1[[#This Row],[debug'[0']]]-H5083)</f>
        <v>-0.39837054851481979</v>
      </c>
    </row>
    <row r="5085" spans="1:8" x14ac:dyDescent="0.25">
      <c r="A5085">
        <v>10158</v>
      </c>
      <c r="B5085">
        <v>1</v>
      </c>
      <c r="C5085">
        <v>-4</v>
      </c>
      <c r="D5085">
        <v>-6</v>
      </c>
      <c r="E5085">
        <v>0</v>
      </c>
      <c r="F5085">
        <v>-5</v>
      </c>
      <c r="G5085">
        <v>-2</v>
      </c>
      <c r="H5085" s="2">
        <f>H5084+$H$2*(Table1[[#This Row],[debug'[0']]]-H5084)</f>
        <v>-0.26657722924850519</v>
      </c>
    </row>
    <row r="5086" spans="1:8" x14ac:dyDescent="0.25">
      <c r="A5086">
        <v>10160</v>
      </c>
      <c r="B5086">
        <v>-1</v>
      </c>
      <c r="C5086">
        <v>-3</v>
      </c>
      <c r="D5086">
        <v>-6</v>
      </c>
      <c r="E5086">
        <v>0</v>
      </c>
      <c r="F5086">
        <v>-5</v>
      </c>
      <c r="G5086">
        <v>-2</v>
      </c>
      <c r="H5086" s="2">
        <f>H5085+$H$2*(Table1[[#This Row],[debug'[0']]]-H5085)</f>
        <v>-0.33570069690555621</v>
      </c>
    </row>
    <row r="5087" spans="1:8" x14ac:dyDescent="0.25">
      <c r="A5087">
        <v>10162</v>
      </c>
      <c r="B5087">
        <v>-4</v>
      </c>
      <c r="C5087">
        <v>-2</v>
      </c>
      <c r="D5087">
        <v>-5</v>
      </c>
      <c r="E5087">
        <v>0</v>
      </c>
      <c r="F5087">
        <v>-5</v>
      </c>
      <c r="G5087">
        <v>-2</v>
      </c>
      <c r="H5087" s="2">
        <f>H5086+$H$2*(Table1[[#This Row],[debug'[0']]]-H5086)</f>
        <v>-0.68105277004022735</v>
      </c>
    </row>
    <row r="5088" spans="1:8" x14ac:dyDescent="0.25">
      <c r="A5088">
        <v>10164</v>
      </c>
      <c r="B5088">
        <v>-6</v>
      </c>
      <c r="C5088">
        <v>-1</v>
      </c>
      <c r="D5088">
        <v>-3</v>
      </c>
      <c r="E5088">
        <v>0</v>
      </c>
      <c r="F5088">
        <v>-5</v>
      </c>
      <c r="G5088">
        <v>-2</v>
      </c>
      <c r="H5088" s="2">
        <f>H5087+$H$2*(Table1[[#This Row],[debug'[0']]]-H5087)</f>
        <v>-1.1823517363144294</v>
      </c>
    </row>
    <row r="5089" spans="1:8" x14ac:dyDescent="0.25">
      <c r="A5089">
        <v>10166</v>
      </c>
      <c r="B5089">
        <v>-6</v>
      </c>
      <c r="C5089">
        <v>0</v>
      </c>
      <c r="D5089">
        <v>-2</v>
      </c>
      <c r="E5089">
        <v>-1</v>
      </c>
      <c r="F5089">
        <v>-5</v>
      </c>
      <c r="G5089">
        <v>-2</v>
      </c>
      <c r="H5089" s="2">
        <f>H5088+$H$2*(Table1[[#This Row],[debug'[0']]]-H5088)</f>
        <v>-1.6364043880976555</v>
      </c>
    </row>
    <row r="5090" spans="1:8" x14ac:dyDescent="0.25">
      <c r="A5090">
        <v>10168</v>
      </c>
      <c r="B5090">
        <v>-5</v>
      </c>
      <c r="C5090">
        <v>2</v>
      </c>
      <c r="D5090">
        <v>0</v>
      </c>
      <c r="E5090">
        <v>-1</v>
      </c>
      <c r="F5090">
        <v>-5</v>
      </c>
      <c r="G5090">
        <v>-2</v>
      </c>
      <c r="H5090" s="2">
        <f>H5089+$H$2*(Table1[[#This Row],[debug'[0']]]-H5089)</f>
        <v>-1.9534158060176336</v>
      </c>
    </row>
    <row r="5091" spans="1:8" x14ac:dyDescent="0.25">
      <c r="A5091">
        <v>10170</v>
      </c>
      <c r="B5091">
        <v>1</v>
      </c>
      <c r="C5091">
        <v>2</v>
      </c>
      <c r="D5091">
        <v>2</v>
      </c>
      <c r="E5091">
        <v>-1</v>
      </c>
      <c r="F5091">
        <v>-5</v>
      </c>
      <c r="G5091">
        <v>-2</v>
      </c>
      <c r="H5091" s="2">
        <f>H5090+$H$2*(Table1[[#This Row],[debug'[0']]]-H5090)</f>
        <v>-1.6750629240422044</v>
      </c>
    </row>
    <row r="5092" spans="1:8" x14ac:dyDescent="0.25">
      <c r="A5092">
        <v>10172</v>
      </c>
      <c r="B5092">
        <v>4</v>
      </c>
      <c r="C5092">
        <v>3</v>
      </c>
      <c r="D5092">
        <v>4</v>
      </c>
      <c r="E5092">
        <v>-1</v>
      </c>
      <c r="F5092">
        <v>-5</v>
      </c>
      <c r="G5092">
        <v>-2</v>
      </c>
      <c r="H5092" s="2">
        <f>H5091+$H$2*(Table1[[#This Row],[debug'[0']]]-H5091)</f>
        <v>-1.1402008443172804</v>
      </c>
    </row>
    <row r="5093" spans="1:8" x14ac:dyDescent="0.25">
      <c r="A5093">
        <v>10174</v>
      </c>
      <c r="B5093">
        <v>6</v>
      </c>
      <c r="C5093">
        <v>4</v>
      </c>
      <c r="D5093">
        <v>4</v>
      </c>
      <c r="E5093">
        <v>-1</v>
      </c>
      <c r="F5093">
        <v>-5</v>
      </c>
      <c r="G5093">
        <v>-2</v>
      </c>
      <c r="H5093" s="2">
        <f>H5092+$H$2*(Table1[[#This Row],[debug'[0']]]-H5092)</f>
        <v>-0.4672527687873963</v>
      </c>
    </row>
    <row r="5094" spans="1:8" x14ac:dyDescent="0.25">
      <c r="A5094">
        <v>10176</v>
      </c>
      <c r="B5094">
        <v>5</v>
      </c>
      <c r="C5094">
        <v>5</v>
      </c>
      <c r="D5094">
        <v>3</v>
      </c>
      <c r="E5094">
        <v>-1</v>
      </c>
      <c r="F5094">
        <v>-4</v>
      </c>
      <c r="G5094">
        <v>-2</v>
      </c>
      <c r="H5094" s="2">
        <f>H5093+$H$2*(Table1[[#This Row],[debug'[0']]]-H5093)</f>
        <v>4.8023665224831924E-2</v>
      </c>
    </row>
    <row r="5095" spans="1:8" x14ac:dyDescent="0.25">
      <c r="A5095">
        <v>10178</v>
      </c>
      <c r="B5095">
        <v>3</v>
      </c>
      <c r="C5095">
        <v>5</v>
      </c>
      <c r="D5095">
        <v>3</v>
      </c>
      <c r="E5095">
        <v>-1</v>
      </c>
      <c r="F5095">
        <v>-4</v>
      </c>
      <c r="G5095">
        <v>-2</v>
      </c>
      <c r="H5095" s="2">
        <f>H5094+$H$2*(Table1[[#This Row],[debug'[0']]]-H5094)</f>
        <v>0.32624088023184966</v>
      </c>
    </row>
    <row r="5096" spans="1:8" x14ac:dyDescent="0.25">
      <c r="A5096">
        <v>10180</v>
      </c>
      <c r="B5096">
        <v>1</v>
      </c>
      <c r="C5096">
        <v>5</v>
      </c>
      <c r="D5096">
        <v>3</v>
      </c>
      <c r="E5096">
        <v>-1</v>
      </c>
      <c r="F5096">
        <v>-4</v>
      </c>
      <c r="G5096">
        <v>-2</v>
      </c>
      <c r="H5096" s="2">
        <f>H5095+$H$2*(Table1[[#This Row],[debug'[0']]]-H5095)</f>
        <v>0.38974118126043206</v>
      </c>
    </row>
    <row r="5097" spans="1:8" x14ac:dyDescent="0.25">
      <c r="A5097">
        <v>10182</v>
      </c>
      <c r="B5097">
        <v>-1</v>
      </c>
      <c r="C5097">
        <v>3</v>
      </c>
      <c r="D5097">
        <v>4</v>
      </c>
      <c r="E5097">
        <v>-1</v>
      </c>
      <c r="F5097">
        <v>-3</v>
      </c>
      <c r="G5097">
        <v>-2</v>
      </c>
      <c r="H5097" s="2">
        <f>H5096+$H$2*(Table1[[#This Row],[debug'[0']]]-H5096)</f>
        <v>0.25876116069726285</v>
      </c>
    </row>
    <row r="5098" spans="1:8" x14ac:dyDescent="0.25">
      <c r="A5098">
        <v>10184</v>
      </c>
      <c r="B5098">
        <v>2</v>
      </c>
      <c r="C5098">
        <v>3</v>
      </c>
      <c r="D5098">
        <v>3</v>
      </c>
      <c r="E5098">
        <v>0</v>
      </c>
      <c r="F5098">
        <v>-3</v>
      </c>
      <c r="G5098">
        <v>-2</v>
      </c>
      <c r="H5098" s="2">
        <f>H5097+$H$2*(Table1[[#This Row],[debug'[0']]]-H5097)</f>
        <v>0.42286905506822375</v>
      </c>
    </row>
    <row r="5099" spans="1:8" x14ac:dyDescent="0.25">
      <c r="A5099">
        <v>10186</v>
      </c>
      <c r="B5099">
        <v>3</v>
      </c>
      <c r="C5099">
        <v>2</v>
      </c>
      <c r="D5099">
        <v>2</v>
      </c>
      <c r="E5099">
        <v>0</v>
      </c>
      <c r="F5099">
        <v>-2</v>
      </c>
      <c r="G5099">
        <v>-2</v>
      </c>
      <c r="H5099" s="2">
        <f>H5098+$H$2*(Table1[[#This Row],[debug'[0']]]-H5098)</f>
        <v>0.66575792438632142</v>
      </c>
    </row>
    <row r="5100" spans="1:8" x14ac:dyDescent="0.25">
      <c r="A5100">
        <v>10188</v>
      </c>
      <c r="B5100">
        <v>7</v>
      </c>
      <c r="C5100">
        <v>1</v>
      </c>
      <c r="D5100">
        <v>0</v>
      </c>
      <c r="E5100">
        <v>0</v>
      </c>
      <c r="F5100">
        <v>-2</v>
      </c>
      <c r="G5100">
        <v>-2</v>
      </c>
      <c r="H5100" s="2">
        <f>H5099+$H$2*(Table1[[#This Row],[debug'[0']]]-H5099)</f>
        <v>1.2627461755105402</v>
      </c>
    </row>
    <row r="5101" spans="1:8" x14ac:dyDescent="0.25">
      <c r="A5101">
        <v>10190</v>
      </c>
      <c r="B5101">
        <v>5</v>
      </c>
      <c r="C5101">
        <v>0</v>
      </c>
      <c r="D5101">
        <v>0</v>
      </c>
      <c r="E5101">
        <v>0</v>
      </c>
      <c r="F5101">
        <v>-1</v>
      </c>
      <c r="G5101">
        <v>-2</v>
      </c>
      <c r="H5101" s="2">
        <f>H5100+$H$2*(Table1[[#This Row],[debug'[0']]]-H5100)</f>
        <v>1.6149740502990335</v>
      </c>
    </row>
    <row r="5102" spans="1:8" x14ac:dyDescent="0.25">
      <c r="A5102">
        <v>10192</v>
      </c>
      <c r="B5102">
        <v>2</v>
      </c>
      <c r="C5102">
        <v>1</v>
      </c>
      <c r="D5102">
        <v>-1</v>
      </c>
      <c r="E5102">
        <v>0</v>
      </c>
      <c r="F5102">
        <v>-1</v>
      </c>
      <c r="G5102">
        <v>-1</v>
      </c>
      <c r="H5102" s="2">
        <f>H5101+$H$2*(Table1[[#This Row],[debug'[0']]]-H5101)</f>
        <v>1.6512618911496932</v>
      </c>
    </row>
    <row r="5103" spans="1:8" x14ac:dyDescent="0.25">
      <c r="A5103">
        <v>10194</v>
      </c>
      <c r="B5103">
        <v>-3</v>
      </c>
      <c r="C5103">
        <v>2</v>
      </c>
      <c r="D5103">
        <v>-2</v>
      </c>
      <c r="E5103">
        <v>1</v>
      </c>
      <c r="F5103">
        <v>0</v>
      </c>
      <c r="G5103">
        <v>-1</v>
      </c>
      <c r="H5103" s="2">
        <f>H5102+$H$2*(Table1[[#This Row],[debug'[0']]]-H5102)</f>
        <v>1.212890785534952</v>
      </c>
    </row>
    <row r="5104" spans="1:8" x14ac:dyDescent="0.25">
      <c r="A5104">
        <v>10196</v>
      </c>
      <c r="B5104">
        <v>-4</v>
      </c>
      <c r="C5104">
        <v>2</v>
      </c>
      <c r="D5104">
        <v>-4</v>
      </c>
      <c r="E5104">
        <v>1</v>
      </c>
      <c r="F5104">
        <v>0</v>
      </c>
      <c r="G5104">
        <v>-1</v>
      </c>
      <c r="H5104" s="2">
        <f>H5103+$H$2*(Table1[[#This Row],[debug'[0']]]-H5103)</f>
        <v>0.72158740366087604</v>
      </c>
    </row>
    <row r="5105" spans="1:8" x14ac:dyDescent="0.25">
      <c r="A5105">
        <v>10198</v>
      </c>
      <c r="B5105">
        <v>-4</v>
      </c>
      <c r="C5105">
        <v>3</v>
      </c>
      <c r="D5105">
        <v>-4</v>
      </c>
      <c r="E5105">
        <v>1</v>
      </c>
      <c r="F5105">
        <v>0</v>
      </c>
      <c r="G5105">
        <v>-1</v>
      </c>
      <c r="H5105" s="2">
        <f>H5104+$H$2*(Table1[[#This Row],[debug'[0']]]-H5104)</f>
        <v>0.27658827464218266</v>
      </c>
    </row>
    <row r="5106" spans="1:8" x14ac:dyDescent="0.25">
      <c r="A5106">
        <v>10200</v>
      </c>
      <c r="B5106">
        <v>0</v>
      </c>
      <c r="C5106">
        <v>4</v>
      </c>
      <c r="D5106">
        <v>-4</v>
      </c>
      <c r="E5106">
        <v>2</v>
      </c>
      <c r="F5106">
        <v>1</v>
      </c>
      <c r="G5106">
        <v>-1</v>
      </c>
      <c r="H5106" s="2">
        <f>H5105+$H$2*(Table1[[#This Row],[debug'[0']]]-H5105)</f>
        <v>0.25052044389163397</v>
      </c>
    </row>
    <row r="5107" spans="1:8" x14ac:dyDescent="0.25">
      <c r="A5107">
        <v>10202</v>
      </c>
      <c r="B5107">
        <v>0</v>
      </c>
      <c r="C5107">
        <v>5</v>
      </c>
      <c r="D5107">
        <v>-5</v>
      </c>
      <c r="E5107">
        <v>1</v>
      </c>
      <c r="F5107">
        <v>1</v>
      </c>
      <c r="G5107">
        <v>-1</v>
      </c>
      <c r="H5107" s="2">
        <f>H5106+$H$2*(Table1[[#This Row],[debug'[0']]]-H5106)</f>
        <v>0.22690944830851364</v>
      </c>
    </row>
    <row r="5108" spans="1:8" x14ac:dyDescent="0.25">
      <c r="A5108">
        <v>10204</v>
      </c>
      <c r="B5108">
        <v>2</v>
      </c>
      <c r="C5108">
        <v>5</v>
      </c>
      <c r="D5108">
        <v>-6</v>
      </c>
      <c r="E5108">
        <v>1</v>
      </c>
      <c r="F5108">
        <v>2</v>
      </c>
      <c r="G5108">
        <v>-1</v>
      </c>
      <c r="H5108" s="2">
        <f>H5107+$H$2*(Table1[[#This Row],[debug'[0']]]-H5107)</f>
        <v>0.39401929584881701</v>
      </c>
    </row>
    <row r="5109" spans="1:8" x14ac:dyDescent="0.25">
      <c r="A5109">
        <v>10206</v>
      </c>
      <c r="B5109">
        <v>1</v>
      </c>
      <c r="C5109">
        <v>5</v>
      </c>
      <c r="D5109">
        <v>-5</v>
      </c>
      <c r="E5109">
        <v>1</v>
      </c>
      <c r="F5109">
        <v>2</v>
      </c>
      <c r="G5109">
        <v>-1</v>
      </c>
      <c r="H5109" s="2">
        <f>H5108+$H$2*(Table1[[#This Row],[debug'[0']]]-H5108)</f>
        <v>0.45113163170017279</v>
      </c>
    </row>
    <row r="5110" spans="1:8" x14ac:dyDescent="0.25">
      <c r="A5110">
        <v>10208</v>
      </c>
      <c r="B5110">
        <v>-2</v>
      </c>
      <c r="C5110">
        <v>4</v>
      </c>
      <c r="D5110">
        <v>-4</v>
      </c>
      <c r="E5110">
        <v>1</v>
      </c>
      <c r="F5110">
        <v>2</v>
      </c>
      <c r="G5110">
        <v>-1</v>
      </c>
      <c r="H5110" s="2">
        <f>H5109+$H$2*(Table1[[#This Row],[debug'[0']]]-H5109)</f>
        <v>0.22011791788624804</v>
      </c>
    </row>
    <row r="5111" spans="1:8" x14ac:dyDescent="0.25">
      <c r="A5111">
        <v>10210</v>
      </c>
      <c r="B5111">
        <v>-3</v>
      </c>
      <c r="C5111">
        <v>3</v>
      </c>
      <c r="D5111">
        <v>-3</v>
      </c>
      <c r="E5111">
        <v>1</v>
      </c>
      <c r="F5111">
        <v>2</v>
      </c>
      <c r="G5111">
        <v>-1</v>
      </c>
      <c r="H5111" s="2">
        <f>H5110+$H$2*(Table1[[#This Row],[debug'[0']]]-H5110)</f>
        <v>-8.3371045949480888E-2</v>
      </c>
    </row>
    <row r="5112" spans="1:8" x14ac:dyDescent="0.25">
      <c r="A5112">
        <v>10212</v>
      </c>
      <c r="B5112">
        <v>-6</v>
      </c>
      <c r="C5112">
        <v>3</v>
      </c>
      <c r="D5112">
        <v>-3</v>
      </c>
      <c r="E5112">
        <v>0</v>
      </c>
      <c r="F5112">
        <v>2</v>
      </c>
      <c r="G5112">
        <v>-1</v>
      </c>
      <c r="H5112" s="2">
        <f>H5111+$H$2*(Table1[[#This Row],[debug'[0']]]-H5111)</f>
        <v>-0.64100018763133393</v>
      </c>
    </row>
    <row r="5113" spans="1:8" x14ac:dyDescent="0.25">
      <c r="A5113">
        <v>10214</v>
      </c>
      <c r="B5113">
        <v>-4</v>
      </c>
      <c r="C5113">
        <v>4</v>
      </c>
      <c r="D5113">
        <v>-2</v>
      </c>
      <c r="E5113">
        <v>0</v>
      </c>
      <c r="F5113">
        <v>3</v>
      </c>
      <c r="G5113">
        <v>-1</v>
      </c>
      <c r="H5113" s="2">
        <f>H5112+$H$2*(Table1[[#This Row],[debug'[0']]]-H5112)</f>
        <v>-0.9575784616497407</v>
      </c>
    </row>
    <row r="5114" spans="1:8" x14ac:dyDescent="0.25">
      <c r="A5114">
        <v>10216</v>
      </c>
      <c r="B5114">
        <v>-1</v>
      </c>
      <c r="C5114">
        <v>3</v>
      </c>
      <c r="D5114">
        <v>-1</v>
      </c>
      <c r="E5114">
        <v>0</v>
      </c>
      <c r="F5114">
        <v>3</v>
      </c>
      <c r="G5114">
        <v>-1</v>
      </c>
      <c r="H5114" s="2">
        <f>H5113+$H$2*(Table1[[#This Row],[debug'[0']]]-H5113)</f>
        <v>-0.96157659744679524</v>
      </c>
    </row>
    <row r="5115" spans="1:8" x14ac:dyDescent="0.25">
      <c r="A5115">
        <v>10218</v>
      </c>
      <c r="B5115">
        <v>7</v>
      </c>
      <c r="C5115">
        <v>2</v>
      </c>
      <c r="D5115">
        <v>2</v>
      </c>
      <c r="E5115">
        <v>1</v>
      </c>
      <c r="F5115">
        <v>3</v>
      </c>
      <c r="G5115">
        <v>-1</v>
      </c>
      <c r="H5115" s="2">
        <f>H5114+$H$2*(Table1[[#This Row],[debug'[0']]]-H5114)</f>
        <v>-0.21121568096085708</v>
      </c>
    </row>
    <row r="5116" spans="1:8" x14ac:dyDescent="0.25">
      <c r="A5116">
        <v>10220</v>
      </c>
      <c r="B5116">
        <v>9</v>
      </c>
      <c r="C5116">
        <v>0</v>
      </c>
      <c r="D5116">
        <v>2</v>
      </c>
      <c r="E5116">
        <v>0</v>
      </c>
      <c r="F5116">
        <v>2</v>
      </c>
      <c r="G5116">
        <v>-1</v>
      </c>
      <c r="H5116" s="2">
        <f>H5115+$H$2*(Table1[[#This Row],[debug'[0']]]-H5115)</f>
        <v>0.65692094445727478</v>
      </c>
    </row>
    <row r="5117" spans="1:8" x14ac:dyDescent="0.25">
      <c r="A5117">
        <v>10222</v>
      </c>
      <c r="B5117">
        <v>8</v>
      </c>
      <c r="C5117">
        <v>0</v>
      </c>
      <c r="D5117">
        <v>1</v>
      </c>
      <c r="E5117">
        <v>0</v>
      </c>
      <c r="F5117">
        <v>3</v>
      </c>
      <c r="G5117">
        <v>-1</v>
      </c>
      <c r="H5117" s="2">
        <f>H5116+$H$2*(Table1[[#This Row],[debug'[0']]]-H5116)</f>
        <v>1.3489898409259378</v>
      </c>
    </row>
    <row r="5118" spans="1:8" x14ac:dyDescent="0.25">
      <c r="A5118">
        <v>10224</v>
      </c>
      <c r="B5118">
        <v>3</v>
      </c>
      <c r="C5118">
        <v>-1</v>
      </c>
      <c r="D5118">
        <v>3</v>
      </c>
      <c r="E5118">
        <v>0</v>
      </c>
      <c r="F5118">
        <v>2</v>
      </c>
      <c r="G5118">
        <v>-1</v>
      </c>
      <c r="H5118" s="2">
        <f>H5117+$H$2*(Table1[[#This Row],[debug'[0']]]-H5117)</f>
        <v>1.5045938825284135</v>
      </c>
    </row>
    <row r="5119" spans="1:8" x14ac:dyDescent="0.25">
      <c r="A5119">
        <v>10226</v>
      </c>
      <c r="B5119">
        <v>3</v>
      </c>
      <c r="C5119">
        <v>-1</v>
      </c>
      <c r="D5119">
        <v>3</v>
      </c>
      <c r="E5119">
        <v>0</v>
      </c>
      <c r="F5119">
        <v>2</v>
      </c>
      <c r="G5119">
        <v>-1</v>
      </c>
      <c r="H5119" s="2">
        <f>H5118+$H$2*(Table1[[#This Row],[debug'[0']]]-H5118)</f>
        <v>1.6455325887118726</v>
      </c>
    </row>
    <row r="5120" spans="1:8" x14ac:dyDescent="0.25">
      <c r="A5120">
        <v>10228</v>
      </c>
      <c r="B5120">
        <v>2</v>
      </c>
      <c r="C5120">
        <v>-2</v>
      </c>
      <c r="D5120">
        <v>3</v>
      </c>
      <c r="E5120">
        <v>1</v>
      </c>
      <c r="F5120">
        <v>2</v>
      </c>
      <c r="G5120">
        <v>-1</v>
      </c>
      <c r="H5120" s="2">
        <f>H5119+$H$2*(Table1[[#This Row],[debug'[0']]]-H5119)</f>
        <v>1.6789403551690658</v>
      </c>
    </row>
    <row r="5121" spans="1:8" x14ac:dyDescent="0.25">
      <c r="A5121">
        <v>10230</v>
      </c>
      <c r="B5121">
        <v>4</v>
      </c>
      <c r="C5121">
        <v>-2</v>
      </c>
      <c r="D5121">
        <v>2</v>
      </c>
      <c r="E5121">
        <v>1</v>
      </c>
      <c r="F5121">
        <v>2</v>
      </c>
      <c r="G5121">
        <v>-1</v>
      </c>
      <c r="H5121" s="2">
        <f>H5120+$H$2*(Table1[[#This Row],[debug'[0']]]-H5120)</f>
        <v>1.8976950730314037</v>
      </c>
    </row>
    <row r="5122" spans="1:8" x14ac:dyDescent="0.25">
      <c r="A5122">
        <v>10232</v>
      </c>
      <c r="B5122">
        <v>6</v>
      </c>
      <c r="C5122">
        <v>-3</v>
      </c>
      <c r="D5122">
        <v>2</v>
      </c>
      <c r="E5122">
        <v>2</v>
      </c>
      <c r="F5122">
        <v>2</v>
      </c>
      <c r="G5122">
        <v>-1</v>
      </c>
      <c r="H5122" s="2">
        <f>H5121+$H$2*(Table1[[#This Row],[debug'[0']]]-H5121)</f>
        <v>2.2843282036718962</v>
      </c>
    </row>
    <row r="5123" spans="1:8" x14ac:dyDescent="0.25">
      <c r="A5123">
        <v>10234</v>
      </c>
      <c r="B5123">
        <v>9</v>
      </c>
      <c r="C5123">
        <v>-3</v>
      </c>
      <c r="D5123">
        <v>1</v>
      </c>
      <c r="E5123">
        <v>2</v>
      </c>
      <c r="F5123">
        <v>2</v>
      </c>
      <c r="G5123">
        <v>-1</v>
      </c>
      <c r="H5123" s="2">
        <f>H5122+$H$2*(Table1[[#This Row],[debug'[0']]]-H5122)</f>
        <v>2.9172653590498325</v>
      </c>
    </row>
    <row r="5124" spans="1:8" x14ac:dyDescent="0.25">
      <c r="A5124">
        <v>10236</v>
      </c>
      <c r="B5124">
        <v>8</v>
      </c>
      <c r="C5124">
        <v>-2</v>
      </c>
      <c r="D5124">
        <v>-1</v>
      </c>
      <c r="E5124">
        <v>2</v>
      </c>
      <c r="F5124">
        <v>2</v>
      </c>
      <c r="G5124">
        <v>-1</v>
      </c>
      <c r="H5124" s="2">
        <f>H5123+$H$2*(Table1[[#This Row],[debug'[0']]]-H5123)</f>
        <v>3.3963018132944947</v>
      </c>
    </row>
    <row r="5125" spans="1:8" x14ac:dyDescent="0.25">
      <c r="A5125">
        <v>10238</v>
      </c>
      <c r="B5125">
        <v>6</v>
      </c>
      <c r="C5125">
        <v>-1</v>
      </c>
      <c r="D5125">
        <v>-1</v>
      </c>
      <c r="E5125">
        <v>2</v>
      </c>
      <c r="F5125">
        <v>2</v>
      </c>
      <c r="G5125">
        <v>-1</v>
      </c>
      <c r="H5125" s="2">
        <f>H5124+$H$2*(Table1[[#This Row],[debug'[0']]]-H5124)</f>
        <v>3.6416945861600669</v>
      </c>
    </row>
    <row r="5126" spans="1:8" x14ac:dyDescent="0.25">
      <c r="A5126">
        <v>10240</v>
      </c>
      <c r="B5126">
        <v>2</v>
      </c>
      <c r="C5126">
        <v>-1</v>
      </c>
      <c r="D5126">
        <v>0</v>
      </c>
      <c r="E5126">
        <v>3</v>
      </c>
      <c r="F5126">
        <v>2</v>
      </c>
      <c r="G5126">
        <v>-1</v>
      </c>
      <c r="H5126" s="2">
        <f>H5125+$H$2*(Table1[[#This Row],[debug'[0']]]-H5125)</f>
        <v>3.4869685166205087</v>
      </c>
    </row>
    <row r="5127" spans="1:8" x14ac:dyDescent="0.25">
      <c r="A5127">
        <v>10242</v>
      </c>
      <c r="B5127">
        <v>-1</v>
      </c>
      <c r="C5127">
        <v>0</v>
      </c>
      <c r="D5127">
        <v>-1</v>
      </c>
      <c r="E5127">
        <v>3</v>
      </c>
      <c r="F5127">
        <v>1</v>
      </c>
      <c r="G5127">
        <v>-1</v>
      </c>
      <c r="H5127" s="2">
        <f>H5126+$H$2*(Table1[[#This Row],[debug'[0']]]-H5126)</f>
        <v>3.064081696759398</v>
      </c>
    </row>
    <row r="5128" spans="1:8" x14ac:dyDescent="0.25">
      <c r="A5128">
        <v>10244</v>
      </c>
      <c r="B5128">
        <v>-2</v>
      </c>
      <c r="C5128">
        <v>-1</v>
      </c>
      <c r="D5128">
        <v>-2</v>
      </c>
      <c r="E5128">
        <v>3</v>
      </c>
      <c r="F5128">
        <v>1</v>
      </c>
      <c r="G5128">
        <v>-1</v>
      </c>
      <c r="H5128" s="2">
        <f>H5127+$H$2*(Table1[[#This Row],[debug'[0']]]-H5127)</f>
        <v>2.5868032410878623</v>
      </c>
    </row>
    <row r="5129" spans="1:8" x14ac:dyDescent="0.25">
      <c r="A5129">
        <v>10246</v>
      </c>
      <c r="B5129">
        <v>-4</v>
      </c>
      <c r="C5129">
        <v>0</v>
      </c>
      <c r="D5129">
        <v>-2</v>
      </c>
      <c r="E5129">
        <v>3</v>
      </c>
      <c r="F5129">
        <v>1</v>
      </c>
      <c r="G5129">
        <v>-1</v>
      </c>
      <c r="H5129" s="2">
        <f>H5128+$H$2*(Table1[[#This Row],[debug'[0']]]-H5128)</f>
        <v>1.9660116609025704</v>
      </c>
    </row>
    <row r="5130" spans="1:8" x14ac:dyDescent="0.25">
      <c r="A5130">
        <v>10248</v>
      </c>
      <c r="B5130">
        <v>-2</v>
      </c>
      <c r="C5130">
        <v>1</v>
      </c>
      <c r="D5130">
        <v>-2</v>
      </c>
      <c r="E5130">
        <v>3</v>
      </c>
      <c r="F5130">
        <v>1</v>
      </c>
      <c r="G5130">
        <v>-1</v>
      </c>
      <c r="H5130" s="2">
        <f>H5129+$H$2*(Table1[[#This Row],[debug'[0']]]-H5129)</f>
        <v>1.5922238679642813</v>
      </c>
    </row>
    <row r="5131" spans="1:8" x14ac:dyDescent="0.25">
      <c r="A5131">
        <v>10250</v>
      </c>
      <c r="B5131">
        <v>1</v>
      </c>
      <c r="C5131">
        <v>3</v>
      </c>
      <c r="D5131">
        <v>-4</v>
      </c>
      <c r="E5131">
        <v>3</v>
      </c>
      <c r="F5131">
        <v>1</v>
      </c>
      <c r="G5131">
        <v>-1</v>
      </c>
      <c r="H5131" s="2">
        <f>H5130+$H$2*(Table1[[#This Row],[debug'[0']]]-H5130)</f>
        <v>1.5364080833779679</v>
      </c>
    </row>
    <row r="5132" spans="1:8" x14ac:dyDescent="0.25">
      <c r="A5132">
        <v>10252</v>
      </c>
      <c r="B5132">
        <v>1</v>
      </c>
      <c r="C5132">
        <v>2</v>
      </c>
      <c r="D5132">
        <v>-4</v>
      </c>
      <c r="E5132">
        <v>3</v>
      </c>
      <c r="F5132">
        <v>1</v>
      </c>
      <c r="G5132">
        <v>-1</v>
      </c>
      <c r="H5132" s="2">
        <f>H5131+$H$2*(Table1[[#This Row],[debug'[0']]]-H5131)</f>
        <v>1.4858528125559758</v>
      </c>
    </row>
    <row r="5133" spans="1:8" x14ac:dyDescent="0.25">
      <c r="A5133">
        <v>10254</v>
      </c>
      <c r="B5133">
        <v>-2</v>
      </c>
      <c r="C5133">
        <v>2</v>
      </c>
      <c r="D5133">
        <v>-3</v>
      </c>
      <c r="E5133">
        <v>2</v>
      </c>
      <c r="F5133">
        <v>1</v>
      </c>
      <c r="G5133">
        <v>-1</v>
      </c>
      <c r="H5133" s="2">
        <f>H5132+$H$2*(Table1[[#This Row],[debug'[0']]]-H5132)</f>
        <v>1.1573189249333407</v>
      </c>
    </row>
    <row r="5134" spans="1:8" x14ac:dyDescent="0.25">
      <c r="A5134">
        <v>10256</v>
      </c>
      <c r="B5134">
        <v>-4</v>
      </c>
      <c r="C5134">
        <v>2</v>
      </c>
      <c r="D5134">
        <v>-3</v>
      </c>
      <c r="E5134">
        <v>2</v>
      </c>
      <c r="F5134">
        <v>0</v>
      </c>
      <c r="G5134">
        <v>-1</v>
      </c>
      <c r="H5134" s="2">
        <f>H5133+$H$2*(Table1[[#This Row],[debug'[0']]]-H5133)</f>
        <v>0.67125306752963487</v>
      </c>
    </row>
    <row r="5135" spans="1:8" x14ac:dyDescent="0.25">
      <c r="A5135">
        <v>10258</v>
      </c>
      <c r="B5135">
        <v>-4</v>
      </c>
      <c r="C5135">
        <v>2</v>
      </c>
      <c r="D5135">
        <v>-3</v>
      </c>
      <c r="E5135">
        <v>2</v>
      </c>
      <c r="F5135">
        <v>0</v>
      </c>
      <c r="G5135">
        <v>-1</v>
      </c>
      <c r="H5135" s="2">
        <f>H5134+$H$2*(Table1[[#This Row],[debug'[0']]]-H5134)</f>
        <v>0.23099783792933826</v>
      </c>
    </row>
    <row r="5136" spans="1:8" x14ac:dyDescent="0.25">
      <c r="A5136">
        <v>10260</v>
      </c>
      <c r="B5136">
        <v>0</v>
      </c>
      <c r="C5136">
        <v>3</v>
      </c>
      <c r="D5136">
        <v>-2</v>
      </c>
      <c r="E5136">
        <v>2</v>
      </c>
      <c r="F5136">
        <v>0</v>
      </c>
      <c r="G5136">
        <v>-1</v>
      </c>
      <c r="H5136" s="2">
        <f>H5135+$H$2*(Table1[[#This Row],[debug'[0']]]-H5135)</f>
        <v>0.20922680461032023</v>
      </c>
    </row>
    <row r="5137" spans="1:8" x14ac:dyDescent="0.25">
      <c r="A5137">
        <v>10262</v>
      </c>
      <c r="B5137">
        <v>3</v>
      </c>
      <c r="C5137">
        <v>3</v>
      </c>
      <c r="D5137">
        <v>-2</v>
      </c>
      <c r="E5137">
        <v>2</v>
      </c>
      <c r="F5137">
        <v>0</v>
      </c>
      <c r="G5137">
        <v>-1</v>
      </c>
      <c r="H5137" s="2">
        <f>H5136+$H$2*(Table1[[#This Row],[debug'[0']]]-H5136)</f>
        <v>0.47225098166446611</v>
      </c>
    </row>
    <row r="5138" spans="1:8" x14ac:dyDescent="0.25">
      <c r="A5138">
        <v>10264</v>
      </c>
      <c r="B5138">
        <v>4</v>
      </c>
      <c r="C5138">
        <v>2</v>
      </c>
      <c r="D5138">
        <v>-2</v>
      </c>
      <c r="E5138">
        <v>1</v>
      </c>
      <c r="F5138">
        <v>0</v>
      </c>
      <c r="G5138">
        <v>-1</v>
      </c>
      <c r="H5138" s="2">
        <f>H5137+$H$2*(Table1[[#This Row],[debug'[0']]]-H5137)</f>
        <v>0.8047334936558117</v>
      </c>
    </row>
    <row r="5139" spans="1:8" x14ac:dyDescent="0.25">
      <c r="A5139">
        <v>10266</v>
      </c>
      <c r="B5139">
        <v>5</v>
      </c>
      <c r="C5139">
        <v>3</v>
      </c>
      <c r="D5139">
        <v>-2</v>
      </c>
      <c r="E5139">
        <v>1</v>
      </c>
      <c r="F5139">
        <v>0</v>
      </c>
      <c r="G5139">
        <v>-1</v>
      </c>
      <c r="H5139" s="2">
        <f>H5138+$H$2*(Table1[[#This Row],[debug'[0']]]-H5138)</f>
        <v>1.2001280467412783</v>
      </c>
    </row>
    <row r="5140" spans="1:8" x14ac:dyDescent="0.25">
      <c r="A5140">
        <v>10268</v>
      </c>
      <c r="B5140">
        <v>6</v>
      </c>
      <c r="C5140">
        <v>1</v>
      </c>
      <c r="D5140">
        <v>-2</v>
      </c>
      <c r="E5140">
        <v>1</v>
      </c>
      <c r="F5140">
        <v>0</v>
      </c>
      <c r="G5140">
        <v>-1</v>
      </c>
      <c r="H5140" s="2">
        <f>H5139+$H$2*(Table1[[#This Row],[debug'[0']]]-H5139)</f>
        <v>1.6525053207371569</v>
      </c>
    </row>
    <row r="5141" spans="1:8" x14ac:dyDescent="0.25">
      <c r="A5141">
        <v>10270</v>
      </c>
      <c r="B5141">
        <v>6</v>
      </c>
      <c r="C5141">
        <v>1</v>
      </c>
      <c r="D5141">
        <v>-1</v>
      </c>
      <c r="E5141">
        <v>1</v>
      </c>
      <c r="F5141">
        <v>0</v>
      </c>
      <c r="G5141">
        <v>-1</v>
      </c>
      <c r="H5141" s="2">
        <f>H5140+$H$2*(Table1[[#This Row],[debug'[0']]]-H5140)</f>
        <v>2.0622470411139426</v>
      </c>
    </row>
    <row r="5142" spans="1:8" x14ac:dyDescent="0.25">
      <c r="A5142">
        <v>10272</v>
      </c>
      <c r="B5142">
        <v>6</v>
      </c>
      <c r="C5142">
        <v>0</v>
      </c>
      <c r="D5142">
        <v>-1</v>
      </c>
      <c r="E5142">
        <v>1</v>
      </c>
      <c r="F5142">
        <v>0</v>
      </c>
      <c r="G5142">
        <v>-1</v>
      </c>
      <c r="H5142" s="2">
        <f>H5141+$H$2*(Table1[[#This Row],[debug'[0']]]-H5141)</f>
        <v>2.4333715141325798</v>
      </c>
    </row>
    <row r="5143" spans="1:8" x14ac:dyDescent="0.25">
      <c r="A5143">
        <v>10274</v>
      </c>
      <c r="B5143">
        <v>5</v>
      </c>
      <c r="C5143">
        <v>-1</v>
      </c>
      <c r="D5143">
        <v>-1</v>
      </c>
      <c r="E5143">
        <v>1</v>
      </c>
      <c r="F5143">
        <v>0</v>
      </c>
      <c r="G5143">
        <v>-1</v>
      </c>
      <c r="H5143" s="2">
        <f>H5142+$H$2*(Table1[[#This Row],[debug'[0']]]-H5142)</f>
        <v>2.6752705500034413</v>
      </c>
    </row>
    <row r="5144" spans="1:8" x14ac:dyDescent="0.25">
      <c r="A5144">
        <v>10276</v>
      </c>
      <c r="B5144">
        <v>5</v>
      </c>
      <c r="C5144">
        <v>-2</v>
      </c>
      <c r="D5144">
        <v>-1</v>
      </c>
      <c r="E5144">
        <v>1</v>
      </c>
      <c r="F5144">
        <v>0</v>
      </c>
      <c r="G5144">
        <v>-1</v>
      </c>
      <c r="H5144" s="2">
        <f>H5143+$H$2*(Table1[[#This Row],[debug'[0']]]-H5143)</f>
        <v>2.8943711388542321</v>
      </c>
    </row>
    <row r="5145" spans="1:8" x14ac:dyDescent="0.25">
      <c r="A5145">
        <v>10278</v>
      </c>
      <c r="B5145">
        <v>5</v>
      </c>
      <c r="C5145">
        <v>-3</v>
      </c>
      <c r="D5145">
        <v>-1</v>
      </c>
      <c r="E5145">
        <v>2</v>
      </c>
      <c r="F5145">
        <v>0</v>
      </c>
      <c r="G5145">
        <v>-1</v>
      </c>
      <c r="H5145" s="2">
        <f>H5144+$H$2*(Table1[[#This Row],[debug'[0']]]-H5144)</f>
        <v>3.0928219836950976</v>
      </c>
    </row>
    <row r="5146" spans="1:8" x14ac:dyDescent="0.25">
      <c r="A5146">
        <v>10280</v>
      </c>
      <c r="B5146">
        <v>6</v>
      </c>
      <c r="C5146">
        <v>-4</v>
      </c>
      <c r="D5146">
        <v>-2</v>
      </c>
      <c r="E5146">
        <v>2</v>
      </c>
      <c r="F5146">
        <v>0</v>
      </c>
      <c r="G5146">
        <v>-1</v>
      </c>
      <c r="H5146" s="2">
        <f>H5145+$H$2*(Table1[[#This Row],[debug'[0']]]-H5145)</f>
        <v>3.3668170566561346</v>
      </c>
    </row>
    <row r="5147" spans="1:8" x14ac:dyDescent="0.25">
      <c r="A5147">
        <v>10282</v>
      </c>
      <c r="B5147">
        <v>7</v>
      </c>
      <c r="C5147">
        <v>-5</v>
      </c>
      <c r="D5147">
        <v>-2</v>
      </c>
      <c r="E5147">
        <v>3</v>
      </c>
      <c r="F5147">
        <v>0</v>
      </c>
      <c r="G5147">
        <v>-1</v>
      </c>
      <c r="H5147" s="2">
        <f>H5146+$H$2*(Table1[[#This Row],[debug'[0']]]-H5146)</f>
        <v>3.7092364819748394</v>
      </c>
    </row>
    <row r="5148" spans="1:8" x14ac:dyDescent="0.25">
      <c r="A5148">
        <v>10284</v>
      </c>
      <c r="B5148">
        <v>7</v>
      </c>
      <c r="C5148">
        <v>-4</v>
      </c>
      <c r="D5148">
        <v>-3</v>
      </c>
      <c r="E5148">
        <v>3</v>
      </c>
      <c r="F5148">
        <v>0</v>
      </c>
      <c r="G5148">
        <v>-1</v>
      </c>
      <c r="H5148" s="2">
        <f>H5147+$H$2*(Table1[[#This Row],[debug'[0']]]-H5147)</f>
        <v>4.019383636762714</v>
      </c>
    </row>
    <row r="5149" spans="1:8" x14ac:dyDescent="0.25">
      <c r="A5149">
        <v>10286</v>
      </c>
      <c r="B5149">
        <v>6</v>
      </c>
      <c r="C5149">
        <v>-5</v>
      </c>
      <c r="D5149">
        <v>-4</v>
      </c>
      <c r="E5149">
        <v>3</v>
      </c>
      <c r="F5149">
        <v>0</v>
      </c>
      <c r="G5149">
        <v>-2</v>
      </c>
      <c r="H5149" s="2">
        <f>H5148+$H$2*(Table1[[#This Row],[debug'[0']]]-H5148)</f>
        <v>4.2060523312524936</v>
      </c>
    </row>
    <row r="5150" spans="1:8" x14ac:dyDescent="0.25">
      <c r="A5150">
        <v>10288</v>
      </c>
      <c r="B5150">
        <v>3</v>
      </c>
      <c r="C5150">
        <v>-5</v>
      </c>
      <c r="D5150">
        <v>-3</v>
      </c>
      <c r="E5150">
        <v>4</v>
      </c>
      <c r="F5150">
        <v>0</v>
      </c>
      <c r="G5150">
        <v>-2</v>
      </c>
      <c r="H5150" s="2">
        <f>H5149+$H$2*(Table1[[#This Row],[debug'[0']]]-H5149)</f>
        <v>4.0923845769412637</v>
      </c>
    </row>
    <row r="5151" spans="1:8" x14ac:dyDescent="0.25">
      <c r="A5151">
        <v>10290</v>
      </c>
      <c r="B5151">
        <v>-1</v>
      </c>
      <c r="C5151">
        <v>-5</v>
      </c>
      <c r="D5151">
        <v>-2</v>
      </c>
      <c r="E5151">
        <v>4</v>
      </c>
      <c r="F5151">
        <v>0</v>
      </c>
      <c r="G5151">
        <v>-2</v>
      </c>
      <c r="H5151" s="2">
        <f>H5150+$H$2*(Table1[[#This Row],[debug'[0']]]-H5150)</f>
        <v>3.6124386376560844</v>
      </c>
    </row>
    <row r="5152" spans="1:8" x14ac:dyDescent="0.25">
      <c r="A5152">
        <v>10292</v>
      </c>
      <c r="B5152">
        <v>-1</v>
      </c>
      <c r="C5152">
        <v>-4</v>
      </c>
      <c r="D5152">
        <v>-2</v>
      </c>
      <c r="E5152">
        <v>4</v>
      </c>
      <c r="F5152">
        <v>0</v>
      </c>
      <c r="G5152">
        <v>-2</v>
      </c>
      <c r="H5152" s="2">
        <f>H5151+$H$2*(Table1[[#This Row],[debug'[0']]]-H5151)</f>
        <v>3.1777265374802623</v>
      </c>
    </row>
    <row r="5153" spans="1:8" x14ac:dyDescent="0.25">
      <c r="A5153">
        <v>10294</v>
      </c>
      <c r="B5153">
        <v>1</v>
      </c>
      <c r="C5153">
        <v>-3</v>
      </c>
      <c r="D5153">
        <v>-2</v>
      </c>
      <c r="E5153">
        <v>4</v>
      </c>
      <c r="F5153">
        <v>0</v>
      </c>
      <c r="G5153">
        <v>-2</v>
      </c>
      <c r="H5153" s="2">
        <f>H5152+$H$2*(Table1[[#This Row],[debug'[0']]]-H5152)</f>
        <v>2.9724806467299967</v>
      </c>
    </row>
    <row r="5154" spans="1:8" x14ac:dyDescent="0.25">
      <c r="A5154">
        <v>10296</v>
      </c>
      <c r="B5154">
        <v>1</v>
      </c>
      <c r="C5154">
        <v>-2</v>
      </c>
      <c r="D5154">
        <v>-3</v>
      </c>
      <c r="E5154">
        <v>4</v>
      </c>
      <c r="F5154">
        <v>0</v>
      </c>
      <c r="G5154">
        <v>-2</v>
      </c>
      <c r="H5154" s="2">
        <f>H5153+$H$2*(Table1[[#This Row],[debug'[0']]]-H5153)</f>
        <v>2.7865787254565468</v>
      </c>
    </row>
    <row r="5155" spans="1:8" x14ac:dyDescent="0.25">
      <c r="A5155">
        <v>10298</v>
      </c>
      <c r="B5155">
        <v>0</v>
      </c>
      <c r="C5155">
        <v>-2</v>
      </c>
      <c r="D5155">
        <v>-2</v>
      </c>
      <c r="E5155">
        <v>4</v>
      </c>
      <c r="F5155">
        <v>-1</v>
      </c>
      <c r="G5155">
        <v>-2</v>
      </c>
      <c r="H5155" s="2">
        <f>H5154+$H$2*(Table1[[#This Row],[debug'[0']]]-H5154)</f>
        <v>2.5239498678802299</v>
      </c>
    </row>
    <row r="5156" spans="1:8" x14ac:dyDescent="0.25">
      <c r="A5156">
        <v>10300</v>
      </c>
      <c r="B5156">
        <v>-1</v>
      </c>
      <c r="C5156">
        <v>-3</v>
      </c>
      <c r="D5156">
        <v>-2</v>
      </c>
      <c r="E5156">
        <v>3</v>
      </c>
      <c r="F5156">
        <v>-1</v>
      </c>
      <c r="G5156">
        <v>-2</v>
      </c>
      <c r="H5156" s="2">
        <f>H5155+$H$2*(Table1[[#This Row],[debug'[0']]]-H5155)</f>
        <v>2.1918254173836922</v>
      </c>
    </row>
    <row r="5157" spans="1:8" x14ac:dyDescent="0.25">
      <c r="A5157">
        <v>10302</v>
      </c>
      <c r="B5157">
        <v>-1</v>
      </c>
      <c r="C5157">
        <v>-3</v>
      </c>
      <c r="D5157">
        <v>-1</v>
      </c>
      <c r="E5157">
        <v>3</v>
      </c>
      <c r="F5157">
        <v>-1</v>
      </c>
      <c r="G5157">
        <v>-2</v>
      </c>
      <c r="H5157" s="2">
        <f>H5156+$H$2*(Table1[[#This Row],[debug'[0']]]-H5156)</f>
        <v>1.8910029588998787</v>
      </c>
    </row>
    <row r="5158" spans="1:8" x14ac:dyDescent="0.25">
      <c r="A5158">
        <v>10304</v>
      </c>
      <c r="B5158">
        <v>0</v>
      </c>
      <c r="C5158">
        <v>-2</v>
      </c>
      <c r="D5158">
        <v>-3</v>
      </c>
      <c r="E5158">
        <v>3</v>
      </c>
      <c r="F5158">
        <v>-1</v>
      </c>
      <c r="G5158">
        <v>-2</v>
      </c>
      <c r="H5158" s="2">
        <f>H5157+$H$2*(Table1[[#This Row],[debug'[0']]]-H5157)</f>
        <v>1.7127801287919862</v>
      </c>
    </row>
    <row r="5159" spans="1:8" x14ac:dyDescent="0.25">
      <c r="A5159">
        <v>10306</v>
      </c>
      <c r="B5159">
        <v>1</v>
      </c>
      <c r="C5159">
        <v>-1</v>
      </c>
      <c r="D5159">
        <v>-4</v>
      </c>
      <c r="E5159">
        <v>3</v>
      </c>
      <c r="F5159">
        <v>-2</v>
      </c>
      <c r="G5159">
        <v>-2</v>
      </c>
      <c r="H5159" s="2">
        <f>H5158+$H$2*(Table1[[#This Row],[debug'[0']]]-H5158)</f>
        <v>1.6456021843048554</v>
      </c>
    </row>
    <row r="5160" spans="1:8" x14ac:dyDescent="0.25">
      <c r="A5160">
        <v>10308</v>
      </c>
      <c r="B5160">
        <v>1</v>
      </c>
      <c r="C5160">
        <v>-1</v>
      </c>
      <c r="D5160">
        <v>-3</v>
      </c>
      <c r="E5160">
        <v>2</v>
      </c>
      <c r="F5160">
        <v>-2</v>
      </c>
      <c r="G5160">
        <v>-2</v>
      </c>
      <c r="H5160" s="2">
        <f>H5159+$H$2*(Table1[[#This Row],[debug'[0']]]-H5159)</f>
        <v>1.5847556119242456</v>
      </c>
    </row>
    <row r="5161" spans="1:8" x14ac:dyDescent="0.25">
      <c r="A5161">
        <v>10310</v>
      </c>
      <c r="B5161">
        <v>2</v>
      </c>
      <c r="C5161">
        <v>-1</v>
      </c>
      <c r="D5161">
        <v>-3</v>
      </c>
      <c r="E5161">
        <v>2</v>
      </c>
      <c r="F5161">
        <v>-2</v>
      </c>
      <c r="G5161">
        <v>-2</v>
      </c>
      <c r="H5161" s="2">
        <f>H5160+$H$2*(Table1[[#This Row],[debug'[0']]]-H5160)</f>
        <v>1.623891473494941</v>
      </c>
    </row>
    <row r="5162" spans="1:8" x14ac:dyDescent="0.25">
      <c r="A5162">
        <v>10312</v>
      </c>
      <c r="B5162">
        <v>5</v>
      </c>
      <c r="C5162">
        <v>-1</v>
      </c>
      <c r="D5162">
        <v>-4</v>
      </c>
      <c r="E5162">
        <v>2</v>
      </c>
      <c r="F5162">
        <v>-2</v>
      </c>
      <c r="G5162">
        <v>-2</v>
      </c>
      <c r="H5162" s="2">
        <f>H5161+$H$2*(Table1[[#This Row],[debug'[0']]]-H5161)</f>
        <v>1.9420822058326457</v>
      </c>
    </row>
    <row r="5163" spans="1:8" x14ac:dyDescent="0.25">
      <c r="A5163">
        <v>10314</v>
      </c>
      <c r="B5163">
        <v>6</v>
      </c>
      <c r="C5163">
        <v>-2</v>
      </c>
      <c r="D5163">
        <v>-5</v>
      </c>
      <c r="E5163">
        <v>2</v>
      </c>
      <c r="F5163">
        <v>-2</v>
      </c>
      <c r="G5163">
        <v>-2</v>
      </c>
      <c r="H5163" s="2">
        <f>H5162+$H$2*(Table1[[#This Row],[debug'[0']]]-H5162)</f>
        <v>2.3245319477634694</v>
      </c>
    </row>
    <row r="5164" spans="1:8" x14ac:dyDescent="0.25">
      <c r="A5164">
        <v>10316</v>
      </c>
      <c r="B5164">
        <v>6</v>
      </c>
      <c r="C5164">
        <v>-3</v>
      </c>
      <c r="D5164">
        <v>-3</v>
      </c>
      <c r="E5164">
        <v>2</v>
      </c>
      <c r="F5164">
        <v>-2</v>
      </c>
      <c r="G5164">
        <v>-2</v>
      </c>
      <c r="H5164" s="2">
        <f>H5163+$H$2*(Table1[[#This Row],[debug'[0']]]-H5163)</f>
        <v>2.6709366507057775</v>
      </c>
    </row>
    <row r="5165" spans="1:8" x14ac:dyDescent="0.25">
      <c r="A5165">
        <v>10318</v>
      </c>
      <c r="B5165">
        <v>6</v>
      </c>
      <c r="C5165">
        <v>-4</v>
      </c>
      <c r="D5165">
        <v>-3</v>
      </c>
      <c r="E5165">
        <v>2</v>
      </c>
      <c r="F5165">
        <v>-3</v>
      </c>
      <c r="G5165">
        <v>-2</v>
      </c>
      <c r="H5165" s="2">
        <f>H5164+$H$2*(Table1[[#This Row],[debug'[0']]]-H5164)</f>
        <v>2.9846934795501103</v>
      </c>
    </row>
    <row r="5166" spans="1:8" x14ac:dyDescent="0.25">
      <c r="A5166">
        <v>10320</v>
      </c>
      <c r="B5166">
        <v>8</v>
      </c>
      <c r="C5166">
        <v>-4</v>
      </c>
      <c r="D5166">
        <v>-3</v>
      </c>
      <c r="E5166">
        <v>2</v>
      </c>
      <c r="F5166">
        <v>-3</v>
      </c>
      <c r="G5166">
        <v>-2</v>
      </c>
      <c r="H5166" s="2">
        <f>H5165+$H$2*(Table1[[#This Row],[debug'[0']]]-H5165)</f>
        <v>3.4573749831545011</v>
      </c>
    </row>
    <row r="5167" spans="1:8" x14ac:dyDescent="0.25">
      <c r="A5167">
        <v>10322</v>
      </c>
      <c r="B5167">
        <v>7</v>
      </c>
      <c r="C5167">
        <v>-3</v>
      </c>
      <c r="D5167">
        <v>-3</v>
      </c>
      <c r="E5167">
        <v>2</v>
      </c>
      <c r="F5167">
        <v>-2</v>
      </c>
      <c r="G5167">
        <v>-2</v>
      </c>
      <c r="H5167" s="2">
        <f>H5166+$H$2*(Table1[[#This Row],[debug'[0']]]-H5166)</f>
        <v>3.7912595249748584</v>
      </c>
    </row>
    <row r="5168" spans="1:8" x14ac:dyDescent="0.25">
      <c r="A5168">
        <v>10324</v>
      </c>
      <c r="B5168">
        <v>8</v>
      </c>
      <c r="C5168">
        <v>-4</v>
      </c>
      <c r="D5168">
        <v>-2</v>
      </c>
      <c r="E5168">
        <v>3</v>
      </c>
      <c r="F5168">
        <v>-3</v>
      </c>
      <c r="G5168">
        <v>-2</v>
      </c>
      <c r="H5168" s="2">
        <f>H5167+$H$2*(Table1[[#This Row],[debug'[0']]]-H5167)</f>
        <v>4.187923969691008</v>
      </c>
    </row>
    <row r="5169" spans="1:8" x14ac:dyDescent="0.25">
      <c r="A5169">
        <v>10326</v>
      </c>
      <c r="B5169">
        <v>9</v>
      </c>
      <c r="C5169">
        <v>-4</v>
      </c>
      <c r="D5169">
        <v>-2</v>
      </c>
      <c r="E5169">
        <v>3</v>
      </c>
      <c r="F5169">
        <v>-3</v>
      </c>
      <c r="G5169">
        <v>-2</v>
      </c>
      <c r="H5169" s="2">
        <f>H5168+$H$2*(Table1[[#This Row],[debug'[0']]]-H5168)</f>
        <v>4.6414514508510356</v>
      </c>
    </row>
    <row r="5170" spans="1:8" x14ac:dyDescent="0.25">
      <c r="A5170">
        <v>10328</v>
      </c>
      <c r="B5170">
        <v>9</v>
      </c>
      <c r="C5170">
        <v>-7</v>
      </c>
      <c r="D5170">
        <v>-3</v>
      </c>
      <c r="E5170">
        <v>3</v>
      </c>
      <c r="F5170">
        <v>-3</v>
      </c>
      <c r="G5170">
        <v>-3</v>
      </c>
      <c r="H5170" s="2">
        <f>H5169+$H$2*(Table1[[#This Row],[debug'[0']]]-H5169)</f>
        <v>5.0522349739206609</v>
      </c>
    </row>
    <row r="5171" spans="1:8" x14ac:dyDescent="0.25">
      <c r="A5171">
        <v>10330</v>
      </c>
      <c r="B5171">
        <v>7</v>
      </c>
      <c r="C5171">
        <v>-7</v>
      </c>
      <c r="D5171">
        <v>-3</v>
      </c>
      <c r="E5171">
        <v>4</v>
      </c>
      <c r="F5171">
        <v>-3</v>
      </c>
      <c r="G5171">
        <v>-3</v>
      </c>
      <c r="H5171" s="2">
        <f>H5170+$H$2*(Table1[[#This Row],[debug'[0']]]-H5170)</f>
        <v>5.2358075028261606</v>
      </c>
    </row>
    <row r="5172" spans="1:8" x14ac:dyDescent="0.25">
      <c r="A5172">
        <v>10332</v>
      </c>
      <c r="B5172">
        <v>6</v>
      </c>
      <c r="C5172">
        <v>-7</v>
      </c>
      <c r="D5172">
        <v>-3</v>
      </c>
      <c r="E5172">
        <v>4</v>
      </c>
      <c r="F5172">
        <v>-3</v>
      </c>
      <c r="G5172">
        <v>-3</v>
      </c>
      <c r="H5172" s="2">
        <f>H5171+$H$2*(Table1[[#This Row],[debug'[0']]]-H5171)</f>
        <v>5.3078309488776538</v>
      </c>
    </row>
    <row r="5173" spans="1:8" x14ac:dyDescent="0.25">
      <c r="A5173">
        <v>10334</v>
      </c>
      <c r="B5173">
        <v>2</v>
      </c>
      <c r="C5173">
        <v>-5</v>
      </c>
      <c r="D5173">
        <v>-2</v>
      </c>
      <c r="E5173">
        <v>4</v>
      </c>
      <c r="F5173">
        <v>-3</v>
      </c>
      <c r="G5173">
        <v>-3</v>
      </c>
      <c r="H5173" s="2">
        <f>H5172+$H$2*(Table1[[#This Row],[debug'[0']]]-H5172)</f>
        <v>4.9960752266283244</v>
      </c>
    </row>
    <row r="5174" spans="1:8" x14ac:dyDescent="0.25">
      <c r="A5174">
        <v>10336</v>
      </c>
      <c r="B5174">
        <v>1</v>
      </c>
      <c r="C5174">
        <v>-4</v>
      </c>
      <c r="D5174">
        <v>-1</v>
      </c>
      <c r="E5174">
        <v>4</v>
      </c>
      <c r="F5174">
        <v>-3</v>
      </c>
      <c r="G5174">
        <v>-3</v>
      </c>
      <c r="H5174" s="2">
        <f>H5173+$H$2*(Table1[[#This Row],[debug'[0']]]-H5173)</f>
        <v>4.6194540093732934</v>
      </c>
    </row>
    <row r="5175" spans="1:8" x14ac:dyDescent="0.25">
      <c r="A5175">
        <v>10338</v>
      </c>
      <c r="B5175">
        <v>-1</v>
      </c>
      <c r="C5175">
        <v>-5</v>
      </c>
      <c r="D5175">
        <v>-2</v>
      </c>
      <c r="E5175">
        <v>5</v>
      </c>
      <c r="F5175">
        <v>-3</v>
      </c>
      <c r="G5175">
        <v>-3</v>
      </c>
      <c r="H5175" s="2">
        <f>H5174+$H$2*(Table1[[#This Row],[debug'[0']]]-H5174)</f>
        <v>4.089832946382308</v>
      </c>
    </row>
    <row r="5176" spans="1:8" x14ac:dyDescent="0.25">
      <c r="A5176">
        <v>10340</v>
      </c>
      <c r="B5176">
        <v>-1</v>
      </c>
      <c r="C5176">
        <v>-5</v>
      </c>
      <c r="D5176">
        <v>-2</v>
      </c>
      <c r="E5176">
        <v>5</v>
      </c>
      <c r="F5176">
        <v>-3</v>
      </c>
      <c r="G5176">
        <v>-3</v>
      </c>
      <c r="H5176" s="2">
        <f>H5175+$H$2*(Table1[[#This Row],[debug'[0']]]-H5175)</f>
        <v>3.6101274926116895</v>
      </c>
    </row>
    <row r="5177" spans="1:8" x14ac:dyDescent="0.25">
      <c r="A5177">
        <v>10342</v>
      </c>
      <c r="B5177">
        <v>-2</v>
      </c>
      <c r="C5177">
        <v>-5</v>
      </c>
      <c r="D5177">
        <v>-1</v>
      </c>
      <c r="E5177">
        <v>5</v>
      </c>
      <c r="F5177">
        <v>-4</v>
      </c>
      <c r="G5177">
        <v>-3</v>
      </c>
      <c r="H5177" s="2">
        <f>H5176+$H$2*(Table1[[#This Row],[debug'[0']]]-H5176)</f>
        <v>3.0813854331169592</v>
      </c>
    </row>
    <row r="5178" spans="1:8" x14ac:dyDescent="0.25">
      <c r="A5178">
        <v>10344</v>
      </c>
      <c r="B5178">
        <v>-2</v>
      </c>
      <c r="C5178">
        <v>-6</v>
      </c>
      <c r="D5178">
        <v>-1</v>
      </c>
      <c r="E5178">
        <v>4</v>
      </c>
      <c r="F5178">
        <v>-4</v>
      </c>
      <c r="G5178">
        <v>-3</v>
      </c>
      <c r="H5178" s="2">
        <f>H5177+$H$2*(Table1[[#This Row],[debug'[0']]]-H5177)</f>
        <v>2.6024761387148065</v>
      </c>
    </row>
    <row r="5179" spans="1:8" x14ac:dyDescent="0.25">
      <c r="A5179">
        <v>10346</v>
      </c>
      <c r="B5179">
        <v>-2</v>
      </c>
      <c r="C5179">
        <v>-5</v>
      </c>
      <c r="D5179">
        <v>-2</v>
      </c>
      <c r="E5179">
        <v>4</v>
      </c>
      <c r="F5179">
        <v>-4</v>
      </c>
      <c r="G5179">
        <v>-3</v>
      </c>
      <c r="H5179" s="2">
        <f>H5178+$H$2*(Table1[[#This Row],[debug'[0']]]-H5178)</f>
        <v>2.1687029819435439</v>
      </c>
    </row>
    <row r="5180" spans="1:8" x14ac:dyDescent="0.25">
      <c r="A5180">
        <v>10348</v>
      </c>
      <c r="B5180">
        <v>0</v>
      </c>
      <c r="C5180">
        <v>-4</v>
      </c>
      <c r="D5180">
        <v>-2</v>
      </c>
      <c r="E5180">
        <v>4</v>
      </c>
      <c r="F5180">
        <v>-4</v>
      </c>
      <c r="G5180">
        <v>-3</v>
      </c>
      <c r="H5180" s="2">
        <f>H5179+$H$2*(Table1[[#This Row],[debug'[0']]]-H5179)</f>
        <v>1.9643075412667805</v>
      </c>
    </row>
    <row r="5181" spans="1:8" x14ac:dyDescent="0.25">
      <c r="A5181">
        <v>10350</v>
      </c>
      <c r="B5181">
        <v>1</v>
      </c>
      <c r="C5181">
        <v>-2</v>
      </c>
      <c r="D5181">
        <v>-2</v>
      </c>
      <c r="E5181">
        <v>4</v>
      </c>
      <c r="F5181">
        <v>-4</v>
      </c>
      <c r="G5181">
        <v>-3</v>
      </c>
      <c r="H5181" s="2">
        <f>H5180+$H$2*(Table1[[#This Row],[debug'[0']]]-H5180)</f>
        <v>1.8734236966434319</v>
      </c>
    </row>
    <row r="5182" spans="1:8" x14ac:dyDescent="0.25">
      <c r="A5182">
        <v>10352</v>
      </c>
      <c r="B5182">
        <v>3</v>
      </c>
      <c r="C5182">
        <v>-2</v>
      </c>
      <c r="D5182">
        <v>-2</v>
      </c>
      <c r="E5182">
        <v>4</v>
      </c>
      <c r="F5182">
        <v>-4</v>
      </c>
      <c r="G5182">
        <v>-3</v>
      </c>
      <c r="H5182" s="2">
        <f>H5181+$H$2*(Table1[[#This Row],[debug'[0']]]-H5181)</f>
        <v>1.9796010117934322</v>
      </c>
    </row>
    <row r="5183" spans="1:8" x14ac:dyDescent="0.25">
      <c r="A5183">
        <v>10354</v>
      </c>
      <c r="B5183">
        <v>2</v>
      </c>
      <c r="C5183">
        <v>-1</v>
      </c>
      <c r="D5183">
        <v>-3</v>
      </c>
      <c r="E5183">
        <v>4</v>
      </c>
      <c r="F5183">
        <v>-4</v>
      </c>
      <c r="G5183">
        <v>-3</v>
      </c>
      <c r="H5183" s="2">
        <f>H5182+$H$2*(Table1[[#This Row],[debug'[0']]]-H5182)</f>
        <v>1.9815235711381447</v>
      </c>
    </row>
    <row r="5184" spans="1:8" x14ac:dyDescent="0.25">
      <c r="A5184">
        <v>10356</v>
      </c>
      <c r="B5184">
        <v>1</v>
      </c>
      <c r="C5184">
        <v>-1</v>
      </c>
      <c r="D5184">
        <v>-5</v>
      </c>
      <c r="E5184">
        <v>3</v>
      </c>
      <c r="F5184">
        <v>-4</v>
      </c>
      <c r="G5184">
        <v>-3</v>
      </c>
      <c r="H5184" s="2">
        <f>H5183+$H$2*(Table1[[#This Row],[debug'[0']]]-H5183)</f>
        <v>1.8890171539257603</v>
      </c>
    </row>
    <row r="5185" spans="1:8" x14ac:dyDescent="0.25">
      <c r="A5185">
        <v>10358</v>
      </c>
      <c r="B5185">
        <v>2</v>
      </c>
      <c r="C5185">
        <v>-2</v>
      </c>
      <c r="D5185">
        <v>-6</v>
      </c>
      <c r="E5185">
        <v>3</v>
      </c>
      <c r="F5185">
        <v>-4</v>
      </c>
      <c r="G5185">
        <v>-3</v>
      </c>
      <c r="H5185" s="2">
        <f>H5184+$H$2*(Table1[[#This Row],[debug'[0']]]-H5184)</f>
        <v>1.8994770407427999</v>
      </c>
    </row>
    <row r="5186" spans="1:8" x14ac:dyDescent="0.25">
      <c r="A5186">
        <v>10360</v>
      </c>
      <c r="B5186">
        <v>3</v>
      </c>
      <c r="C5186">
        <v>-2</v>
      </c>
      <c r="D5186">
        <v>-7</v>
      </c>
      <c r="E5186">
        <v>3</v>
      </c>
      <c r="F5186">
        <v>-4</v>
      </c>
      <c r="G5186">
        <v>-3</v>
      </c>
      <c r="H5186" s="2">
        <f>H5185+$H$2*(Table1[[#This Row],[debug'[0']]]-H5185)</f>
        <v>2.0031988860600793</v>
      </c>
    </row>
    <row r="5187" spans="1:8" x14ac:dyDescent="0.25">
      <c r="A5187">
        <v>10362</v>
      </c>
      <c r="B5187">
        <v>5</v>
      </c>
      <c r="C5187">
        <v>-3</v>
      </c>
      <c r="D5187">
        <v>-6</v>
      </c>
      <c r="E5187">
        <v>3</v>
      </c>
      <c r="F5187">
        <v>-4</v>
      </c>
      <c r="G5187">
        <v>-3</v>
      </c>
      <c r="H5187" s="2">
        <f>H5186+$H$2*(Table1[[#This Row],[debug'[0']]]-H5186)</f>
        <v>2.2856407369747802</v>
      </c>
    </row>
    <row r="5188" spans="1:8" x14ac:dyDescent="0.25">
      <c r="A5188">
        <v>10364</v>
      </c>
      <c r="B5188">
        <v>10</v>
      </c>
      <c r="C5188">
        <v>-3</v>
      </c>
      <c r="D5188">
        <v>-5</v>
      </c>
      <c r="E5188">
        <v>3</v>
      </c>
      <c r="F5188">
        <v>-4</v>
      </c>
      <c r="G5188">
        <v>-3</v>
      </c>
      <c r="H5188" s="2">
        <f>H5187+$H$2*(Table1[[#This Row],[debug'[0']]]-H5187)</f>
        <v>3.0127019686109522</v>
      </c>
    </row>
    <row r="5189" spans="1:8" x14ac:dyDescent="0.25">
      <c r="A5189">
        <v>10366</v>
      </c>
      <c r="B5189">
        <v>10</v>
      </c>
      <c r="C5189">
        <v>-3</v>
      </c>
      <c r="D5189">
        <v>-4</v>
      </c>
      <c r="E5189">
        <v>3</v>
      </c>
      <c r="F5189">
        <v>-4</v>
      </c>
      <c r="G5189">
        <v>-3</v>
      </c>
      <c r="H5189" s="2">
        <f>H5188+$H$2*(Table1[[#This Row],[debug'[0']]]-H5188)</f>
        <v>3.6712392935265798</v>
      </c>
    </row>
    <row r="5190" spans="1:8" x14ac:dyDescent="0.25">
      <c r="A5190">
        <v>10368</v>
      </c>
      <c r="B5190">
        <v>11</v>
      </c>
      <c r="C5190">
        <v>-2</v>
      </c>
      <c r="D5190">
        <v>-4</v>
      </c>
      <c r="E5190">
        <v>3</v>
      </c>
      <c r="F5190">
        <v>-4</v>
      </c>
      <c r="G5190">
        <v>-3</v>
      </c>
      <c r="H5190" s="2">
        <f>H5189+$H$2*(Table1[[#This Row],[debug'[0']]]-H5189)</f>
        <v>4.3619587173878127</v>
      </c>
    </row>
    <row r="5191" spans="1:8" x14ac:dyDescent="0.25">
      <c r="A5191">
        <v>10370</v>
      </c>
      <c r="B5191">
        <v>8</v>
      </c>
      <c r="C5191">
        <v>-4</v>
      </c>
      <c r="D5191">
        <v>-5</v>
      </c>
      <c r="E5191">
        <v>3</v>
      </c>
      <c r="F5191">
        <v>-4</v>
      </c>
      <c r="G5191">
        <v>-3</v>
      </c>
      <c r="H5191" s="2">
        <f>H5190+$H$2*(Table1[[#This Row],[debug'[0']]]-H5190)</f>
        <v>4.7048360303951373</v>
      </c>
    </row>
    <row r="5192" spans="1:8" x14ac:dyDescent="0.25">
      <c r="A5192">
        <v>10372</v>
      </c>
      <c r="B5192">
        <v>7</v>
      </c>
      <c r="C5192">
        <v>-4</v>
      </c>
      <c r="D5192">
        <v>-4</v>
      </c>
      <c r="E5192">
        <v>3</v>
      </c>
      <c r="F5192">
        <v>-4</v>
      </c>
      <c r="G5192">
        <v>-3</v>
      </c>
      <c r="H5192" s="2">
        <f>H5191+$H$2*(Table1[[#This Row],[debug'[0']]]-H5191)</f>
        <v>4.9211501383659764</v>
      </c>
    </row>
    <row r="5193" spans="1:8" x14ac:dyDescent="0.25">
      <c r="A5193">
        <v>10374</v>
      </c>
      <c r="B5193">
        <v>6</v>
      </c>
      <c r="C5193">
        <v>-5</v>
      </c>
      <c r="D5193">
        <v>-3</v>
      </c>
      <c r="E5193">
        <v>3</v>
      </c>
      <c r="F5193">
        <v>-4</v>
      </c>
      <c r="G5193">
        <v>-3</v>
      </c>
      <c r="H5193" s="2">
        <f>H5192+$H$2*(Table1[[#This Row],[debug'[0']]]-H5192)</f>
        <v>5.0228293423550507</v>
      </c>
    </row>
    <row r="5194" spans="1:8" x14ac:dyDescent="0.25">
      <c r="A5194">
        <v>10376</v>
      </c>
      <c r="B5194">
        <v>5</v>
      </c>
      <c r="C5194">
        <v>-6</v>
      </c>
      <c r="D5194">
        <v>-3</v>
      </c>
      <c r="E5194">
        <v>3</v>
      </c>
      <c r="F5194">
        <v>-4</v>
      </c>
      <c r="G5194">
        <v>-3</v>
      </c>
      <c r="H5194" s="2">
        <f>H5193+$H$2*(Table1[[#This Row],[debug'[0']]]-H5193)</f>
        <v>5.0206777275281835</v>
      </c>
    </row>
    <row r="5195" spans="1:8" x14ac:dyDescent="0.25">
      <c r="A5195">
        <v>10378</v>
      </c>
      <c r="B5195">
        <v>6</v>
      </c>
      <c r="C5195">
        <v>-5</v>
      </c>
      <c r="D5195">
        <v>-2</v>
      </c>
      <c r="E5195">
        <v>3</v>
      </c>
      <c r="F5195">
        <v>-4</v>
      </c>
      <c r="G5195">
        <v>-3</v>
      </c>
      <c r="H5195" s="2">
        <f>H5194+$H$2*(Table1[[#This Row],[debug'[0']]]-H5194)</f>
        <v>5.1129766772290131</v>
      </c>
    </row>
    <row r="5196" spans="1:8" x14ac:dyDescent="0.25">
      <c r="A5196">
        <v>10380</v>
      </c>
      <c r="B5196">
        <v>6</v>
      </c>
      <c r="C5196">
        <v>-4</v>
      </c>
      <c r="D5196">
        <v>-1</v>
      </c>
      <c r="E5196">
        <v>3</v>
      </c>
      <c r="F5196">
        <v>-3</v>
      </c>
      <c r="G5196">
        <v>-3</v>
      </c>
      <c r="H5196" s="2">
        <f>H5195+$H$2*(Table1[[#This Row],[debug'[0']]]-H5195)</f>
        <v>5.1965766558604169</v>
      </c>
    </row>
    <row r="5197" spans="1:8" x14ac:dyDescent="0.25">
      <c r="A5197">
        <v>10382</v>
      </c>
      <c r="B5197">
        <v>4</v>
      </c>
      <c r="C5197">
        <v>-2</v>
      </c>
      <c r="D5197">
        <v>0</v>
      </c>
      <c r="E5197">
        <v>3</v>
      </c>
      <c r="F5197">
        <v>-3</v>
      </c>
      <c r="G5197">
        <v>-3</v>
      </c>
      <c r="H5197" s="2">
        <f>H5196+$H$2*(Table1[[#This Row],[debug'[0']]]-H5196)</f>
        <v>5.0838019629151727</v>
      </c>
    </row>
    <row r="5198" spans="1:8" x14ac:dyDescent="0.25">
      <c r="A5198">
        <v>10384</v>
      </c>
      <c r="B5198">
        <v>4</v>
      </c>
      <c r="C5198">
        <v>-1</v>
      </c>
      <c r="D5198">
        <v>0</v>
      </c>
      <c r="E5198">
        <v>3</v>
      </c>
      <c r="F5198">
        <v>-3</v>
      </c>
      <c r="G5198">
        <v>-3</v>
      </c>
      <c r="H5198" s="2">
        <f>H5197+$H$2*(Table1[[#This Row],[debug'[0']]]-H5197)</f>
        <v>4.9816560343759573</v>
      </c>
    </row>
    <row r="5199" spans="1:8" x14ac:dyDescent="0.25">
      <c r="A5199">
        <v>10386</v>
      </c>
      <c r="B5199">
        <v>1</v>
      </c>
      <c r="C5199">
        <v>-1</v>
      </c>
      <c r="D5199">
        <v>0</v>
      </c>
      <c r="E5199">
        <v>3</v>
      </c>
      <c r="F5199">
        <v>-3</v>
      </c>
      <c r="G5199">
        <v>-3</v>
      </c>
      <c r="H5199" s="2">
        <f>H5198+$H$2*(Table1[[#This Row],[debug'[0']]]-H5198)</f>
        <v>4.6063937939744477</v>
      </c>
    </row>
    <row r="5200" spans="1:8" x14ac:dyDescent="0.25">
      <c r="A5200">
        <v>10388</v>
      </c>
      <c r="B5200">
        <v>-2</v>
      </c>
      <c r="C5200">
        <v>-2</v>
      </c>
      <c r="D5200">
        <v>0</v>
      </c>
      <c r="E5200">
        <v>3</v>
      </c>
      <c r="F5200">
        <v>-3</v>
      </c>
      <c r="G5200">
        <v>-3</v>
      </c>
      <c r="H5200" s="2">
        <f>H5199+$H$2*(Table1[[#This Row],[debug'[0']]]-H5199)</f>
        <v>3.9837558476783079</v>
      </c>
    </row>
    <row r="5201" spans="1:8" x14ac:dyDescent="0.25">
      <c r="A5201">
        <v>10390</v>
      </c>
      <c r="B5201">
        <v>-3</v>
      </c>
      <c r="C5201">
        <v>-3</v>
      </c>
      <c r="D5201">
        <v>0</v>
      </c>
      <c r="E5201">
        <v>3</v>
      </c>
      <c r="F5201">
        <v>-3</v>
      </c>
      <c r="G5201">
        <v>-3</v>
      </c>
      <c r="H5201" s="2">
        <f>H5200+$H$2*(Table1[[#This Row],[debug'[0']]]-H5200)</f>
        <v>3.32555236571238</v>
      </c>
    </row>
    <row r="5202" spans="1:8" x14ac:dyDescent="0.25">
      <c r="A5202">
        <v>10392</v>
      </c>
      <c r="B5202">
        <v>-4</v>
      </c>
      <c r="C5202">
        <v>-4</v>
      </c>
      <c r="D5202">
        <v>1</v>
      </c>
      <c r="E5202">
        <v>3</v>
      </c>
      <c r="F5202">
        <v>-3</v>
      </c>
      <c r="G5202">
        <v>-3</v>
      </c>
      <c r="H5202" s="2">
        <f>H5201+$H$2*(Table1[[#This Row],[debug'[0']]]-H5201)</f>
        <v>2.6351353208440997</v>
      </c>
    </row>
    <row r="5203" spans="1:8" x14ac:dyDescent="0.25">
      <c r="A5203">
        <v>10394</v>
      </c>
      <c r="B5203">
        <v>-4</v>
      </c>
      <c r="C5203">
        <v>-4</v>
      </c>
      <c r="D5203">
        <v>2</v>
      </c>
      <c r="E5203">
        <v>3</v>
      </c>
      <c r="F5203">
        <v>-3</v>
      </c>
      <c r="G5203">
        <v>-3</v>
      </c>
      <c r="H5203" s="2">
        <f>H5202+$H$2*(Table1[[#This Row],[debug'[0']]]-H5202)</f>
        <v>2.0097885494579604</v>
      </c>
    </row>
    <row r="5204" spans="1:8" x14ac:dyDescent="0.25">
      <c r="A5204">
        <v>10396</v>
      </c>
      <c r="B5204">
        <v>0</v>
      </c>
      <c r="C5204">
        <v>-2</v>
      </c>
      <c r="D5204">
        <v>1</v>
      </c>
      <c r="E5204">
        <v>4</v>
      </c>
      <c r="F5204">
        <v>-3</v>
      </c>
      <c r="G5204">
        <v>-3</v>
      </c>
      <c r="H5204" s="2">
        <f>H5203+$H$2*(Table1[[#This Row],[debug'[0']]]-H5203)</f>
        <v>1.8203704411905799</v>
      </c>
    </row>
    <row r="5205" spans="1:8" x14ac:dyDescent="0.25">
      <c r="A5205">
        <v>10398</v>
      </c>
      <c r="B5205">
        <v>1</v>
      </c>
      <c r="C5205">
        <v>0</v>
      </c>
      <c r="D5205">
        <v>-1</v>
      </c>
      <c r="E5205">
        <v>4</v>
      </c>
      <c r="F5205">
        <v>-3</v>
      </c>
      <c r="G5205">
        <v>-3</v>
      </c>
      <c r="H5205" s="2">
        <f>H5204+$H$2*(Table1[[#This Row],[debug'[0']]]-H5204)</f>
        <v>1.7430523486525835</v>
      </c>
    </row>
    <row r="5206" spans="1:8" x14ac:dyDescent="0.25">
      <c r="A5206">
        <v>10400</v>
      </c>
      <c r="B5206">
        <v>3</v>
      </c>
      <c r="C5206">
        <v>1</v>
      </c>
      <c r="D5206">
        <v>-2</v>
      </c>
      <c r="E5206">
        <v>4</v>
      </c>
      <c r="F5206">
        <v>-3</v>
      </c>
      <c r="G5206">
        <v>-3</v>
      </c>
      <c r="H5206" s="2">
        <f>H5205+$H$2*(Table1[[#This Row],[debug'[0']]]-H5205)</f>
        <v>1.8615168738751831</v>
      </c>
    </row>
    <row r="5207" spans="1:8" x14ac:dyDescent="0.25">
      <c r="A5207">
        <v>10402</v>
      </c>
      <c r="B5207">
        <v>2</v>
      </c>
      <c r="C5207">
        <v>2</v>
      </c>
      <c r="D5207">
        <v>-5</v>
      </c>
      <c r="E5207">
        <v>4</v>
      </c>
      <c r="F5207">
        <v>-3</v>
      </c>
      <c r="G5207">
        <v>-3</v>
      </c>
      <c r="H5207" s="2">
        <f>H5206+$H$2*(Table1[[#This Row],[debug'[0']]]-H5206)</f>
        <v>1.8745686010255793</v>
      </c>
    </row>
    <row r="5208" spans="1:8" x14ac:dyDescent="0.25">
      <c r="A5208">
        <v>10404</v>
      </c>
      <c r="B5208">
        <v>2</v>
      </c>
      <c r="C5208">
        <v>0</v>
      </c>
      <c r="D5208">
        <v>-6</v>
      </c>
      <c r="E5208">
        <v>3</v>
      </c>
      <c r="F5208">
        <v>-3</v>
      </c>
      <c r="G5208">
        <v>-3</v>
      </c>
      <c r="H5208" s="2">
        <f>H5207+$H$2*(Table1[[#This Row],[debug'[0']]]-H5207)</f>
        <v>1.8863902318720052</v>
      </c>
    </row>
    <row r="5209" spans="1:8" x14ac:dyDescent="0.25">
      <c r="A5209">
        <v>10406</v>
      </c>
      <c r="B5209">
        <v>3</v>
      </c>
      <c r="C5209">
        <v>0</v>
      </c>
      <c r="D5209">
        <v>-6</v>
      </c>
      <c r="E5209">
        <v>3</v>
      </c>
      <c r="F5209">
        <v>-3</v>
      </c>
      <c r="G5209">
        <v>-3</v>
      </c>
      <c r="H5209" s="2">
        <f>H5208+$H$2*(Table1[[#This Row],[debug'[0']]]-H5208)</f>
        <v>1.9913454798675074</v>
      </c>
    </row>
    <row r="5210" spans="1:8" x14ac:dyDescent="0.25">
      <c r="A5210">
        <v>10408</v>
      </c>
      <c r="B5210">
        <v>6</v>
      </c>
      <c r="C5210">
        <v>1</v>
      </c>
      <c r="D5210">
        <v>-5</v>
      </c>
      <c r="E5210">
        <v>3</v>
      </c>
      <c r="F5210">
        <v>-3</v>
      </c>
      <c r="G5210">
        <v>-2</v>
      </c>
      <c r="H5210" s="2">
        <f>H5209+$H$2*(Table1[[#This Row],[debug'[0']]]-H5209)</f>
        <v>2.3691522676043402</v>
      </c>
    </row>
    <row r="5211" spans="1:8" x14ac:dyDescent="0.25">
      <c r="A5211">
        <v>10410</v>
      </c>
      <c r="B5211">
        <v>8</v>
      </c>
      <c r="C5211">
        <v>1</v>
      </c>
      <c r="D5211">
        <v>-6</v>
      </c>
      <c r="E5211">
        <v>4</v>
      </c>
      <c r="F5211">
        <v>-3</v>
      </c>
      <c r="G5211">
        <v>-2</v>
      </c>
      <c r="H5211" s="2">
        <f>H5210+$H$2*(Table1[[#This Row],[debug'[0']]]-H5210)</f>
        <v>2.8998471636916485</v>
      </c>
    </row>
    <row r="5212" spans="1:8" x14ac:dyDescent="0.25">
      <c r="A5212">
        <v>10412</v>
      </c>
      <c r="B5212">
        <v>9</v>
      </c>
      <c r="C5212">
        <v>0</v>
      </c>
      <c r="D5212">
        <v>-6</v>
      </c>
      <c r="E5212">
        <v>4</v>
      </c>
      <c r="F5212">
        <v>-2</v>
      </c>
      <c r="G5212">
        <v>-2</v>
      </c>
      <c r="H5212" s="2">
        <f>H5211+$H$2*(Table1[[#This Row],[debug'[0']]]-H5211)</f>
        <v>3.4747730237812862</v>
      </c>
    </row>
    <row r="5213" spans="1:8" x14ac:dyDescent="0.25">
      <c r="A5213">
        <v>10414</v>
      </c>
      <c r="B5213">
        <v>10</v>
      </c>
      <c r="C5213">
        <v>0</v>
      </c>
      <c r="D5213">
        <v>-6</v>
      </c>
      <c r="E5213">
        <v>4</v>
      </c>
      <c r="F5213">
        <v>-2</v>
      </c>
      <c r="G5213">
        <v>-3</v>
      </c>
      <c r="H5213" s="2">
        <f>H5212+$H$2*(Table1[[#This Row],[debug'[0']]]-H5212)</f>
        <v>4.0897611777261256</v>
      </c>
    </row>
    <row r="5214" spans="1:8" x14ac:dyDescent="0.25">
      <c r="A5214">
        <v>10416</v>
      </c>
      <c r="B5214">
        <v>10</v>
      </c>
      <c r="C5214">
        <v>0</v>
      </c>
      <c r="D5214">
        <v>-6</v>
      </c>
      <c r="E5214">
        <v>4</v>
      </c>
      <c r="F5214">
        <v>-2</v>
      </c>
      <c r="G5214">
        <v>-3</v>
      </c>
      <c r="H5214" s="2">
        <f>H5213+$H$2*(Table1[[#This Row],[debug'[0']]]-H5213)</f>
        <v>4.6467880636766292</v>
      </c>
    </row>
    <row r="5215" spans="1:8" x14ac:dyDescent="0.25">
      <c r="A5215">
        <v>10418</v>
      </c>
      <c r="B5215">
        <v>9</v>
      </c>
      <c r="C5215">
        <v>0</v>
      </c>
      <c r="D5215">
        <v>-6</v>
      </c>
      <c r="E5215">
        <v>4</v>
      </c>
      <c r="F5215">
        <v>-2</v>
      </c>
      <c r="G5215">
        <v>-3</v>
      </c>
      <c r="H5215" s="2">
        <f>H5214+$H$2*(Table1[[#This Row],[debug'[0']]]-H5214)</f>
        <v>5.057068622836816</v>
      </c>
    </row>
    <row r="5216" spans="1:8" x14ac:dyDescent="0.25">
      <c r="A5216">
        <v>10420</v>
      </c>
      <c r="B5216">
        <v>7</v>
      </c>
      <c r="C5216">
        <v>-2</v>
      </c>
      <c r="D5216">
        <v>-3</v>
      </c>
      <c r="E5216">
        <v>4</v>
      </c>
      <c r="F5216">
        <v>-2</v>
      </c>
      <c r="G5216">
        <v>-2</v>
      </c>
      <c r="H5216" s="2">
        <f>H5215+$H$2*(Table1[[#This Row],[debug'[0']]]-H5215)</f>
        <v>5.2401855910645647</v>
      </c>
    </row>
    <row r="5217" spans="1:8" x14ac:dyDescent="0.25">
      <c r="A5217">
        <v>10422</v>
      </c>
      <c r="B5217">
        <v>5</v>
      </c>
      <c r="C5217">
        <v>-2</v>
      </c>
      <c r="D5217">
        <v>-1</v>
      </c>
      <c r="E5217">
        <v>4</v>
      </c>
      <c r="F5217">
        <v>-2</v>
      </c>
      <c r="G5217">
        <v>-2</v>
      </c>
      <c r="H5217" s="2">
        <f>H5216+$H$2*(Table1[[#This Row],[debug'[0']]]-H5216)</f>
        <v>5.2175486324129681</v>
      </c>
    </row>
    <row r="5218" spans="1:8" x14ac:dyDescent="0.25">
      <c r="A5218">
        <v>10424</v>
      </c>
      <c r="B5218">
        <v>4</v>
      </c>
      <c r="C5218">
        <v>-3</v>
      </c>
      <c r="D5218">
        <v>0</v>
      </c>
      <c r="E5218">
        <v>4</v>
      </c>
      <c r="F5218">
        <v>-2</v>
      </c>
      <c r="G5218">
        <v>-2</v>
      </c>
      <c r="H5218" s="2">
        <f>H5217+$H$2*(Table1[[#This Row],[debug'[0']]]-H5217)</f>
        <v>5.1027973772436619</v>
      </c>
    </row>
    <row r="5219" spans="1:8" x14ac:dyDescent="0.25">
      <c r="A5219">
        <v>10426</v>
      </c>
      <c r="B5219">
        <v>4</v>
      </c>
      <c r="C5219">
        <v>-3</v>
      </c>
      <c r="D5219">
        <v>1</v>
      </c>
      <c r="E5219">
        <v>4</v>
      </c>
      <c r="F5219">
        <v>-2</v>
      </c>
      <c r="G5219">
        <v>-2</v>
      </c>
      <c r="H5219" s="2">
        <f>H5218+$H$2*(Table1[[#This Row],[debug'[0']]]-H5218)</f>
        <v>4.9988611730812584</v>
      </c>
    </row>
    <row r="5220" spans="1:8" x14ac:dyDescent="0.25">
      <c r="A5220">
        <v>10428</v>
      </c>
      <c r="B5220">
        <v>3</v>
      </c>
      <c r="C5220">
        <v>-3</v>
      </c>
      <c r="D5220">
        <v>3</v>
      </c>
      <c r="E5220">
        <v>4</v>
      </c>
      <c r="F5220">
        <v>-2</v>
      </c>
      <c r="G5220">
        <v>-2</v>
      </c>
      <c r="H5220" s="2">
        <f>H5219+$H$2*(Table1[[#This Row],[debug'[0']]]-H5219)</f>
        <v>4.8104729457743201</v>
      </c>
    </row>
    <row r="5221" spans="1:8" x14ac:dyDescent="0.25">
      <c r="A5221">
        <v>10430</v>
      </c>
      <c r="B5221">
        <v>4</v>
      </c>
      <c r="C5221">
        <v>-3</v>
      </c>
      <c r="D5221">
        <v>3</v>
      </c>
      <c r="E5221">
        <v>4</v>
      </c>
      <c r="F5221">
        <v>-2</v>
      </c>
      <c r="G5221">
        <v>-2</v>
      </c>
      <c r="H5221" s="2">
        <f>H5220+$H$2*(Table1[[#This Row],[debug'[0']]]-H5220)</f>
        <v>4.7340876702029835</v>
      </c>
    </row>
    <row r="5222" spans="1:8" x14ac:dyDescent="0.25">
      <c r="A5222">
        <v>10432</v>
      </c>
      <c r="B5222">
        <v>1</v>
      </c>
      <c r="C5222">
        <v>-3</v>
      </c>
      <c r="D5222">
        <v>3</v>
      </c>
      <c r="E5222">
        <v>4</v>
      </c>
      <c r="F5222">
        <v>-2</v>
      </c>
      <c r="G5222">
        <v>-2</v>
      </c>
      <c r="H5222" s="2">
        <f>H5221+$H$2*(Table1[[#This Row],[debug'[0']]]-H5221)</f>
        <v>4.3821581984258859</v>
      </c>
    </row>
    <row r="5223" spans="1:8" x14ac:dyDescent="0.25">
      <c r="A5223">
        <v>10434</v>
      </c>
      <c r="B5223">
        <v>0</v>
      </c>
      <c r="C5223">
        <v>-3</v>
      </c>
      <c r="D5223">
        <v>3</v>
      </c>
      <c r="E5223">
        <v>3</v>
      </c>
      <c r="F5223">
        <v>-2</v>
      </c>
      <c r="G5223">
        <v>-2</v>
      </c>
      <c r="H5223" s="2">
        <f>H5222+$H$2*(Table1[[#This Row],[debug'[0']]]-H5222)</f>
        <v>3.9691495183345946</v>
      </c>
    </row>
    <row r="5224" spans="1:8" x14ac:dyDescent="0.25">
      <c r="A5224">
        <v>10436</v>
      </c>
      <c r="B5224">
        <v>-1</v>
      </c>
      <c r="C5224">
        <v>-4</v>
      </c>
      <c r="D5224">
        <v>4</v>
      </c>
      <c r="E5224">
        <v>3</v>
      </c>
      <c r="F5224">
        <v>-2</v>
      </c>
      <c r="G5224">
        <v>-2</v>
      </c>
      <c r="H5224" s="2">
        <f>H5223+$H$2*(Table1[[#This Row],[debug'[0']]]-H5223)</f>
        <v>3.5008182096929179</v>
      </c>
    </row>
    <row r="5225" spans="1:8" x14ac:dyDescent="0.25">
      <c r="A5225">
        <v>10438</v>
      </c>
      <c r="B5225">
        <v>-3</v>
      </c>
      <c r="C5225">
        <v>-5</v>
      </c>
      <c r="D5225">
        <v>4</v>
      </c>
      <c r="E5225">
        <v>3</v>
      </c>
      <c r="F5225">
        <v>-2</v>
      </c>
      <c r="G5225">
        <v>-2</v>
      </c>
      <c r="H5225" s="2">
        <f>H5224+$H$2*(Table1[[#This Row],[debug'[0']]]-H5224)</f>
        <v>2.8881305277960974</v>
      </c>
    </row>
    <row r="5226" spans="1:8" x14ac:dyDescent="0.25">
      <c r="A5226">
        <v>10440</v>
      </c>
      <c r="B5226">
        <v>-2</v>
      </c>
      <c r="C5226">
        <v>-5</v>
      </c>
      <c r="D5226">
        <v>4</v>
      </c>
      <c r="E5226">
        <v>3</v>
      </c>
      <c r="F5226">
        <v>-2</v>
      </c>
      <c r="G5226">
        <v>-2</v>
      </c>
      <c r="H5226" s="2">
        <f>H5225+$H$2*(Table1[[#This Row],[debug'[0']]]-H5225)</f>
        <v>2.4274350791187311</v>
      </c>
    </row>
    <row r="5227" spans="1:8" x14ac:dyDescent="0.25">
      <c r="A5227">
        <v>10442</v>
      </c>
      <c r="B5227">
        <v>0</v>
      </c>
      <c r="C5227">
        <v>-3</v>
      </c>
      <c r="D5227">
        <v>1</v>
      </c>
      <c r="E5227">
        <v>3</v>
      </c>
      <c r="F5227">
        <v>-2</v>
      </c>
      <c r="G5227">
        <v>-2</v>
      </c>
      <c r="H5227" s="2">
        <f>H5226+$H$2*(Table1[[#This Row],[debug'[0']]]-H5226)</f>
        <v>2.1986547127699643</v>
      </c>
    </row>
    <row r="5228" spans="1:8" x14ac:dyDescent="0.25">
      <c r="A5228">
        <v>10444</v>
      </c>
      <c r="B5228">
        <v>2</v>
      </c>
      <c r="C5228">
        <v>1</v>
      </c>
      <c r="D5228">
        <v>-4</v>
      </c>
      <c r="E5228">
        <v>4</v>
      </c>
      <c r="F5228">
        <v>-1</v>
      </c>
      <c r="G5228">
        <v>-2</v>
      </c>
      <c r="H5228" s="2">
        <f>H5227+$H$2*(Table1[[#This Row],[debug'[0']]]-H5227)</f>
        <v>2.1799319471827912</v>
      </c>
    </row>
    <row r="5229" spans="1:8" x14ac:dyDescent="0.25">
      <c r="A5229">
        <v>10446</v>
      </c>
      <c r="B5229">
        <v>2</v>
      </c>
      <c r="C5229">
        <v>2</v>
      </c>
      <c r="D5229">
        <v>-4</v>
      </c>
      <c r="E5229">
        <v>4</v>
      </c>
      <c r="F5229">
        <v>-1</v>
      </c>
      <c r="G5229">
        <v>-2</v>
      </c>
      <c r="H5229" s="2">
        <f>H5228+$H$2*(Table1[[#This Row],[debug'[0']]]-H5228)</f>
        <v>2.1629737606803241</v>
      </c>
    </row>
    <row r="5230" spans="1:8" x14ac:dyDescent="0.25">
      <c r="A5230">
        <v>10448</v>
      </c>
      <c r="B5230">
        <v>1</v>
      </c>
      <c r="C5230">
        <v>1</v>
      </c>
      <c r="D5230">
        <v>-5</v>
      </c>
      <c r="E5230">
        <v>3</v>
      </c>
      <c r="F5230">
        <v>-1</v>
      </c>
      <c r="G5230">
        <v>-2</v>
      </c>
      <c r="H5230" s="2">
        <f>H5229+$H$2*(Table1[[#This Row],[debug'[0']]]-H5229)</f>
        <v>2.0533660659941941</v>
      </c>
    </row>
    <row r="5231" spans="1:8" x14ac:dyDescent="0.25">
      <c r="A5231">
        <v>10450</v>
      </c>
      <c r="B5231">
        <v>3</v>
      </c>
      <c r="C5231">
        <v>1</v>
      </c>
      <c r="D5231">
        <v>-5</v>
      </c>
      <c r="E5231">
        <v>3</v>
      </c>
      <c r="F5231">
        <v>-1</v>
      </c>
      <c r="G5231">
        <v>-2</v>
      </c>
      <c r="H5231" s="2">
        <f>H5230+$H$2*(Table1[[#This Row],[debug'[0']]]-H5230)</f>
        <v>2.1425842123755374</v>
      </c>
    </row>
    <row r="5232" spans="1:8" x14ac:dyDescent="0.25">
      <c r="A5232">
        <v>10452</v>
      </c>
      <c r="B5232">
        <v>4</v>
      </c>
      <c r="C5232">
        <v>0</v>
      </c>
      <c r="D5232">
        <v>-7</v>
      </c>
      <c r="E5232">
        <v>3</v>
      </c>
      <c r="F5232">
        <v>-2</v>
      </c>
      <c r="G5232">
        <v>-2</v>
      </c>
      <c r="H5232" s="2">
        <f>H5231+$H$2*(Table1[[#This Row],[debug'[0']]]-H5231)</f>
        <v>2.3176415261674186</v>
      </c>
    </row>
    <row r="5233" spans="1:8" x14ac:dyDescent="0.25">
      <c r="A5233">
        <v>10454</v>
      </c>
      <c r="B5233">
        <v>5</v>
      </c>
      <c r="C5233">
        <v>0</v>
      </c>
      <c r="D5233">
        <v>-8</v>
      </c>
      <c r="E5233">
        <v>3</v>
      </c>
      <c r="F5233">
        <v>-2</v>
      </c>
      <c r="G5233">
        <v>-2</v>
      </c>
      <c r="H5233" s="2">
        <f>H5232+$H$2*(Table1[[#This Row],[debug'[0']]]-H5232)</f>
        <v>2.5704478564380215</v>
      </c>
    </row>
    <row r="5234" spans="1:8" x14ac:dyDescent="0.25">
      <c r="A5234">
        <v>10456</v>
      </c>
      <c r="B5234">
        <v>10</v>
      </c>
      <c r="C5234">
        <v>-1</v>
      </c>
      <c r="D5234">
        <v>-9</v>
      </c>
      <c r="E5234">
        <v>4</v>
      </c>
      <c r="F5234">
        <v>-2</v>
      </c>
      <c r="G5234">
        <v>-2</v>
      </c>
      <c r="H5234" s="2">
        <f>H5233+$H$2*(Table1[[#This Row],[debug'[0']]]-H5233)</f>
        <v>3.2706666494483199</v>
      </c>
    </row>
    <row r="5235" spans="1:8" x14ac:dyDescent="0.25">
      <c r="A5235">
        <v>10458</v>
      </c>
      <c r="B5235">
        <v>10</v>
      </c>
      <c r="C5235">
        <v>-1</v>
      </c>
      <c r="D5235">
        <v>-9</v>
      </c>
      <c r="E5235">
        <v>4</v>
      </c>
      <c r="F5235">
        <v>-2</v>
      </c>
      <c r="G5235">
        <v>-2</v>
      </c>
      <c r="H5235" s="2">
        <f>H5234+$H$2*(Table1[[#This Row],[debug'[0']]]-H5234)</f>
        <v>3.9048913759778183</v>
      </c>
    </row>
    <row r="5236" spans="1:8" x14ac:dyDescent="0.25">
      <c r="A5236">
        <v>10460</v>
      </c>
      <c r="B5236">
        <v>10</v>
      </c>
      <c r="C5236">
        <v>0</v>
      </c>
      <c r="D5236">
        <v>-8</v>
      </c>
      <c r="E5236">
        <v>4</v>
      </c>
      <c r="F5236">
        <v>-1</v>
      </c>
      <c r="G5236">
        <v>-2</v>
      </c>
      <c r="H5236" s="2">
        <f>H5235+$H$2*(Table1[[#This Row],[debug'[0']]]-H5235)</f>
        <v>4.4793418302596146</v>
      </c>
    </row>
    <row r="5237" spans="1:8" x14ac:dyDescent="0.25">
      <c r="A5237">
        <v>10462</v>
      </c>
      <c r="B5237">
        <v>7</v>
      </c>
      <c r="C5237">
        <v>0</v>
      </c>
      <c r="D5237">
        <v>-6</v>
      </c>
      <c r="E5237">
        <v>4</v>
      </c>
      <c r="F5237">
        <v>-1</v>
      </c>
      <c r="G5237">
        <v>-2</v>
      </c>
      <c r="H5237" s="2">
        <f>H5236+$H$2*(Table1[[#This Row],[debug'[0']]]-H5236)</f>
        <v>4.7169082659076391</v>
      </c>
    </row>
    <row r="5238" spans="1:8" x14ac:dyDescent="0.25">
      <c r="A5238">
        <v>10464</v>
      </c>
      <c r="B5238">
        <v>7</v>
      </c>
      <c r="C5238">
        <v>0</v>
      </c>
      <c r="D5238">
        <v>-5</v>
      </c>
      <c r="E5238">
        <v>4</v>
      </c>
      <c r="F5238">
        <v>-1</v>
      </c>
      <c r="G5238">
        <v>-2</v>
      </c>
      <c r="H5238" s="2">
        <f>H5237+$H$2*(Table1[[#This Row],[debug'[0']]]-H5237)</f>
        <v>4.9320845924865235</v>
      </c>
    </row>
    <row r="5239" spans="1:8" x14ac:dyDescent="0.25">
      <c r="A5239">
        <v>10466</v>
      </c>
      <c r="B5239">
        <v>6</v>
      </c>
      <c r="C5239">
        <v>1</v>
      </c>
      <c r="D5239">
        <v>-3</v>
      </c>
      <c r="E5239">
        <v>4</v>
      </c>
      <c r="F5239">
        <v>-1</v>
      </c>
      <c r="G5239">
        <v>-2</v>
      </c>
      <c r="H5239" s="2">
        <f>H5238+$H$2*(Table1[[#This Row],[debug'[0']]]-H5238)</f>
        <v>5.0327332484535141</v>
      </c>
    </row>
    <row r="5240" spans="1:8" x14ac:dyDescent="0.25">
      <c r="A5240">
        <v>10468</v>
      </c>
      <c r="B5240">
        <v>6</v>
      </c>
      <c r="C5240">
        <v>-1</v>
      </c>
      <c r="D5240">
        <v>-1</v>
      </c>
      <c r="E5240">
        <v>4</v>
      </c>
      <c r="F5240">
        <v>-1</v>
      </c>
      <c r="G5240">
        <v>-2</v>
      </c>
      <c r="H5240" s="2">
        <f>H5239+$H$2*(Table1[[#This Row],[debug'[0']]]-H5239)</f>
        <v>5.1238959920751173</v>
      </c>
    </row>
    <row r="5241" spans="1:8" x14ac:dyDescent="0.25">
      <c r="A5241">
        <v>10470</v>
      </c>
      <c r="B5241">
        <v>8</v>
      </c>
      <c r="C5241">
        <v>-2</v>
      </c>
      <c r="D5241">
        <v>2</v>
      </c>
      <c r="E5241">
        <v>4</v>
      </c>
      <c r="F5241">
        <v>-2</v>
      </c>
      <c r="G5241">
        <v>-2</v>
      </c>
      <c r="H5241" s="2">
        <f>H5240+$H$2*(Table1[[#This Row],[debug'[0']]]-H5240)</f>
        <v>5.3949624087428267</v>
      </c>
    </row>
    <row r="5242" spans="1:8" x14ac:dyDescent="0.25">
      <c r="A5242">
        <v>10472</v>
      </c>
      <c r="B5242">
        <v>8</v>
      </c>
      <c r="C5242">
        <v>-4</v>
      </c>
      <c r="D5242">
        <v>4</v>
      </c>
      <c r="E5242">
        <v>4</v>
      </c>
      <c r="F5242">
        <v>-2</v>
      </c>
      <c r="G5242">
        <v>-2</v>
      </c>
      <c r="H5242" s="2">
        <f>H5241+$H$2*(Table1[[#This Row],[debug'[0']]]-H5241)</f>
        <v>5.6404814175133904</v>
      </c>
    </row>
    <row r="5243" spans="1:8" x14ac:dyDescent="0.25">
      <c r="A5243">
        <v>10474</v>
      </c>
      <c r="B5243">
        <v>7</v>
      </c>
      <c r="C5243">
        <v>-5</v>
      </c>
      <c r="D5243">
        <v>5</v>
      </c>
      <c r="E5243">
        <v>4</v>
      </c>
      <c r="F5243">
        <v>-2</v>
      </c>
      <c r="G5243">
        <v>-2</v>
      </c>
      <c r="H5243" s="2">
        <f>H5242+$H$2*(Table1[[#This Row],[debug'[0']]]-H5242)</f>
        <v>5.7686130252481522</v>
      </c>
    </row>
    <row r="5244" spans="1:8" x14ac:dyDescent="0.25">
      <c r="A5244">
        <v>10476</v>
      </c>
      <c r="B5244">
        <v>4</v>
      </c>
      <c r="C5244">
        <v>-4</v>
      </c>
      <c r="D5244">
        <v>6</v>
      </c>
      <c r="E5244">
        <v>4</v>
      </c>
      <c r="F5244">
        <v>-2</v>
      </c>
      <c r="G5244">
        <v>-2</v>
      </c>
      <c r="H5244" s="2">
        <f>H5243+$H$2*(Table1[[#This Row],[debug'[0']]]-H5243)</f>
        <v>5.6019251746332674</v>
      </c>
    </row>
    <row r="5245" spans="1:8" x14ac:dyDescent="0.25">
      <c r="A5245">
        <v>10478</v>
      </c>
      <c r="B5245">
        <v>2</v>
      </c>
      <c r="C5245">
        <v>-2</v>
      </c>
      <c r="D5245">
        <v>6</v>
      </c>
      <c r="E5245">
        <v>4</v>
      </c>
      <c r="F5245">
        <v>-1</v>
      </c>
      <c r="G5245">
        <v>-2</v>
      </c>
      <c r="H5245" s="2">
        <f>H5244+$H$2*(Table1[[#This Row],[debug'[0']]]-H5244)</f>
        <v>5.2624517246110276</v>
      </c>
    </row>
    <row r="5246" spans="1:8" x14ac:dyDescent="0.25">
      <c r="A5246">
        <v>10480</v>
      </c>
      <c r="B5246">
        <v>0</v>
      </c>
      <c r="C5246">
        <v>-2</v>
      </c>
      <c r="D5246">
        <v>6</v>
      </c>
      <c r="E5246">
        <v>4</v>
      </c>
      <c r="F5246">
        <v>-1</v>
      </c>
      <c r="G5246">
        <v>-2</v>
      </c>
      <c r="H5246" s="2">
        <f>H5245+$H$2*(Table1[[#This Row],[debug'[0']]]-H5245)</f>
        <v>4.766477334273759</v>
      </c>
    </row>
    <row r="5247" spans="1:8" x14ac:dyDescent="0.25">
      <c r="A5247">
        <v>10482</v>
      </c>
      <c r="B5247">
        <v>-1</v>
      </c>
      <c r="C5247">
        <v>-4</v>
      </c>
      <c r="D5247">
        <v>5</v>
      </c>
      <c r="E5247">
        <v>4</v>
      </c>
      <c r="F5247">
        <v>-2</v>
      </c>
      <c r="G5247">
        <v>-2</v>
      </c>
      <c r="H5247" s="2">
        <f>H5246+$H$2*(Table1[[#This Row],[debug'[0']]]-H5246)</f>
        <v>4.2229996493603643</v>
      </c>
    </row>
    <row r="5248" spans="1:8" x14ac:dyDescent="0.25">
      <c r="A5248">
        <v>10484</v>
      </c>
      <c r="B5248">
        <v>0</v>
      </c>
      <c r="C5248">
        <v>-5</v>
      </c>
      <c r="D5248">
        <v>4</v>
      </c>
      <c r="E5248">
        <v>4</v>
      </c>
      <c r="F5248">
        <v>-2</v>
      </c>
      <c r="G5248">
        <v>-2</v>
      </c>
      <c r="H5248" s="2">
        <f>H5247+$H$2*(Table1[[#This Row],[debug'[0']]]-H5247)</f>
        <v>3.8249913091240804</v>
      </c>
    </row>
    <row r="5249" spans="1:8" x14ac:dyDescent="0.25">
      <c r="A5249">
        <v>10486</v>
      </c>
      <c r="B5249">
        <v>1</v>
      </c>
      <c r="C5249">
        <v>-6</v>
      </c>
      <c r="D5249">
        <v>1</v>
      </c>
      <c r="E5249">
        <v>4</v>
      </c>
      <c r="F5249">
        <v>-2</v>
      </c>
      <c r="G5249">
        <v>-2</v>
      </c>
      <c r="H5249" s="2">
        <f>H5248+$H$2*(Table1[[#This Row],[debug'[0']]]-H5248)</f>
        <v>3.5587421508281039</v>
      </c>
    </row>
    <row r="5250" spans="1:8" x14ac:dyDescent="0.25">
      <c r="A5250">
        <v>10488</v>
      </c>
      <c r="B5250">
        <v>1</v>
      </c>
      <c r="C5250">
        <v>-4</v>
      </c>
      <c r="D5250">
        <v>-1</v>
      </c>
      <c r="E5250">
        <v>4</v>
      </c>
      <c r="F5250">
        <v>-2</v>
      </c>
      <c r="G5250">
        <v>-2</v>
      </c>
      <c r="H5250" s="2">
        <f>H5249+$H$2*(Table1[[#This Row],[debug'[0']]]-H5249)</f>
        <v>3.3175863845239402</v>
      </c>
    </row>
    <row r="5251" spans="1:8" x14ac:dyDescent="0.25">
      <c r="A5251">
        <v>10490</v>
      </c>
      <c r="B5251">
        <v>3</v>
      </c>
      <c r="C5251">
        <v>-2</v>
      </c>
      <c r="D5251">
        <v>-3</v>
      </c>
      <c r="E5251">
        <v>4</v>
      </c>
      <c r="F5251">
        <v>-2</v>
      </c>
      <c r="G5251">
        <v>-2</v>
      </c>
      <c r="H5251" s="2">
        <f>H5250+$H$2*(Table1[[#This Row],[debug'[0']]]-H5250)</f>
        <v>3.2876545729489237</v>
      </c>
    </row>
    <row r="5252" spans="1:8" x14ac:dyDescent="0.25">
      <c r="A5252">
        <v>10492</v>
      </c>
      <c r="B5252">
        <v>2</v>
      </c>
      <c r="C5252">
        <v>1</v>
      </c>
      <c r="D5252">
        <v>-3</v>
      </c>
      <c r="E5252">
        <v>4</v>
      </c>
      <c r="F5252">
        <v>-1</v>
      </c>
      <c r="G5252">
        <v>-1</v>
      </c>
      <c r="H5252" s="2">
        <f>H5251+$H$2*(Table1[[#This Row],[debug'[0']]]-H5251)</f>
        <v>3.1662959885467945</v>
      </c>
    </row>
    <row r="5253" spans="1:8" x14ac:dyDescent="0.25">
      <c r="A5253">
        <v>10494</v>
      </c>
      <c r="B5253">
        <v>2</v>
      </c>
      <c r="C5253">
        <v>2</v>
      </c>
      <c r="D5253">
        <v>-5</v>
      </c>
      <c r="E5253">
        <v>4</v>
      </c>
      <c r="F5253">
        <v>-1</v>
      </c>
      <c r="G5253">
        <v>-1</v>
      </c>
      <c r="H5253" s="2">
        <f>H5252+$H$2*(Table1[[#This Row],[debug'[0']]]-H5252)</f>
        <v>3.0563751812608988</v>
      </c>
    </row>
    <row r="5254" spans="1:8" x14ac:dyDescent="0.25">
      <c r="A5254">
        <v>10496</v>
      </c>
      <c r="B5254">
        <v>2</v>
      </c>
      <c r="C5254">
        <v>3</v>
      </c>
      <c r="D5254">
        <v>-6</v>
      </c>
      <c r="E5254">
        <v>4</v>
      </c>
      <c r="F5254">
        <v>-1</v>
      </c>
      <c r="G5254">
        <v>-1</v>
      </c>
      <c r="H5254" s="2">
        <f>H5253+$H$2*(Table1[[#This Row],[debug'[0']]]-H5253)</f>
        <v>2.9568141659943841</v>
      </c>
    </row>
    <row r="5255" spans="1:8" x14ac:dyDescent="0.25">
      <c r="A5255">
        <v>10498</v>
      </c>
      <c r="B5255">
        <v>4</v>
      </c>
      <c r="C5255">
        <v>2</v>
      </c>
      <c r="D5255">
        <v>-9</v>
      </c>
      <c r="E5255">
        <v>4</v>
      </c>
      <c r="F5255">
        <v>-2</v>
      </c>
      <c r="G5255">
        <v>-2</v>
      </c>
      <c r="H5255" s="2">
        <f>H5254+$H$2*(Table1[[#This Row],[debug'[0']]]-H5254)</f>
        <v>3.0551321145676136</v>
      </c>
    </row>
    <row r="5256" spans="1:8" x14ac:dyDescent="0.25">
      <c r="A5256">
        <v>10500</v>
      </c>
      <c r="B5256">
        <v>6</v>
      </c>
      <c r="C5256">
        <v>1</v>
      </c>
      <c r="D5256">
        <v>-11</v>
      </c>
      <c r="E5256">
        <v>4</v>
      </c>
      <c r="F5256">
        <v>-2</v>
      </c>
      <c r="G5256">
        <v>-2</v>
      </c>
      <c r="H5256" s="2">
        <f>H5255+$H$2*(Table1[[#This Row],[debug'[0']]]-H5255)</f>
        <v>3.3326793740076202</v>
      </c>
    </row>
    <row r="5257" spans="1:8" x14ac:dyDescent="0.25">
      <c r="A5257">
        <v>10502</v>
      </c>
      <c r="B5257">
        <v>7</v>
      </c>
      <c r="C5257">
        <v>1</v>
      </c>
      <c r="D5257">
        <v>-10</v>
      </c>
      <c r="E5257">
        <v>4</v>
      </c>
      <c r="F5257">
        <v>-2</v>
      </c>
      <c r="G5257">
        <v>-2</v>
      </c>
      <c r="H5257" s="2">
        <f>H5256+$H$2*(Table1[[#This Row],[debug'[0']]]-H5256)</f>
        <v>3.6783162001168996</v>
      </c>
    </row>
    <row r="5258" spans="1:8" x14ac:dyDescent="0.25">
      <c r="A5258">
        <v>10504</v>
      </c>
      <c r="B5258">
        <v>8</v>
      </c>
      <c r="C5258">
        <v>2</v>
      </c>
      <c r="D5258">
        <v>-10</v>
      </c>
      <c r="E5258">
        <v>5</v>
      </c>
      <c r="F5258">
        <v>-2</v>
      </c>
      <c r="G5258">
        <v>-2</v>
      </c>
      <c r="H5258" s="2">
        <f>H5257+$H$2*(Table1[[#This Row],[debug'[0']]]-H5257)</f>
        <v>4.0856253024224225</v>
      </c>
    </row>
    <row r="5259" spans="1:8" x14ac:dyDescent="0.25">
      <c r="A5259">
        <v>10506</v>
      </c>
      <c r="B5259">
        <v>8</v>
      </c>
      <c r="C5259">
        <v>3</v>
      </c>
      <c r="D5259">
        <v>-10</v>
      </c>
      <c r="E5259">
        <v>4</v>
      </c>
      <c r="F5259">
        <v>-1</v>
      </c>
      <c r="G5259">
        <v>-2</v>
      </c>
      <c r="H5259" s="2">
        <f>H5258+$H$2*(Table1[[#This Row],[debug'[0']]]-H5258)</f>
        <v>4.454546426221647</v>
      </c>
    </row>
    <row r="5260" spans="1:8" x14ac:dyDescent="0.25">
      <c r="A5260">
        <v>10508</v>
      </c>
      <c r="B5260">
        <v>6</v>
      </c>
      <c r="C5260">
        <v>3</v>
      </c>
      <c r="D5260">
        <v>-6</v>
      </c>
      <c r="E5260">
        <v>4</v>
      </c>
      <c r="F5260">
        <v>-1</v>
      </c>
      <c r="G5260">
        <v>-2</v>
      </c>
      <c r="H5260" s="2">
        <f>H5259+$H$2*(Table1[[#This Row],[debug'[0']]]-H5259)</f>
        <v>4.6002019940370316</v>
      </c>
    </row>
    <row r="5261" spans="1:8" x14ac:dyDescent="0.25">
      <c r="A5261">
        <v>10510</v>
      </c>
      <c r="B5261">
        <v>4</v>
      </c>
      <c r="C5261">
        <v>4</v>
      </c>
      <c r="D5261">
        <v>-3</v>
      </c>
      <c r="E5261">
        <v>4</v>
      </c>
      <c r="F5261">
        <v>-1</v>
      </c>
      <c r="G5261">
        <v>-1</v>
      </c>
      <c r="H5261" s="2">
        <f>H5260+$H$2*(Table1[[#This Row],[debug'[0']]]-H5260)</f>
        <v>4.5436342887829309</v>
      </c>
    </row>
    <row r="5262" spans="1:8" x14ac:dyDescent="0.25">
      <c r="A5262">
        <v>10512</v>
      </c>
      <c r="B5262">
        <v>5</v>
      </c>
      <c r="C5262">
        <v>3</v>
      </c>
      <c r="D5262">
        <v>-2</v>
      </c>
      <c r="E5262">
        <v>4</v>
      </c>
      <c r="F5262">
        <v>-1</v>
      </c>
      <c r="G5262">
        <v>-2</v>
      </c>
      <c r="H5262" s="2">
        <f>H5261+$H$2*(Table1[[#This Row],[debug'[0']]]-H5261)</f>
        <v>4.5866457437542252</v>
      </c>
    </row>
    <row r="5263" spans="1:8" x14ac:dyDescent="0.25">
      <c r="A5263">
        <v>10514</v>
      </c>
      <c r="B5263">
        <v>4</v>
      </c>
      <c r="C5263">
        <v>0</v>
      </c>
      <c r="D5263">
        <v>0</v>
      </c>
      <c r="E5263">
        <v>4</v>
      </c>
      <c r="F5263">
        <v>-1</v>
      </c>
      <c r="G5263">
        <v>-2</v>
      </c>
      <c r="H5263" s="2">
        <f>H5262+$H$2*(Table1[[#This Row],[debug'[0']]]-H5262)</f>
        <v>4.5313556849890855</v>
      </c>
    </row>
    <row r="5264" spans="1:8" x14ac:dyDescent="0.25">
      <c r="A5264">
        <v>10516</v>
      </c>
      <c r="B5264">
        <v>5</v>
      </c>
      <c r="C5264">
        <v>-2</v>
      </c>
      <c r="D5264">
        <v>4</v>
      </c>
      <c r="E5264">
        <v>4</v>
      </c>
      <c r="F5264">
        <v>-1</v>
      </c>
      <c r="G5264">
        <v>-2</v>
      </c>
      <c r="H5264" s="2">
        <f>H5263+$H$2*(Table1[[#This Row],[debug'[0']]]-H5263)</f>
        <v>4.5755243711046329</v>
      </c>
    </row>
    <row r="5265" spans="1:8" x14ac:dyDescent="0.25">
      <c r="A5265">
        <v>10518</v>
      </c>
      <c r="B5265">
        <v>4</v>
      </c>
      <c r="C5265">
        <v>-5</v>
      </c>
      <c r="D5265">
        <v>7</v>
      </c>
      <c r="E5265">
        <v>4</v>
      </c>
      <c r="F5265">
        <v>-1</v>
      </c>
      <c r="G5265">
        <v>-1</v>
      </c>
      <c r="H5265" s="2">
        <f>H5264+$H$2*(Table1[[#This Row],[debug'[0']]]-H5264)</f>
        <v>4.5212824770179072</v>
      </c>
    </row>
    <row r="5266" spans="1:8" x14ac:dyDescent="0.25">
      <c r="A5266">
        <v>10520</v>
      </c>
      <c r="B5266">
        <v>1</v>
      </c>
      <c r="C5266">
        <v>-5</v>
      </c>
      <c r="D5266">
        <v>7</v>
      </c>
      <c r="E5266">
        <v>4</v>
      </c>
      <c r="F5266">
        <v>-1</v>
      </c>
      <c r="G5266">
        <v>-2</v>
      </c>
      <c r="H5266" s="2">
        <f>H5265+$H$2*(Table1[[#This Row],[debug'[0']]]-H5265)</f>
        <v>4.1894094221874898</v>
      </c>
    </row>
    <row r="5267" spans="1:8" x14ac:dyDescent="0.25">
      <c r="A5267">
        <v>10522</v>
      </c>
      <c r="B5267">
        <v>-1</v>
      </c>
      <c r="C5267">
        <v>-5</v>
      </c>
      <c r="D5267">
        <v>8</v>
      </c>
      <c r="E5267">
        <v>4</v>
      </c>
      <c r="F5267">
        <v>-1</v>
      </c>
      <c r="G5267">
        <v>-1</v>
      </c>
      <c r="H5267" s="2">
        <f>H5266+$H$2*(Table1[[#This Row],[debug'[0']]]-H5266)</f>
        <v>3.7003191066710737</v>
      </c>
    </row>
    <row r="5268" spans="1:8" x14ac:dyDescent="0.25">
      <c r="A5268">
        <v>10524</v>
      </c>
      <c r="B5268">
        <v>0</v>
      </c>
      <c r="C5268">
        <v>-3</v>
      </c>
      <c r="D5268">
        <v>7</v>
      </c>
      <c r="E5268">
        <v>4</v>
      </c>
      <c r="F5268">
        <v>-1</v>
      </c>
      <c r="G5268">
        <v>-1</v>
      </c>
      <c r="H5268" s="2">
        <f>H5267+$H$2*(Table1[[#This Row],[debug'[0']]]-H5267)</f>
        <v>3.3515722470273999</v>
      </c>
    </row>
    <row r="5269" spans="1:8" x14ac:dyDescent="0.25">
      <c r="A5269">
        <v>10526</v>
      </c>
      <c r="B5269">
        <v>-2</v>
      </c>
      <c r="C5269">
        <v>-2</v>
      </c>
      <c r="D5269">
        <v>5</v>
      </c>
      <c r="E5269">
        <v>4</v>
      </c>
      <c r="F5269">
        <v>-1</v>
      </c>
      <c r="G5269">
        <v>-2</v>
      </c>
      <c r="H5269" s="2">
        <f>H5268+$H$2*(Table1[[#This Row],[debug'[0']]]-H5268)</f>
        <v>2.8471984453349108</v>
      </c>
    </row>
    <row r="5270" spans="1:8" x14ac:dyDescent="0.25">
      <c r="A5270">
        <v>10528</v>
      </c>
      <c r="B5270">
        <v>1</v>
      </c>
      <c r="C5270">
        <v>-3</v>
      </c>
      <c r="D5270">
        <v>5</v>
      </c>
      <c r="E5270">
        <v>4</v>
      </c>
      <c r="F5270">
        <v>-1</v>
      </c>
      <c r="G5270">
        <v>-2</v>
      </c>
      <c r="H5270" s="2">
        <f>H5269+$H$2*(Table1[[#This Row],[debug'[0']]]-H5269)</f>
        <v>2.6731040933673116</v>
      </c>
    </row>
    <row r="5271" spans="1:8" x14ac:dyDescent="0.25">
      <c r="A5271">
        <v>10530</v>
      </c>
      <c r="B5271">
        <v>0</v>
      </c>
      <c r="C5271">
        <v>-4</v>
      </c>
      <c r="D5271">
        <v>4</v>
      </c>
      <c r="E5271">
        <v>4</v>
      </c>
      <c r="F5271">
        <v>-1</v>
      </c>
      <c r="G5271">
        <v>-1</v>
      </c>
      <c r="H5271" s="2">
        <f>H5270+$H$2*(Table1[[#This Row],[debug'[0']]]-H5270)</f>
        <v>2.421169967907205</v>
      </c>
    </row>
    <row r="5272" spans="1:8" x14ac:dyDescent="0.25">
      <c r="A5272">
        <v>10532</v>
      </c>
      <c r="B5272">
        <v>2</v>
      </c>
      <c r="C5272">
        <v>-4</v>
      </c>
      <c r="D5272">
        <v>2</v>
      </c>
      <c r="E5272">
        <v>4</v>
      </c>
      <c r="F5272">
        <v>-1</v>
      </c>
      <c r="G5272">
        <v>-1</v>
      </c>
      <c r="H5272" s="2">
        <f>H5271+$H$2*(Table1[[#This Row],[debug'[0']]]-H5271)</f>
        <v>2.3814756335945071</v>
      </c>
    </row>
    <row r="5273" spans="1:8" x14ac:dyDescent="0.25">
      <c r="A5273">
        <v>10534</v>
      </c>
      <c r="B5273">
        <v>1</v>
      </c>
      <c r="C5273">
        <v>-4</v>
      </c>
      <c r="D5273">
        <v>0</v>
      </c>
      <c r="E5273">
        <v>4</v>
      </c>
      <c r="F5273">
        <v>-1</v>
      </c>
      <c r="G5273">
        <v>-1</v>
      </c>
      <c r="H5273" s="2">
        <f>H5272+$H$2*(Table1[[#This Row],[debug'[0']]]-H5272)</f>
        <v>2.2512746225460929</v>
      </c>
    </row>
    <row r="5274" spans="1:8" x14ac:dyDescent="0.25">
      <c r="A5274">
        <v>10536</v>
      </c>
      <c r="B5274">
        <v>1</v>
      </c>
      <c r="C5274">
        <v>-3</v>
      </c>
      <c r="D5274">
        <v>-2</v>
      </c>
      <c r="E5274">
        <v>3</v>
      </c>
      <c r="F5274">
        <v>-1</v>
      </c>
      <c r="G5274">
        <v>-1</v>
      </c>
      <c r="H5274" s="2">
        <f>H5273+$H$2*(Table1[[#This Row],[debug'[0']]]-H5273)</f>
        <v>2.1333447676916686</v>
      </c>
    </row>
    <row r="5275" spans="1:8" x14ac:dyDescent="0.25">
      <c r="A5275">
        <v>10538</v>
      </c>
      <c r="B5275">
        <v>1</v>
      </c>
      <c r="C5275">
        <v>-1</v>
      </c>
      <c r="D5275">
        <v>-4</v>
      </c>
      <c r="E5275">
        <v>3</v>
      </c>
      <c r="F5275">
        <v>-1</v>
      </c>
      <c r="G5275">
        <v>-1</v>
      </c>
      <c r="H5275" s="2">
        <f>H5274+$H$2*(Table1[[#This Row],[debug'[0']]]-H5274)</f>
        <v>2.0265295398067313</v>
      </c>
    </row>
    <row r="5276" spans="1:8" x14ac:dyDescent="0.25">
      <c r="A5276">
        <v>10540</v>
      </c>
      <c r="B5276">
        <v>0</v>
      </c>
      <c r="C5276">
        <v>2</v>
      </c>
      <c r="D5276">
        <v>-6</v>
      </c>
      <c r="E5276">
        <v>3</v>
      </c>
      <c r="F5276">
        <v>-1</v>
      </c>
      <c r="G5276">
        <v>-1</v>
      </c>
      <c r="H5276" s="2">
        <f>H5275+$H$2*(Table1[[#This Row],[debug'[0']]]-H5275)</f>
        <v>1.8355336303705454</v>
      </c>
    </row>
    <row r="5277" spans="1:8" x14ac:dyDescent="0.25">
      <c r="A5277">
        <v>10542</v>
      </c>
      <c r="B5277">
        <v>2</v>
      </c>
      <c r="C5277">
        <v>3</v>
      </c>
      <c r="D5277">
        <v>-8</v>
      </c>
      <c r="E5277">
        <v>3</v>
      </c>
      <c r="F5277">
        <v>-1</v>
      </c>
      <c r="G5277">
        <v>-1</v>
      </c>
      <c r="H5277" s="2">
        <f>H5276+$H$2*(Table1[[#This Row],[debug'[0']]]-H5276)</f>
        <v>1.8510342205282597</v>
      </c>
    </row>
    <row r="5278" spans="1:8" x14ac:dyDescent="0.25">
      <c r="A5278">
        <v>10544</v>
      </c>
      <c r="B5278">
        <v>2</v>
      </c>
      <c r="C5278">
        <v>3</v>
      </c>
      <c r="D5278">
        <v>-9</v>
      </c>
      <c r="E5278">
        <v>3</v>
      </c>
      <c r="F5278">
        <v>-1</v>
      </c>
      <c r="G5278">
        <v>-1</v>
      </c>
      <c r="H5278" s="2">
        <f>H5277+$H$2*(Table1[[#This Row],[debug'[0']]]-H5277)</f>
        <v>1.8650739144810007</v>
      </c>
    </row>
    <row r="5279" spans="1:8" x14ac:dyDescent="0.25">
      <c r="A5279">
        <v>10546</v>
      </c>
      <c r="B5279">
        <v>4</v>
      </c>
      <c r="C5279">
        <v>3</v>
      </c>
      <c r="D5279">
        <v>-11</v>
      </c>
      <c r="E5279">
        <v>3</v>
      </c>
      <c r="F5279">
        <v>-1</v>
      </c>
      <c r="G5279">
        <v>-1</v>
      </c>
      <c r="H5279" s="2">
        <f>H5278+$H$2*(Table1[[#This Row],[debug'[0']]]-H5278)</f>
        <v>2.0662859576677119</v>
      </c>
    </row>
    <row r="5280" spans="1:8" x14ac:dyDescent="0.25">
      <c r="A5280">
        <v>10548</v>
      </c>
      <c r="B5280">
        <v>6</v>
      </c>
      <c r="C5280">
        <v>3</v>
      </c>
      <c r="D5280">
        <v>-11</v>
      </c>
      <c r="E5280">
        <v>3</v>
      </c>
      <c r="F5280">
        <v>-1</v>
      </c>
      <c r="G5280">
        <v>-1</v>
      </c>
      <c r="H5280" s="2">
        <f>H5279+$H$2*(Table1[[#This Row],[debug'[0']]]-H5279)</f>
        <v>2.4370297717691356</v>
      </c>
    </row>
    <row r="5281" spans="1:8" x14ac:dyDescent="0.25">
      <c r="A5281">
        <v>10550</v>
      </c>
      <c r="B5281">
        <v>6</v>
      </c>
      <c r="C5281">
        <v>3</v>
      </c>
      <c r="D5281">
        <v>-9</v>
      </c>
      <c r="E5281">
        <v>3</v>
      </c>
      <c r="F5281">
        <v>-1</v>
      </c>
      <c r="G5281">
        <v>-1</v>
      </c>
      <c r="H5281" s="2">
        <f>H5280+$H$2*(Table1[[#This Row],[debug'[0']]]-H5280)</f>
        <v>2.7728318045882125</v>
      </c>
    </row>
    <row r="5282" spans="1:8" x14ac:dyDescent="0.25">
      <c r="A5282">
        <v>10552</v>
      </c>
      <c r="B5282">
        <v>5</v>
      </c>
      <c r="C5282">
        <v>3</v>
      </c>
      <c r="D5282">
        <v>-8</v>
      </c>
      <c r="E5282">
        <v>3</v>
      </c>
      <c r="F5282">
        <v>-1</v>
      </c>
      <c r="G5282">
        <v>-1</v>
      </c>
      <c r="H5282" s="2">
        <f>H5281+$H$2*(Table1[[#This Row],[debug'[0']]]-H5281)</f>
        <v>2.982737461818648</v>
      </c>
    </row>
    <row r="5283" spans="1:8" x14ac:dyDescent="0.25">
      <c r="A5283">
        <v>10554</v>
      </c>
      <c r="B5283">
        <v>5</v>
      </c>
      <c r="C5283">
        <v>3</v>
      </c>
      <c r="D5283">
        <v>-5</v>
      </c>
      <c r="E5283">
        <v>3</v>
      </c>
      <c r="F5283">
        <v>-1</v>
      </c>
      <c r="G5283">
        <v>-1</v>
      </c>
      <c r="H5283" s="2">
        <f>H5282+$H$2*(Table1[[#This Row],[debug'[0']]]-H5282)</f>
        <v>3.172859976928021</v>
      </c>
    </row>
    <row r="5284" spans="1:8" x14ac:dyDescent="0.25">
      <c r="A5284">
        <v>10556</v>
      </c>
      <c r="B5284">
        <v>6</v>
      </c>
      <c r="C5284">
        <v>2</v>
      </c>
      <c r="D5284">
        <v>1</v>
      </c>
      <c r="E5284">
        <v>3</v>
      </c>
      <c r="F5284">
        <v>-1</v>
      </c>
      <c r="G5284">
        <v>-1</v>
      </c>
      <c r="H5284" s="2">
        <f>H5283+$H$2*(Table1[[#This Row],[debug'[0']]]-H5283)</f>
        <v>3.439311646742599</v>
      </c>
    </row>
    <row r="5285" spans="1:8" x14ac:dyDescent="0.25">
      <c r="A5285">
        <v>10558</v>
      </c>
      <c r="B5285">
        <v>5</v>
      </c>
      <c r="C5285">
        <v>0</v>
      </c>
      <c r="D5285">
        <v>2</v>
      </c>
      <c r="E5285">
        <v>3</v>
      </c>
      <c r="F5285">
        <v>-1</v>
      </c>
      <c r="G5285">
        <v>-1</v>
      </c>
      <c r="H5285" s="2">
        <f>H5284+$H$2*(Table1[[#This Row],[debug'[0']]]-H5284)</f>
        <v>3.5864030586966971</v>
      </c>
    </row>
    <row r="5286" spans="1:8" x14ac:dyDescent="0.25">
      <c r="A5286">
        <v>10560</v>
      </c>
      <c r="B5286">
        <v>6</v>
      </c>
      <c r="C5286">
        <v>-2</v>
      </c>
      <c r="D5286">
        <v>4</v>
      </c>
      <c r="E5286">
        <v>3</v>
      </c>
      <c r="F5286">
        <v>-1</v>
      </c>
      <c r="G5286">
        <v>-1</v>
      </c>
      <c r="H5286" s="2">
        <f>H5285+$H$2*(Table1[[#This Row],[debug'[0']]]-H5285)</f>
        <v>3.8138792112824547</v>
      </c>
    </row>
    <row r="5287" spans="1:8" x14ac:dyDescent="0.25">
      <c r="A5287">
        <v>10562</v>
      </c>
      <c r="B5287">
        <v>6</v>
      </c>
      <c r="C5287">
        <v>-4</v>
      </c>
      <c r="D5287">
        <v>6</v>
      </c>
      <c r="E5287">
        <v>3</v>
      </c>
      <c r="F5287">
        <v>-1</v>
      </c>
      <c r="G5287">
        <v>-1</v>
      </c>
      <c r="H5287" s="2">
        <f>H5286+$H$2*(Table1[[#This Row],[debug'[0']]]-H5286)</f>
        <v>4.0199162415733039</v>
      </c>
    </row>
    <row r="5288" spans="1:8" x14ac:dyDescent="0.25">
      <c r="A5288">
        <v>10564</v>
      </c>
      <c r="B5288">
        <v>5</v>
      </c>
      <c r="C5288">
        <v>-7</v>
      </c>
      <c r="D5288">
        <v>9</v>
      </c>
      <c r="E5288">
        <v>3</v>
      </c>
      <c r="F5288">
        <v>-1</v>
      </c>
      <c r="G5288">
        <v>-1</v>
      </c>
      <c r="H5288" s="2">
        <f>H5287+$H$2*(Table1[[#This Row],[debug'[0']]]-H5287)</f>
        <v>4.1122869596345835</v>
      </c>
    </row>
    <row r="5289" spans="1:8" x14ac:dyDescent="0.25">
      <c r="A5289">
        <v>10566</v>
      </c>
      <c r="B5289">
        <v>3</v>
      </c>
      <c r="C5289">
        <v>-8</v>
      </c>
      <c r="D5289">
        <v>10</v>
      </c>
      <c r="E5289">
        <v>3</v>
      </c>
      <c r="F5289">
        <v>-1</v>
      </c>
      <c r="G5289">
        <v>-1</v>
      </c>
      <c r="H5289" s="2">
        <f>H5288+$H$2*(Table1[[#This Row],[debug'[0']]]-H5288)</f>
        <v>4.007456383402431</v>
      </c>
    </row>
    <row r="5290" spans="1:8" x14ac:dyDescent="0.25">
      <c r="A5290">
        <v>10568</v>
      </c>
      <c r="B5290">
        <v>2</v>
      </c>
      <c r="C5290">
        <v>-7</v>
      </c>
      <c r="D5290">
        <v>9</v>
      </c>
      <c r="E5290">
        <v>3</v>
      </c>
      <c r="F5290">
        <v>-1</v>
      </c>
      <c r="G5290">
        <v>-1</v>
      </c>
      <c r="H5290" s="2">
        <f>H5289+$H$2*(Table1[[#This Row],[debug'[0']]]-H5289)</f>
        <v>3.8182580766074605</v>
      </c>
    </row>
    <row r="5291" spans="1:8" x14ac:dyDescent="0.25">
      <c r="A5291">
        <v>10570</v>
      </c>
      <c r="B5291">
        <v>2</v>
      </c>
      <c r="C5291">
        <v>-6</v>
      </c>
      <c r="D5291">
        <v>8</v>
      </c>
      <c r="E5291">
        <v>3</v>
      </c>
      <c r="F5291">
        <v>-1</v>
      </c>
      <c r="G5291">
        <v>-1</v>
      </c>
      <c r="H5291" s="2">
        <f>H5290+$H$2*(Table1[[#This Row],[debug'[0']]]-H5290)</f>
        <v>3.6468912901334516</v>
      </c>
    </row>
    <row r="5292" spans="1:8" x14ac:dyDescent="0.25">
      <c r="A5292">
        <v>10572</v>
      </c>
      <c r="B5292">
        <v>3</v>
      </c>
      <c r="C5292">
        <v>-4</v>
      </c>
      <c r="D5292">
        <v>7</v>
      </c>
      <c r="E5292">
        <v>3</v>
      </c>
      <c r="F5292">
        <v>-1</v>
      </c>
      <c r="G5292">
        <v>-1</v>
      </c>
      <c r="H5292" s="2">
        <f>H5291+$H$2*(Table1[[#This Row],[debug'[0']]]-H5291)</f>
        <v>3.5859232223908175</v>
      </c>
    </row>
    <row r="5293" spans="1:8" x14ac:dyDescent="0.25">
      <c r="A5293">
        <v>10574</v>
      </c>
      <c r="B5293">
        <v>3</v>
      </c>
      <c r="C5293">
        <v>-3</v>
      </c>
      <c r="D5293">
        <v>5</v>
      </c>
      <c r="E5293">
        <v>3</v>
      </c>
      <c r="F5293">
        <v>-1</v>
      </c>
      <c r="G5293">
        <v>-1</v>
      </c>
      <c r="H5293" s="2">
        <f>H5292+$H$2*(Table1[[#This Row],[debug'[0']]]-H5292)</f>
        <v>3.5307012596598981</v>
      </c>
    </row>
    <row r="5294" spans="1:8" x14ac:dyDescent="0.25">
      <c r="A5294">
        <v>10576</v>
      </c>
      <c r="B5294">
        <v>3</v>
      </c>
      <c r="C5294">
        <v>-3</v>
      </c>
      <c r="D5294">
        <v>4</v>
      </c>
      <c r="E5294">
        <v>3</v>
      </c>
      <c r="F5294">
        <v>-1</v>
      </c>
      <c r="G5294">
        <v>0</v>
      </c>
      <c r="H5294" s="2">
        <f>H5293+$H$2*(Table1[[#This Row],[debug'[0']]]-H5293)</f>
        <v>3.4806838443019466</v>
      </c>
    </row>
    <row r="5295" spans="1:8" x14ac:dyDescent="0.25">
      <c r="A5295">
        <v>10578</v>
      </c>
      <c r="B5295">
        <v>2</v>
      </c>
      <c r="C5295">
        <v>-3</v>
      </c>
      <c r="D5295">
        <v>2</v>
      </c>
      <c r="E5295">
        <v>3</v>
      </c>
      <c r="F5295">
        <v>-1</v>
      </c>
      <c r="G5295">
        <v>0</v>
      </c>
      <c r="H5295" s="2">
        <f>H5294+$H$2*(Table1[[#This Row],[debug'[0']]]-H5294)</f>
        <v>3.3411326796755039</v>
      </c>
    </row>
    <row r="5296" spans="1:8" x14ac:dyDescent="0.25">
      <c r="A5296">
        <v>10580</v>
      </c>
      <c r="B5296">
        <v>0</v>
      </c>
      <c r="C5296">
        <v>-3</v>
      </c>
      <c r="D5296">
        <v>1</v>
      </c>
      <c r="E5296">
        <v>3</v>
      </c>
      <c r="F5296">
        <v>-1</v>
      </c>
      <c r="G5296">
        <v>0</v>
      </c>
      <c r="H5296" s="2">
        <f>H5295+$H$2*(Table1[[#This Row],[debug'[0']]]-H5295)</f>
        <v>3.0262383432413835</v>
      </c>
    </row>
    <row r="5297" spans="1:8" x14ac:dyDescent="0.25">
      <c r="A5297">
        <v>10582</v>
      </c>
      <c r="B5297">
        <v>0</v>
      </c>
      <c r="C5297">
        <v>-3</v>
      </c>
      <c r="D5297">
        <v>-2</v>
      </c>
      <c r="E5297">
        <v>3</v>
      </c>
      <c r="F5297">
        <v>-1</v>
      </c>
      <c r="G5297">
        <v>0</v>
      </c>
      <c r="H5297" s="2">
        <f>H5296+$H$2*(Table1[[#This Row],[debug'[0']]]-H5296)</f>
        <v>2.7410220988272171</v>
      </c>
    </row>
    <row r="5298" spans="1:8" x14ac:dyDescent="0.25">
      <c r="A5298">
        <v>10584</v>
      </c>
      <c r="B5298">
        <v>-1</v>
      </c>
      <c r="C5298">
        <v>-1</v>
      </c>
      <c r="D5298">
        <v>-5</v>
      </c>
      <c r="E5298">
        <v>3</v>
      </c>
      <c r="F5298">
        <v>-1</v>
      </c>
      <c r="G5298">
        <v>0</v>
      </c>
      <c r="H5298" s="2">
        <f>H5297+$H$2*(Table1[[#This Row],[debug'[0']]]-H5297)</f>
        <v>2.3884390725494375</v>
      </c>
    </row>
    <row r="5299" spans="1:8" x14ac:dyDescent="0.25">
      <c r="A5299">
        <v>10586</v>
      </c>
      <c r="B5299">
        <v>3</v>
      </c>
      <c r="C5299">
        <v>2</v>
      </c>
      <c r="D5299">
        <v>-9</v>
      </c>
      <c r="E5299">
        <v>3</v>
      </c>
      <c r="F5299">
        <v>-1</v>
      </c>
      <c r="G5299">
        <v>0</v>
      </c>
      <c r="H5299" s="2">
        <f>H5298+$H$2*(Table1[[#This Row],[debug'[0']]]-H5298)</f>
        <v>2.446077332056475</v>
      </c>
    </row>
    <row r="5300" spans="1:8" x14ac:dyDescent="0.25">
      <c r="A5300">
        <v>10588</v>
      </c>
      <c r="B5300">
        <v>4</v>
      </c>
      <c r="C5300">
        <v>3</v>
      </c>
      <c r="D5300">
        <v>-10</v>
      </c>
      <c r="E5300">
        <v>3</v>
      </c>
      <c r="F5300">
        <v>-1</v>
      </c>
      <c r="G5300">
        <v>0</v>
      </c>
      <c r="H5300" s="2">
        <f>H5299+$H$2*(Table1[[#This Row],[debug'[0']]]-H5299)</f>
        <v>2.5925310931922159</v>
      </c>
    </row>
    <row r="5301" spans="1:8" x14ac:dyDescent="0.25">
      <c r="A5301">
        <v>10590</v>
      </c>
      <c r="B5301">
        <v>3</v>
      </c>
      <c r="C5301">
        <v>4</v>
      </c>
      <c r="D5301">
        <v>-11</v>
      </c>
      <c r="E5301">
        <v>3</v>
      </c>
      <c r="F5301">
        <v>-1</v>
      </c>
      <c r="G5301">
        <v>0</v>
      </c>
      <c r="H5301" s="2">
        <f>H5300+$H$2*(Table1[[#This Row],[debug'[0']]]-H5300)</f>
        <v>2.630934132918024</v>
      </c>
    </row>
    <row r="5302" spans="1:8" x14ac:dyDescent="0.25">
      <c r="A5302">
        <v>10592</v>
      </c>
      <c r="B5302">
        <v>4</v>
      </c>
      <c r="C5302">
        <v>2</v>
      </c>
      <c r="D5302">
        <v>-11</v>
      </c>
      <c r="E5302">
        <v>3</v>
      </c>
      <c r="F5302">
        <v>-1</v>
      </c>
      <c r="G5302">
        <v>0</v>
      </c>
      <c r="H5302" s="2">
        <f>H5301+$H$2*(Table1[[#This Row],[debug'[0']]]-H5301)</f>
        <v>2.7599655510271823</v>
      </c>
    </row>
    <row r="5303" spans="1:8" x14ac:dyDescent="0.25">
      <c r="A5303">
        <v>10594</v>
      </c>
      <c r="B5303">
        <v>3</v>
      </c>
      <c r="C5303">
        <v>2</v>
      </c>
      <c r="D5303">
        <v>-9</v>
      </c>
      <c r="E5303">
        <v>3</v>
      </c>
      <c r="F5303">
        <v>-1</v>
      </c>
      <c r="G5303">
        <v>0</v>
      </c>
      <c r="H5303" s="2">
        <f>H5302+$H$2*(Table1[[#This Row],[debug'[0']]]-H5302)</f>
        <v>2.7825882648722269</v>
      </c>
    </row>
    <row r="5304" spans="1:8" x14ac:dyDescent="0.25">
      <c r="A5304">
        <v>10596</v>
      </c>
      <c r="B5304">
        <v>4</v>
      </c>
      <c r="C5304">
        <v>2</v>
      </c>
      <c r="D5304">
        <v>-6</v>
      </c>
      <c r="E5304">
        <v>3</v>
      </c>
      <c r="F5304">
        <v>-1</v>
      </c>
      <c r="G5304">
        <v>0</v>
      </c>
      <c r="H5304" s="2">
        <f>H5303+$H$2*(Table1[[#This Row],[debug'[0']]]-H5303)</f>
        <v>2.8973266177763692</v>
      </c>
    </row>
    <row r="5305" spans="1:8" x14ac:dyDescent="0.25">
      <c r="A5305">
        <v>10598</v>
      </c>
      <c r="B5305">
        <v>5</v>
      </c>
      <c r="C5305">
        <v>2</v>
      </c>
      <c r="D5305">
        <v>-5</v>
      </c>
      <c r="E5305">
        <v>3</v>
      </c>
      <c r="F5305">
        <v>-1</v>
      </c>
      <c r="G5305">
        <v>0</v>
      </c>
      <c r="H5305" s="2">
        <f>H5304+$H$2*(Table1[[#This Row],[debug'[0']]]-H5304)</f>
        <v>3.0954989152911461</v>
      </c>
    </row>
    <row r="5306" spans="1:8" x14ac:dyDescent="0.25">
      <c r="A5306">
        <v>10600</v>
      </c>
      <c r="B5306">
        <v>5</v>
      </c>
      <c r="C5306">
        <v>2</v>
      </c>
      <c r="D5306">
        <v>-2</v>
      </c>
      <c r="E5306">
        <v>3</v>
      </c>
      <c r="F5306">
        <v>-1</v>
      </c>
      <c r="G5306">
        <v>0</v>
      </c>
      <c r="H5306" s="2">
        <f>H5305+$H$2*(Table1[[#This Row],[debug'[0']]]-H5305)</f>
        <v>3.2749939137854001</v>
      </c>
    </row>
    <row r="5307" spans="1:8" x14ac:dyDescent="0.25">
      <c r="A5307">
        <v>10602</v>
      </c>
      <c r="B5307">
        <v>6</v>
      </c>
      <c r="C5307">
        <v>1</v>
      </c>
      <c r="D5307">
        <v>1</v>
      </c>
      <c r="E5307">
        <v>3</v>
      </c>
      <c r="F5307">
        <v>-1</v>
      </c>
      <c r="G5307">
        <v>0</v>
      </c>
      <c r="H5307" s="2">
        <f>H5306+$H$2*(Table1[[#This Row],[debug'[0']]]-H5306)</f>
        <v>3.5318196868285781</v>
      </c>
    </row>
    <row r="5308" spans="1:8" x14ac:dyDescent="0.25">
      <c r="A5308">
        <v>10604</v>
      </c>
      <c r="B5308">
        <v>5</v>
      </c>
      <c r="C5308">
        <v>0</v>
      </c>
      <c r="D5308">
        <v>3</v>
      </c>
      <c r="E5308">
        <v>3</v>
      </c>
      <c r="F5308">
        <v>-1</v>
      </c>
      <c r="G5308">
        <v>0</v>
      </c>
      <c r="H5308" s="2">
        <f>H5307+$H$2*(Table1[[#This Row],[debug'[0']]]-H5307)</f>
        <v>3.6701924214087129</v>
      </c>
    </row>
    <row r="5309" spans="1:8" x14ac:dyDescent="0.25">
      <c r="A5309">
        <v>10606</v>
      </c>
      <c r="B5309">
        <v>5</v>
      </c>
      <c r="C5309">
        <v>-1</v>
      </c>
      <c r="D5309">
        <v>3</v>
      </c>
      <c r="E5309">
        <v>3</v>
      </c>
      <c r="F5309">
        <v>-1</v>
      </c>
      <c r="G5309">
        <v>0</v>
      </c>
      <c r="H5309" s="2">
        <f>H5308+$H$2*(Table1[[#This Row],[debug'[0']]]-H5308)</f>
        <v>3.7955238329964254</v>
      </c>
    </row>
    <row r="5310" spans="1:8" x14ac:dyDescent="0.25">
      <c r="A5310">
        <v>10608</v>
      </c>
      <c r="B5310">
        <v>6</v>
      </c>
      <c r="C5310">
        <v>-6</v>
      </c>
      <c r="D5310">
        <v>6</v>
      </c>
      <c r="E5310">
        <v>3</v>
      </c>
      <c r="F5310">
        <v>-2</v>
      </c>
      <c r="G5310">
        <v>0</v>
      </c>
      <c r="H5310" s="2">
        <f>H5309+$H$2*(Table1[[#This Row],[debug'[0']]]-H5309)</f>
        <v>4.0032908169345918</v>
      </c>
    </row>
    <row r="5311" spans="1:8" x14ac:dyDescent="0.25">
      <c r="A5311">
        <v>10610</v>
      </c>
      <c r="B5311">
        <v>5</v>
      </c>
      <c r="C5311">
        <v>-8</v>
      </c>
      <c r="D5311">
        <v>9</v>
      </c>
      <c r="E5311">
        <v>3</v>
      </c>
      <c r="F5311">
        <v>-2</v>
      </c>
      <c r="G5311">
        <v>0</v>
      </c>
      <c r="H5311" s="2">
        <f>H5310+$H$2*(Table1[[#This Row],[debug'[0']]]-H5310)</f>
        <v>4.0972284443531048</v>
      </c>
    </row>
    <row r="5312" spans="1:8" x14ac:dyDescent="0.25">
      <c r="A5312">
        <v>10612</v>
      </c>
      <c r="B5312">
        <v>6</v>
      </c>
      <c r="C5312">
        <v>-9</v>
      </c>
      <c r="D5312">
        <v>10</v>
      </c>
      <c r="E5312">
        <v>3</v>
      </c>
      <c r="F5312">
        <v>-2</v>
      </c>
      <c r="G5312">
        <v>0</v>
      </c>
      <c r="H5312" s="2">
        <f>H5311+$H$2*(Table1[[#This Row],[debug'[0']]]-H5311)</f>
        <v>4.2765604385735019</v>
      </c>
    </row>
    <row r="5313" spans="1:8" x14ac:dyDescent="0.25">
      <c r="A5313">
        <v>10614</v>
      </c>
      <c r="B5313">
        <v>5</v>
      </c>
      <c r="C5313">
        <v>-8</v>
      </c>
      <c r="D5313">
        <v>9</v>
      </c>
      <c r="E5313">
        <v>3</v>
      </c>
      <c r="F5313">
        <v>-2</v>
      </c>
      <c r="G5313">
        <v>0</v>
      </c>
      <c r="H5313" s="2">
        <f>H5312+$H$2*(Table1[[#This Row],[debug'[0']]]-H5312)</f>
        <v>4.3447430109183127</v>
      </c>
    </row>
    <row r="5314" spans="1:8" x14ac:dyDescent="0.25">
      <c r="A5314">
        <v>10616</v>
      </c>
      <c r="B5314">
        <v>6</v>
      </c>
      <c r="C5314">
        <v>-7</v>
      </c>
      <c r="D5314">
        <v>8</v>
      </c>
      <c r="E5314">
        <v>3</v>
      </c>
      <c r="F5314">
        <v>-2</v>
      </c>
      <c r="G5314">
        <v>0</v>
      </c>
      <c r="H5314" s="2">
        <f>H5313+$H$2*(Table1[[#This Row],[debug'[0']]]-H5313)</f>
        <v>4.5007473068193784</v>
      </c>
    </row>
    <row r="5315" spans="1:8" x14ac:dyDescent="0.25">
      <c r="A5315">
        <v>10618</v>
      </c>
      <c r="B5315">
        <v>5</v>
      </c>
      <c r="C5315">
        <v>-5</v>
      </c>
      <c r="D5315">
        <v>7</v>
      </c>
      <c r="E5315">
        <v>3</v>
      </c>
      <c r="F5315">
        <v>-1</v>
      </c>
      <c r="G5315">
        <v>0</v>
      </c>
      <c r="H5315" s="2">
        <f>H5314+$H$2*(Table1[[#This Row],[debug'[0']]]-H5314)</f>
        <v>4.5478007646148129</v>
      </c>
    </row>
    <row r="5316" spans="1:8" x14ac:dyDescent="0.25">
      <c r="A5316">
        <v>10620</v>
      </c>
      <c r="B5316">
        <v>6</v>
      </c>
      <c r="C5316">
        <v>-3</v>
      </c>
      <c r="D5316">
        <v>4</v>
      </c>
      <c r="E5316">
        <v>4</v>
      </c>
      <c r="F5316">
        <v>-1</v>
      </c>
      <c r="G5316">
        <v>0</v>
      </c>
      <c r="H5316" s="2">
        <f>H5315+$H$2*(Table1[[#This Row],[debug'[0']]]-H5315)</f>
        <v>4.6846673180978575</v>
      </c>
    </row>
    <row r="5317" spans="1:8" x14ac:dyDescent="0.25">
      <c r="A5317">
        <v>10622</v>
      </c>
      <c r="B5317">
        <v>5</v>
      </c>
      <c r="C5317">
        <v>-2</v>
      </c>
      <c r="D5317">
        <v>2</v>
      </c>
      <c r="E5317">
        <v>4</v>
      </c>
      <c r="F5317">
        <v>-1</v>
      </c>
      <c r="G5317">
        <v>0</v>
      </c>
      <c r="H5317" s="2">
        <f>H5316+$H$2*(Table1[[#This Row],[debug'[0']]]-H5316)</f>
        <v>4.714386723204874</v>
      </c>
    </row>
    <row r="5318" spans="1:8" x14ac:dyDescent="0.25">
      <c r="A5318">
        <v>10624</v>
      </c>
      <c r="B5318">
        <v>5</v>
      </c>
      <c r="C5318">
        <v>-3</v>
      </c>
      <c r="D5318">
        <v>1</v>
      </c>
      <c r="E5318">
        <v>4</v>
      </c>
      <c r="F5318">
        <v>-2</v>
      </c>
      <c r="G5318">
        <v>0</v>
      </c>
      <c r="H5318" s="2">
        <f>H5317+$H$2*(Table1[[#This Row],[debug'[0']]]-H5317)</f>
        <v>4.7413051403692918</v>
      </c>
    </row>
    <row r="5319" spans="1:8" x14ac:dyDescent="0.25">
      <c r="A5319">
        <v>10626</v>
      </c>
      <c r="B5319">
        <v>3</v>
      </c>
      <c r="C5319">
        <v>-4</v>
      </c>
      <c r="D5319">
        <v>0</v>
      </c>
      <c r="E5319">
        <v>4</v>
      </c>
      <c r="F5319">
        <v>-2</v>
      </c>
      <c r="G5319">
        <v>0</v>
      </c>
      <c r="H5319" s="2">
        <f>H5318+$H$2*(Table1[[#This Row],[debug'[0']]]-H5318)</f>
        <v>4.5771909972700229</v>
      </c>
    </row>
    <row r="5320" spans="1:8" x14ac:dyDescent="0.25">
      <c r="A5320">
        <v>10628</v>
      </c>
      <c r="B5320">
        <v>3</v>
      </c>
      <c r="C5320">
        <v>-4</v>
      </c>
      <c r="D5320">
        <v>-2</v>
      </c>
      <c r="E5320">
        <v>4</v>
      </c>
      <c r="F5320">
        <v>-2</v>
      </c>
      <c r="G5320">
        <v>0</v>
      </c>
      <c r="H5320" s="2">
        <f>H5319+$H$2*(Table1[[#This Row],[debug'[0']]]-H5319)</f>
        <v>4.4285442477600787</v>
      </c>
    </row>
    <row r="5321" spans="1:8" x14ac:dyDescent="0.25">
      <c r="A5321">
        <v>10630</v>
      </c>
      <c r="B5321">
        <v>3</v>
      </c>
      <c r="C5321">
        <v>-1</v>
      </c>
      <c r="D5321">
        <v>-8</v>
      </c>
      <c r="E5321">
        <v>4</v>
      </c>
      <c r="F5321">
        <v>-2</v>
      </c>
      <c r="G5321">
        <v>0</v>
      </c>
      <c r="H5321" s="2">
        <f>H5320+$H$2*(Table1[[#This Row],[debug'[0']]]-H5320)</f>
        <v>4.2939071243373483</v>
      </c>
    </row>
    <row r="5322" spans="1:8" x14ac:dyDescent="0.25">
      <c r="A5322">
        <v>10632</v>
      </c>
      <c r="B5322">
        <v>4</v>
      </c>
      <c r="C5322">
        <v>2</v>
      </c>
      <c r="D5322">
        <v>-11</v>
      </c>
      <c r="E5322">
        <v>4</v>
      </c>
      <c r="F5322">
        <v>-2</v>
      </c>
      <c r="G5322">
        <v>-1</v>
      </c>
      <c r="H5322" s="2">
        <f>H5321+$H$2*(Table1[[#This Row],[debug'[0']]]-H5321)</f>
        <v>4.2662070304576707</v>
      </c>
    </row>
    <row r="5323" spans="1:8" x14ac:dyDescent="0.25">
      <c r="A5323">
        <v>10634</v>
      </c>
      <c r="B5323">
        <v>4</v>
      </c>
      <c r="C5323">
        <v>4</v>
      </c>
      <c r="D5323">
        <v>-12</v>
      </c>
      <c r="E5323">
        <v>4</v>
      </c>
      <c r="F5323">
        <v>-1</v>
      </c>
      <c r="G5323">
        <v>-1</v>
      </c>
      <c r="H5323" s="2">
        <f>H5322+$H$2*(Table1[[#This Row],[debug'[0']]]-H5322)</f>
        <v>4.2411176089210771</v>
      </c>
    </row>
    <row r="5324" spans="1:8" x14ac:dyDescent="0.25">
      <c r="A5324">
        <v>10636</v>
      </c>
      <c r="B5324">
        <v>2</v>
      </c>
      <c r="C5324">
        <v>5</v>
      </c>
      <c r="D5324">
        <v>-10</v>
      </c>
      <c r="E5324">
        <v>4</v>
      </c>
      <c r="F5324">
        <v>-2</v>
      </c>
      <c r="G5324">
        <v>0</v>
      </c>
      <c r="H5324" s="2">
        <f>H5323+$H$2*(Table1[[#This Row],[debug'[0']]]-H5323)</f>
        <v>4.0298972504405617</v>
      </c>
    </row>
    <row r="5325" spans="1:8" x14ac:dyDescent="0.25">
      <c r="A5325">
        <v>10638</v>
      </c>
      <c r="B5325">
        <v>2</v>
      </c>
      <c r="C5325">
        <v>3</v>
      </c>
      <c r="D5325">
        <v>-8</v>
      </c>
      <c r="E5325">
        <v>4</v>
      </c>
      <c r="F5325">
        <v>-2</v>
      </c>
      <c r="G5325">
        <v>0</v>
      </c>
      <c r="H5325" s="2">
        <f>H5324+$H$2*(Table1[[#This Row],[debug'[0']]]-H5324)</f>
        <v>3.8385839417547762</v>
      </c>
    </row>
    <row r="5326" spans="1:8" x14ac:dyDescent="0.25">
      <c r="A5326">
        <v>10640</v>
      </c>
      <c r="B5326">
        <v>2</v>
      </c>
      <c r="C5326">
        <v>2</v>
      </c>
      <c r="D5326">
        <v>-7</v>
      </c>
      <c r="E5326">
        <v>4</v>
      </c>
      <c r="F5326">
        <v>-2</v>
      </c>
      <c r="G5326">
        <v>0</v>
      </c>
      <c r="H5326" s="2">
        <f>H5325+$H$2*(Table1[[#This Row],[debug'[0']]]-H5325)</f>
        <v>3.6653014876220271</v>
      </c>
    </row>
    <row r="5327" spans="1:8" x14ac:dyDescent="0.25">
      <c r="A5327">
        <v>10642</v>
      </c>
      <c r="B5327">
        <v>4</v>
      </c>
      <c r="C5327">
        <v>2</v>
      </c>
      <c r="D5327">
        <v>-6</v>
      </c>
      <c r="E5327">
        <v>4</v>
      </c>
      <c r="F5327">
        <v>-2</v>
      </c>
      <c r="G5327">
        <v>0</v>
      </c>
      <c r="H5327" s="2">
        <f>H5326+$H$2*(Table1[[#This Row],[debug'[0']]]-H5326)</f>
        <v>3.6968460792516491</v>
      </c>
    </row>
    <row r="5328" spans="1:8" x14ac:dyDescent="0.25">
      <c r="A5328">
        <v>10644</v>
      </c>
      <c r="B5328">
        <v>4</v>
      </c>
      <c r="C5328">
        <v>1</v>
      </c>
      <c r="D5328">
        <v>-4</v>
      </c>
      <c r="E5328">
        <v>4</v>
      </c>
      <c r="F5328">
        <v>-2</v>
      </c>
      <c r="G5328">
        <v>0</v>
      </c>
      <c r="H5328" s="2">
        <f>H5327+$H$2*(Table1[[#This Row],[debug'[0']]]-H5327)</f>
        <v>3.7254176631615481</v>
      </c>
    </row>
    <row r="5329" spans="1:8" x14ac:dyDescent="0.25">
      <c r="A5329">
        <v>10646</v>
      </c>
      <c r="B5329">
        <v>7</v>
      </c>
      <c r="C5329">
        <v>2</v>
      </c>
      <c r="D5329">
        <v>-3</v>
      </c>
      <c r="E5329">
        <v>4</v>
      </c>
      <c r="F5329">
        <v>-2</v>
      </c>
      <c r="G5329">
        <v>0</v>
      </c>
      <c r="H5329" s="2">
        <f>H5328+$H$2*(Table1[[#This Row],[debug'[0']]]-H5328)</f>
        <v>4.0340397775511452</v>
      </c>
    </row>
    <row r="5330" spans="1:8" x14ac:dyDescent="0.25">
      <c r="A5330">
        <v>10648</v>
      </c>
      <c r="B5330">
        <v>6</v>
      </c>
      <c r="C5330">
        <v>2</v>
      </c>
      <c r="D5330">
        <v>0</v>
      </c>
      <c r="E5330">
        <v>4</v>
      </c>
      <c r="F5330">
        <v>-2</v>
      </c>
      <c r="G5330">
        <v>0</v>
      </c>
      <c r="H5330" s="2">
        <f>H5329+$H$2*(Table1[[#This Row],[debug'[0']]]-H5329)</f>
        <v>4.2193271633139977</v>
      </c>
    </row>
    <row r="5331" spans="1:8" x14ac:dyDescent="0.25">
      <c r="A5331">
        <v>10650</v>
      </c>
      <c r="B5331">
        <v>7</v>
      </c>
      <c r="C5331">
        <v>0</v>
      </c>
      <c r="D5331">
        <v>3</v>
      </c>
      <c r="E5331">
        <v>4</v>
      </c>
      <c r="F5331">
        <v>-2</v>
      </c>
      <c r="G5331">
        <v>0</v>
      </c>
      <c r="H5331" s="2">
        <f>H5330+$H$2*(Table1[[#This Row],[debug'[0']]]-H5330)</f>
        <v>4.4813994039870808</v>
      </c>
    </row>
    <row r="5332" spans="1:8" x14ac:dyDescent="0.25">
      <c r="A5332">
        <v>10652</v>
      </c>
      <c r="B5332">
        <v>6</v>
      </c>
      <c r="C5332">
        <v>0</v>
      </c>
      <c r="D5332">
        <v>5</v>
      </c>
      <c r="E5332">
        <v>4</v>
      </c>
      <c r="F5332">
        <v>-2</v>
      </c>
      <c r="G5332">
        <v>0</v>
      </c>
      <c r="H5332" s="2">
        <f>H5331+$H$2*(Table1[[#This Row],[debug'[0']]]-H5331)</f>
        <v>4.6245241382722186</v>
      </c>
    </row>
    <row r="5333" spans="1:8" x14ac:dyDescent="0.25">
      <c r="A5333">
        <v>10654</v>
      </c>
      <c r="B5333">
        <v>6</v>
      </c>
      <c r="C5333">
        <v>-3</v>
      </c>
      <c r="D5333">
        <v>6</v>
      </c>
      <c r="E5333">
        <v>4</v>
      </c>
      <c r="F5333">
        <v>-2</v>
      </c>
      <c r="G5333">
        <v>0</v>
      </c>
      <c r="H5333" s="2">
        <f>H5332+$H$2*(Table1[[#This Row],[debug'[0']]]-H5332)</f>
        <v>4.7541596841440414</v>
      </c>
    </row>
    <row r="5334" spans="1:8" x14ac:dyDescent="0.25">
      <c r="A5334">
        <v>10656</v>
      </c>
      <c r="B5334">
        <v>6</v>
      </c>
      <c r="C5334">
        <v>-7</v>
      </c>
      <c r="D5334">
        <v>7</v>
      </c>
      <c r="E5334">
        <v>4</v>
      </c>
      <c r="F5334">
        <v>-2</v>
      </c>
      <c r="G5334">
        <v>0</v>
      </c>
      <c r="H5334" s="2">
        <f>H5333+$H$2*(Table1[[#This Row],[debug'[0']]]-H5333)</f>
        <v>4.8715773676592136</v>
      </c>
    </row>
    <row r="5335" spans="1:8" x14ac:dyDescent="0.25">
      <c r="A5335">
        <v>10658</v>
      </c>
      <c r="B5335">
        <v>7</v>
      </c>
      <c r="C5335">
        <v>-8</v>
      </c>
      <c r="D5335">
        <v>8</v>
      </c>
      <c r="E5335">
        <v>5</v>
      </c>
      <c r="F5335">
        <v>-2</v>
      </c>
      <c r="G5335">
        <v>0</v>
      </c>
      <c r="H5335" s="2">
        <f>H5334+$H$2*(Table1[[#This Row],[debug'[0']]]-H5334)</f>
        <v>5.0721764748240954</v>
      </c>
    </row>
    <row r="5336" spans="1:8" x14ac:dyDescent="0.25">
      <c r="A5336">
        <v>10660</v>
      </c>
      <c r="B5336">
        <v>8</v>
      </c>
      <c r="C5336">
        <v>-7</v>
      </c>
      <c r="D5336">
        <v>6</v>
      </c>
      <c r="E5336">
        <v>5</v>
      </c>
      <c r="F5336">
        <v>-2</v>
      </c>
      <c r="G5336">
        <v>-1</v>
      </c>
      <c r="H5336" s="2">
        <f>H5335+$H$2*(Table1[[#This Row],[debug'[0']]]-H5335)</f>
        <v>5.3481173411550955</v>
      </c>
    </row>
    <row r="5337" spans="1:8" x14ac:dyDescent="0.25">
      <c r="A5337">
        <v>10662</v>
      </c>
      <c r="B5337">
        <v>8</v>
      </c>
      <c r="C5337">
        <v>-6</v>
      </c>
      <c r="D5337">
        <v>5</v>
      </c>
      <c r="E5337">
        <v>5</v>
      </c>
      <c r="F5337">
        <v>-2</v>
      </c>
      <c r="G5337">
        <v>-1</v>
      </c>
      <c r="H5337" s="2">
        <f>H5336+$H$2*(Table1[[#This Row],[debug'[0']]]-H5336)</f>
        <v>5.5980513935313754</v>
      </c>
    </row>
    <row r="5338" spans="1:8" x14ac:dyDescent="0.25">
      <c r="A5338">
        <v>10664</v>
      </c>
      <c r="B5338">
        <v>7</v>
      </c>
      <c r="C5338">
        <v>-5</v>
      </c>
      <c r="D5338">
        <v>4</v>
      </c>
      <c r="E5338">
        <v>5</v>
      </c>
      <c r="F5338">
        <v>-1</v>
      </c>
      <c r="G5338">
        <v>-1</v>
      </c>
      <c r="H5338" s="2">
        <f>H5337+$H$2*(Table1[[#This Row],[debug'[0']]]-H5337)</f>
        <v>5.7301819368151437</v>
      </c>
    </row>
    <row r="5339" spans="1:8" x14ac:dyDescent="0.25">
      <c r="A5339">
        <v>10666</v>
      </c>
      <c r="B5339">
        <v>4</v>
      </c>
      <c r="C5339">
        <v>-5</v>
      </c>
      <c r="D5339">
        <v>-2</v>
      </c>
      <c r="E5339">
        <v>5</v>
      </c>
      <c r="F5339">
        <v>-1</v>
      </c>
      <c r="G5339">
        <v>-1</v>
      </c>
      <c r="H5339" s="2">
        <f>H5338+$H$2*(Table1[[#This Row],[debug'[0']]]-H5338)</f>
        <v>5.5671161309529769</v>
      </c>
    </row>
    <row r="5340" spans="1:8" x14ac:dyDescent="0.25">
      <c r="A5340">
        <v>10668</v>
      </c>
      <c r="B5340">
        <v>5</v>
      </c>
      <c r="C5340">
        <v>-5</v>
      </c>
      <c r="D5340">
        <v>-3</v>
      </c>
      <c r="E5340">
        <v>5</v>
      </c>
      <c r="F5340">
        <v>-2</v>
      </c>
      <c r="G5340">
        <v>-1</v>
      </c>
      <c r="H5340" s="2">
        <f>H5339+$H$2*(Table1[[#This Row],[debug'[0']]]-H5339)</f>
        <v>5.5136666948309525</v>
      </c>
    </row>
    <row r="5341" spans="1:8" x14ac:dyDescent="0.25">
      <c r="A5341">
        <v>10670</v>
      </c>
      <c r="B5341">
        <v>4</v>
      </c>
      <c r="C5341">
        <v>-5</v>
      </c>
      <c r="D5341">
        <v>-3</v>
      </c>
      <c r="E5341">
        <v>5</v>
      </c>
      <c r="F5341">
        <v>-2</v>
      </c>
      <c r="G5341">
        <v>-1</v>
      </c>
      <c r="H5341" s="2">
        <f>H5340+$H$2*(Table1[[#This Row],[debug'[0']]]-H5340)</f>
        <v>5.3710069697770182</v>
      </c>
    </row>
    <row r="5342" spans="1:8" x14ac:dyDescent="0.25">
      <c r="A5342">
        <v>10672</v>
      </c>
      <c r="B5342">
        <v>4</v>
      </c>
      <c r="C5342">
        <v>-4</v>
      </c>
      <c r="D5342">
        <v>-7</v>
      </c>
      <c r="E5342">
        <v>5</v>
      </c>
      <c r="F5342">
        <v>-2</v>
      </c>
      <c r="G5342">
        <v>-1</v>
      </c>
      <c r="H5342" s="2">
        <f>H5341+$H$2*(Table1[[#This Row],[debug'[0']]]-H5341)</f>
        <v>5.2417926070488621</v>
      </c>
    </row>
    <row r="5343" spans="1:8" x14ac:dyDescent="0.25">
      <c r="A5343">
        <v>10674</v>
      </c>
      <c r="B5343">
        <v>2</v>
      </c>
      <c r="C5343">
        <v>-2</v>
      </c>
      <c r="D5343">
        <v>-9</v>
      </c>
      <c r="E5343">
        <v>5</v>
      </c>
      <c r="F5343">
        <v>-2</v>
      </c>
      <c r="G5343">
        <v>-1</v>
      </c>
      <c r="H5343" s="2">
        <f>H5342+$H$2*(Table1[[#This Row],[debug'[0']]]-H5342)</f>
        <v>4.9362608518858702</v>
      </c>
    </row>
    <row r="5344" spans="1:8" x14ac:dyDescent="0.25">
      <c r="A5344">
        <v>10676</v>
      </c>
      <c r="B5344">
        <v>4</v>
      </c>
      <c r="C5344">
        <v>0</v>
      </c>
      <c r="D5344">
        <v>-11</v>
      </c>
      <c r="E5344">
        <v>5</v>
      </c>
      <c r="F5344">
        <v>-2</v>
      </c>
      <c r="G5344">
        <v>-1</v>
      </c>
      <c r="H5344" s="2">
        <f>H5343+$H$2*(Table1[[#This Row],[debug'[0']]]-H5343)</f>
        <v>4.848020345462019</v>
      </c>
    </row>
    <row r="5345" spans="1:8" x14ac:dyDescent="0.25">
      <c r="A5345">
        <v>10678</v>
      </c>
      <c r="B5345">
        <v>3</v>
      </c>
      <c r="C5345">
        <v>2</v>
      </c>
      <c r="D5345">
        <v>-12</v>
      </c>
      <c r="E5345">
        <v>5</v>
      </c>
      <c r="F5345">
        <v>-1</v>
      </c>
      <c r="G5345">
        <v>-1</v>
      </c>
      <c r="H5345" s="2">
        <f>H5344+$H$2*(Table1[[#This Row],[debug'[0']]]-H5344)</f>
        <v>4.6738485312323803</v>
      </c>
    </row>
    <row r="5346" spans="1:8" x14ac:dyDescent="0.25">
      <c r="A5346">
        <v>10680</v>
      </c>
      <c r="B5346">
        <v>3</v>
      </c>
      <c r="C5346">
        <v>3</v>
      </c>
      <c r="D5346">
        <v>-11</v>
      </c>
      <c r="E5346">
        <v>5</v>
      </c>
      <c r="F5346">
        <v>-1</v>
      </c>
      <c r="G5346">
        <v>-1</v>
      </c>
      <c r="H5346" s="2">
        <f>H5345+$H$2*(Table1[[#This Row],[debug'[0']]]-H5345)</f>
        <v>4.5160920237641289</v>
      </c>
    </row>
    <row r="5347" spans="1:8" x14ac:dyDescent="0.25">
      <c r="A5347">
        <v>10682</v>
      </c>
      <c r="B5347">
        <v>1</v>
      </c>
      <c r="C5347">
        <v>2</v>
      </c>
      <c r="D5347">
        <v>-8</v>
      </c>
      <c r="E5347">
        <v>5</v>
      </c>
      <c r="F5347">
        <v>-2</v>
      </c>
      <c r="G5347">
        <v>-1</v>
      </c>
      <c r="H5347" s="2">
        <f>H5346+$H$2*(Table1[[#This Row],[debug'[0']]]-H5346)</f>
        <v>4.1847081576280374</v>
      </c>
    </row>
    <row r="5348" spans="1:8" x14ac:dyDescent="0.25">
      <c r="A5348">
        <v>10684</v>
      </c>
      <c r="B5348">
        <v>2</v>
      </c>
      <c r="C5348">
        <v>1</v>
      </c>
      <c r="D5348">
        <v>-6</v>
      </c>
      <c r="E5348">
        <v>5</v>
      </c>
      <c r="F5348">
        <v>-2</v>
      </c>
      <c r="G5348">
        <v>-1</v>
      </c>
      <c r="H5348" s="2">
        <f>H5347+$H$2*(Table1[[#This Row],[debug'[0']]]-H5347)</f>
        <v>3.9788042646807793</v>
      </c>
    </row>
    <row r="5349" spans="1:8" x14ac:dyDescent="0.25">
      <c r="A5349">
        <v>10686</v>
      </c>
      <c r="B5349">
        <v>1</v>
      </c>
      <c r="C5349">
        <v>0</v>
      </c>
      <c r="D5349">
        <v>-6</v>
      </c>
      <c r="E5349">
        <v>5</v>
      </c>
      <c r="F5349">
        <v>-2</v>
      </c>
      <c r="G5349">
        <v>-2</v>
      </c>
      <c r="H5349" s="2">
        <f>H5348+$H$2*(Table1[[#This Row],[debug'[0']]]-H5348)</f>
        <v>3.6980585768486867</v>
      </c>
    </row>
    <row r="5350" spans="1:8" x14ac:dyDescent="0.25">
      <c r="A5350">
        <v>10688</v>
      </c>
      <c r="B5350">
        <v>3</v>
      </c>
      <c r="C5350">
        <v>0</v>
      </c>
      <c r="D5350">
        <v>-4</v>
      </c>
      <c r="E5350">
        <v>5</v>
      </c>
      <c r="F5350">
        <v>-2</v>
      </c>
      <c r="G5350">
        <v>-2</v>
      </c>
      <c r="H5350" s="2">
        <f>H5349+$H$2*(Table1[[#This Row],[debug'[0']]]-H5349)</f>
        <v>3.6322681059445912</v>
      </c>
    </row>
    <row r="5351" spans="1:8" x14ac:dyDescent="0.25">
      <c r="A5351">
        <v>10690</v>
      </c>
      <c r="B5351">
        <v>5</v>
      </c>
      <c r="C5351">
        <v>0</v>
      </c>
      <c r="D5351">
        <v>-3</v>
      </c>
      <c r="E5351">
        <v>5</v>
      </c>
      <c r="F5351">
        <v>-2</v>
      </c>
      <c r="G5351">
        <v>-2</v>
      </c>
      <c r="H5351" s="2">
        <f>H5350+$H$2*(Table1[[#This Row],[debug'[0']]]-H5350)</f>
        <v>3.7611738000579389</v>
      </c>
    </row>
    <row r="5352" spans="1:8" x14ac:dyDescent="0.25">
      <c r="A5352">
        <v>10692</v>
      </c>
      <c r="B5352">
        <v>6</v>
      </c>
      <c r="C5352">
        <v>0</v>
      </c>
      <c r="D5352">
        <v>-2</v>
      </c>
      <c r="E5352">
        <v>5</v>
      </c>
      <c r="F5352">
        <v>-2</v>
      </c>
      <c r="G5352">
        <v>-2</v>
      </c>
      <c r="H5352" s="2">
        <f>H5351+$H$2*(Table1[[#This Row],[debug'[0']]]-H5351)</f>
        <v>3.9721781983300088</v>
      </c>
    </row>
    <row r="5353" spans="1:8" x14ac:dyDescent="0.25">
      <c r="A5353">
        <v>10694</v>
      </c>
      <c r="B5353">
        <v>7</v>
      </c>
      <c r="C5353">
        <v>-1</v>
      </c>
      <c r="D5353">
        <v>1</v>
      </c>
      <c r="E5353">
        <v>5</v>
      </c>
      <c r="F5353">
        <v>-2</v>
      </c>
      <c r="G5353">
        <v>-2</v>
      </c>
      <c r="H5353" s="2">
        <f>H5352+$H$2*(Table1[[#This Row],[debug'[0']]]-H5352)</f>
        <v>4.2575436801851723</v>
      </c>
    </row>
    <row r="5354" spans="1:8" x14ac:dyDescent="0.25">
      <c r="A5354">
        <v>10696</v>
      </c>
      <c r="B5354">
        <v>6</v>
      </c>
      <c r="C5354">
        <v>-1</v>
      </c>
      <c r="D5354">
        <v>4</v>
      </c>
      <c r="E5354">
        <v>5</v>
      </c>
      <c r="F5354">
        <v>-2</v>
      </c>
      <c r="G5354">
        <v>-2</v>
      </c>
      <c r="H5354" s="2">
        <f>H5353+$H$2*(Table1[[#This Row],[debug'[0']]]-H5353)</f>
        <v>4.4217663193911134</v>
      </c>
    </row>
    <row r="5355" spans="1:8" x14ac:dyDescent="0.25">
      <c r="A5355">
        <v>10698</v>
      </c>
      <c r="B5355">
        <v>7</v>
      </c>
      <c r="C5355">
        <v>-1</v>
      </c>
      <c r="D5355">
        <v>5</v>
      </c>
      <c r="E5355">
        <v>5</v>
      </c>
      <c r="F5355">
        <v>-2</v>
      </c>
      <c r="G5355">
        <v>-2</v>
      </c>
      <c r="H5355" s="2">
        <f>H5354+$H$2*(Table1[[#This Row],[debug'[0']]]-H5354)</f>
        <v>4.6647591190982727</v>
      </c>
    </row>
    <row r="5356" spans="1:8" x14ac:dyDescent="0.25">
      <c r="A5356">
        <v>10700</v>
      </c>
      <c r="B5356">
        <v>7</v>
      </c>
      <c r="C5356">
        <v>-3</v>
      </c>
      <c r="D5356">
        <v>6</v>
      </c>
      <c r="E5356">
        <v>5</v>
      </c>
      <c r="F5356">
        <v>-2</v>
      </c>
      <c r="G5356">
        <v>-2</v>
      </c>
      <c r="H5356" s="2">
        <f>H5355+$H$2*(Table1[[#This Row],[debug'[0']]]-H5355)</f>
        <v>4.8848503869723752</v>
      </c>
    </row>
    <row r="5357" spans="1:8" x14ac:dyDescent="0.25">
      <c r="A5357">
        <v>10702</v>
      </c>
      <c r="B5357">
        <v>8</v>
      </c>
      <c r="C5357">
        <v>-5</v>
      </c>
      <c r="D5357">
        <v>7</v>
      </c>
      <c r="E5357">
        <v>5</v>
      </c>
      <c r="F5357">
        <v>-2</v>
      </c>
      <c r="G5357">
        <v>-2</v>
      </c>
      <c r="H5357" s="2">
        <f>H5356+$H$2*(Table1[[#This Row],[debug'[0']]]-H5356)</f>
        <v>5.1784463211459952</v>
      </c>
    </row>
    <row r="5358" spans="1:8" x14ac:dyDescent="0.25">
      <c r="A5358">
        <v>10704</v>
      </c>
      <c r="B5358">
        <v>10</v>
      </c>
      <c r="C5358">
        <v>-7</v>
      </c>
      <c r="D5358">
        <v>7</v>
      </c>
      <c r="E5358">
        <v>5</v>
      </c>
      <c r="F5358">
        <v>-2</v>
      </c>
      <c r="G5358">
        <v>-2</v>
      </c>
      <c r="H5358" s="2">
        <f>H5357+$H$2*(Table1[[#This Row],[debug'[0']]]-H5357)</f>
        <v>5.6328670496372926</v>
      </c>
    </row>
    <row r="5359" spans="1:8" x14ac:dyDescent="0.25">
      <c r="A5359">
        <v>10706</v>
      </c>
      <c r="B5359">
        <v>8</v>
      </c>
      <c r="C5359">
        <v>-8</v>
      </c>
      <c r="D5359">
        <v>5</v>
      </c>
      <c r="E5359">
        <v>5</v>
      </c>
      <c r="F5359">
        <v>-2</v>
      </c>
      <c r="G5359">
        <v>-2</v>
      </c>
      <c r="H5359" s="2">
        <f>H5358+$H$2*(Table1[[#This Row],[debug'[0']]]-H5358)</f>
        <v>5.8559640742451871</v>
      </c>
    </row>
    <row r="5360" spans="1:8" x14ac:dyDescent="0.25">
      <c r="A5360">
        <v>10708</v>
      </c>
      <c r="B5360">
        <v>8</v>
      </c>
      <c r="C5360">
        <v>-6</v>
      </c>
      <c r="D5360">
        <v>5</v>
      </c>
      <c r="E5360">
        <v>5</v>
      </c>
      <c r="F5360">
        <v>-2</v>
      </c>
      <c r="G5360">
        <v>-2</v>
      </c>
      <c r="H5360" s="2">
        <f>H5359+$H$2*(Table1[[#This Row],[debug'[0']]]-H5359)</f>
        <v>6.0580346996467043</v>
      </c>
    </row>
    <row r="5361" spans="1:8" x14ac:dyDescent="0.25">
      <c r="A5361">
        <v>10710</v>
      </c>
      <c r="B5361">
        <v>6</v>
      </c>
      <c r="C5361">
        <v>-4</v>
      </c>
      <c r="D5361">
        <v>1</v>
      </c>
      <c r="E5361">
        <v>5</v>
      </c>
      <c r="F5361">
        <v>-2</v>
      </c>
      <c r="G5361">
        <v>-2</v>
      </c>
      <c r="H5361" s="2">
        <f>H5360+$H$2*(Table1[[#This Row],[debug'[0']]]-H5360)</f>
        <v>6.0525650580648032</v>
      </c>
    </row>
    <row r="5362" spans="1:8" x14ac:dyDescent="0.25">
      <c r="A5362">
        <v>10712</v>
      </c>
      <c r="B5362">
        <v>6</v>
      </c>
      <c r="C5362">
        <v>-4</v>
      </c>
      <c r="D5362">
        <v>-2</v>
      </c>
      <c r="E5362">
        <v>5</v>
      </c>
      <c r="F5362">
        <v>-2</v>
      </c>
      <c r="G5362">
        <v>-2</v>
      </c>
      <c r="H5362" s="2">
        <f>H5361+$H$2*(Table1[[#This Row],[debug'[0']]]-H5361)</f>
        <v>6.0476109180572459</v>
      </c>
    </row>
    <row r="5363" spans="1:8" x14ac:dyDescent="0.25">
      <c r="A5363">
        <v>10714</v>
      </c>
      <c r="B5363">
        <v>6</v>
      </c>
      <c r="C5363">
        <v>-4</v>
      </c>
      <c r="D5363">
        <v>-3</v>
      </c>
      <c r="E5363">
        <v>5</v>
      </c>
      <c r="F5363">
        <v>-2</v>
      </c>
      <c r="G5363">
        <v>-2</v>
      </c>
      <c r="H5363" s="2">
        <f>H5362+$H$2*(Table1[[#This Row],[debug'[0']]]-H5362)</f>
        <v>6.0431236947452662</v>
      </c>
    </row>
    <row r="5364" spans="1:8" x14ac:dyDescent="0.25">
      <c r="A5364">
        <v>10716</v>
      </c>
      <c r="B5364">
        <v>4</v>
      </c>
      <c r="C5364">
        <v>-3</v>
      </c>
      <c r="D5364">
        <v>-5</v>
      </c>
      <c r="E5364">
        <v>5</v>
      </c>
      <c r="F5364">
        <v>-2</v>
      </c>
      <c r="G5364">
        <v>-2</v>
      </c>
      <c r="H5364" s="2">
        <f>H5363+$H$2*(Table1[[#This Row],[debug'[0']]]-H5363)</f>
        <v>5.8505638230516572</v>
      </c>
    </row>
    <row r="5365" spans="1:8" x14ac:dyDescent="0.25">
      <c r="A5365">
        <v>10718</v>
      </c>
      <c r="B5365">
        <v>3</v>
      </c>
      <c r="C5365">
        <v>-4</v>
      </c>
      <c r="D5365">
        <v>-6</v>
      </c>
      <c r="E5365">
        <v>5</v>
      </c>
      <c r="F5365">
        <v>-2</v>
      </c>
      <c r="G5365">
        <v>-2</v>
      </c>
      <c r="H5365" s="2">
        <f>H5364+$H$2*(Table1[[#This Row],[debug'[0']]]-H5364)</f>
        <v>5.5819045120990198</v>
      </c>
    </row>
    <row r="5366" spans="1:8" x14ac:dyDescent="0.25">
      <c r="A5366">
        <v>10720</v>
      </c>
      <c r="B5366">
        <v>1</v>
      </c>
      <c r="C5366">
        <v>-3</v>
      </c>
      <c r="D5366">
        <v>-6</v>
      </c>
      <c r="E5366">
        <v>5</v>
      </c>
      <c r="F5366">
        <v>-2</v>
      </c>
      <c r="G5366">
        <v>-2</v>
      </c>
      <c r="H5366" s="2">
        <f>H5365+$H$2*(Table1[[#This Row],[debug'[0']]]-H5365)</f>
        <v>5.1500701854592137</v>
      </c>
    </row>
    <row r="5367" spans="1:8" x14ac:dyDescent="0.25">
      <c r="A5367">
        <v>10722</v>
      </c>
      <c r="B5367">
        <v>1</v>
      </c>
      <c r="C5367">
        <v>0</v>
      </c>
      <c r="D5367">
        <v>-7</v>
      </c>
      <c r="E5367">
        <v>5</v>
      </c>
      <c r="F5367">
        <v>-2</v>
      </c>
      <c r="G5367">
        <v>-2</v>
      </c>
      <c r="H5367" s="2">
        <f>H5366+$H$2*(Table1[[#This Row],[debug'[0']]]-H5366)</f>
        <v>4.7589352852635924</v>
      </c>
    </row>
    <row r="5368" spans="1:8" x14ac:dyDescent="0.25">
      <c r="A5368">
        <v>10724</v>
      </c>
      <c r="B5368">
        <v>1</v>
      </c>
      <c r="C5368">
        <v>1</v>
      </c>
      <c r="D5368">
        <v>-8</v>
      </c>
      <c r="E5368">
        <v>5</v>
      </c>
      <c r="F5368">
        <v>-2</v>
      </c>
      <c r="G5368">
        <v>-2</v>
      </c>
      <c r="H5368" s="2">
        <f>H5367+$H$2*(Table1[[#This Row],[debug'[0']]]-H5367)</f>
        <v>4.4046639809384862</v>
      </c>
    </row>
    <row r="5369" spans="1:8" x14ac:dyDescent="0.25">
      <c r="A5369">
        <v>10726</v>
      </c>
      <c r="B5369">
        <v>0</v>
      </c>
      <c r="C5369">
        <v>2</v>
      </c>
      <c r="D5369">
        <v>-7</v>
      </c>
      <c r="E5369">
        <v>5</v>
      </c>
      <c r="F5369">
        <v>-2</v>
      </c>
      <c r="G5369">
        <v>-2</v>
      </c>
      <c r="H5369" s="2">
        <f>H5368+$H$2*(Table1[[#This Row],[debug'[0']]]-H5368)</f>
        <v>3.9895341808170488</v>
      </c>
    </row>
    <row r="5370" spans="1:8" x14ac:dyDescent="0.25">
      <c r="A5370">
        <v>10728</v>
      </c>
      <c r="B5370">
        <v>-1</v>
      </c>
      <c r="C5370">
        <v>2</v>
      </c>
      <c r="D5370">
        <v>-6</v>
      </c>
      <c r="E5370">
        <v>5</v>
      </c>
      <c r="F5370">
        <v>-2</v>
      </c>
      <c r="G5370">
        <v>-2</v>
      </c>
      <c r="H5370" s="2">
        <f>H5369+$H$2*(Table1[[#This Row],[debug'[0']]]-H5369)</f>
        <v>3.5192816629983485</v>
      </c>
    </row>
    <row r="5371" spans="1:8" x14ac:dyDescent="0.25">
      <c r="A5371">
        <v>10730</v>
      </c>
      <c r="B5371">
        <v>-2</v>
      </c>
      <c r="C5371">
        <v>1</v>
      </c>
      <c r="D5371">
        <v>-5</v>
      </c>
      <c r="E5371">
        <v>4</v>
      </c>
      <c r="F5371">
        <v>-2</v>
      </c>
      <c r="G5371">
        <v>-2</v>
      </c>
      <c r="H5371" s="2">
        <f>H5370+$H$2*(Table1[[#This Row],[debug'[0']]]-H5370)</f>
        <v>2.9991016212312944</v>
      </c>
    </row>
    <row r="5372" spans="1:8" x14ac:dyDescent="0.25">
      <c r="A5372">
        <v>10732</v>
      </c>
      <c r="B5372">
        <v>-1</v>
      </c>
      <c r="C5372">
        <v>-1</v>
      </c>
      <c r="D5372">
        <v>-3</v>
      </c>
      <c r="E5372">
        <v>4</v>
      </c>
      <c r="F5372">
        <v>-2</v>
      </c>
      <c r="G5372">
        <v>-2</v>
      </c>
      <c r="H5372" s="2">
        <f>H5371+$H$2*(Table1[[#This Row],[debug'[0']]]-H5371)</f>
        <v>2.6221951730047164</v>
      </c>
    </row>
    <row r="5373" spans="1:8" x14ac:dyDescent="0.25">
      <c r="A5373">
        <v>10734</v>
      </c>
      <c r="B5373">
        <v>1</v>
      </c>
      <c r="C5373">
        <v>0</v>
      </c>
      <c r="D5373">
        <v>0</v>
      </c>
      <c r="E5373">
        <v>4</v>
      </c>
      <c r="F5373">
        <v>-2</v>
      </c>
      <c r="G5373">
        <v>-1</v>
      </c>
      <c r="H5373" s="2">
        <f>H5372+$H$2*(Table1[[#This Row],[debug'[0']]]-H5372)</f>
        <v>2.4693068798587032</v>
      </c>
    </row>
    <row r="5374" spans="1:8" x14ac:dyDescent="0.25">
      <c r="A5374">
        <v>10736</v>
      </c>
      <c r="B5374">
        <v>2</v>
      </c>
      <c r="C5374">
        <v>1</v>
      </c>
      <c r="D5374">
        <v>1</v>
      </c>
      <c r="E5374">
        <v>5</v>
      </c>
      <c r="F5374">
        <v>-2</v>
      </c>
      <c r="G5374">
        <v>-1</v>
      </c>
      <c r="H5374" s="2">
        <f>H5373+$H$2*(Table1[[#This Row],[debug'[0']]]-H5373)</f>
        <v>2.4250757484774059</v>
      </c>
    </row>
    <row r="5375" spans="1:8" x14ac:dyDescent="0.25">
      <c r="A5375">
        <v>10738</v>
      </c>
      <c r="B5375">
        <v>4</v>
      </c>
      <c r="C5375">
        <v>1</v>
      </c>
      <c r="D5375">
        <v>2</v>
      </c>
      <c r="E5375">
        <v>4</v>
      </c>
      <c r="F5375">
        <v>-2</v>
      </c>
      <c r="G5375">
        <v>-1</v>
      </c>
      <c r="H5375" s="2">
        <f>H5374+$H$2*(Table1[[#This Row],[debug'[0']]]-H5374)</f>
        <v>2.5735088622337194</v>
      </c>
    </row>
    <row r="5376" spans="1:8" x14ac:dyDescent="0.25">
      <c r="A5376">
        <v>10740</v>
      </c>
      <c r="B5376">
        <v>3</v>
      </c>
      <c r="C5376">
        <v>1</v>
      </c>
      <c r="D5376">
        <v>4</v>
      </c>
      <c r="E5376">
        <v>4</v>
      </c>
      <c r="F5376">
        <v>-2</v>
      </c>
      <c r="G5376">
        <v>-1</v>
      </c>
      <c r="H5376" s="2">
        <f>H5375+$H$2*(Table1[[#This Row],[debug'[0']]]-H5375)</f>
        <v>2.6137047049905506</v>
      </c>
    </row>
    <row r="5377" spans="1:8" x14ac:dyDescent="0.25">
      <c r="A5377">
        <v>10742</v>
      </c>
      <c r="B5377">
        <v>4</v>
      </c>
      <c r="C5377">
        <v>0</v>
      </c>
      <c r="D5377">
        <v>5</v>
      </c>
      <c r="E5377">
        <v>4</v>
      </c>
      <c r="F5377">
        <v>-2</v>
      </c>
      <c r="G5377">
        <v>-1</v>
      </c>
      <c r="H5377" s="2">
        <f>H5376+$H$2*(Table1[[#This Row],[debug'[0']]]-H5376)</f>
        <v>2.7443599584257843</v>
      </c>
    </row>
    <row r="5378" spans="1:8" x14ac:dyDescent="0.25">
      <c r="A5378">
        <v>10744</v>
      </c>
      <c r="B5378">
        <v>3</v>
      </c>
      <c r="C5378">
        <v>-3</v>
      </c>
      <c r="D5378">
        <v>6</v>
      </c>
      <c r="E5378">
        <v>4</v>
      </c>
      <c r="F5378">
        <v>-2</v>
      </c>
      <c r="G5378">
        <v>-1</v>
      </c>
      <c r="H5378" s="2">
        <f>H5377+$H$2*(Table1[[#This Row],[debug'[0']]]-H5377)</f>
        <v>2.7684534647229726</v>
      </c>
    </row>
    <row r="5379" spans="1:8" x14ac:dyDescent="0.25">
      <c r="A5379">
        <v>10746</v>
      </c>
      <c r="B5379">
        <v>6</v>
      </c>
      <c r="C5379">
        <v>-6</v>
      </c>
      <c r="D5379">
        <v>7</v>
      </c>
      <c r="E5379">
        <v>4</v>
      </c>
      <c r="F5379">
        <v>-2</v>
      </c>
      <c r="G5379">
        <v>-1</v>
      </c>
      <c r="H5379" s="2">
        <f>H5378+$H$2*(Table1[[#This Row],[debug'[0']]]-H5378)</f>
        <v>3.0730195503717681</v>
      </c>
    </row>
    <row r="5380" spans="1:8" x14ac:dyDescent="0.25">
      <c r="A5380">
        <v>10748</v>
      </c>
      <c r="B5380">
        <v>9</v>
      </c>
      <c r="C5380">
        <v>-9</v>
      </c>
      <c r="D5380">
        <v>6</v>
      </c>
      <c r="E5380">
        <v>4</v>
      </c>
      <c r="F5380">
        <v>-2</v>
      </c>
      <c r="G5380">
        <v>-1</v>
      </c>
      <c r="H5380" s="2">
        <f>H5379+$H$2*(Table1[[#This Row],[debug'[0']]]-H5379)</f>
        <v>3.6316242975274395</v>
      </c>
    </row>
    <row r="5381" spans="1:8" x14ac:dyDescent="0.25">
      <c r="A5381">
        <v>10750</v>
      </c>
      <c r="B5381">
        <v>9</v>
      </c>
      <c r="C5381">
        <v>-9</v>
      </c>
      <c r="D5381">
        <v>4</v>
      </c>
      <c r="E5381">
        <v>4</v>
      </c>
      <c r="F5381">
        <v>-2</v>
      </c>
      <c r="G5381">
        <v>-1</v>
      </c>
      <c r="H5381" s="2">
        <f>H5380+$H$2*(Table1[[#This Row],[debug'[0']]]-H5380)</f>
        <v>4.137581787585372</v>
      </c>
    </row>
    <row r="5382" spans="1:8" x14ac:dyDescent="0.25">
      <c r="A5382">
        <v>10752</v>
      </c>
      <c r="B5382">
        <v>7</v>
      </c>
      <c r="C5382">
        <v>-7</v>
      </c>
      <c r="D5382">
        <v>4</v>
      </c>
      <c r="E5382">
        <v>4</v>
      </c>
      <c r="F5382">
        <v>-2</v>
      </c>
      <c r="G5382">
        <v>-1</v>
      </c>
      <c r="H5382" s="2">
        <f>H5381+$H$2*(Table1[[#This Row],[debug'[0']]]-H5381)</f>
        <v>4.4073583484140748</v>
      </c>
    </row>
    <row r="5383" spans="1:8" x14ac:dyDescent="0.25">
      <c r="A5383">
        <v>10754</v>
      </c>
      <c r="B5383">
        <v>5</v>
      </c>
      <c r="C5383">
        <v>-5</v>
      </c>
      <c r="D5383">
        <v>3</v>
      </c>
      <c r="E5383">
        <v>4</v>
      </c>
      <c r="F5383">
        <v>-2</v>
      </c>
      <c r="G5383">
        <v>-1</v>
      </c>
      <c r="H5383" s="2">
        <f>H5382+$H$2*(Table1[[#This Row],[debug'[0']]]-H5382)</f>
        <v>4.4632135081790851</v>
      </c>
    </row>
    <row r="5384" spans="1:8" x14ac:dyDescent="0.25">
      <c r="A5384">
        <v>10756</v>
      </c>
      <c r="B5384">
        <v>3</v>
      </c>
      <c r="C5384">
        <v>-3</v>
      </c>
      <c r="D5384">
        <v>1</v>
      </c>
      <c r="E5384">
        <v>3</v>
      </c>
      <c r="F5384">
        <v>-2</v>
      </c>
      <c r="G5384">
        <v>-1</v>
      </c>
      <c r="H5384" s="2">
        <f>H5383+$H$2*(Table1[[#This Row],[debug'[0']]]-H5383)</f>
        <v>4.3253088839412221</v>
      </c>
    </row>
    <row r="5385" spans="1:8" x14ac:dyDescent="0.25">
      <c r="A5385">
        <v>10758</v>
      </c>
      <c r="B5385">
        <v>1</v>
      </c>
      <c r="C5385">
        <v>-2</v>
      </c>
      <c r="D5385">
        <v>-1</v>
      </c>
      <c r="E5385">
        <v>3</v>
      </c>
      <c r="F5385">
        <v>-2</v>
      </c>
      <c r="G5385">
        <v>-1</v>
      </c>
      <c r="H5385" s="2">
        <f>H5384+$H$2*(Table1[[#This Row],[debug'[0']]]-H5384)</f>
        <v>4.0119059051200239</v>
      </c>
    </row>
    <row r="5386" spans="1:8" x14ac:dyDescent="0.25">
      <c r="A5386">
        <v>10760</v>
      </c>
      <c r="B5386">
        <v>0</v>
      </c>
      <c r="C5386">
        <v>-3</v>
      </c>
      <c r="D5386">
        <v>-2</v>
      </c>
      <c r="E5386">
        <v>3</v>
      </c>
      <c r="F5386">
        <v>-2</v>
      </c>
      <c r="G5386">
        <v>-1</v>
      </c>
      <c r="H5386" s="2">
        <f>H5385+$H$2*(Table1[[#This Row],[debug'[0']]]-H5385)</f>
        <v>3.6337926815674666</v>
      </c>
    </row>
    <row r="5387" spans="1:8" x14ac:dyDescent="0.25">
      <c r="A5387">
        <v>10762</v>
      </c>
      <c r="B5387">
        <v>-1</v>
      </c>
      <c r="C5387">
        <v>-3</v>
      </c>
      <c r="D5387">
        <v>-4</v>
      </c>
      <c r="E5387">
        <v>3</v>
      </c>
      <c r="F5387">
        <v>-2</v>
      </c>
      <c r="G5387">
        <v>-1</v>
      </c>
      <c r="H5387" s="2">
        <f>H5386+$H$2*(Table1[[#This Row],[debug'[0']]]-H5386)</f>
        <v>3.1970680101673516</v>
      </c>
    </row>
    <row r="5388" spans="1:8" x14ac:dyDescent="0.25">
      <c r="A5388">
        <v>10764</v>
      </c>
      <c r="B5388">
        <v>-1</v>
      </c>
      <c r="C5388">
        <v>-5</v>
      </c>
      <c r="D5388">
        <v>-5</v>
      </c>
      <c r="E5388">
        <v>3</v>
      </c>
      <c r="F5388">
        <v>-2</v>
      </c>
      <c r="G5388">
        <v>-1</v>
      </c>
      <c r="H5388" s="2">
        <f>H5387+$H$2*(Table1[[#This Row],[debug'[0']]]-H5387)</f>
        <v>2.8015036693465971</v>
      </c>
    </row>
    <row r="5389" spans="1:8" x14ac:dyDescent="0.25">
      <c r="A5389">
        <v>10766</v>
      </c>
      <c r="B5389">
        <v>-1</v>
      </c>
      <c r="C5389">
        <v>-5</v>
      </c>
      <c r="D5389">
        <v>-4</v>
      </c>
      <c r="E5389">
        <v>3</v>
      </c>
      <c r="F5389">
        <v>-3</v>
      </c>
      <c r="G5389">
        <v>0</v>
      </c>
      <c r="H5389" s="2">
        <f>H5388+$H$2*(Table1[[#This Row],[debug'[0']]]-H5388)</f>
        <v>2.4432203893401798</v>
      </c>
    </row>
    <row r="5390" spans="1:8" x14ac:dyDescent="0.25">
      <c r="A5390">
        <v>10768</v>
      </c>
      <c r="B5390">
        <v>-1</v>
      </c>
      <c r="C5390">
        <v>-4</v>
      </c>
      <c r="D5390">
        <v>-3</v>
      </c>
      <c r="E5390">
        <v>3</v>
      </c>
      <c r="F5390">
        <v>-2</v>
      </c>
      <c r="G5390">
        <v>0</v>
      </c>
      <c r="H5390" s="2">
        <f>H5389+$H$2*(Table1[[#This Row],[debug'[0']]]-H5389)</f>
        <v>2.1187045129449289</v>
      </c>
    </row>
    <row r="5391" spans="1:8" x14ac:dyDescent="0.25">
      <c r="A5391">
        <v>10770</v>
      </c>
      <c r="B5391">
        <v>-2</v>
      </c>
      <c r="C5391">
        <v>-2</v>
      </c>
      <c r="D5391">
        <v>-3</v>
      </c>
      <c r="E5391">
        <v>3</v>
      </c>
      <c r="F5391">
        <v>-2</v>
      </c>
      <c r="G5391">
        <v>0</v>
      </c>
      <c r="H5391" s="2">
        <f>H5390+$H$2*(Table1[[#This Row],[debug'[0']]]-H5390)</f>
        <v>1.7305257577396815</v>
      </c>
    </row>
    <row r="5392" spans="1:8" x14ac:dyDescent="0.25">
      <c r="A5392">
        <v>10772</v>
      </c>
      <c r="B5392">
        <v>-4</v>
      </c>
      <c r="C5392">
        <v>0</v>
      </c>
      <c r="D5392">
        <v>-3</v>
      </c>
      <c r="E5392">
        <v>3</v>
      </c>
      <c r="F5392">
        <v>-2</v>
      </c>
      <c r="G5392">
        <v>0</v>
      </c>
      <c r="H5392" s="2">
        <f>H5391+$H$2*(Table1[[#This Row],[debug'[0']]]-H5391)</f>
        <v>1.1904364290880196</v>
      </c>
    </row>
    <row r="5393" spans="1:8" x14ac:dyDescent="0.25">
      <c r="A5393">
        <v>10774</v>
      </c>
      <c r="B5393">
        <v>-5</v>
      </c>
      <c r="C5393">
        <v>1</v>
      </c>
      <c r="D5393">
        <v>-3</v>
      </c>
      <c r="E5393">
        <v>2</v>
      </c>
      <c r="F5393">
        <v>-2</v>
      </c>
      <c r="G5393">
        <v>0</v>
      </c>
      <c r="H5393" s="2">
        <f>H5392+$H$2*(Table1[[#This Row],[debug'[0']]]-H5392)</f>
        <v>0.60700154084389302</v>
      </c>
    </row>
    <row r="5394" spans="1:8" x14ac:dyDescent="0.25">
      <c r="A5394">
        <v>10776</v>
      </c>
      <c r="B5394">
        <v>-6</v>
      </c>
      <c r="C5394">
        <v>1</v>
      </c>
      <c r="D5394">
        <v>-3</v>
      </c>
      <c r="E5394">
        <v>2</v>
      </c>
      <c r="F5394">
        <v>-2</v>
      </c>
      <c r="G5394">
        <v>0</v>
      </c>
      <c r="H5394" s="2">
        <f>H5393+$H$2*(Table1[[#This Row],[debug'[0']]]-H5393)</f>
        <v>-1.5693684245255413E-2</v>
      </c>
    </row>
    <row r="5395" spans="1:8" x14ac:dyDescent="0.25">
      <c r="A5395">
        <v>10778</v>
      </c>
      <c r="B5395">
        <v>-2</v>
      </c>
      <c r="C5395">
        <v>0</v>
      </c>
      <c r="D5395">
        <v>-1</v>
      </c>
      <c r="E5395">
        <v>2</v>
      </c>
      <c r="F5395">
        <v>-2</v>
      </c>
      <c r="G5395">
        <v>0</v>
      </c>
      <c r="H5395" s="2">
        <f>H5394+$H$2*(Table1[[#This Row],[debug'[0']]]-H5394)</f>
        <v>-0.20271014856666342</v>
      </c>
    </row>
    <row r="5396" spans="1:8" x14ac:dyDescent="0.25">
      <c r="A5396">
        <v>10780</v>
      </c>
      <c r="B5396">
        <v>0</v>
      </c>
      <c r="C5396">
        <v>0</v>
      </c>
      <c r="D5396">
        <v>0</v>
      </c>
      <c r="E5396">
        <v>2</v>
      </c>
      <c r="F5396">
        <v>-2</v>
      </c>
      <c r="G5396">
        <v>0</v>
      </c>
      <c r="H5396" s="2">
        <f>H5395+$H$2*(Table1[[#This Row],[debug'[0']]]-H5395)</f>
        <v>-0.18360516716030967</v>
      </c>
    </row>
    <row r="5397" spans="1:8" x14ac:dyDescent="0.25">
      <c r="A5397">
        <v>10782</v>
      </c>
      <c r="B5397">
        <v>2</v>
      </c>
      <c r="C5397">
        <v>1</v>
      </c>
      <c r="D5397">
        <v>2</v>
      </c>
      <c r="E5397">
        <v>2</v>
      </c>
      <c r="F5397">
        <v>-2</v>
      </c>
      <c r="G5397">
        <v>0</v>
      </c>
      <c r="H5397" s="2">
        <f>H5396+$H$2*(Table1[[#This Row],[debug'[0']]]-H5396)</f>
        <v>2.219477138443654E-2</v>
      </c>
    </row>
    <row r="5398" spans="1:8" x14ac:dyDescent="0.25">
      <c r="A5398">
        <v>10784</v>
      </c>
      <c r="B5398">
        <v>5</v>
      </c>
      <c r="C5398">
        <v>0</v>
      </c>
      <c r="D5398">
        <v>4</v>
      </c>
      <c r="E5398">
        <v>2</v>
      </c>
      <c r="F5398">
        <v>-2</v>
      </c>
      <c r="G5398">
        <v>0</v>
      </c>
      <c r="H5398" s="2">
        <f>H5397+$H$2*(Table1[[#This Row],[debug'[0']]]-H5397)</f>
        <v>0.49134186150102199</v>
      </c>
    </row>
    <row r="5399" spans="1:8" x14ac:dyDescent="0.25">
      <c r="A5399">
        <v>10786</v>
      </c>
      <c r="B5399">
        <v>5</v>
      </c>
      <c r="C5399">
        <v>1</v>
      </c>
      <c r="D5399">
        <v>5</v>
      </c>
      <c r="E5399">
        <v>2</v>
      </c>
      <c r="F5399">
        <v>-2</v>
      </c>
      <c r="G5399">
        <v>0</v>
      </c>
      <c r="H5399" s="2">
        <f>H5398+$H$2*(Table1[[#This Row],[debug'[0']]]-H5398)</f>
        <v>0.91627288006470864</v>
      </c>
    </row>
    <row r="5400" spans="1:8" x14ac:dyDescent="0.25">
      <c r="A5400">
        <v>10788</v>
      </c>
      <c r="B5400">
        <v>6</v>
      </c>
      <c r="C5400">
        <v>-1</v>
      </c>
      <c r="D5400">
        <v>4</v>
      </c>
      <c r="E5400">
        <v>2</v>
      </c>
      <c r="F5400">
        <v>-2</v>
      </c>
      <c r="G5400">
        <v>0</v>
      </c>
      <c r="H5400" s="2">
        <f>H5399+$H$2*(Table1[[#This Row],[debug'[0']]]-H5399)</f>
        <v>1.3954028732500259</v>
      </c>
    </row>
    <row r="5401" spans="1:8" x14ac:dyDescent="0.25">
      <c r="A5401">
        <v>10790</v>
      </c>
      <c r="B5401">
        <v>6</v>
      </c>
      <c r="C5401">
        <v>-3</v>
      </c>
      <c r="D5401">
        <v>5</v>
      </c>
      <c r="E5401">
        <v>2</v>
      </c>
      <c r="F5401">
        <v>-3</v>
      </c>
      <c r="G5401">
        <v>0</v>
      </c>
      <c r="H5401" s="2">
        <f>H5400+$H$2*(Table1[[#This Row],[debug'[0']]]-H5400)</f>
        <v>1.8293759284341775</v>
      </c>
    </row>
    <row r="5402" spans="1:8" x14ac:dyDescent="0.25">
      <c r="A5402">
        <v>10792</v>
      </c>
      <c r="B5402">
        <v>7</v>
      </c>
      <c r="C5402">
        <v>-5</v>
      </c>
      <c r="D5402">
        <v>5</v>
      </c>
      <c r="E5402">
        <v>2</v>
      </c>
      <c r="F5402">
        <v>-3</v>
      </c>
      <c r="G5402">
        <v>0</v>
      </c>
      <c r="H5402" s="2">
        <f>H5401+$H$2*(Table1[[#This Row],[debug'[0']]]-H5401)</f>
        <v>2.3166957663653496</v>
      </c>
    </row>
    <row r="5403" spans="1:8" x14ac:dyDescent="0.25">
      <c r="A5403">
        <v>10794</v>
      </c>
      <c r="B5403">
        <v>7</v>
      </c>
      <c r="C5403">
        <v>-6</v>
      </c>
      <c r="D5403">
        <v>5</v>
      </c>
      <c r="E5403">
        <v>2</v>
      </c>
      <c r="F5403">
        <v>-3</v>
      </c>
      <c r="G5403">
        <v>0</v>
      </c>
      <c r="H5403" s="2">
        <f>H5402+$H$2*(Table1[[#This Row],[debug'[0']]]-H5402)</f>
        <v>2.7580867916127274</v>
      </c>
    </row>
    <row r="5404" spans="1:8" x14ac:dyDescent="0.25">
      <c r="A5404">
        <v>10796</v>
      </c>
      <c r="B5404">
        <v>7</v>
      </c>
      <c r="C5404">
        <v>-6</v>
      </c>
      <c r="D5404">
        <v>4</v>
      </c>
      <c r="E5404">
        <v>2</v>
      </c>
      <c r="F5404">
        <v>-3</v>
      </c>
      <c r="G5404">
        <v>0</v>
      </c>
      <c r="H5404" s="2">
        <f>H5403+$H$2*(Table1[[#This Row],[debug'[0']]]-H5403)</f>
        <v>3.1578776927917764</v>
      </c>
    </row>
    <row r="5405" spans="1:8" x14ac:dyDescent="0.25">
      <c r="A5405">
        <v>10798</v>
      </c>
      <c r="B5405">
        <v>7</v>
      </c>
      <c r="C5405">
        <v>-4</v>
      </c>
      <c r="D5405">
        <v>3</v>
      </c>
      <c r="E5405">
        <v>2</v>
      </c>
      <c r="F5405">
        <v>-2</v>
      </c>
      <c r="G5405">
        <v>0</v>
      </c>
      <c r="H5405" s="2">
        <f>H5404+$H$2*(Table1[[#This Row],[debug'[0']]]-H5404)</f>
        <v>3.5199891892273412</v>
      </c>
    </row>
    <row r="5406" spans="1:8" x14ac:dyDescent="0.25">
      <c r="A5406">
        <v>10800</v>
      </c>
      <c r="B5406">
        <v>5</v>
      </c>
      <c r="C5406">
        <v>-3</v>
      </c>
      <c r="D5406">
        <v>3</v>
      </c>
      <c r="E5406">
        <v>2</v>
      </c>
      <c r="F5406">
        <v>-2</v>
      </c>
      <c r="G5406">
        <v>0</v>
      </c>
      <c r="H5406" s="2">
        <f>H5405+$H$2*(Table1[[#This Row],[debug'[0']]]-H5405)</f>
        <v>3.659476921938047</v>
      </c>
    </row>
    <row r="5407" spans="1:8" x14ac:dyDescent="0.25">
      <c r="A5407">
        <v>10802</v>
      </c>
      <c r="B5407">
        <v>4</v>
      </c>
      <c r="C5407">
        <v>-3</v>
      </c>
      <c r="D5407">
        <v>3</v>
      </c>
      <c r="E5407">
        <v>2</v>
      </c>
      <c r="F5407">
        <v>-2</v>
      </c>
      <c r="G5407">
        <v>1</v>
      </c>
      <c r="H5407" s="2">
        <f>H5406+$H$2*(Table1[[#This Row],[debug'[0']]]-H5406)</f>
        <v>3.6915704659505635</v>
      </c>
    </row>
    <row r="5408" spans="1:8" x14ac:dyDescent="0.25">
      <c r="A5408">
        <v>10804</v>
      </c>
      <c r="B5408">
        <v>1</v>
      </c>
      <c r="C5408">
        <v>-3</v>
      </c>
      <c r="D5408">
        <v>2</v>
      </c>
      <c r="E5408">
        <v>2</v>
      </c>
      <c r="F5408">
        <v>-2</v>
      </c>
      <c r="G5408">
        <v>1</v>
      </c>
      <c r="H5408" s="2">
        <f>H5407+$H$2*(Table1[[#This Row],[debug'[0']]]-H5407)</f>
        <v>3.4378959258770769</v>
      </c>
    </row>
    <row r="5409" spans="1:8" x14ac:dyDescent="0.25">
      <c r="A5409">
        <v>10806</v>
      </c>
      <c r="B5409">
        <v>2</v>
      </c>
      <c r="C5409">
        <v>-6</v>
      </c>
      <c r="D5409">
        <v>0</v>
      </c>
      <c r="E5409">
        <v>2</v>
      </c>
      <c r="F5409">
        <v>-2</v>
      </c>
      <c r="G5409">
        <v>1</v>
      </c>
      <c r="H5409" s="2">
        <f>H5408+$H$2*(Table1[[#This Row],[debug'[0']]]-H5408)</f>
        <v>3.3023774275562134</v>
      </c>
    </row>
    <row r="5410" spans="1:8" x14ac:dyDescent="0.25">
      <c r="A5410">
        <v>10808</v>
      </c>
      <c r="B5410">
        <v>-2</v>
      </c>
      <c r="C5410">
        <v>-7</v>
      </c>
      <c r="D5410">
        <v>-1</v>
      </c>
      <c r="E5410">
        <v>2</v>
      </c>
      <c r="F5410">
        <v>-3</v>
      </c>
      <c r="G5410">
        <v>1</v>
      </c>
      <c r="H5410" s="2">
        <f>H5409+$H$2*(Table1[[#This Row],[debug'[0']]]-H5409)</f>
        <v>2.8026401283670852</v>
      </c>
    </row>
    <row r="5411" spans="1:8" x14ac:dyDescent="0.25">
      <c r="A5411">
        <v>10810</v>
      </c>
      <c r="B5411">
        <v>-1</v>
      </c>
      <c r="C5411">
        <v>-8</v>
      </c>
      <c r="D5411">
        <v>-1</v>
      </c>
      <c r="E5411">
        <v>2</v>
      </c>
      <c r="F5411">
        <v>-3</v>
      </c>
      <c r="G5411">
        <v>1</v>
      </c>
      <c r="H5411" s="2">
        <f>H5410+$H$2*(Table1[[#This Row],[debug'[0']]]-H5410)</f>
        <v>2.4442497396213718</v>
      </c>
    </row>
    <row r="5412" spans="1:8" x14ac:dyDescent="0.25">
      <c r="A5412">
        <v>10812</v>
      </c>
      <c r="B5412">
        <v>-3</v>
      </c>
      <c r="C5412">
        <v>-7</v>
      </c>
      <c r="D5412">
        <v>-2</v>
      </c>
      <c r="E5412">
        <v>2</v>
      </c>
      <c r="F5412">
        <v>-3</v>
      </c>
      <c r="G5412">
        <v>1</v>
      </c>
      <c r="H5412" s="2">
        <f>H5411+$H$2*(Table1[[#This Row],[debug'[0']]]-H5411)</f>
        <v>1.9311412900322926</v>
      </c>
    </row>
    <row r="5413" spans="1:8" x14ac:dyDescent="0.25">
      <c r="A5413">
        <v>10814</v>
      </c>
      <c r="B5413">
        <v>-4</v>
      </c>
      <c r="C5413">
        <v>-6</v>
      </c>
      <c r="D5413">
        <v>-2</v>
      </c>
      <c r="E5413">
        <v>2</v>
      </c>
      <c r="F5413">
        <v>-3</v>
      </c>
      <c r="G5413">
        <v>1</v>
      </c>
      <c r="H5413" s="2">
        <f>H5412+$H$2*(Table1[[#This Row],[debug'[0']]]-H5412)</f>
        <v>1.3721443929072366</v>
      </c>
    </row>
    <row r="5414" spans="1:8" x14ac:dyDescent="0.25">
      <c r="A5414">
        <v>10816</v>
      </c>
      <c r="B5414">
        <v>-2</v>
      </c>
      <c r="C5414">
        <v>-3</v>
      </c>
      <c r="D5414">
        <v>-1</v>
      </c>
      <c r="E5414">
        <v>2</v>
      </c>
      <c r="F5414">
        <v>-2</v>
      </c>
      <c r="G5414">
        <v>1</v>
      </c>
      <c r="H5414" s="2">
        <f>H5413+$H$2*(Table1[[#This Row],[debug'[0']]]-H5413)</f>
        <v>1.0543272713591949</v>
      </c>
    </row>
    <row r="5415" spans="1:8" x14ac:dyDescent="0.25">
      <c r="A5415">
        <v>10818</v>
      </c>
      <c r="B5415">
        <v>-2</v>
      </c>
      <c r="C5415">
        <v>-2</v>
      </c>
      <c r="D5415">
        <v>-1</v>
      </c>
      <c r="E5415">
        <v>2</v>
      </c>
      <c r="F5415">
        <v>-2</v>
      </c>
      <c r="G5415">
        <v>1</v>
      </c>
      <c r="H5415" s="2">
        <f>H5414+$H$2*(Table1[[#This Row],[debug'[0']]]-H5414)</f>
        <v>0.76646370783836471</v>
      </c>
    </row>
    <row r="5416" spans="1:8" x14ac:dyDescent="0.25">
      <c r="A5416">
        <v>10820</v>
      </c>
      <c r="B5416">
        <v>-2</v>
      </c>
      <c r="C5416">
        <v>-1</v>
      </c>
      <c r="D5416">
        <v>-1</v>
      </c>
      <c r="E5416">
        <v>2</v>
      </c>
      <c r="F5416">
        <v>-3</v>
      </c>
      <c r="G5416">
        <v>1</v>
      </c>
      <c r="H5416" s="2">
        <f>H5415+$H$2*(Table1[[#This Row],[debug'[0']]]-H5415)</f>
        <v>0.50573064600933115</v>
      </c>
    </row>
    <row r="5417" spans="1:8" x14ac:dyDescent="0.25">
      <c r="A5417">
        <v>10822</v>
      </c>
      <c r="B5417">
        <v>-3</v>
      </c>
      <c r="C5417">
        <v>0</v>
      </c>
      <c r="D5417">
        <v>-3</v>
      </c>
      <c r="E5417">
        <v>2</v>
      </c>
      <c r="F5417">
        <v>-3</v>
      </c>
      <c r="G5417">
        <v>1</v>
      </c>
      <c r="H5417" s="2">
        <f>H5416+$H$2*(Table1[[#This Row],[debug'[0']]]-H5416)</f>
        <v>0.17532331672030577</v>
      </c>
    </row>
    <row r="5418" spans="1:8" x14ac:dyDescent="0.25">
      <c r="A5418">
        <v>10824</v>
      </c>
      <c r="B5418">
        <v>0</v>
      </c>
      <c r="C5418">
        <v>1</v>
      </c>
      <c r="D5418">
        <v>-2</v>
      </c>
      <c r="E5418">
        <v>2</v>
      </c>
      <c r="F5418">
        <v>-3</v>
      </c>
      <c r="G5418">
        <v>1</v>
      </c>
      <c r="H5418" s="2">
        <f>H5417+$H$2*(Table1[[#This Row],[debug'[0']]]-H5417)</f>
        <v>0.15879948340596051</v>
      </c>
    </row>
    <row r="5419" spans="1:8" x14ac:dyDescent="0.25">
      <c r="A5419">
        <v>10826</v>
      </c>
      <c r="B5419">
        <v>2</v>
      </c>
      <c r="C5419">
        <v>4</v>
      </c>
      <c r="D5419">
        <v>0</v>
      </c>
      <c r="E5419">
        <v>2</v>
      </c>
      <c r="F5419">
        <v>-3</v>
      </c>
      <c r="G5419">
        <v>1</v>
      </c>
      <c r="H5419" s="2">
        <f>H5418+$H$2*(Table1[[#This Row],[debug'[0']]]-H5418)</f>
        <v>0.33232854390748745</v>
      </c>
    </row>
    <row r="5420" spans="1:8" x14ac:dyDescent="0.25">
      <c r="A5420">
        <v>10828</v>
      </c>
      <c r="B5420">
        <v>4</v>
      </c>
      <c r="C5420">
        <v>4</v>
      </c>
      <c r="D5420">
        <v>2</v>
      </c>
      <c r="E5420">
        <v>2</v>
      </c>
      <c r="F5420">
        <v>-3</v>
      </c>
      <c r="G5420">
        <v>1</v>
      </c>
      <c r="H5420" s="2">
        <f>H5419+$H$2*(Table1[[#This Row],[debug'[0']]]-H5419)</f>
        <v>0.6779984349747239</v>
      </c>
    </row>
    <row r="5421" spans="1:8" x14ac:dyDescent="0.25">
      <c r="A5421">
        <v>10830</v>
      </c>
      <c r="B5421">
        <v>6</v>
      </c>
      <c r="C5421">
        <v>5</v>
      </c>
      <c r="D5421">
        <v>3</v>
      </c>
      <c r="E5421">
        <v>2</v>
      </c>
      <c r="F5421">
        <v>-3</v>
      </c>
      <c r="G5421">
        <v>1</v>
      </c>
      <c r="H5421" s="2">
        <f>H5420+$H$2*(Table1[[#This Row],[debug'[0']]]-H5420)</f>
        <v>1.1795852655470276</v>
      </c>
    </row>
    <row r="5422" spans="1:8" x14ac:dyDescent="0.25">
      <c r="A5422">
        <v>10832</v>
      </c>
      <c r="B5422">
        <v>5</v>
      </c>
      <c r="C5422">
        <v>4</v>
      </c>
      <c r="D5422">
        <v>3</v>
      </c>
      <c r="E5422">
        <v>2</v>
      </c>
      <c r="F5422">
        <v>-2</v>
      </c>
      <c r="G5422">
        <v>1</v>
      </c>
      <c r="H5422" s="2">
        <f>H5421+$H$2*(Table1[[#This Row],[debug'[0']]]-H5421)</f>
        <v>1.5396508714497372</v>
      </c>
    </row>
    <row r="5423" spans="1:8" x14ac:dyDescent="0.25">
      <c r="A5423">
        <v>10834</v>
      </c>
      <c r="B5423">
        <v>5</v>
      </c>
      <c r="C5423">
        <v>2</v>
      </c>
      <c r="D5423">
        <v>2</v>
      </c>
      <c r="E5423">
        <v>2</v>
      </c>
      <c r="F5423">
        <v>-3</v>
      </c>
      <c r="G5423">
        <v>1</v>
      </c>
      <c r="H5423" s="2">
        <f>H5422+$H$2*(Table1[[#This Row],[debug'[0']]]-H5422)</f>
        <v>1.8657810934830177</v>
      </c>
    </row>
    <row r="5424" spans="1:8" x14ac:dyDescent="0.25">
      <c r="A5424">
        <v>10836</v>
      </c>
      <c r="B5424">
        <v>6</v>
      </c>
      <c r="C5424">
        <v>0</v>
      </c>
      <c r="D5424">
        <v>2</v>
      </c>
      <c r="E5424">
        <v>2</v>
      </c>
      <c r="F5424">
        <v>-3</v>
      </c>
      <c r="G5424">
        <v>1</v>
      </c>
      <c r="H5424" s="2">
        <f>H5423+$H$2*(Table1[[#This Row],[debug'[0']]]-H5423)</f>
        <v>2.2554220458343912</v>
      </c>
    </row>
    <row r="5425" spans="1:8" x14ac:dyDescent="0.25">
      <c r="A5425">
        <v>10838</v>
      </c>
      <c r="B5425">
        <v>5</v>
      </c>
      <c r="C5425">
        <v>-2</v>
      </c>
      <c r="D5425">
        <v>2</v>
      </c>
      <c r="E5425">
        <v>2</v>
      </c>
      <c r="F5425">
        <v>-3</v>
      </c>
      <c r="G5425">
        <v>1</v>
      </c>
      <c r="H5425" s="2">
        <f>H5424+$H$2*(Table1[[#This Row],[debug'[0']]]-H5424)</f>
        <v>2.5140924239747267</v>
      </c>
    </row>
    <row r="5426" spans="1:8" x14ac:dyDescent="0.25">
      <c r="A5426">
        <v>10840</v>
      </c>
      <c r="B5426">
        <v>7</v>
      </c>
      <c r="C5426">
        <v>-4</v>
      </c>
      <c r="D5426">
        <v>4</v>
      </c>
      <c r="E5426">
        <v>2</v>
      </c>
      <c r="F5426">
        <v>-3</v>
      </c>
      <c r="G5426">
        <v>1</v>
      </c>
      <c r="H5426" s="2">
        <f>H5425+$H$2*(Table1[[#This Row],[debug'[0']]]-H5425)</f>
        <v>2.9368792525404404</v>
      </c>
    </row>
    <row r="5427" spans="1:8" x14ac:dyDescent="0.25">
      <c r="A5427">
        <v>10842</v>
      </c>
      <c r="B5427">
        <v>5</v>
      </c>
      <c r="C5427">
        <v>-5</v>
      </c>
      <c r="D5427">
        <v>5</v>
      </c>
      <c r="E5427">
        <v>2</v>
      </c>
      <c r="F5427">
        <v>-2</v>
      </c>
      <c r="G5427">
        <v>1</v>
      </c>
      <c r="H5427" s="2">
        <f>H5426+$H$2*(Table1[[#This Row],[debug'[0']]]-H5426)</f>
        <v>3.1313238020510692</v>
      </c>
    </row>
    <row r="5428" spans="1:8" x14ac:dyDescent="0.25">
      <c r="A5428">
        <v>10844</v>
      </c>
      <c r="B5428">
        <v>5</v>
      </c>
      <c r="C5428">
        <v>-5</v>
      </c>
      <c r="D5428">
        <v>5</v>
      </c>
      <c r="E5428">
        <v>2</v>
      </c>
      <c r="F5428">
        <v>-2</v>
      </c>
      <c r="G5428">
        <v>1</v>
      </c>
      <c r="H5428" s="2">
        <f>H5427+$H$2*(Table1[[#This Row],[debug'[0']]]-H5427)</f>
        <v>3.3074423845135033</v>
      </c>
    </row>
    <row r="5429" spans="1:8" x14ac:dyDescent="0.25">
      <c r="A5429">
        <v>10846</v>
      </c>
      <c r="B5429">
        <v>4</v>
      </c>
      <c r="C5429">
        <v>-4</v>
      </c>
      <c r="D5429">
        <v>4</v>
      </c>
      <c r="E5429">
        <v>2</v>
      </c>
      <c r="F5429">
        <v>-2</v>
      </c>
      <c r="G5429">
        <v>1</v>
      </c>
      <c r="H5429" s="2">
        <f>H5428+$H$2*(Table1[[#This Row],[debug'[0']]]-H5428)</f>
        <v>3.3727144020235045</v>
      </c>
    </row>
    <row r="5430" spans="1:8" x14ac:dyDescent="0.25">
      <c r="A5430">
        <v>10848</v>
      </c>
      <c r="B5430">
        <v>3</v>
      </c>
      <c r="C5430">
        <v>-4</v>
      </c>
      <c r="D5430">
        <v>3</v>
      </c>
      <c r="E5430">
        <v>2</v>
      </c>
      <c r="F5430">
        <v>-2</v>
      </c>
      <c r="G5430">
        <v>1</v>
      </c>
      <c r="H5430" s="2">
        <f>H5429+$H$2*(Table1[[#This Row],[debug'[0']]]-H5429)</f>
        <v>3.33758689720498</v>
      </c>
    </row>
    <row r="5431" spans="1:8" x14ac:dyDescent="0.25">
      <c r="A5431">
        <v>10850</v>
      </c>
      <c r="B5431">
        <v>1</v>
      </c>
      <c r="C5431">
        <v>-6</v>
      </c>
      <c r="D5431">
        <v>2</v>
      </c>
      <c r="E5431">
        <v>2</v>
      </c>
      <c r="F5431">
        <v>-2</v>
      </c>
      <c r="G5431">
        <v>1</v>
      </c>
      <c r="H5431" s="2">
        <f>H5430+$H$2*(Table1[[#This Row],[debug'[0']]]-H5430)</f>
        <v>3.1172745225033722</v>
      </c>
    </row>
    <row r="5432" spans="1:8" x14ac:dyDescent="0.25">
      <c r="A5432">
        <v>10852</v>
      </c>
      <c r="B5432">
        <v>-3</v>
      </c>
      <c r="C5432">
        <v>-10</v>
      </c>
      <c r="D5432">
        <v>1</v>
      </c>
      <c r="E5432">
        <v>2</v>
      </c>
      <c r="F5432">
        <v>-2</v>
      </c>
      <c r="G5432">
        <v>1</v>
      </c>
      <c r="H5432" s="2">
        <f>H5431+$H$2*(Table1[[#This Row],[debug'[0']]]-H5431)</f>
        <v>2.5407349815067142</v>
      </c>
    </row>
    <row r="5433" spans="1:8" x14ac:dyDescent="0.25">
      <c r="A5433">
        <v>10854</v>
      </c>
      <c r="B5433">
        <v>-5</v>
      </c>
      <c r="C5433">
        <v>-9</v>
      </c>
      <c r="D5433">
        <v>2</v>
      </c>
      <c r="E5433">
        <v>2</v>
      </c>
      <c r="F5433">
        <v>-3</v>
      </c>
      <c r="G5433">
        <v>1</v>
      </c>
      <c r="H5433" s="2">
        <f>H5432+$H$2*(Table1[[#This Row],[debug'[0']]]-H5432)</f>
        <v>1.8300374528896426</v>
      </c>
    </row>
    <row r="5434" spans="1:8" x14ac:dyDescent="0.25">
      <c r="A5434">
        <v>10856</v>
      </c>
      <c r="B5434">
        <v>-3</v>
      </c>
      <c r="C5434">
        <v>-8</v>
      </c>
      <c r="D5434">
        <v>2</v>
      </c>
      <c r="E5434">
        <v>2</v>
      </c>
      <c r="F5434">
        <v>-2</v>
      </c>
      <c r="G5434">
        <v>1</v>
      </c>
      <c r="H5434" s="2">
        <f>H5433+$H$2*(Table1[[#This Row],[debug'[0']]]-H5433)</f>
        <v>1.3748171475327928</v>
      </c>
    </row>
    <row r="5435" spans="1:8" x14ac:dyDescent="0.25">
      <c r="A5435">
        <v>10858</v>
      </c>
      <c r="B5435">
        <v>0</v>
      </c>
      <c r="C5435">
        <v>-2</v>
      </c>
      <c r="D5435">
        <v>-2</v>
      </c>
      <c r="E5435">
        <v>2</v>
      </c>
      <c r="F5435">
        <v>-2</v>
      </c>
      <c r="G5435">
        <v>1</v>
      </c>
      <c r="H5435" s="2">
        <f>H5434+$H$2*(Table1[[#This Row],[debug'[0']]]-H5434)</f>
        <v>1.245243684011244</v>
      </c>
    </row>
    <row r="5436" spans="1:8" x14ac:dyDescent="0.25">
      <c r="A5436">
        <v>10860</v>
      </c>
      <c r="B5436">
        <v>1</v>
      </c>
      <c r="C5436">
        <v>1</v>
      </c>
      <c r="D5436">
        <v>-3</v>
      </c>
      <c r="E5436">
        <v>2</v>
      </c>
      <c r="F5436">
        <v>-2</v>
      </c>
      <c r="G5436">
        <v>1</v>
      </c>
      <c r="H5436" s="2">
        <f>H5435+$H$2*(Table1[[#This Row],[debug'[0']]]-H5435)</f>
        <v>1.2221300113303732</v>
      </c>
    </row>
    <row r="5437" spans="1:8" x14ac:dyDescent="0.25">
      <c r="A5437">
        <v>10862</v>
      </c>
      <c r="B5437">
        <v>-1</v>
      </c>
      <c r="C5437">
        <v>2</v>
      </c>
      <c r="D5437">
        <v>-4</v>
      </c>
      <c r="E5437">
        <v>2</v>
      </c>
      <c r="F5437">
        <v>-2</v>
      </c>
      <c r="G5437">
        <v>1</v>
      </c>
      <c r="H5437" s="2">
        <f>H5436+$H$2*(Table1[[#This Row],[debug'[0']]]-H5436)</f>
        <v>1.012699191762866</v>
      </c>
    </row>
    <row r="5438" spans="1:8" x14ac:dyDescent="0.25">
      <c r="A5438">
        <v>10864</v>
      </c>
      <c r="B5438">
        <v>-2</v>
      </c>
      <c r="C5438">
        <v>3</v>
      </c>
      <c r="D5438">
        <v>-4</v>
      </c>
      <c r="E5438">
        <v>2</v>
      </c>
      <c r="F5438">
        <v>-2</v>
      </c>
      <c r="G5438">
        <v>1</v>
      </c>
      <c r="H5438" s="2">
        <f>H5437+$H$2*(Table1[[#This Row],[debug'[0']]]-H5437)</f>
        <v>0.72875898231332226</v>
      </c>
    </row>
    <row r="5439" spans="1:8" x14ac:dyDescent="0.25">
      <c r="A5439">
        <v>10866</v>
      </c>
      <c r="B5439">
        <v>-1</v>
      </c>
      <c r="C5439">
        <v>2</v>
      </c>
      <c r="D5439">
        <v>-3</v>
      </c>
      <c r="E5439">
        <v>2</v>
      </c>
      <c r="F5439">
        <v>-2</v>
      </c>
      <c r="G5439">
        <v>1</v>
      </c>
      <c r="H5439" s="2">
        <f>H5438+$H$2*(Table1[[#This Row],[debug'[0']]]-H5438)</f>
        <v>0.5658272867534353</v>
      </c>
    </row>
    <row r="5440" spans="1:8" x14ac:dyDescent="0.25">
      <c r="A5440">
        <v>10868</v>
      </c>
      <c r="B5440">
        <v>1</v>
      </c>
      <c r="C5440">
        <v>2</v>
      </c>
      <c r="D5440">
        <v>-1</v>
      </c>
      <c r="E5440">
        <v>2</v>
      </c>
      <c r="F5440">
        <v>-2</v>
      </c>
      <c r="G5440">
        <v>1</v>
      </c>
      <c r="H5440" s="2">
        <f>H5439+$H$2*(Table1[[#This Row],[debug'[0']]]-H5439)</f>
        <v>0.60674710094317197</v>
      </c>
    </row>
    <row r="5441" spans="1:8" x14ac:dyDescent="0.25">
      <c r="A5441">
        <v>10870</v>
      </c>
      <c r="B5441">
        <v>4</v>
      </c>
      <c r="C5441">
        <v>4</v>
      </c>
      <c r="D5441">
        <v>0</v>
      </c>
      <c r="E5441">
        <v>2</v>
      </c>
      <c r="F5441">
        <v>-2</v>
      </c>
      <c r="G5441">
        <v>1</v>
      </c>
      <c r="H5441" s="2">
        <f>H5440+$H$2*(Table1[[#This Row],[debug'[0']]]-H5440)</f>
        <v>0.92655365232664799</v>
      </c>
    </row>
    <row r="5442" spans="1:8" x14ac:dyDescent="0.25">
      <c r="A5442">
        <v>10872</v>
      </c>
      <c r="B5442">
        <v>7</v>
      </c>
      <c r="C5442">
        <v>5</v>
      </c>
      <c r="D5442">
        <v>0</v>
      </c>
      <c r="E5442">
        <v>2</v>
      </c>
      <c r="F5442">
        <v>-2</v>
      </c>
      <c r="G5442">
        <v>1</v>
      </c>
      <c r="H5442" s="2">
        <f>H5441+$H$2*(Table1[[#This Row],[debug'[0']]]-H5441)</f>
        <v>1.4989624851613188</v>
      </c>
    </row>
    <row r="5443" spans="1:8" x14ac:dyDescent="0.25">
      <c r="A5443">
        <v>10874</v>
      </c>
      <c r="B5443">
        <v>8</v>
      </c>
      <c r="C5443">
        <v>6</v>
      </c>
      <c r="D5443">
        <v>0</v>
      </c>
      <c r="E5443">
        <v>2</v>
      </c>
      <c r="F5443">
        <v>-1</v>
      </c>
      <c r="G5443">
        <v>1</v>
      </c>
      <c r="H5443" s="2">
        <f>H5442+$H$2*(Table1[[#This Row],[debug'[0']]]-H5442)</f>
        <v>2.111670836081184</v>
      </c>
    </row>
    <row r="5444" spans="1:8" x14ac:dyDescent="0.25">
      <c r="A5444">
        <v>10876</v>
      </c>
      <c r="B5444">
        <v>8</v>
      </c>
      <c r="C5444">
        <v>6</v>
      </c>
      <c r="D5444">
        <v>0</v>
      </c>
      <c r="E5444">
        <v>2</v>
      </c>
      <c r="F5444">
        <v>-1</v>
      </c>
      <c r="G5444">
        <v>1</v>
      </c>
      <c r="H5444" s="2">
        <f>H5443+$H$2*(Table1[[#This Row],[debug'[0']]]-H5443)</f>
        <v>2.6666327853797602</v>
      </c>
    </row>
    <row r="5445" spans="1:8" x14ac:dyDescent="0.25">
      <c r="A5445">
        <v>10878</v>
      </c>
      <c r="B5445">
        <v>6</v>
      </c>
      <c r="C5445">
        <v>5</v>
      </c>
      <c r="D5445">
        <v>1</v>
      </c>
      <c r="E5445">
        <v>2</v>
      </c>
      <c r="F5445">
        <v>-1</v>
      </c>
      <c r="G5445">
        <v>1</v>
      </c>
      <c r="H5445" s="2">
        <f>H5444+$H$2*(Table1[[#This Row],[debug'[0']]]-H5444)</f>
        <v>2.9807952439748009</v>
      </c>
    </row>
    <row r="5446" spans="1:8" x14ac:dyDescent="0.25">
      <c r="A5446">
        <v>10880</v>
      </c>
      <c r="B5446">
        <v>5</v>
      </c>
      <c r="C5446">
        <v>2</v>
      </c>
      <c r="D5446">
        <v>3</v>
      </c>
      <c r="E5446">
        <v>2</v>
      </c>
      <c r="F5446">
        <v>-1</v>
      </c>
      <c r="G5446">
        <v>1</v>
      </c>
      <c r="H5446" s="2">
        <f>H5445+$H$2*(Table1[[#This Row],[debug'[0']]]-H5445)</f>
        <v>3.1711008088034709</v>
      </c>
    </row>
    <row r="5447" spans="1:8" x14ac:dyDescent="0.25">
      <c r="A5447">
        <v>10882</v>
      </c>
      <c r="B5447">
        <v>5</v>
      </c>
      <c r="C5447">
        <v>-1</v>
      </c>
      <c r="D5447">
        <v>5</v>
      </c>
      <c r="E5447">
        <v>2</v>
      </c>
      <c r="F5447">
        <v>-1</v>
      </c>
      <c r="G5447">
        <v>1</v>
      </c>
      <c r="H5447" s="2">
        <f>H5446+$H$2*(Table1[[#This Row],[debug'[0']]]-H5446)</f>
        <v>3.3434704967000508</v>
      </c>
    </row>
    <row r="5448" spans="1:8" x14ac:dyDescent="0.25">
      <c r="A5448">
        <v>10884</v>
      </c>
      <c r="B5448">
        <v>5</v>
      </c>
      <c r="C5448">
        <v>-4</v>
      </c>
      <c r="D5448">
        <v>6</v>
      </c>
      <c r="E5448">
        <v>2</v>
      </c>
      <c r="F5448">
        <v>-1</v>
      </c>
      <c r="G5448">
        <v>1</v>
      </c>
      <c r="H5448" s="2">
        <f>H5447+$H$2*(Table1[[#This Row],[debug'[0']]]-H5447)</f>
        <v>3.4995947242407071</v>
      </c>
    </row>
    <row r="5449" spans="1:8" x14ac:dyDescent="0.25">
      <c r="A5449">
        <v>10886</v>
      </c>
      <c r="B5449">
        <v>6</v>
      </c>
      <c r="C5449">
        <v>-5</v>
      </c>
      <c r="D5449">
        <v>5</v>
      </c>
      <c r="E5449">
        <v>2</v>
      </c>
      <c r="F5449">
        <v>-1</v>
      </c>
      <c r="G5449">
        <v>1</v>
      </c>
      <c r="H5449" s="2">
        <f>H5448+$H$2*(Table1[[#This Row],[debug'[0']]]-H5448)</f>
        <v>3.7352523696003836</v>
      </c>
    </row>
    <row r="5450" spans="1:8" x14ac:dyDescent="0.25">
      <c r="A5450">
        <v>10888</v>
      </c>
      <c r="B5450">
        <v>6</v>
      </c>
      <c r="C5450">
        <v>-7</v>
      </c>
      <c r="D5450">
        <v>4</v>
      </c>
      <c r="E5450">
        <v>2</v>
      </c>
      <c r="F5450">
        <v>-1</v>
      </c>
      <c r="G5450">
        <v>1</v>
      </c>
      <c r="H5450" s="2">
        <f>H5449+$H$2*(Table1[[#This Row],[debug'[0']]]-H5449)</f>
        <v>3.9486998051373332</v>
      </c>
    </row>
    <row r="5451" spans="1:8" x14ac:dyDescent="0.25">
      <c r="A5451">
        <v>10890</v>
      </c>
      <c r="B5451">
        <v>4</v>
      </c>
      <c r="C5451">
        <v>-8</v>
      </c>
      <c r="D5451">
        <v>5</v>
      </c>
      <c r="E5451">
        <v>2</v>
      </c>
      <c r="F5451">
        <v>-1</v>
      </c>
      <c r="G5451">
        <v>1</v>
      </c>
      <c r="H5451" s="2">
        <f>H5450+$H$2*(Table1[[#This Row],[debug'[0']]]-H5450)</f>
        <v>3.9535347345965817</v>
      </c>
    </row>
    <row r="5452" spans="1:8" x14ac:dyDescent="0.25">
      <c r="A5452">
        <v>10892</v>
      </c>
      <c r="B5452">
        <v>2</v>
      </c>
      <c r="C5452">
        <v>-8</v>
      </c>
      <c r="D5452">
        <v>5</v>
      </c>
      <c r="E5452">
        <v>2</v>
      </c>
      <c r="F5452">
        <v>-1</v>
      </c>
      <c r="G5452">
        <v>1</v>
      </c>
      <c r="H5452" s="2">
        <f>H5451+$H$2*(Table1[[#This Row],[debug'[0']]]-H5451)</f>
        <v>3.7694184234743484</v>
      </c>
    </row>
    <row r="5453" spans="1:8" x14ac:dyDescent="0.25">
      <c r="A5453">
        <v>10894</v>
      </c>
      <c r="B5453">
        <v>-3</v>
      </c>
      <c r="C5453">
        <v>-10</v>
      </c>
      <c r="D5453">
        <v>4</v>
      </c>
      <c r="E5453">
        <v>2</v>
      </c>
      <c r="F5453">
        <v>-1</v>
      </c>
      <c r="G5453">
        <v>1</v>
      </c>
      <c r="H5453" s="2">
        <f>H5452+$H$2*(Table1[[#This Row],[debug'[0']]]-H5452)</f>
        <v>3.1314157678264758</v>
      </c>
    </row>
    <row r="5454" spans="1:8" x14ac:dyDescent="0.25">
      <c r="A5454">
        <v>10896</v>
      </c>
      <c r="B5454">
        <v>-4</v>
      </c>
      <c r="C5454">
        <v>-11</v>
      </c>
      <c r="D5454">
        <v>3</v>
      </c>
      <c r="E5454">
        <v>2</v>
      </c>
      <c r="F5454">
        <v>-2</v>
      </c>
      <c r="G5454">
        <v>1</v>
      </c>
      <c r="H5454" s="2">
        <f>H5453+$H$2*(Table1[[#This Row],[debug'[0']]]-H5453)</f>
        <v>2.4592956662495338</v>
      </c>
    </row>
    <row r="5455" spans="1:8" x14ac:dyDescent="0.25">
      <c r="A5455">
        <v>10898</v>
      </c>
      <c r="B5455">
        <v>-4</v>
      </c>
      <c r="C5455">
        <v>-11</v>
      </c>
      <c r="D5455">
        <v>0</v>
      </c>
      <c r="E5455">
        <v>2</v>
      </c>
      <c r="F5455">
        <v>-2</v>
      </c>
      <c r="G5455">
        <v>1</v>
      </c>
      <c r="H5455" s="2">
        <f>H5454+$H$2*(Table1[[#This Row],[debug'[0']]]-H5454)</f>
        <v>1.8505213918759162</v>
      </c>
    </row>
    <row r="5456" spans="1:8" x14ac:dyDescent="0.25">
      <c r="A5456">
        <v>10900</v>
      </c>
      <c r="B5456">
        <v>-2</v>
      </c>
      <c r="C5456">
        <v>-9</v>
      </c>
      <c r="D5456">
        <v>-2</v>
      </c>
      <c r="E5456">
        <v>2</v>
      </c>
      <c r="F5456">
        <v>-2</v>
      </c>
      <c r="G5456">
        <v>1</v>
      </c>
      <c r="H5456" s="2">
        <f>H5455+$H$2*(Table1[[#This Row],[debug'[0']]]-H5455)</f>
        <v>1.4876183003596846</v>
      </c>
    </row>
    <row r="5457" spans="1:8" x14ac:dyDescent="0.25">
      <c r="A5457">
        <v>10902</v>
      </c>
      <c r="B5457">
        <v>-1</v>
      </c>
      <c r="C5457">
        <v>-4</v>
      </c>
      <c r="D5457">
        <v>-3</v>
      </c>
      <c r="E5457">
        <v>2</v>
      </c>
      <c r="F5457">
        <v>-2</v>
      </c>
      <c r="G5457">
        <v>1</v>
      </c>
      <c r="H5457" s="2">
        <f>H5456+$H$2*(Table1[[#This Row],[debug'[0']]]-H5456)</f>
        <v>1.2531657990393192</v>
      </c>
    </row>
    <row r="5458" spans="1:8" x14ac:dyDescent="0.25">
      <c r="A5458">
        <v>10904</v>
      </c>
      <c r="B5458">
        <v>-1</v>
      </c>
      <c r="C5458">
        <v>-2</v>
      </c>
      <c r="D5458">
        <v>-3</v>
      </c>
      <c r="E5458">
        <v>2</v>
      </c>
      <c r="F5458">
        <v>-1</v>
      </c>
      <c r="G5458">
        <v>1</v>
      </c>
      <c r="H5458" s="2">
        <f>H5457+$H$2*(Table1[[#This Row],[debug'[0']]]-H5457)</f>
        <v>1.0408099253918681</v>
      </c>
    </row>
    <row r="5459" spans="1:8" x14ac:dyDescent="0.25">
      <c r="A5459">
        <v>10906</v>
      </c>
      <c r="B5459">
        <v>-1</v>
      </c>
      <c r="C5459">
        <v>0</v>
      </c>
      <c r="D5459">
        <v>-2</v>
      </c>
      <c r="E5459">
        <v>2</v>
      </c>
      <c r="F5459">
        <v>-2</v>
      </c>
      <c r="G5459">
        <v>1</v>
      </c>
      <c r="H5459" s="2">
        <f>H5458+$H$2*(Table1[[#This Row],[debug'[0']]]-H5458)</f>
        <v>0.84846812132234128</v>
      </c>
    </row>
    <row r="5460" spans="1:8" x14ac:dyDescent="0.25">
      <c r="A5460">
        <v>10908</v>
      </c>
      <c r="B5460">
        <v>-1</v>
      </c>
      <c r="C5460">
        <v>2</v>
      </c>
      <c r="D5460">
        <v>-1</v>
      </c>
      <c r="E5460">
        <v>2</v>
      </c>
      <c r="F5460">
        <v>-2</v>
      </c>
      <c r="G5460">
        <v>1</v>
      </c>
      <c r="H5460" s="2">
        <f>H5459+$H$2*(Table1[[#This Row],[debug'[0']]]-H5459)</f>
        <v>0.67425410521210549</v>
      </c>
    </row>
    <row r="5461" spans="1:8" x14ac:dyDescent="0.25">
      <c r="A5461">
        <v>10910</v>
      </c>
      <c r="B5461">
        <v>-1</v>
      </c>
      <c r="C5461">
        <v>3</v>
      </c>
      <c r="D5461">
        <v>-2</v>
      </c>
      <c r="E5461">
        <v>2</v>
      </c>
      <c r="F5461">
        <v>-2</v>
      </c>
      <c r="G5461">
        <v>1</v>
      </c>
      <c r="H5461" s="2">
        <f>H5460+$H$2*(Table1[[#This Row],[debug'[0']]]-H5460)</f>
        <v>0.51645937329679836</v>
      </c>
    </row>
    <row r="5462" spans="1:8" x14ac:dyDescent="0.25">
      <c r="A5462">
        <v>10912</v>
      </c>
      <c r="B5462">
        <v>1</v>
      </c>
      <c r="C5462">
        <v>4</v>
      </c>
      <c r="D5462">
        <v>-3</v>
      </c>
      <c r="E5462">
        <v>2</v>
      </c>
      <c r="F5462">
        <v>-2</v>
      </c>
      <c r="G5462">
        <v>1</v>
      </c>
      <c r="H5462" s="2">
        <f>H5461+$H$2*(Table1[[#This Row],[debug'[0']]]-H5461)</f>
        <v>0.56203200371368789</v>
      </c>
    </row>
    <row r="5463" spans="1:8" x14ac:dyDescent="0.25">
      <c r="A5463">
        <v>10914</v>
      </c>
      <c r="B5463">
        <v>3</v>
      </c>
      <c r="C5463">
        <v>5</v>
      </c>
      <c r="D5463">
        <v>-5</v>
      </c>
      <c r="E5463">
        <v>2</v>
      </c>
      <c r="F5463">
        <v>-2</v>
      </c>
      <c r="G5463">
        <v>1</v>
      </c>
      <c r="H5463" s="2">
        <f>H5462+$H$2*(Table1[[#This Row],[debug'[0']]]-H5462)</f>
        <v>0.79180507411829104</v>
      </c>
    </row>
    <row r="5464" spans="1:8" x14ac:dyDescent="0.25">
      <c r="A5464">
        <v>10916</v>
      </c>
      <c r="B5464">
        <v>6</v>
      </c>
      <c r="C5464">
        <v>8</v>
      </c>
      <c r="D5464">
        <v>-5</v>
      </c>
      <c r="E5464">
        <v>2</v>
      </c>
      <c r="F5464">
        <v>-2</v>
      </c>
      <c r="G5464">
        <v>1</v>
      </c>
      <c r="H5464" s="2">
        <f>H5463+$H$2*(Table1[[#This Row],[debug'[0']]]-H5463)</f>
        <v>1.2826658816466994</v>
      </c>
    </row>
    <row r="5465" spans="1:8" x14ac:dyDescent="0.25">
      <c r="A5465">
        <v>10918</v>
      </c>
      <c r="B5465">
        <v>8</v>
      </c>
      <c r="C5465">
        <v>9</v>
      </c>
      <c r="D5465">
        <v>-4</v>
      </c>
      <c r="E5465">
        <v>3</v>
      </c>
      <c r="F5465">
        <v>-1</v>
      </c>
      <c r="G5465">
        <v>1</v>
      </c>
      <c r="H5465" s="2">
        <f>H5464+$H$2*(Table1[[#This Row],[debug'[0']]]-H5464)</f>
        <v>1.9157597071845034</v>
      </c>
    </row>
    <row r="5466" spans="1:8" x14ac:dyDescent="0.25">
      <c r="A5466">
        <v>10920</v>
      </c>
      <c r="B5466">
        <v>8</v>
      </c>
      <c r="C5466">
        <v>10</v>
      </c>
      <c r="D5466">
        <v>-2</v>
      </c>
      <c r="E5466">
        <v>2</v>
      </c>
      <c r="F5466">
        <v>-1</v>
      </c>
      <c r="G5466">
        <v>1</v>
      </c>
      <c r="H5466" s="2">
        <f>H5465+$H$2*(Table1[[#This Row],[debug'[0']]]-H5465)</f>
        <v>2.4891858453820284</v>
      </c>
    </row>
    <row r="5467" spans="1:8" x14ac:dyDescent="0.25">
      <c r="A5467">
        <v>10922</v>
      </c>
      <c r="B5467">
        <v>8</v>
      </c>
      <c r="C5467">
        <v>10</v>
      </c>
      <c r="D5467">
        <v>1</v>
      </c>
      <c r="E5467">
        <v>2</v>
      </c>
      <c r="F5467">
        <v>-1</v>
      </c>
      <c r="G5467">
        <v>1</v>
      </c>
      <c r="H5467" s="2">
        <f>H5466+$H$2*(Table1[[#This Row],[debug'[0']]]-H5466)</f>
        <v>3.0085678432854221</v>
      </c>
    </row>
    <row r="5468" spans="1:8" x14ac:dyDescent="0.25">
      <c r="A5468">
        <v>10924</v>
      </c>
      <c r="B5468">
        <v>7</v>
      </c>
      <c r="C5468">
        <v>8</v>
      </c>
      <c r="D5468">
        <v>3</v>
      </c>
      <c r="E5468">
        <v>2</v>
      </c>
      <c r="F5468">
        <v>-1</v>
      </c>
      <c r="G5468">
        <v>1</v>
      </c>
      <c r="H5468" s="2">
        <f>H5467+$H$2*(Table1[[#This Row],[debug'[0']]]-H5467)</f>
        <v>3.3847514615105196</v>
      </c>
    </row>
    <row r="5469" spans="1:8" x14ac:dyDescent="0.25">
      <c r="A5469">
        <v>10926</v>
      </c>
      <c r="B5469">
        <v>7</v>
      </c>
      <c r="C5469">
        <v>-1</v>
      </c>
      <c r="D5469">
        <v>5</v>
      </c>
      <c r="E5469">
        <v>2</v>
      </c>
      <c r="F5469">
        <v>-2</v>
      </c>
      <c r="G5469">
        <v>1</v>
      </c>
      <c r="H5469" s="2">
        <f>H5468+$H$2*(Table1[[#This Row],[debug'[0']]]-H5468)</f>
        <v>3.7254806089931134</v>
      </c>
    </row>
    <row r="5470" spans="1:8" x14ac:dyDescent="0.25">
      <c r="A5470">
        <v>10928</v>
      </c>
      <c r="B5470">
        <v>7</v>
      </c>
      <c r="C5470">
        <v>-5</v>
      </c>
      <c r="D5470">
        <v>4</v>
      </c>
      <c r="E5470">
        <v>2</v>
      </c>
      <c r="F5470">
        <v>-2</v>
      </c>
      <c r="G5470">
        <v>1</v>
      </c>
      <c r="H5470" s="2">
        <f>H5469+$H$2*(Table1[[#This Row],[debug'[0']]]-H5469)</f>
        <v>4.0340967908778502</v>
      </c>
    </row>
    <row r="5471" spans="1:8" x14ac:dyDescent="0.25">
      <c r="A5471">
        <v>10930</v>
      </c>
      <c r="B5471">
        <v>7</v>
      </c>
      <c r="C5471">
        <v>-8</v>
      </c>
      <c r="D5471">
        <v>5</v>
      </c>
      <c r="E5471">
        <v>3</v>
      </c>
      <c r="F5471">
        <v>-2</v>
      </c>
      <c r="G5471">
        <v>1</v>
      </c>
      <c r="H5471" s="2">
        <f>H5470+$H$2*(Table1[[#This Row],[debug'[0']]]-H5470)</f>
        <v>4.3136265828689462</v>
      </c>
    </row>
    <row r="5472" spans="1:8" x14ac:dyDescent="0.25">
      <c r="A5472">
        <v>10932</v>
      </c>
      <c r="B5472">
        <v>5</v>
      </c>
      <c r="C5472">
        <v>-11</v>
      </c>
      <c r="D5472">
        <v>6</v>
      </c>
      <c r="E5472">
        <v>3</v>
      </c>
      <c r="F5472">
        <v>-2</v>
      </c>
      <c r="G5472">
        <v>1</v>
      </c>
      <c r="H5472" s="2">
        <f>H5471+$H$2*(Table1[[#This Row],[debug'[0']]]-H5471)</f>
        <v>4.3783157534152934</v>
      </c>
    </row>
    <row r="5473" spans="1:8" x14ac:dyDescent="0.25">
      <c r="A5473">
        <v>10934</v>
      </c>
      <c r="B5473">
        <v>4</v>
      </c>
      <c r="C5473">
        <v>-11</v>
      </c>
      <c r="D5473">
        <v>8</v>
      </c>
      <c r="E5473">
        <v>3</v>
      </c>
      <c r="F5473">
        <v>-2</v>
      </c>
      <c r="G5473">
        <v>1</v>
      </c>
      <c r="H5473" s="2">
        <f>H5472+$H$2*(Table1[[#This Row],[debug'[0']]]-H5472)</f>
        <v>4.3426603336652905</v>
      </c>
    </row>
    <row r="5474" spans="1:8" x14ac:dyDescent="0.25">
      <c r="A5474">
        <v>10936</v>
      </c>
      <c r="B5474">
        <v>2</v>
      </c>
      <c r="C5474">
        <v>-12</v>
      </c>
      <c r="D5474">
        <v>7</v>
      </c>
      <c r="E5474">
        <v>3</v>
      </c>
      <c r="F5474">
        <v>-1</v>
      </c>
      <c r="G5474">
        <v>1</v>
      </c>
      <c r="H5474" s="2">
        <f>H5473+$H$2*(Table1[[#This Row],[debug'[0']]]-H5473)</f>
        <v>4.1218697988423179</v>
      </c>
    </row>
    <row r="5475" spans="1:8" x14ac:dyDescent="0.25">
      <c r="A5475">
        <v>10938</v>
      </c>
      <c r="B5475">
        <v>1</v>
      </c>
      <c r="C5475">
        <v>-13</v>
      </c>
      <c r="D5475">
        <v>5</v>
      </c>
      <c r="E5475">
        <v>3</v>
      </c>
      <c r="F5475">
        <v>-2</v>
      </c>
      <c r="G5475">
        <v>1</v>
      </c>
      <c r="H5475" s="2">
        <f>H5474+$H$2*(Table1[[#This Row],[debug'[0']]]-H5474)</f>
        <v>3.8276405020771116</v>
      </c>
    </row>
    <row r="5476" spans="1:8" x14ac:dyDescent="0.25">
      <c r="A5476">
        <v>10940</v>
      </c>
      <c r="B5476">
        <v>-1</v>
      </c>
      <c r="C5476">
        <v>-12</v>
      </c>
      <c r="D5476">
        <v>1</v>
      </c>
      <c r="E5476">
        <v>3</v>
      </c>
      <c r="F5476">
        <v>-2</v>
      </c>
      <c r="G5476">
        <v>1</v>
      </c>
      <c r="H5476" s="2">
        <f>H5475+$H$2*(Table1[[#This Row],[debug'[0']]]-H5475)</f>
        <v>3.3726461040121718</v>
      </c>
    </row>
    <row r="5477" spans="1:8" x14ac:dyDescent="0.25">
      <c r="A5477">
        <v>10942</v>
      </c>
      <c r="B5477">
        <v>-2</v>
      </c>
      <c r="C5477">
        <v>-12</v>
      </c>
      <c r="D5477">
        <v>-1</v>
      </c>
      <c r="E5477">
        <v>3</v>
      </c>
      <c r="F5477">
        <v>-2</v>
      </c>
      <c r="G5477">
        <v>1</v>
      </c>
      <c r="H5477" s="2">
        <f>H5476+$H$2*(Table1[[#This Row],[debug'[0']]]-H5476)</f>
        <v>2.8662861380910982</v>
      </c>
    </row>
    <row r="5478" spans="1:8" x14ac:dyDescent="0.25">
      <c r="A5478">
        <v>10944</v>
      </c>
      <c r="B5478">
        <v>-2</v>
      </c>
      <c r="C5478">
        <v>-9</v>
      </c>
      <c r="D5478">
        <v>-3</v>
      </c>
      <c r="E5478">
        <v>3</v>
      </c>
      <c r="F5478">
        <v>-2</v>
      </c>
      <c r="G5478">
        <v>1</v>
      </c>
      <c r="H5478" s="2">
        <f>H5477+$H$2*(Table1[[#This Row],[debug'[0']]]-H5477)</f>
        <v>2.407649474640313</v>
      </c>
    </row>
    <row r="5479" spans="1:8" x14ac:dyDescent="0.25">
      <c r="A5479">
        <v>10946</v>
      </c>
      <c r="B5479">
        <v>-1</v>
      </c>
      <c r="C5479">
        <v>-6</v>
      </c>
      <c r="D5479">
        <v>-3</v>
      </c>
      <c r="E5479">
        <v>3</v>
      </c>
      <c r="F5479">
        <v>-2</v>
      </c>
      <c r="G5479">
        <v>1</v>
      </c>
      <c r="H5479" s="2">
        <f>H5478+$H$2*(Table1[[#This Row],[debug'[0']]]-H5478)</f>
        <v>2.0864860779741394</v>
      </c>
    </row>
    <row r="5480" spans="1:8" x14ac:dyDescent="0.25">
      <c r="A5480">
        <v>10948</v>
      </c>
      <c r="B5480">
        <v>1</v>
      </c>
      <c r="C5480">
        <v>0</v>
      </c>
      <c r="D5480">
        <v>-1</v>
      </c>
      <c r="E5480">
        <v>3</v>
      </c>
      <c r="F5480">
        <v>-2</v>
      </c>
      <c r="G5480">
        <v>1</v>
      </c>
      <c r="H5480" s="2">
        <f>H5479+$H$2*(Table1[[#This Row],[debug'[0']]]-H5479)</f>
        <v>1.9840871775504052</v>
      </c>
    </row>
    <row r="5481" spans="1:8" x14ac:dyDescent="0.25">
      <c r="A5481">
        <v>10950</v>
      </c>
      <c r="B5481">
        <v>2</v>
      </c>
      <c r="C5481">
        <v>3</v>
      </c>
      <c r="D5481">
        <v>-1</v>
      </c>
      <c r="E5481">
        <v>3</v>
      </c>
      <c r="F5481">
        <v>-2</v>
      </c>
      <c r="G5481">
        <v>1</v>
      </c>
      <c r="H5481" s="2">
        <f>H5480+$H$2*(Table1[[#This Row],[debug'[0']]]-H5480)</f>
        <v>1.985586925733571</v>
      </c>
    </row>
    <row r="5482" spans="1:8" x14ac:dyDescent="0.25">
      <c r="A5482">
        <v>10952</v>
      </c>
      <c r="B5482">
        <v>3</v>
      </c>
      <c r="C5482">
        <v>5</v>
      </c>
      <c r="D5482">
        <v>-2</v>
      </c>
      <c r="E5482">
        <v>3</v>
      </c>
      <c r="F5482">
        <v>-2</v>
      </c>
      <c r="G5482">
        <v>1</v>
      </c>
      <c r="H5482" s="2">
        <f>H5481+$H$2*(Table1[[#This Row],[debug'[0']]]-H5481)</f>
        <v>2.0811931055881967</v>
      </c>
    </row>
    <row r="5483" spans="1:8" x14ac:dyDescent="0.25">
      <c r="A5483">
        <v>10954</v>
      </c>
      <c r="B5483">
        <v>3</v>
      </c>
      <c r="C5483">
        <v>8</v>
      </c>
      <c r="D5483">
        <v>-5</v>
      </c>
      <c r="E5483">
        <v>3</v>
      </c>
      <c r="F5483">
        <v>-2</v>
      </c>
      <c r="G5483">
        <v>1</v>
      </c>
      <c r="H5483" s="2">
        <f>H5482+$H$2*(Table1[[#This Row],[debug'[0']]]-H5482)</f>
        <v>2.1677886152747501</v>
      </c>
    </row>
    <row r="5484" spans="1:8" x14ac:dyDescent="0.25">
      <c r="A5484">
        <v>10956</v>
      </c>
      <c r="B5484">
        <v>3</v>
      </c>
      <c r="C5484">
        <v>9</v>
      </c>
      <c r="D5484">
        <v>-7</v>
      </c>
      <c r="E5484">
        <v>3</v>
      </c>
      <c r="F5484">
        <v>-2</v>
      </c>
      <c r="G5484">
        <v>0</v>
      </c>
      <c r="H5484" s="2">
        <f>H5483+$H$2*(Table1[[#This Row],[debug'[0']]]-H5483)</f>
        <v>2.2462226904493492</v>
      </c>
    </row>
    <row r="5485" spans="1:8" x14ac:dyDescent="0.25">
      <c r="A5485">
        <v>10958</v>
      </c>
      <c r="B5485">
        <v>5</v>
      </c>
      <c r="C5485">
        <v>10</v>
      </c>
      <c r="D5485">
        <v>-8</v>
      </c>
      <c r="E5485">
        <v>3</v>
      </c>
      <c r="F5485">
        <v>-2</v>
      </c>
      <c r="G5485">
        <v>0</v>
      </c>
      <c r="H5485" s="2">
        <f>H5484+$H$2*(Table1[[#This Row],[debug'[0']]]-H5484)</f>
        <v>2.5057600874085471</v>
      </c>
    </row>
    <row r="5486" spans="1:8" x14ac:dyDescent="0.25">
      <c r="A5486">
        <v>10960</v>
      </c>
      <c r="B5486">
        <v>5</v>
      </c>
      <c r="C5486">
        <v>10</v>
      </c>
      <c r="D5486">
        <v>-7</v>
      </c>
      <c r="E5486">
        <v>3</v>
      </c>
      <c r="F5486">
        <v>-1</v>
      </c>
      <c r="G5486">
        <v>0</v>
      </c>
      <c r="H5486" s="2">
        <f>H5485+$H$2*(Table1[[#This Row],[debug'[0']]]-H5485)</f>
        <v>2.7408366609791797</v>
      </c>
    </row>
    <row r="5487" spans="1:8" x14ac:dyDescent="0.25">
      <c r="A5487">
        <v>10962</v>
      </c>
      <c r="B5487">
        <v>9</v>
      </c>
      <c r="C5487">
        <v>11</v>
      </c>
      <c r="D5487">
        <v>-1</v>
      </c>
      <c r="E5487">
        <v>3</v>
      </c>
      <c r="F5487">
        <v>-1</v>
      </c>
      <c r="G5487">
        <v>0</v>
      </c>
      <c r="H5487" s="2">
        <f>H5486+$H$2*(Table1[[#This Row],[debug'[0']]]-H5486)</f>
        <v>3.3307489078837706</v>
      </c>
    </row>
    <row r="5488" spans="1:8" x14ac:dyDescent="0.25">
      <c r="A5488">
        <v>10964</v>
      </c>
      <c r="B5488">
        <v>8</v>
      </c>
      <c r="C5488">
        <v>10</v>
      </c>
      <c r="D5488">
        <v>2</v>
      </c>
      <c r="E5488">
        <v>3</v>
      </c>
      <c r="F5488">
        <v>-1</v>
      </c>
      <c r="G5488">
        <v>1</v>
      </c>
      <c r="H5488" s="2">
        <f>H5487+$H$2*(Table1[[#This Row],[debug'[0']]]-H5487)</f>
        <v>3.7708154557465248</v>
      </c>
    </row>
    <row r="5489" spans="1:8" x14ac:dyDescent="0.25">
      <c r="A5489">
        <v>10966</v>
      </c>
      <c r="B5489">
        <v>8</v>
      </c>
      <c r="C5489">
        <v>8</v>
      </c>
      <c r="D5489">
        <v>3</v>
      </c>
      <c r="E5489">
        <v>3</v>
      </c>
      <c r="F5489">
        <v>-1</v>
      </c>
      <c r="G5489">
        <v>1</v>
      </c>
      <c r="H5489" s="2">
        <f>H5488+$H$2*(Table1[[#This Row],[debug'[0']]]-H5488)</f>
        <v>4.1694067085935913</v>
      </c>
    </row>
    <row r="5490" spans="1:8" x14ac:dyDescent="0.25">
      <c r="A5490">
        <v>10968</v>
      </c>
      <c r="B5490">
        <v>7</v>
      </c>
      <c r="C5490">
        <v>0</v>
      </c>
      <c r="D5490">
        <v>4</v>
      </c>
      <c r="E5490">
        <v>3</v>
      </c>
      <c r="F5490">
        <v>-1</v>
      </c>
      <c r="G5490">
        <v>1</v>
      </c>
      <c r="H5490" s="2">
        <f>H5489+$H$2*(Table1[[#This Row],[debug'[0']]]-H5489)</f>
        <v>4.4361838412810792</v>
      </c>
    </row>
    <row r="5491" spans="1:8" x14ac:dyDescent="0.25">
      <c r="A5491">
        <v>10970</v>
      </c>
      <c r="B5491">
        <v>8</v>
      </c>
      <c r="C5491">
        <v>-6</v>
      </c>
      <c r="D5491">
        <v>5</v>
      </c>
      <c r="E5491">
        <v>3</v>
      </c>
      <c r="F5491">
        <v>-2</v>
      </c>
      <c r="G5491">
        <v>1</v>
      </c>
      <c r="H5491" s="2">
        <f>H5490+$H$2*(Table1[[#This Row],[debug'[0']]]-H5490)</f>
        <v>4.7720656011703575</v>
      </c>
    </row>
    <row r="5492" spans="1:8" x14ac:dyDescent="0.25">
      <c r="A5492">
        <v>10972</v>
      </c>
      <c r="B5492">
        <v>7</v>
      </c>
      <c r="C5492">
        <v>-10</v>
      </c>
      <c r="D5492">
        <v>7</v>
      </c>
      <c r="E5492">
        <v>4</v>
      </c>
      <c r="F5492">
        <v>-2</v>
      </c>
      <c r="G5492">
        <v>1</v>
      </c>
      <c r="H5492" s="2">
        <f>H5491+$H$2*(Table1[[#This Row],[debug'[0']]]-H5491)</f>
        <v>4.9820434713716537</v>
      </c>
    </row>
    <row r="5493" spans="1:8" x14ac:dyDescent="0.25">
      <c r="A5493">
        <v>10974</v>
      </c>
      <c r="B5493">
        <v>7</v>
      </c>
      <c r="C5493">
        <v>-13</v>
      </c>
      <c r="D5493">
        <v>8</v>
      </c>
      <c r="E5493">
        <v>4</v>
      </c>
      <c r="F5493">
        <v>-2</v>
      </c>
      <c r="G5493">
        <v>1</v>
      </c>
      <c r="H5493" s="2">
        <f>H5492+$H$2*(Table1[[#This Row],[debug'[0']]]-H5492)</f>
        <v>5.1722313935397253</v>
      </c>
    </row>
    <row r="5494" spans="1:8" x14ac:dyDescent="0.25">
      <c r="A5494">
        <v>10976</v>
      </c>
      <c r="B5494">
        <v>5</v>
      </c>
      <c r="C5494">
        <v>-12</v>
      </c>
      <c r="D5494">
        <v>9</v>
      </c>
      <c r="E5494">
        <v>4</v>
      </c>
      <c r="F5494">
        <v>-1</v>
      </c>
      <c r="G5494">
        <v>1</v>
      </c>
      <c r="H5494" s="2">
        <f>H5493+$H$2*(Table1[[#This Row],[debug'[0']]]-H5493)</f>
        <v>5.1559989671198672</v>
      </c>
    </row>
    <row r="5495" spans="1:8" x14ac:dyDescent="0.25">
      <c r="A5495">
        <v>10978</v>
      </c>
      <c r="B5495">
        <v>4</v>
      </c>
      <c r="C5495">
        <v>-13</v>
      </c>
      <c r="D5495">
        <v>8</v>
      </c>
      <c r="E5495">
        <v>4</v>
      </c>
      <c r="F5495">
        <v>-1</v>
      </c>
      <c r="G5495">
        <v>1</v>
      </c>
      <c r="H5495" s="2">
        <f>H5494+$H$2*(Table1[[#This Row],[debug'[0']]]-H5494)</f>
        <v>5.047048631240032</v>
      </c>
    </row>
    <row r="5496" spans="1:8" x14ac:dyDescent="0.25">
      <c r="A5496">
        <v>10980</v>
      </c>
      <c r="B5496">
        <v>1</v>
      </c>
      <c r="C5496">
        <v>-11</v>
      </c>
      <c r="D5496">
        <v>6</v>
      </c>
      <c r="E5496">
        <v>4</v>
      </c>
      <c r="F5496">
        <v>-1</v>
      </c>
      <c r="G5496">
        <v>1</v>
      </c>
      <c r="H5496" s="2">
        <f>H5495+$H$2*(Table1[[#This Row],[debug'[0']]]-H5495)</f>
        <v>4.6656232837813025</v>
      </c>
    </row>
    <row r="5497" spans="1:8" x14ac:dyDescent="0.25">
      <c r="A5497">
        <v>10982</v>
      </c>
      <c r="B5497">
        <v>1</v>
      </c>
      <c r="C5497">
        <v>-11</v>
      </c>
      <c r="D5497">
        <v>2</v>
      </c>
      <c r="E5497">
        <v>4</v>
      </c>
      <c r="F5497">
        <v>-2</v>
      </c>
      <c r="G5497">
        <v>1</v>
      </c>
      <c r="H5497" s="2">
        <f>H5496+$H$2*(Table1[[#This Row],[debug'[0']]]-H5496)</f>
        <v>4.3201464284066518</v>
      </c>
    </row>
    <row r="5498" spans="1:8" x14ac:dyDescent="0.25">
      <c r="A5498">
        <v>10984</v>
      </c>
      <c r="B5498">
        <v>0</v>
      </c>
      <c r="C5498">
        <v>-11</v>
      </c>
      <c r="D5498">
        <v>-2</v>
      </c>
      <c r="E5498">
        <v>4</v>
      </c>
      <c r="F5498">
        <v>-2</v>
      </c>
      <c r="G5498">
        <v>0</v>
      </c>
      <c r="H5498" s="2">
        <f>H5497+$H$2*(Table1[[#This Row],[debug'[0']]]-H5497)</f>
        <v>3.9129822199492161</v>
      </c>
    </row>
    <row r="5499" spans="1:8" x14ac:dyDescent="0.25">
      <c r="A5499">
        <v>10986</v>
      </c>
      <c r="B5499">
        <v>-1</v>
      </c>
      <c r="C5499">
        <v>-9</v>
      </c>
      <c r="D5499">
        <v>-3</v>
      </c>
      <c r="E5499">
        <v>4</v>
      </c>
      <c r="F5499">
        <v>-2</v>
      </c>
      <c r="G5499">
        <v>0</v>
      </c>
      <c r="H5499" s="2">
        <f>H5498+$H$2*(Table1[[#This Row],[debug'[0']]]-H5498)</f>
        <v>3.4499445544669243</v>
      </c>
    </row>
    <row r="5500" spans="1:8" x14ac:dyDescent="0.25">
      <c r="A5500">
        <v>10988</v>
      </c>
      <c r="B5500">
        <v>2</v>
      </c>
      <c r="C5500">
        <v>-8</v>
      </c>
      <c r="D5500">
        <v>-3</v>
      </c>
      <c r="E5500">
        <v>4</v>
      </c>
      <c r="F5500">
        <v>-2</v>
      </c>
      <c r="G5500">
        <v>1</v>
      </c>
      <c r="H5500" s="2">
        <f>H5499+$H$2*(Table1[[#This Row],[debug'[0']]]-H5499)</f>
        <v>3.3132904996541499</v>
      </c>
    </row>
    <row r="5501" spans="1:8" x14ac:dyDescent="0.25">
      <c r="A5501">
        <v>10990</v>
      </c>
      <c r="B5501">
        <v>3</v>
      </c>
      <c r="C5501">
        <v>-4</v>
      </c>
      <c r="D5501">
        <v>-3</v>
      </c>
      <c r="E5501">
        <v>4</v>
      </c>
      <c r="F5501">
        <v>-2</v>
      </c>
      <c r="G5501">
        <v>1</v>
      </c>
      <c r="H5501" s="2">
        <f>H5500+$H$2*(Table1[[#This Row],[debug'[0']]]-H5500)</f>
        <v>3.2837635656895614</v>
      </c>
    </row>
    <row r="5502" spans="1:8" x14ac:dyDescent="0.25">
      <c r="A5502">
        <v>10992</v>
      </c>
      <c r="B5502">
        <v>4</v>
      </c>
      <c r="C5502">
        <v>1</v>
      </c>
      <c r="D5502">
        <v>-2</v>
      </c>
      <c r="E5502">
        <v>4</v>
      </c>
      <c r="F5502">
        <v>-2</v>
      </c>
      <c r="G5502">
        <v>1</v>
      </c>
      <c r="H5502" s="2">
        <f>H5501+$H$2*(Table1[[#This Row],[debug'[0']]]-H5501)</f>
        <v>3.351267259297452</v>
      </c>
    </row>
    <row r="5503" spans="1:8" x14ac:dyDescent="0.25">
      <c r="A5503">
        <v>10994</v>
      </c>
      <c r="B5503">
        <v>3</v>
      </c>
      <c r="C5503">
        <v>6</v>
      </c>
      <c r="D5503">
        <v>-3</v>
      </c>
      <c r="E5503">
        <v>4</v>
      </c>
      <c r="F5503">
        <v>-2</v>
      </c>
      <c r="G5503">
        <v>1</v>
      </c>
      <c r="H5503" s="2">
        <f>H5502+$H$2*(Table1[[#This Row],[debug'[0']]]-H5502)</f>
        <v>3.318161100059787</v>
      </c>
    </row>
    <row r="5504" spans="1:8" x14ac:dyDescent="0.25">
      <c r="A5504">
        <v>10996</v>
      </c>
      <c r="B5504">
        <v>3</v>
      </c>
      <c r="C5504">
        <v>8</v>
      </c>
      <c r="D5504">
        <v>-5</v>
      </c>
      <c r="E5504">
        <v>4</v>
      </c>
      <c r="F5504">
        <v>-1</v>
      </c>
      <c r="G5504">
        <v>0</v>
      </c>
      <c r="H5504" s="2">
        <f>H5503+$H$2*(Table1[[#This Row],[debug'[0']]]-H5503)</f>
        <v>3.288175122821611</v>
      </c>
    </row>
    <row r="5505" spans="1:8" x14ac:dyDescent="0.25">
      <c r="A5505">
        <v>10998</v>
      </c>
      <c r="B5505">
        <v>2</v>
      </c>
      <c r="C5505">
        <v>9</v>
      </c>
      <c r="D5505">
        <v>-7</v>
      </c>
      <c r="E5505">
        <v>4</v>
      </c>
      <c r="F5505">
        <v>-2</v>
      </c>
      <c r="G5505">
        <v>0</v>
      </c>
      <c r="H5505" s="2">
        <f>H5504+$H$2*(Table1[[#This Row],[debug'[0']]]-H5504)</f>
        <v>3.166767477749806</v>
      </c>
    </row>
    <row r="5506" spans="1:8" x14ac:dyDescent="0.25">
      <c r="A5506">
        <v>11000</v>
      </c>
      <c r="B5506">
        <v>4</v>
      </c>
      <c r="C5506">
        <v>9</v>
      </c>
      <c r="D5506">
        <v>-7</v>
      </c>
      <c r="E5506">
        <v>4</v>
      </c>
      <c r="F5506">
        <v>-2</v>
      </c>
      <c r="G5506">
        <v>0</v>
      </c>
      <c r="H5506" s="2">
        <f>H5505+$H$2*(Table1[[#This Row],[debug'[0']]]-H5505)</f>
        <v>3.2452977928688052</v>
      </c>
    </row>
    <row r="5507" spans="1:8" x14ac:dyDescent="0.25">
      <c r="A5507">
        <v>11002</v>
      </c>
      <c r="B5507">
        <v>5</v>
      </c>
      <c r="C5507">
        <v>9</v>
      </c>
      <c r="D5507">
        <v>-6</v>
      </c>
      <c r="E5507">
        <v>4</v>
      </c>
      <c r="F5507">
        <v>-2</v>
      </c>
      <c r="G5507">
        <v>0</v>
      </c>
      <c r="H5507" s="2">
        <f>H5506+$H$2*(Table1[[#This Row],[debug'[0']]]-H5506)</f>
        <v>3.41067457976364</v>
      </c>
    </row>
    <row r="5508" spans="1:8" x14ac:dyDescent="0.25">
      <c r="A5508">
        <v>11004</v>
      </c>
      <c r="B5508">
        <v>9</v>
      </c>
      <c r="C5508">
        <v>9</v>
      </c>
      <c r="D5508">
        <v>2</v>
      </c>
      <c r="E5508">
        <v>4</v>
      </c>
      <c r="F5508">
        <v>-2</v>
      </c>
      <c r="G5508">
        <v>1</v>
      </c>
      <c r="H5508" s="2">
        <f>H5507+$H$2*(Table1[[#This Row],[debug'[0']]]-H5507)</f>
        <v>3.9374560901257567</v>
      </c>
    </row>
    <row r="5509" spans="1:8" x14ac:dyDescent="0.25">
      <c r="A5509">
        <v>11006</v>
      </c>
      <c r="B5509">
        <v>8</v>
      </c>
      <c r="C5509">
        <v>8</v>
      </c>
      <c r="D5509">
        <v>3</v>
      </c>
      <c r="E5509">
        <v>4</v>
      </c>
      <c r="F5509">
        <v>-2</v>
      </c>
      <c r="G5509">
        <v>1</v>
      </c>
      <c r="H5509" s="2">
        <f>H5508+$H$2*(Table1[[#This Row],[debug'[0']]]-H5508)</f>
        <v>4.3203418331901631</v>
      </c>
    </row>
    <row r="5510" spans="1:8" x14ac:dyDescent="0.25">
      <c r="A5510">
        <v>11008</v>
      </c>
      <c r="B5510">
        <v>8</v>
      </c>
      <c r="C5510">
        <v>6</v>
      </c>
      <c r="D5510">
        <v>4</v>
      </c>
      <c r="E5510">
        <v>4</v>
      </c>
      <c r="F5510">
        <v>-1</v>
      </c>
      <c r="G5510">
        <v>1</v>
      </c>
      <c r="H5510" s="2">
        <f>H5509+$H$2*(Table1[[#This Row],[debug'[0']]]-H5509)</f>
        <v>4.6671414451273074</v>
      </c>
    </row>
    <row r="5511" spans="1:8" x14ac:dyDescent="0.25">
      <c r="A5511">
        <v>11010</v>
      </c>
      <c r="B5511">
        <v>5</v>
      </c>
      <c r="C5511">
        <v>0</v>
      </c>
      <c r="D5511">
        <v>6</v>
      </c>
      <c r="E5511">
        <v>4</v>
      </c>
      <c r="F5511">
        <v>-2</v>
      </c>
      <c r="G5511">
        <v>1</v>
      </c>
      <c r="H5511" s="2">
        <f>H5510+$H$2*(Table1[[#This Row],[debug'[0']]]-H5510)</f>
        <v>4.698512624847484</v>
      </c>
    </row>
    <row r="5512" spans="1:8" x14ac:dyDescent="0.25">
      <c r="A5512">
        <v>11012</v>
      </c>
      <c r="B5512">
        <v>7</v>
      </c>
      <c r="C5512">
        <v>-5</v>
      </c>
      <c r="D5512">
        <v>5</v>
      </c>
      <c r="E5512">
        <v>4</v>
      </c>
      <c r="F5512">
        <v>-2</v>
      </c>
      <c r="G5512">
        <v>1</v>
      </c>
      <c r="H5512" s="2">
        <f>H5511+$H$2*(Table1[[#This Row],[debug'[0']]]-H5511)</f>
        <v>4.9154226997507484</v>
      </c>
    </row>
    <row r="5513" spans="1:8" x14ac:dyDescent="0.25">
      <c r="A5513">
        <v>11014</v>
      </c>
      <c r="B5513">
        <v>6</v>
      </c>
      <c r="C5513">
        <v>-10</v>
      </c>
      <c r="D5513">
        <v>6</v>
      </c>
      <c r="E5513">
        <v>4</v>
      </c>
      <c r="F5513">
        <v>-2</v>
      </c>
      <c r="G5513">
        <v>0</v>
      </c>
      <c r="H5513" s="2">
        <f>H5512+$H$2*(Table1[[#This Row],[debug'[0']]]-H5512)</f>
        <v>5.0176417021121473</v>
      </c>
    </row>
    <row r="5514" spans="1:8" x14ac:dyDescent="0.25">
      <c r="A5514">
        <v>11016</v>
      </c>
      <c r="B5514">
        <v>8</v>
      </c>
      <c r="C5514">
        <v>-12</v>
      </c>
      <c r="D5514">
        <v>7</v>
      </c>
      <c r="E5514">
        <v>4</v>
      </c>
      <c r="F5514">
        <v>-2</v>
      </c>
      <c r="G5514">
        <v>1</v>
      </c>
      <c r="H5514" s="2">
        <f>H5513+$H$2*(Table1[[#This Row],[debug'[0']]]-H5513)</f>
        <v>5.2987223496826585</v>
      </c>
    </row>
    <row r="5515" spans="1:8" x14ac:dyDescent="0.25">
      <c r="A5515">
        <v>11018</v>
      </c>
      <c r="B5515">
        <v>10</v>
      </c>
      <c r="C5515">
        <v>-13</v>
      </c>
      <c r="D5515">
        <v>8</v>
      </c>
      <c r="E5515">
        <v>5</v>
      </c>
      <c r="F5515">
        <v>-2</v>
      </c>
      <c r="G5515">
        <v>1</v>
      </c>
      <c r="H5515" s="2">
        <f>H5514+$H$2*(Table1[[#This Row],[debug'[0']]]-H5514)</f>
        <v>5.7418073295443435</v>
      </c>
    </row>
    <row r="5516" spans="1:8" x14ac:dyDescent="0.25">
      <c r="A5516">
        <v>11020</v>
      </c>
      <c r="B5516">
        <v>9</v>
      </c>
      <c r="C5516">
        <v>-12</v>
      </c>
      <c r="D5516">
        <v>8</v>
      </c>
      <c r="E5516">
        <v>5</v>
      </c>
      <c r="F5516">
        <v>-2</v>
      </c>
      <c r="G5516">
        <v>1</v>
      </c>
      <c r="H5516" s="2">
        <f>H5515+$H$2*(Table1[[#This Row],[debug'[0']]]-H5515)</f>
        <v>6.0488847542688511</v>
      </c>
    </row>
    <row r="5517" spans="1:8" x14ac:dyDescent="0.25">
      <c r="A5517">
        <v>11022</v>
      </c>
      <c r="B5517">
        <v>8</v>
      </c>
      <c r="C5517">
        <v>-11</v>
      </c>
      <c r="D5517">
        <v>7</v>
      </c>
      <c r="E5517">
        <v>5</v>
      </c>
      <c r="F5517">
        <v>-2</v>
      </c>
      <c r="G5517">
        <v>1</v>
      </c>
      <c r="H5517" s="2">
        <f>H5516+$H$2*(Table1[[#This Row],[debug'[0']]]-H5516)</f>
        <v>6.2327730339377316</v>
      </c>
    </row>
    <row r="5518" spans="1:8" x14ac:dyDescent="0.25">
      <c r="A5518">
        <v>11024</v>
      </c>
      <c r="B5518">
        <v>5</v>
      </c>
      <c r="C5518">
        <v>-10</v>
      </c>
      <c r="D5518">
        <v>4</v>
      </c>
      <c r="E5518">
        <v>4</v>
      </c>
      <c r="F5518">
        <v>-2</v>
      </c>
      <c r="G5518">
        <v>1</v>
      </c>
      <c r="H5518" s="2">
        <f>H5517+$H$2*(Table1[[#This Row],[debug'[0']]]-H5517)</f>
        <v>6.1165869127288603</v>
      </c>
    </row>
    <row r="5519" spans="1:8" x14ac:dyDescent="0.25">
      <c r="A5519">
        <v>11026</v>
      </c>
      <c r="B5519">
        <v>2</v>
      </c>
      <c r="C5519">
        <v>-9</v>
      </c>
      <c r="D5519">
        <v>0</v>
      </c>
      <c r="E5519">
        <v>4</v>
      </c>
      <c r="F5519">
        <v>-2</v>
      </c>
      <c r="G5519">
        <v>1</v>
      </c>
      <c r="H5519" s="2">
        <f>H5518+$H$2*(Table1[[#This Row],[debug'[0']]]-H5518)</f>
        <v>5.7286077366420738</v>
      </c>
    </row>
    <row r="5520" spans="1:8" x14ac:dyDescent="0.25">
      <c r="A5520">
        <v>11028</v>
      </c>
      <c r="B5520">
        <v>0</v>
      </c>
      <c r="C5520">
        <v>-7</v>
      </c>
      <c r="D5520">
        <v>-3</v>
      </c>
      <c r="E5520">
        <v>4</v>
      </c>
      <c r="F5520">
        <v>-2</v>
      </c>
      <c r="G5520">
        <v>1</v>
      </c>
      <c r="H5520" s="2">
        <f>H5519+$H$2*(Table1[[#This Row],[debug'[0']]]-H5519)</f>
        <v>5.1886991772201023</v>
      </c>
    </row>
    <row r="5521" spans="1:8" x14ac:dyDescent="0.25">
      <c r="A5521">
        <v>11030</v>
      </c>
      <c r="B5521">
        <v>-1</v>
      </c>
      <c r="C5521">
        <v>-5</v>
      </c>
      <c r="D5521">
        <v>-4</v>
      </c>
      <c r="E5521">
        <v>4</v>
      </c>
      <c r="F5521">
        <v>-2</v>
      </c>
      <c r="G5521">
        <v>1</v>
      </c>
      <c r="H5521" s="2">
        <f>H5520+$H$2*(Table1[[#This Row],[debug'[0']]]-H5520)</f>
        <v>4.6054280211071461</v>
      </c>
    </row>
    <row r="5522" spans="1:8" x14ac:dyDescent="0.25">
      <c r="A5522">
        <v>11032</v>
      </c>
      <c r="B5522">
        <v>-1</v>
      </c>
      <c r="C5522">
        <v>-3</v>
      </c>
      <c r="D5522">
        <v>-4</v>
      </c>
      <c r="E5522">
        <v>4</v>
      </c>
      <c r="F5522">
        <v>-2</v>
      </c>
      <c r="G5522">
        <v>1</v>
      </c>
      <c r="H5522" s="2">
        <f>H5521+$H$2*(Table1[[#This Row],[debug'[0']]]-H5521)</f>
        <v>4.0771288763670483</v>
      </c>
    </row>
    <row r="5523" spans="1:8" x14ac:dyDescent="0.25">
      <c r="A5523">
        <v>11034</v>
      </c>
      <c r="B5523">
        <v>0</v>
      </c>
      <c r="C5523">
        <v>2</v>
      </c>
      <c r="D5523">
        <v>-4</v>
      </c>
      <c r="E5523">
        <v>5</v>
      </c>
      <c r="F5523">
        <v>-2</v>
      </c>
      <c r="G5523">
        <v>1</v>
      </c>
      <c r="H5523" s="2">
        <f>H5522+$H$2*(Table1[[#This Row],[debug'[0']]]-H5522)</f>
        <v>3.6928685325950426</v>
      </c>
    </row>
    <row r="5524" spans="1:8" x14ac:dyDescent="0.25">
      <c r="A5524">
        <v>11036</v>
      </c>
      <c r="B5524">
        <v>3</v>
      </c>
      <c r="C5524">
        <v>8</v>
      </c>
      <c r="D5524">
        <v>-4</v>
      </c>
      <c r="E5524">
        <v>5</v>
      </c>
      <c r="F5524">
        <v>-2</v>
      </c>
      <c r="G5524">
        <v>1</v>
      </c>
      <c r="H5524" s="2">
        <f>H5523+$H$2*(Table1[[#This Row],[debug'[0']]]-H5523)</f>
        <v>3.6275672118379187</v>
      </c>
    </row>
    <row r="5525" spans="1:8" x14ac:dyDescent="0.25">
      <c r="A5525">
        <v>11038</v>
      </c>
      <c r="B5525">
        <v>2</v>
      </c>
      <c r="C5525">
        <v>9</v>
      </c>
      <c r="D5525">
        <v>-4</v>
      </c>
      <c r="E5525">
        <v>5</v>
      </c>
      <c r="F5525">
        <v>-2</v>
      </c>
      <c r="G5525">
        <v>1</v>
      </c>
      <c r="H5525" s="2">
        <f>H5524+$H$2*(Table1[[#This Row],[debug'[0']]]-H5524)</f>
        <v>3.47417261595991</v>
      </c>
    </row>
    <row r="5526" spans="1:8" x14ac:dyDescent="0.25">
      <c r="A5526">
        <v>11040</v>
      </c>
      <c r="B5526">
        <v>2</v>
      </c>
      <c r="C5526">
        <v>9</v>
      </c>
      <c r="D5526">
        <v>-5</v>
      </c>
      <c r="E5526">
        <v>5</v>
      </c>
      <c r="F5526">
        <v>-2</v>
      </c>
      <c r="G5526">
        <v>1</v>
      </c>
      <c r="H5526" s="2">
        <f>H5525+$H$2*(Table1[[#This Row],[debug'[0']]]-H5525)</f>
        <v>3.3352351201472228</v>
      </c>
    </row>
    <row r="5527" spans="1:8" x14ac:dyDescent="0.25">
      <c r="A5527">
        <v>11042</v>
      </c>
      <c r="B5527">
        <v>1</v>
      </c>
      <c r="C5527">
        <v>8</v>
      </c>
      <c r="D5527">
        <v>-7</v>
      </c>
      <c r="E5527">
        <v>4</v>
      </c>
      <c r="F5527">
        <v>-2</v>
      </c>
      <c r="G5527">
        <v>0</v>
      </c>
      <c r="H5527" s="2">
        <f>H5526+$H$2*(Table1[[#This Row],[debug'[0']]]-H5526)</f>
        <v>3.1151443952114408</v>
      </c>
    </row>
    <row r="5528" spans="1:8" x14ac:dyDescent="0.25">
      <c r="A5528">
        <v>11044</v>
      </c>
      <c r="B5528">
        <v>1</v>
      </c>
      <c r="C5528">
        <v>8</v>
      </c>
      <c r="D5528">
        <v>-5</v>
      </c>
      <c r="E5528">
        <v>4</v>
      </c>
      <c r="F5528">
        <v>-2</v>
      </c>
      <c r="G5528">
        <v>0</v>
      </c>
      <c r="H5528" s="2">
        <f>H5527+$H$2*(Table1[[#This Row],[debug'[0']]]-H5527)</f>
        <v>2.9157967324131042</v>
      </c>
    </row>
    <row r="5529" spans="1:8" x14ac:dyDescent="0.25">
      <c r="A5529">
        <v>11046</v>
      </c>
      <c r="B5529">
        <v>3</v>
      </c>
      <c r="C5529">
        <v>7</v>
      </c>
      <c r="D5529">
        <v>-1</v>
      </c>
      <c r="E5529">
        <v>4</v>
      </c>
      <c r="F5529">
        <v>-2</v>
      </c>
      <c r="G5529">
        <v>1</v>
      </c>
      <c r="H5529" s="2">
        <f>H5528+$H$2*(Table1[[#This Row],[debug'[0']]]-H5528)</f>
        <v>2.9237327034188816</v>
      </c>
    </row>
    <row r="5530" spans="1:8" x14ac:dyDescent="0.25">
      <c r="A5530">
        <v>11048</v>
      </c>
      <c r="B5530">
        <v>4</v>
      </c>
      <c r="C5530">
        <v>5</v>
      </c>
      <c r="D5530">
        <v>1</v>
      </c>
      <c r="E5530">
        <v>4</v>
      </c>
      <c r="F5530">
        <v>-1</v>
      </c>
      <c r="G5530">
        <v>1</v>
      </c>
      <c r="H5530" s="2">
        <f>H5529+$H$2*(Table1[[#This Row],[debug'[0']]]-H5529)</f>
        <v>3.0251685063860272</v>
      </c>
    </row>
    <row r="5531" spans="1:8" x14ac:dyDescent="0.25">
      <c r="A5531">
        <v>11050</v>
      </c>
      <c r="B5531">
        <v>6</v>
      </c>
      <c r="C5531">
        <v>4</v>
      </c>
      <c r="D5531">
        <v>3</v>
      </c>
      <c r="E5531">
        <v>4</v>
      </c>
      <c r="F5531">
        <v>-1</v>
      </c>
      <c r="G5531">
        <v>1</v>
      </c>
      <c r="H5531" s="2">
        <f>H5530+$H$2*(Table1[[#This Row],[debug'[0']]]-H5530)</f>
        <v>3.3055397693661837</v>
      </c>
    </row>
    <row r="5532" spans="1:8" x14ac:dyDescent="0.25">
      <c r="A5532">
        <v>11052</v>
      </c>
      <c r="B5532">
        <v>6</v>
      </c>
      <c r="C5532">
        <v>3</v>
      </c>
      <c r="D5532">
        <v>4</v>
      </c>
      <c r="E5532">
        <v>4</v>
      </c>
      <c r="F5532">
        <v>-1</v>
      </c>
      <c r="G5532">
        <v>1</v>
      </c>
      <c r="H5532" s="2">
        <f>H5531+$H$2*(Table1[[#This Row],[debug'[0']]]-H5531)</f>
        <v>3.5594866633446554</v>
      </c>
    </row>
    <row r="5533" spans="1:8" x14ac:dyDescent="0.25">
      <c r="A5533">
        <v>11054</v>
      </c>
      <c r="B5533">
        <v>6</v>
      </c>
      <c r="C5533">
        <v>-3</v>
      </c>
      <c r="D5533">
        <v>5</v>
      </c>
      <c r="E5533">
        <v>4</v>
      </c>
      <c r="F5533">
        <v>-1</v>
      </c>
      <c r="G5533">
        <v>1</v>
      </c>
      <c r="H5533" s="2">
        <f>H5532+$H$2*(Table1[[#This Row],[debug'[0']]]-H5532)</f>
        <v>3.7894996264273857</v>
      </c>
    </row>
    <row r="5534" spans="1:8" x14ac:dyDescent="0.25">
      <c r="A5534">
        <v>11056</v>
      </c>
      <c r="B5534">
        <v>6</v>
      </c>
      <c r="C5534">
        <v>-7</v>
      </c>
      <c r="D5534">
        <v>5</v>
      </c>
      <c r="E5534">
        <v>4</v>
      </c>
      <c r="F5534">
        <v>-1</v>
      </c>
      <c r="G5534">
        <v>1</v>
      </c>
      <c r="H5534" s="2">
        <f>H5533+$H$2*(Table1[[#This Row],[debug'[0']]]-H5533)</f>
        <v>3.9978343784585824</v>
      </c>
    </row>
    <row r="5535" spans="1:8" x14ac:dyDescent="0.25">
      <c r="A5535">
        <v>11058</v>
      </c>
      <c r="B5535">
        <v>5</v>
      </c>
      <c r="C5535">
        <v>-9</v>
      </c>
      <c r="D5535">
        <v>5</v>
      </c>
      <c r="E5535">
        <v>4</v>
      </c>
      <c r="F5535">
        <v>-2</v>
      </c>
      <c r="G5535">
        <v>1</v>
      </c>
      <c r="H5535" s="2">
        <f>H5534+$H$2*(Table1[[#This Row],[debug'[0']]]-H5534)</f>
        <v>4.0922862630880257</v>
      </c>
    </row>
    <row r="5536" spans="1:8" x14ac:dyDescent="0.25">
      <c r="A5536">
        <v>11060</v>
      </c>
      <c r="B5536">
        <v>5</v>
      </c>
      <c r="C5536">
        <v>-10</v>
      </c>
      <c r="D5536">
        <v>5</v>
      </c>
      <c r="E5536">
        <v>4</v>
      </c>
      <c r="F5536">
        <v>-1</v>
      </c>
      <c r="G5536">
        <v>1</v>
      </c>
      <c r="H5536" s="2">
        <f>H5535+$H$2*(Table1[[#This Row],[debug'[0']]]-H5535)</f>
        <v>4.1778362673113811</v>
      </c>
    </row>
    <row r="5537" spans="1:8" x14ac:dyDescent="0.25">
      <c r="A5537">
        <v>11062</v>
      </c>
      <c r="B5537">
        <v>3</v>
      </c>
      <c r="C5537">
        <v>-10</v>
      </c>
      <c r="D5537">
        <v>6</v>
      </c>
      <c r="E5537">
        <v>4</v>
      </c>
      <c r="F5537">
        <v>-1</v>
      </c>
      <c r="G5537">
        <v>1</v>
      </c>
      <c r="H5537" s="2">
        <f>H5536+$H$2*(Table1[[#This Row],[debug'[0']]]-H5536)</f>
        <v>4.0668278143758698</v>
      </c>
    </row>
    <row r="5538" spans="1:8" x14ac:dyDescent="0.25">
      <c r="A5538">
        <v>11064</v>
      </c>
      <c r="B5538">
        <v>3</v>
      </c>
      <c r="C5538">
        <v>-8</v>
      </c>
      <c r="D5538">
        <v>6</v>
      </c>
      <c r="E5538">
        <v>4</v>
      </c>
      <c r="F5538">
        <v>-1</v>
      </c>
      <c r="G5538">
        <v>1</v>
      </c>
      <c r="H5538" s="2">
        <f>H5537+$H$2*(Table1[[#This Row],[debug'[0']]]-H5537)</f>
        <v>3.9662816616472152</v>
      </c>
    </row>
    <row r="5539" spans="1:8" x14ac:dyDescent="0.25">
      <c r="A5539">
        <v>11066</v>
      </c>
      <c r="B5539">
        <v>2</v>
      </c>
      <c r="C5539">
        <v>-7</v>
      </c>
      <c r="D5539">
        <v>6</v>
      </c>
      <c r="E5539">
        <v>4</v>
      </c>
      <c r="F5539">
        <v>-1</v>
      </c>
      <c r="G5539">
        <v>1</v>
      </c>
      <c r="H5539" s="2">
        <f>H5538+$H$2*(Table1[[#This Row],[debug'[0']]]-H5538)</f>
        <v>3.7809639809536386</v>
      </c>
    </row>
    <row r="5540" spans="1:8" x14ac:dyDescent="0.25">
      <c r="A5540">
        <v>11068</v>
      </c>
      <c r="B5540">
        <v>1</v>
      </c>
      <c r="C5540">
        <v>-5</v>
      </c>
      <c r="D5540">
        <v>4</v>
      </c>
      <c r="E5540">
        <v>4</v>
      </c>
      <c r="F5540">
        <v>-1</v>
      </c>
      <c r="G5540">
        <v>1</v>
      </c>
      <c r="H5540" s="2">
        <f>H5539+$H$2*(Table1[[#This Row],[debug'[0']]]-H5539)</f>
        <v>3.5188643005797853</v>
      </c>
    </row>
    <row r="5541" spans="1:8" x14ac:dyDescent="0.25">
      <c r="A5541">
        <v>11070</v>
      </c>
      <c r="B5541">
        <v>-1</v>
      </c>
      <c r="C5541">
        <v>-4</v>
      </c>
      <c r="D5541">
        <v>1</v>
      </c>
      <c r="E5541">
        <v>3</v>
      </c>
      <c r="F5541">
        <v>-1</v>
      </c>
      <c r="G5541">
        <v>1</v>
      </c>
      <c r="H5541" s="2">
        <f>H5540+$H$2*(Table1[[#This Row],[debug'[0']]]-H5540)</f>
        <v>3.0929713739016664</v>
      </c>
    </row>
    <row r="5542" spans="1:8" x14ac:dyDescent="0.25">
      <c r="A5542">
        <v>11072</v>
      </c>
      <c r="B5542">
        <v>-3</v>
      </c>
      <c r="C5542">
        <v>0</v>
      </c>
      <c r="D5542">
        <v>-4</v>
      </c>
      <c r="E5542">
        <v>3</v>
      </c>
      <c r="F5542">
        <v>-1</v>
      </c>
      <c r="G5542">
        <v>0</v>
      </c>
      <c r="H5542" s="2">
        <f>H5541+$H$2*(Table1[[#This Row],[debug'[0']]]-H5541)</f>
        <v>2.5187223506981948</v>
      </c>
    </row>
    <row r="5543" spans="1:8" x14ac:dyDescent="0.25">
      <c r="A5543">
        <v>11074</v>
      </c>
      <c r="B5543">
        <v>-4</v>
      </c>
      <c r="C5543">
        <v>1</v>
      </c>
      <c r="D5543">
        <v>-4</v>
      </c>
      <c r="E5543">
        <v>3</v>
      </c>
      <c r="F5543">
        <v>-1</v>
      </c>
      <c r="G5543">
        <v>0</v>
      </c>
      <c r="H5543" s="2">
        <f>H5542+$H$2*(Table1[[#This Row],[debug'[0']]]-H5542)</f>
        <v>1.9043472432658439</v>
      </c>
    </row>
    <row r="5544" spans="1:8" x14ac:dyDescent="0.25">
      <c r="A5544">
        <v>11076</v>
      </c>
      <c r="B5544">
        <v>-3</v>
      </c>
      <c r="C5544">
        <v>6</v>
      </c>
      <c r="D5544">
        <v>-6</v>
      </c>
      <c r="E5544">
        <v>3</v>
      </c>
      <c r="F5544">
        <v>-1</v>
      </c>
      <c r="G5544">
        <v>0</v>
      </c>
      <c r="H5544" s="2">
        <f>H5543+$H$2*(Table1[[#This Row],[debug'[0']]]-H5543)</f>
        <v>1.4421234051629241</v>
      </c>
    </row>
    <row r="5545" spans="1:8" x14ac:dyDescent="0.25">
      <c r="A5545">
        <v>11078</v>
      </c>
      <c r="B5545">
        <v>-1</v>
      </c>
      <c r="C5545">
        <v>10</v>
      </c>
      <c r="D5545">
        <v>-6</v>
      </c>
      <c r="E5545">
        <v>3</v>
      </c>
      <c r="F5545">
        <v>0</v>
      </c>
      <c r="G5545">
        <v>1</v>
      </c>
      <c r="H5545" s="2">
        <f>H5544+$H$2*(Table1[[#This Row],[debug'[0']]]-H5544)</f>
        <v>1.2119586966983382</v>
      </c>
    </row>
    <row r="5546" spans="1:8" x14ac:dyDescent="0.25">
      <c r="A5546">
        <v>11080</v>
      </c>
      <c r="B5546">
        <v>-1</v>
      </c>
      <c r="C5546">
        <v>10</v>
      </c>
      <c r="D5546">
        <v>-6</v>
      </c>
      <c r="E5546">
        <v>3</v>
      </c>
      <c r="F5546">
        <v>0</v>
      </c>
      <c r="G5546">
        <v>1</v>
      </c>
      <c r="H5546" s="2">
        <f>H5545+$H$2*(Table1[[#This Row],[debug'[0']]]-H5545)</f>
        <v>1.0034865009505918</v>
      </c>
    </row>
    <row r="5547" spans="1:8" x14ac:dyDescent="0.25">
      <c r="A5547">
        <v>11082</v>
      </c>
      <c r="B5547">
        <v>-1</v>
      </c>
      <c r="C5547">
        <v>11</v>
      </c>
      <c r="D5547">
        <v>-6</v>
      </c>
      <c r="E5547">
        <v>3</v>
      </c>
      <c r="F5547">
        <v>0</v>
      </c>
      <c r="G5547">
        <v>1</v>
      </c>
      <c r="H5547" s="2">
        <f>H5546+$H$2*(Table1[[#This Row],[debug'[0']]]-H5546)</f>
        <v>0.81466234676201077</v>
      </c>
    </row>
    <row r="5548" spans="1:8" x14ac:dyDescent="0.25">
      <c r="A5548">
        <v>11084</v>
      </c>
      <c r="B5548">
        <v>0</v>
      </c>
      <c r="C5548">
        <v>9</v>
      </c>
      <c r="D5548">
        <v>-5</v>
      </c>
      <c r="E5548">
        <v>3</v>
      </c>
      <c r="F5548">
        <v>0</v>
      </c>
      <c r="G5548">
        <v>0</v>
      </c>
      <c r="H5548" s="2">
        <f>H5547+$H$2*(Table1[[#This Row],[debug'[0']]]-H5547)</f>
        <v>0.73788222944969817</v>
      </c>
    </row>
    <row r="5549" spans="1:8" x14ac:dyDescent="0.25">
      <c r="A5549">
        <v>11086</v>
      </c>
      <c r="B5549">
        <v>0</v>
      </c>
      <c r="C5549">
        <v>7</v>
      </c>
      <c r="D5549">
        <v>-4</v>
      </c>
      <c r="E5549">
        <v>2</v>
      </c>
      <c r="F5549">
        <v>0</v>
      </c>
      <c r="G5549">
        <v>0</v>
      </c>
      <c r="H5549" s="2">
        <f>H5548+$H$2*(Table1[[#This Row],[debug'[0']]]-H5548)</f>
        <v>0.66833846771208927</v>
      </c>
    </row>
    <row r="5550" spans="1:8" x14ac:dyDescent="0.25">
      <c r="A5550">
        <v>11088</v>
      </c>
      <c r="B5550">
        <v>1</v>
      </c>
      <c r="C5550">
        <v>5</v>
      </c>
      <c r="D5550">
        <v>-3</v>
      </c>
      <c r="E5550">
        <v>2</v>
      </c>
      <c r="F5550">
        <v>0</v>
      </c>
      <c r="G5550">
        <v>0</v>
      </c>
      <c r="H5550" s="2">
        <f>H5549+$H$2*(Table1[[#This Row],[debug'[0']]]-H5549)</f>
        <v>0.69959683071151035</v>
      </c>
    </row>
    <row r="5551" spans="1:8" x14ac:dyDescent="0.25">
      <c r="A5551">
        <v>11090</v>
      </c>
      <c r="B5551">
        <v>2</v>
      </c>
      <c r="C5551">
        <v>4</v>
      </c>
      <c r="D5551">
        <v>0</v>
      </c>
      <c r="E5551">
        <v>2</v>
      </c>
      <c r="F5551">
        <v>0</v>
      </c>
      <c r="G5551">
        <v>0</v>
      </c>
      <c r="H5551" s="2">
        <f>H5550+$H$2*(Table1[[#This Row],[debug'[0']]]-H5550)</f>
        <v>0.82215694201175848</v>
      </c>
    </row>
    <row r="5552" spans="1:8" x14ac:dyDescent="0.25">
      <c r="A5552">
        <v>11092</v>
      </c>
      <c r="B5552">
        <v>2</v>
      </c>
      <c r="C5552">
        <v>2</v>
      </c>
      <c r="D5552">
        <v>3</v>
      </c>
      <c r="E5552">
        <v>2</v>
      </c>
      <c r="F5552">
        <v>0</v>
      </c>
      <c r="G5552">
        <v>0</v>
      </c>
      <c r="H5552" s="2">
        <f>H5551+$H$2*(Table1[[#This Row],[debug'[0']]]-H5551)</f>
        <v>0.93316603495348638</v>
      </c>
    </row>
    <row r="5553" spans="1:8" x14ac:dyDescent="0.25">
      <c r="A5553">
        <v>11094</v>
      </c>
      <c r="B5553">
        <v>3</v>
      </c>
      <c r="C5553">
        <v>1</v>
      </c>
      <c r="D5553">
        <v>4</v>
      </c>
      <c r="E5553">
        <v>2</v>
      </c>
      <c r="F5553">
        <v>0</v>
      </c>
      <c r="G5553">
        <v>0</v>
      </c>
      <c r="H5553" s="2">
        <f>H5552+$H$2*(Table1[[#This Row],[debug'[0']]]-H5552)</f>
        <v>1.1279605469768861</v>
      </c>
    </row>
    <row r="5554" spans="1:8" x14ac:dyDescent="0.25">
      <c r="A5554">
        <v>11096</v>
      </c>
      <c r="B5554">
        <v>2</v>
      </c>
      <c r="C5554">
        <v>-2</v>
      </c>
      <c r="D5554">
        <v>5</v>
      </c>
      <c r="E5554">
        <v>2</v>
      </c>
      <c r="F5554">
        <v>0</v>
      </c>
      <c r="G5554">
        <v>0</v>
      </c>
      <c r="H5554" s="2">
        <f>H5553+$H$2*(Table1[[#This Row],[debug'[0']]]-H5553)</f>
        <v>1.2101483291546224</v>
      </c>
    </row>
    <row r="5555" spans="1:8" x14ac:dyDescent="0.25">
      <c r="A5555">
        <v>11098</v>
      </c>
      <c r="B5555">
        <v>3</v>
      </c>
      <c r="C5555">
        <v>-5</v>
      </c>
      <c r="D5555">
        <v>5</v>
      </c>
      <c r="E5555">
        <v>2</v>
      </c>
      <c r="F5555">
        <v>0</v>
      </c>
      <c r="G5555">
        <v>0</v>
      </c>
      <c r="H5555" s="2">
        <f>H5554+$H$2*(Table1[[#This Row],[debug'[0']]]-H5554)</f>
        <v>1.3788378749589201</v>
      </c>
    </row>
    <row r="5556" spans="1:8" x14ac:dyDescent="0.25">
      <c r="A5556">
        <v>11100</v>
      </c>
      <c r="B5556">
        <v>3</v>
      </c>
      <c r="C5556">
        <v>-8</v>
      </c>
      <c r="D5556">
        <v>5</v>
      </c>
      <c r="E5556">
        <v>2</v>
      </c>
      <c r="F5556">
        <v>0</v>
      </c>
      <c r="G5556">
        <v>0</v>
      </c>
      <c r="H5556" s="2">
        <f>H5555+$H$2*(Table1[[#This Row],[debug'[0']]]-H5555)</f>
        <v>1.5316288056281322</v>
      </c>
    </row>
    <row r="5557" spans="1:8" x14ac:dyDescent="0.25">
      <c r="A5557">
        <v>11102</v>
      </c>
      <c r="B5557">
        <v>4</v>
      </c>
      <c r="C5557">
        <v>-9</v>
      </c>
      <c r="D5557">
        <v>5</v>
      </c>
      <c r="E5557">
        <v>2</v>
      </c>
      <c r="F5557">
        <v>0</v>
      </c>
      <c r="G5557">
        <v>0</v>
      </c>
      <c r="H5557" s="2">
        <f>H5556+$H$2*(Table1[[#This Row],[debug'[0']]]-H5556)</f>
        <v>1.7642673099452719</v>
      </c>
    </row>
    <row r="5558" spans="1:8" x14ac:dyDescent="0.25">
      <c r="A5558">
        <v>11104</v>
      </c>
      <c r="B5558">
        <v>3</v>
      </c>
      <c r="C5558">
        <v>-8</v>
      </c>
      <c r="D5558">
        <v>4</v>
      </c>
      <c r="E5558">
        <v>2</v>
      </c>
      <c r="F5558">
        <v>0</v>
      </c>
      <c r="G5558">
        <v>0</v>
      </c>
      <c r="H5558" s="2">
        <f>H5557+$H$2*(Table1[[#This Row],[debug'[0']]]-H5557)</f>
        <v>1.8807323721715725</v>
      </c>
    </row>
    <row r="5559" spans="1:8" x14ac:dyDescent="0.25">
      <c r="A5559">
        <v>11106</v>
      </c>
      <c r="B5559">
        <v>3</v>
      </c>
      <c r="C5559">
        <v>-7</v>
      </c>
      <c r="D5559">
        <v>4</v>
      </c>
      <c r="E5559">
        <v>2</v>
      </c>
      <c r="F5559">
        <v>0</v>
      </c>
      <c r="G5559">
        <v>0</v>
      </c>
      <c r="H5559" s="2">
        <f>H5558+$H$2*(Table1[[#This Row],[debug'[0']]]-H5558)</f>
        <v>1.9862208608811724</v>
      </c>
    </row>
    <row r="5560" spans="1:8" x14ac:dyDescent="0.25">
      <c r="A5560">
        <v>11108</v>
      </c>
      <c r="B5560">
        <v>-1</v>
      </c>
      <c r="C5560">
        <v>-3</v>
      </c>
      <c r="D5560">
        <v>4</v>
      </c>
      <c r="E5560">
        <v>1</v>
      </c>
      <c r="F5560">
        <v>1</v>
      </c>
      <c r="G5560">
        <v>0</v>
      </c>
      <c r="H5560" s="2">
        <f>H5559+$H$2*(Table1[[#This Row],[debug'[0']]]-H5559)</f>
        <v>1.704776175324946</v>
      </c>
    </row>
    <row r="5561" spans="1:8" x14ac:dyDescent="0.25">
      <c r="A5561">
        <v>11110</v>
      </c>
      <c r="B5561">
        <v>-1</v>
      </c>
      <c r="C5561">
        <v>-1</v>
      </c>
      <c r="D5561">
        <v>3</v>
      </c>
      <c r="E5561">
        <v>1</v>
      </c>
      <c r="F5561">
        <v>1</v>
      </c>
      <c r="G5561">
        <v>0</v>
      </c>
      <c r="H5561" s="2">
        <f>H5560+$H$2*(Table1[[#This Row],[debug'[0']]]-H5560)</f>
        <v>1.4498570264647794</v>
      </c>
    </row>
    <row r="5562" spans="1:8" x14ac:dyDescent="0.25">
      <c r="A5562">
        <v>11112</v>
      </c>
      <c r="B5562">
        <v>-4</v>
      </c>
      <c r="C5562">
        <v>2</v>
      </c>
      <c r="D5562">
        <v>0</v>
      </c>
      <c r="E5562">
        <v>1</v>
      </c>
      <c r="F5562">
        <v>1</v>
      </c>
      <c r="G5562">
        <v>0</v>
      </c>
      <c r="H5562" s="2">
        <f>H5561+$H$2*(Table1[[#This Row],[debug'[0']]]-H5561)</f>
        <v>0.93622010254108545</v>
      </c>
    </row>
    <row r="5563" spans="1:8" x14ac:dyDescent="0.25">
      <c r="A5563">
        <v>11114</v>
      </c>
      <c r="B5563">
        <v>-6</v>
      </c>
      <c r="C5563">
        <v>7</v>
      </c>
      <c r="D5563">
        <v>-4</v>
      </c>
      <c r="E5563">
        <v>1</v>
      </c>
      <c r="F5563">
        <v>1</v>
      </c>
      <c r="G5563">
        <v>0</v>
      </c>
      <c r="H5563" s="2">
        <f>H5562+$H$2*(Table1[[#This Row],[debug'[0']]]-H5562)</f>
        <v>0.28249675900633797</v>
      </c>
    </row>
    <row r="5564" spans="1:8" x14ac:dyDescent="0.25">
      <c r="A5564">
        <v>11116</v>
      </c>
      <c r="B5564">
        <v>-5</v>
      </c>
      <c r="C5564">
        <v>7</v>
      </c>
      <c r="D5564">
        <v>-4</v>
      </c>
      <c r="E5564">
        <v>1</v>
      </c>
      <c r="F5564">
        <v>1</v>
      </c>
      <c r="G5564">
        <v>0</v>
      </c>
      <c r="H5564" s="2">
        <f>H5563+$H$2*(Table1[[#This Row],[debug'[0']]]-H5563)</f>
        <v>-0.21536683131484807</v>
      </c>
    </row>
    <row r="5565" spans="1:8" x14ac:dyDescent="0.25">
      <c r="A5565">
        <v>11118</v>
      </c>
      <c r="B5565">
        <v>-3</v>
      </c>
      <c r="C5565">
        <v>8</v>
      </c>
      <c r="D5565">
        <v>-5</v>
      </c>
      <c r="E5565">
        <v>1</v>
      </c>
      <c r="F5565">
        <v>1</v>
      </c>
      <c r="G5565">
        <v>0</v>
      </c>
      <c r="H5565" s="2">
        <f>H5564+$H$2*(Table1[[#This Row],[debug'[0']]]-H5564)</f>
        <v>-0.47781232448536026</v>
      </c>
    </row>
    <row r="5566" spans="1:8" x14ac:dyDescent="0.25">
      <c r="A5566">
        <v>11120</v>
      </c>
      <c r="B5566">
        <v>-3</v>
      </c>
      <c r="C5566">
        <v>9</v>
      </c>
      <c r="D5566">
        <v>-5</v>
      </c>
      <c r="E5566">
        <v>1</v>
      </c>
      <c r="F5566">
        <v>1</v>
      </c>
      <c r="G5566">
        <v>0</v>
      </c>
      <c r="H5566" s="2">
        <f>H5565+$H$2*(Table1[[#This Row],[debug'[0']]]-H5565)</f>
        <v>-0.71552291265650547</v>
      </c>
    </row>
    <row r="5567" spans="1:8" x14ac:dyDescent="0.25">
      <c r="A5567">
        <v>11122</v>
      </c>
      <c r="B5567">
        <v>-3</v>
      </c>
      <c r="C5567">
        <v>10</v>
      </c>
      <c r="D5567">
        <v>-4</v>
      </c>
      <c r="E5567">
        <v>1</v>
      </c>
      <c r="F5567">
        <v>1</v>
      </c>
      <c r="G5567">
        <v>0</v>
      </c>
      <c r="H5567" s="2">
        <f>H5566+$H$2*(Table1[[#This Row],[debug'[0']]]-H5566)</f>
        <v>-0.93082980570328133</v>
      </c>
    </row>
    <row r="5568" spans="1:8" x14ac:dyDescent="0.25">
      <c r="A5568">
        <v>11124</v>
      </c>
      <c r="B5568">
        <v>-3</v>
      </c>
      <c r="C5568">
        <v>9</v>
      </c>
      <c r="D5568">
        <v>-4</v>
      </c>
      <c r="E5568">
        <v>0</v>
      </c>
      <c r="F5568">
        <v>1</v>
      </c>
      <c r="G5568">
        <v>0</v>
      </c>
      <c r="H5568" s="2">
        <f>H5567+$H$2*(Table1[[#This Row],[debug'[0']]]-H5567)</f>
        <v>-1.1258445021461674</v>
      </c>
    </row>
    <row r="5569" spans="1:8" x14ac:dyDescent="0.25">
      <c r="A5569">
        <v>11126</v>
      </c>
      <c r="B5569">
        <v>-2</v>
      </c>
      <c r="C5569">
        <v>6</v>
      </c>
      <c r="D5569">
        <v>-5</v>
      </c>
      <c r="E5569">
        <v>0</v>
      </c>
      <c r="F5569">
        <v>1</v>
      </c>
      <c r="G5569">
        <v>0</v>
      </c>
      <c r="H5569" s="2">
        <f>H5568+$H$2*(Table1[[#This Row],[debug'[0']]]-H5568)</f>
        <v>-1.2082317168507493</v>
      </c>
    </row>
    <row r="5570" spans="1:8" x14ac:dyDescent="0.25">
      <c r="A5570">
        <v>11128</v>
      </c>
      <c r="B5570">
        <v>-1</v>
      </c>
      <c r="C5570">
        <v>4</v>
      </c>
      <c r="D5570">
        <v>-5</v>
      </c>
      <c r="E5570">
        <v>0</v>
      </c>
      <c r="F5570">
        <v>1</v>
      </c>
      <c r="G5570">
        <v>0</v>
      </c>
      <c r="H5570" s="2">
        <f>H5569+$H$2*(Table1[[#This Row],[debug'[0']]]-H5569)</f>
        <v>-1.1886063398936682</v>
      </c>
    </row>
    <row r="5571" spans="1:8" x14ac:dyDescent="0.25">
      <c r="A5571">
        <v>11130</v>
      </c>
      <c r="B5571">
        <v>1</v>
      </c>
      <c r="C5571">
        <v>2</v>
      </c>
      <c r="D5571">
        <v>-4</v>
      </c>
      <c r="E5571">
        <v>0</v>
      </c>
      <c r="F5571">
        <v>1</v>
      </c>
      <c r="G5571">
        <v>0</v>
      </c>
      <c r="H5571" s="2">
        <f>H5570+$H$2*(Table1[[#This Row],[debug'[0']]]-H5570)</f>
        <v>-0.98233505192336834</v>
      </c>
    </row>
    <row r="5572" spans="1:8" x14ac:dyDescent="0.25">
      <c r="A5572">
        <v>11132</v>
      </c>
      <c r="B5572">
        <v>3</v>
      </c>
      <c r="C5572">
        <v>0</v>
      </c>
      <c r="D5572">
        <v>-3</v>
      </c>
      <c r="E5572">
        <v>0</v>
      </c>
      <c r="F5572">
        <v>1</v>
      </c>
      <c r="G5572">
        <v>0</v>
      </c>
      <c r="H5572" s="2">
        <f>H5571+$H$2*(Table1[[#This Row],[debug'[0']]]-H5571)</f>
        <v>-0.60700881562570097</v>
      </c>
    </row>
    <row r="5573" spans="1:8" x14ac:dyDescent="0.25">
      <c r="A5573">
        <v>11134</v>
      </c>
      <c r="B5573">
        <v>4</v>
      </c>
      <c r="C5573">
        <v>0</v>
      </c>
      <c r="D5573">
        <v>-1</v>
      </c>
      <c r="E5573">
        <v>0</v>
      </c>
      <c r="F5573">
        <v>1</v>
      </c>
      <c r="G5573">
        <v>0</v>
      </c>
      <c r="H5573" s="2">
        <f>H5572+$H$2*(Table1[[#This Row],[debug'[0']]]-H5572)</f>
        <v>-0.17280846411990752</v>
      </c>
    </row>
    <row r="5574" spans="1:8" x14ac:dyDescent="0.25">
      <c r="A5574">
        <v>11136</v>
      </c>
      <c r="B5574">
        <v>5</v>
      </c>
      <c r="C5574">
        <v>-2</v>
      </c>
      <c r="D5574">
        <v>1</v>
      </c>
      <c r="E5574">
        <v>0</v>
      </c>
      <c r="F5574">
        <v>1</v>
      </c>
      <c r="G5574">
        <v>0</v>
      </c>
      <c r="H5574" s="2">
        <f>H5573+$H$2*(Table1[[#This Row],[debug'[0']]]-H5573)</f>
        <v>0.31471724795927852</v>
      </c>
    </row>
    <row r="5575" spans="1:8" x14ac:dyDescent="0.25">
      <c r="A5575">
        <v>11138</v>
      </c>
      <c r="B5575">
        <v>5</v>
      </c>
      <c r="C5575">
        <v>-3</v>
      </c>
      <c r="D5575">
        <v>3</v>
      </c>
      <c r="E5575">
        <v>0</v>
      </c>
      <c r="F5575">
        <v>1</v>
      </c>
      <c r="G5575">
        <v>0</v>
      </c>
      <c r="H5575" s="2">
        <f>H5574+$H$2*(Table1[[#This Row],[debug'[0']]]-H5574)</f>
        <v>0.75629474417334142</v>
      </c>
    </row>
    <row r="5576" spans="1:8" x14ac:dyDescent="0.25">
      <c r="A5576">
        <v>11140</v>
      </c>
      <c r="B5576">
        <v>5</v>
      </c>
      <c r="C5576">
        <v>-5</v>
      </c>
      <c r="D5576">
        <v>4</v>
      </c>
      <c r="E5576">
        <v>0</v>
      </c>
      <c r="F5576">
        <v>1</v>
      </c>
      <c r="G5576">
        <v>0</v>
      </c>
      <c r="H5576" s="2">
        <f>H5575+$H$2*(Table1[[#This Row],[debug'[0']]]-H5575)</f>
        <v>1.156254541844504</v>
      </c>
    </row>
    <row r="5577" spans="1:8" x14ac:dyDescent="0.25">
      <c r="A5577">
        <v>11142</v>
      </c>
      <c r="B5577">
        <v>4</v>
      </c>
      <c r="C5577">
        <v>-6</v>
      </c>
      <c r="D5577">
        <v>6</v>
      </c>
      <c r="E5577">
        <v>0</v>
      </c>
      <c r="F5577">
        <v>1</v>
      </c>
      <c r="G5577">
        <v>0</v>
      </c>
      <c r="H5577" s="2">
        <f>H5576+$H$2*(Table1[[#This Row],[debug'[0']]]-H5576)</f>
        <v>1.4242712370451234</v>
      </c>
    </row>
    <row r="5578" spans="1:8" x14ac:dyDescent="0.25">
      <c r="A5578">
        <v>11144</v>
      </c>
      <c r="B5578">
        <v>3</v>
      </c>
      <c r="C5578">
        <v>-5</v>
      </c>
      <c r="D5578">
        <v>6</v>
      </c>
      <c r="E5578">
        <v>0</v>
      </c>
      <c r="F5578">
        <v>1</v>
      </c>
      <c r="G5578">
        <v>0</v>
      </c>
      <c r="H5578" s="2">
        <f>H5577+$H$2*(Table1[[#This Row],[debug'[0']]]-H5577)</f>
        <v>1.5727801742175986</v>
      </c>
    </row>
    <row r="5579" spans="1:8" x14ac:dyDescent="0.25">
      <c r="A5579">
        <v>11146</v>
      </c>
      <c r="B5579">
        <v>3</v>
      </c>
      <c r="C5579">
        <v>-3</v>
      </c>
      <c r="D5579">
        <v>6</v>
      </c>
      <c r="E5579">
        <v>0</v>
      </c>
      <c r="F5579">
        <v>1</v>
      </c>
      <c r="G5579">
        <v>0</v>
      </c>
      <c r="H5579" s="2">
        <f>H5578+$H$2*(Table1[[#This Row],[debug'[0']]]-H5578)</f>
        <v>1.7072924738096695</v>
      </c>
    </row>
    <row r="5580" spans="1:8" x14ac:dyDescent="0.25">
      <c r="A5580">
        <v>11148</v>
      </c>
      <c r="B5580">
        <v>3</v>
      </c>
      <c r="C5580">
        <v>-1</v>
      </c>
      <c r="D5580">
        <v>5</v>
      </c>
      <c r="E5580">
        <v>0</v>
      </c>
      <c r="F5580">
        <v>2</v>
      </c>
      <c r="G5580">
        <v>0</v>
      </c>
      <c r="H5580" s="2">
        <f>H5579+$H$2*(Table1[[#This Row],[debug'[0']]]-H5579)</f>
        <v>1.8291272878352629</v>
      </c>
    </row>
    <row r="5581" spans="1:8" x14ac:dyDescent="0.25">
      <c r="A5581">
        <v>11150</v>
      </c>
      <c r="B5581">
        <v>0</v>
      </c>
      <c r="C5581">
        <v>4</v>
      </c>
      <c r="D5581">
        <v>2</v>
      </c>
      <c r="E5581">
        <v>0</v>
      </c>
      <c r="F5581">
        <v>2</v>
      </c>
      <c r="G5581">
        <v>-1</v>
      </c>
      <c r="H5581" s="2">
        <f>H5580+$H$2*(Table1[[#This Row],[debug'[0']]]-H5580)</f>
        <v>1.6567361023369465</v>
      </c>
    </row>
    <row r="5582" spans="1:8" x14ac:dyDescent="0.25">
      <c r="A5582">
        <v>11152</v>
      </c>
      <c r="B5582">
        <v>-2</v>
      </c>
      <c r="C5582">
        <v>6</v>
      </c>
      <c r="D5582">
        <v>-1</v>
      </c>
      <c r="E5582">
        <v>0</v>
      </c>
      <c r="F5582">
        <v>2</v>
      </c>
      <c r="G5582">
        <v>-1</v>
      </c>
      <c r="H5582" s="2">
        <f>H5581+$H$2*(Table1[[#This Row],[debug'[0']]]-H5581)</f>
        <v>1.3120968440803966</v>
      </c>
    </row>
    <row r="5583" spans="1:8" x14ac:dyDescent="0.25">
      <c r="A5583">
        <v>11154</v>
      </c>
      <c r="B5583">
        <v>-4</v>
      </c>
      <c r="C5583">
        <v>7</v>
      </c>
      <c r="D5583">
        <v>-3</v>
      </c>
      <c r="E5583">
        <v>0</v>
      </c>
      <c r="F5583">
        <v>2</v>
      </c>
      <c r="G5583">
        <v>-1</v>
      </c>
      <c r="H5583" s="2">
        <f>H5582+$H$2*(Table1[[#This Row],[debug'[0']]]-H5582)</f>
        <v>0.81144351146478166</v>
      </c>
    </row>
    <row r="5584" spans="1:8" x14ac:dyDescent="0.25">
      <c r="A5584">
        <v>11156</v>
      </c>
      <c r="B5584">
        <v>-5</v>
      </c>
      <c r="C5584">
        <v>7</v>
      </c>
      <c r="D5584">
        <v>-4</v>
      </c>
      <c r="E5584">
        <v>0</v>
      </c>
      <c r="F5584">
        <v>2</v>
      </c>
      <c r="G5584">
        <v>-1</v>
      </c>
      <c r="H5584" s="2">
        <f>H5583+$H$2*(Table1[[#This Row],[debug'[0']]]-H5583)</f>
        <v>0.26372786419368688</v>
      </c>
    </row>
    <row r="5585" spans="1:8" x14ac:dyDescent="0.25">
      <c r="A5585">
        <v>11158</v>
      </c>
      <c r="B5585">
        <v>-6</v>
      </c>
      <c r="C5585">
        <v>7</v>
      </c>
      <c r="D5585">
        <v>-4</v>
      </c>
      <c r="E5585">
        <v>0</v>
      </c>
      <c r="F5585">
        <v>2</v>
      </c>
      <c r="G5585">
        <v>0</v>
      </c>
      <c r="H5585" s="2">
        <f>H5584+$H$2*(Table1[[#This Row],[debug'[0']]]-H5584)</f>
        <v>-0.32661457907341018</v>
      </c>
    </row>
    <row r="5586" spans="1:8" x14ac:dyDescent="0.25">
      <c r="A5586">
        <v>11160</v>
      </c>
      <c r="B5586">
        <v>-4</v>
      </c>
      <c r="C5586">
        <v>8</v>
      </c>
      <c r="D5586">
        <v>-4</v>
      </c>
      <c r="E5586">
        <v>0</v>
      </c>
      <c r="F5586">
        <v>2</v>
      </c>
      <c r="G5586">
        <v>0</v>
      </c>
      <c r="H5586" s="2">
        <f>H5585+$H$2*(Table1[[#This Row],[debug'[0']]]-H5585)</f>
        <v>-0.67282299863901485</v>
      </c>
    </row>
    <row r="5587" spans="1:8" x14ac:dyDescent="0.25">
      <c r="A5587">
        <v>11162</v>
      </c>
      <c r="B5587">
        <v>-3</v>
      </c>
      <c r="C5587">
        <v>9</v>
      </c>
      <c r="D5587">
        <v>-4</v>
      </c>
      <c r="E5587">
        <v>0</v>
      </c>
      <c r="F5587">
        <v>2</v>
      </c>
      <c r="G5587">
        <v>0</v>
      </c>
      <c r="H5587" s="2">
        <f>H5586+$H$2*(Table1[[#This Row],[debug'[0']]]-H5586)</f>
        <v>-0.89215426377137863</v>
      </c>
    </row>
    <row r="5588" spans="1:8" x14ac:dyDescent="0.25">
      <c r="A5588">
        <v>11164</v>
      </c>
      <c r="B5588">
        <v>-2</v>
      </c>
      <c r="C5588">
        <v>9</v>
      </c>
      <c r="D5588">
        <v>-4</v>
      </c>
      <c r="E5588">
        <v>0</v>
      </c>
      <c r="F5588">
        <v>2</v>
      </c>
      <c r="G5588">
        <v>0</v>
      </c>
      <c r="H5588" s="2">
        <f>H5587+$H$2*(Table1[[#This Row],[debug'[0']]]-H5587)</f>
        <v>-0.99656626455877695</v>
      </c>
    </row>
    <row r="5589" spans="1:8" x14ac:dyDescent="0.25">
      <c r="A5589">
        <v>11166</v>
      </c>
      <c r="B5589">
        <v>-1</v>
      </c>
      <c r="C5589">
        <v>7</v>
      </c>
      <c r="D5589">
        <v>-4</v>
      </c>
      <c r="E5589">
        <v>0</v>
      </c>
      <c r="F5589">
        <v>2</v>
      </c>
      <c r="G5589">
        <v>0</v>
      </c>
      <c r="H5589" s="2">
        <f>H5588+$H$2*(Table1[[#This Row],[debug'[0']]]-H5588)</f>
        <v>-0.99688988649987242</v>
      </c>
    </row>
    <row r="5590" spans="1:8" x14ac:dyDescent="0.25">
      <c r="A5590">
        <v>11168</v>
      </c>
      <c r="B5590">
        <v>-1</v>
      </c>
      <c r="C5590">
        <v>5</v>
      </c>
      <c r="D5590">
        <v>-5</v>
      </c>
      <c r="E5590">
        <v>0</v>
      </c>
      <c r="F5590">
        <v>2</v>
      </c>
      <c r="G5590">
        <v>-1</v>
      </c>
      <c r="H5590" s="2">
        <f>H5589+$H$2*(Table1[[#This Row],[debug'[0']]]-H5589)</f>
        <v>-0.99718300779158731</v>
      </c>
    </row>
    <row r="5591" spans="1:8" x14ac:dyDescent="0.25">
      <c r="A5591">
        <v>11170</v>
      </c>
      <c r="B5591">
        <v>0</v>
      </c>
      <c r="C5591">
        <v>3</v>
      </c>
      <c r="D5591">
        <v>-5</v>
      </c>
      <c r="E5591">
        <v>0</v>
      </c>
      <c r="F5591">
        <v>2</v>
      </c>
      <c r="G5591">
        <v>-1</v>
      </c>
      <c r="H5591" s="2">
        <f>H5590+$H$2*(Table1[[#This Row],[debug'[0']]]-H5590)</f>
        <v>-0.90320072344470859</v>
      </c>
    </row>
    <row r="5592" spans="1:8" x14ac:dyDescent="0.25">
      <c r="A5592">
        <v>11172</v>
      </c>
      <c r="B5592">
        <v>1</v>
      </c>
      <c r="C5592">
        <v>2</v>
      </c>
      <c r="D5592">
        <v>-4</v>
      </c>
      <c r="E5592">
        <v>0</v>
      </c>
      <c r="F5592">
        <v>2</v>
      </c>
      <c r="G5592">
        <v>-1</v>
      </c>
      <c r="H5592" s="2">
        <f>H5591+$H$2*(Table1[[#This Row],[debug'[0']]]-H5591)</f>
        <v>-0.72382828111228825</v>
      </c>
    </row>
    <row r="5593" spans="1:8" x14ac:dyDescent="0.25">
      <c r="A5593">
        <v>11174</v>
      </c>
      <c r="B5593">
        <v>2</v>
      </c>
      <c r="C5593">
        <v>0</v>
      </c>
      <c r="D5593">
        <v>-2</v>
      </c>
      <c r="E5593">
        <v>0</v>
      </c>
      <c r="F5593">
        <v>2</v>
      </c>
      <c r="G5593">
        <v>-1</v>
      </c>
      <c r="H5593" s="2">
        <f>H5592+$H$2*(Table1[[#This Row],[debug'[0']]]-H5592)</f>
        <v>-0.4671135135848139</v>
      </c>
    </row>
    <row r="5594" spans="1:8" x14ac:dyDescent="0.25">
      <c r="A5594">
        <v>11176</v>
      </c>
      <c r="B5594">
        <v>4</v>
      </c>
      <c r="C5594">
        <v>-2</v>
      </c>
      <c r="D5594">
        <v>1</v>
      </c>
      <c r="E5594">
        <v>0</v>
      </c>
      <c r="F5594">
        <v>2</v>
      </c>
      <c r="G5594">
        <v>0</v>
      </c>
      <c r="H5594" s="2">
        <f>H5593+$H$2*(Table1[[#This Row],[debug'[0']]]-H5593)</f>
        <v>-4.6097983673921705E-2</v>
      </c>
    </row>
    <row r="5595" spans="1:8" x14ac:dyDescent="0.25">
      <c r="A5595">
        <v>11178</v>
      </c>
      <c r="B5595">
        <v>6</v>
      </c>
      <c r="C5595">
        <v>-2</v>
      </c>
      <c r="D5595">
        <v>4</v>
      </c>
      <c r="E5595">
        <v>0</v>
      </c>
      <c r="F5595">
        <v>2</v>
      </c>
      <c r="G5595">
        <v>0</v>
      </c>
      <c r="H5595" s="2">
        <f>H5594+$H$2*(Table1[[#This Row],[debug'[0']]]-H5594)</f>
        <v>0.52373332657789984</v>
      </c>
    </row>
    <row r="5596" spans="1:8" x14ac:dyDescent="0.25">
      <c r="A5596">
        <v>11180</v>
      </c>
      <c r="B5596">
        <v>7</v>
      </c>
      <c r="C5596">
        <v>-2</v>
      </c>
      <c r="D5596">
        <v>5</v>
      </c>
      <c r="E5596">
        <v>1</v>
      </c>
      <c r="F5596">
        <v>2</v>
      </c>
      <c r="G5596">
        <v>0</v>
      </c>
      <c r="H5596" s="2">
        <f>H5595+$H$2*(Table1[[#This Row],[debug'[0']]]-H5595)</f>
        <v>1.1341070806952382</v>
      </c>
    </row>
    <row r="5597" spans="1:8" x14ac:dyDescent="0.25">
      <c r="A5597">
        <v>11182</v>
      </c>
      <c r="B5597">
        <v>6</v>
      </c>
      <c r="C5597">
        <v>-3</v>
      </c>
      <c r="D5597">
        <v>5</v>
      </c>
      <c r="E5597">
        <v>0</v>
      </c>
      <c r="F5597">
        <v>2</v>
      </c>
      <c r="G5597">
        <v>0</v>
      </c>
      <c r="H5597" s="2">
        <f>H5596+$H$2*(Table1[[#This Row],[debug'[0']]]-H5596)</f>
        <v>1.5927066841485111</v>
      </c>
    </row>
    <row r="5598" spans="1:8" x14ac:dyDescent="0.25">
      <c r="A5598">
        <v>11184</v>
      </c>
      <c r="B5598">
        <v>5</v>
      </c>
      <c r="C5598">
        <v>-3</v>
      </c>
      <c r="D5598">
        <v>4</v>
      </c>
      <c r="E5598">
        <v>0</v>
      </c>
      <c r="F5598">
        <v>2</v>
      </c>
      <c r="G5598">
        <v>-1</v>
      </c>
      <c r="H5598" s="2">
        <f>H5597+$H$2*(Table1[[#This Row],[debug'[0']]]-H5597)</f>
        <v>1.9138365136396505</v>
      </c>
    </row>
    <row r="5599" spans="1:8" x14ac:dyDescent="0.25">
      <c r="A5599">
        <v>11186</v>
      </c>
      <c r="B5599">
        <v>4</v>
      </c>
      <c r="C5599">
        <v>-2</v>
      </c>
      <c r="D5599">
        <v>2</v>
      </c>
      <c r="E5599">
        <v>0</v>
      </c>
      <c r="F5599">
        <v>2</v>
      </c>
      <c r="G5599">
        <v>-1</v>
      </c>
      <c r="H5599" s="2">
        <f>H5598+$H$2*(Table1[[#This Row],[debug'[0']]]-H5598)</f>
        <v>2.1104527901277588</v>
      </c>
    </row>
    <row r="5600" spans="1:8" x14ac:dyDescent="0.25">
      <c r="A5600">
        <v>11188</v>
      </c>
      <c r="B5600">
        <v>3</v>
      </c>
      <c r="C5600">
        <v>-1</v>
      </c>
      <c r="D5600">
        <v>2</v>
      </c>
      <c r="E5600">
        <v>0</v>
      </c>
      <c r="F5600">
        <v>2</v>
      </c>
      <c r="G5600">
        <v>-1</v>
      </c>
      <c r="H5600" s="2">
        <f>H5599+$H$2*(Table1[[#This Row],[debug'[0']]]-H5599)</f>
        <v>2.1942906395144366</v>
      </c>
    </row>
    <row r="5601" spans="1:8" x14ac:dyDescent="0.25">
      <c r="A5601">
        <v>11190</v>
      </c>
      <c r="B5601">
        <v>2</v>
      </c>
      <c r="C5601">
        <v>2</v>
      </c>
      <c r="D5601">
        <v>2</v>
      </c>
      <c r="E5601">
        <v>1</v>
      </c>
      <c r="F5601">
        <v>3</v>
      </c>
      <c r="G5601">
        <v>-1</v>
      </c>
      <c r="H5601" s="2">
        <f>H5600+$H$2*(Table1[[#This Row],[debug'[0']]]-H5600)</f>
        <v>2.1759791781416422</v>
      </c>
    </row>
    <row r="5602" spans="1:8" x14ac:dyDescent="0.25">
      <c r="A5602">
        <v>11192</v>
      </c>
      <c r="B5602">
        <v>1</v>
      </c>
      <c r="C5602">
        <v>3</v>
      </c>
      <c r="D5602">
        <v>2</v>
      </c>
      <c r="E5602">
        <v>1</v>
      </c>
      <c r="F5602">
        <v>3</v>
      </c>
      <c r="G5602">
        <v>0</v>
      </c>
      <c r="H5602" s="2">
        <f>H5601+$H$2*(Table1[[#This Row],[debug'[0']]]-H5601)</f>
        <v>2.0651457517369121</v>
      </c>
    </row>
    <row r="5603" spans="1:8" x14ac:dyDescent="0.25">
      <c r="A5603">
        <v>11194</v>
      </c>
      <c r="B5603">
        <v>-2</v>
      </c>
      <c r="C5603">
        <v>6</v>
      </c>
      <c r="D5603">
        <v>3</v>
      </c>
      <c r="E5603">
        <v>1</v>
      </c>
      <c r="F5603">
        <v>3</v>
      </c>
      <c r="G5603">
        <v>0</v>
      </c>
      <c r="H5603" s="2">
        <f>H5602+$H$2*(Table1[[#This Row],[debug'[0']]]-H5602)</f>
        <v>1.6820147908540588</v>
      </c>
    </row>
    <row r="5604" spans="1:8" x14ac:dyDescent="0.25">
      <c r="A5604">
        <v>11196</v>
      </c>
      <c r="B5604">
        <v>-4</v>
      </c>
      <c r="C5604">
        <v>7</v>
      </c>
      <c r="D5604">
        <v>2</v>
      </c>
      <c r="E5604">
        <v>1</v>
      </c>
      <c r="F5604">
        <v>3</v>
      </c>
      <c r="G5604">
        <v>0</v>
      </c>
      <c r="H5604" s="2">
        <f>H5603+$H$2*(Table1[[#This Row],[debug'[0']]]-H5603)</f>
        <v>1.1464975131179891</v>
      </c>
    </row>
    <row r="5605" spans="1:8" x14ac:dyDescent="0.25">
      <c r="A5605">
        <v>11198</v>
      </c>
      <c r="B5605">
        <v>-6</v>
      </c>
      <c r="C5605">
        <v>7</v>
      </c>
      <c r="D5605">
        <v>0</v>
      </c>
      <c r="E5605">
        <v>0</v>
      </c>
      <c r="F5605">
        <v>2</v>
      </c>
      <c r="G5605">
        <v>0</v>
      </c>
      <c r="H5605" s="2">
        <f>H5604+$H$2*(Table1[[#This Row],[debug'[0']]]-H5604)</f>
        <v>0.47295599053471316</v>
      </c>
    </row>
    <row r="5606" spans="1:8" x14ac:dyDescent="0.25">
      <c r="A5606">
        <v>11200</v>
      </c>
      <c r="B5606">
        <v>-5</v>
      </c>
      <c r="C5606">
        <v>7</v>
      </c>
      <c r="D5606">
        <v>-1</v>
      </c>
      <c r="E5606">
        <v>1</v>
      </c>
      <c r="F5606">
        <v>2</v>
      </c>
      <c r="G5606">
        <v>0</v>
      </c>
      <c r="H5606" s="2">
        <f>H5605+$H$2*(Table1[[#This Row],[debug'[0']]]-H5605)</f>
        <v>-4.285795946380988E-2</v>
      </c>
    </row>
    <row r="5607" spans="1:8" x14ac:dyDescent="0.25">
      <c r="A5607">
        <v>11202</v>
      </c>
      <c r="B5607">
        <v>-5</v>
      </c>
      <c r="C5607">
        <v>7</v>
      </c>
      <c r="D5607">
        <v>-2</v>
      </c>
      <c r="E5607">
        <v>1</v>
      </c>
      <c r="F5607">
        <v>2</v>
      </c>
      <c r="G5607">
        <v>0</v>
      </c>
      <c r="H5607" s="2">
        <f>H5606+$H$2*(Table1[[#This Row],[debug'[0']]]-H5606)</f>
        <v>-0.51005758998429829</v>
      </c>
    </row>
    <row r="5608" spans="1:8" x14ac:dyDescent="0.25">
      <c r="A5608">
        <v>11204</v>
      </c>
      <c r="B5608">
        <v>-3</v>
      </c>
      <c r="C5608">
        <v>6</v>
      </c>
      <c r="D5608">
        <v>-3</v>
      </c>
      <c r="E5608">
        <v>1</v>
      </c>
      <c r="F5608">
        <v>2</v>
      </c>
      <c r="G5608">
        <v>0</v>
      </c>
      <c r="H5608" s="2">
        <f>H5607+$H$2*(Table1[[#This Row],[debug'[0']]]-H5607)</f>
        <v>-0.74472913347930803</v>
      </c>
    </row>
    <row r="5609" spans="1:8" x14ac:dyDescent="0.25">
      <c r="A5609">
        <v>11206</v>
      </c>
      <c r="B5609">
        <v>-1</v>
      </c>
      <c r="C5609">
        <v>6</v>
      </c>
      <c r="D5609">
        <v>-3</v>
      </c>
      <c r="E5609">
        <v>1</v>
      </c>
      <c r="F5609">
        <v>2</v>
      </c>
      <c r="G5609">
        <v>0</v>
      </c>
      <c r="H5609" s="2">
        <f>H5608+$H$2*(Table1[[#This Row],[debug'[0']]]-H5608)</f>
        <v>-0.76878784584741522</v>
      </c>
    </row>
    <row r="5610" spans="1:8" x14ac:dyDescent="0.25">
      <c r="A5610">
        <v>11208</v>
      </c>
      <c r="B5610">
        <v>-1</v>
      </c>
      <c r="C5610">
        <v>5</v>
      </c>
      <c r="D5610">
        <v>-3</v>
      </c>
      <c r="E5610">
        <v>1</v>
      </c>
      <c r="F5610">
        <v>2</v>
      </c>
      <c r="G5610">
        <v>0</v>
      </c>
      <c r="H5610" s="2">
        <f>H5609+$H$2*(Table1[[#This Row],[debug'[0']]]-H5609)</f>
        <v>-0.79057907799460814</v>
      </c>
    </row>
    <row r="5611" spans="1:8" x14ac:dyDescent="0.25">
      <c r="A5611">
        <v>11210</v>
      </c>
      <c r="B5611">
        <v>-1</v>
      </c>
      <c r="C5611">
        <v>4</v>
      </c>
      <c r="D5611">
        <v>-4</v>
      </c>
      <c r="E5611">
        <v>1</v>
      </c>
      <c r="F5611">
        <v>2</v>
      </c>
      <c r="G5611">
        <v>0</v>
      </c>
      <c r="H5611" s="2">
        <f>H5610+$H$2*(Table1[[#This Row],[debug'[0']]]-H5610)</f>
        <v>-0.81031653489701239</v>
      </c>
    </row>
    <row r="5612" spans="1:8" x14ac:dyDescent="0.25">
      <c r="A5612">
        <v>11212</v>
      </c>
      <c r="B5612">
        <v>0</v>
      </c>
      <c r="C5612">
        <v>2</v>
      </c>
      <c r="D5612">
        <v>-4</v>
      </c>
      <c r="E5612">
        <v>0</v>
      </c>
      <c r="F5612">
        <v>2</v>
      </c>
      <c r="G5612">
        <v>0</v>
      </c>
      <c r="H5612" s="2">
        <f>H5611+$H$2*(Table1[[#This Row],[debug'[0']]]-H5611)</f>
        <v>-0.73394600070356864</v>
      </c>
    </row>
    <row r="5613" spans="1:8" x14ac:dyDescent="0.25">
      <c r="A5613">
        <v>11214</v>
      </c>
      <c r="B5613">
        <v>1</v>
      </c>
      <c r="C5613">
        <v>1</v>
      </c>
      <c r="D5613">
        <v>-4</v>
      </c>
      <c r="E5613">
        <v>0</v>
      </c>
      <c r="F5613">
        <v>2</v>
      </c>
      <c r="G5613">
        <v>0</v>
      </c>
      <c r="H5613" s="2">
        <f>H5612+$H$2*(Table1[[#This Row],[debug'[0']]]-H5612)</f>
        <v>-0.57052544017761664</v>
      </c>
    </row>
    <row r="5614" spans="1:8" x14ac:dyDescent="0.25">
      <c r="A5614">
        <v>11216</v>
      </c>
      <c r="B5614">
        <v>4</v>
      </c>
      <c r="C5614">
        <v>-2</v>
      </c>
      <c r="D5614">
        <v>-1</v>
      </c>
      <c r="E5614">
        <v>1</v>
      </c>
      <c r="F5614">
        <v>2</v>
      </c>
      <c r="G5614">
        <v>0</v>
      </c>
      <c r="H5614" s="2">
        <f>H5613+$H$2*(Table1[[#This Row],[debug'[0']]]-H5613)</f>
        <v>-0.13976356580039895</v>
      </c>
    </row>
    <row r="5615" spans="1:8" x14ac:dyDescent="0.25">
      <c r="A5615">
        <v>11218</v>
      </c>
      <c r="B5615">
        <v>7</v>
      </c>
      <c r="C5615">
        <v>-2</v>
      </c>
      <c r="D5615">
        <v>2</v>
      </c>
      <c r="E5615">
        <v>1</v>
      </c>
      <c r="F5615">
        <v>2</v>
      </c>
      <c r="G5615">
        <v>0</v>
      </c>
      <c r="H5615" s="2">
        <f>H5614+$H$2*(Table1[[#This Row],[debug'[0']]]-H5614)</f>
        <v>0.53314329720019893</v>
      </c>
    </row>
    <row r="5616" spans="1:8" x14ac:dyDescent="0.25">
      <c r="A5616">
        <v>11220</v>
      </c>
      <c r="B5616">
        <v>8</v>
      </c>
      <c r="C5616">
        <v>-3</v>
      </c>
      <c r="D5616">
        <v>3</v>
      </c>
      <c r="E5616">
        <v>1</v>
      </c>
      <c r="F5616">
        <v>2</v>
      </c>
      <c r="G5616">
        <v>0</v>
      </c>
      <c r="H5616" s="2">
        <f>H5615+$H$2*(Table1[[#This Row],[debug'[0']]]-H5615)</f>
        <v>1.2368779620879056</v>
      </c>
    </row>
    <row r="5617" spans="1:8" x14ac:dyDescent="0.25">
      <c r="A5617">
        <v>11222</v>
      </c>
      <c r="B5617">
        <v>6</v>
      </c>
      <c r="C5617">
        <v>-4</v>
      </c>
      <c r="D5617">
        <v>3</v>
      </c>
      <c r="E5617">
        <v>1</v>
      </c>
      <c r="F5617">
        <v>2</v>
      </c>
      <c r="G5617">
        <v>0</v>
      </c>
      <c r="H5617" s="2">
        <f>H5616+$H$2*(Table1[[#This Row],[debug'[0']]]-H5616)</f>
        <v>1.6857916381615938</v>
      </c>
    </row>
    <row r="5618" spans="1:8" x14ac:dyDescent="0.25">
      <c r="A5618">
        <v>11224</v>
      </c>
      <c r="B5618">
        <v>5</v>
      </c>
      <c r="C5618">
        <v>-4</v>
      </c>
      <c r="D5618">
        <v>2</v>
      </c>
      <c r="E5618">
        <v>0</v>
      </c>
      <c r="F5618">
        <v>2</v>
      </c>
      <c r="G5618">
        <v>0</v>
      </c>
      <c r="H5618" s="2">
        <f>H5617+$H$2*(Table1[[#This Row],[debug'[0']]]-H5617)</f>
        <v>1.9981484174221158</v>
      </c>
    </row>
    <row r="5619" spans="1:8" x14ac:dyDescent="0.25">
      <c r="A5619">
        <v>11226</v>
      </c>
      <c r="B5619">
        <v>5</v>
      </c>
      <c r="C5619">
        <v>-3</v>
      </c>
      <c r="D5619">
        <v>3</v>
      </c>
      <c r="E5619">
        <v>1</v>
      </c>
      <c r="F5619">
        <v>2</v>
      </c>
      <c r="G5619">
        <v>0</v>
      </c>
      <c r="H5619" s="2">
        <f>H5618+$H$2*(Table1[[#This Row],[debug'[0']]]-H5618)</f>
        <v>2.281066263791923</v>
      </c>
    </row>
    <row r="5620" spans="1:8" x14ac:dyDescent="0.25">
      <c r="A5620">
        <v>11228</v>
      </c>
      <c r="B5620">
        <v>4</v>
      </c>
      <c r="C5620">
        <v>-2</v>
      </c>
      <c r="D5620">
        <v>5</v>
      </c>
      <c r="E5620">
        <v>1</v>
      </c>
      <c r="F5620">
        <v>2</v>
      </c>
      <c r="G5620">
        <v>0</v>
      </c>
      <c r="H5620" s="2">
        <f>H5619+$H$2*(Table1[[#This Row],[debug'[0']]]-H5619)</f>
        <v>2.4430719517222914</v>
      </c>
    </row>
    <row r="5621" spans="1:8" x14ac:dyDescent="0.25">
      <c r="A5621">
        <v>11230</v>
      </c>
      <c r="B5621">
        <v>3</v>
      </c>
      <c r="C5621">
        <v>-1</v>
      </c>
      <c r="D5621">
        <v>7</v>
      </c>
      <c r="E5621">
        <v>1</v>
      </c>
      <c r="F5621">
        <v>2</v>
      </c>
      <c r="G5621">
        <v>0</v>
      </c>
      <c r="H5621" s="2">
        <f>H5620+$H$2*(Table1[[#This Row],[debug'[0']]]-H5620)</f>
        <v>2.4955611836737122</v>
      </c>
    </row>
    <row r="5622" spans="1:8" x14ac:dyDescent="0.25">
      <c r="A5622">
        <v>11232</v>
      </c>
      <c r="B5622">
        <v>1</v>
      </c>
      <c r="C5622">
        <v>0</v>
      </c>
      <c r="D5622">
        <v>8</v>
      </c>
      <c r="E5622">
        <v>1</v>
      </c>
      <c r="F5622">
        <v>2</v>
      </c>
      <c r="G5622">
        <v>1</v>
      </c>
      <c r="H5622" s="2">
        <f>H5621+$H$2*(Table1[[#This Row],[debug'[0']]]-H5621)</f>
        <v>2.3546078628450107</v>
      </c>
    </row>
    <row r="5623" spans="1:8" x14ac:dyDescent="0.25">
      <c r="A5623">
        <v>11234</v>
      </c>
      <c r="B5623">
        <v>-1</v>
      </c>
      <c r="C5623">
        <v>2</v>
      </c>
      <c r="D5623">
        <v>8</v>
      </c>
      <c r="E5623">
        <v>1</v>
      </c>
      <c r="F5623">
        <v>2</v>
      </c>
      <c r="G5623">
        <v>1</v>
      </c>
      <c r="H5623" s="2">
        <f>H5622+$H$2*(Table1[[#This Row],[debug'[0']]]-H5622)</f>
        <v>2.0384435203173572</v>
      </c>
    </row>
    <row r="5624" spans="1:8" x14ac:dyDescent="0.25">
      <c r="A5624">
        <v>11236</v>
      </c>
      <c r="B5624">
        <v>-4</v>
      </c>
      <c r="C5624">
        <v>3</v>
      </c>
      <c r="D5624">
        <v>6</v>
      </c>
      <c r="E5624">
        <v>1</v>
      </c>
      <c r="F5624">
        <v>2</v>
      </c>
      <c r="G5624">
        <v>1</v>
      </c>
      <c r="H5624" s="2">
        <f>H5623+$H$2*(Table1[[#This Row],[debug'[0']]]-H5623)</f>
        <v>1.4693336262409802</v>
      </c>
    </row>
    <row r="5625" spans="1:8" x14ac:dyDescent="0.25">
      <c r="A5625">
        <v>11238</v>
      </c>
      <c r="B5625">
        <v>-4</v>
      </c>
      <c r="C5625">
        <v>4</v>
      </c>
      <c r="D5625">
        <v>3</v>
      </c>
      <c r="E5625">
        <v>1</v>
      </c>
      <c r="F5625">
        <v>2</v>
      </c>
      <c r="G5625">
        <v>0</v>
      </c>
      <c r="H5625" s="2">
        <f>H5624+$H$2*(Table1[[#This Row],[debug'[0']]]-H5624)</f>
        <v>0.95386107603407166</v>
      </c>
    </row>
    <row r="5626" spans="1:8" x14ac:dyDescent="0.25">
      <c r="A5626">
        <v>11240</v>
      </c>
      <c r="B5626">
        <v>-5</v>
      </c>
      <c r="C5626">
        <v>5</v>
      </c>
      <c r="D5626">
        <v>0</v>
      </c>
      <c r="E5626">
        <v>1</v>
      </c>
      <c r="F5626">
        <v>2</v>
      </c>
      <c r="G5626">
        <v>0</v>
      </c>
      <c r="H5626" s="2">
        <f>H5625+$H$2*(Table1[[#This Row],[debug'[0']]]-H5625)</f>
        <v>0.39272288952518597</v>
      </c>
    </row>
    <row r="5627" spans="1:8" x14ac:dyDescent="0.25">
      <c r="A5627">
        <v>11242</v>
      </c>
      <c r="B5627">
        <v>-3</v>
      </c>
      <c r="C5627">
        <v>5</v>
      </c>
      <c r="D5627">
        <v>-3</v>
      </c>
      <c r="E5627">
        <v>1</v>
      </c>
      <c r="F5627">
        <v>2</v>
      </c>
      <c r="G5627">
        <v>0</v>
      </c>
      <c r="H5627" s="2">
        <f>H5626+$H$2*(Table1[[#This Row],[debug'[0']]]-H5626)</f>
        <v>7.2966290363238206E-2</v>
      </c>
    </row>
    <row r="5628" spans="1:8" x14ac:dyDescent="0.25">
      <c r="A5628">
        <v>11244</v>
      </c>
      <c r="B5628">
        <v>-1</v>
      </c>
      <c r="C5628">
        <v>4</v>
      </c>
      <c r="D5628">
        <v>-4</v>
      </c>
      <c r="E5628">
        <v>1</v>
      </c>
      <c r="F5628">
        <v>1</v>
      </c>
      <c r="G5628">
        <v>1</v>
      </c>
      <c r="H5628" s="2">
        <f>H5627+$H$2*(Table1[[#This Row],[debug'[0']]]-H5627)</f>
        <v>-2.8158400097401046E-2</v>
      </c>
    </row>
    <row r="5629" spans="1:8" x14ac:dyDescent="0.25">
      <c r="A5629">
        <v>11246</v>
      </c>
      <c r="B5629">
        <v>1</v>
      </c>
      <c r="C5629">
        <v>3</v>
      </c>
      <c r="D5629">
        <v>-4</v>
      </c>
      <c r="E5629">
        <v>1</v>
      </c>
      <c r="F5629">
        <v>1</v>
      </c>
      <c r="G5629">
        <v>1</v>
      </c>
      <c r="H5629" s="2">
        <f>H5628+$H$2*(Table1[[#This Row],[debug'[0']]]-H5628)</f>
        <v>6.8743246196777866E-2</v>
      </c>
    </row>
    <row r="5630" spans="1:8" x14ac:dyDescent="0.25">
      <c r="A5630">
        <v>11248</v>
      </c>
      <c r="B5630">
        <v>1</v>
      </c>
      <c r="C5630">
        <v>3</v>
      </c>
      <c r="D5630">
        <v>-5</v>
      </c>
      <c r="E5630">
        <v>1</v>
      </c>
      <c r="F5630">
        <v>1</v>
      </c>
      <c r="G5630">
        <v>1</v>
      </c>
      <c r="H5630" s="2">
        <f>H5629+$H$2*(Table1[[#This Row],[debug'[0']]]-H5629)</f>
        <v>0.15651212748740029</v>
      </c>
    </row>
    <row r="5631" spans="1:8" x14ac:dyDescent="0.25">
      <c r="A5631">
        <v>11250</v>
      </c>
      <c r="B5631">
        <v>2</v>
      </c>
      <c r="C5631">
        <v>2</v>
      </c>
      <c r="D5631">
        <v>-5</v>
      </c>
      <c r="E5631">
        <v>1</v>
      </c>
      <c r="F5631">
        <v>1</v>
      </c>
      <c r="G5631">
        <v>1</v>
      </c>
      <c r="H5631" s="2">
        <f>H5630+$H$2*(Table1[[#This Row],[debug'[0']]]-H5630)</f>
        <v>0.3302567662054241</v>
      </c>
    </row>
    <row r="5632" spans="1:8" x14ac:dyDescent="0.25">
      <c r="A5632">
        <v>11252</v>
      </c>
      <c r="B5632">
        <v>1</v>
      </c>
      <c r="C5632">
        <v>1</v>
      </c>
      <c r="D5632">
        <v>-5</v>
      </c>
      <c r="E5632">
        <v>1</v>
      </c>
      <c r="F5632">
        <v>1</v>
      </c>
      <c r="G5632">
        <v>1</v>
      </c>
      <c r="H5632" s="2">
        <f>H5631+$H$2*(Table1[[#This Row],[debug'[0']]]-H5631)</f>
        <v>0.39337857889783945</v>
      </c>
    </row>
    <row r="5633" spans="1:8" x14ac:dyDescent="0.25">
      <c r="A5633">
        <v>11254</v>
      </c>
      <c r="B5633">
        <v>2</v>
      </c>
      <c r="C5633">
        <v>0</v>
      </c>
      <c r="D5633">
        <v>-5</v>
      </c>
      <c r="E5633">
        <v>1</v>
      </c>
      <c r="F5633">
        <v>1</v>
      </c>
      <c r="G5633">
        <v>1</v>
      </c>
      <c r="H5633" s="2">
        <f>H5632+$H$2*(Table1[[#This Row],[debug'[0']]]-H5632)</f>
        <v>0.54479908050687564</v>
      </c>
    </row>
    <row r="5634" spans="1:8" x14ac:dyDescent="0.25">
      <c r="A5634">
        <v>11256</v>
      </c>
      <c r="B5634">
        <v>5</v>
      </c>
      <c r="C5634">
        <v>-1</v>
      </c>
      <c r="D5634">
        <v>-3</v>
      </c>
      <c r="E5634">
        <v>1</v>
      </c>
      <c r="F5634">
        <v>1</v>
      </c>
      <c r="G5634">
        <v>1</v>
      </c>
      <c r="H5634" s="2">
        <f>H5633+$H$2*(Table1[[#This Row],[debug'[0']]]-H5633)</f>
        <v>0.96469187487525843</v>
      </c>
    </row>
    <row r="5635" spans="1:8" x14ac:dyDescent="0.25">
      <c r="A5635">
        <v>11258</v>
      </c>
      <c r="B5635">
        <v>6</v>
      </c>
      <c r="C5635">
        <v>-1</v>
      </c>
      <c r="D5635">
        <v>0</v>
      </c>
      <c r="E5635">
        <v>1</v>
      </c>
      <c r="F5635">
        <v>1</v>
      </c>
      <c r="G5635">
        <v>1</v>
      </c>
      <c r="H5635" s="2">
        <f>H5634+$H$2*(Table1[[#This Row],[debug'[0']]]-H5634)</f>
        <v>1.4392584853088448</v>
      </c>
    </row>
    <row r="5636" spans="1:8" x14ac:dyDescent="0.25">
      <c r="A5636">
        <v>11260</v>
      </c>
      <c r="B5636">
        <v>8</v>
      </c>
      <c r="C5636">
        <v>-2</v>
      </c>
      <c r="D5636">
        <v>4</v>
      </c>
      <c r="E5636">
        <v>2</v>
      </c>
      <c r="F5636">
        <v>1</v>
      </c>
      <c r="G5636">
        <v>1</v>
      </c>
      <c r="H5636" s="2">
        <f>H5635+$H$2*(Table1[[#This Row],[debug'[0']]]-H5635)</f>
        <v>2.0575938056485041</v>
      </c>
    </row>
    <row r="5637" spans="1:8" x14ac:dyDescent="0.25">
      <c r="A5637">
        <v>11262</v>
      </c>
      <c r="B5637">
        <v>8</v>
      </c>
      <c r="C5637">
        <v>-3</v>
      </c>
      <c r="D5637">
        <v>5</v>
      </c>
      <c r="E5637">
        <v>2</v>
      </c>
      <c r="F5637">
        <v>1</v>
      </c>
      <c r="G5637">
        <v>1</v>
      </c>
      <c r="H5637" s="2">
        <f>H5636+$H$2*(Table1[[#This Row],[debug'[0']]]-H5636)</f>
        <v>2.6176523949931383</v>
      </c>
    </row>
    <row r="5638" spans="1:8" x14ac:dyDescent="0.25">
      <c r="A5638">
        <v>11264</v>
      </c>
      <c r="B5638">
        <v>7</v>
      </c>
      <c r="C5638">
        <v>-3</v>
      </c>
      <c r="D5638">
        <v>5</v>
      </c>
      <c r="E5638">
        <v>1</v>
      </c>
      <c r="F5638">
        <v>1</v>
      </c>
      <c r="G5638">
        <v>1</v>
      </c>
      <c r="H5638" s="2">
        <f>H5637+$H$2*(Table1[[#This Row],[debug'[0']]]-H5637)</f>
        <v>3.0306789262341298</v>
      </c>
    </row>
    <row r="5639" spans="1:8" x14ac:dyDescent="0.25">
      <c r="A5639">
        <v>11266</v>
      </c>
      <c r="B5639">
        <v>6</v>
      </c>
      <c r="C5639">
        <v>-2</v>
      </c>
      <c r="D5639">
        <v>5</v>
      </c>
      <c r="E5639">
        <v>1</v>
      </c>
      <c r="F5639">
        <v>1</v>
      </c>
      <c r="G5639">
        <v>1</v>
      </c>
      <c r="H5639" s="2">
        <f>H5638+$H$2*(Table1[[#This Row],[debug'[0']]]-H5638)</f>
        <v>3.3105308443788961</v>
      </c>
    </row>
    <row r="5640" spans="1:8" x14ac:dyDescent="0.25">
      <c r="A5640">
        <v>11268</v>
      </c>
      <c r="B5640">
        <v>4</v>
      </c>
      <c r="C5640">
        <v>0</v>
      </c>
      <c r="D5640">
        <v>6</v>
      </c>
      <c r="E5640">
        <v>2</v>
      </c>
      <c r="F5640">
        <v>1</v>
      </c>
      <c r="G5640">
        <v>1</v>
      </c>
      <c r="H5640" s="2">
        <f>H5639+$H$2*(Table1[[#This Row],[debug'[0']]]-H5639)</f>
        <v>3.3755117814041768</v>
      </c>
    </row>
    <row r="5641" spans="1:8" x14ac:dyDescent="0.25">
      <c r="A5641">
        <v>11270</v>
      </c>
      <c r="B5641">
        <v>4</v>
      </c>
      <c r="C5641">
        <v>0</v>
      </c>
      <c r="D5641">
        <v>9</v>
      </c>
      <c r="E5641">
        <v>2</v>
      </c>
      <c r="F5641">
        <v>1</v>
      </c>
      <c r="G5641">
        <v>1</v>
      </c>
      <c r="H5641" s="2">
        <f>H5640+$H$2*(Table1[[#This Row],[debug'[0']]]-H5640)</f>
        <v>3.4343684093979974</v>
      </c>
    </row>
    <row r="5642" spans="1:8" x14ac:dyDescent="0.25">
      <c r="A5642">
        <v>11272</v>
      </c>
      <c r="B5642">
        <v>3</v>
      </c>
      <c r="C5642">
        <v>0</v>
      </c>
      <c r="D5642">
        <v>10</v>
      </c>
      <c r="E5642">
        <v>2</v>
      </c>
      <c r="F5642">
        <v>1</v>
      </c>
      <c r="G5642">
        <v>1</v>
      </c>
      <c r="H5642" s="2">
        <f>H5641+$H$2*(Table1[[#This Row],[debug'[0']]]-H5641)</f>
        <v>3.3934301512805103</v>
      </c>
    </row>
    <row r="5643" spans="1:8" x14ac:dyDescent="0.25">
      <c r="A5643">
        <v>11274</v>
      </c>
      <c r="B5643">
        <v>1</v>
      </c>
      <c r="C5643">
        <v>1</v>
      </c>
      <c r="D5643">
        <v>9</v>
      </c>
      <c r="E5643">
        <v>2</v>
      </c>
      <c r="F5643">
        <v>1</v>
      </c>
      <c r="G5643">
        <v>1</v>
      </c>
      <c r="H5643" s="2">
        <f>H5642+$H$2*(Table1[[#This Row],[debug'[0']]]-H5642)</f>
        <v>3.1678546738762154</v>
      </c>
    </row>
    <row r="5644" spans="1:8" x14ac:dyDescent="0.25">
      <c r="A5644">
        <v>11276</v>
      </c>
      <c r="B5644">
        <v>-1</v>
      </c>
      <c r="C5644">
        <v>1</v>
      </c>
      <c r="D5644">
        <v>7</v>
      </c>
      <c r="E5644">
        <v>2</v>
      </c>
      <c r="F5644">
        <v>1</v>
      </c>
      <c r="G5644">
        <v>1</v>
      </c>
      <c r="H5644" s="2">
        <f>H5643+$H$2*(Table1[[#This Row],[debug'[0']]]-H5643)</f>
        <v>2.7750436251358335</v>
      </c>
    </row>
    <row r="5645" spans="1:8" x14ac:dyDescent="0.25">
      <c r="A5645">
        <v>11278</v>
      </c>
      <c r="B5645">
        <v>-2</v>
      </c>
      <c r="C5645">
        <v>2</v>
      </c>
      <c r="D5645">
        <v>4</v>
      </c>
      <c r="E5645">
        <v>2</v>
      </c>
      <c r="F5645">
        <v>1</v>
      </c>
      <c r="G5645">
        <v>1</v>
      </c>
      <c r="H5645" s="2">
        <f>H5644+$H$2*(Table1[[#This Row],[debug'[0']]]-H5644)</f>
        <v>2.3250063659369085</v>
      </c>
    </row>
    <row r="5646" spans="1:8" x14ac:dyDescent="0.25">
      <c r="A5646">
        <v>11280</v>
      </c>
      <c r="B5646">
        <v>-2</v>
      </c>
      <c r="C5646">
        <v>3</v>
      </c>
      <c r="D5646">
        <v>1</v>
      </c>
      <c r="E5646">
        <v>2</v>
      </c>
      <c r="F5646">
        <v>1</v>
      </c>
      <c r="G5646">
        <v>1</v>
      </c>
      <c r="H5646" s="2">
        <f>H5645+$H$2*(Table1[[#This Row],[debug'[0']]]-H5645)</f>
        <v>1.9173841191582142</v>
      </c>
    </row>
    <row r="5647" spans="1:8" x14ac:dyDescent="0.25">
      <c r="A5647">
        <v>11282</v>
      </c>
      <c r="B5647">
        <v>-2</v>
      </c>
      <c r="C5647">
        <v>4</v>
      </c>
      <c r="D5647">
        <v>-2</v>
      </c>
      <c r="E5647">
        <v>2</v>
      </c>
      <c r="F5647">
        <v>1</v>
      </c>
      <c r="G5647">
        <v>1</v>
      </c>
      <c r="H5647" s="2">
        <f>H5646+$H$2*(Table1[[#This Row],[debug'[0']]]-H5646)</f>
        <v>1.5481793640571111</v>
      </c>
    </row>
    <row r="5648" spans="1:8" x14ac:dyDescent="0.25">
      <c r="A5648">
        <v>11284</v>
      </c>
      <c r="B5648">
        <v>-1</v>
      </c>
      <c r="C5648">
        <v>4</v>
      </c>
      <c r="D5648">
        <v>-5</v>
      </c>
      <c r="E5648">
        <v>2</v>
      </c>
      <c r="F5648">
        <v>1</v>
      </c>
      <c r="G5648">
        <v>1</v>
      </c>
      <c r="H5648" s="2">
        <f>H5647+$H$2*(Table1[[#This Row],[debug'[0']]]-H5647)</f>
        <v>1.3080191169525832</v>
      </c>
    </row>
    <row r="5649" spans="1:8" x14ac:dyDescent="0.25">
      <c r="A5649">
        <v>11286</v>
      </c>
      <c r="B5649">
        <v>0</v>
      </c>
      <c r="C5649">
        <v>4</v>
      </c>
      <c r="D5649">
        <v>-6</v>
      </c>
      <c r="E5649">
        <v>2</v>
      </c>
      <c r="F5649">
        <v>1</v>
      </c>
      <c r="G5649">
        <v>1</v>
      </c>
      <c r="H5649" s="2">
        <f>H5648+$H$2*(Table1[[#This Row],[debug'[0']]]-H5648)</f>
        <v>1.1847412194953859</v>
      </c>
    </row>
    <row r="5650" spans="1:8" x14ac:dyDescent="0.25">
      <c r="A5650">
        <v>11288</v>
      </c>
      <c r="B5650">
        <v>1</v>
      </c>
      <c r="C5650">
        <v>3</v>
      </c>
      <c r="D5650">
        <v>-7</v>
      </c>
      <c r="E5650">
        <v>2</v>
      </c>
      <c r="F5650">
        <v>1</v>
      </c>
      <c r="G5650">
        <v>1</v>
      </c>
      <c r="H5650" s="2">
        <f>H5649+$H$2*(Table1[[#This Row],[debug'[0']]]-H5649)</f>
        <v>1.1673297697559282</v>
      </c>
    </row>
    <row r="5651" spans="1:8" x14ac:dyDescent="0.25">
      <c r="A5651">
        <v>11290</v>
      </c>
      <c r="B5651">
        <v>1</v>
      </c>
      <c r="C5651">
        <v>2</v>
      </c>
      <c r="D5651">
        <v>-7</v>
      </c>
      <c r="E5651">
        <v>2</v>
      </c>
      <c r="F5651">
        <v>1</v>
      </c>
      <c r="G5651">
        <v>1</v>
      </c>
      <c r="H5651" s="2">
        <f>H5650+$H$2*(Table1[[#This Row],[debug'[0']]]-H5650)</f>
        <v>1.1515593104941653</v>
      </c>
    </row>
    <row r="5652" spans="1:8" x14ac:dyDescent="0.25">
      <c r="A5652">
        <v>11292</v>
      </c>
      <c r="B5652">
        <v>2</v>
      </c>
      <c r="C5652">
        <v>2</v>
      </c>
      <c r="D5652">
        <v>-6</v>
      </c>
      <c r="E5652">
        <v>2</v>
      </c>
      <c r="F5652">
        <v>1</v>
      </c>
      <c r="G5652">
        <v>1</v>
      </c>
      <c r="H5652" s="2">
        <f>H5651+$H$2*(Table1[[#This Row],[debug'[0']]]-H5651)</f>
        <v>1.2315229616089109</v>
      </c>
    </row>
    <row r="5653" spans="1:8" x14ac:dyDescent="0.25">
      <c r="A5653">
        <v>11294</v>
      </c>
      <c r="B5653">
        <v>4</v>
      </c>
      <c r="C5653">
        <v>2</v>
      </c>
      <c r="D5653">
        <v>-5</v>
      </c>
      <c r="E5653">
        <v>2</v>
      </c>
      <c r="F5653">
        <v>1</v>
      </c>
      <c r="G5653">
        <v>1</v>
      </c>
      <c r="H5653" s="2">
        <f>H5652+$H$2*(Table1[[#This Row],[debug'[0']]]-H5652)</f>
        <v>1.4924457753721552</v>
      </c>
    </row>
    <row r="5654" spans="1:8" x14ac:dyDescent="0.25">
      <c r="A5654">
        <v>11296</v>
      </c>
      <c r="B5654">
        <v>6</v>
      </c>
      <c r="C5654">
        <v>2</v>
      </c>
      <c r="D5654">
        <v>-3</v>
      </c>
      <c r="E5654">
        <v>2</v>
      </c>
      <c r="F5654">
        <v>1</v>
      </c>
      <c r="G5654">
        <v>1</v>
      </c>
      <c r="H5654" s="2">
        <f>H5653+$H$2*(Table1[[#This Row],[debug'[0']]]-H5653)</f>
        <v>1.9172727525046094</v>
      </c>
    </row>
    <row r="5655" spans="1:8" x14ac:dyDescent="0.25">
      <c r="A5655">
        <v>11298</v>
      </c>
      <c r="B5655">
        <v>8</v>
      </c>
      <c r="C5655">
        <v>2</v>
      </c>
      <c r="D5655">
        <v>1</v>
      </c>
      <c r="E5655">
        <v>3</v>
      </c>
      <c r="F5655">
        <v>1</v>
      </c>
      <c r="G5655">
        <v>1</v>
      </c>
      <c r="H5655" s="2">
        <f>H5654+$H$2*(Table1[[#This Row],[debug'[0']]]-H5654)</f>
        <v>2.4905562895402689</v>
      </c>
    </row>
    <row r="5656" spans="1:8" x14ac:dyDescent="0.25">
      <c r="A5656">
        <v>11300</v>
      </c>
      <c r="B5656">
        <v>7</v>
      </c>
      <c r="C5656">
        <v>1</v>
      </c>
      <c r="D5656">
        <v>3</v>
      </c>
      <c r="E5656">
        <v>2</v>
      </c>
      <c r="F5656">
        <v>1</v>
      </c>
      <c r="G5656">
        <v>1</v>
      </c>
      <c r="H5656" s="2">
        <f>H5655+$H$2*(Table1[[#This Row],[debug'[0']]]-H5655)</f>
        <v>2.9155613465169785</v>
      </c>
    </row>
    <row r="5657" spans="1:8" x14ac:dyDescent="0.25">
      <c r="A5657">
        <v>11302</v>
      </c>
      <c r="B5657">
        <v>8</v>
      </c>
      <c r="C5657">
        <v>-1</v>
      </c>
      <c r="D5657">
        <v>4</v>
      </c>
      <c r="E5657">
        <v>3</v>
      </c>
      <c r="F5657">
        <v>1</v>
      </c>
      <c r="G5657">
        <v>1</v>
      </c>
      <c r="H5657" s="2">
        <f>H5656+$H$2*(Table1[[#This Row],[debug'[0']]]-H5656)</f>
        <v>3.3947584001592856</v>
      </c>
    </row>
    <row r="5658" spans="1:8" x14ac:dyDescent="0.25">
      <c r="A5658">
        <v>11304</v>
      </c>
      <c r="B5658">
        <v>6</v>
      </c>
      <c r="C5658">
        <v>-2</v>
      </c>
      <c r="D5658">
        <v>5</v>
      </c>
      <c r="E5658">
        <v>2</v>
      </c>
      <c r="F5658">
        <v>1</v>
      </c>
      <c r="G5658">
        <v>1</v>
      </c>
      <c r="H5658" s="2">
        <f>H5657+$H$2*(Table1[[#This Row],[debug'[0']]]-H5657)</f>
        <v>3.6402966362858686</v>
      </c>
    </row>
    <row r="5659" spans="1:8" x14ac:dyDescent="0.25">
      <c r="A5659">
        <v>11306</v>
      </c>
      <c r="B5659">
        <v>7</v>
      </c>
      <c r="C5659">
        <v>-1</v>
      </c>
      <c r="D5659">
        <v>5</v>
      </c>
      <c r="E5659">
        <v>3</v>
      </c>
      <c r="F5659">
        <v>1</v>
      </c>
      <c r="G5659">
        <v>1</v>
      </c>
      <c r="H5659" s="2">
        <f>H5658+$H$2*(Table1[[#This Row],[debug'[0']]]-H5658)</f>
        <v>3.9569412184564254</v>
      </c>
    </row>
    <row r="5660" spans="1:8" x14ac:dyDescent="0.25">
      <c r="A5660">
        <v>11308</v>
      </c>
      <c r="B5660">
        <v>6</v>
      </c>
      <c r="C5660">
        <v>-1</v>
      </c>
      <c r="D5660">
        <v>6</v>
      </c>
      <c r="E5660">
        <v>3</v>
      </c>
      <c r="F5660">
        <v>1</v>
      </c>
      <c r="G5660">
        <v>1</v>
      </c>
      <c r="H5660" s="2">
        <f>H5659+$H$2*(Table1[[#This Row],[debug'[0']]]-H5659)</f>
        <v>4.1494949722249075</v>
      </c>
    </row>
    <row r="5661" spans="1:8" x14ac:dyDescent="0.25">
      <c r="A5661">
        <v>11310</v>
      </c>
      <c r="B5661">
        <v>7</v>
      </c>
      <c r="C5661">
        <v>-2</v>
      </c>
      <c r="D5661">
        <v>6</v>
      </c>
      <c r="E5661">
        <v>3</v>
      </c>
      <c r="F5661">
        <v>1</v>
      </c>
      <c r="G5661">
        <v>1</v>
      </c>
      <c r="H5661" s="2">
        <f>H5660+$H$2*(Table1[[#This Row],[debug'[0']]]-H5660)</f>
        <v>4.4181487418532779</v>
      </c>
    </row>
    <row r="5662" spans="1:8" x14ac:dyDescent="0.25">
      <c r="A5662">
        <v>11312</v>
      </c>
      <c r="B5662">
        <v>5</v>
      </c>
      <c r="C5662">
        <v>-1</v>
      </c>
      <c r="D5662">
        <v>8</v>
      </c>
      <c r="E5662">
        <v>3</v>
      </c>
      <c r="F5662">
        <v>1</v>
      </c>
      <c r="G5662">
        <v>1</v>
      </c>
      <c r="H5662" s="2">
        <f>H5661+$H$2*(Table1[[#This Row],[debug'[0']]]-H5661)</f>
        <v>4.4729869309955497</v>
      </c>
    </row>
    <row r="5663" spans="1:8" x14ac:dyDescent="0.25">
      <c r="A5663">
        <v>11314</v>
      </c>
      <c r="B5663">
        <v>4</v>
      </c>
      <c r="C5663">
        <v>-2</v>
      </c>
      <c r="D5663">
        <v>7</v>
      </c>
      <c r="E5663">
        <v>3</v>
      </c>
      <c r="F5663">
        <v>1</v>
      </c>
      <c r="G5663">
        <v>1</v>
      </c>
      <c r="H5663" s="2">
        <f>H5662+$H$2*(Table1[[#This Row],[debug'[0']]]-H5662)</f>
        <v>4.4284089629657615</v>
      </c>
    </row>
    <row r="5664" spans="1:8" x14ac:dyDescent="0.25">
      <c r="A5664">
        <v>11316</v>
      </c>
      <c r="B5664">
        <v>2</v>
      </c>
      <c r="C5664">
        <v>-3</v>
      </c>
      <c r="D5664">
        <v>6</v>
      </c>
      <c r="E5664">
        <v>3</v>
      </c>
      <c r="F5664">
        <v>1</v>
      </c>
      <c r="G5664">
        <v>1</v>
      </c>
      <c r="H5664" s="2">
        <f>H5663+$H$2*(Table1[[#This Row],[debug'[0']]]-H5663)</f>
        <v>4.1995368102268165</v>
      </c>
    </row>
    <row r="5665" spans="1:8" x14ac:dyDescent="0.25">
      <c r="A5665">
        <v>11318</v>
      </c>
      <c r="B5665">
        <v>0</v>
      </c>
      <c r="C5665">
        <v>-4</v>
      </c>
      <c r="D5665">
        <v>4</v>
      </c>
      <c r="E5665">
        <v>3</v>
      </c>
      <c r="F5665">
        <v>1</v>
      </c>
      <c r="G5665">
        <v>1</v>
      </c>
      <c r="H5665" s="2">
        <f>H5664+$H$2*(Table1[[#This Row],[debug'[0']]]-H5664)</f>
        <v>3.8037397904821622</v>
      </c>
    </row>
    <row r="5666" spans="1:8" x14ac:dyDescent="0.25">
      <c r="A5666">
        <v>11320</v>
      </c>
      <c r="B5666">
        <v>0</v>
      </c>
      <c r="C5666">
        <v>-2</v>
      </c>
      <c r="D5666">
        <v>1</v>
      </c>
      <c r="E5666">
        <v>3</v>
      </c>
      <c r="F5666">
        <v>1</v>
      </c>
      <c r="G5666">
        <v>1</v>
      </c>
      <c r="H5666" s="2">
        <f>H5665+$H$2*(Table1[[#This Row],[debug'[0']]]-H5665)</f>
        <v>3.4452457610237839</v>
      </c>
    </row>
    <row r="5667" spans="1:8" x14ac:dyDescent="0.25">
      <c r="A5667">
        <v>11322</v>
      </c>
      <c r="B5667">
        <v>1</v>
      </c>
      <c r="C5667">
        <v>-2</v>
      </c>
      <c r="D5667">
        <v>-1</v>
      </c>
      <c r="E5667">
        <v>3</v>
      </c>
      <c r="F5667">
        <v>1</v>
      </c>
      <c r="G5667">
        <v>1</v>
      </c>
      <c r="H5667" s="2">
        <f>H5666+$H$2*(Table1[[#This Row],[debug'[0']]]-H5666)</f>
        <v>3.2147867774521668</v>
      </c>
    </row>
    <row r="5668" spans="1:8" x14ac:dyDescent="0.25">
      <c r="A5668">
        <v>11324</v>
      </c>
      <c r="B5668">
        <v>2</v>
      </c>
      <c r="C5668">
        <v>0</v>
      </c>
      <c r="D5668">
        <v>-3</v>
      </c>
      <c r="E5668">
        <v>3</v>
      </c>
      <c r="F5668">
        <v>1</v>
      </c>
      <c r="G5668">
        <v>1</v>
      </c>
      <c r="H5668" s="2">
        <f>H5667+$H$2*(Table1[[#This Row],[debug'[0']]]-H5667)</f>
        <v>3.1002958209805143</v>
      </c>
    </row>
    <row r="5669" spans="1:8" x14ac:dyDescent="0.25">
      <c r="A5669">
        <v>11326</v>
      </c>
      <c r="B5669">
        <v>4</v>
      </c>
      <c r="C5669">
        <v>1</v>
      </c>
      <c r="D5669">
        <v>-5</v>
      </c>
      <c r="E5669">
        <v>4</v>
      </c>
      <c r="F5669">
        <v>1</v>
      </c>
      <c r="G5669">
        <v>1</v>
      </c>
      <c r="H5669" s="2">
        <f>H5668+$H$2*(Table1[[#This Row],[debug'[0']]]-H5668)</f>
        <v>3.1850909421568638</v>
      </c>
    </row>
    <row r="5670" spans="1:8" x14ac:dyDescent="0.25">
      <c r="A5670">
        <v>11328</v>
      </c>
      <c r="B5670">
        <v>5</v>
      </c>
      <c r="C5670">
        <v>2</v>
      </c>
      <c r="D5670">
        <v>-5</v>
      </c>
      <c r="E5670">
        <v>4</v>
      </c>
      <c r="F5670">
        <v>1</v>
      </c>
      <c r="G5670">
        <v>1</v>
      </c>
      <c r="H5670" s="2">
        <f>H5669+$H$2*(Table1[[#This Row],[debug'[0']]]-H5669)</f>
        <v>3.3561420910484707</v>
      </c>
    </row>
    <row r="5671" spans="1:8" x14ac:dyDescent="0.25">
      <c r="A5671">
        <v>11330</v>
      </c>
      <c r="B5671">
        <v>5</v>
      </c>
      <c r="C5671">
        <v>1</v>
      </c>
      <c r="D5671">
        <v>-5</v>
      </c>
      <c r="E5671">
        <v>4</v>
      </c>
      <c r="F5671">
        <v>0</v>
      </c>
      <c r="G5671">
        <v>1</v>
      </c>
      <c r="H5671" s="2">
        <f>H5670+$H$2*(Table1[[#This Row],[debug'[0']]]-H5670)</f>
        <v>3.5110720489576988</v>
      </c>
    </row>
    <row r="5672" spans="1:8" x14ac:dyDescent="0.25">
      <c r="A5672">
        <v>11332</v>
      </c>
      <c r="B5672">
        <v>5</v>
      </c>
      <c r="C5672">
        <v>1</v>
      </c>
      <c r="D5672">
        <v>-4</v>
      </c>
      <c r="E5672">
        <v>4</v>
      </c>
      <c r="F5672">
        <v>0</v>
      </c>
      <c r="G5672">
        <v>1</v>
      </c>
      <c r="H5672" s="2">
        <f>H5671+$H$2*(Table1[[#This Row],[debug'[0']]]-H5671)</f>
        <v>3.6514002023392687</v>
      </c>
    </row>
    <row r="5673" spans="1:8" x14ac:dyDescent="0.25">
      <c r="A5673">
        <v>11334</v>
      </c>
      <c r="B5673">
        <v>7</v>
      </c>
      <c r="C5673">
        <v>3</v>
      </c>
      <c r="D5673">
        <v>-4</v>
      </c>
      <c r="E5673">
        <v>4</v>
      </c>
      <c r="F5673">
        <v>0</v>
      </c>
      <c r="G5673">
        <v>1</v>
      </c>
      <c r="H5673" s="2">
        <f>H5672+$H$2*(Table1[[#This Row],[debug'[0']]]-H5672)</f>
        <v>3.9669982980635652</v>
      </c>
    </row>
    <row r="5674" spans="1:8" x14ac:dyDescent="0.25">
      <c r="A5674">
        <v>11336</v>
      </c>
      <c r="B5674">
        <v>10</v>
      </c>
      <c r="C5674">
        <v>2</v>
      </c>
      <c r="D5674">
        <v>-2</v>
      </c>
      <c r="E5674">
        <v>4</v>
      </c>
      <c r="F5674">
        <v>0</v>
      </c>
      <c r="G5674">
        <v>1</v>
      </c>
      <c r="H5674" s="2">
        <f>H5673+$H$2*(Table1[[#This Row],[debug'[0']]]-H5673)</f>
        <v>4.5355953128405115</v>
      </c>
    </row>
    <row r="5675" spans="1:8" x14ac:dyDescent="0.25">
      <c r="A5675">
        <v>11338</v>
      </c>
      <c r="B5675">
        <v>10</v>
      </c>
      <c r="C5675">
        <v>2</v>
      </c>
      <c r="D5675">
        <v>-1</v>
      </c>
      <c r="E5675">
        <v>4</v>
      </c>
      <c r="F5675">
        <v>0</v>
      </c>
      <c r="G5675">
        <v>1</v>
      </c>
      <c r="H5675" s="2">
        <f>H5674+$H$2*(Table1[[#This Row],[debug'[0']]]-H5674)</f>
        <v>5.0506033214831678</v>
      </c>
    </row>
    <row r="5676" spans="1:8" x14ac:dyDescent="0.25">
      <c r="A5676">
        <v>11340</v>
      </c>
      <c r="B5676">
        <v>12</v>
      </c>
      <c r="C5676">
        <v>1</v>
      </c>
      <c r="D5676">
        <v>3</v>
      </c>
      <c r="E5676">
        <v>5</v>
      </c>
      <c r="F5676">
        <v>0</v>
      </c>
      <c r="G5676">
        <v>1</v>
      </c>
      <c r="H5676" s="2">
        <f>H5675+$H$2*(Table1[[#This Row],[debug'[0']]]-H5675)</f>
        <v>5.7055685280464612</v>
      </c>
    </row>
    <row r="5677" spans="1:8" x14ac:dyDescent="0.25">
      <c r="A5677">
        <v>11342</v>
      </c>
      <c r="B5677">
        <v>11</v>
      </c>
      <c r="C5677">
        <v>-1</v>
      </c>
      <c r="D5677">
        <v>4</v>
      </c>
      <c r="E5677">
        <v>5</v>
      </c>
      <c r="F5677">
        <v>0</v>
      </c>
      <c r="G5677">
        <v>1</v>
      </c>
      <c r="H5677" s="2">
        <f>H5676+$H$2*(Table1[[#This Row],[debug'[0']]]-H5676)</f>
        <v>6.2045569385631758</v>
      </c>
    </row>
    <row r="5678" spans="1:8" x14ac:dyDescent="0.25">
      <c r="A5678">
        <v>11344</v>
      </c>
      <c r="B5678">
        <v>10</v>
      </c>
      <c r="C5678">
        <v>-2</v>
      </c>
      <c r="D5678">
        <v>6</v>
      </c>
      <c r="E5678">
        <v>5</v>
      </c>
      <c r="F5678">
        <v>0</v>
      </c>
      <c r="G5678">
        <v>1</v>
      </c>
      <c r="H5678" s="2">
        <f>H5677+$H$2*(Table1[[#This Row],[debug'[0']]]-H5677)</f>
        <v>6.5622690197310245</v>
      </c>
    </row>
    <row r="5679" spans="1:8" x14ac:dyDescent="0.25">
      <c r="A5679">
        <v>11346</v>
      </c>
      <c r="B5679">
        <v>7</v>
      </c>
      <c r="C5679">
        <v>-3</v>
      </c>
      <c r="D5679">
        <v>7</v>
      </c>
      <c r="E5679">
        <v>5</v>
      </c>
      <c r="F5679">
        <v>0</v>
      </c>
      <c r="G5679">
        <v>1</v>
      </c>
      <c r="H5679" s="2">
        <f>H5678+$H$2*(Table1[[#This Row],[debug'[0']]]-H5678)</f>
        <v>6.6035241926868746</v>
      </c>
    </row>
    <row r="5680" spans="1:8" x14ac:dyDescent="0.25">
      <c r="A5680">
        <v>11348</v>
      </c>
      <c r="B5680">
        <v>6</v>
      </c>
      <c r="C5680">
        <v>-5</v>
      </c>
      <c r="D5680">
        <v>8</v>
      </c>
      <c r="E5680">
        <v>5</v>
      </c>
      <c r="F5680">
        <v>0</v>
      </c>
      <c r="G5680">
        <v>1</v>
      </c>
      <c r="H5680" s="2">
        <f>H5679+$H$2*(Table1[[#This Row],[debug'[0']]]-H5679)</f>
        <v>6.5466433775866104</v>
      </c>
    </row>
    <row r="5681" spans="1:8" x14ac:dyDescent="0.25">
      <c r="A5681">
        <v>11350</v>
      </c>
      <c r="B5681">
        <v>5</v>
      </c>
      <c r="C5681">
        <v>-6</v>
      </c>
      <c r="D5681">
        <v>9</v>
      </c>
      <c r="E5681">
        <v>5</v>
      </c>
      <c r="F5681">
        <v>-1</v>
      </c>
      <c r="G5681">
        <v>1</v>
      </c>
      <c r="H5681" s="2">
        <f>H5680+$H$2*(Table1[[#This Row],[debug'[0']]]-H5680)</f>
        <v>6.4008756734041281</v>
      </c>
    </row>
    <row r="5682" spans="1:8" x14ac:dyDescent="0.25">
      <c r="A5682">
        <v>11352</v>
      </c>
      <c r="B5682">
        <v>6</v>
      </c>
      <c r="C5682">
        <v>-7</v>
      </c>
      <c r="D5682">
        <v>10</v>
      </c>
      <c r="E5682">
        <v>5</v>
      </c>
      <c r="F5682">
        <v>-1</v>
      </c>
      <c r="G5682">
        <v>1</v>
      </c>
      <c r="H5682" s="2">
        <f>H5681+$H$2*(Table1[[#This Row],[debug'[0']]]-H5681)</f>
        <v>6.3630940312870496</v>
      </c>
    </row>
    <row r="5683" spans="1:8" x14ac:dyDescent="0.25">
      <c r="A5683">
        <v>11354</v>
      </c>
      <c r="B5683">
        <v>6</v>
      </c>
      <c r="C5683">
        <v>-8</v>
      </c>
      <c r="D5683">
        <v>9</v>
      </c>
      <c r="E5683">
        <v>6</v>
      </c>
      <c r="F5683">
        <v>-1</v>
      </c>
      <c r="G5683">
        <v>2</v>
      </c>
      <c r="H5683" s="2">
        <f>H5682+$H$2*(Table1[[#This Row],[debug'[0']]]-H5682)</f>
        <v>6.3288732250494384</v>
      </c>
    </row>
    <row r="5684" spans="1:8" x14ac:dyDescent="0.25">
      <c r="A5684">
        <v>11356</v>
      </c>
      <c r="B5684">
        <v>5</v>
      </c>
      <c r="C5684">
        <v>-9</v>
      </c>
      <c r="D5684">
        <v>8</v>
      </c>
      <c r="E5684">
        <v>6</v>
      </c>
      <c r="F5684">
        <v>-1</v>
      </c>
      <c r="G5684">
        <v>2</v>
      </c>
      <c r="H5684" s="2">
        <f>H5683+$H$2*(Table1[[#This Row],[debug'[0']]]-H5683)</f>
        <v>6.2036298742084135</v>
      </c>
    </row>
    <row r="5685" spans="1:8" x14ac:dyDescent="0.25">
      <c r="A5685">
        <v>11358</v>
      </c>
      <c r="B5685">
        <v>4</v>
      </c>
      <c r="C5685">
        <v>-10</v>
      </c>
      <c r="D5685">
        <v>5</v>
      </c>
      <c r="E5685">
        <v>6</v>
      </c>
      <c r="F5685">
        <v>-1</v>
      </c>
      <c r="G5685">
        <v>2</v>
      </c>
      <c r="H5685" s="2">
        <f>H5684+$H$2*(Table1[[#This Row],[debug'[0']]]-H5684)</f>
        <v>5.9959426514870886</v>
      </c>
    </row>
    <row r="5686" spans="1:8" x14ac:dyDescent="0.25">
      <c r="A5686">
        <v>11360</v>
      </c>
      <c r="B5686">
        <v>2</v>
      </c>
      <c r="C5686">
        <v>-9</v>
      </c>
      <c r="D5686">
        <v>2</v>
      </c>
      <c r="E5686">
        <v>5</v>
      </c>
      <c r="F5686">
        <v>-1</v>
      </c>
      <c r="G5686">
        <v>2</v>
      </c>
      <c r="H5686" s="2">
        <f>H5685+$H$2*(Table1[[#This Row],[debug'[0']]]-H5685)</f>
        <v>5.6193339291447497</v>
      </c>
    </row>
    <row r="5687" spans="1:8" x14ac:dyDescent="0.25">
      <c r="A5687">
        <v>11362</v>
      </c>
      <c r="B5687">
        <v>1</v>
      </c>
      <c r="C5687">
        <v>-8</v>
      </c>
      <c r="D5687">
        <v>-1</v>
      </c>
      <c r="E5687">
        <v>5</v>
      </c>
      <c r="F5687">
        <v>-2</v>
      </c>
      <c r="G5687">
        <v>2</v>
      </c>
      <c r="H5687" s="2">
        <f>H5686+$H$2*(Table1[[#This Row],[debug'[0']]]-H5686)</f>
        <v>5.183971963056373</v>
      </c>
    </row>
    <row r="5688" spans="1:8" x14ac:dyDescent="0.25">
      <c r="A5688">
        <v>11364</v>
      </c>
      <c r="B5688">
        <v>2</v>
      </c>
      <c r="C5688">
        <v>-6</v>
      </c>
      <c r="D5688">
        <v>-3</v>
      </c>
      <c r="E5688">
        <v>6</v>
      </c>
      <c r="F5688">
        <v>-2</v>
      </c>
      <c r="G5688">
        <v>2</v>
      </c>
      <c r="H5688" s="2">
        <f>H5687+$H$2*(Table1[[#This Row],[debug'[0']]]-H5687)</f>
        <v>4.8838896752051602</v>
      </c>
    </row>
    <row r="5689" spans="1:8" x14ac:dyDescent="0.25">
      <c r="A5689">
        <v>11366</v>
      </c>
      <c r="B5689">
        <v>3</v>
      </c>
      <c r="C5689">
        <v>-5</v>
      </c>
      <c r="D5689">
        <v>-4</v>
      </c>
      <c r="E5689">
        <v>6</v>
      </c>
      <c r="F5689">
        <v>-2</v>
      </c>
      <c r="G5689">
        <v>2</v>
      </c>
      <c r="H5689" s="2">
        <f>H5688+$H$2*(Table1[[#This Row],[debug'[0']]]-H5688)</f>
        <v>4.7063372562912145</v>
      </c>
    </row>
    <row r="5690" spans="1:8" x14ac:dyDescent="0.25">
      <c r="A5690">
        <v>11368</v>
      </c>
      <c r="B5690">
        <v>6</v>
      </c>
      <c r="C5690">
        <v>-3</v>
      </c>
      <c r="D5690">
        <v>-5</v>
      </c>
      <c r="E5690">
        <v>6</v>
      </c>
      <c r="F5690">
        <v>-2</v>
      </c>
      <c r="G5690">
        <v>2</v>
      </c>
      <c r="H5690" s="2">
        <f>H5689+$H$2*(Table1[[#This Row],[debug'[0']]]-H5689)</f>
        <v>4.8282620974469648</v>
      </c>
    </row>
    <row r="5691" spans="1:8" x14ac:dyDescent="0.25">
      <c r="A5691">
        <v>11370</v>
      </c>
      <c r="B5691">
        <v>7</v>
      </c>
      <c r="C5691">
        <v>-1</v>
      </c>
      <c r="D5691">
        <v>-5</v>
      </c>
      <c r="E5691">
        <v>6</v>
      </c>
      <c r="F5691">
        <v>-2</v>
      </c>
      <c r="G5691">
        <v>2</v>
      </c>
      <c r="H5691" s="2">
        <f>H5690+$H$2*(Table1[[#This Row],[debug'[0']]]-H5690)</f>
        <v>5.0329435726524583</v>
      </c>
    </row>
    <row r="5692" spans="1:8" x14ac:dyDescent="0.25">
      <c r="A5692">
        <v>11372</v>
      </c>
      <c r="B5692">
        <v>8</v>
      </c>
      <c r="C5692">
        <v>2</v>
      </c>
      <c r="D5692">
        <v>-4</v>
      </c>
      <c r="E5692">
        <v>6</v>
      </c>
      <c r="F5692">
        <v>-2</v>
      </c>
      <c r="G5692">
        <v>2</v>
      </c>
      <c r="H5692" s="2">
        <f>H5691+$H$2*(Table1[[#This Row],[debug'[0']]]-H5691)</f>
        <v>5.3125820529007006</v>
      </c>
    </row>
    <row r="5693" spans="1:8" x14ac:dyDescent="0.25">
      <c r="A5693">
        <v>11374</v>
      </c>
      <c r="B5693">
        <v>7</v>
      </c>
      <c r="C5693">
        <v>3</v>
      </c>
      <c r="D5693">
        <v>-5</v>
      </c>
      <c r="E5693">
        <v>6</v>
      </c>
      <c r="F5693">
        <v>-3</v>
      </c>
      <c r="G5693">
        <v>2</v>
      </c>
      <c r="H5693" s="2">
        <f>H5692+$H$2*(Table1[[#This Row],[debug'[0']]]-H5692)</f>
        <v>5.4716174476849826</v>
      </c>
    </row>
    <row r="5694" spans="1:8" x14ac:dyDescent="0.25">
      <c r="A5694">
        <v>11376</v>
      </c>
      <c r="B5694">
        <v>6</v>
      </c>
      <c r="C5694">
        <v>4</v>
      </c>
      <c r="D5694">
        <v>-5</v>
      </c>
      <c r="E5694">
        <v>6</v>
      </c>
      <c r="F5694">
        <v>-3</v>
      </c>
      <c r="G5694">
        <v>2</v>
      </c>
      <c r="H5694" s="2">
        <f>H5693+$H$2*(Table1[[#This Row],[debug'[0']]]-H5693)</f>
        <v>5.5214163300241195</v>
      </c>
    </row>
    <row r="5695" spans="1:8" x14ac:dyDescent="0.25">
      <c r="A5695">
        <v>11378</v>
      </c>
      <c r="B5695">
        <v>7</v>
      </c>
      <c r="C5695">
        <v>5</v>
      </c>
      <c r="D5695">
        <v>-4</v>
      </c>
      <c r="E5695">
        <v>6</v>
      </c>
      <c r="F5695">
        <v>-3</v>
      </c>
      <c r="G5695">
        <v>2</v>
      </c>
      <c r="H5695" s="2">
        <f>H5694+$H$2*(Table1[[#This Row],[debug'[0']]]-H5694)</f>
        <v>5.6607695578835413</v>
      </c>
    </row>
    <row r="5696" spans="1:8" x14ac:dyDescent="0.25">
      <c r="A5696">
        <v>11380</v>
      </c>
      <c r="B5696">
        <v>7</v>
      </c>
      <c r="C5696">
        <v>4</v>
      </c>
      <c r="D5696">
        <v>-2</v>
      </c>
      <c r="E5696">
        <v>6</v>
      </c>
      <c r="F5696">
        <v>-3</v>
      </c>
      <c r="G5696">
        <v>2</v>
      </c>
      <c r="H5696" s="2">
        <f>H5695+$H$2*(Table1[[#This Row],[debug'[0']]]-H5695)</f>
        <v>5.7869890534360477</v>
      </c>
    </row>
    <row r="5697" spans="1:8" x14ac:dyDescent="0.25">
      <c r="A5697">
        <v>11382</v>
      </c>
      <c r="B5697">
        <v>9</v>
      </c>
      <c r="C5697">
        <v>1</v>
      </c>
      <c r="D5697">
        <v>2</v>
      </c>
      <c r="E5697">
        <v>6</v>
      </c>
      <c r="F5697">
        <v>-3</v>
      </c>
      <c r="G5697">
        <v>2</v>
      </c>
      <c r="H5697" s="2">
        <f>H5696+$H$2*(Table1[[#This Row],[debug'[0']]]-H5696)</f>
        <v>6.0898082010049146</v>
      </c>
    </row>
    <row r="5698" spans="1:8" x14ac:dyDescent="0.25">
      <c r="A5698">
        <v>11384</v>
      </c>
      <c r="B5698">
        <v>6</v>
      </c>
      <c r="C5698">
        <v>-1</v>
      </c>
      <c r="D5698">
        <v>4</v>
      </c>
      <c r="E5698">
        <v>6</v>
      </c>
      <c r="F5698">
        <v>-3</v>
      </c>
      <c r="G5698">
        <v>2</v>
      </c>
      <c r="H5698" s="2">
        <f>H5697+$H$2*(Table1[[#This Row],[debug'[0']]]-H5697)</f>
        <v>6.0813439774696398</v>
      </c>
    </row>
    <row r="5699" spans="1:8" x14ac:dyDescent="0.25">
      <c r="A5699">
        <v>11386</v>
      </c>
      <c r="B5699">
        <v>6</v>
      </c>
      <c r="C5699">
        <v>-4</v>
      </c>
      <c r="D5699">
        <v>7</v>
      </c>
      <c r="E5699">
        <v>6</v>
      </c>
      <c r="F5699">
        <v>-3</v>
      </c>
      <c r="G5699">
        <v>2</v>
      </c>
      <c r="H5699" s="2">
        <f>H5698+$H$2*(Table1[[#This Row],[debug'[0']]]-H5698)</f>
        <v>6.0736774882086682</v>
      </c>
    </row>
    <row r="5700" spans="1:8" x14ac:dyDescent="0.25">
      <c r="A5700">
        <v>11388</v>
      </c>
      <c r="B5700">
        <v>3</v>
      </c>
      <c r="C5700">
        <v>-7</v>
      </c>
      <c r="D5700">
        <v>8</v>
      </c>
      <c r="E5700">
        <v>6</v>
      </c>
      <c r="F5700">
        <v>-3</v>
      </c>
      <c r="G5700">
        <v>2</v>
      </c>
      <c r="H5700" s="2">
        <f>H5699+$H$2*(Table1[[#This Row],[debug'[0']]]-H5699)</f>
        <v>5.7839902097148475</v>
      </c>
    </row>
    <row r="5701" spans="1:8" x14ac:dyDescent="0.25">
      <c r="A5701">
        <v>11390</v>
      </c>
      <c r="B5701">
        <v>1</v>
      </c>
      <c r="C5701">
        <v>-8</v>
      </c>
      <c r="D5701">
        <v>9</v>
      </c>
      <c r="E5701">
        <v>5</v>
      </c>
      <c r="F5701">
        <v>-3</v>
      </c>
      <c r="G5701">
        <v>2</v>
      </c>
      <c r="H5701" s="2">
        <f>H5700+$H$2*(Table1[[#This Row],[debug'[0']]]-H5700)</f>
        <v>5.3331097547842781</v>
      </c>
    </row>
    <row r="5702" spans="1:8" x14ac:dyDescent="0.25">
      <c r="A5702">
        <v>11392</v>
      </c>
      <c r="B5702">
        <v>2</v>
      </c>
      <c r="C5702">
        <v>-10</v>
      </c>
      <c r="D5702">
        <v>10</v>
      </c>
      <c r="E5702">
        <v>5</v>
      </c>
      <c r="F5702">
        <v>-3</v>
      </c>
      <c r="G5702">
        <v>2</v>
      </c>
      <c r="H5702" s="2">
        <f>H5701+$H$2*(Table1[[#This Row],[debug'[0']]]-H5701)</f>
        <v>5.0189715612071151</v>
      </c>
    </row>
    <row r="5703" spans="1:8" x14ac:dyDescent="0.25">
      <c r="A5703">
        <v>11394</v>
      </c>
      <c r="B5703">
        <v>2</v>
      </c>
      <c r="C5703">
        <v>-11</v>
      </c>
      <c r="D5703">
        <v>10</v>
      </c>
      <c r="E5703">
        <v>5</v>
      </c>
      <c r="F5703">
        <v>-3</v>
      </c>
      <c r="G5703">
        <v>2</v>
      </c>
      <c r="H5703" s="2">
        <f>H5702+$H$2*(Table1[[#This Row],[debug'[0']]]-H5702)</f>
        <v>4.7344401948645718</v>
      </c>
    </row>
    <row r="5704" spans="1:8" x14ac:dyDescent="0.25">
      <c r="A5704">
        <v>11396</v>
      </c>
      <c r="B5704">
        <v>3</v>
      </c>
      <c r="C5704">
        <v>-11</v>
      </c>
      <c r="D5704">
        <v>8</v>
      </c>
      <c r="E5704">
        <v>5</v>
      </c>
      <c r="F5704">
        <v>-3</v>
      </c>
      <c r="G5704">
        <v>1</v>
      </c>
      <c r="H5704" s="2">
        <f>H5703+$H$2*(Table1[[#This Row],[debug'[0']]]-H5703)</f>
        <v>4.5709730576362499</v>
      </c>
    </row>
    <row r="5705" spans="1:8" x14ac:dyDescent="0.25">
      <c r="A5705">
        <v>11398</v>
      </c>
      <c r="B5705">
        <v>4</v>
      </c>
      <c r="C5705">
        <v>-10</v>
      </c>
      <c r="D5705">
        <v>6</v>
      </c>
      <c r="E5705">
        <v>5</v>
      </c>
      <c r="F5705">
        <v>-3</v>
      </c>
      <c r="G5705">
        <v>1</v>
      </c>
      <c r="H5705" s="2">
        <f>H5704+$H$2*(Table1[[#This Row],[debug'[0']]]-H5704)</f>
        <v>4.5171601147382177</v>
      </c>
    </row>
    <row r="5706" spans="1:8" x14ac:dyDescent="0.25">
      <c r="A5706">
        <v>11400</v>
      </c>
      <c r="B5706">
        <v>3</v>
      </c>
      <c r="C5706">
        <v>-10</v>
      </c>
      <c r="D5706">
        <v>3</v>
      </c>
      <c r="E5706">
        <v>5</v>
      </c>
      <c r="F5706">
        <v>-3</v>
      </c>
      <c r="G5706">
        <v>1</v>
      </c>
      <c r="H5706" s="2">
        <f>H5705+$H$2*(Table1[[#This Row],[debug'[0']]]-H5705)</f>
        <v>4.3741711426147871</v>
      </c>
    </row>
    <row r="5707" spans="1:8" x14ac:dyDescent="0.25">
      <c r="A5707">
        <v>11402</v>
      </c>
      <c r="B5707">
        <v>1</v>
      </c>
      <c r="C5707">
        <v>-8</v>
      </c>
      <c r="D5707">
        <v>-1</v>
      </c>
      <c r="E5707">
        <v>5</v>
      </c>
      <c r="F5707">
        <v>-3</v>
      </c>
      <c r="G5707">
        <v>1</v>
      </c>
      <c r="H5707" s="2">
        <f>H5706+$H$2*(Table1[[#This Row],[debug'[0']]]-H5706)</f>
        <v>4.0561630044069883</v>
      </c>
    </row>
    <row r="5708" spans="1:8" x14ac:dyDescent="0.25">
      <c r="A5708">
        <v>11404</v>
      </c>
      <c r="B5708">
        <v>1</v>
      </c>
      <c r="C5708">
        <v>-6</v>
      </c>
      <c r="D5708">
        <v>-3</v>
      </c>
      <c r="E5708">
        <v>5</v>
      </c>
      <c r="F5708">
        <v>-3</v>
      </c>
      <c r="G5708">
        <v>1</v>
      </c>
      <c r="H5708" s="2">
        <f>H5707+$H$2*(Table1[[#This Row],[debug'[0']]]-H5707)</f>
        <v>3.7681264271224513</v>
      </c>
    </row>
    <row r="5709" spans="1:8" x14ac:dyDescent="0.25">
      <c r="A5709">
        <v>11406</v>
      </c>
      <c r="B5709">
        <v>1</v>
      </c>
      <c r="C5709">
        <v>-3</v>
      </c>
      <c r="D5709">
        <v>-6</v>
      </c>
      <c r="E5709">
        <v>5</v>
      </c>
      <c r="F5709">
        <v>-3</v>
      </c>
      <c r="G5709">
        <v>1</v>
      </c>
      <c r="H5709" s="2">
        <f>H5708+$H$2*(Table1[[#This Row],[debug'[0']]]-H5708)</f>
        <v>3.5072366576927818</v>
      </c>
    </row>
    <row r="5710" spans="1:8" x14ac:dyDescent="0.25">
      <c r="A5710">
        <v>11408</v>
      </c>
      <c r="B5710">
        <v>4</v>
      </c>
      <c r="C5710">
        <v>2</v>
      </c>
      <c r="D5710">
        <v>-7</v>
      </c>
      <c r="E5710">
        <v>5</v>
      </c>
      <c r="F5710">
        <v>-3</v>
      </c>
      <c r="G5710">
        <v>1</v>
      </c>
      <c r="H5710" s="2">
        <f>H5709+$H$2*(Table1[[#This Row],[debug'[0']]]-H5709)</f>
        <v>3.5536785085773031</v>
      </c>
    </row>
    <row r="5711" spans="1:8" x14ac:dyDescent="0.25">
      <c r="A5711">
        <v>11410</v>
      </c>
      <c r="B5711">
        <v>5</v>
      </c>
      <c r="C5711">
        <v>5</v>
      </c>
      <c r="D5711">
        <v>-9</v>
      </c>
      <c r="E5711">
        <v>5</v>
      </c>
      <c r="F5711">
        <v>-3</v>
      </c>
      <c r="G5711">
        <v>1</v>
      </c>
      <c r="H5711" s="2">
        <f>H5710+$H$2*(Table1[[#This Row],[debug'[0']]]-H5710)</f>
        <v>3.6899910977427806</v>
      </c>
    </row>
    <row r="5712" spans="1:8" x14ac:dyDescent="0.25">
      <c r="A5712">
        <v>11412</v>
      </c>
      <c r="B5712">
        <v>6</v>
      </c>
      <c r="C5712">
        <v>6</v>
      </c>
      <c r="D5712">
        <v>-9</v>
      </c>
      <c r="E5712">
        <v>5</v>
      </c>
      <c r="F5712">
        <v>-3</v>
      </c>
      <c r="G5712">
        <v>1</v>
      </c>
      <c r="H5712" s="2">
        <f>H5711+$H$2*(Table1[[#This Row],[debug'[0']]]-H5711)</f>
        <v>3.9077043076545297</v>
      </c>
    </row>
    <row r="5713" spans="1:8" x14ac:dyDescent="0.25">
      <c r="A5713">
        <v>11414</v>
      </c>
      <c r="B5713">
        <v>5</v>
      </c>
      <c r="C5713">
        <v>7</v>
      </c>
      <c r="D5713">
        <v>-8</v>
      </c>
      <c r="E5713">
        <v>4</v>
      </c>
      <c r="F5713">
        <v>-3</v>
      </c>
      <c r="G5713">
        <v>1</v>
      </c>
      <c r="H5713" s="2">
        <f>H5712+$H$2*(Table1[[#This Row],[debug'[0']]]-H5712)</f>
        <v>4.0106507513331389</v>
      </c>
    </row>
    <row r="5714" spans="1:8" x14ac:dyDescent="0.25">
      <c r="A5714">
        <v>11416</v>
      </c>
      <c r="B5714">
        <v>5</v>
      </c>
      <c r="C5714">
        <v>8</v>
      </c>
      <c r="D5714">
        <v>-5</v>
      </c>
      <c r="E5714">
        <v>4</v>
      </c>
      <c r="F5714">
        <v>-3</v>
      </c>
      <c r="G5714">
        <v>1</v>
      </c>
      <c r="H5714" s="2">
        <f>H5713+$H$2*(Table1[[#This Row],[debug'[0']]]-H5713)</f>
        <v>4.1038947212765304</v>
      </c>
    </row>
    <row r="5715" spans="1:8" x14ac:dyDescent="0.25">
      <c r="A5715">
        <v>11418</v>
      </c>
      <c r="B5715">
        <v>3</v>
      </c>
      <c r="C5715">
        <v>8</v>
      </c>
      <c r="D5715">
        <v>-2</v>
      </c>
      <c r="E5715">
        <v>4</v>
      </c>
      <c r="F5715">
        <v>-3</v>
      </c>
      <c r="G5715">
        <v>1</v>
      </c>
      <c r="H5715" s="2">
        <f>H5714+$H$2*(Table1[[#This Row],[debug'[0']]]-H5714)</f>
        <v>3.9998550948755636</v>
      </c>
    </row>
    <row r="5716" spans="1:8" x14ac:dyDescent="0.25">
      <c r="A5716">
        <v>11420</v>
      </c>
      <c r="B5716">
        <v>4</v>
      </c>
      <c r="C5716">
        <v>6</v>
      </c>
      <c r="D5716">
        <v>1</v>
      </c>
      <c r="E5716">
        <v>4</v>
      </c>
      <c r="F5716">
        <v>-3</v>
      </c>
      <c r="G5716">
        <v>1</v>
      </c>
      <c r="H5716" s="2">
        <f>H5715+$H$2*(Table1[[#This Row],[debug'[0']]]-H5715)</f>
        <v>3.9998687518617957</v>
      </c>
    </row>
    <row r="5717" spans="1:8" x14ac:dyDescent="0.25">
      <c r="A5717">
        <v>11422</v>
      </c>
      <c r="B5717">
        <v>3</v>
      </c>
      <c r="C5717">
        <v>3</v>
      </c>
      <c r="D5717">
        <v>4</v>
      </c>
      <c r="E5717">
        <v>4</v>
      </c>
      <c r="F5717">
        <v>-3</v>
      </c>
      <c r="G5717">
        <v>1</v>
      </c>
      <c r="H5717" s="2">
        <f>H5716+$H$2*(Table1[[#This Row],[debug'[0']]]-H5716)</f>
        <v>3.9056333420997054</v>
      </c>
    </row>
    <row r="5718" spans="1:8" x14ac:dyDescent="0.25">
      <c r="A5718">
        <v>11424</v>
      </c>
      <c r="B5718">
        <v>2</v>
      </c>
      <c r="C5718">
        <v>0</v>
      </c>
      <c r="D5718">
        <v>7</v>
      </c>
      <c r="E5718">
        <v>4</v>
      </c>
      <c r="F5718">
        <v>-3</v>
      </c>
      <c r="G5718">
        <v>1</v>
      </c>
      <c r="H5718" s="2">
        <f>H5717+$H$2*(Table1[[#This Row],[debug'[0']]]-H5717)</f>
        <v>3.7260316308604193</v>
      </c>
    </row>
    <row r="5719" spans="1:8" x14ac:dyDescent="0.25">
      <c r="A5719">
        <v>11426</v>
      </c>
      <c r="B5719">
        <v>3</v>
      </c>
      <c r="C5719">
        <v>-4</v>
      </c>
      <c r="D5719">
        <v>10</v>
      </c>
      <c r="E5719">
        <v>4</v>
      </c>
      <c r="F5719">
        <v>-3</v>
      </c>
      <c r="G5719">
        <v>1</v>
      </c>
      <c r="H5719" s="2">
        <f>H5718+$H$2*(Table1[[#This Row],[debug'[0']]]-H5718)</f>
        <v>3.6576047617268719</v>
      </c>
    </row>
    <row r="5720" spans="1:8" x14ac:dyDescent="0.25">
      <c r="A5720">
        <v>11428</v>
      </c>
      <c r="B5720">
        <v>2</v>
      </c>
      <c r="C5720">
        <v>-7</v>
      </c>
      <c r="D5720">
        <v>10</v>
      </c>
      <c r="E5720">
        <v>4</v>
      </c>
      <c r="F5720">
        <v>-3</v>
      </c>
      <c r="G5720">
        <v>1</v>
      </c>
      <c r="H5720" s="2">
        <f>H5719+$H$2*(Table1[[#This Row],[debug'[0']]]-H5719)</f>
        <v>3.501379193466974</v>
      </c>
    </row>
    <row r="5721" spans="1:8" x14ac:dyDescent="0.25">
      <c r="A5721">
        <v>11430</v>
      </c>
      <c r="B5721">
        <v>2</v>
      </c>
      <c r="C5721">
        <v>-9</v>
      </c>
      <c r="D5721">
        <v>10</v>
      </c>
      <c r="E5721">
        <v>4</v>
      </c>
      <c r="F5721">
        <v>-3</v>
      </c>
      <c r="G5721">
        <v>1</v>
      </c>
      <c r="H5721" s="2">
        <f>H5720+$H$2*(Table1[[#This Row],[debug'[0']]]-H5720)</f>
        <v>3.3598775381335217</v>
      </c>
    </row>
    <row r="5722" spans="1:8" x14ac:dyDescent="0.25">
      <c r="A5722">
        <v>11432</v>
      </c>
      <c r="B5722">
        <v>0</v>
      </c>
      <c r="C5722">
        <v>-10</v>
      </c>
      <c r="D5722">
        <v>9</v>
      </c>
      <c r="E5722">
        <v>3</v>
      </c>
      <c r="F5722">
        <v>-3</v>
      </c>
      <c r="G5722">
        <v>1</v>
      </c>
      <c r="H5722" s="2">
        <f>H5721+$H$2*(Table1[[#This Row],[debug'[0']]]-H5721)</f>
        <v>3.0432165404106728</v>
      </c>
    </row>
    <row r="5723" spans="1:8" x14ac:dyDescent="0.25">
      <c r="A5723">
        <v>11434</v>
      </c>
      <c r="B5723">
        <v>0</v>
      </c>
      <c r="C5723">
        <v>-10</v>
      </c>
      <c r="D5723">
        <v>8</v>
      </c>
      <c r="E5723">
        <v>3</v>
      </c>
      <c r="F5723">
        <v>-2</v>
      </c>
      <c r="G5723">
        <v>1</v>
      </c>
      <c r="H5723" s="2">
        <f>H5722+$H$2*(Table1[[#This Row],[debug'[0']]]-H5722)</f>
        <v>2.7564001386115593</v>
      </c>
    </row>
    <row r="5724" spans="1:8" x14ac:dyDescent="0.25">
      <c r="A5724">
        <v>11436</v>
      </c>
      <c r="B5724">
        <v>-1</v>
      </c>
      <c r="C5724">
        <v>-10</v>
      </c>
      <c r="D5724">
        <v>7</v>
      </c>
      <c r="E5724">
        <v>3</v>
      </c>
      <c r="F5724">
        <v>-2</v>
      </c>
      <c r="G5724">
        <v>1</v>
      </c>
      <c r="H5724" s="2">
        <f>H5723+$H$2*(Table1[[#This Row],[debug'[0']]]-H5723)</f>
        <v>2.4023677662293865</v>
      </c>
    </row>
    <row r="5725" spans="1:8" x14ac:dyDescent="0.25">
      <c r="A5725">
        <v>11438</v>
      </c>
      <c r="B5725">
        <v>-1</v>
      </c>
      <c r="C5725">
        <v>-9</v>
      </c>
      <c r="D5725">
        <v>5</v>
      </c>
      <c r="E5725">
        <v>3</v>
      </c>
      <c r="F5725">
        <v>-2</v>
      </c>
      <c r="G5725">
        <v>1</v>
      </c>
      <c r="H5725" s="2">
        <f>H5724+$H$2*(Table1[[#This Row],[debug'[0']]]-H5724)</f>
        <v>2.0817021588534779</v>
      </c>
    </row>
    <row r="5726" spans="1:8" x14ac:dyDescent="0.25">
      <c r="A5726">
        <v>11440</v>
      </c>
      <c r="B5726">
        <v>-1</v>
      </c>
      <c r="C5726">
        <v>-7</v>
      </c>
      <c r="D5726">
        <v>3</v>
      </c>
      <c r="E5726">
        <v>3</v>
      </c>
      <c r="F5726">
        <v>-2</v>
      </c>
      <c r="G5726">
        <v>1</v>
      </c>
      <c r="H5726" s="2">
        <f>H5725+$H$2*(Table1[[#This Row],[debug'[0']]]-H5725)</f>
        <v>1.7912585729693011</v>
      </c>
    </row>
    <row r="5727" spans="1:8" x14ac:dyDescent="0.25">
      <c r="A5727">
        <v>11442</v>
      </c>
      <c r="B5727">
        <v>-1</v>
      </c>
      <c r="C5727">
        <v>-6</v>
      </c>
      <c r="D5727">
        <v>0</v>
      </c>
      <c r="E5727">
        <v>3</v>
      </c>
      <c r="F5727">
        <v>-2</v>
      </c>
      <c r="G5727">
        <v>1</v>
      </c>
      <c r="H5727" s="2">
        <f>H5726+$H$2*(Table1[[#This Row],[debug'[0']]]-H5726)</f>
        <v>1.5281886501560045</v>
      </c>
    </row>
    <row r="5728" spans="1:8" x14ac:dyDescent="0.25">
      <c r="A5728">
        <v>11444</v>
      </c>
      <c r="B5728">
        <v>1</v>
      </c>
      <c r="C5728">
        <v>-1</v>
      </c>
      <c r="D5728">
        <v>-4</v>
      </c>
      <c r="E5728">
        <v>3</v>
      </c>
      <c r="F5728">
        <v>-2</v>
      </c>
      <c r="G5728">
        <v>1</v>
      </c>
      <c r="H5728" s="2">
        <f>H5727+$H$2*(Table1[[#This Row],[debug'[0']]]-H5727)</f>
        <v>1.4784080426648161</v>
      </c>
    </row>
    <row r="5729" spans="1:8" x14ac:dyDescent="0.25">
      <c r="A5729">
        <v>11446</v>
      </c>
      <c r="B5729">
        <v>2</v>
      </c>
      <c r="C5729">
        <v>2</v>
      </c>
      <c r="D5729">
        <v>-6</v>
      </c>
      <c r="E5729">
        <v>3</v>
      </c>
      <c r="F5729">
        <v>-2</v>
      </c>
      <c r="G5729">
        <v>1</v>
      </c>
      <c r="H5729" s="2">
        <f>H5728+$H$2*(Table1[[#This Row],[debug'[0']]]-H5728)</f>
        <v>1.5275669265048881</v>
      </c>
    </row>
    <row r="5730" spans="1:8" x14ac:dyDescent="0.25">
      <c r="A5730">
        <v>11448</v>
      </c>
      <c r="B5730">
        <v>2</v>
      </c>
      <c r="C5730">
        <v>5</v>
      </c>
      <c r="D5730">
        <v>-7</v>
      </c>
      <c r="E5730">
        <v>3</v>
      </c>
      <c r="F5730">
        <v>-2</v>
      </c>
      <c r="G5730">
        <v>1</v>
      </c>
      <c r="H5730" s="2">
        <f>H5729+$H$2*(Table1[[#This Row],[debug'[0']]]-H5729)</f>
        <v>1.5720926946950409</v>
      </c>
    </row>
    <row r="5731" spans="1:8" x14ac:dyDescent="0.25">
      <c r="A5731">
        <v>11450</v>
      </c>
      <c r="B5731">
        <v>2</v>
      </c>
      <c r="C5731">
        <v>7</v>
      </c>
      <c r="D5731">
        <v>-10</v>
      </c>
      <c r="E5731">
        <v>2</v>
      </c>
      <c r="F5731">
        <v>-2</v>
      </c>
      <c r="G5731">
        <v>1</v>
      </c>
      <c r="H5731" s="2">
        <f>H5730+$H$2*(Table1[[#This Row],[debug'[0']]]-H5730)</f>
        <v>1.6124220080979448</v>
      </c>
    </row>
    <row r="5732" spans="1:8" x14ac:dyDescent="0.25">
      <c r="A5732">
        <v>11452</v>
      </c>
      <c r="B5732">
        <v>2</v>
      </c>
      <c r="C5732">
        <v>9</v>
      </c>
      <c r="D5732">
        <v>-11</v>
      </c>
      <c r="E5732">
        <v>2</v>
      </c>
      <c r="F5732">
        <v>-2</v>
      </c>
      <c r="G5732">
        <v>1</v>
      </c>
      <c r="H5732" s="2">
        <f>H5731+$H$2*(Table1[[#This Row],[debug'[0']]]-H5731)</f>
        <v>1.6489503732595221</v>
      </c>
    </row>
    <row r="5733" spans="1:8" x14ac:dyDescent="0.25">
      <c r="A5733">
        <v>11454</v>
      </c>
      <c r="B5733">
        <v>1</v>
      </c>
      <c r="C5733">
        <v>9</v>
      </c>
      <c r="D5733">
        <v>-10</v>
      </c>
      <c r="E5733">
        <v>2</v>
      </c>
      <c r="F5733">
        <v>-2</v>
      </c>
      <c r="G5733">
        <v>1</v>
      </c>
      <c r="H5733" s="2">
        <f>H5732+$H$2*(Table1[[#This Row],[debug'[0']]]-H5732)</f>
        <v>1.5877882415042279</v>
      </c>
    </row>
    <row r="5734" spans="1:8" x14ac:dyDescent="0.25">
      <c r="A5734">
        <v>11456</v>
      </c>
      <c r="B5734">
        <v>-1</v>
      </c>
      <c r="C5734">
        <v>9</v>
      </c>
      <c r="D5734">
        <v>-6</v>
      </c>
      <c r="E5734">
        <v>2</v>
      </c>
      <c r="F5734">
        <v>-1</v>
      </c>
      <c r="G5734">
        <v>1</v>
      </c>
      <c r="H5734" s="2">
        <f>H5733+$H$2*(Table1[[#This Row],[debug'[0']]]-H5733)</f>
        <v>1.343894945647556</v>
      </c>
    </row>
    <row r="5735" spans="1:8" x14ac:dyDescent="0.25">
      <c r="A5735">
        <v>11458</v>
      </c>
      <c r="B5735">
        <v>-2</v>
      </c>
      <c r="C5735">
        <v>7</v>
      </c>
      <c r="D5735">
        <v>-2</v>
      </c>
      <c r="E5735">
        <v>2</v>
      </c>
      <c r="F5735">
        <v>-1</v>
      </c>
      <c r="G5735">
        <v>1</v>
      </c>
      <c r="H5735" s="2">
        <f>H5734+$H$2*(Table1[[#This Row],[debug'[0']]]-H5734)</f>
        <v>1.0287402717788838</v>
      </c>
    </row>
    <row r="5736" spans="1:8" x14ac:dyDescent="0.25">
      <c r="A5736">
        <v>11460</v>
      </c>
      <c r="B5736">
        <v>-2</v>
      </c>
      <c r="C5736">
        <v>3</v>
      </c>
      <c r="D5736">
        <v>4</v>
      </c>
      <c r="E5736">
        <v>1</v>
      </c>
      <c r="F5736">
        <v>-1</v>
      </c>
      <c r="G5736">
        <v>1</v>
      </c>
      <c r="H5736" s="2">
        <f>H5735+$H$2*(Table1[[#This Row],[debug'[0']]]-H5735)</f>
        <v>0.74328822615532097</v>
      </c>
    </row>
    <row r="5737" spans="1:8" x14ac:dyDescent="0.25">
      <c r="A5737">
        <v>11462</v>
      </c>
      <c r="B5737">
        <v>-2</v>
      </c>
      <c r="C5737">
        <v>1</v>
      </c>
      <c r="D5737">
        <v>6</v>
      </c>
      <c r="E5737">
        <v>1</v>
      </c>
      <c r="F5737">
        <v>-1</v>
      </c>
      <c r="G5737">
        <v>1</v>
      </c>
      <c r="H5737" s="2">
        <f>H5736+$H$2*(Table1[[#This Row],[debug'[0']]]-H5736)</f>
        <v>0.48473940201625304</v>
      </c>
    </row>
    <row r="5738" spans="1:8" x14ac:dyDescent="0.25">
      <c r="A5738">
        <v>11464</v>
      </c>
      <c r="B5738">
        <v>-2</v>
      </c>
      <c r="C5738">
        <v>-5</v>
      </c>
      <c r="D5738">
        <v>9</v>
      </c>
      <c r="E5738">
        <v>1</v>
      </c>
      <c r="F5738">
        <v>-1</v>
      </c>
      <c r="G5738">
        <v>1</v>
      </c>
      <c r="H5738" s="2">
        <f>H5737+$H$2*(Table1[[#This Row],[debug'[0']]]-H5737)</f>
        <v>0.25055823047247239</v>
      </c>
    </row>
    <row r="5739" spans="1:8" x14ac:dyDescent="0.25">
      <c r="A5739">
        <v>11466</v>
      </c>
      <c r="B5739">
        <v>-2</v>
      </c>
      <c r="C5739">
        <v>-9</v>
      </c>
      <c r="D5739">
        <v>10</v>
      </c>
      <c r="E5739">
        <v>1</v>
      </c>
      <c r="F5739">
        <v>-2</v>
      </c>
      <c r="G5739">
        <v>1</v>
      </c>
      <c r="H5739" s="2">
        <f>H5738+$H$2*(Table1[[#This Row],[debug'[0']]]-H5738)</f>
        <v>3.8448114372621467E-2</v>
      </c>
    </row>
    <row r="5740" spans="1:8" x14ac:dyDescent="0.25">
      <c r="A5740">
        <v>11468</v>
      </c>
      <c r="B5740">
        <v>-2</v>
      </c>
      <c r="C5740">
        <v>-12</v>
      </c>
      <c r="D5740">
        <v>10</v>
      </c>
      <c r="E5740">
        <v>1</v>
      </c>
      <c r="F5740">
        <v>-2</v>
      </c>
      <c r="G5740">
        <v>1</v>
      </c>
      <c r="H5740" s="2">
        <f>H5739+$H$2*(Table1[[#This Row],[debug'[0']]]-H5739)</f>
        <v>-0.15367109425248834</v>
      </c>
    </row>
    <row r="5741" spans="1:8" x14ac:dyDescent="0.25">
      <c r="A5741">
        <v>11470</v>
      </c>
      <c r="B5741">
        <v>-1</v>
      </c>
      <c r="C5741">
        <v>-13</v>
      </c>
      <c r="D5741">
        <v>9</v>
      </c>
      <c r="E5741">
        <v>1</v>
      </c>
      <c r="F5741">
        <v>-2</v>
      </c>
      <c r="G5741">
        <v>1</v>
      </c>
      <c r="H5741" s="2">
        <f>H5740+$H$2*(Table1[[#This Row],[debug'[0']]]-H5740)</f>
        <v>-0.23343571443700045</v>
      </c>
    </row>
    <row r="5742" spans="1:8" x14ac:dyDescent="0.25">
      <c r="A5742">
        <v>11472</v>
      </c>
      <c r="B5742">
        <v>-2</v>
      </c>
      <c r="C5742">
        <v>-13</v>
      </c>
      <c r="D5742">
        <v>7</v>
      </c>
      <c r="E5742">
        <v>0</v>
      </c>
      <c r="F5742">
        <v>-2</v>
      </c>
      <c r="G5742">
        <v>1</v>
      </c>
      <c r="H5742" s="2">
        <f>H5741+$H$2*(Table1[[#This Row],[debug'[0']]]-H5741)</f>
        <v>-0.39993047588556507</v>
      </c>
    </row>
    <row r="5743" spans="1:8" x14ac:dyDescent="0.25">
      <c r="A5743">
        <v>11474</v>
      </c>
      <c r="B5743">
        <v>-2</v>
      </c>
      <c r="C5743">
        <v>-13</v>
      </c>
      <c r="D5743">
        <v>5</v>
      </c>
      <c r="E5743">
        <v>0</v>
      </c>
      <c r="F5743">
        <v>-2</v>
      </c>
      <c r="G5743">
        <v>1</v>
      </c>
      <c r="H5743" s="2">
        <f>H5742+$H$2*(Table1[[#This Row],[debug'[0']]]-H5742)</f>
        <v>-0.55073347575128984</v>
      </c>
    </row>
    <row r="5744" spans="1:8" x14ac:dyDescent="0.25">
      <c r="A5744">
        <v>11476</v>
      </c>
      <c r="B5744">
        <v>-2</v>
      </c>
      <c r="C5744">
        <v>-12</v>
      </c>
      <c r="D5744">
        <v>4</v>
      </c>
      <c r="E5744">
        <v>0</v>
      </c>
      <c r="F5744">
        <v>-2</v>
      </c>
      <c r="G5744">
        <v>1</v>
      </c>
      <c r="H5744" s="2">
        <f>H5743+$H$2*(Table1[[#This Row],[debug'[0']]]-H5743)</f>
        <v>-0.68732362772149069</v>
      </c>
    </row>
    <row r="5745" spans="1:8" x14ac:dyDescent="0.25">
      <c r="A5745">
        <v>11478</v>
      </c>
      <c r="B5745">
        <v>-1</v>
      </c>
      <c r="C5745">
        <v>-11</v>
      </c>
      <c r="D5745">
        <v>1</v>
      </c>
      <c r="E5745">
        <v>0</v>
      </c>
      <c r="F5745">
        <v>-2</v>
      </c>
      <c r="G5745">
        <v>1</v>
      </c>
      <c r="H5745" s="2">
        <f>H5744+$H$2*(Table1[[#This Row],[debug'[0']]]-H5744)</f>
        <v>-0.71679268154452891</v>
      </c>
    </row>
    <row r="5746" spans="1:8" x14ac:dyDescent="0.25">
      <c r="A5746">
        <v>11480</v>
      </c>
      <c r="B5746">
        <v>-2</v>
      </c>
      <c r="C5746">
        <v>-9</v>
      </c>
      <c r="D5746">
        <v>-1</v>
      </c>
      <c r="E5746">
        <v>0</v>
      </c>
      <c r="F5746">
        <v>-2</v>
      </c>
      <c r="G5746">
        <v>1</v>
      </c>
      <c r="H5746" s="2">
        <f>H5745+$H$2*(Table1[[#This Row],[debug'[0']]]-H5745)</f>
        <v>-0.8377321220852999</v>
      </c>
    </row>
    <row r="5747" spans="1:8" x14ac:dyDescent="0.25">
      <c r="A5747">
        <v>11482</v>
      </c>
      <c r="B5747">
        <v>-1</v>
      </c>
      <c r="C5747">
        <v>-3</v>
      </c>
      <c r="D5747">
        <v>-6</v>
      </c>
      <c r="E5747">
        <v>0</v>
      </c>
      <c r="F5747">
        <v>-2</v>
      </c>
      <c r="G5747">
        <v>1</v>
      </c>
      <c r="H5747" s="2">
        <f>H5746+$H$2*(Table1[[#This Row],[debug'[0']]]-H5746)</f>
        <v>-0.85302550928041276</v>
      </c>
    </row>
    <row r="5748" spans="1:8" x14ac:dyDescent="0.25">
      <c r="A5748">
        <v>11484</v>
      </c>
      <c r="B5748">
        <v>-1</v>
      </c>
      <c r="C5748">
        <v>-1</v>
      </c>
      <c r="D5748">
        <v>-7</v>
      </c>
      <c r="E5748">
        <v>0</v>
      </c>
      <c r="F5748">
        <v>-2</v>
      </c>
      <c r="G5748">
        <v>1</v>
      </c>
      <c r="H5748" s="2">
        <f>H5747+$H$2*(Table1[[#This Row],[debug'[0']]]-H5747)</f>
        <v>-0.86687752868970547</v>
      </c>
    </row>
    <row r="5749" spans="1:8" x14ac:dyDescent="0.25">
      <c r="A5749">
        <v>11486</v>
      </c>
      <c r="B5749">
        <v>1</v>
      </c>
      <c r="C5749">
        <v>4</v>
      </c>
      <c r="D5749">
        <v>-9</v>
      </c>
      <c r="E5749">
        <v>0</v>
      </c>
      <c r="F5749">
        <v>-2</v>
      </c>
      <c r="G5749">
        <v>1</v>
      </c>
      <c r="H5749" s="2">
        <f>H5748+$H$2*(Table1[[#This Row],[debug'[0']]]-H5748)</f>
        <v>-0.69092846681120212</v>
      </c>
    </row>
    <row r="5750" spans="1:8" x14ac:dyDescent="0.25">
      <c r="A5750">
        <v>11488</v>
      </c>
      <c r="B5750">
        <v>0</v>
      </c>
      <c r="C5750">
        <v>9</v>
      </c>
      <c r="D5750">
        <v>-9</v>
      </c>
      <c r="E5750">
        <v>0</v>
      </c>
      <c r="F5750">
        <v>-2</v>
      </c>
      <c r="G5750">
        <v>1</v>
      </c>
      <c r="H5750" s="2">
        <f>H5749+$H$2*(Table1[[#This Row],[debug'[0']]]-H5749)</f>
        <v>-0.62580999294649819</v>
      </c>
    </row>
    <row r="5751" spans="1:8" x14ac:dyDescent="0.25">
      <c r="A5751">
        <v>11490</v>
      </c>
      <c r="B5751">
        <v>0</v>
      </c>
      <c r="C5751">
        <v>10</v>
      </c>
      <c r="D5751">
        <v>-9</v>
      </c>
      <c r="E5751">
        <v>-1</v>
      </c>
      <c r="F5751">
        <v>-2</v>
      </c>
      <c r="G5751">
        <v>1</v>
      </c>
      <c r="H5751" s="2">
        <f>H5750+$H$2*(Table1[[#This Row],[debug'[0']]]-H5750)</f>
        <v>-0.56682879065498426</v>
      </c>
    </row>
    <row r="5752" spans="1:8" x14ac:dyDescent="0.25">
      <c r="A5752">
        <v>11492</v>
      </c>
      <c r="B5752">
        <v>-2</v>
      </c>
      <c r="C5752">
        <v>9</v>
      </c>
      <c r="D5752">
        <v>-6</v>
      </c>
      <c r="E5752">
        <v>-1</v>
      </c>
      <c r="F5752">
        <v>-2</v>
      </c>
      <c r="G5752">
        <v>1</v>
      </c>
      <c r="H5752" s="2">
        <f>H5751+$H$2*(Table1[[#This Row],[debug'[0']]]-H5751)</f>
        <v>-0.70190199493342531</v>
      </c>
    </row>
    <row r="5753" spans="1:8" x14ac:dyDescent="0.25">
      <c r="A5753">
        <v>11494</v>
      </c>
      <c r="B5753">
        <v>-2</v>
      </c>
      <c r="C5753">
        <v>10</v>
      </c>
      <c r="D5753">
        <v>-4</v>
      </c>
      <c r="E5753">
        <v>-1</v>
      </c>
      <c r="F5753">
        <v>-2</v>
      </c>
      <c r="G5753">
        <v>1</v>
      </c>
      <c r="H5753" s="2">
        <f>H5752+$H$2*(Table1[[#This Row],[debug'[0']]]-H5752)</f>
        <v>-0.82424484962412681</v>
      </c>
    </row>
    <row r="5754" spans="1:8" x14ac:dyDescent="0.25">
      <c r="A5754">
        <v>11496</v>
      </c>
      <c r="B5754">
        <v>-3</v>
      </c>
      <c r="C5754">
        <v>7</v>
      </c>
      <c r="D5754">
        <v>0</v>
      </c>
      <c r="E5754">
        <v>-1</v>
      </c>
      <c r="F5754">
        <v>-2</v>
      </c>
      <c r="G5754">
        <v>1</v>
      </c>
      <c r="H5754" s="2">
        <f>H5753+$H$2*(Table1[[#This Row],[debug'[0']]]-H5753)</f>
        <v>-1.0293049415170568</v>
      </c>
    </row>
    <row r="5755" spans="1:8" x14ac:dyDescent="0.25">
      <c r="A5755">
        <v>11498</v>
      </c>
      <c r="B5755">
        <v>-3</v>
      </c>
      <c r="C5755">
        <v>6</v>
      </c>
      <c r="D5755">
        <v>1</v>
      </c>
      <c r="E5755">
        <v>-1</v>
      </c>
      <c r="F5755">
        <v>-2</v>
      </c>
      <c r="G5755">
        <v>1</v>
      </c>
      <c r="H5755" s="2">
        <f>H5754+$H$2*(Table1[[#This Row],[debug'[0']]]-H5754)</f>
        <v>-1.2150385750629284</v>
      </c>
    </row>
    <row r="5756" spans="1:8" x14ac:dyDescent="0.25">
      <c r="A5756">
        <v>11500</v>
      </c>
      <c r="B5756">
        <v>-4</v>
      </c>
      <c r="C5756">
        <v>2</v>
      </c>
      <c r="D5756">
        <v>5</v>
      </c>
      <c r="E5756">
        <v>-1</v>
      </c>
      <c r="F5756">
        <v>-2</v>
      </c>
      <c r="G5756">
        <v>1</v>
      </c>
      <c r="H5756" s="2">
        <f>H5755+$H$2*(Table1[[#This Row],[debug'[0']]]-H5755)</f>
        <v>-1.4775150056563264</v>
      </c>
    </row>
    <row r="5757" spans="1:8" x14ac:dyDescent="0.25">
      <c r="A5757">
        <v>11502</v>
      </c>
      <c r="B5757">
        <v>-3</v>
      </c>
      <c r="C5757">
        <v>-2</v>
      </c>
      <c r="D5757">
        <v>7</v>
      </c>
      <c r="E5757">
        <v>-1</v>
      </c>
      <c r="F5757">
        <v>-2</v>
      </c>
      <c r="G5757">
        <v>1</v>
      </c>
      <c r="H5757" s="2">
        <f>H5756+$H$2*(Table1[[#This Row],[debug'[0']]]-H5756)</f>
        <v>-1.6210058358592498</v>
      </c>
    </row>
    <row r="5758" spans="1:8" x14ac:dyDescent="0.25">
      <c r="A5758">
        <v>11504</v>
      </c>
      <c r="B5758">
        <v>-5</v>
      </c>
      <c r="C5758">
        <v>-6</v>
      </c>
      <c r="D5758">
        <v>8</v>
      </c>
      <c r="E5758">
        <v>-1</v>
      </c>
      <c r="F5758">
        <v>-2</v>
      </c>
      <c r="G5758">
        <v>0</v>
      </c>
      <c r="H5758" s="2">
        <f>H5757+$H$2*(Table1[[#This Row],[debug'[0']]]-H5757)</f>
        <v>-1.9394685331368708</v>
      </c>
    </row>
    <row r="5759" spans="1:8" x14ac:dyDescent="0.25">
      <c r="A5759">
        <v>11506</v>
      </c>
      <c r="B5759">
        <v>-3</v>
      </c>
      <c r="C5759">
        <v>-10</v>
      </c>
      <c r="D5759">
        <v>8</v>
      </c>
      <c r="E5759">
        <v>-1</v>
      </c>
      <c r="F5759">
        <v>-2</v>
      </c>
      <c r="G5759">
        <v>0</v>
      </c>
      <c r="H5759" s="2">
        <f>H5758+$H$2*(Table1[[#This Row],[debug'[0']]]-H5758)</f>
        <v>-2.0394212690928111</v>
      </c>
    </row>
    <row r="5760" spans="1:8" x14ac:dyDescent="0.25">
      <c r="A5760">
        <v>11508</v>
      </c>
      <c r="B5760">
        <v>-2</v>
      </c>
      <c r="C5760">
        <v>-13</v>
      </c>
      <c r="D5760">
        <v>8</v>
      </c>
      <c r="E5760">
        <v>-1</v>
      </c>
      <c r="F5760">
        <v>-2</v>
      </c>
      <c r="G5760">
        <v>0</v>
      </c>
      <c r="H5760" s="2">
        <f>H5759+$H$2*(Table1[[#This Row],[debug'[0']]]-H5759)</f>
        <v>-2.0357059020114963</v>
      </c>
    </row>
    <row r="5761" spans="1:8" x14ac:dyDescent="0.25">
      <c r="A5761">
        <v>11510</v>
      </c>
      <c r="B5761">
        <v>-1</v>
      </c>
      <c r="C5761">
        <v>-14</v>
      </c>
      <c r="D5761">
        <v>7</v>
      </c>
      <c r="E5761">
        <v>-1</v>
      </c>
      <c r="F5761">
        <v>-2</v>
      </c>
      <c r="G5761">
        <v>0</v>
      </c>
      <c r="H5761" s="2">
        <f>H5760+$H$2*(Table1[[#This Row],[debug'[0']]]-H5760)</f>
        <v>-1.938092920420329</v>
      </c>
    </row>
    <row r="5762" spans="1:8" x14ac:dyDescent="0.25">
      <c r="A5762">
        <v>11512</v>
      </c>
      <c r="B5762">
        <v>1</v>
      </c>
      <c r="C5762">
        <v>-15</v>
      </c>
      <c r="D5762">
        <v>6</v>
      </c>
      <c r="E5762">
        <v>-1</v>
      </c>
      <c r="F5762">
        <v>-2</v>
      </c>
      <c r="G5762">
        <v>0</v>
      </c>
      <c r="H5762" s="2">
        <f>H5761+$H$2*(Table1[[#This Row],[debug'[0']]]-H5761)</f>
        <v>-1.6611841863896284</v>
      </c>
    </row>
    <row r="5763" spans="1:8" x14ac:dyDescent="0.25">
      <c r="A5763">
        <v>11514</v>
      </c>
      <c r="B5763">
        <v>0</v>
      </c>
      <c r="C5763">
        <v>-14</v>
      </c>
      <c r="D5763">
        <v>4</v>
      </c>
      <c r="E5763">
        <v>-2</v>
      </c>
      <c r="F5763">
        <v>-2</v>
      </c>
      <c r="G5763">
        <v>0</v>
      </c>
      <c r="H5763" s="2">
        <f>H5762+$H$2*(Table1[[#This Row],[debug'[0']]]-H5762)</f>
        <v>-1.5046212653029927</v>
      </c>
    </row>
    <row r="5764" spans="1:8" x14ac:dyDescent="0.25">
      <c r="A5764">
        <v>11516</v>
      </c>
      <c r="B5764">
        <v>0</v>
      </c>
      <c r="C5764">
        <v>-12</v>
      </c>
      <c r="D5764">
        <v>2</v>
      </c>
      <c r="E5764">
        <v>-2</v>
      </c>
      <c r="F5764">
        <v>-2</v>
      </c>
      <c r="G5764">
        <v>1</v>
      </c>
      <c r="H5764" s="2">
        <f>H5763+$H$2*(Table1[[#This Row],[debug'[0']]]-H5763)</f>
        <v>-1.3628140518976668</v>
      </c>
    </row>
    <row r="5765" spans="1:8" x14ac:dyDescent="0.25">
      <c r="A5765">
        <v>11518</v>
      </c>
      <c r="B5765">
        <v>-2</v>
      </c>
      <c r="C5765">
        <v>-9</v>
      </c>
      <c r="D5765">
        <v>-2</v>
      </c>
      <c r="E5765">
        <v>-2</v>
      </c>
      <c r="F5765">
        <v>-2</v>
      </c>
      <c r="G5765">
        <v>0</v>
      </c>
      <c r="H5765" s="2">
        <f>H5764+$H$2*(Table1[[#This Row],[debug'[0']]]-H5764)</f>
        <v>-1.422867412703535</v>
      </c>
    </row>
    <row r="5766" spans="1:8" x14ac:dyDescent="0.25">
      <c r="A5766">
        <v>11520</v>
      </c>
      <c r="B5766">
        <v>-1</v>
      </c>
      <c r="C5766">
        <v>-6</v>
      </c>
      <c r="D5766">
        <v>-4</v>
      </c>
      <c r="E5766">
        <v>-2</v>
      </c>
      <c r="F5766">
        <v>-2</v>
      </c>
      <c r="G5766">
        <v>0</v>
      </c>
      <c r="H5766" s="2">
        <f>H5765+$H$2*(Table1[[#This Row],[debug'[0']]]-H5765)</f>
        <v>-1.3830130979877766</v>
      </c>
    </row>
    <row r="5767" spans="1:8" x14ac:dyDescent="0.25">
      <c r="A5767">
        <v>11522</v>
      </c>
      <c r="B5767">
        <v>-2</v>
      </c>
      <c r="C5767">
        <v>-2</v>
      </c>
      <c r="D5767">
        <v>-5</v>
      </c>
      <c r="E5767">
        <v>-2</v>
      </c>
      <c r="F5767">
        <v>-2</v>
      </c>
      <c r="G5767">
        <v>0</v>
      </c>
      <c r="H5767" s="2">
        <f>H5766+$H$2*(Table1[[#This Row],[debug'[0']]]-H5766)</f>
        <v>-1.4411627435494585</v>
      </c>
    </row>
    <row r="5768" spans="1:8" x14ac:dyDescent="0.25">
      <c r="A5768">
        <v>11524</v>
      </c>
      <c r="B5768">
        <v>-1</v>
      </c>
      <c r="C5768">
        <v>2</v>
      </c>
      <c r="D5768">
        <v>-7</v>
      </c>
      <c r="E5768">
        <v>-2</v>
      </c>
      <c r="F5768">
        <v>-2</v>
      </c>
      <c r="G5768">
        <v>0</v>
      </c>
      <c r="H5768" s="2">
        <f>H5767+$H$2*(Table1[[#This Row],[debug'[0']]]-H5767)</f>
        <v>-1.3995841345242837</v>
      </c>
    </row>
    <row r="5769" spans="1:8" x14ac:dyDescent="0.25">
      <c r="A5769">
        <v>11526</v>
      </c>
      <c r="B5769">
        <v>-1</v>
      </c>
      <c r="C5769">
        <v>7</v>
      </c>
      <c r="D5769">
        <v>-8</v>
      </c>
      <c r="E5769">
        <v>-2</v>
      </c>
      <c r="F5769">
        <v>-2</v>
      </c>
      <c r="G5769">
        <v>0</v>
      </c>
      <c r="H5769" s="2">
        <f>H5768+$H$2*(Table1[[#This Row],[debug'[0']]]-H5768)</f>
        <v>-1.3619242170789079</v>
      </c>
    </row>
    <row r="5770" spans="1:8" x14ac:dyDescent="0.25">
      <c r="A5770">
        <v>11528</v>
      </c>
      <c r="B5770">
        <v>-1</v>
      </c>
      <c r="C5770">
        <v>8</v>
      </c>
      <c r="D5770">
        <v>-8</v>
      </c>
      <c r="E5770">
        <v>-2</v>
      </c>
      <c r="F5770">
        <v>-2</v>
      </c>
      <c r="G5770">
        <v>0</v>
      </c>
      <c r="H5770" s="2">
        <f>H5769+$H$2*(Table1[[#This Row],[debug'[0']]]-H5769)</f>
        <v>-1.3278136632329678</v>
      </c>
    </row>
    <row r="5771" spans="1:8" x14ac:dyDescent="0.25">
      <c r="A5771">
        <v>11530</v>
      </c>
      <c r="B5771">
        <v>-2</v>
      </c>
      <c r="C5771">
        <v>10</v>
      </c>
      <c r="D5771">
        <v>-6</v>
      </c>
      <c r="E5771">
        <v>-2</v>
      </c>
      <c r="F5771">
        <v>-2</v>
      </c>
      <c r="G5771">
        <v>0</v>
      </c>
      <c r="H5771" s="2">
        <f>H5770+$H$2*(Table1[[#This Row],[debug'[0']]]-H5770)</f>
        <v>-1.3911657329558902</v>
      </c>
    </row>
    <row r="5772" spans="1:8" x14ac:dyDescent="0.25">
      <c r="A5772">
        <v>11532</v>
      </c>
      <c r="B5772">
        <v>-4</v>
      </c>
      <c r="C5772">
        <v>10</v>
      </c>
      <c r="D5772">
        <v>-3</v>
      </c>
      <c r="E5772">
        <v>-2</v>
      </c>
      <c r="F5772">
        <v>-2</v>
      </c>
      <c r="G5772">
        <v>1</v>
      </c>
      <c r="H5772" s="2">
        <f>H5771+$H$2*(Table1[[#This Row],[debug'[0']]]-H5771)</f>
        <v>-1.6370425699892628</v>
      </c>
    </row>
    <row r="5773" spans="1:8" x14ac:dyDescent="0.25">
      <c r="A5773">
        <v>11534</v>
      </c>
      <c r="B5773">
        <v>-5</v>
      </c>
      <c r="C5773">
        <v>10</v>
      </c>
      <c r="D5773">
        <v>-1</v>
      </c>
      <c r="E5773">
        <v>-2</v>
      </c>
      <c r="F5773">
        <v>-2</v>
      </c>
      <c r="G5773">
        <v>1</v>
      </c>
      <c r="H5773" s="2">
        <f>H5772+$H$2*(Table1[[#This Row],[debug'[0']]]-H5772)</f>
        <v>-1.9539938406829711</v>
      </c>
    </row>
    <row r="5774" spans="1:8" x14ac:dyDescent="0.25">
      <c r="A5774">
        <v>11536</v>
      </c>
      <c r="B5774">
        <v>-6</v>
      </c>
      <c r="C5774">
        <v>7</v>
      </c>
      <c r="D5774">
        <v>3</v>
      </c>
      <c r="E5774">
        <v>-2</v>
      </c>
      <c r="F5774">
        <v>-2</v>
      </c>
      <c r="G5774">
        <v>1</v>
      </c>
      <c r="H5774" s="2">
        <f>H5773+$H$2*(Table1[[#This Row],[debug'[0']]]-H5773)</f>
        <v>-2.335320937477654</v>
      </c>
    </row>
    <row r="5775" spans="1:8" x14ac:dyDescent="0.25">
      <c r="A5775">
        <v>11538</v>
      </c>
      <c r="B5775">
        <v>-4</v>
      </c>
      <c r="C5775">
        <v>5</v>
      </c>
      <c r="D5775">
        <v>5</v>
      </c>
      <c r="E5775">
        <v>-2</v>
      </c>
      <c r="F5775">
        <v>-2</v>
      </c>
      <c r="G5775">
        <v>1</v>
      </c>
      <c r="H5775" s="2">
        <f>H5774+$H$2*(Table1[[#This Row],[debug'[0']]]-H5774)</f>
        <v>-2.4922132428798025</v>
      </c>
    </row>
    <row r="5776" spans="1:8" x14ac:dyDescent="0.25">
      <c r="A5776">
        <v>11540</v>
      </c>
      <c r="B5776">
        <v>-2</v>
      </c>
      <c r="C5776">
        <v>0</v>
      </c>
      <c r="D5776">
        <v>7</v>
      </c>
      <c r="E5776">
        <v>-2</v>
      </c>
      <c r="F5776">
        <v>-2</v>
      </c>
      <c r="G5776">
        <v>1</v>
      </c>
      <c r="H5776" s="2">
        <f>H5775+$H$2*(Table1[[#This Row],[debug'[0']]]-H5775)</f>
        <v>-2.4458232376448787</v>
      </c>
    </row>
    <row r="5777" spans="1:8" x14ac:dyDescent="0.25">
      <c r="A5777">
        <v>11542</v>
      </c>
      <c r="B5777">
        <v>-2</v>
      </c>
      <c r="C5777">
        <v>-1</v>
      </c>
      <c r="D5777">
        <v>8</v>
      </c>
      <c r="E5777">
        <v>-2</v>
      </c>
      <c r="F5777">
        <v>-2</v>
      </c>
      <c r="G5777">
        <v>1</v>
      </c>
      <c r="H5777" s="2">
        <f>H5776+$H$2*(Table1[[#This Row],[debug'[0']]]-H5776)</f>
        <v>-2.4038053873993359</v>
      </c>
    </row>
    <row r="5778" spans="1:8" x14ac:dyDescent="0.25">
      <c r="A5778">
        <v>11544</v>
      </c>
      <c r="B5778">
        <v>-2</v>
      </c>
      <c r="C5778">
        <v>-6</v>
      </c>
      <c r="D5778">
        <v>7</v>
      </c>
      <c r="E5778">
        <v>-2</v>
      </c>
      <c r="F5778">
        <v>-2</v>
      </c>
      <c r="G5778">
        <v>1</v>
      </c>
      <c r="H5778" s="2">
        <f>H5777+$H$2*(Table1[[#This Row],[debug'[0']]]-H5777)</f>
        <v>-2.3657476262433237</v>
      </c>
    </row>
    <row r="5779" spans="1:8" x14ac:dyDescent="0.25">
      <c r="A5779">
        <v>11546</v>
      </c>
      <c r="B5779">
        <v>-1</v>
      </c>
      <c r="C5779">
        <v>-11</v>
      </c>
      <c r="D5779">
        <v>5</v>
      </c>
      <c r="E5779">
        <v>-2</v>
      </c>
      <c r="F5779">
        <v>-2</v>
      </c>
      <c r="G5779">
        <v>0</v>
      </c>
      <c r="H5779" s="2">
        <f>H5778+$H$2*(Table1[[#This Row],[debug'[0']]]-H5778)</f>
        <v>-2.2370289449654122</v>
      </c>
    </row>
    <row r="5780" spans="1:8" x14ac:dyDescent="0.25">
      <c r="A5780">
        <v>11548</v>
      </c>
      <c r="B5780">
        <v>-1</v>
      </c>
      <c r="C5780">
        <v>-13</v>
      </c>
      <c r="D5780">
        <v>3</v>
      </c>
      <c r="E5780">
        <v>-2</v>
      </c>
      <c r="F5780">
        <v>-2</v>
      </c>
      <c r="G5780">
        <v>0</v>
      </c>
      <c r="H5780" s="2">
        <f>H5779+$H$2*(Table1[[#This Row],[debug'[0']]]-H5779)</f>
        <v>-2.120441713591974</v>
      </c>
    </row>
    <row r="5781" spans="1:8" x14ac:dyDescent="0.25">
      <c r="A5781">
        <v>11550</v>
      </c>
      <c r="B5781">
        <v>0</v>
      </c>
      <c r="C5781">
        <v>-15</v>
      </c>
      <c r="D5781">
        <v>2</v>
      </c>
      <c r="E5781">
        <v>-2</v>
      </c>
      <c r="F5781">
        <v>-2</v>
      </c>
      <c r="G5781">
        <v>0</v>
      </c>
      <c r="H5781" s="2">
        <f>H5780+$H$2*(Table1[[#This Row],[debug'[0']]]-H5780)</f>
        <v>-1.9205947902983971</v>
      </c>
    </row>
    <row r="5782" spans="1:8" x14ac:dyDescent="0.25">
      <c r="A5782">
        <v>11552</v>
      </c>
      <c r="B5782">
        <v>2</v>
      </c>
      <c r="C5782">
        <v>-15</v>
      </c>
      <c r="D5782">
        <v>1</v>
      </c>
      <c r="E5782">
        <v>-2</v>
      </c>
      <c r="F5782">
        <v>-2</v>
      </c>
      <c r="G5782">
        <v>1</v>
      </c>
      <c r="H5782" s="2">
        <f>H5781+$H$2*(Table1[[#This Row],[debug'[0']]]-H5781)</f>
        <v>-1.5510874365712812</v>
      </c>
    </row>
    <row r="5783" spans="1:8" x14ac:dyDescent="0.25">
      <c r="A5783">
        <v>11554</v>
      </c>
      <c r="B5783">
        <v>2</v>
      </c>
      <c r="C5783">
        <v>-14</v>
      </c>
      <c r="D5783">
        <v>-1</v>
      </c>
      <c r="E5783">
        <v>-2</v>
      </c>
      <c r="F5783">
        <v>-2</v>
      </c>
      <c r="G5783">
        <v>1</v>
      </c>
      <c r="H5783" s="2">
        <f>H5782+$H$2*(Table1[[#This Row],[debug'[0']]]-H5782)</f>
        <v>-1.2164053304816609</v>
      </c>
    </row>
    <row r="5784" spans="1:8" x14ac:dyDescent="0.25">
      <c r="A5784">
        <v>11556</v>
      </c>
      <c r="B5784">
        <v>3</v>
      </c>
      <c r="C5784">
        <v>-12</v>
      </c>
      <c r="D5784">
        <v>-3</v>
      </c>
      <c r="E5784">
        <v>-2</v>
      </c>
      <c r="F5784">
        <v>-2</v>
      </c>
      <c r="G5784">
        <v>0</v>
      </c>
      <c r="H5784" s="2">
        <f>H5783+$H$2*(Table1[[#This Row],[debug'[0']]]-H5783)</f>
        <v>-0.81901849015771999</v>
      </c>
    </row>
    <row r="5785" spans="1:8" x14ac:dyDescent="0.25">
      <c r="A5785">
        <v>11558</v>
      </c>
      <c r="B5785">
        <v>3</v>
      </c>
      <c r="C5785">
        <v>-9</v>
      </c>
      <c r="D5785">
        <v>-5</v>
      </c>
      <c r="E5785">
        <v>-2</v>
      </c>
      <c r="F5785">
        <v>-2</v>
      </c>
      <c r="G5785">
        <v>0</v>
      </c>
      <c r="H5785" s="2">
        <f>H5784+$H$2*(Table1[[#This Row],[debug'[0']]]-H5784)</f>
        <v>-0.45908447717962769</v>
      </c>
    </row>
    <row r="5786" spans="1:8" x14ac:dyDescent="0.25">
      <c r="A5786">
        <v>11560</v>
      </c>
      <c r="B5786">
        <v>2</v>
      </c>
      <c r="C5786">
        <v>-7</v>
      </c>
      <c r="D5786">
        <v>-6</v>
      </c>
      <c r="E5786">
        <v>-2</v>
      </c>
      <c r="F5786">
        <v>-2</v>
      </c>
      <c r="G5786">
        <v>0</v>
      </c>
      <c r="H5786" s="2">
        <f>H5785+$H$2*(Table1[[#This Row],[debug'[0']]]-H5785)</f>
        <v>-0.22732122533770124</v>
      </c>
    </row>
    <row r="5787" spans="1:8" x14ac:dyDescent="0.25">
      <c r="A5787">
        <v>11562</v>
      </c>
      <c r="B5787">
        <v>0</v>
      </c>
      <c r="C5787">
        <v>-1</v>
      </c>
      <c r="D5787">
        <v>-7</v>
      </c>
      <c r="E5787">
        <v>-2</v>
      </c>
      <c r="F5787">
        <v>-2</v>
      </c>
      <c r="G5787">
        <v>0</v>
      </c>
      <c r="H5787" s="2">
        <f>H5786+$H$2*(Table1[[#This Row],[debug'[0']]]-H5786)</f>
        <v>-0.20589670459192269</v>
      </c>
    </row>
    <row r="5788" spans="1:8" x14ac:dyDescent="0.25">
      <c r="A5788">
        <v>11564</v>
      </c>
      <c r="B5788">
        <v>-1</v>
      </c>
      <c r="C5788">
        <v>3</v>
      </c>
      <c r="D5788">
        <v>-8</v>
      </c>
      <c r="E5788">
        <v>-2</v>
      </c>
      <c r="F5788">
        <v>-2</v>
      </c>
      <c r="G5788">
        <v>0</v>
      </c>
      <c r="H5788" s="2">
        <f>H5787+$H$2*(Table1[[#This Row],[debug'[0']]]-H5787)</f>
        <v>-0.28073917696328654</v>
      </c>
    </row>
    <row r="5789" spans="1:8" x14ac:dyDescent="0.25">
      <c r="A5789">
        <v>11566</v>
      </c>
      <c r="B5789">
        <v>-1</v>
      </c>
      <c r="C5789">
        <v>6</v>
      </c>
      <c r="D5789">
        <v>-7</v>
      </c>
      <c r="E5789">
        <v>-1</v>
      </c>
      <c r="F5789">
        <v>-2</v>
      </c>
      <c r="G5789">
        <v>0</v>
      </c>
      <c r="H5789" s="2">
        <f>H5788+$H$2*(Table1[[#This Row],[debug'[0']]]-H5788)</f>
        <v>-0.34852791249329917</v>
      </c>
    </row>
    <row r="5790" spans="1:8" x14ac:dyDescent="0.25">
      <c r="A5790">
        <v>11568</v>
      </c>
      <c r="B5790">
        <v>-2</v>
      </c>
      <c r="C5790">
        <v>8</v>
      </c>
      <c r="D5790">
        <v>-6</v>
      </c>
      <c r="E5790">
        <v>-1</v>
      </c>
      <c r="F5790">
        <v>-2</v>
      </c>
      <c r="G5790">
        <v>0</v>
      </c>
      <c r="H5790" s="2">
        <f>H5789+$H$2*(Table1[[#This Row],[debug'[0']]]-H5789)</f>
        <v>-0.50417548982488869</v>
      </c>
    </row>
    <row r="5791" spans="1:8" x14ac:dyDescent="0.25">
      <c r="A5791">
        <v>11570</v>
      </c>
      <c r="B5791">
        <v>-3</v>
      </c>
      <c r="C5791">
        <v>8</v>
      </c>
      <c r="D5791">
        <v>-5</v>
      </c>
      <c r="E5791">
        <v>-1</v>
      </c>
      <c r="F5791">
        <v>-3</v>
      </c>
      <c r="G5791">
        <v>0</v>
      </c>
      <c r="H5791" s="2">
        <f>H5790+$H$2*(Table1[[#This Row],[debug'[0']]]-H5790)</f>
        <v>-0.73940140819935285</v>
      </c>
    </row>
    <row r="5792" spans="1:8" x14ac:dyDescent="0.25">
      <c r="A5792">
        <v>11572</v>
      </c>
      <c r="B5792">
        <v>-5</v>
      </c>
      <c r="C5792">
        <v>8</v>
      </c>
      <c r="D5792">
        <v>-2</v>
      </c>
      <c r="E5792">
        <v>-1</v>
      </c>
      <c r="F5792">
        <v>-3</v>
      </c>
      <c r="G5792">
        <v>0</v>
      </c>
      <c r="H5792" s="2">
        <f>H5791+$H$2*(Table1[[#This Row],[debug'[0']]]-H5791)</f>
        <v>-1.1409533652762307</v>
      </c>
    </row>
    <row r="5793" spans="1:8" x14ac:dyDescent="0.25">
      <c r="A5793">
        <v>11574</v>
      </c>
      <c r="B5793">
        <v>-5</v>
      </c>
      <c r="C5793">
        <v>7</v>
      </c>
      <c r="D5793">
        <v>2</v>
      </c>
      <c r="E5793">
        <v>-1</v>
      </c>
      <c r="F5793">
        <v>-3</v>
      </c>
      <c r="G5793">
        <v>0</v>
      </c>
      <c r="H5793" s="2">
        <f>H5792+$H$2*(Table1[[#This Row],[debug'[0']]]-H5792)</f>
        <v>-1.504659942001489</v>
      </c>
    </row>
    <row r="5794" spans="1:8" x14ac:dyDescent="0.25">
      <c r="A5794">
        <v>11576</v>
      </c>
      <c r="B5794">
        <v>-5</v>
      </c>
      <c r="C5794">
        <v>5</v>
      </c>
      <c r="D5794">
        <v>6</v>
      </c>
      <c r="E5794">
        <v>-1</v>
      </c>
      <c r="F5794">
        <v>-3</v>
      </c>
      <c r="G5794">
        <v>0</v>
      </c>
      <c r="H5794" s="2">
        <f>H5793+$H$2*(Table1[[#This Row],[debug'[0']]]-H5793)</f>
        <v>-1.8340879814416762</v>
      </c>
    </row>
    <row r="5795" spans="1:8" x14ac:dyDescent="0.25">
      <c r="A5795">
        <v>11578</v>
      </c>
      <c r="B5795">
        <v>-2</v>
      </c>
      <c r="C5795">
        <v>3</v>
      </c>
      <c r="D5795">
        <v>9</v>
      </c>
      <c r="E5795">
        <v>-1</v>
      </c>
      <c r="F5795">
        <v>-3</v>
      </c>
      <c r="G5795">
        <v>0</v>
      </c>
      <c r="H5795" s="2">
        <f>H5794+$H$2*(Table1[[#This Row],[debug'[0']]]-H5794)</f>
        <v>-1.8497248208010286</v>
      </c>
    </row>
    <row r="5796" spans="1:8" x14ac:dyDescent="0.25">
      <c r="A5796">
        <v>11580</v>
      </c>
      <c r="B5796">
        <v>-1</v>
      </c>
      <c r="C5796">
        <v>1</v>
      </c>
      <c r="D5796">
        <v>11</v>
      </c>
      <c r="E5796">
        <v>-1</v>
      </c>
      <c r="F5796">
        <v>-3</v>
      </c>
      <c r="G5796">
        <v>0</v>
      </c>
      <c r="H5796" s="2">
        <f>H5795+$H$2*(Table1[[#This Row],[debug'[0']]]-H5795)</f>
        <v>-1.7696401431629862</v>
      </c>
    </row>
    <row r="5797" spans="1:8" x14ac:dyDescent="0.25">
      <c r="A5797">
        <v>11582</v>
      </c>
      <c r="B5797">
        <v>-1</v>
      </c>
      <c r="C5797">
        <v>-3</v>
      </c>
      <c r="D5797">
        <v>12</v>
      </c>
      <c r="E5797">
        <v>-1</v>
      </c>
      <c r="F5797">
        <v>-3</v>
      </c>
      <c r="G5797">
        <v>0</v>
      </c>
      <c r="H5797" s="2">
        <f>H5796+$H$2*(Table1[[#This Row],[debug'[0']]]-H5796)</f>
        <v>-1.6971032685729273</v>
      </c>
    </row>
    <row r="5798" spans="1:8" x14ac:dyDescent="0.25">
      <c r="A5798">
        <v>11584</v>
      </c>
      <c r="B5798">
        <v>0</v>
      </c>
      <c r="C5798">
        <v>-9</v>
      </c>
      <c r="D5798">
        <v>10</v>
      </c>
      <c r="E5798">
        <v>-1</v>
      </c>
      <c r="F5798">
        <v>-3</v>
      </c>
      <c r="G5798">
        <v>0</v>
      </c>
      <c r="H5798" s="2">
        <f>H5797+$H$2*(Table1[[#This Row],[debug'[0']]]-H5797)</f>
        <v>-1.5371550537449692</v>
      </c>
    </row>
    <row r="5799" spans="1:8" x14ac:dyDescent="0.25">
      <c r="A5799">
        <v>11586</v>
      </c>
      <c r="B5799">
        <v>2</v>
      </c>
      <c r="C5799">
        <v>-13</v>
      </c>
      <c r="D5799">
        <v>7</v>
      </c>
      <c r="E5799">
        <v>-1</v>
      </c>
      <c r="F5799">
        <v>-3</v>
      </c>
      <c r="G5799">
        <v>0</v>
      </c>
      <c r="H5799" s="2">
        <f>H5798+$H$2*(Table1[[#This Row],[debug'[0']]]-H5798)</f>
        <v>-1.203786043801373</v>
      </c>
    </row>
    <row r="5800" spans="1:8" x14ac:dyDescent="0.25">
      <c r="A5800">
        <v>11588</v>
      </c>
      <c r="B5800">
        <v>3</v>
      </c>
      <c r="C5800">
        <v>-14</v>
      </c>
      <c r="D5800">
        <v>5</v>
      </c>
      <c r="E5800">
        <v>-1</v>
      </c>
      <c r="F5800">
        <v>-3</v>
      </c>
      <c r="G5800">
        <v>0</v>
      </c>
      <c r="H5800" s="2">
        <f>H5799+$H$2*(Table1[[#This Row],[debug'[0']]]-H5799)</f>
        <v>-0.80758854322728224</v>
      </c>
    </row>
    <row r="5801" spans="1:8" x14ac:dyDescent="0.25">
      <c r="A5801">
        <v>11590</v>
      </c>
      <c r="B5801">
        <v>4</v>
      </c>
      <c r="C5801">
        <v>-15</v>
      </c>
      <c r="D5801">
        <v>3</v>
      </c>
      <c r="E5801">
        <v>-1</v>
      </c>
      <c r="F5801">
        <v>-3</v>
      </c>
      <c r="G5801">
        <v>0</v>
      </c>
      <c r="H5801" s="2">
        <f>H5800+$H$2*(Table1[[#This Row],[debug'[0']]]-H5800)</f>
        <v>-0.35448399776072365</v>
      </c>
    </row>
    <row r="5802" spans="1:8" x14ac:dyDescent="0.25">
      <c r="A5802">
        <v>11592</v>
      </c>
      <c r="B5802">
        <v>5</v>
      </c>
      <c r="C5802">
        <v>-15</v>
      </c>
      <c r="D5802">
        <v>-1</v>
      </c>
      <c r="E5802">
        <v>-1</v>
      </c>
      <c r="F5802">
        <v>-3</v>
      </c>
      <c r="G5802">
        <v>0</v>
      </c>
      <c r="H5802" s="2">
        <f>H5801+$H$2*(Table1[[#This Row],[debug'[0']]]-H5801)</f>
        <v>0.15016422997315221</v>
      </c>
    </row>
    <row r="5803" spans="1:8" x14ac:dyDescent="0.25">
      <c r="A5803">
        <v>11594</v>
      </c>
      <c r="B5803">
        <v>5</v>
      </c>
      <c r="C5803">
        <v>-14</v>
      </c>
      <c r="D5803">
        <v>-2</v>
      </c>
      <c r="E5803">
        <v>-1</v>
      </c>
      <c r="F5803">
        <v>-3</v>
      </c>
      <c r="G5803">
        <v>0</v>
      </c>
      <c r="H5803" s="2">
        <f>H5802+$H$2*(Table1[[#This Row],[debug'[0']]]-H5802)</f>
        <v>0.60725048276015248</v>
      </c>
    </row>
    <row r="5804" spans="1:8" x14ac:dyDescent="0.25">
      <c r="A5804">
        <v>11596</v>
      </c>
      <c r="B5804">
        <v>5</v>
      </c>
      <c r="C5804">
        <v>-12</v>
      </c>
      <c r="D5804">
        <v>-4</v>
      </c>
      <c r="E5804">
        <v>-1</v>
      </c>
      <c r="F5804">
        <v>-3</v>
      </c>
      <c r="G5804">
        <v>1</v>
      </c>
      <c r="H5804" s="2">
        <f>H5803+$H$2*(Table1[[#This Row],[debug'[0']]]-H5803)</f>
        <v>1.0212573711327768</v>
      </c>
    </row>
    <row r="5805" spans="1:8" x14ac:dyDescent="0.25">
      <c r="A5805">
        <v>11598</v>
      </c>
      <c r="B5805">
        <v>2</v>
      </c>
      <c r="C5805">
        <v>-9</v>
      </c>
      <c r="D5805">
        <v>-4</v>
      </c>
      <c r="E5805">
        <v>-1</v>
      </c>
      <c r="F5805">
        <v>-3</v>
      </c>
      <c r="G5805">
        <v>1</v>
      </c>
      <c r="H5805" s="2">
        <f>H5804+$H$2*(Table1[[#This Row],[debug'[0']]]-H5804)</f>
        <v>1.1135016907109097</v>
      </c>
    </row>
    <row r="5806" spans="1:8" x14ac:dyDescent="0.25">
      <c r="A5806">
        <v>11600</v>
      </c>
      <c r="B5806">
        <v>0</v>
      </c>
      <c r="C5806">
        <v>-6</v>
      </c>
      <c r="D5806">
        <v>-4</v>
      </c>
      <c r="E5806">
        <v>-1</v>
      </c>
      <c r="F5806">
        <v>-3</v>
      </c>
      <c r="G5806">
        <v>1</v>
      </c>
      <c r="H5806" s="2">
        <f>H5805+$H$2*(Table1[[#This Row],[debug'[0']]]-H5805)</f>
        <v>1.0085566287719934</v>
      </c>
    </row>
    <row r="5807" spans="1:8" x14ac:dyDescent="0.25">
      <c r="A5807">
        <v>11602</v>
      </c>
      <c r="B5807">
        <v>-2</v>
      </c>
      <c r="C5807">
        <v>-2</v>
      </c>
      <c r="D5807">
        <v>-5</v>
      </c>
      <c r="E5807">
        <v>-1</v>
      </c>
      <c r="F5807">
        <v>-3</v>
      </c>
      <c r="G5807">
        <v>1</v>
      </c>
      <c r="H5807" s="2">
        <f>H5806+$H$2*(Table1[[#This Row],[debug'[0']]]-H5806)</f>
        <v>0.72500684668622428</v>
      </c>
    </row>
    <row r="5808" spans="1:8" x14ac:dyDescent="0.25">
      <c r="A5808">
        <v>11604</v>
      </c>
      <c r="B5808">
        <v>-3</v>
      </c>
      <c r="C5808">
        <v>3</v>
      </c>
      <c r="D5808">
        <v>-4</v>
      </c>
      <c r="E5808">
        <v>0</v>
      </c>
      <c r="F5808">
        <v>-3</v>
      </c>
      <c r="G5808">
        <v>1</v>
      </c>
      <c r="H5808" s="2">
        <f>H5807+$H$2*(Table1[[#This Row],[debug'[0']]]-H5807)</f>
        <v>0.37393322236259063</v>
      </c>
    </row>
    <row r="5809" spans="1:8" x14ac:dyDescent="0.25">
      <c r="A5809">
        <v>11606</v>
      </c>
      <c r="B5809">
        <v>-3</v>
      </c>
      <c r="C5809">
        <v>7</v>
      </c>
      <c r="D5809">
        <v>-3</v>
      </c>
      <c r="E5809">
        <v>0</v>
      </c>
      <c r="F5809">
        <v>-3</v>
      </c>
      <c r="G5809">
        <v>1</v>
      </c>
      <c r="H5809" s="2">
        <f>H5808+$H$2*(Table1[[#This Row],[debug'[0']]]-H5808)</f>
        <v>5.5947507610285052E-2</v>
      </c>
    </row>
    <row r="5810" spans="1:8" x14ac:dyDescent="0.25">
      <c r="A5810">
        <v>11608</v>
      </c>
      <c r="B5810">
        <v>-4</v>
      </c>
      <c r="C5810">
        <v>9</v>
      </c>
      <c r="D5810">
        <v>-3</v>
      </c>
      <c r="E5810">
        <v>0</v>
      </c>
      <c r="F5810">
        <v>-3</v>
      </c>
      <c r="G5810">
        <v>1</v>
      </c>
      <c r="H5810" s="2">
        <f>H5809+$H$2*(Table1[[#This Row],[debug'[0']]]-H5809)</f>
        <v>-0.32631653918734405</v>
      </c>
    </row>
    <row r="5811" spans="1:8" x14ac:dyDescent="0.25">
      <c r="A5811">
        <v>11610</v>
      </c>
      <c r="B5811">
        <v>-4</v>
      </c>
      <c r="C5811">
        <v>9</v>
      </c>
      <c r="D5811">
        <v>-3</v>
      </c>
      <c r="E5811">
        <v>0</v>
      </c>
      <c r="F5811">
        <v>-3</v>
      </c>
      <c r="G5811">
        <v>1</v>
      </c>
      <c r="H5811" s="2">
        <f>H5810+$H$2*(Table1[[#This Row],[debug'[0']]]-H5810)</f>
        <v>-0.67255304835044505</v>
      </c>
    </row>
    <row r="5812" spans="1:8" x14ac:dyDescent="0.25">
      <c r="A5812">
        <v>11612</v>
      </c>
      <c r="B5812">
        <v>-4</v>
      </c>
      <c r="C5812">
        <v>9</v>
      </c>
      <c r="D5812">
        <v>-1</v>
      </c>
      <c r="E5812">
        <v>0</v>
      </c>
      <c r="F5812">
        <v>-3</v>
      </c>
      <c r="G5812">
        <v>1</v>
      </c>
      <c r="H5812" s="2">
        <f>H5811+$H$2*(Table1[[#This Row],[debug'[0']]]-H5811)</f>
        <v>-0.98615753530580474</v>
      </c>
    </row>
    <row r="5813" spans="1:8" x14ac:dyDescent="0.25">
      <c r="A5813">
        <v>11614</v>
      </c>
      <c r="B5813">
        <v>-4</v>
      </c>
      <c r="C5813">
        <v>6</v>
      </c>
      <c r="D5813">
        <v>1</v>
      </c>
      <c r="E5813">
        <v>0</v>
      </c>
      <c r="F5813">
        <v>-3</v>
      </c>
      <c r="G5813">
        <v>1</v>
      </c>
      <c r="H5813" s="2">
        <f>H5812+$H$2*(Table1[[#This Row],[debug'[0']]]-H5812)</f>
        <v>-1.2702054956906119</v>
      </c>
    </row>
    <row r="5814" spans="1:8" x14ac:dyDescent="0.25">
      <c r="A5814">
        <v>11616</v>
      </c>
      <c r="B5814">
        <v>-2</v>
      </c>
      <c r="C5814">
        <v>5</v>
      </c>
      <c r="D5814">
        <v>3</v>
      </c>
      <c r="E5814">
        <v>0</v>
      </c>
      <c r="F5814">
        <v>-3</v>
      </c>
      <c r="G5814">
        <v>1</v>
      </c>
      <c r="H5814" s="2">
        <f>H5813+$H$2*(Table1[[#This Row],[debug'[0']]]-H5813)</f>
        <v>-1.3389870072916692</v>
      </c>
    </row>
    <row r="5815" spans="1:8" x14ac:dyDescent="0.25">
      <c r="A5815">
        <v>11618</v>
      </c>
      <c r="B5815">
        <v>-1</v>
      </c>
      <c r="C5815">
        <v>3</v>
      </c>
      <c r="D5815">
        <v>5</v>
      </c>
      <c r="E5815">
        <v>0</v>
      </c>
      <c r="F5815">
        <v>-3</v>
      </c>
      <c r="G5815">
        <v>1</v>
      </c>
      <c r="H5815" s="2">
        <f>H5814+$H$2*(Table1[[#This Row],[debug'[0']]]-H5814)</f>
        <v>-1.3070382345385723</v>
      </c>
    </row>
    <row r="5816" spans="1:8" x14ac:dyDescent="0.25">
      <c r="A5816">
        <v>11620</v>
      </c>
      <c r="B5816">
        <v>1</v>
      </c>
      <c r="C5816">
        <v>1</v>
      </c>
      <c r="D5816">
        <v>7</v>
      </c>
      <c r="E5816">
        <v>0</v>
      </c>
      <c r="F5816">
        <v>-3</v>
      </c>
      <c r="G5816">
        <v>1</v>
      </c>
      <c r="H5816" s="2">
        <f>H5815+$H$2*(Table1[[#This Row],[debug'[0']]]-H5815)</f>
        <v>-1.0896050034632578</v>
      </c>
    </row>
    <row r="5817" spans="1:8" x14ac:dyDescent="0.25">
      <c r="A5817">
        <v>11622</v>
      </c>
      <c r="B5817">
        <v>3</v>
      </c>
      <c r="C5817">
        <v>-2</v>
      </c>
      <c r="D5817">
        <v>7</v>
      </c>
      <c r="E5817">
        <v>0</v>
      </c>
      <c r="F5817">
        <v>-3</v>
      </c>
      <c r="G5817">
        <v>1</v>
      </c>
      <c r="H5817" s="2">
        <f>H5816+$H$2*(Table1[[#This Row],[debug'[0']]]-H5816)</f>
        <v>-0.70416881241433094</v>
      </c>
    </row>
    <row r="5818" spans="1:8" x14ac:dyDescent="0.25">
      <c r="A5818">
        <v>11624</v>
      </c>
      <c r="B5818">
        <v>6</v>
      </c>
      <c r="C5818">
        <v>-6</v>
      </c>
      <c r="D5818">
        <v>6</v>
      </c>
      <c r="E5818">
        <v>0</v>
      </c>
      <c r="F5818">
        <v>-3</v>
      </c>
      <c r="G5818">
        <v>1</v>
      </c>
      <c r="H5818" s="2">
        <f>H5817+$H$2*(Table1[[#This Row],[debug'[0']]]-H5817)</f>
        <v>-7.2315787729130943E-2</v>
      </c>
    </row>
    <row r="5819" spans="1:8" x14ac:dyDescent="0.25">
      <c r="A5819">
        <v>11626</v>
      </c>
      <c r="B5819">
        <v>7</v>
      </c>
      <c r="C5819">
        <v>-10</v>
      </c>
      <c r="D5819">
        <v>6</v>
      </c>
      <c r="E5819">
        <v>0</v>
      </c>
      <c r="F5819">
        <v>-3</v>
      </c>
      <c r="G5819">
        <v>1</v>
      </c>
      <c r="H5819" s="2">
        <f>H5818+$H$2*(Table1[[#This Row],[debug'[0']]]-H5818)</f>
        <v>0.59423427194877754</v>
      </c>
    </row>
    <row r="5820" spans="1:8" x14ac:dyDescent="0.25">
      <c r="A5820">
        <v>11628</v>
      </c>
      <c r="B5820">
        <v>7</v>
      </c>
      <c r="C5820">
        <v>-12</v>
      </c>
      <c r="D5820">
        <v>4</v>
      </c>
      <c r="E5820">
        <v>0</v>
      </c>
      <c r="F5820">
        <v>-3</v>
      </c>
      <c r="G5820">
        <v>1</v>
      </c>
      <c r="H5820" s="2">
        <f>H5819+$H$2*(Table1[[#This Row],[debug'[0']]]-H5819)</f>
        <v>1.1979634685046672</v>
      </c>
    </row>
    <row r="5821" spans="1:8" x14ac:dyDescent="0.25">
      <c r="A5821">
        <v>11630</v>
      </c>
      <c r="B5821">
        <v>7</v>
      </c>
      <c r="C5821">
        <v>-15</v>
      </c>
      <c r="D5821">
        <v>-2</v>
      </c>
      <c r="E5821">
        <v>0</v>
      </c>
      <c r="F5821">
        <v>-3</v>
      </c>
      <c r="G5821">
        <v>0</v>
      </c>
      <c r="H5821" s="2">
        <f>H5820+$H$2*(Table1[[#This Row],[debug'[0']]]-H5820)</f>
        <v>1.7447925288008275</v>
      </c>
    </row>
    <row r="5822" spans="1:8" x14ac:dyDescent="0.25">
      <c r="A5822">
        <v>11632</v>
      </c>
      <c r="B5822">
        <v>6</v>
      </c>
      <c r="C5822">
        <v>-14</v>
      </c>
      <c r="D5822">
        <v>-3</v>
      </c>
      <c r="E5822">
        <v>0</v>
      </c>
      <c r="F5822">
        <v>-3</v>
      </c>
      <c r="G5822">
        <v>0</v>
      </c>
      <c r="H5822" s="2">
        <f>H5821+$H$2*(Table1[[#This Row],[debug'[0']]]-H5821)</f>
        <v>2.1458363847314192</v>
      </c>
    </row>
    <row r="5823" spans="1:8" x14ac:dyDescent="0.25">
      <c r="A5823">
        <v>11634</v>
      </c>
      <c r="B5823">
        <v>7</v>
      </c>
      <c r="C5823">
        <v>-13</v>
      </c>
      <c r="D5823">
        <v>-3</v>
      </c>
      <c r="E5823">
        <v>0</v>
      </c>
      <c r="F5823">
        <v>-3</v>
      </c>
      <c r="G5823">
        <v>1</v>
      </c>
      <c r="H5823" s="2">
        <f>H5822+$H$2*(Table1[[#This Row],[debug'[0']]]-H5822)</f>
        <v>2.6033305273229388</v>
      </c>
    </row>
    <row r="5824" spans="1:8" x14ac:dyDescent="0.25">
      <c r="A5824">
        <v>11636</v>
      </c>
      <c r="B5824">
        <v>6</v>
      </c>
      <c r="C5824">
        <v>-10</v>
      </c>
      <c r="D5824">
        <v>-3</v>
      </c>
      <c r="E5824">
        <v>1</v>
      </c>
      <c r="F5824">
        <v>-2</v>
      </c>
      <c r="G5824">
        <v>1</v>
      </c>
      <c r="H5824" s="2">
        <f>H5823+$H$2*(Table1[[#This Row],[debug'[0']]]-H5823)</f>
        <v>2.9234590831839879</v>
      </c>
    </row>
    <row r="5825" spans="1:8" x14ac:dyDescent="0.25">
      <c r="A5825">
        <v>11638</v>
      </c>
      <c r="B5825">
        <v>5</v>
      </c>
      <c r="C5825">
        <v>-7</v>
      </c>
      <c r="D5825">
        <v>-2</v>
      </c>
      <c r="E5825">
        <v>1</v>
      </c>
      <c r="F5825">
        <v>-2</v>
      </c>
      <c r="G5825">
        <v>1</v>
      </c>
      <c r="H5825" s="2">
        <f>H5824+$H$2*(Table1[[#This Row],[debug'[0']]]-H5824)</f>
        <v>3.1191684538584217</v>
      </c>
    </row>
    <row r="5826" spans="1:8" x14ac:dyDescent="0.25">
      <c r="A5826">
        <v>11640</v>
      </c>
      <c r="B5826">
        <v>2</v>
      </c>
      <c r="C5826">
        <v>-3</v>
      </c>
      <c r="D5826">
        <v>-1</v>
      </c>
      <c r="E5826">
        <v>1</v>
      </c>
      <c r="F5826">
        <v>-2</v>
      </c>
      <c r="G5826">
        <v>1</v>
      </c>
      <c r="H5826" s="2">
        <f>H5825+$H$2*(Table1[[#This Row],[debug'[0']]]-H5825)</f>
        <v>3.0136893120752899</v>
      </c>
    </row>
    <row r="5827" spans="1:8" x14ac:dyDescent="0.25">
      <c r="A5827">
        <v>11642</v>
      </c>
      <c r="B5827">
        <v>0</v>
      </c>
      <c r="C5827">
        <v>1</v>
      </c>
      <c r="D5827">
        <v>0</v>
      </c>
      <c r="E5827">
        <v>1</v>
      </c>
      <c r="F5827">
        <v>-2</v>
      </c>
      <c r="G5827">
        <v>1</v>
      </c>
      <c r="H5827" s="2">
        <f>H5826+$H$2*(Table1[[#This Row],[debug'[0']]]-H5826)</f>
        <v>2.7296557859847557</v>
      </c>
    </row>
    <row r="5828" spans="1:8" x14ac:dyDescent="0.25">
      <c r="A5828">
        <v>11644</v>
      </c>
      <c r="B5828">
        <v>-1</v>
      </c>
      <c r="C5828">
        <v>5</v>
      </c>
      <c r="D5828">
        <v>1</v>
      </c>
      <c r="E5828">
        <v>1</v>
      </c>
      <c r="F5828">
        <v>-2</v>
      </c>
      <c r="G5828">
        <v>1</v>
      </c>
      <c r="H5828" s="2">
        <f>H5827+$H$2*(Table1[[#This Row],[debug'[0']]]-H5827)</f>
        <v>2.3781440094547044</v>
      </c>
    </row>
    <row r="5829" spans="1:8" x14ac:dyDescent="0.25">
      <c r="A5829">
        <v>11646</v>
      </c>
      <c r="B5829">
        <v>-3</v>
      </c>
      <c r="C5829">
        <v>8</v>
      </c>
      <c r="D5829">
        <v>2</v>
      </c>
      <c r="E5829">
        <v>1</v>
      </c>
      <c r="F5829">
        <v>-2</v>
      </c>
      <c r="G5829">
        <v>1</v>
      </c>
      <c r="H5829" s="2">
        <f>H5828+$H$2*(Table1[[#This Row],[debug'[0']]]-H5828)</f>
        <v>1.8712658781531788</v>
      </c>
    </row>
    <row r="5830" spans="1:8" x14ac:dyDescent="0.25">
      <c r="A5830">
        <v>11648</v>
      </c>
      <c r="B5830">
        <v>-2</v>
      </c>
      <c r="C5830">
        <v>10</v>
      </c>
      <c r="D5830">
        <v>3</v>
      </c>
      <c r="E5830">
        <v>2</v>
      </c>
      <c r="F5830">
        <v>-2</v>
      </c>
      <c r="G5830">
        <v>1</v>
      </c>
      <c r="H5830" s="2">
        <f>H5829+$H$2*(Table1[[#This Row],[debug'[0']]]-H5829)</f>
        <v>1.5064076648662128</v>
      </c>
    </row>
    <row r="5831" spans="1:8" x14ac:dyDescent="0.25">
      <c r="A5831">
        <v>11650</v>
      </c>
      <c r="B5831">
        <v>-1</v>
      </c>
      <c r="C5831">
        <v>11</v>
      </c>
      <c r="D5831">
        <v>3</v>
      </c>
      <c r="E5831">
        <v>2</v>
      </c>
      <c r="F5831">
        <v>-2</v>
      </c>
      <c r="G5831">
        <v>1</v>
      </c>
      <c r="H5831" s="2">
        <f>H5830+$H$2*(Table1[[#This Row],[debug'[0']]]-H5830)</f>
        <v>1.2701843076608674</v>
      </c>
    </row>
    <row r="5832" spans="1:8" x14ac:dyDescent="0.25">
      <c r="A5832">
        <v>11652</v>
      </c>
      <c r="B5832">
        <v>1</v>
      </c>
      <c r="C5832">
        <v>11</v>
      </c>
      <c r="D5832">
        <v>4</v>
      </c>
      <c r="E5832">
        <v>2</v>
      </c>
      <c r="F5832">
        <v>-2</v>
      </c>
      <c r="G5832">
        <v>1</v>
      </c>
      <c r="H5832" s="2">
        <f>H5831+$H$2*(Table1[[#This Row],[debug'[0']]]-H5831)</f>
        <v>1.2447200365789888</v>
      </c>
    </row>
    <row r="5833" spans="1:8" x14ac:dyDescent="0.25">
      <c r="A5833">
        <v>11654</v>
      </c>
      <c r="B5833">
        <v>3</v>
      </c>
      <c r="C5833">
        <v>11</v>
      </c>
      <c r="D5833">
        <v>4</v>
      </c>
      <c r="E5833">
        <v>2</v>
      </c>
      <c r="F5833">
        <v>-2</v>
      </c>
      <c r="G5833">
        <v>1</v>
      </c>
      <c r="H5833" s="2">
        <f>H5832+$H$2*(Table1[[#This Row],[debug'[0']]]-H5832)</f>
        <v>1.4101512757212931</v>
      </c>
    </row>
    <row r="5834" spans="1:8" x14ac:dyDescent="0.25">
      <c r="A5834">
        <v>11656</v>
      </c>
      <c r="B5834">
        <v>3</v>
      </c>
      <c r="C5834">
        <v>9</v>
      </c>
      <c r="D5834">
        <v>5</v>
      </c>
      <c r="E5834">
        <v>2</v>
      </c>
      <c r="F5834">
        <v>-2</v>
      </c>
      <c r="G5834">
        <v>1</v>
      </c>
      <c r="H5834" s="2">
        <f>H5833+$H$2*(Table1[[#This Row],[debug'[0']]]-H5833)</f>
        <v>1.5599909878966858</v>
      </c>
    </row>
    <row r="5835" spans="1:8" x14ac:dyDescent="0.25">
      <c r="A5835">
        <v>11658</v>
      </c>
      <c r="B5835">
        <v>3</v>
      </c>
      <c r="C5835">
        <v>7</v>
      </c>
      <c r="D5835">
        <v>5</v>
      </c>
      <c r="E5835">
        <v>2</v>
      </c>
      <c r="F5835">
        <v>-2</v>
      </c>
      <c r="G5835">
        <v>1</v>
      </c>
      <c r="H5835" s="2">
        <f>H5834+$H$2*(Table1[[#This Row],[debug'[0']]]-H5834)</f>
        <v>1.6957086399024919</v>
      </c>
    </row>
    <row r="5836" spans="1:8" x14ac:dyDescent="0.25">
      <c r="A5836">
        <v>11660</v>
      </c>
      <c r="B5836">
        <v>4</v>
      </c>
      <c r="C5836">
        <v>4</v>
      </c>
      <c r="D5836">
        <v>5</v>
      </c>
      <c r="E5836">
        <v>2</v>
      </c>
      <c r="F5836">
        <v>-2</v>
      </c>
      <c r="G5836">
        <v>1</v>
      </c>
      <c r="H5836" s="2">
        <f>H5835+$H$2*(Table1[[#This Row],[debug'[0']]]-H5835)</f>
        <v>1.9128829841608748</v>
      </c>
    </row>
    <row r="5837" spans="1:8" x14ac:dyDescent="0.25">
      <c r="A5837">
        <v>11662</v>
      </c>
      <c r="B5837">
        <v>6</v>
      </c>
      <c r="C5837">
        <v>1</v>
      </c>
      <c r="D5837">
        <v>5</v>
      </c>
      <c r="E5837">
        <v>2</v>
      </c>
      <c r="F5837">
        <v>-1</v>
      </c>
      <c r="G5837">
        <v>2</v>
      </c>
      <c r="H5837" s="2">
        <f>H5836+$H$2*(Table1[[#This Row],[debug'[0']]]-H5836)</f>
        <v>2.2980846879005359</v>
      </c>
    </row>
    <row r="5838" spans="1:8" x14ac:dyDescent="0.25">
      <c r="A5838">
        <v>11664</v>
      </c>
      <c r="B5838">
        <v>8</v>
      </c>
      <c r="C5838">
        <v>-2</v>
      </c>
      <c r="D5838">
        <v>5</v>
      </c>
      <c r="E5838">
        <v>3</v>
      </c>
      <c r="F5838">
        <v>-1</v>
      </c>
      <c r="G5838">
        <v>2</v>
      </c>
      <c r="H5838" s="2">
        <f>H5837+$H$2*(Table1[[#This Row],[debug'[0']]]-H5837)</f>
        <v>2.8354775455770209</v>
      </c>
    </row>
    <row r="5839" spans="1:8" x14ac:dyDescent="0.25">
      <c r="A5839">
        <v>11666</v>
      </c>
      <c r="B5839">
        <v>11</v>
      </c>
      <c r="C5839">
        <v>-8</v>
      </c>
      <c r="D5839">
        <v>3</v>
      </c>
      <c r="E5839">
        <v>3</v>
      </c>
      <c r="F5839">
        <v>-1</v>
      </c>
      <c r="G5839">
        <v>2</v>
      </c>
      <c r="H5839" s="2">
        <f>H5838+$H$2*(Table1[[#This Row],[debug'[0']]]-H5838)</f>
        <v>3.604965658463545</v>
      </c>
    </row>
    <row r="5840" spans="1:8" x14ac:dyDescent="0.25">
      <c r="A5840">
        <v>11668</v>
      </c>
      <c r="B5840">
        <v>12</v>
      </c>
      <c r="C5840">
        <v>-11</v>
      </c>
      <c r="D5840">
        <v>-1</v>
      </c>
      <c r="E5840">
        <v>3</v>
      </c>
      <c r="F5840">
        <v>-1</v>
      </c>
      <c r="G5840">
        <v>1</v>
      </c>
      <c r="H5840" s="2">
        <f>H5839+$H$2*(Table1[[#This Row],[debug'[0']]]-H5839)</f>
        <v>4.3961790048836935</v>
      </c>
    </row>
    <row r="5841" spans="1:8" x14ac:dyDescent="0.25">
      <c r="A5841">
        <v>11670</v>
      </c>
      <c r="B5841">
        <v>11</v>
      </c>
      <c r="C5841">
        <v>-12</v>
      </c>
      <c r="D5841">
        <v>-3</v>
      </c>
      <c r="E5841">
        <v>3</v>
      </c>
      <c r="F5841">
        <v>-1</v>
      </c>
      <c r="G5841">
        <v>1</v>
      </c>
      <c r="H5841" s="2">
        <f>H5840+$H$2*(Table1[[#This Row],[debug'[0']]]-H5840)</f>
        <v>5.0185744706000763</v>
      </c>
    </row>
    <row r="5842" spans="1:8" x14ac:dyDescent="0.25">
      <c r="A5842">
        <v>11672</v>
      </c>
      <c r="B5842">
        <v>10</v>
      </c>
      <c r="C5842">
        <v>-12</v>
      </c>
      <c r="D5842">
        <v>-4</v>
      </c>
      <c r="E5842">
        <v>3</v>
      </c>
      <c r="F5842">
        <v>-1</v>
      </c>
      <c r="G5842">
        <v>1</v>
      </c>
      <c r="H5842" s="2">
        <f>H5841+$H$2*(Table1[[#This Row],[debug'[0']]]-H5841)</f>
        <v>5.4880627660270997</v>
      </c>
    </row>
    <row r="5843" spans="1:8" x14ac:dyDescent="0.25">
      <c r="A5843">
        <v>11674</v>
      </c>
      <c r="B5843">
        <v>7</v>
      </c>
      <c r="C5843">
        <v>-10</v>
      </c>
      <c r="D5843">
        <v>-4</v>
      </c>
      <c r="E5843">
        <v>3</v>
      </c>
      <c r="F5843">
        <v>0</v>
      </c>
      <c r="G5843">
        <v>2</v>
      </c>
      <c r="H5843" s="2">
        <f>H5842+$H$2*(Table1[[#This Row],[debug'[0']]]-H5842)</f>
        <v>5.6305594932352436</v>
      </c>
    </row>
    <row r="5844" spans="1:8" x14ac:dyDescent="0.25">
      <c r="A5844">
        <v>11676</v>
      </c>
      <c r="B5844">
        <v>7</v>
      </c>
      <c r="C5844">
        <v>-8</v>
      </c>
      <c r="D5844">
        <v>-4</v>
      </c>
      <c r="E5844">
        <v>3</v>
      </c>
      <c r="F5844">
        <v>0</v>
      </c>
      <c r="G5844">
        <v>2</v>
      </c>
      <c r="H5844" s="2">
        <f>H5843+$H$2*(Table1[[#This Row],[debug'[0']]]-H5843)</f>
        <v>5.7596262203026569</v>
      </c>
    </row>
    <row r="5845" spans="1:8" x14ac:dyDescent="0.25">
      <c r="A5845">
        <v>11678</v>
      </c>
      <c r="B5845">
        <v>5</v>
      </c>
      <c r="C5845">
        <v>-5</v>
      </c>
      <c r="D5845">
        <v>-3</v>
      </c>
      <c r="E5845">
        <v>4</v>
      </c>
      <c r="F5845">
        <v>0</v>
      </c>
      <c r="G5845">
        <v>2</v>
      </c>
      <c r="H5845" s="2">
        <f>H5844+$H$2*(Table1[[#This Row],[debug'[0']]]-H5844)</f>
        <v>5.6880331357073466</v>
      </c>
    </row>
    <row r="5846" spans="1:8" x14ac:dyDescent="0.25">
      <c r="A5846">
        <v>11680</v>
      </c>
      <c r="B5846">
        <v>3</v>
      </c>
      <c r="C5846">
        <v>-3</v>
      </c>
      <c r="D5846">
        <v>-1</v>
      </c>
      <c r="E5846">
        <v>4</v>
      </c>
      <c r="F5846">
        <v>0</v>
      </c>
      <c r="G5846">
        <v>2</v>
      </c>
      <c r="H5846" s="2">
        <f>H5845+$H$2*(Table1[[#This Row],[debug'[0']]]-H5845)</f>
        <v>5.4346919811550229</v>
      </c>
    </row>
    <row r="5847" spans="1:8" x14ac:dyDescent="0.25">
      <c r="A5847">
        <v>11682</v>
      </c>
      <c r="B5847">
        <v>1</v>
      </c>
      <c r="C5847">
        <v>1</v>
      </c>
      <c r="D5847">
        <v>0</v>
      </c>
      <c r="E5847">
        <v>4</v>
      </c>
      <c r="F5847">
        <v>0</v>
      </c>
      <c r="G5847">
        <v>2</v>
      </c>
      <c r="H5847" s="2">
        <f>H5846+$H$2*(Table1[[#This Row],[debug'[0']]]-H5846)</f>
        <v>5.0167321086871173</v>
      </c>
    </row>
    <row r="5848" spans="1:8" x14ac:dyDescent="0.25">
      <c r="A5848">
        <v>11684</v>
      </c>
      <c r="B5848">
        <v>1</v>
      </c>
      <c r="C5848">
        <v>4</v>
      </c>
      <c r="D5848">
        <v>3</v>
      </c>
      <c r="E5848">
        <v>4</v>
      </c>
      <c r="F5848">
        <v>0</v>
      </c>
      <c r="G5848">
        <v>2</v>
      </c>
      <c r="H5848" s="2">
        <f>H5847+$H$2*(Table1[[#This Row],[debug'[0']]]-H5847)</f>
        <v>4.6381640261644268</v>
      </c>
    </row>
    <row r="5849" spans="1:8" x14ac:dyDescent="0.25">
      <c r="A5849">
        <v>11686</v>
      </c>
      <c r="B5849">
        <v>0</v>
      </c>
      <c r="C5849">
        <v>6</v>
      </c>
      <c r="D5849">
        <v>4</v>
      </c>
      <c r="E5849">
        <v>4</v>
      </c>
      <c r="F5849">
        <v>0</v>
      </c>
      <c r="G5849">
        <v>2</v>
      </c>
      <c r="H5849" s="2">
        <f>H5848+$H$2*(Table1[[#This Row],[debug'[0']]]-H5848)</f>
        <v>4.2010273652421484</v>
      </c>
    </row>
    <row r="5850" spans="1:8" x14ac:dyDescent="0.25">
      <c r="A5850">
        <v>11688</v>
      </c>
      <c r="B5850">
        <v>1</v>
      </c>
      <c r="C5850">
        <v>8</v>
      </c>
      <c r="D5850">
        <v>5</v>
      </c>
      <c r="E5850">
        <v>4</v>
      </c>
      <c r="F5850">
        <v>0</v>
      </c>
      <c r="G5850">
        <v>2</v>
      </c>
      <c r="H5850" s="2">
        <f>H5849+$H$2*(Table1[[#This Row],[debug'[0']]]-H5849)</f>
        <v>3.8993376436046097</v>
      </c>
    </row>
    <row r="5851" spans="1:8" x14ac:dyDescent="0.25">
      <c r="A5851">
        <v>11690</v>
      </c>
      <c r="B5851">
        <v>0</v>
      </c>
      <c r="C5851">
        <v>9</v>
      </c>
      <c r="D5851">
        <v>5</v>
      </c>
      <c r="E5851">
        <v>4</v>
      </c>
      <c r="F5851">
        <v>0</v>
      </c>
      <c r="G5851">
        <v>1</v>
      </c>
      <c r="H5851" s="2">
        <f>H5850+$H$2*(Table1[[#This Row],[debug'[0']]]-H5850)</f>
        <v>3.5318337287541786</v>
      </c>
    </row>
    <row r="5852" spans="1:8" x14ac:dyDescent="0.25">
      <c r="A5852">
        <v>11692</v>
      </c>
      <c r="B5852">
        <v>1</v>
      </c>
      <c r="C5852">
        <v>10</v>
      </c>
      <c r="D5852">
        <v>5</v>
      </c>
      <c r="E5852">
        <v>5</v>
      </c>
      <c r="F5852">
        <v>0</v>
      </c>
      <c r="G5852">
        <v>1</v>
      </c>
      <c r="H5852" s="2">
        <f>H5851+$H$2*(Table1[[#This Row],[debug'[0']]]-H5851)</f>
        <v>3.2932140214832293</v>
      </c>
    </row>
    <row r="5853" spans="1:8" x14ac:dyDescent="0.25">
      <c r="A5853">
        <v>11694</v>
      </c>
      <c r="B5853">
        <v>2</v>
      </c>
      <c r="C5853">
        <v>8</v>
      </c>
      <c r="D5853">
        <v>5</v>
      </c>
      <c r="E5853">
        <v>5</v>
      </c>
      <c r="F5853">
        <v>0</v>
      </c>
      <c r="G5853">
        <v>1</v>
      </c>
      <c r="H5853" s="2">
        <f>H5852+$H$2*(Table1[[#This Row],[debug'[0']]]-H5852)</f>
        <v>3.1713314714008987</v>
      </c>
    </row>
    <row r="5854" spans="1:8" x14ac:dyDescent="0.25">
      <c r="A5854">
        <v>11696</v>
      </c>
      <c r="B5854">
        <v>4</v>
      </c>
      <c r="C5854">
        <v>7</v>
      </c>
      <c r="D5854">
        <v>4</v>
      </c>
      <c r="E5854">
        <v>5</v>
      </c>
      <c r="F5854">
        <v>0</v>
      </c>
      <c r="G5854">
        <v>1</v>
      </c>
      <c r="H5854" s="2">
        <f>H5853+$H$2*(Table1[[#This Row],[debug'[0']]]-H5853)</f>
        <v>3.2494316402521388</v>
      </c>
    </row>
    <row r="5855" spans="1:8" x14ac:dyDescent="0.25">
      <c r="A5855">
        <v>11698</v>
      </c>
      <c r="B5855">
        <v>6</v>
      </c>
      <c r="C5855">
        <v>5</v>
      </c>
      <c r="D5855">
        <v>4</v>
      </c>
      <c r="E5855">
        <v>5</v>
      </c>
      <c r="F5855">
        <v>0</v>
      </c>
      <c r="G5855">
        <v>1</v>
      </c>
      <c r="H5855" s="2">
        <f>H5854+$H$2*(Table1[[#This Row],[debug'[0']]]-H5854)</f>
        <v>3.5086666008175511</v>
      </c>
    </row>
    <row r="5856" spans="1:8" x14ac:dyDescent="0.25">
      <c r="A5856">
        <v>11700</v>
      </c>
      <c r="B5856">
        <v>10</v>
      </c>
      <c r="C5856">
        <v>2</v>
      </c>
      <c r="D5856">
        <v>5</v>
      </c>
      <c r="E5856">
        <v>5</v>
      </c>
      <c r="F5856">
        <v>0</v>
      </c>
      <c r="G5856">
        <v>2</v>
      </c>
      <c r="H5856" s="2">
        <f>H5855+$H$2*(Table1[[#This Row],[debug'[0']]]-H5855)</f>
        <v>4.1204603603837606</v>
      </c>
    </row>
    <row r="5857" spans="1:8" x14ac:dyDescent="0.25">
      <c r="A5857">
        <v>11702</v>
      </c>
      <c r="B5857">
        <v>11</v>
      </c>
      <c r="C5857">
        <v>0</v>
      </c>
      <c r="D5857">
        <v>4</v>
      </c>
      <c r="E5857">
        <v>5</v>
      </c>
      <c r="F5857">
        <v>0</v>
      </c>
      <c r="G5857">
        <v>2</v>
      </c>
      <c r="H5857" s="2">
        <f>H5856+$H$2*(Table1[[#This Row],[debug'[0']]]-H5856)</f>
        <v>4.7688416961407052</v>
      </c>
    </row>
    <row r="5858" spans="1:8" x14ac:dyDescent="0.25">
      <c r="A5858">
        <v>11704</v>
      </c>
      <c r="B5858">
        <v>10</v>
      </c>
      <c r="C5858">
        <v>-5</v>
      </c>
      <c r="D5858">
        <v>3</v>
      </c>
      <c r="E5858">
        <v>5</v>
      </c>
      <c r="F5858">
        <v>0</v>
      </c>
      <c r="G5858">
        <v>2</v>
      </c>
      <c r="H5858" s="2">
        <f>H5857+$H$2*(Table1[[#This Row],[debug'[0']]]-H5857)</f>
        <v>5.261866751055793</v>
      </c>
    </row>
    <row r="5859" spans="1:8" x14ac:dyDescent="0.25">
      <c r="A5859">
        <v>11706</v>
      </c>
      <c r="B5859">
        <v>9</v>
      </c>
      <c r="C5859">
        <v>-8</v>
      </c>
      <c r="D5859">
        <v>0</v>
      </c>
      <c r="E5859">
        <v>5</v>
      </c>
      <c r="F5859">
        <v>0</v>
      </c>
      <c r="G5859">
        <v>2</v>
      </c>
      <c r="H5859" s="2">
        <f>H5858+$H$2*(Table1[[#This Row],[debug'[0']]]-H5858)</f>
        <v>5.6141775096464794</v>
      </c>
    </row>
    <row r="5860" spans="1:8" x14ac:dyDescent="0.25">
      <c r="A5860">
        <v>11708</v>
      </c>
      <c r="B5860">
        <v>9</v>
      </c>
      <c r="C5860">
        <v>-9</v>
      </c>
      <c r="D5860">
        <v>-3</v>
      </c>
      <c r="E5860">
        <v>5</v>
      </c>
      <c r="F5860">
        <v>0</v>
      </c>
      <c r="G5860">
        <v>1</v>
      </c>
      <c r="H5860" s="2">
        <f>H5859+$H$2*(Table1[[#This Row],[debug'[0']]]-H5859)</f>
        <v>5.9332837615080907</v>
      </c>
    </row>
    <row r="5861" spans="1:8" x14ac:dyDescent="0.25">
      <c r="A5861">
        <v>11710</v>
      </c>
      <c r="B5861">
        <v>8</v>
      </c>
      <c r="C5861">
        <v>-8</v>
      </c>
      <c r="D5861">
        <v>-3</v>
      </c>
      <c r="E5861">
        <v>5</v>
      </c>
      <c r="F5861">
        <v>0</v>
      </c>
      <c r="G5861">
        <v>1</v>
      </c>
      <c r="H5861" s="2">
        <f>H5860+$H$2*(Table1[[#This Row],[debug'[0']]]-H5860)</f>
        <v>6.1280671780651179</v>
      </c>
    </row>
    <row r="5862" spans="1:8" x14ac:dyDescent="0.25">
      <c r="A5862">
        <v>11712</v>
      </c>
      <c r="B5862">
        <v>7</v>
      </c>
      <c r="C5862">
        <v>-7</v>
      </c>
      <c r="D5862">
        <v>-1</v>
      </c>
      <c r="E5862">
        <v>5</v>
      </c>
      <c r="F5862">
        <v>0</v>
      </c>
      <c r="G5862">
        <v>2</v>
      </c>
      <c r="H5862" s="2">
        <f>H5861+$H$2*(Table1[[#This Row],[debug'[0']]]-H5861)</f>
        <v>6.2102449104995516</v>
      </c>
    </row>
    <row r="5863" spans="1:8" x14ac:dyDescent="0.25">
      <c r="A5863">
        <v>11714</v>
      </c>
      <c r="B5863">
        <v>5</v>
      </c>
      <c r="C5863">
        <v>-6</v>
      </c>
      <c r="D5863">
        <v>-1</v>
      </c>
      <c r="E5863">
        <v>5</v>
      </c>
      <c r="F5863">
        <v>0</v>
      </c>
      <c r="G5863">
        <v>2</v>
      </c>
      <c r="H5863" s="2">
        <f>H5862+$H$2*(Table1[[#This Row],[debug'[0']]]-H5862)</f>
        <v>6.0961820149034569</v>
      </c>
    </row>
    <row r="5864" spans="1:8" x14ac:dyDescent="0.25">
      <c r="A5864">
        <v>11716</v>
      </c>
      <c r="B5864">
        <v>2</v>
      </c>
      <c r="C5864">
        <v>-4</v>
      </c>
      <c r="D5864">
        <v>-1</v>
      </c>
      <c r="E5864">
        <v>5</v>
      </c>
      <c r="F5864">
        <v>0</v>
      </c>
      <c r="G5864">
        <v>2</v>
      </c>
      <c r="H5864" s="2">
        <f>H5863+$H$2*(Table1[[#This Row],[debug'[0']]]-H5863)</f>
        <v>5.7101259551298371</v>
      </c>
    </row>
    <row r="5865" spans="1:8" x14ac:dyDescent="0.25">
      <c r="A5865">
        <v>11718</v>
      </c>
      <c r="B5865">
        <v>0</v>
      </c>
      <c r="C5865">
        <v>-3</v>
      </c>
      <c r="D5865">
        <v>-1</v>
      </c>
      <c r="E5865">
        <v>5</v>
      </c>
      <c r="F5865">
        <v>0</v>
      </c>
      <c r="G5865">
        <v>2</v>
      </c>
      <c r="H5865" s="2">
        <f>H5864+$H$2*(Table1[[#This Row],[debug'[0']]]-H5864)</f>
        <v>5.1719592625785884</v>
      </c>
    </row>
    <row r="5866" spans="1:8" x14ac:dyDescent="0.25">
      <c r="A5866">
        <v>11720</v>
      </c>
      <c r="B5866">
        <v>-3</v>
      </c>
      <c r="C5866">
        <v>-1</v>
      </c>
      <c r="D5866">
        <v>0</v>
      </c>
      <c r="E5866">
        <v>5</v>
      </c>
      <c r="F5866">
        <v>0</v>
      </c>
      <c r="G5866">
        <v>2</v>
      </c>
      <c r="H5866" s="2">
        <f>H5865+$H$2*(Table1[[#This Row],[debug'[0']]]-H5865)</f>
        <v>4.4017702470360298</v>
      </c>
    </row>
    <row r="5867" spans="1:8" x14ac:dyDescent="0.25">
      <c r="A5867">
        <v>11722</v>
      </c>
      <c r="B5867">
        <v>-3</v>
      </c>
      <c r="C5867">
        <v>0</v>
      </c>
      <c r="D5867">
        <v>0</v>
      </c>
      <c r="E5867">
        <v>5</v>
      </c>
      <c r="F5867">
        <v>0</v>
      </c>
      <c r="G5867">
        <v>2</v>
      </c>
      <c r="H5867" s="2">
        <f>H5866+$H$2*(Table1[[#This Row],[debug'[0']]]-H5866)</f>
        <v>3.7041698360865931</v>
      </c>
    </row>
    <row r="5868" spans="1:8" x14ac:dyDescent="0.25">
      <c r="A5868">
        <v>11724</v>
      </c>
      <c r="B5868">
        <v>-3</v>
      </c>
      <c r="C5868">
        <v>3</v>
      </c>
      <c r="D5868">
        <v>1</v>
      </c>
      <c r="E5868">
        <v>5</v>
      </c>
      <c r="F5868">
        <v>0</v>
      </c>
      <c r="G5868">
        <v>2</v>
      </c>
      <c r="H5868" s="2">
        <f>H5867+$H$2*(Table1[[#This Row],[debug'[0']]]-H5867)</f>
        <v>3.0723167149225552</v>
      </c>
    </row>
    <row r="5869" spans="1:8" x14ac:dyDescent="0.25">
      <c r="A5869">
        <v>11726</v>
      </c>
      <c r="B5869">
        <v>0</v>
      </c>
      <c r="C5869">
        <v>6</v>
      </c>
      <c r="D5869">
        <v>2</v>
      </c>
      <c r="E5869">
        <v>5</v>
      </c>
      <c r="F5869">
        <v>0</v>
      </c>
      <c r="G5869">
        <v>2</v>
      </c>
      <c r="H5869" s="2">
        <f>H5868+$H$2*(Table1[[#This Row],[debug'[0']]]-H5868)</f>
        <v>2.7827576862895005</v>
      </c>
    </row>
    <row r="5870" spans="1:8" x14ac:dyDescent="0.25">
      <c r="A5870">
        <v>11728</v>
      </c>
      <c r="B5870">
        <v>2</v>
      </c>
      <c r="C5870">
        <v>8</v>
      </c>
      <c r="D5870">
        <v>2</v>
      </c>
      <c r="E5870">
        <v>5</v>
      </c>
      <c r="F5870">
        <v>0</v>
      </c>
      <c r="G5870">
        <v>2</v>
      </c>
      <c r="H5870" s="2">
        <f>H5869+$H$2*(Table1[[#This Row],[debug'[0']]]-H5869)</f>
        <v>2.7089845123858591</v>
      </c>
    </row>
    <row r="5871" spans="1:8" x14ac:dyDescent="0.25">
      <c r="A5871">
        <v>11730</v>
      </c>
      <c r="B5871">
        <v>3</v>
      </c>
      <c r="C5871">
        <v>9</v>
      </c>
      <c r="D5871">
        <v>3</v>
      </c>
      <c r="E5871">
        <v>5</v>
      </c>
      <c r="F5871">
        <v>0</v>
      </c>
      <c r="G5871">
        <v>2</v>
      </c>
      <c r="H5871" s="2">
        <f>H5870+$H$2*(Table1[[#This Row],[debug'[0']]]-H5870)</f>
        <v>2.7364120759249424</v>
      </c>
    </row>
    <row r="5872" spans="1:8" x14ac:dyDescent="0.25">
      <c r="A5872">
        <v>11732</v>
      </c>
      <c r="B5872">
        <v>4</v>
      </c>
      <c r="C5872">
        <v>9</v>
      </c>
      <c r="D5872">
        <v>2</v>
      </c>
      <c r="E5872">
        <v>4</v>
      </c>
      <c r="F5872">
        <v>0</v>
      </c>
      <c r="G5872">
        <v>1</v>
      </c>
      <c r="H5872" s="2">
        <f>H5871+$H$2*(Table1[[#This Row],[debug'[0']]]-H5871)</f>
        <v>2.8555024321081119</v>
      </c>
    </row>
    <row r="5873" spans="1:8" x14ac:dyDescent="0.25">
      <c r="A5873">
        <v>11734</v>
      </c>
      <c r="B5873">
        <v>4</v>
      </c>
      <c r="C5873">
        <v>8</v>
      </c>
      <c r="D5873">
        <v>1</v>
      </c>
      <c r="E5873">
        <v>4</v>
      </c>
      <c r="F5873">
        <v>0</v>
      </c>
      <c r="G5873">
        <v>1</v>
      </c>
      <c r="H5873" s="2">
        <f>H5872+$H$2*(Table1[[#This Row],[debug'[0']]]-H5872)</f>
        <v>2.9633687866483283</v>
      </c>
    </row>
    <row r="5874" spans="1:8" x14ac:dyDescent="0.25">
      <c r="A5874">
        <v>11736</v>
      </c>
      <c r="B5874">
        <v>5</v>
      </c>
      <c r="C5874">
        <v>5</v>
      </c>
      <c r="D5874">
        <v>1</v>
      </c>
      <c r="E5874">
        <v>4</v>
      </c>
      <c r="F5874">
        <v>0</v>
      </c>
      <c r="G5874">
        <v>1</v>
      </c>
      <c r="H5874" s="2">
        <f>H5873+$H$2*(Table1[[#This Row],[debug'[0']]]-H5873)</f>
        <v>3.1553167563864468</v>
      </c>
    </row>
    <row r="5875" spans="1:8" x14ac:dyDescent="0.25">
      <c r="A5875">
        <v>11738</v>
      </c>
      <c r="B5875">
        <v>6</v>
      </c>
      <c r="C5875">
        <v>4</v>
      </c>
      <c r="D5875">
        <v>2</v>
      </c>
      <c r="E5875">
        <v>4</v>
      </c>
      <c r="F5875">
        <v>0</v>
      </c>
      <c r="G5875">
        <v>1</v>
      </c>
      <c r="H5875" s="2">
        <f>H5874+$H$2*(Table1[[#This Row],[debug'[0']]]-H5874)</f>
        <v>3.4234218357842363</v>
      </c>
    </row>
    <row r="5876" spans="1:8" x14ac:dyDescent="0.25">
      <c r="A5876">
        <v>11740</v>
      </c>
      <c r="B5876">
        <v>8</v>
      </c>
      <c r="C5876">
        <v>3</v>
      </c>
      <c r="D5876">
        <v>2</v>
      </c>
      <c r="E5876">
        <v>4</v>
      </c>
      <c r="F5876">
        <v>0</v>
      </c>
      <c r="G5876">
        <v>1</v>
      </c>
      <c r="H5876" s="2">
        <f>H5875+$H$2*(Table1[[#This Row],[debug'[0']]]-H5875)</f>
        <v>3.8547541659626274</v>
      </c>
    </row>
    <row r="5877" spans="1:8" x14ac:dyDescent="0.25">
      <c r="A5877">
        <v>11742</v>
      </c>
      <c r="B5877">
        <v>11</v>
      </c>
      <c r="C5877">
        <v>1</v>
      </c>
      <c r="D5877">
        <v>2</v>
      </c>
      <c r="E5877">
        <v>4</v>
      </c>
      <c r="F5877">
        <v>0</v>
      </c>
      <c r="G5877">
        <v>1</v>
      </c>
      <c r="H5877" s="2">
        <f>H5876+$H$2*(Table1[[#This Row],[debug'[0']]]-H5876)</f>
        <v>4.5281777205717741</v>
      </c>
    </row>
    <row r="5878" spans="1:8" x14ac:dyDescent="0.25">
      <c r="A5878">
        <v>11744</v>
      </c>
      <c r="B5878">
        <v>12</v>
      </c>
      <c r="C5878">
        <v>0</v>
      </c>
      <c r="D5878">
        <v>3</v>
      </c>
      <c r="E5878">
        <v>4</v>
      </c>
      <c r="F5878">
        <v>1</v>
      </c>
      <c r="G5878">
        <v>1</v>
      </c>
      <c r="H5878" s="2">
        <f>H5877+$H$2*(Table1[[#This Row],[debug'[0']]]-H5877)</f>
        <v>5.2323803800311817</v>
      </c>
    </row>
    <row r="5879" spans="1:8" x14ac:dyDescent="0.25">
      <c r="A5879">
        <v>11746</v>
      </c>
      <c r="B5879">
        <v>13</v>
      </c>
      <c r="C5879">
        <v>-2</v>
      </c>
      <c r="D5879">
        <v>2</v>
      </c>
      <c r="E5879">
        <v>4</v>
      </c>
      <c r="F5879">
        <v>1</v>
      </c>
      <c r="G5879">
        <v>1</v>
      </c>
      <c r="H5879" s="2">
        <f>H5878+$H$2*(Table1[[#This Row],[debug'[0']]]-H5878)</f>
        <v>5.9644612820504008</v>
      </c>
    </row>
    <row r="5880" spans="1:8" x14ac:dyDescent="0.25">
      <c r="A5880">
        <v>11748</v>
      </c>
      <c r="B5880">
        <v>10</v>
      </c>
      <c r="C5880">
        <v>-7</v>
      </c>
      <c r="D5880">
        <v>0</v>
      </c>
      <c r="E5880">
        <v>4</v>
      </c>
      <c r="F5880">
        <v>0</v>
      </c>
      <c r="G5880">
        <v>1</v>
      </c>
      <c r="H5880" s="2">
        <f>H5879+$H$2*(Table1[[#This Row],[debug'[0']]]-H5879)</f>
        <v>6.3448018457380302</v>
      </c>
    </row>
    <row r="5881" spans="1:8" x14ac:dyDescent="0.25">
      <c r="A5881">
        <v>11750</v>
      </c>
      <c r="B5881">
        <v>8</v>
      </c>
      <c r="C5881">
        <v>-6</v>
      </c>
      <c r="D5881">
        <v>-1</v>
      </c>
      <c r="E5881">
        <v>4</v>
      </c>
      <c r="F5881">
        <v>0</v>
      </c>
      <c r="G5881">
        <v>1</v>
      </c>
      <c r="H5881" s="2">
        <f>H5880+$H$2*(Table1[[#This Row],[debug'[0']]]-H5880)</f>
        <v>6.5008005965879736</v>
      </c>
    </row>
    <row r="5882" spans="1:8" x14ac:dyDescent="0.25">
      <c r="A5882">
        <v>11752</v>
      </c>
      <c r="B5882">
        <v>5</v>
      </c>
      <c r="C5882">
        <v>-7</v>
      </c>
      <c r="D5882">
        <v>-1</v>
      </c>
      <c r="E5882">
        <v>4</v>
      </c>
      <c r="F5882">
        <v>1</v>
      </c>
      <c r="G5882">
        <v>1</v>
      </c>
      <c r="H5882" s="2">
        <f>H5881+$H$2*(Table1[[#This Row],[debug'[0']]]-H5881)</f>
        <v>6.3593534727256547</v>
      </c>
    </row>
    <row r="5883" spans="1:8" x14ac:dyDescent="0.25">
      <c r="A5883">
        <v>11754</v>
      </c>
      <c r="B5883">
        <v>2</v>
      </c>
      <c r="C5883">
        <v>-4</v>
      </c>
      <c r="D5883">
        <v>-1</v>
      </c>
      <c r="E5883">
        <v>4</v>
      </c>
      <c r="F5883">
        <v>1</v>
      </c>
      <c r="G5883">
        <v>1</v>
      </c>
      <c r="H5883" s="2">
        <f>H5882+$H$2*(Table1[[#This Row],[debug'[0']]]-H5882)</f>
        <v>5.9484940873961722</v>
      </c>
    </row>
    <row r="5884" spans="1:8" x14ac:dyDescent="0.25">
      <c r="A5884">
        <v>11756</v>
      </c>
      <c r="B5884">
        <v>1</v>
      </c>
      <c r="C5884">
        <v>-3</v>
      </c>
      <c r="D5884">
        <v>1</v>
      </c>
      <c r="E5884">
        <v>4</v>
      </c>
      <c r="F5884">
        <v>1</v>
      </c>
      <c r="G5884">
        <v>1</v>
      </c>
      <c r="H5884" s="2">
        <f>H5883+$H$2*(Table1[[#This Row],[debug'[0']]]-H5883)</f>
        <v>5.4821095072572819</v>
      </c>
    </row>
    <row r="5885" spans="1:8" x14ac:dyDescent="0.25">
      <c r="A5885">
        <v>11758</v>
      </c>
      <c r="B5885">
        <v>0</v>
      </c>
      <c r="C5885">
        <v>-2</v>
      </c>
      <c r="D5885">
        <v>2</v>
      </c>
      <c r="E5885">
        <v>4</v>
      </c>
      <c r="F5885">
        <v>1</v>
      </c>
      <c r="G5885">
        <v>1</v>
      </c>
      <c r="H5885" s="2">
        <f>H5884+$H$2*(Table1[[#This Row],[debug'[0']]]-H5884)</f>
        <v>4.9654328586320551</v>
      </c>
    </row>
    <row r="5886" spans="1:8" x14ac:dyDescent="0.25">
      <c r="A5886">
        <v>11760</v>
      </c>
      <c r="B5886">
        <v>-1</v>
      </c>
      <c r="C5886">
        <v>-1</v>
      </c>
      <c r="D5886">
        <v>3</v>
      </c>
      <c r="E5886">
        <v>4</v>
      </c>
      <c r="F5886">
        <v>1</v>
      </c>
      <c r="G5886">
        <v>1</v>
      </c>
      <c r="H5886" s="2">
        <f>H5885+$H$2*(Table1[[#This Row],[debug'[0']]]-H5885)</f>
        <v>4.4032040573072067</v>
      </c>
    </row>
    <row r="5887" spans="1:8" x14ac:dyDescent="0.25">
      <c r="A5887">
        <v>11762</v>
      </c>
      <c r="B5887">
        <v>-3</v>
      </c>
      <c r="C5887">
        <v>1</v>
      </c>
      <c r="D5887">
        <v>4</v>
      </c>
      <c r="E5887">
        <v>4</v>
      </c>
      <c r="F5887">
        <v>1</v>
      </c>
      <c r="G5887">
        <v>1</v>
      </c>
      <c r="H5887" s="2">
        <f>H5886+$H$2*(Table1[[#This Row],[debug'[0']]]-H5886)</f>
        <v>3.7054685129233325</v>
      </c>
    </row>
    <row r="5888" spans="1:8" x14ac:dyDescent="0.25">
      <c r="A5888">
        <v>11764</v>
      </c>
      <c r="B5888">
        <v>-2</v>
      </c>
      <c r="C5888">
        <v>3</v>
      </c>
      <c r="D5888">
        <v>4</v>
      </c>
      <c r="E5888">
        <v>4</v>
      </c>
      <c r="F5888">
        <v>1</v>
      </c>
      <c r="G5888">
        <v>1</v>
      </c>
      <c r="H5888" s="2">
        <f>H5887+$H$2*(Table1[[#This Row],[debug'[0']]]-H5887)</f>
        <v>3.1677407739586978</v>
      </c>
    </row>
    <row r="5889" spans="1:8" x14ac:dyDescent="0.25">
      <c r="A5889">
        <v>11766</v>
      </c>
      <c r="B5889">
        <v>-2</v>
      </c>
      <c r="C5889">
        <v>4</v>
      </c>
      <c r="D5889">
        <v>4</v>
      </c>
      <c r="E5889">
        <v>4</v>
      </c>
      <c r="F5889">
        <v>1</v>
      </c>
      <c r="G5889">
        <v>1</v>
      </c>
      <c r="H5889" s="2">
        <f>H5888+$H$2*(Table1[[#This Row],[debug'[0']]]-H5888)</f>
        <v>2.6806926804249454</v>
      </c>
    </row>
    <row r="5890" spans="1:8" x14ac:dyDescent="0.25">
      <c r="A5890">
        <v>11768</v>
      </c>
      <c r="B5890">
        <v>0</v>
      </c>
      <c r="C5890">
        <v>7</v>
      </c>
      <c r="D5890">
        <v>3</v>
      </c>
      <c r="E5890">
        <v>4</v>
      </c>
      <c r="F5890">
        <v>1</v>
      </c>
      <c r="G5890">
        <v>1</v>
      </c>
      <c r="H5890" s="2">
        <f>H5889+$H$2*(Table1[[#This Row],[debug'[0']]]-H5889)</f>
        <v>2.4280433474842971</v>
      </c>
    </row>
    <row r="5891" spans="1:8" x14ac:dyDescent="0.25">
      <c r="A5891">
        <v>11770</v>
      </c>
      <c r="B5891">
        <v>3</v>
      </c>
      <c r="C5891">
        <v>9</v>
      </c>
      <c r="D5891">
        <v>2</v>
      </c>
      <c r="E5891">
        <v>4</v>
      </c>
      <c r="F5891">
        <v>1</v>
      </c>
      <c r="G5891">
        <v>1</v>
      </c>
      <c r="H5891" s="2">
        <f>H5890+$H$2*(Table1[[#This Row],[debug'[0']]]-H5890)</f>
        <v>2.4819489920157514</v>
      </c>
    </row>
    <row r="5892" spans="1:8" x14ac:dyDescent="0.25">
      <c r="A5892">
        <v>11772</v>
      </c>
      <c r="B5892">
        <v>4</v>
      </c>
      <c r="C5892">
        <v>9</v>
      </c>
      <c r="D5892">
        <v>2</v>
      </c>
      <c r="E5892">
        <v>4</v>
      </c>
      <c r="F5892">
        <v>1</v>
      </c>
      <c r="G5892">
        <v>1</v>
      </c>
      <c r="H5892" s="2">
        <f>H5891+$H$2*(Table1[[#This Row],[debug'[0']]]-H5891)</f>
        <v>2.6250219288494883</v>
      </c>
    </row>
    <row r="5893" spans="1:8" x14ac:dyDescent="0.25">
      <c r="A5893">
        <v>11774</v>
      </c>
      <c r="B5893">
        <v>7</v>
      </c>
      <c r="C5893">
        <v>9</v>
      </c>
      <c r="D5893">
        <v>0</v>
      </c>
      <c r="E5893">
        <v>4</v>
      </c>
      <c r="F5893">
        <v>1</v>
      </c>
      <c r="G5893">
        <v>1</v>
      </c>
      <c r="H5893" s="2">
        <f>H5892+$H$2*(Table1[[#This Row],[debug'[0']]]-H5892)</f>
        <v>3.0373538978877752</v>
      </c>
    </row>
    <row r="5894" spans="1:8" x14ac:dyDescent="0.25">
      <c r="A5894">
        <v>11776</v>
      </c>
      <c r="B5894">
        <v>9</v>
      </c>
      <c r="C5894">
        <v>9</v>
      </c>
      <c r="D5894">
        <v>-1</v>
      </c>
      <c r="E5894">
        <v>4</v>
      </c>
      <c r="F5894">
        <v>1</v>
      </c>
      <c r="G5894">
        <v>1</v>
      </c>
      <c r="H5894" s="2">
        <f>H5893+$H$2*(Table1[[#This Row],[debug'[0']]]-H5893)</f>
        <v>3.5993200535983227</v>
      </c>
    </row>
    <row r="5895" spans="1:8" x14ac:dyDescent="0.25">
      <c r="A5895">
        <v>11778</v>
      </c>
      <c r="B5895">
        <v>12</v>
      </c>
      <c r="C5895">
        <v>7</v>
      </c>
      <c r="D5895">
        <v>-3</v>
      </c>
      <c r="E5895">
        <v>5</v>
      </c>
      <c r="F5895">
        <v>1</v>
      </c>
      <c r="G5895">
        <v>1</v>
      </c>
      <c r="H5895" s="2">
        <f>H5894+$H$2*(Table1[[#This Row],[debug'[0']]]-H5894)</f>
        <v>4.391065485741561</v>
      </c>
    </row>
    <row r="5896" spans="1:8" x14ac:dyDescent="0.25">
      <c r="A5896">
        <v>11780</v>
      </c>
      <c r="B5896">
        <v>11</v>
      </c>
      <c r="C5896">
        <v>6</v>
      </c>
      <c r="D5896">
        <v>-3</v>
      </c>
      <c r="E5896">
        <v>4</v>
      </c>
      <c r="F5896">
        <v>1</v>
      </c>
      <c r="G5896">
        <v>1</v>
      </c>
      <c r="H5896" s="2">
        <f>H5895+$H$2*(Table1[[#This Row],[debug'[0']]]-H5895)</f>
        <v>5.0139428892830713</v>
      </c>
    </row>
    <row r="5897" spans="1:8" x14ac:dyDescent="0.25">
      <c r="A5897">
        <v>11782</v>
      </c>
      <c r="B5897">
        <v>10</v>
      </c>
      <c r="C5897">
        <v>4</v>
      </c>
      <c r="D5897">
        <v>-3</v>
      </c>
      <c r="E5897">
        <v>4</v>
      </c>
      <c r="F5897">
        <v>1</v>
      </c>
      <c r="G5897">
        <v>1</v>
      </c>
      <c r="H5897" s="2">
        <f>H5896+$H$2*(Table1[[#This Row],[debug'[0']]]-H5896)</f>
        <v>5.4838677009652947</v>
      </c>
    </row>
    <row r="5898" spans="1:8" x14ac:dyDescent="0.25">
      <c r="A5898">
        <v>11784</v>
      </c>
      <c r="B5898">
        <v>8</v>
      </c>
      <c r="C5898">
        <v>1</v>
      </c>
      <c r="D5898">
        <v>-2</v>
      </c>
      <c r="E5898">
        <v>4</v>
      </c>
      <c r="F5898">
        <v>1</v>
      </c>
      <c r="G5898">
        <v>1</v>
      </c>
      <c r="H5898" s="2">
        <f>H5897+$H$2*(Table1[[#This Row],[debug'[0']]]-H5897)</f>
        <v>5.7210075833485172</v>
      </c>
    </row>
    <row r="5899" spans="1:8" x14ac:dyDescent="0.25">
      <c r="A5899">
        <v>11786</v>
      </c>
      <c r="B5899">
        <v>6</v>
      </c>
      <c r="C5899">
        <v>0</v>
      </c>
      <c r="D5899">
        <v>-2</v>
      </c>
      <c r="E5899">
        <v>4</v>
      </c>
      <c r="F5899">
        <v>2</v>
      </c>
      <c r="G5899">
        <v>1</v>
      </c>
      <c r="H5899" s="2">
        <f>H5898+$H$2*(Table1[[#This Row],[debug'[0']]]-H5898)</f>
        <v>5.7473019991453045</v>
      </c>
    </row>
    <row r="5900" spans="1:8" x14ac:dyDescent="0.25">
      <c r="A5900">
        <v>11788</v>
      </c>
      <c r="B5900">
        <v>3</v>
      </c>
      <c r="C5900">
        <v>-4</v>
      </c>
      <c r="D5900">
        <v>-1</v>
      </c>
      <c r="E5900">
        <v>4</v>
      </c>
      <c r="F5900">
        <v>2</v>
      </c>
      <c r="G5900">
        <v>1</v>
      </c>
      <c r="H5900" s="2">
        <f>H5899+$H$2*(Table1[[#This Row],[debug'[0']]]-H5899)</f>
        <v>5.4883748858140811</v>
      </c>
    </row>
    <row r="5901" spans="1:8" x14ac:dyDescent="0.25">
      <c r="A5901">
        <v>11790</v>
      </c>
      <c r="B5901">
        <v>1</v>
      </c>
      <c r="C5901">
        <v>-5</v>
      </c>
      <c r="D5901">
        <v>0</v>
      </c>
      <c r="E5901">
        <v>4</v>
      </c>
      <c r="F5901">
        <v>2</v>
      </c>
      <c r="G5901">
        <v>1</v>
      </c>
      <c r="H5901" s="2">
        <f>H5900+$H$2*(Table1[[#This Row],[debug'[0']]]-H5900)</f>
        <v>5.0653555187791675</v>
      </c>
    </row>
    <row r="5902" spans="1:8" x14ac:dyDescent="0.25">
      <c r="A5902">
        <v>11792</v>
      </c>
      <c r="B5902">
        <v>-1</v>
      </c>
      <c r="C5902">
        <v>-6</v>
      </c>
      <c r="D5902">
        <v>1</v>
      </c>
      <c r="E5902">
        <v>4</v>
      </c>
      <c r="F5902">
        <v>2</v>
      </c>
      <c r="G5902">
        <v>1</v>
      </c>
      <c r="H5902" s="2">
        <f>H5901+$H$2*(Table1[[#This Row],[debug'[0']]]-H5901)</f>
        <v>4.4937092286029596</v>
      </c>
    </row>
    <row r="5903" spans="1:8" x14ac:dyDescent="0.25">
      <c r="A5903">
        <v>11794</v>
      </c>
      <c r="B5903">
        <v>-1</v>
      </c>
      <c r="C5903">
        <v>-7</v>
      </c>
      <c r="D5903">
        <v>2</v>
      </c>
      <c r="E5903">
        <v>4</v>
      </c>
      <c r="F5903">
        <v>2</v>
      </c>
      <c r="G5903">
        <v>1</v>
      </c>
      <c r="H5903" s="2">
        <f>H5902+$H$2*(Table1[[#This Row],[debug'[0']]]-H5902)</f>
        <v>3.9759393319968344</v>
      </c>
    </row>
    <row r="5904" spans="1:8" x14ac:dyDescent="0.25">
      <c r="A5904">
        <v>11796</v>
      </c>
      <c r="B5904">
        <v>-4</v>
      </c>
      <c r="C5904">
        <v>-6</v>
      </c>
      <c r="D5904">
        <v>4</v>
      </c>
      <c r="E5904">
        <v>4</v>
      </c>
      <c r="F5904">
        <v>2</v>
      </c>
      <c r="G5904">
        <v>1</v>
      </c>
      <c r="H5904" s="2">
        <f>H5903+$H$2*(Table1[[#This Row],[debug'[0']]]-H5903)</f>
        <v>3.2242247596704603</v>
      </c>
    </row>
    <row r="5905" spans="1:8" x14ac:dyDescent="0.25">
      <c r="A5905">
        <v>11798</v>
      </c>
      <c r="B5905">
        <v>-4</v>
      </c>
      <c r="C5905">
        <v>-6</v>
      </c>
      <c r="D5905">
        <v>6</v>
      </c>
      <c r="E5905">
        <v>4</v>
      </c>
      <c r="F5905">
        <v>2</v>
      </c>
      <c r="G5905">
        <v>1</v>
      </c>
      <c r="H5905" s="2">
        <f>H5904+$H$2*(Table1[[#This Row],[debug'[0']]]-H5904)</f>
        <v>2.5433576166845944</v>
      </c>
    </row>
    <row r="5906" spans="1:8" x14ac:dyDescent="0.25">
      <c r="A5906">
        <v>11800</v>
      </c>
      <c r="B5906">
        <v>-6</v>
      </c>
      <c r="C5906">
        <v>-3</v>
      </c>
      <c r="D5906">
        <v>6</v>
      </c>
      <c r="E5906">
        <v>4</v>
      </c>
      <c r="F5906">
        <v>2</v>
      </c>
      <c r="G5906">
        <v>1</v>
      </c>
      <c r="H5906" s="2">
        <f>H5905+$H$2*(Table1[[#This Row],[debug'[0']]]-H5905)</f>
        <v>1.7381651309175927</v>
      </c>
    </row>
    <row r="5907" spans="1:8" x14ac:dyDescent="0.25">
      <c r="A5907">
        <v>11802</v>
      </c>
      <c r="B5907">
        <v>-4</v>
      </c>
      <c r="C5907">
        <v>-2</v>
      </c>
      <c r="D5907">
        <v>6</v>
      </c>
      <c r="E5907">
        <v>4</v>
      </c>
      <c r="F5907">
        <v>2</v>
      </c>
      <c r="G5907">
        <v>1</v>
      </c>
      <c r="H5907" s="2">
        <f>H5906+$H$2*(Table1[[#This Row],[debug'[0']]]-H5906)</f>
        <v>1.197355808306318</v>
      </c>
    </row>
    <row r="5908" spans="1:8" x14ac:dyDescent="0.25">
      <c r="A5908">
        <v>11804</v>
      </c>
      <c r="B5908">
        <v>-3</v>
      </c>
      <c r="C5908">
        <v>0</v>
      </c>
      <c r="D5908">
        <v>6</v>
      </c>
      <c r="E5908">
        <v>3</v>
      </c>
      <c r="F5908">
        <v>2</v>
      </c>
      <c r="G5908">
        <v>1</v>
      </c>
      <c r="H5908" s="2">
        <f>H5907+$H$2*(Table1[[#This Row],[debug'[0']]]-H5907)</f>
        <v>0.80176434314999079</v>
      </c>
    </row>
    <row r="5909" spans="1:8" x14ac:dyDescent="0.25">
      <c r="A5909">
        <v>11806</v>
      </c>
      <c r="B5909">
        <v>-2</v>
      </c>
      <c r="C5909">
        <v>3</v>
      </c>
      <c r="D5909">
        <v>6</v>
      </c>
      <c r="E5909">
        <v>3</v>
      </c>
      <c r="F5909">
        <v>2</v>
      </c>
      <c r="G5909">
        <v>1</v>
      </c>
      <c r="H5909" s="2">
        <f>H5908+$H$2*(Table1[[#This Row],[debug'[0']]]-H5908)</f>
        <v>0.53770427482409555</v>
      </c>
    </row>
    <row r="5910" spans="1:8" x14ac:dyDescent="0.25">
      <c r="A5910">
        <v>11808</v>
      </c>
      <c r="B5910">
        <v>2</v>
      </c>
      <c r="C5910">
        <v>4</v>
      </c>
      <c r="D5910">
        <v>4</v>
      </c>
      <c r="E5910">
        <v>3</v>
      </c>
      <c r="F5910">
        <v>1</v>
      </c>
      <c r="G5910">
        <v>1</v>
      </c>
      <c r="H5910" s="2">
        <f>H5909+$H$2*(Table1[[#This Row],[debug'[0']]]-H5909)</f>
        <v>0.67552240005174691</v>
      </c>
    </row>
    <row r="5911" spans="1:8" x14ac:dyDescent="0.25">
      <c r="A5911">
        <v>11810</v>
      </c>
      <c r="B5911">
        <v>3</v>
      </c>
      <c r="C5911">
        <v>7</v>
      </c>
      <c r="D5911">
        <v>2</v>
      </c>
      <c r="E5911">
        <v>3</v>
      </c>
      <c r="F5911">
        <v>2</v>
      </c>
      <c r="G5911">
        <v>1</v>
      </c>
      <c r="H5911" s="2">
        <f>H5910+$H$2*(Table1[[#This Row],[debug'[0']]]-H5910)</f>
        <v>0.89459925259469086</v>
      </c>
    </row>
    <row r="5912" spans="1:8" x14ac:dyDescent="0.25">
      <c r="A5912">
        <v>11812</v>
      </c>
      <c r="B5912">
        <v>7</v>
      </c>
      <c r="C5912">
        <v>8</v>
      </c>
      <c r="D5912">
        <v>0</v>
      </c>
      <c r="E5912">
        <v>3</v>
      </c>
      <c r="F5912">
        <v>1</v>
      </c>
      <c r="G5912">
        <v>1</v>
      </c>
      <c r="H5912" s="2">
        <f>H5911+$H$2*(Table1[[#This Row],[debug'[0']]]-H5911)</f>
        <v>1.4700197166527953</v>
      </c>
    </row>
    <row r="5913" spans="1:8" x14ac:dyDescent="0.25">
      <c r="A5913">
        <v>11814</v>
      </c>
      <c r="B5913">
        <v>10</v>
      </c>
      <c r="C5913">
        <v>9</v>
      </c>
      <c r="D5913">
        <v>-4</v>
      </c>
      <c r="E5913">
        <v>3</v>
      </c>
      <c r="F5913">
        <v>1</v>
      </c>
      <c r="G5913">
        <v>1</v>
      </c>
      <c r="H5913" s="2">
        <f>H5912+$H$2*(Table1[[#This Row],[debug'[0']]]-H5912)</f>
        <v>2.2739514184556762</v>
      </c>
    </row>
    <row r="5914" spans="1:8" x14ac:dyDescent="0.25">
      <c r="A5914">
        <v>11816</v>
      </c>
      <c r="B5914">
        <v>12</v>
      </c>
      <c r="C5914">
        <v>8</v>
      </c>
      <c r="D5914">
        <v>-5</v>
      </c>
      <c r="E5914">
        <v>3</v>
      </c>
      <c r="F5914">
        <v>1</v>
      </c>
      <c r="G5914">
        <v>1</v>
      </c>
      <c r="H5914" s="2">
        <f>H5913+$H$2*(Table1[[#This Row],[debug'[0']]]-H5913)</f>
        <v>3.1906099016227882</v>
      </c>
    </row>
    <row r="5915" spans="1:8" x14ac:dyDescent="0.25">
      <c r="A5915">
        <v>11818</v>
      </c>
      <c r="B5915">
        <v>12</v>
      </c>
      <c r="C5915">
        <v>7</v>
      </c>
      <c r="D5915">
        <v>-5</v>
      </c>
      <c r="E5915">
        <v>3</v>
      </c>
      <c r="F5915">
        <v>1</v>
      </c>
      <c r="G5915">
        <v>1</v>
      </c>
      <c r="H5915" s="2">
        <f>H5914+$H$2*(Table1[[#This Row],[debug'[0']]]-H5914)</f>
        <v>4.0208753580928436</v>
      </c>
    </row>
    <row r="5916" spans="1:8" x14ac:dyDescent="0.25">
      <c r="A5916">
        <v>11820</v>
      </c>
      <c r="B5916">
        <v>11</v>
      </c>
      <c r="C5916">
        <v>2</v>
      </c>
      <c r="D5916">
        <v>-3</v>
      </c>
      <c r="E5916">
        <v>3</v>
      </c>
      <c r="F5916">
        <v>1</v>
      </c>
      <c r="G5916">
        <v>1</v>
      </c>
      <c r="H5916" s="2">
        <f>H5915+$H$2*(Table1[[#This Row],[debug'[0']]]-H5915)</f>
        <v>4.6786423591979336</v>
      </c>
    </row>
    <row r="5917" spans="1:8" x14ac:dyDescent="0.25">
      <c r="A5917">
        <v>11822</v>
      </c>
      <c r="B5917">
        <v>9</v>
      </c>
      <c r="C5917">
        <v>-2</v>
      </c>
      <c r="D5917">
        <v>-1</v>
      </c>
      <c r="E5917">
        <v>3</v>
      </c>
      <c r="F5917">
        <v>1</v>
      </c>
      <c r="G5917">
        <v>1</v>
      </c>
      <c r="H5917" s="2">
        <f>H5916+$H$2*(Table1[[#This Row],[debug'[0']]]-H5916)</f>
        <v>5.0859207217342703</v>
      </c>
    </row>
    <row r="5918" spans="1:8" x14ac:dyDescent="0.25">
      <c r="A5918">
        <v>11824</v>
      </c>
      <c r="B5918">
        <v>7</v>
      </c>
      <c r="C5918">
        <v>-3</v>
      </c>
      <c r="D5918">
        <v>0</v>
      </c>
      <c r="E5918">
        <v>3</v>
      </c>
      <c r="F5918">
        <v>1</v>
      </c>
      <c r="G5918">
        <v>1</v>
      </c>
      <c r="H5918" s="2">
        <f>H5917+$H$2*(Table1[[#This Row],[debug'[0']]]-H5917)</f>
        <v>5.2663184437039128</v>
      </c>
    </row>
    <row r="5919" spans="1:8" x14ac:dyDescent="0.25">
      <c r="A5919">
        <v>11826</v>
      </c>
      <c r="B5919">
        <v>4</v>
      </c>
      <c r="C5919">
        <v>-7</v>
      </c>
      <c r="D5919">
        <v>0</v>
      </c>
      <c r="E5919">
        <v>3</v>
      </c>
      <c r="F5919">
        <v>1</v>
      </c>
      <c r="G5919">
        <v>1</v>
      </c>
      <c r="H5919" s="2">
        <f>H5918+$H$2*(Table1[[#This Row],[debug'[0']]]-H5918)</f>
        <v>5.1469707421085484</v>
      </c>
    </row>
    <row r="5920" spans="1:8" x14ac:dyDescent="0.25">
      <c r="A5920">
        <v>11828</v>
      </c>
      <c r="B5920">
        <v>2</v>
      </c>
      <c r="C5920">
        <v>-9</v>
      </c>
      <c r="D5920">
        <v>1</v>
      </c>
      <c r="E5920">
        <v>3</v>
      </c>
      <c r="F5920">
        <v>0</v>
      </c>
      <c r="G5920">
        <v>1</v>
      </c>
      <c r="H5920" s="2">
        <f>H5919+$H$2*(Table1[[#This Row],[debug'[0']]]-H5919)</f>
        <v>4.8503757371744411</v>
      </c>
    </row>
    <row r="5921" spans="1:8" x14ac:dyDescent="0.25">
      <c r="A5921">
        <v>11830</v>
      </c>
      <c r="B5921">
        <v>0</v>
      </c>
      <c r="C5921">
        <v>-10</v>
      </c>
      <c r="D5921">
        <v>2</v>
      </c>
      <c r="E5921">
        <v>3</v>
      </c>
      <c r="F5921">
        <v>0</v>
      </c>
      <c r="G5921">
        <v>1</v>
      </c>
      <c r="H5921" s="2">
        <f>H5920+$H$2*(Table1[[#This Row],[debug'[0']]]-H5920)</f>
        <v>4.3932385936827192</v>
      </c>
    </row>
    <row r="5922" spans="1:8" x14ac:dyDescent="0.25">
      <c r="A5922">
        <v>11832</v>
      </c>
      <c r="B5922">
        <v>-2</v>
      </c>
      <c r="C5922">
        <v>-13</v>
      </c>
      <c r="D5922">
        <v>3</v>
      </c>
      <c r="E5922">
        <v>3</v>
      </c>
      <c r="F5922">
        <v>0</v>
      </c>
      <c r="G5922">
        <v>1</v>
      </c>
      <c r="H5922" s="2">
        <f>H5921+$H$2*(Table1[[#This Row],[debug'[0']]]-H5921)</f>
        <v>3.7906900517259081</v>
      </c>
    </row>
    <row r="5923" spans="1:8" x14ac:dyDescent="0.25">
      <c r="A5923">
        <v>11834</v>
      </c>
      <c r="B5923">
        <v>-4</v>
      </c>
      <c r="C5923">
        <v>-13</v>
      </c>
      <c r="D5923">
        <v>3</v>
      </c>
      <c r="E5923">
        <v>3</v>
      </c>
      <c r="F5923">
        <v>0</v>
      </c>
      <c r="G5923">
        <v>1</v>
      </c>
      <c r="H5923" s="2">
        <f>H5922+$H$2*(Table1[[#This Row],[debug'[0']]]-H5922)</f>
        <v>3.056434812738992</v>
      </c>
    </row>
    <row r="5924" spans="1:8" x14ac:dyDescent="0.25">
      <c r="A5924">
        <v>11836</v>
      </c>
      <c r="B5924">
        <v>-6</v>
      </c>
      <c r="C5924">
        <v>-11</v>
      </c>
      <c r="D5924">
        <v>3</v>
      </c>
      <c r="E5924">
        <v>3</v>
      </c>
      <c r="F5924">
        <v>0</v>
      </c>
      <c r="G5924">
        <v>1</v>
      </c>
      <c r="H5924" s="2">
        <f>H5923+$H$2*(Table1[[#This Row],[debug'[0']]]-H5923)</f>
        <v>2.2028859404765218</v>
      </c>
    </row>
    <row r="5925" spans="1:8" x14ac:dyDescent="0.25">
      <c r="A5925">
        <v>11838</v>
      </c>
      <c r="B5925">
        <v>-6</v>
      </c>
      <c r="C5925">
        <v>-9</v>
      </c>
      <c r="D5925">
        <v>3</v>
      </c>
      <c r="E5925">
        <v>3</v>
      </c>
      <c r="F5925">
        <v>0</v>
      </c>
      <c r="G5925">
        <v>1</v>
      </c>
      <c r="H5925" s="2">
        <f>H5924+$H$2*(Table1[[#This Row],[debug'[0']]]-H5924)</f>
        <v>1.4297821542114404</v>
      </c>
    </row>
    <row r="5926" spans="1:8" x14ac:dyDescent="0.25">
      <c r="A5926">
        <v>11840</v>
      </c>
      <c r="B5926">
        <v>-6</v>
      </c>
      <c r="C5926">
        <v>-6</v>
      </c>
      <c r="D5926">
        <v>2</v>
      </c>
      <c r="E5926">
        <v>3</v>
      </c>
      <c r="F5926">
        <v>-1</v>
      </c>
      <c r="G5926">
        <v>1</v>
      </c>
      <c r="H5926" s="2">
        <f>H5925+$H$2*(Table1[[#This Row],[debug'[0']]]-H5925)</f>
        <v>0.72954168320814416</v>
      </c>
    </row>
    <row r="5927" spans="1:8" x14ac:dyDescent="0.25">
      <c r="A5927">
        <v>11842</v>
      </c>
      <c r="B5927">
        <v>-3</v>
      </c>
      <c r="C5927">
        <v>-4</v>
      </c>
      <c r="D5927">
        <v>2</v>
      </c>
      <c r="E5927">
        <v>3</v>
      </c>
      <c r="F5927">
        <v>-1</v>
      </c>
      <c r="G5927">
        <v>1</v>
      </c>
      <c r="H5927" s="2">
        <f>H5926+$H$2*(Table1[[#This Row],[debug'[0']]]-H5926)</f>
        <v>0.37804066061143565</v>
      </c>
    </row>
    <row r="5928" spans="1:8" x14ac:dyDescent="0.25">
      <c r="A5928">
        <v>11844</v>
      </c>
      <c r="B5928">
        <v>-1</v>
      </c>
      <c r="C5928">
        <v>1</v>
      </c>
      <c r="D5928">
        <v>2</v>
      </c>
      <c r="E5928">
        <v>3</v>
      </c>
      <c r="F5928">
        <v>-1</v>
      </c>
      <c r="G5928">
        <v>1</v>
      </c>
      <c r="H5928" s="2">
        <f>H5927+$H$2*(Table1[[#This Row],[debug'[0']]]-H5927)</f>
        <v>0.2481633881396883</v>
      </c>
    </row>
    <row r="5929" spans="1:8" x14ac:dyDescent="0.25">
      <c r="A5929">
        <v>11846</v>
      </c>
      <c r="B5929">
        <v>2</v>
      </c>
      <c r="C5929">
        <v>3</v>
      </c>
      <c r="D5929">
        <v>2</v>
      </c>
      <c r="E5929">
        <v>3</v>
      </c>
      <c r="F5929">
        <v>-1</v>
      </c>
      <c r="G5929">
        <v>1</v>
      </c>
      <c r="H5929" s="2">
        <f>H5928+$H$2*(Table1[[#This Row],[debug'[0']]]-H5928)</f>
        <v>0.41327009904298795</v>
      </c>
    </row>
    <row r="5930" spans="1:8" x14ac:dyDescent="0.25">
      <c r="A5930">
        <v>11848</v>
      </c>
      <c r="B5930">
        <v>5</v>
      </c>
      <c r="C5930">
        <v>7</v>
      </c>
      <c r="D5930">
        <v>0</v>
      </c>
      <c r="E5930">
        <v>3</v>
      </c>
      <c r="F5930">
        <v>-1</v>
      </c>
      <c r="G5930">
        <v>1</v>
      </c>
      <c r="H5930" s="2">
        <f>H5929+$H$2*(Table1[[#This Row],[debug'[0']]]-H5929)</f>
        <v>0.84555920786840355</v>
      </c>
    </row>
    <row r="5931" spans="1:8" x14ac:dyDescent="0.25">
      <c r="A5931">
        <v>11850</v>
      </c>
      <c r="B5931">
        <v>7</v>
      </c>
      <c r="C5931">
        <v>8</v>
      </c>
      <c r="D5931">
        <v>-1</v>
      </c>
      <c r="E5931">
        <v>3</v>
      </c>
      <c r="F5931">
        <v>-1</v>
      </c>
      <c r="G5931">
        <v>1</v>
      </c>
      <c r="H5931" s="2">
        <f>H5930+$H$2*(Table1[[#This Row],[debug'[0']]]-H5930)</f>
        <v>1.4256015872538228</v>
      </c>
    </row>
    <row r="5932" spans="1:8" x14ac:dyDescent="0.25">
      <c r="A5932">
        <v>11852</v>
      </c>
      <c r="B5932">
        <v>7</v>
      </c>
      <c r="C5932">
        <v>9</v>
      </c>
      <c r="D5932">
        <v>-2</v>
      </c>
      <c r="E5932">
        <v>3</v>
      </c>
      <c r="F5932">
        <v>-1</v>
      </c>
      <c r="G5932">
        <v>1</v>
      </c>
      <c r="H5932" s="2">
        <f>H5931+$H$2*(Table1[[#This Row],[debug'[0']]]-H5931)</f>
        <v>1.9509762603038026</v>
      </c>
    </row>
    <row r="5933" spans="1:8" x14ac:dyDescent="0.25">
      <c r="A5933">
        <v>11854</v>
      </c>
      <c r="B5933">
        <v>9</v>
      </c>
      <c r="C5933">
        <v>10</v>
      </c>
      <c r="D5933">
        <v>-3</v>
      </c>
      <c r="E5933">
        <v>3</v>
      </c>
      <c r="F5933">
        <v>-1</v>
      </c>
      <c r="G5933">
        <v>1</v>
      </c>
      <c r="H5933" s="2">
        <f>H5932+$H$2*(Table1[[#This Row],[debug'[0']]]-H5932)</f>
        <v>2.615331096172091</v>
      </c>
    </row>
    <row r="5934" spans="1:8" x14ac:dyDescent="0.25">
      <c r="A5934">
        <v>11856</v>
      </c>
      <c r="B5934">
        <v>11</v>
      </c>
      <c r="C5934">
        <v>10</v>
      </c>
      <c r="D5934">
        <v>-3</v>
      </c>
      <c r="E5934">
        <v>3</v>
      </c>
      <c r="F5934">
        <v>-1</v>
      </c>
      <c r="G5934">
        <v>1</v>
      </c>
      <c r="H5934" s="2">
        <f>H5933+$H$2*(Table1[[#This Row],[debug'[0']]]-H5933)</f>
        <v>3.4055675231035472</v>
      </c>
    </row>
    <row r="5935" spans="1:8" x14ac:dyDescent="0.25">
      <c r="A5935">
        <v>11858</v>
      </c>
      <c r="B5935">
        <v>11</v>
      </c>
      <c r="C5935">
        <v>6</v>
      </c>
      <c r="D5935">
        <v>-2</v>
      </c>
      <c r="E5935">
        <v>3</v>
      </c>
      <c r="F5935">
        <v>-2</v>
      </c>
      <c r="G5935">
        <v>1</v>
      </c>
      <c r="H5935" s="2">
        <f>H5934+$H$2*(Table1[[#This Row],[debug'[0']]]-H5934)</f>
        <v>4.1213259214315965</v>
      </c>
    </row>
    <row r="5936" spans="1:8" x14ac:dyDescent="0.25">
      <c r="A5936">
        <v>11860</v>
      </c>
      <c r="B5936">
        <v>10</v>
      </c>
      <c r="C5936">
        <v>3</v>
      </c>
      <c r="D5936">
        <v>1</v>
      </c>
      <c r="E5936">
        <v>3</v>
      </c>
      <c r="F5936">
        <v>-2</v>
      </c>
      <c r="G5936">
        <v>1</v>
      </c>
      <c r="H5936" s="2">
        <f>H5935+$H$2*(Table1[[#This Row],[debug'[0']]]-H5935)</f>
        <v>4.6753779003739737</v>
      </c>
    </row>
    <row r="5937" spans="1:8" x14ac:dyDescent="0.25">
      <c r="A5937">
        <v>11862</v>
      </c>
      <c r="B5937">
        <v>7</v>
      </c>
      <c r="C5937">
        <v>-1</v>
      </c>
      <c r="D5937">
        <v>3</v>
      </c>
      <c r="E5937">
        <v>3</v>
      </c>
      <c r="F5937">
        <v>-2</v>
      </c>
      <c r="G5937">
        <v>1</v>
      </c>
      <c r="H5937" s="2">
        <f>H5936+$H$2*(Table1[[#This Row],[debug'[0']]]-H5936)</f>
        <v>4.894468371690702</v>
      </c>
    </row>
    <row r="5938" spans="1:8" x14ac:dyDescent="0.25">
      <c r="A5938">
        <v>11864</v>
      </c>
      <c r="B5938">
        <v>1</v>
      </c>
      <c r="C5938">
        <v>-8</v>
      </c>
      <c r="D5938">
        <v>5</v>
      </c>
      <c r="E5938">
        <v>2</v>
      </c>
      <c r="F5938">
        <v>-2</v>
      </c>
      <c r="G5938">
        <v>1</v>
      </c>
      <c r="H5938" s="2">
        <f>H5937+$H$2*(Table1[[#This Row],[debug'[0']]]-H5937)</f>
        <v>4.527423374906463</v>
      </c>
    </row>
    <row r="5939" spans="1:8" x14ac:dyDescent="0.25">
      <c r="A5939">
        <v>11866</v>
      </c>
      <c r="B5939">
        <v>-1</v>
      </c>
      <c r="C5939">
        <v>-11</v>
      </c>
      <c r="D5939">
        <v>5</v>
      </c>
      <c r="E5939">
        <v>2</v>
      </c>
      <c r="F5939">
        <v>-2</v>
      </c>
      <c r="G5939">
        <v>1</v>
      </c>
      <c r="H5939" s="2">
        <f>H5938+$H$2*(Table1[[#This Row],[debug'[0']]]-H5938)</f>
        <v>4.0064759948698638</v>
      </c>
    </row>
    <row r="5940" spans="1:8" x14ac:dyDescent="0.25">
      <c r="A5940">
        <v>11868</v>
      </c>
      <c r="B5940">
        <v>-3</v>
      </c>
      <c r="C5940">
        <v>-14</v>
      </c>
      <c r="D5940">
        <v>6</v>
      </c>
      <c r="E5940">
        <v>2</v>
      </c>
      <c r="F5940">
        <v>-2</v>
      </c>
      <c r="G5940">
        <v>1</v>
      </c>
      <c r="H5940" s="2">
        <f>H5939+$H$2*(Table1[[#This Row],[debug'[0']]]-H5939)</f>
        <v>3.346131189478772</v>
      </c>
    </row>
    <row r="5941" spans="1:8" x14ac:dyDescent="0.25">
      <c r="A5941">
        <v>11870</v>
      </c>
      <c r="B5941">
        <v>-5</v>
      </c>
      <c r="C5941">
        <v>-15</v>
      </c>
      <c r="D5941">
        <v>6</v>
      </c>
      <c r="E5941">
        <v>2</v>
      </c>
      <c r="F5941">
        <v>-2</v>
      </c>
      <c r="G5941">
        <v>1</v>
      </c>
      <c r="H5941" s="2">
        <f>H5940+$H$2*(Table1[[#This Row],[debug'[0']]]-H5940)</f>
        <v>2.5595268565558773</v>
      </c>
    </row>
    <row r="5942" spans="1:8" x14ac:dyDescent="0.25">
      <c r="A5942">
        <v>11872</v>
      </c>
      <c r="B5942">
        <v>-6</v>
      </c>
      <c r="C5942">
        <v>-16</v>
      </c>
      <c r="D5942">
        <v>5</v>
      </c>
      <c r="E5942">
        <v>2</v>
      </c>
      <c r="F5942">
        <v>-2</v>
      </c>
      <c r="G5942">
        <v>1</v>
      </c>
      <c r="H5942" s="2">
        <f>H5941+$H$2*(Table1[[#This Row],[debug'[0']]]-H5941)</f>
        <v>1.7528104558330631</v>
      </c>
    </row>
    <row r="5943" spans="1:8" x14ac:dyDescent="0.25">
      <c r="A5943">
        <v>11874</v>
      </c>
      <c r="B5943">
        <v>-8</v>
      </c>
      <c r="C5943">
        <v>-15</v>
      </c>
      <c r="D5943">
        <v>2</v>
      </c>
      <c r="E5943">
        <v>2</v>
      </c>
      <c r="F5943">
        <v>-2</v>
      </c>
      <c r="G5943">
        <v>1</v>
      </c>
      <c r="H5943" s="2">
        <f>H5942+$H$2*(Table1[[#This Row],[debug'[0']]]-H5942)</f>
        <v>0.83362972543609681</v>
      </c>
    </row>
    <row r="5944" spans="1:8" x14ac:dyDescent="0.25">
      <c r="A5944">
        <v>11876</v>
      </c>
      <c r="B5944">
        <v>-8</v>
      </c>
      <c r="C5944">
        <v>-13</v>
      </c>
      <c r="D5944">
        <v>0</v>
      </c>
      <c r="E5944">
        <v>2</v>
      </c>
      <c r="F5944">
        <v>-2</v>
      </c>
      <c r="G5944">
        <v>1</v>
      </c>
      <c r="H5944" s="2">
        <f>H5943+$H$2*(Table1[[#This Row],[debug'[0']]]-H5943)</f>
        <v>1.0797379372229354E-3</v>
      </c>
    </row>
    <row r="5945" spans="1:8" x14ac:dyDescent="0.25">
      <c r="A5945">
        <v>11878</v>
      </c>
      <c r="B5945">
        <v>-8</v>
      </c>
      <c r="C5945">
        <v>-8</v>
      </c>
      <c r="D5945">
        <v>-3</v>
      </c>
      <c r="E5945">
        <v>2</v>
      </c>
      <c r="F5945">
        <v>-2</v>
      </c>
      <c r="G5945">
        <v>1</v>
      </c>
      <c r="H5945" s="2">
        <f>H5944+$H$2*(Table1[[#This Row],[debug'[0']]]-H5944)</f>
        <v>-0.75300426182746882</v>
      </c>
    </row>
    <row r="5946" spans="1:8" x14ac:dyDescent="0.25">
      <c r="A5946">
        <v>11880</v>
      </c>
      <c r="B5946">
        <v>-6</v>
      </c>
      <c r="C5946">
        <v>-6</v>
      </c>
      <c r="D5946">
        <v>-4</v>
      </c>
      <c r="E5946">
        <v>2</v>
      </c>
      <c r="F5946">
        <v>-2</v>
      </c>
      <c r="G5946">
        <v>1</v>
      </c>
      <c r="H5946" s="2">
        <f>H5945+$H$2*(Table1[[#This Row],[debug'[0']]]-H5945)</f>
        <v>-1.2475219597612621</v>
      </c>
    </row>
    <row r="5947" spans="1:8" x14ac:dyDescent="0.25">
      <c r="A5947">
        <v>11882</v>
      </c>
      <c r="B5947">
        <v>-1</v>
      </c>
      <c r="C5947">
        <v>0</v>
      </c>
      <c r="D5947">
        <v>-6</v>
      </c>
      <c r="E5947">
        <v>2</v>
      </c>
      <c r="F5947">
        <v>-2</v>
      </c>
      <c r="G5947">
        <v>1</v>
      </c>
      <c r="H5947" s="2">
        <f>H5946+$H$2*(Table1[[#This Row],[debug'[0']]]-H5946)</f>
        <v>-1.2241935646496183</v>
      </c>
    </row>
    <row r="5948" spans="1:8" x14ac:dyDescent="0.25">
      <c r="A5948">
        <v>11884</v>
      </c>
      <c r="B5948">
        <v>3</v>
      </c>
      <c r="C5948">
        <v>4</v>
      </c>
      <c r="D5948">
        <v>-6</v>
      </c>
      <c r="E5948">
        <v>2</v>
      </c>
      <c r="F5948">
        <v>-2</v>
      </c>
      <c r="G5948">
        <v>1</v>
      </c>
      <c r="H5948" s="2">
        <f>H5947+$H$2*(Table1[[#This Row],[debug'[0']]]-H5947)</f>
        <v>-0.82607270054828263</v>
      </c>
    </row>
    <row r="5949" spans="1:8" x14ac:dyDescent="0.25">
      <c r="A5949">
        <v>11886</v>
      </c>
      <c r="B5949">
        <v>6</v>
      </c>
      <c r="C5949">
        <v>8</v>
      </c>
      <c r="D5949">
        <v>-5</v>
      </c>
      <c r="E5949">
        <v>2</v>
      </c>
      <c r="F5949">
        <v>-2</v>
      </c>
      <c r="G5949">
        <v>1</v>
      </c>
      <c r="H5949" s="2">
        <f>H5948+$H$2*(Table1[[#This Row],[debug'[0']]]-H5948)</f>
        <v>-0.18273050508091293</v>
      </c>
    </row>
    <row r="5950" spans="1:8" x14ac:dyDescent="0.25">
      <c r="A5950">
        <v>11888</v>
      </c>
      <c r="B5950">
        <v>8</v>
      </c>
      <c r="C5950">
        <v>9</v>
      </c>
      <c r="D5950">
        <v>-5</v>
      </c>
      <c r="E5950">
        <v>2</v>
      </c>
      <c r="F5950">
        <v>-2</v>
      </c>
      <c r="G5950">
        <v>1</v>
      </c>
      <c r="H5950" s="2">
        <f>H5949+$H$2*(Table1[[#This Row],[debug'[0']]]-H5949)</f>
        <v>0.58847367615110591</v>
      </c>
    </row>
    <row r="5951" spans="1:8" x14ac:dyDescent="0.25">
      <c r="A5951">
        <v>11890</v>
      </c>
      <c r="B5951">
        <v>11</v>
      </c>
      <c r="C5951">
        <v>11</v>
      </c>
      <c r="D5951">
        <v>-4</v>
      </c>
      <c r="E5951">
        <v>2</v>
      </c>
      <c r="F5951">
        <v>-2</v>
      </c>
      <c r="G5951">
        <v>1</v>
      </c>
      <c r="H5951" s="2">
        <f>H5950+$H$2*(Table1[[#This Row],[debug'[0']]]-H5950)</f>
        <v>1.5697369145009188</v>
      </c>
    </row>
    <row r="5952" spans="1:8" x14ac:dyDescent="0.25">
      <c r="A5952">
        <v>11892</v>
      </c>
      <c r="B5952">
        <v>11</v>
      </c>
      <c r="C5952">
        <v>11</v>
      </c>
      <c r="D5952">
        <v>-3</v>
      </c>
      <c r="E5952">
        <v>2</v>
      </c>
      <c r="F5952">
        <v>-2</v>
      </c>
      <c r="G5952">
        <v>0</v>
      </c>
      <c r="H5952" s="2">
        <f>H5951+$H$2*(Table1[[#This Row],[debug'[0']]]-H5951)</f>
        <v>2.4585182714256066</v>
      </c>
    </row>
    <row r="5953" spans="1:8" x14ac:dyDescent="0.25">
      <c r="A5953">
        <v>11894</v>
      </c>
      <c r="B5953">
        <v>11</v>
      </c>
      <c r="C5953">
        <v>10</v>
      </c>
      <c r="D5953">
        <v>-1</v>
      </c>
      <c r="E5953">
        <v>2</v>
      </c>
      <c r="F5953">
        <v>-2</v>
      </c>
      <c r="G5953">
        <v>0</v>
      </c>
      <c r="H5953" s="2">
        <f>H5952+$H$2*(Table1[[#This Row],[debug'[0']]]-H5952)</f>
        <v>3.2635339589034293</v>
      </c>
    </row>
    <row r="5954" spans="1:8" x14ac:dyDescent="0.25">
      <c r="A5954">
        <v>11896</v>
      </c>
      <c r="B5954">
        <v>10</v>
      </c>
      <c r="C5954">
        <v>7</v>
      </c>
      <c r="D5954">
        <v>-1</v>
      </c>
      <c r="E5954">
        <v>2</v>
      </c>
      <c r="F5954">
        <v>-2</v>
      </c>
      <c r="G5954">
        <v>0</v>
      </c>
      <c r="H5954" s="2">
        <f>H5953+$H$2*(Table1[[#This Row],[debug'[0']]]-H5953)</f>
        <v>3.8984309256794125</v>
      </c>
    </row>
    <row r="5955" spans="1:8" x14ac:dyDescent="0.25">
      <c r="A5955">
        <v>11898</v>
      </c>
      <c r="B5955">
        <v>10</v>
      </c>
      <c r="C5955">
        <v>3</v>
      </c>
      <c r="D5955">
        <v>0</v>
      </c>
      <c r="E5955">
        <v>2</v>
      </c>
      <c r="F5955">
        <v>-2</v>
      </c>
      <c r="G5955">
        <v>0</v>
      </c>
      <c r="H5955" s="2">
        <f>H5954+$H$2*(Table1[[#This Row],[debug'[0']]]-H5954)</f>
        <v>4.4734902630570996</v>
      </c>
    </row>
    <row r="5956" spans="1:8" x14ac:dyDescent="0.25">
      <c r="A5956">
        <v>11900</v>
      </c>
      <c r="B5956">
        <v>7</v>
      </c>
      <c r="C5956">
        <v>-6</v>
      </c>
      <c r="D5956">
        <v>4</v>
      </c>
      <c r="E5956">
        <v>2</v>
      </c>
      <c r="F5956">
        <v>-2</v>
      </c>
      <c r="G5956">
        <v>0</v>
      </c>
      <c r="H5956" s="2">
        <f>H5955+$H$2*(Table1[[#This Row],[debug'[0']]]-H5955)</f>
        <v>4.7116081959211868</v>
      </c>
    </row>
    <row r="5957" spans="1:8" x14ac:dyDescent="0.25">
      <c r="A5957">
        <v>11902</v>
      </c>
      <c r="B5957">
        <v>5</v>
      </c>
      <c r="C5957">
        <v>-9</v>
      </c>
      <c r="D5957">
        <v>6</v>
      </c>
      <c r="E5957">
        <v>2</v>
      </c>
      <c r="F5957">
        <v>-3</v>
      </c>
      <c r="G5957">
        <v>0</v>
      </c>
      <c r="H5957" s="2">
        <f>H5956+$H$2*(Table1[[#This Row],[debug'[0']]]-H5956)</f>
        <v>4.7387884831126721</v>
      </c>
    </row>
    <row r="5958" spans="1:8" x14ac:dyDescent="0.25">
      <c r="A5958">
        <v>11904</v>
      </c>
      <c r="B5958">
        <v>3</v>
      </c>
      <c r="C5958">
        <v>-13</v>
      </c>
      <c r="D5958">
        <v>7</v>
      </c>
      <c r="E5958">
        <v>2</v>
      </c>
      <c r="F5958">
        <v>-2</v>
      </c>
      <c r="G5958">
        <v>0</v>
      </c>
      <c r="H5958" s="2">
        <f>H5957+$H$2*(Table1[[#This Row],[debug'[0']]]-H5957)</f>
        <v>4.5749115293718727</v>
      </c>
    </row>
    <row r="5959" spans="1:8" x14ac:dyDescent="0.25">
      <c r="A5959">
        <v>11906</v>
      </c>
      <c r="B5959">
        <v>0</v>
      </c>
      <c r="C5959">
        <v>-15</v>
      </c>
      <c r="D5959">
        <v>8</v>
      </c>
      <c r="E5959">
        <v>2</v>
      </c>
      <c r="F5959">
        <v>-2</v>
      </c>
      <c r="G5959">
        <v>0</v>
      </c>
      <c r="H5959" s="2">
        <f>H5958+$H$2*(Table1[[#This Row],[debug'[0']]]-H5958)</f>
        <v>4.1437362758269352</v>
      </c>
    </row>
    <row r="5960" spans="1:8" x14ac:dyDescent="0.25">
      <c r="A5960">
        <v>11908</v>
      </c>
      <c r="B5960">
        <v>-3</v>
      </c>
      <c r="C5960">
        <v>-16</v>
      </c>
      <c r="D5960">
        <v>8</v>
      </c>
      <c r="E5960">
        <v>2</v>
      </c>
      <c r="F5960">
        <v>-2</v>
      </c>
      <c r="G5960">
        <v>0</v>
      </c>
      <c r="H5960" s="2">
        <f>H5959+$H$2*(Table1[[#This Row],[debug'[0']]]-H5959)</f>
        <v>3.4704549937273108</v>
      </c>
    </row>
    <row r="5961" spans="1:8" x14ac:dyDescent="0.25">
      <c r="A5961">
        <v>11910</v>
      </c>
      <c r="B5961">
        <v>-5</v>
      </c>
      <c r="C5961">
        <v>-15</v>
      </c>
      <c r="D5961">
        <v>8</v>
      </c>
      <c r="E5961">
        <v>2</v>
      </c>
      <c r="F5961">
        <v>-2</v>
      </c>
      <c r="G5961">
        <v>0</v>
      </c>
      <c r="H5961" s="2">
        <f>H5960+$H$2*(Table1[[#This Row],[debug'[0']]]-H5960)</f>
        <v>2.6721334183016099</v>
      </c>
    </row>
    <row r="5962" spans="1:8" x14ac:dyDescent="0.25">
      <c r="A5962">
        <v>11912</v>
      </c>
      <c r="B5962">
        <v>-5</v>
      </c>
      <c r="C5962">
        <v>-13</v>
      </c>
      <c r="D5962">
        <v>6</v>
      </c>
      <c r="E5962">
        <v>2</v>
      </c>
      <c r="F5962">
        <v>-2</v>
      </c>
      <c r="G5962">
        <v>0</v>
      </c>
      <c r="H5962" s="2">
        <f>H5961+$H$2*(Table1[[#This Row],[debug'[0']]]-H5961)</f>
        <v>1.9490518787726974</v>
      </c>
    </row>
    <row r="5963" spans="1:8" x14ac:dyDescent="0.25">
      <c r="A5963">
        <v>11914</v>
      </c>
      <c r="B5963">
        <v>-4</v>
      </c>
      <c r="C5963">
        <v>-11</v>
      </c>
      <c r="D5963">
        <v>5</v>
      </c>
      <c r="E5963">
        <v>2</v>
      </c>
      <c r="F5963">
        <v>-2</v>
      </c>
      <c r="G5963">
        <v>0</v>
      </c>
      <c r="H5963" s="2">
        <f>H5962+$H$2*(Table1[[#This Row],[debug'[0']]]-H5962)</f>
        <v>1.3883669484273915</v>
      </c>
    </row>
    <row r="5964" spans="1:8" x14ac:dyDescent="0.25">
      <c r="A5964">
        <v>11916</v>
      </c>
      <c r="B5964">
        <v>-3</v>
      </c>
      <c r="C5964">
        <v>-9</v>
      </c>
      <c r="D5964">
        <v>4</v>
      </c>
      <c r="E5964">
        <v>3</v>
      </c>
      <c r="F5964">
        <v>-2</v>
      </c>
      <c r="G5964">
        <v>0</v>
      </c>
      <c r="H5964" s="2">
        <f>H5963+$H$2*(Table1[[#This Row],[debug'[0']]]-H5963)</f>
        <v>0.974773107434319</v>
      </c>
    </row>
    <row r="5965" spans="1:8" x14ac:dyDescent="0.25">
      <c r="A5965">
        <v>11918</v>
      </c>
      <c r="B5965">
        <v>0</v>
      </c>
      <c r="C5965">
        <v>-4</v>
      </c>
      <c r="D5965">
        <v>0</v>
      </c>
      <c r="E5965">
        <v>3</v>
      </c>
      <c r="F5965">
        <v>-2</v>
      </c>
      <c r="G5965">
        <v>1</v>
      </c>
      <c r="H5965" s="2">
        <f>H5964+$H$2*(Table1[[#This Row],[debug'[0']]]-H5964)</f>
        <v>0.88290290643734248</v>
      </c>
    </row>
    <row r="5966" spans="1:8" x14ac:dyDescent="0.25">
      <c r="A5966">
        <v>11920</v>
      </c>
      <c r="B5966">
        <v>2</v>
      </c>
      <c r="C5966">
        <v>1</v>
      </c>
      <c r="D5966">
        <v>-2</v>
      </c>
      <c r="E5966">
        <v>3</v>
      </c>
      <c r="F5966">
        <v>-2</v>
      </c>
      <c r="G5966">
        <v>1</v>
      </c>
      <c r="H5966" s="2">
        <f>H5965+$H$2*(Table1[[#This Row],[debug'[0']]]-H5965)</f>
        <v>0.98818682711183115</v>
      </c>
    </row>
    <row r="5967" spans="1:8" x14ac:dyDescent="0.25">
      <c r="A5967">
        <v>11922</v>
      </c>
      <c r="B5967">
        <v>4</v>
      </c>
      <c r="C5967">
        <v>4</v>
      </c>
      <c r="D5967">
        <v>-4</v>
      </c>
      <c r="E5967">
        <v>3</v>
      </c>
      <c r="F5967">
        <v>-2</v>
      </c>
      <c r="G5967">
        <v>1</v>
      </c>
      <c r="H5967" s="2">
        <f>H5966+$H$2*(Table1[[#This Row],[debug'[0']]]-H5966)</f>
        <v>1.2720435312497442</v>
      </c>
    </row>
    <row r="5968" spans="1:8" x14ac:dyDescent="0.25">
      <c r="A5968">
        <v>11924</v>
      </c>
      <c r="B5968">
        <v>5</v>
      </c>
      <c r="C5968">
        <v>5</v>
      </c>
      <c r="D5968">
        <v>-5</v>
      </c>
      <c r="E5968">
        <v>3</v>
      </c>
      <c r="F5968">
        <v>-2</v>
      </c>
      <c r="G5968">
        <v>1</v>
      </c>
      <c r="H5968" s="2">
        <f>H5967+$H$2*(Table1[[#This Row],[debug'[0']]]-H5967)</f>
        <v>1.6233951509035947</v>
      </c>
    </row>
    <row r="5969" spans="1:8" x14ac:dyDescent="0.25">
      <c r="A5969">
        <v>11926</v>
      </c>
      <c r="B5969">
        <v>9</v>
      </c>
      <c r="C5969">
        <v>10</v>
      </c>
      <c r="D5969">
        <v>-4</v>
      </c>
      <c r="E5969">
        <v>3</v>
      </c>
      <c r="F5969">
        <v>-2</v>
      </c>
      <c r="G5969">
        <v>1</v>
      </c>
      <c r="H5969" s="2">
        <f>H5968+$H$2*(Table1[[#This Row],[debug'[0']]]-H5968)</f>
        <v>2.3186237789742781</v>
      </c>
    </row>
    <row r="5970" spans="1:8" x14ac:dyDescent="0.25">
      <c r="A5970">
        <v>11928</v>
      </c>
      <c r="B5970">
        <v>12</v>
      </c>
      <c r="C5970">
        <v>11</v>
      </c>
      <c r="D5970">
        <v>-3</v>
      </c>
      <c r="E5970">
        <v>3</v>
      </c>
      <c r="F5970">
        <v>-2</v>
      </c>
      <c r="G5970">
        <v>1</v>
      </c>
      <c r="H5970" s="2">
        <f>H5969+$H$2*(Table1[[#This Row],[debug'[0']]]-H5969)</f>
        <v>3.2310719913526778</v>
      </c>
    </row>
    <row r="5971" spans="1:8" x14ac:dyDescent="0.25">
      <c r="A5971">
        <v>11930</v>
      </c>
      <c r="B5971">
        <v>13</v>
      </c>
      <c r="C5971">
        <v>11</v>
      </c>
      <c r="D5971">
        <v>0</v>
      </c>
      <c r="E5971">
        <v>3</v>
      </c>
      <c r="F5971">
        <v>-2</v>
      </c>
      <c r="G5971">
        <v>1</v>
      </c>
      <c r="H5971" s="2">
        <f>H5970+$H$2*(Table1[[#This Row],[debug'[0']]]-H5970)</f>
        <v>4.1517717653150976</v>
      </c>
    </row>
    <row r="5972" spans="1:8" x14ac:dyDescent="0.25">
      <c r="A5972">
        <v>11932</v>
      </c>
      <c r="B5972">
        <v>13</v>
      </c>
      <c r="C5972">
        <v>8</v>
      </c>
      <c r="D5972">
        <v>2</v>
      </c>
      <c r="E5972">
        <v>4</v>
      </c>
      <c r="F5972">
        <v>-2</v>
      </c>
      <c r="G5972">
        <v>2</v>
      </c>
      <c r="H5972" s="2">
        <f>H5971+$H$2*(Table1[[#This Row],[debug'[0']]]-H5971)</f>
        <v>4.9856976298962543</v>
      </c>
    </row>
    <row r="5973" spans="1:8" x14ac:dyDescent="0.25">
      <c r="A5973">
        <v>11934</v>
      </c>
      <c r="B5973">
        <v>11</v>
      </c>
      <c r="C5973">
        <v>5</v>
      </c>
      <c r="D5973">
        <v>4</v>
      </c>
      <c r="E5973">
        <v>3</v>
      </c>
      <c r="F5973">
        <v>-2</v>
      </c>
      <c r="G5973">
        <v>2</v>
      </c>
      <c r="H5973" s="2">
        <f>H5972+$H$2*(Table1[[#This Row],[debug'[0']]]-H5972)</f>
        <v>5.5525322741678229</v>
      </c>
    </row>
    <row r="5974" spans="1:8" x14ac:dyDescent="0.25">
      <c r="A5974">
        <v>11936</v>
      </c>
      <c r="B5974">
        <v>8</v>
      </c>
      <c r="C5974">
        <v>-1</v>
      </c>
      <c r="D5974">
        <v>7</v>
      </c>
      <c r="E5974">
        <v>3</v>
      </c>
      <c r="F5974">
        <v>-3</v>
      </c>
      <c r="G5974">
        <v>2</v>
      </c>
      <c r="H5974" s="2">
        <f>H5973+$H$2*(Table1[[#This Row],[debug'[0']]]-H5973)</f>
        <v>5.7832006729889978</v>
      </c>
    </row>
    <row r="5975" spans="1:8" x14ac:dyDescent="0.25">
      <c r="A5975">
        <v>11938</v>
      </c>
      <c r="B5975">
        <v>4</v>
      </c>
      <c r="C5975">
        <v>-8</v>
      </c>
      <c r="D5975">
        <v>8</v>
      </c>
      <c r="E5975">
        <v>3</v>
      </c>
      <c r="F5975">
        <v>-3</v>
      </c>
      <c r="G5975">
        <v>2</v>
      </c>
      <c r="H5975" s="2">
        <f>H5974+$H$2*(Table1[[#This Row],[debug'[0']]]-H5974)</f>
        <v>5.6151379689648397</v>
      </c>
    </row>
    <row r="5976" spans="1:8" x14ac:dyDescent="0.25">
      <c r="A5976">
        <v>11940</v>
      </c>
      <c r="B5976">
        <v>3</v>
      </c>
      <c r="C5976">
        <v>-12</v>
      </c>
      <c r="D5976">
        <v>8</v>
      </c>
      <c r="E5976">
        <v>4</v>
      </c>
      <c r="F5976">
        <v>-3</v>
      </c>
      <c r="G5976">
        <v>2</v>
      </c>
      <c r="H5976" s="2">
        <f>H5975+$H$2*(Table1[[#This Row],[debug'[0']]]-H5975)</f>
        <v>5.3686670220221293</v>
      </c>
    </row>
    <row r="5977" spans="1:8" x14ac:dyDescent="0.25">
      <c r="A5977">
        <v>11942</v>
      </c>
      <c r="B5977">
        <v>2</v>
      </c>
      <c r="C5977">
        <v>-15</v>
      </c>
      <c r="D5977">
        <v>8</v>
      </c>
      <c r="E5977">
        <v>4</v>
      </c>
      <c r="F5977">
        <v>-3</v>
      </c>
      <c r="G5977">
        <v>2</v>
      </c>
      <c r="H5977" s="2">
        <f>H5976+$H$2*(Table1[[#This Row],[debug'[0']]]-H5976)</f>
        <v>5.0511776349588811</v>
      </c>
    </row>
    <row r="5978" spans="1:8" x14ac:dyDescent="0.25">
      <c r="A5978">
        <v>11944</v>
      </c>
      <c r="B5978">
        <v>0</v>
      </c>
      <c r="C5978">
        <v>-17</v>
      </c>
      <c r="D5978">
        <v>7</v>
      </c>
      <c r="E5978">
        <v>4</v>
      </c>
      <c r="F5978">
        <v>-3</v>
      </c>
      <c r="G5978">
        <v>2</v>
      </c>
      <c r="H5978" s="2">
        <f>H5977+$H$2*(Table1[[#This Row],[debug'[0']]]-H5977)</f>
        <v>4.5751153584599642</v>
      </c>
    </row>
    <row r="5979" spans="1:8" x14ac:dyDescent="0.25">
      <c r="A5979">
        <v>11946</v>
      </c>
      <c r="B5979">
        <v>-2</v>
      </c>
      <c r="C5979">
        <v>-17</v>
      </c>
      <c r="D5979">
        <v>7</v>
      </c>
      <c r="E5979">
        <v>4</v>
      </c>
      <c r="F5979">
        <v>-3</v>
      </c>
      <c r="G5979">
        <v>2</v>
      </c>
      <c r="H5979" s="2">
        <f>H5978+$H$2*(Table1[[#This Row],[debug'[0']]]-H5978)</f>
        <v>3.9554253352606672</v>
      </c>
    </row>
    <row r="5980" spans="1:8" x14ac:dyDescent="0.25">
      <c r="A5980">
        <v>11948</v>
      </c>
      <c r="B5980">
        <v>-4</v>
      </c>
      <c r="C5980">
        <v>-16</v>
      </c>
      <c r="D5980">
        <v>6</v>
      </c>
      <c r="E5980">
        <v>4</v>
      </c>
      <c r="F5980">
        <v>-3</v>
      </c>
      <c r="G5980">
        <v>2</v>
      </c>
      <c r="H5980" s="2">
        <f>H5979+$H$2*(Table1[[#This Row],[debug'[0']]]-H5979)</f>
        <v>3.2056441615775562</v>
      </c>
    </row>
    <row r="5981" spans="1:8" x14ac:dyDescent="0.25">
      <c r="A5981">
        <v>11950</v>
      </c>
      <c r="B5981">
        <v>-3</v>
      </c>
      <c r="C5981">
        <v>-14</v>
      </c>
      <c r="D5981">
        <v>4</v>
      </c>
      <c r="E5981">
        <v>4</v>
      </c>
      <c r="F5981">
        <v>-3</v>
      </c>
      <c r="G5981">
        <v>2</v>
      </c>
      <c r="H5981" s="2">
        <f>H5980+$H$2*(Table1[[#This Row],[debug'[0']]]-H5980)</f>
        <v>2.6207759783134228</v>
      </c>
    </row>
    <row r="5982" spans="1:8" x14ac:dyDescent="0.25">
      <c r="A5982">
        <v>11952</v>
      </c>
      <c r="B5982">
        <v>-3</v>
      </c>
      <c r="C5982">
        <v>-12</v>
      </c>
      <c r="D5982">
        <v>3</v>
      </c>
      <c r="E5982">
        <v>4</v>
      </c>
      <c r="F5982">
        <v>-3</v>
      </c>
      <c r="G5982">
        <v>2</v>
      </c>
      <c r="H5982" s="2">
        <f>H5981+$H$2*(Table1[[#This Row],[debug'[0']]]-H5981)</f>
        <v>2.0910303226851199</v>
      </c>
    </row>
    <row r="5983" spans="1:8" x14ac:dyDescent="0.25">
      <c r="A5983">
        <v>11954</v>
      </c>
      <c r="B5983">
        <v>-1</v>
      </c>
      <c r="C5983">
        <v>-9</v>
      </c>
      <c r="D5983">
        <v>1</v>
      </c>
      <c r="E5983">
        <v>4</v>
      </c>
      <c r="F5983">
        <v>-3</v>
      </c>
      <c r="G5983">
        <v>2</v>
      </c>
      <c r="H5983" s="2">
        <f>H5982+$H$2*(Table1[[#This Row],[debug'[0']]]-H5982)</f>
        <v>1.799707578071994</v>
      </c>
    </row>
    <row r="5984" spans="1:8" x14ac:dyDescent="0.25">
      <c r="A5984">
        <v>11956</v>
      </c>
      <c r="B5984">
        <v>1</v>
      </c>
      <c r="C5984">
        <v>-5</v>
      </c>
      <c r="D5984">
        <v>-1</v>
      </c>
      <c r="E5984">
        <v>4</v>
      </c>
      <c r="F5984">
        <v>-3</v>
      </c>
      <c r="G5984">
        <v>2</v>
      </c>
      <c r="H5984" s="2">
        <f>H5983+$H$2*(Table1[[#This Row],[debug'[0']]]-H5983)</f>
        <v>1.7243369145032621</v>
      </c>
    </row>
    <row r="5985" spans="1:8" x14ac:dyDescent="0.25">
      <c r="A5985">
        <v>11958</v>
      </c>
      <c r="B5985">
        <v>3</v>
      </c>
      <c r="C5985">
        <v>-1</v>
      </c>
      <c r="D5985">
        <v>-4</v>
      </c>
      <c r="E5985">
        <v>4</v>
      </c>
      <c r="F5985">
        <v>-3</v>
      </c>
      <c r="G5985">
        <v>2</v>
      </c>
      <c r="H5985" s="2">
        <f>H5984+$H$2*(Table1[[#This Row],[debug'[0']]]-H5984)</f>
        <v>1.8445653278388292</v>
      </c>
    </row>
    <row r="5986" spans="1:8" x14ac:dyDescent="0.25">
      <c r="A5986">
        <v>11960</v>
      </c>
      <c r="B5986">
        <v>6</v>
      </c>
      <c r="C5986">
        <v>4</v>
      </c>
      <c r="D5986">
        <v>-6</v>
      </c>
      <c r="E5986">
        <v>4</v>
      </c>
      <c r="F5986">
        <v>-3</v>
      </c>
      <c r="G5986">
        <v>2</v>
      </c>
      <c r="H5986" s="2">
        <f>H5985+$H$2*(Table1[[#This Row],[debug'[0']]]-H5985)</f>
        <v>2.2362058189948444</v>
      </c>
    </row>
    <row r="5987" spans="1:8" x14ac:dyDescent="0.25">
      <c r="A5987">
        <v>11962</v>
      </c>
      <c r="B5987">
        <v>7</v>
      </c>
      <c r="C5987">
        <v>7</v>
      </c>
      <c r="D5987">
        <v>-8</v>
      </c>
      <c r="E5987">
        <v>4</v>
      </c>
      <c r="F5987">
        <v>-3</v>
      </c>
      <c r="G5987">
        <v>2</v>
      </c>
      <c r="H5987" s="2">
        <f>H5986+$H$2*(Table1[[#This Row],[debug'[0']]]-H5986)</f>
        <v>2.6851828430626323</v>
      </c>
    </row>
    <row r="5988" spans="1:8" x14ac:dyDescent="0.25">
      <c r="A5988">
        <v>11964</v>
      </c>
      <c r="B5988">
        <v>9</v>
      </c>
      <c r="C5988">
        <v>10</v>
      </c>
      <c r="D5988">
        <v>-9</v>
      </c>
      <c r="E5988">
        <v>4</v>
      </c>
      <c r="F5988">
        <v>-3</v>
      </c>
      <c r="G5988">
        <v>2</v>
      </c>
      <c r="H5988" s="2">
        <f>H5987+$H$2*(Table1[[#This Row],[debug'[0']]]-H5987)</f>
        <v>3.2803403387325489</v>
      </c>
    </row>
    <row r="5989" spans="1:8" x14ac:dyDescent="0.25">
      <c r="A5989">
        <v>11966</v>
      </c>
      <c r="B5989">
        <v>11</v>
      </c>
      <c r="C5989">
        <v>12</v>
      </c>
      <c r="D5989">
        <v>-8</v>
      </c>
      <c r="E5989">
        <v>4</v>
      </c>
      <c r="F5989">
        <v>-3</v>
      </c>
      <c r="G5989">
        <v>2</v>
      </c>
      <c r="H5989" s="2">
        <f>H5988+$H$2*(Table1[[#This Row],[debug'[0']]]-H5988)</f>
        <v>4.007901121134088</v>
      </c>
    </row>
    <row r="5990" spans="1:8" x14ac:dyDescent="0.25">
      <c r="A5990">
        <v>11968</v>
      </c>
      <c r="B5990">
        <v>12</v>
      </c>
      <c r="C5990">
        <v>11</v>
      </c>
      <c r="D5990">
        <v>-6</v>
      </c>
      <c r="E5990">
        <v>4</v>
      </c>
      <c r="F5990">
        <v>-3</v>
      </c>
      <c r="G5990">
        <v>2</v>
      </c>
      <c r="H5990" s="2">
        <f>H5989+$H$2*(Table1[[#This Row],[debug'[0']]]-H5989)</f>
        <v>4.7611386948723391</v>
      </c>
    </row>
    <row r="5991" spans="1:8" x14ac:dyDescent="0.25">
      <c r="A5991">
        <v>11970</v>
      </c>
      <c r="B5991">
        <v>10</v>
      </c>
      <c r="C5991">
        <v>8</v>
      </c>
      <c r="D5991">
        <v>-3</v>
      </c>
      <c r="E5991">
        <v>4</v>
      </c>
      <c r="F5991">
        <v>-3</v>
      </c>
      <c r="G5991">
        <v>2</v>
      </c>
      <c r="H5991" s="2">
        <f>H5990+$H$2*(Table1[[#This Row],[debug'[0']]]-H5990)</f>
        <v>5.2548897405532857</v>
      </c>
    </row>
    <row r="5992" spans="1:8" x14ac:dyDescent="0.25">
      <c r="A5992">
        <v>11972</v>
      </c>
      <c r="B5992">
        <v>10</v>
      </c>
      <c r="C5992">
        <v>2</v>
      </c>
      <c r="D5992">
        <v>2</v>
      </c>
      <c r="E5992">
        <v>4</v>
      </c>
      <c r="F5992">
        <v>-4</v>
      </c>
      <c r="G5992">
        <v>2</v>
      </c>
      <c r="H5992" s="2">
        <f>H5991+$H$2*(Table1[[#This Row],[debug'[0']]]-H5991)</f>
        <v>5.7021058464998262</v>
      </c>
    </row>
    <row r="5993" spans="1:8" x14ac:dyDescent="0.25">
      <c r="A5993">
        <v>11974</v>
      </c>
      <c r="B5993">
        <v>8</v>
      </c>
      <c r="C5993">
        <v>-4</v>
      </c>
      <c r="D5993">
        <v>7</v>
      </c>
      <c r="E5993">
        <v>4</v>
      </c>
      <c r="F5993">
        <v>-4</v>
      </c>
      <c r="G5993">
        <v>2</v>
      </c>
      <c r="H5993" s="2">
        <f>H5992+$H$2*(Table1[[#This Row],[debug'[0']]]-H5992)</f>
        <v>5.9186772682407183</v>
      </c>
    </row>
    <row r="5994" spans="1:8" x14ac:dyDescent="0.25">
      <c r="A5994">
        <v>11976</v>
      </c>
      <c r="B5994">
        <v>6</v>
      </c>
      <c r="C5994">
        <v>-9</v>
      </c>
      <c r="D5994">
        <v>9</v>
      </c>
      <c r="E5994">
        <v>4</v>
      </c>
      <c r="F5994">
        <v>-4</v>
      </c>
      <c r="G5994">
        <v>2</v>
      </c>
      <c r="H5994" s="2">
        <f>H5993+$H$2*(Table1[[#This Row],[debug'[0']]]-H5993)</f>
        <v>5.9263417551406627</v>
      </c>
    </row>
    <row r="5995" spans="1:8" x14ac:dyDescent="0.25">
      <c r="A5995">
        <v>11978</v>
      </c>
      <c r="B5995">
        <v>5</v>
      </c>
      <c r="C5995">
        <v>-13</v>
      </c>
      <c r="D5995">
        <v>10</v>
      </c>
      <c r="E5995">
        <v>4</v>
      </c>
      <c r="F5995">
        <v>-4</v>
      </c>
      <c r="G5995">
        <v>1</v>
      </c>
      <c r="H5995" s="2">
        <f>H5994+$H$2*(Table1[[#This Row],[debug'[0']]]-H5994)</f>
        <v>5.8390361015607617</v>
      </c>
    </row>
    <row r="5996" spans="1:8" x14ac:dyDescent="0.25">
      <c r="A5996">
        <v>11980</v>
      </c>
      <c r="B5996">
        <v>4</v>
      </c>
      <c r="C5996">
        <v>-16</v>
      </c>
      <c r="D5996">
        <v>10</v>
      </c>
      <c r="E5996">
        <v>4</v>
      </c>
      <c r="F5996">
        <v>-4</v>
      </c>
      <c r="G5996">
        <v>1</v>
      </c>
      <c r="H5996" s="2">
        <f>H5995+$H$2*(Table1[[#This Row],[debug'[0']]]-H5995)</f>
        <v>5.6657110323702708</v>
      </c>
    </row>
    <row r="5997" spans="1:8" x14ac:dyDescent="0.25">
      <c r="A5997">
        <v>11982</v>
      </c>
      <c r="B5997">
        <v>0</v>
      </c>
      <c r="C5997">
        <v>-17</v>
      </c>
      <c r="D5997">
        <v>10</v>
      </c>
      <c r="E5997">
        <v>4</v>
      </c>
      <c r="F5997">
        <v>-4</v>
      </c>
      <c r="G5997">
        <v>1</v>
      </c>
      <c r="H5997" s="2">
        <f>H5996+$H$2*(Table1[[#This Row],[debug'[0']]]-H5996)</f>
        <v>5.1317303476705582</v>
      </c>
    </row>
    <row r="5998" spans="1:8" x14ac:dyDescent="0.25">
      <c r="A5998">
        <v>11984</v>
      </c>
      <c r="B5998">
        <v>-1</v>
      </c>
      <c r="C5998">
        <v>-17</v>
      </c>
      <c r="D5998">
        <v>8</v>
      </c>
      <c r="E5998">
        <v>4</v>
      </c>
      <c r="F5998">
        <v>-4</v>
      </c>
      <c r="G5998">
        <v>1</v>
      </c>
      <c r="H5998" s="2">
        <f>H5997+$H$2*(Table1[[#This Row],[debug'[0']]]-H5997)</f>
        <v>4.5538283772494959</v>
      </c>
    </row>
    <row r="5999" spans="1:8" x14ac:dyDescent="0.25">
      <c r="A5999">
        <v>11986</v>
      </c>
      <c r="B5999">
        <v>-2</v>
      </c>
      <c r="C5999">
        <v>-16</v>
      </c>
      <c r="D5999">
        <v>7</v>
      </c>
      <c r="E5999">
        <v>4</v>
      </c>
      <c r="F5999">
        <v>-4</v>
      </c>
      <c r="G5999">
        <v>1</v>
      </c>
      <c r="H5999" s="2">
        <f>H5998+$H$2*(Table1[[#This Row],[debug'[0']]]-H5998)</f>
        <v>3.936144604763836</v>
      </c>
    </row>
    <row r="6000" spans="1:8" x14ac:dyDescent="0.25">
      <c r="A6000">
        <v>11988</v>
      </c>
      <c r="B6000">
        <v>-2</v>
      </c>
      <c r="C6000">
        <v>-14</v>
      </c>
      <c r="D6000">
        <v>4</v>
      </c>
      <c r="E6000">
        <v>4</v>
      </c>
      <c r="F6000">
        <v>-4</v>
      </c>
      <c r="G6000">
        <v>1</v>
      </c>
      <c r="H6000" s="2">
        <f>H5999+$H$2*(Table1[[#This Row],[debug'[0']]]-H5999)</f>
        <v>3.3766761563346535</v>
      </c>
    </row>
    <row r="6001" spans="1:8" x14ac:dyDescent="0.25">
      <c r="A6001">
        <v>11990</v>
      </c>
      <c r="B6001">
        <v>0</v>
      </c>
      <c r="C6001">
        <v>-10</v>
      </c>
      <c r="D6001">
        <v>3</v>
      </c>
      <c r="E6001">
        <v>4</v>
      </c>
      <c r="F6001">
        <v>-4</v>
      </c>
      <c r="G6001">
        <v>1</v>
      </c>
      <c r="H6001" s="2">
        <f>H6000+$H$2*(Table1[[#This Row],[debug'[0']]]-H6000)</f>
        <v>3.0584319261458703</v>
      </c>
    </row>
    <row r="6002" spans="1:8" x14ac:dyDescent="0.25">
      <c r="A6002">
        <v>11992</v>
      </c>
      <c r="B6002">
        <v>1</v>
      </c>
      <c r="C6002">
        <v>-6</v>
      </c>
      <c r="D6002">
        <v>1</v>
      </c>
      <c r="E6002">
        <v>4</v>
      </c>
      <c r="F6002">
        <v>-4</v>
      </c>
      <c r="G6002">
        <v>1</v>
      </c>
      <c r="H6002" s="2">
        <f>H6001+$H$2*(Table1[[#This Row],[debug'[0']]]-H6001)</f>
        <v>2.8644292876330337</v>
      </c>
    </row>
    <row r="6003" spans="1:8" x14ac:dyDescent="0.25">
      <c r="A6003">
        <v>11994</v>
      </c>
      <c r="B6003">
        <v>2</v>
      </c>
      <c r="C6003">
        <v>-1</v>
      </c>
      <c r="D6003">
        <v>-2</v>
      </c>
      <c r="E6003">
        <v>4</v>
      </c>
      <c r="F6003">
        <v>-4</v>
      </c>
      <c r="G6003">
        <v>1</v>
      </c>
      <c r="H6003" s="2">
        <f>H6002+$H$2*(Table1[[#This Row],[debug'[0']]]-H6002)</f>
        <v>2.7829587466457597</v>
      </c>
    </row>
    <row r="6004" spans="1:8" x14ac:dyDescent="0.25">
      <c r="A6004">
        <v>11996</v>
      </c>
      <c r="B6004">
        <v>3</v>
      </c>
      <c r="C6004">
        <v>2</v>
      </c>
      <c r="D6004">
        <v>-4</v>
      </c>
      <c r="E6004">
        <v>4</v>
      </c>
      <c r="F6004">
        <v>-4</v>
      </c>
      <c r="G6004">
        <v>1</v>
      </c>
      <c r="H6004" s="2">
        <f>H6003+$H$2*(Table1[[#This Row],[debug'[0']]]-H6003)</f>
        <v>2.8034144028576677</v>
      </c>
    </row>
    <row r="6005" spans="1:8" x14ac:dyDescent="0.25">
      <c r="A6005">
        <v>11998</v>
      </c>
      <c r="B6005">
        <v>4</v>
      </c>
      <c r="C6005">
        <v>7</v>
      </c>
      <c r="D6005">
        <v>-6</v>
      </c>
      <c r="E6005">
        <v>4</v>
      </c>
      <c r="F6005">
        <v>-4</v>
      </c>
      <c r="G6005">
        <v>1</v>
      </c>
      <c r="H6005" s="2">
        <f>H6004+$H$2*(Table1[[#This Row],[debug'[0']]]-H6004)</f>
        <v>2.9161899384988788</v>
      </c>
    </row>
    <row r="6006" spans="1:8" x14ac:dyDescent="0.25">
      <c r="A6006">
        <v>12000</v>
      </c>
      <c r="B6006">
        <v>5</v>
      </c>
      <c r="C6006">
        <v>10</v>
      </c>
      <c r="D6006">
        <v>-6</v>
      </c>
      <c r="E6006">
        <v>4</v>
      </c>
      <c r="F6006">
        <v>-4</v>
      </c>
      <c r="G6006">
        <v>1</v>
      </c>
      <c r="H6006" s="2">
        <f>H6005+$H$2*(Table1[[#This Row],[debug'[0']]]-H6005)</f>
        <v>3.1125844099195312</v>
      </c>
    </row>
    <row r="6007" spans="1:8" x14ac:dyDescent="0.25">
      <c r="A6007">
        <v>12002</v>
      </c>
      <c r="B6007">
        <v>6</v>
      </c>
      <c r="C6007">
        <v>13</v>
      </c>
      <c r="D6007">
        <v>-6</v>
      </c>
      <c r="E6007">
        <v>4</v>
      </c>
      <c r="F6007">
        <v>-4</v>
      </c>
      <c r="G6007">
        <v>2</v>
      </c>
      <c r="H6007" s="2">
        <f>H6006+$H$2*(Table1[[#This Row],[debug'[0']]]-H6006)</f>
        <v>3.3847169180892545</v>
      </c>
    </row>
    <row r="6008" spans="1:8" x14ac:dyDescent="0.25">
      <c r="A6008">
        <v>12004</v>
      </c>
      <c r="B6008">
        <v>8</v>
      </c>
      <c r="C6008">
        <v>13</v>
      </c>
      <c r="D6008">
        <v>-6</v>
      </c>
      <c r="E6008">
        <v>4</v>
      </c>
      <c r="F6008">
        <v>-3</v>
      </c>
      <c r="G6008">
        <v>2</v>
      </c>
      <c r="H6008" s="2">
        <f>H6007+$H$2*(Table1[[#This Row],[debug'[0']]]-H6007)</f>
        <v>3.8196971008202962</v>
      </c>
    </row>
    <row r="6009" spans="1:8" x14ac:dyDescent="0.25">
      <c r="A6009">
        <v>12006</v>
      </c>
      <c r="B6009">
        <v>8</v>
      </c>
      <c r="C6009">
        <v>12</v>
      </c>
      <c r="D6009">
        <v>-4</v>
      </c>
      <c r="E6009">
        <v>4</v>
      </c>
      <c r="F6009">
        <v>-3</v>
      </c>
      <c r="G6009">
        <v>2</v>
      </c>
      <c r="H6009" s="2">
        <f>H6008+$H$2*(Table1[[#This Row],[debug'[0']]]-H6008)</f>
        <v>4.2136813671555888</v>
      </c>
    </row>
    <row r="6010" spans="1:8" x14ac:dyDescent="0.25">
      <c r="A6010">
        <v>12008</v>
      </c>
      <c r="B6010">
        <v>10</v>
      </c>
      <c r="C6010">
        <v>8</v>
      </c>
      <c r="D6010">
        <v>-2</v>
      </c>
      <c r="E6010">
        <v>4</v>
      </c>
      <c r="F6010">
        <v>-3</v>
      </c>
      <c r="G6010">
        <v>2</v>
      </c>
      <c r="H6010" s="2">
        <f>H6009+$H$2*(Table1[[#This Row],[debug'[0']]]-H6009)</f>
        <v>4.7590290504038011</v>
      </c>
    </row>
    <row r="6011" spans="1:8" x14ac:dyDescent="0.25">
      <c r="A6011">
        <v>12010</v>
      </c>
      <c r="B6011">
        <v>8</v>
      </c>
      <c r="C6011">
        <v>-1</v>
      </c>
      <c r="D6011">
        <v>5</v>
      </c>
      <c r="E6011">
        <v>4</v>
      </c>
      <c r="F6011">
        <v>-4</v>
      </c>
      <c r="G6011">
        <v>2</v>
      </c>
      <c r="H6011" s="2">
        <f>H6010+$H$2*(Table1[[#This Row],[debug'[0']]]-H6010)</f>
        <v>5.0644833661762814</v>
      </c>
    </row>
    <row r="6012" spans="1:8" x14ac:dyDescent="0.25">
      <c r="A6012">
        <v>12012</v>
      </c>
      <c r="B6012">
        <v>7</v>
      </c>
      <c r="C6012">
        <v>-6</v>
      </c>
      <c r="D6012">
        <v>9</v>
      </c>
      <c r="E6012">
        <v>4</v>
      </c>
      <c r="F6012">
        <v>-4</v>
      </c>
      <c r="G6012">
        <v>2</v>
      </c>
      <c r="H6012" s="2">
        <f>H6011+$H$2*(Table1[[#This Row],[debug'[0']]]-H6011)</f>
        <v>5.2469015113079243</v>
      </c>
    </row>
    <row r="6013" spans="1:8" x14ac:dyDescent="0.25">
      <c r="A6013">
        <v>12014</v>
      </c>
      <c r="B6013">
        <v>4</v>
      </c>
      <c r="C6013">
        <v>-10</v>
      </c>
      <c r="D6013">
        <v>12</v>
      </c>
      <c r="E6013">
        <v>4</v>
      </c>
      <c r="F6013">
        <v>-4</v>
      </c>
      <c r="G6013">
        <v>2</v>
      </c>
      <c r="H6013" s="2">
        <f>H6012+$H$2*(Table1[[#This Row],[debug'[0']]]-H6012)</f>
        <v>5.1293838124776743</v>
      </c>
    </row>
    <row r="6014" spans="1:8" x14ac:dyDescent="0.25">
      <c r="A6014">
        <v>12016</v>
      </c>
      <c r="B6014">
        <v>3</v>
      </c>
      <c r="C6014">
        <v>-14</v>
      </c>
      <c r="D6014">
        <v>13</v>
      </c>
      <c r="E6014">
        <v>4</v>
      </c>
      <c r="F6014">
        <v>-3</v>
      </c>
      <c r="G6014">
        <v>2</v>
      </c>
      <c r="H6014" s="2">
        <f>H6013+$H$2*(Table1[[#This Row],[debug'[0']]]-H6013)</f>
        <v>4.9286941162190878</v>
      </c>
    </row>
    <row r="6015" spans="1:8" x14ac:dyDescent="0.25">
      <c r="A6015">
        <v>12018</v>
      </c>
      <c r="B6015">
        <v>2</v>
      </c>
      <c r="C6015">
        <v>-16</v>
      </c>
      <c r="D6015">
        <v>13</v>
      </c>
      <c r="E6015">
        <v>4</v>
      </c>
      <c r="F6015">
        <v>-3</v>
      </c>
      <c r="G6015">
        <v>2</v>
      </c>
      <c r="H6015" s="2">
        <f>H6014+$H$2*(Table1[[#This Row],[debug'[0']]]-H6014)</f>
        <v>4.6526711986153213</v>
      </c>
    </row>
    <row r="6016" spans="1:8" x14ac:dyDescent="0.25">
      <c r="A6016">
        <v>12020</v>
      </c>
      <c r="B6016">
        <v>0</v>
      </c>
      <c r="C6016">
        <v>-18</v>
      </c>
      <c r="D6016">
        <v>12</v>
      </c>
      <c r="E6016">
        <v>4</v>
      </c>
      <c r="F6016">
        <v>-3</v>
      </c>
      <c r="G6016">
        <v>2</v>
      </c>
      <c r="H6016" s="2">
        <f>H6015+$H$2*(Table1[[#This Row],[debug'[0']]]-H6015)</f>
        <v>4.2141672689011598</v>
      </c>
    </row>
    <row r="6017" spans="1:8" x14ac:dyDescent="0.25">
      <c r="A6017">
        <v>12022</v>
      </c>
      <c r="B6017">
        <v>1</v>
      </c>
      <c r="C6017">
        <v>-17</v>
      </c>
      <c r="D6017">
        <v>11</v>
      </c>
      <c r="E6017">
        <v>4</v>
      </c>
      <c r="F6017">
        <v>-3</v>
      </c>
      <c r="G6017">
        <v>2</v>
      </c>
      <c r="H6017" s="2">
        <f>H6016+$H$2*(Table1[[#This Row],[debug'[0']]]-H6016)</f>
        <v>3.9112391405195002</v>
      </c>
    </row>
    <row r="6018" spans="1:8" x14ac:dyDescent="0.25">
      <c r="A6018">
        <v>12024</v>
      </c>
      <c r="B6018">
        <v>0</v>
      </c>
      <c r="C6018">
        <v>-14</v>
      </c>
      <c r="D6018">
        <v>9</v>
      </c>
      <c r="E6018">
        <v>4</v>
      </c>
      <c r="F6018">
        <v>-3</v>
      </c>
      <c r="G6018">
        <v>2</v>
      </c>
      <c r="H6018" s="2">
        <f>H6017+$H$2*(Table1[[#This Row],[debug'[0']]]-H6017)</f>
        <v>3.5426135360108324</v>
      </c>
    </row>
    <row r="6019" spans="1:8" x14ac:dyDescent="0.25">
      <c r="A6019">
        <v>12026</v>
      </c>
      <c r="B6019">
        <v>2</v>
      </c>
      <c r="C6019">
        <v>-11</v>
      </c>
      <c r="D6019">
        <v>5</v>
      </c>
      <c r="E6019">
        <v>4</v>
      </c>
      <c r="F6019">
        <v>-3</v>
      </c>
      <c r="G6019">
        <v>2</v>
      </c>
      <c r="H6019" s="2">
        <f>H6018+$H$2*(Table1[[#This Row],[debug'[0']]]-H6018)</f>
        <v>3.3972256354490384</v>
      </c>
    </row>
    <row r="6020" spans="1:8" x14ac:dyDescent="0.25">
      <c r="A6020">
        <v>12028</v>
      </c>
      <c r="B6020">
        <v>1</v>
      </c>
      <c r="C6020">
        <v>-7</v>
      </c>
      <c r="D6020">
        <v>1</v>
      </c>
      <c r="E6020">
        <v>4</v>
      </c>
      <c r="F6020">
        <v>-3</v>
      </c>
      <c r="G6020">
        <v>2</v>
      </c>
      <c r="H6020" s="2">
        <f>H6019+$H$2*(Table1[[#This Row],[debug'[0']]]-H6019)</f>
        <v>3.1712924420893236</v>
      </c>
    </row>
    <row r="6021" spans="1:8" x14ac:dyDescent="0.25">
      <c r="A6021">
        <v>12030</v>
      </c>
      <c r="B6021">
        <v>1</v>
      </c>
      <c r="C6021">
        <v>-2</v>
      </c>
      <c r="D6021">
        <v>-2</v>
      </c>
      <c r="E6021">
        <v>4</v>
      </c>
      <c r="F6021">
        <v>-3</v>
      </c>
      <c r="G6021">
        <v>2</v>
      </c>
      <c r="H6021" s="2">
        <f>H6020+$H$2*(Table1[[#This Row],[debug'[0']]]-H6020)</f>
        <v>2.9666529505434376</v>
      </c>
    </row>
    <row r="6022" spans="1:8" x14ac:dyDescent="0.25">
      <c r="A6022">
        <v>12032</v>
      </c>
      <c r="B6022">
        <v>-1</v>
      </c>
      <c r="C6022">
        <v>3</v>
      </c>
      <c r="D6022">
        <v>-5</v>
      </c>
      <c r="E6022">
        <v>4</v>
      </c>
      <c r="F6022">
        <v>-3</v>
      </c>
      <c r="G6022">
        <v>2</v>
      </c>
      <c r="H6022" s="2">
        <f>H6021+$H$2*(Table1[[#This Row],[debug'[0']]]-H6021)</f>
        <v>2.5928047174804112</v>
      </c>
    </row>
    <row r="6023" spans="1:8" x14ac:dyDescent="0.25">
      <c r="A6023">
        <v>12034</v>
      </c>
      <c r="B6023">
        <v>-2</v>
      </c>
      <c r="C6023">
        <v>8</v>
      </c>
      <c r="D6023">
        <v>-8</v>
      </c>
      <c r="E6023">
        <v>3</v>
      </c>
      <c r="F6023">
        <v>-3</v>
      </c>
      <c r="G6023">
        <v>2</v>
      </c>
      <c r="H6023" s="2">
        <f>H6022+$H$2*(Table1[[#This Row],[debug'[0']]]-H6022)</f>
        <v>2.1599430706861411</v>
      </c>
    </row>
    <row r="6024" spans="1:8" x14ac:dyDescent="0.25">
      <c r="A6024">
        <v>12036</v>
      </c>
      <c r="B6024">
        <v>2</v>
      </c>
      <c r="C6024">
        <v>13</v>
      </c>
      <c r="D6024">
        <v>-11</v>
      </c>
      <c r="E6024">
        <v>4</v>
      </c>
      <c r="F6024">
        <v>-3</v>
      </c>
      <c r="G6024">
        <v>2</v>
      </c>
      <c r="H6024" s="2">
        <f>H6023+$H$2*(Table1[[#This Row],[debug'[0']]]-H6023)</f>
        <v>2.1448687914103357</v>
      </c>
    </row>
    <row r="6025" spans="1:8" x14ac:dyDescent="0.25">
      <c r="A6025">
        <v>12038</v>
      </c>
      <c r="B6025">
        <v>3</v>
      </c>
      <c r="C6025">
        <v>16</v>
      </c>
      <c r="D6025">
        <v>-11</v>
      </c>
      <c r="E6025">
        <v>4</v>
      </c>
      <c r="F6025">
        <v>-3</v>
      </c>
      <c r="G6025">
        <v>2</v>
      </c>
      <c r="H6025" s="2">
        <f>H6024+$H$2*(Table1[[#This Row],[debug'[0']]]-H6024)</f>
        <v>2.2254630090931551</v>
      </c>
    </row>
    <row r="6026" spans="1:8" x14ac:dyDescent="0.25">
      <c r="A6026">
        <v>12040</v>
      </c>
      <c r="B6026">
        <v>7</v>
      </c>
      <c r="C6026">
        <v>17</v>
      </c>
      <c r="D6026">
        <v>-8</v>
      </c>
      <c r="E6026">
        <v>4</v>
      </c>
      <c r="F6026">
        <v>-2</v>
      </c>
      <c r="G6026">
        <v>2</v>
      </c>
      <c r="H6026" s="2">
        <f>H6025+$H$2*(Table1[[#This Row],[debug'[0']]]-H6025)</f>
        <v>2.6754525191409249</v>
      </c>
    </row>
    <row r="6027" spans="1:8" x14ac:dyDescent="0.25">
      <c r="A6027">
        <v>12042</v>
      </c>
      <c r="B6027">
        <v>7</v>
      </c>
      <c r="C6027">
        <v>14</v>
      </c>
      <c r="D6027">
        <v>-7</v>
      </c>
      <c r="E6027">
        <v>4</v>
      </c>
      <c r="F6027">
        <v>-2</v>
      </c>
      <c r="G6027">
        <v>2</v>
      </c>
      <c r="H6027" s="2">
        <f>H6026+$H$2*(Table1[[#This Row],[debug'[0']]]-H6026)</f>
        <v>3.0830315170199385</v>
      </c>
    </row>
    <row r="6028" spans="1:8" x14ac:dyDescent="0.25">
      <c r="A6028">
        <v>12044</v>
      </c>
      <c r="B6028">
        <v>6</v>
      </c>
      <c r="C6028">
        <v>11</v>
      </c>
      <c r="D6028">
        <v>-5</v>
      </c>
      <c r="E6028">
        <v>4</v>
      </c>
      <c r="F6028">
        <v>-2</v>
      </c>
      <c r="G6028">
        <v>2</v>
      </c>
      <c r="H6028" s="2">
        <f>H6027+$H$2*(Table1[[#This Row],[debug'[0']]]-H6027)</f>
        <v>3.3579493197264321</v>
      </c>
    </row>
    <row r="6029" spans="1:8" x14ac:dyDescent="0.25">
      <c r="A6029">
        <v>12046</v>
      </c>
      <c r="B6029">
        <v>4</v>
      </c>
      <c r="C6029">
        <v>0</v>
      </c>
      <c r="D6029">
        <v>1</v>
      </c>
      <c r="E6029">
        <v>3</v>
      </c>
      <c r="F6029">
        <v>-3</v>
      </c>
      <c r="G6029">
        <v>2</v>
      </c>
      <c r="H6029" s="2">
        <f>H6028+$H$2*(Table1[[#This Row],[debug'[0']]]-H6028)</f>
        <v>3.418461170737825</v>
      </c>
    </row>
    <row r="6030" spans="1:8" x14ac:dyDescent="0.25">
      <c r="A6030">
        <v>12048</v>
      </c>
      <c r="B6030">
        <v>4</v>
      </c>
      <c r="C6030">
        <v>-5</v>
      </c>
      <c r="D6030">
        <v>3</v>
      </c>
      <c r="E6030">
        <v>3</v>
      </c>
      <c r="F6030">
        <v>-3</v>
      </c>
      <c r="G6030">
        <v>2</v>
      </c>
      <c r="H6030" s="2">
        <f>H6029+$H$2*(Table1[[#This Row],[debug'[0']]]-H6029)</f>
        <v>3.4732699141514427</v>
      </c>
    </row>
    <row r="6031" spans="1:8" x14ac:dyDescent="0.25">
      <c r="A6031">
        <v>12050</v>
      </c>
      <c r="B6031">
        <v>5</v>
      </c>
      <c r="C6031">
        <v>-9</v>
      </c>
      <c r="D6031">
        <v>5</v>
      </c>
      <c r="E6031">
        <v>3</v>
      </c>
      <c r="F6031">
        <v>-2</v>
      </c>
      <c r="G6031">
        <v>2</v>
      </c>
      <c r="H6031" s="2">
        <f>H6030+$H$2*(Table1[[#This Row],[debug'[0']]]-H6030)</f>
        <v>3.6171608348029332</v>
      </c>
    </row>
    <row r="6032" spans="1:8" x14ac:dyDescent="0.25">
      <c r="A6032">
        <v>12052</v>
      </c>
      <c r="B6032">
        <v>5</v>
      </c>
      <c r="C6032">
        <v>-13</v>
      </c>
      <c r="D6032">
        <v>8</v>
      </c>
      <c r="E6032">
        <v>3</v>
      </c>
      <c r="F6032">
        <v>-2</v>
      </c>
      <c r="G6032">
        <v>2</v>
      </c>
      <c r="H6032" s="2">
        <f>H6031+$H$2*(Table1[[#This Row],[debug'[0']]]-H6031)</f>
        <v>3.7474903556773134</v>
      </c>
    </row>
    <row r="6033" spans="1:8" x14ac:dyDescent="0.25">
      <c r="A6033">
        <v>12054</v>
      </c>
      <c r="B6033">
        <v>4</v>
      </c>
      <c r="C6033">
        <v>-16</v>
      </c>
      <c r="D6033">
        <v>9</v>
      </c>
      <c r="E6033">
        <v>3</v>
      </c>
      <c r="F6033">
        <v>-2</v>
      </c>
      <c r="G6033">
        <v>2</v>
      </c>
      <c r="H6033" s="2">
        <f>H6032+$H$2*(Table1[[#This Row],[debug'[0']]]-H6032)</f>
        <v>3.7712888289842552</v>
      </c>
    </row>
    <row r="6034" spans="1:8" x14ac:dyDescent="0.25">
      <c r="A6034">
        <v>12056</v>
      </c>
      <c r="B6034">
        <v>4</v>
      </c>
      <c r="C6034">
        <v>-18</v>
      </c>
      <c r="D6034">
        <v>11</v>
      </c>
      <c r="E6034">
        <v>3</v>
      </c>
      <c r="F6034">
        <v>-2</v>
      </c>
      <c r="G6034">
        <v>1</v>
      </c>
      <c r="H6034" s="2">
        <f>H6033+$H$2*(Table1[[#This Row],[debug'[0']]]-H6033)</f>
        <v>3.7928443490239645</v>
      </c>
    </row>
    <row r="6035" spans="1:8" x14ac:dyDescent="0.25">
      <c r="A6035">
        <v>12058</v>
      </c>
      <c r="B6035">
        <v>1</v>
      </c>
      <c r="C6035">
        <v>-17</v>
      </c>
      <c r="D6035">
        <v>10</v>
      </c>
      <c r="E6035">
        <v>3</v>
      </c>
      <c r="F6035">
        <v>-2</v>
      </c>
      <c r="G6035">
        <v>1</v>
      </c>
      <c r="H6035" s="2">
        <f>H6034+$H$2*(Table1[[#This Row],[debug'[0']]]-H6034)</f>
        <v>3.5296249703385607</v>
      </c>
    </row>
    <row r="6036" spans="1:8" x14ac:dyDescent="0.25">
      <c r="A6036">
        <v>12060</v>
      </c>
      <c r="B6036">
        <v>0</v>
      </c>
      <c r="C6036">
        <v>-14</v>
      </c>
      <c r="D6036">
        <v>8</v>
      </c>
      <c r="E6036">
        <v>3</v>
      </c>
      <c r="F6036">
        <v>-2</v>
      </c>
      <c r="G6036">
        <v>1</v>
      </c>
      <c r="H6036" s="2">
        <f>H6035+$H$2*(Table1[[#This Row],[debug'[0']]]-H6035)</f>
        <v>3.1969656540362794</v>
      </c>
    </row>
    <row r="6037" spans="1:8" x14ac:dyDescent="0.25">
      <c r="A6037">
        <v>12062</v>
      </c>
      <c r="B6037">
        <v>1</v>
      </c>
      <c r="C6037">
        <v>-9</v>
      </c>
      <c r="D6037">
        <v>5</v>
      </c>
      <c r="E6037">
        <v>3</v>
      </c>
      <c r="F6037">
        <v>-2</v>
      </c>
      <c r="G6037">
        <v>1</v>
      </c>
      <c r="H6037" s="2">
        <f>H6036+$H$2*(Table1[[#This Row],[debug'[0']]]-H6036)</f>
        <v>2.9899065192689953</v>
      </c>
    </row>
    <row r="6038" spans="1:8" x14ac:dyDescent="0.25">
      <c r="A6038">
        <v>12064</v>
      </c>
      <c r="B6038">
        <v>2</v>
      </c>
      <c r="C6038">
        <v>-4</v>
      </c>
      <c r="D6038">
        <v>1</v>
      </c>
      <c r="E6038">
        <v>3</v>
      </c>
      <c r="F6038">
        <v>-2</v>
      </c>
      <c r="G6038">
        <v>1</v>
      </c>
      <c r="H6038" s="2">
        <f>H6037+$H$2*(Table1[[#This Row],[debug'[0']]]-H6037)</f>
        <v>2.8966100278087117</v>
      </c>
    </row>
    <row r="6039" spans="1:8" x14ac:dyDescent="0.25">
      <c r="A6039">
        <v>12066</v>
      </c>
      <c r="B6039">
        <v>1</v>
      </c>
      <c r="C6039">
        <v>2</v>
      </c>
      <c r="D6039">
        <v>-3</v>
      </c>
      <c r="E6039">
        <v>3</v>
      </c>
      <c r="F6039">
        <v>-2</v>
      </c>
      <c r="G6039">
        <v>1</v>
      </c>
      <c r="H6039" s="2">
        <f>H6038+$H$2*(Table1[[#This Row],[debug'[0']]]-H6038)</f>
        <v>2.7178587439060542</v>
      </c>
    </row>
    <row r="6040" spans="1:8" x14ac:dyDescent="0.25">
      <c r="A6040">
        <v>12068</v>
      </c>
      <c r="B6040">
        <v>0</v>
      </c>
      <c r="C6040">
        <v>7</v>
      </c>
      <c r="D6040">
        <v>-7</v>
      </c>
      <c r="E6040">
        <v>3</v>
      </c>
      <c r="F6040">
        <v>-2</v>
      </c>
      <c r="G6040">
        <v>1</v>
      </c>
      <c r="H6040" s="2">
        <f>H6039+$H$2*(Table1[[#This Row],[debug'[0']]]-H6039)</f>
        <v>2.461706592005553</v>
      </c>
    </row>
    <row r="6041" spans="1:8" x14ac:dyDescent="0.25">
      <c r="A6041">
        <v>12070</v>
      </c>
      <c r="B6041">
        <v>-2</v>
      </c>
      <c r="C6041">
        <v>11</v>
      </c>
      <c r="D6041">
        <v>-10</v>
      </c>
      <c r="E6041">
        <v>3</v>
      </c>
      <c r="F6041">
        <v>-2</v>
      </c>
      <c r="G6041">
        <v>0</v>
      </c>
      <c r="H6041" s="2">
        <f>H6040+$H$2*(Table1[[#This Row],[debug'[0']]]-H6040)</f>
        <v>2.0412006524480191</v>
      </c>
    </row>
    <row r="6042" spans="1:8" x14ac:dyDescent="0.25">
      <c r="A6042">
        <v>12072</v>
      </c>
      <c r="B6042">
        <v>-1</v>
      </c>
      <c r="C6042">
        <v>15</v>
      </c>
      <c r="D6042">
        <v>-14</v>
      </c>
      <c r="E6042">
        <v>3</v>
      </c>
      <c r="F6042">
        <v>-1</v>
      </c>
      <c r="G6042">
        <v>0</v>
      </c>
      <c r="H6042" s="2">
        <f>H6041+$H$2*(Table1[[#This Row],[debug'[0']]]-H6041)</f>
        <v>1.7545742436133236</v>
      </c>
    </row>
    <row r="6043" spans="1:8" x14ac:dyDescent="0.25">
      <c r="A6043">
        <v>12074</v>
      </c>
      <c r="B6043">
        <v>0</v>
      </c>
      <c r="C6043">
        <v>18</v>
      </c>
      <c r="D6043">
        <v>-15</v>
      </c>
      <c r="E6043">
        <v>3</v>
      </c>
      <c r="F6043">
        <v>-1</v>
      </c>
      <c r="G6043">
        <v>0</v>
      </c>
      <c r="H6043" s="2">
        <f>H6042+$H$2*(Table1[[#This Row],[debug'[0']]]-H6042)</f>
        <v>1.5892095169959191</v>
      </c>
    </row>
    <row r="6044" spans="1:8" x14ac:dyDescent="0.25">
      <c r="A6044">
        <v>12076</v>
      </c>
      <c r="B6044">
        <v>3</v>
      </c>
      <c r="C6044">
        <v>16</v>
      </c>
      <c r="D6044">
        <v>-12</v>
      </c>
      <c r="E6044">
        <v>3</v>
      </c>
      <c r="F6044">
        <v>-1</v>
      </c>
      <c r="G6044">
        <v>0</v>
      </c>
      <c r="H6044" s="2">
        <f>H6043+$H$2*(Table1[[#This Row],[debug'[0']]]-H6043)</f>
        <v>1.7221733875107195</v>
      </c>
    </row>
    <row r="6045" spans="1:8" x14ac:dyDescent="0.25">
      <c r="A6045">
        <v>12078</v>
      </c>
      <c r="B6045">
        <v>3</v>
      </c>
      <c r="C6045">
        <v>13</v>
      </c>
      <c r="D6045">
        <v>-10</v>
      </c>
      <c r="E6045">
        <v>3</v>
      </c>
      <c r="F6045">
        <v>-1</v>
      </c>
      <c r="G6045">
        <v>0</v>
      </c>
      <c r="H6045" s="2">
        <f>H6044+$H$2*(Table1[[#This Row],[debug'[0']]]-H6044)</f>
        <v>1.8426057084614551</v>
      </c>
    </row>
    <row r="6046" spans="1:8" x14ac:dyDescent="0.25">
      <c r="A6046">
        <v>12080</v>
      </c>
      <c r="B6046">
        <v>4</v>
      </c>
      <c r="C6046">
        <v>9</v>
      </c>
      <c r="D6046">
        <v>-7</v>
      </c>
      <c r="E6046">
        <v>3</v>
      </c>
      <c r="F6046">
        <v>-1</v>
      </c>
      <c r="G6046">
        <v>0</v>
      </c>
      <c r="H6046" s="2">
        <f>H6045+$H$2*(Table1[[#This Row],[debug'[0']]]-H6045)</f>
        <v>2.0459353301772767</v>
      </c>
    </row>
    <row r="6047" spans="1:8" x14ac:dyDescent="0.25">
      <c r="A6047">
        <v>12082</v>
      </c>
      <c r="B6047">
        <v>5</v>
      </c>
      <c r="C6047">
        <v>-2</v>
      </c>
      <c r="D6047">
        <v>2</v>
      </c>
      <c r="E6047">
        <v>3</v>
      </c>
      <c r="F6047">
        <v>-1</v>
      </c>
      <c r="G6047">
        <v>0</v>
      </c>
      <c r="H6047" s="2">
        <f>H6046+$H$2*(Table1[[#This Row],[debug'[0']]]-H6046)</f>
        <v>2.3243493661256034</v>
      </c>
    </row>
    <row r="6048" spans="1:8" x14ac:dyDescent="0.25">
      <c r="A6048">
        <v>12084</v>
      </c>
      <c r="B6048">
        <v>5</v>
      </c>
      <c r="C6048">
        <v>-7</v>
      </c>
      <c r="D6048">
        <v>5</v>
      </c>
      <c r="E6048">
        <v>3</v>
      </c>
      <c r="F6048">
        <v>-1</v>
      </c>
      <c r="G6048">
        <v>0</v>
      </c>
      <c r="H6048" s="2">
        <f>H6047+$H$2*(Table1[[#This Row],[debug'[0']]]-H6047)</f>
        <v>2.5765234973741835</v>
      </c>
    </row>
    <row r="6049" spans="1:8" x14ac:dyDescent="0.25">
      <c r="A6049">
        <v>12086</v>
      </c>
      <c r="B6049">
        <v>6</v>
      </c>
      <c r="C6049">
        <v>-12</v>
      </c>
      <c r="D6049">
        <v>8</v>
      </c>
      <c r="E6049">
        <v>3</v>
      </c>
      <c r="F6049">
        <v>-1</v>
      </c>
      <c r="G6049">
        <v>0</v>
      </c>
      <c r="H6049" s="2">
        <f>H6048+$H$2*(Table1[[#This Row],[debug'[0']]]-H6048)</f>
        <v>2.8991785562857797</v>
      </c>
    </row>
    <row r="6050" spans="1:8" x14ac:dyDescent="0.25">
      <c r="A6050">
        <v>12088</v>
      </c>
      <c r="B6050">
        <v>5</v>
      </c>
      <c r="C6050">
        <v>-15</v>
      </c>
      <c r="D6050">
        <v>9</v>
      </c>
      <c r="E6050">
        <v>2</v>
      </c>
      <c r="F6050">
        <v>-1</v>
      </c>
      <c r="G6050">
        <v>0</v>
      </c>
      <c r="H6050" s="2">
        <f>H6049+$H$2*(Table1[[#This Row],[debug'[0']]]-H6049)</f>
        <v>3.0971763127080747</v>
      </c>
    </row>
    <row r="6051" spans="1:8" x14ac:dyDescent="0.25">
      <c r="A6051">
        <v>12090</v>
      </c>
      <c r="B6051">
        <v>5</v>
      </c>
      <c r="C6051">
        <v>-18</v>
      </c>
      <c r="D6051">
        <v>9</v>
      </c>
      <c r="E6051">
        <v>3</v>
      </c>
      <c r="F6051">
        <v>-1</v>
      </c>
      <c r="G6051">
        <v>-1</v>
      </c>
      <c r="H6051" s="2">
        <f>H6050+$H$2*(Table1[[#This Row],[debug'[0']]]-H6050)</f>
        <v>3.2765132202202634</v>
      </c>
    </row>
    <row r="6052" spans="1:8" x14ac:dyDescent="0.25">
      <c r="A6052">
        <v>12092</v>
      </c>
      <c r="B6052">
        <v>6</v>
      </c>
      <c r="C6052">
        <v>-19</v>
      </c>
      <c r="D6052">
        <v>10</v>
      </c>
      <c r="E6052">
        <v>3</v>
      </c>
      <c r="F6052">
        <v>-1</v>
      </c>
      <c r="G6052">
        <v>-1</v>
      </c>
      <c r="H6052" s="2">
        <f>H6051+$H$2*(Table1[[#This Row],[debug'[0']]]-H6051)</f>
        <v>3.5331958020054115</v>
      </c>
    </row>
    <row r="6053" spans="1:8" x14ac:dyDescent="0.25">
      <c r="A6053">
        <v>12094</v>
      </c>
      <c r="B6053">
        <v>6</v>
      </c>
      <c r="C6053">
        <v>-17</v>
      </c>
      <c r="D6053">
        <v>9</v>
      </c>
      <c r="E6053">
        <v>3</v>
      </c>
      <c r="F6053">
        <v>-1</v>
      </c>
      <c r="G6053">
        <v>0</v>
      </c>
      <c r="H6053" s="2">
        <f>H6052+$H$2*(Table1[[#This Row],[debug'[0']]]-H6052)</f>
        <v>3.7656866203933395</v>
      </c>
    </row>
    <row r="6054" spans="1:8" x14ac:dyDescent="0.25">
      <c r="A6054">
        <v>12096</v>
      </c>
      <c r="B6054">
        <v>6</v>
      </c>
      <c r="C6054">
        <v>-15</v>
      </c>
      <c r="D6054">
        <v>8</v>
      </c>
      <c r="E6054">
        <v>3</v>
      </c>
      <c r="F6054">
        <v>-1</v>
      </c>
      <c r="G6054">
        <v>0</v>
      </c>
      <c r="H6054" s="2">
        <f>H6053+$H$2*(Table1[[#This Row],[debug'[0']]]-H6053)</f>
        <v>3.9762656953690296</v>
      </c>
    </row>
    <row r="6055" spans="1:8" x14ac:dyDescent="0.25">
      <c r="A6055">
        <v>12098</v>
      </c>
      <c r="B6055">
        <v>5</v>
      </c>
      <c r="C6055">
        <v>-10</v>
      </c>
      <c r="D6055">
        <v>6</v>
      </c>
      <c r="E6055">
        <v>3</v>
      </c>
      <c r="F6055">
        <v>-1</v>
      </c>
      <c r="G6055">
        <v>0</v>
      </c>
      <c r="H6055" s="2">
        <f>H6054+$H$2*(Table1[[#This Row],[debug'[0']]]-H6054)</f>
        <v>4.0727503804887251</v>
      </c>
    </row>
    <row r="6056" spans="1:8" x14ac:dyDescent="0.25">
      <c r="A6056">
        <v>12100</v>
      </c>
      <c r="B6056">
        <v>5</v>
      </c>
      <c r="C6056">
        <v>-5</v>
      </c>
      <c r="D6056">
        <v>3</v>
      </c>
      <c r="E6056">
        <v>3</v>
      </c>
      <c r="F6056">
        <v>-1</v>
      </c>
      <c r="G6056">
        <v>0</v>
      </c>
      <c r="H6056" s="2">
        <f>H6055+$H$2*(Table1[[#This Row],[debug'[0']]]-H6055)</f>
        <v>4.1601415982697416</v>
      </c>
    </row>
    <row r="6057" spans="1:8" x14ac:dyDescent="0.25">
      <c r="A6057">
        <v>12102</v>
      </c>
      <c r="B6057">
        <v>5</v>
      </c>
      <c r="C6057">
        <v>0</v>
      </c>
      <c r="D6057">
        <v>1</v>
      </c>
      <c r="E6057">
        <v>3</v>
      </c>
      <c r="F6057">
        <v>-1</v>
      </c>
      <c r="G6057">
        <v>0</v>
      </c>
      <c r="H6057" s="2">
        <f>H6056+$H$2*(Table1[[#This Row],[debug'[0']]]-H6056)</f>
        <v>4.239296387817685</v>
      </c>
    </row>
    <row r="6058" spans="1:8" x14ac:dyDescent="0.25">
      <c r="A6058">
        <v>12104</v>
      </c>
      <c r="B6058">
        <v>2</v>
      </c>
      <c r="C6058">
        <v>5</v>
      </c>
      <c r="D6058">
        <v>-1</v>
      </c>
      <c r="E6058">
        <v>3</v>
      </c>
      <c r="F6058">
        <v>-2</v>
      </c>
      <c r="G6058">
        <v>0</v>
      </c>
      <c r="H6058" s="2">
        <f>H6057+$H$2*(Table1[[#This Row],[debug'[0']]]-H6057)</f>
        <v>4.0282476753823389</v>
      </c>
    </row>
    <row r="6059" spans="1:8" x14ac:dyDescent="0.25">
      <c r="A6059">
        <v>12106</v>
      </c>
      <c r="B6059">
        <v>2</v>
      </c>
      <c r="C6059">
        <v>10</v>
      </c>
      <c r="D6059">
        <v>-3</v>
      </c>
      <c r="E6059">
        <v>3</v>
      </c>
      <c r="F6059">
        <v>-1</v>
      </c>
      <c r="G6059">
        <v>0</v>
      </c>
      <c r="H6059" s="2">
        <f>H6058+$H$2*(Table1[[#This Row],[debug'[0']]]-H6058)</f>
        <v>3.8370898354830869</v>
      </c>
    </row>
    <row r="6060" spans="1:8" x14ac:dyDescent="0.25">
      <c r="A6060">
        <v>12108</v>
      </c>
      <c r="B6060">
        <v>-1</v>
      </c>
      <c r="C6060">
        <v>15</v>
      </c>
      <c r="D6060">
        <v>-7</v>
      </c>
      <c r="E6060">
        <v>3</v>
      </c>
      <c r="F6060">
        <v>-1</v>
      </c>
      <c r="G6060">
        <v>0</v>
      </c>
      <c r="H6060" s="2">
        <f>H6059+$H$2*(Table1[[#This Row],[debug'[0']]]-H6059)</f>
        <v>3.381204858725861</v>
      </c>
    </row>
    <row r="6061" spans="1:8" x14ac:dyDescent="0.25">
      <c r="A6061">
        <v>12110</v>
      </c>
      <c r="B6061">
        <v>0</v>
      </c>
      <c r="C6061">
        <v>16</v>
      </c>
      <c r="D6061">
        <v>-9</v>
      </c>
      <c r="E6061">
        <v>3</v>
      </c>
      <c r="F6061">
        <v>-1</v>
      </c>
      <c r="G6061">
        <v>0</v>
      </c>
      <c r="H6061" s="2">
        <f>H6060+$H$2*(Table1[[#This Row],[debug'[0']]]-H6060)</f>
        <v>3.0625338083922027</v>
      </c>
    </row>
    <row r="6062" spans="1:8" x14ac:dyDescent="0.25">
      <c r="A6062">
        <v>12112</v>
      </c>
      <c r="B6062">
        <v>1</v>
      </c>
      <c r="C6062">
        <v>16</v>
      </c>
      <c r="D6062">
        <v>-10</v>
      </c>
      <c r="E6062">
        <v>3</v>
      </c>
      <c r="F6062">
        <v>-1</v>
      </c>
      <c r="G6062">
        <v>0</v>
      </c>
      <c r="H6062" s="2">
        <f>H6061+$H$2*(Table1[[#This Row],[debug'[0']]]-H6061)</f>
        <v>2.8681445765854372</v>
      </c>
    </row>
    <row r="6063" spans="1:8" x14ac:dyDescent="0.25">
      <c r="A6063">
        <v>12114</v>
      </c>
      <c r="B6063">
        <v>1</v>
      </c>
      <c r="C6063">
        <v>12</v>
      </c>
      <c r="D6063">
        <v>-9</v>
      </c>
      <c r="E6063">
        <v>3</v>
      </c>
      <c r="F6063">
        <v>-1</v>
      </c>
      <c r="G6063">
        <v>0</v>
      </c>
      <c r="H6063" s="2">
        <f>H6062+$H$2*(Table1[[#This Row],[debug'[0']]]-H6062)</f>
        <v>2.6920760982561047</v>
      </c>
    </row>
    <row r="6064" spans="1:8" x14ac:dyDescent="0.25">
      <c r="A6064">
        <v>12116</v>
      </c>
      <c r="B6064">
        <v>1</v>
      </c>
      <c r="C6064">
        <v>8</v>
      </c>
      <c r="D6064">
        <v>-7</v>
      </c>
      <c r="E6064">
        <v>3</v>
      </c>
      <c r="F6064">
        <v>-2</v>
      </c>
      <c r="G6064">
        <v>0</v>
      </c>
      <c r="H6064" s="2">
        <f>H6063+$H$2*(Table1[[#This Row],[debug'[0']]]-H6063)</f>
        <v>2.5326016830682168</v>
      </c>
    </row>
    <row r="6065" spans="1:8" x14ac:dyDescent="0.25">
      <c r="A6065">
        <v>12118</v>
      </c>
      <c r="B6065">
        <v>1</v>
      </c>
      <c r="C6065">
        <v>4</v>
      </c>
      <c r="D6065">
        <v>-4</v>
      </c>
      <c r="E6065">
        <v>3</v>
      </c>
      <c r="F6065">
        <v>-1</v>
      </c>
      <c r="G6065">
        <v>0</v>
      </c>
      <c r="H6065" s="2">
        <f>H6064+$H$2*(Table1[[#This Row],[debug'[0']]]-H6064)</f>
        <v>2.388157377416023</v>
      </c>
    </row>
    <row r="6066" spans="1:8" x14ac:dyDescent="0.25">
      <c r="A6066">
        <v>12120</v>
      </c>
      <c r="B6066">
        <v>2</v>
      </c>
      <c r="C6066">
        <v>-6</v>
      </c>
      <c r="D6066">
        <v>5</v>
      </c>
      <c r="E6066">
        <v>3</v>
      </c>
      <c r="F6066">
        <v>-2</v>
      </c>
      <c r="G6066">
        <v>1</v>
      </c>
      <c r="H6066" s="2">
        <f>H6065+$H$2*(Table1[[#This Row],[debug'[0']]]-H6065)</f>
        <v>2.3515744064562174</v>
      </c>
    </row>
    <row r="6067" spans="1:8" x14ac:dyDescent="0.25">
      <c r="A6067">
        <v>12122</v>
      </c>
      <c r="B6067">
        <v>3</v>
      </c>
      <c r="C6067">
        <v>-10</v>
      </c>
      <c r="D6067">
        <v>9</v>
      </c>
      <c r="E6067">
        <v>3</v>
      </c>
      <c r="F6067">
        <v>-2</v>
      </c>
      <c r="G6067">
        <v>1</v>
      </c>
      <c r="H6067" s="2">
        <f>H6066+$H$2*(Table1[[#This Row],[debug'[0']]]-H6066)</f>
        <v>2.4126870788885197</v>
      </c>
    </row>
    <row r="6068" spans="1:8" x14ac:dyDescent="0.25">
      <c r="A6068">
        <v>12124</v>
      </c>
      <c r="B6068">
        <v>4</v>
      </c>
      <c r="C6068">
        <v>-14</v>
      </c>
      <c r="D6068">
        <v>12</v>
      </c>
      <c r="E6068">
        <v>3</v>
      </c>
      <c r="F6068">
        <v>-2</v>
      </c>
      <c r="G6068">
        <v>1</v>
      </c>
      <c r="H6068" s="2">
        <f>H6067+$H$2*(Table1[[#This Row],[debug'[0']]]-H6067)</f>
        <v>2.5622877972458791</v>
      </c>
    </row>
    <row r="6069" spans="1:8" x14ac:dyDescent="0.25">
      <c r="A6069">
        <v>12126</v>
      </c>
      <c r="B6069">
        <v>4</v>
      </c>
      <c r="C6069">
        <v>-16</v>
      </c>
      <c r="D6069">
        <v>15</v>
      </c>
      <c r="E6069">
        <v>3</v>
      </c>
      <c r="F6069">
        <v>-2</v>
      </c>
      <c r="G6069">
        <v>1</v>
      </c>
      <c r="H6069" s="2">
        <f>H6068+$H$2*(Table1[[#This Row],[debug'[0']]]-H6068)</f>
        <v>2.6977889800703414</v>
      </c>
    </row>
    <row r="6070" spans="1:8" x14ac:dyDescent="0.25">
      <c r="A6070">
        <v>12128</v>
      </c>
      <c r="B6070">
        <v>5</v>
      </c>
      <c r="C6070">
        <v>-17</v>
      </c>
      <c r="D6070">
        <v>16</v>
      </c>
      <c r="E6070">
        <v>3</v>
      </c>
      <c r="F6070">
        <v>-1</v>
      </c>
      <c r="G6070">
        <v>1</v>
      </c>
      <c r="H6070" s="2">
        <f>H6069+$H$2*(Table1[[#This Row],[debug'[0']]]-H6069)</f>
        <v>2.9147672568870759</v>
      </c>
    </row>
    <row r="6071" spans="1:8" x14ac:dyDescent="0.25">
      <c r="A6071">
        <v>12130</v>
      </c>
      <c r="B6071">
        <v>6</v>
      </c>
      <c r="C6071">
        <v>-16</v>
      </c>
      <c r="D6071">
        <v>16</v>
      </c>
      <c r="E6071">
        <v>3</v>
      </c>
      <c r="F6071">
        <v>-1</v>
      </c>
      <c r="G6071">
        <v>1</v>
      </c>
      <c r="H6071" s="2">
        <f>H6070+$H$2*(Table1[[#This Row],[debug'[0']]]-H6070)</f>
        <v>3.2055435924984232</v>
      </c>
    </row>
    <row r="6072" spans="1:8" x14ac:dyDescent="0.25">
      <c r="A6072">
        <v>12132</v>
      </c>
      <c r="B6072">
        <v>6</v>
      </c>
      <c r="C6072">
        <v>-12</v>
      </c>
      <c r="D6072">
        <v>14</v>
      </c>
      <c r="E6072">
        <v>3</v>
      </c>
      <c r="F6072">
        <v>-1</v>
      </c>
      <c r="G6072">
        <v>1</v>
      </c>
      <c r="H6072" s="2">
        <f>H6071+$H$2*(Table1[[#This Row],[debug'[0']]]-H6071)</f>
        <v>3.4689149041159397</v>
      </c>
    </row>
    <row r="6073" spans="1:8" x14ac:dyDescent="0.25">
      <c r="A6073">
        <v>12134</v>
      </c>
      <c r="B6073">
        <v>7</v>
      </c>
      <c r="C6073">
        <v>-9</v>
      </c>
      <c r="D6073">
        <v>11</v>
      </c>
      <c r="E6073">
        <v>3</v>
      </c>
      <c r="F6073">
        <v>-1</v>
      </c>
      <c r="G6073">
        <v>1</v>
      </c>
      <c r="H6073" s="2">
        <f>H6072+$H$2*(Table1[[#This Row],[debug'[0']]]-H6072)</f>
        <v>3.8017118340088327</v>
      </c>
    </row>
    <row r="6074" spans="1:8" x14ac:dyDescent="0.25">
      <c r="A6074">
        <v>12136</v>
      </c>
      <c r="B6074">
        <v>6</v>
      </c>
      <c r="C6074">
        <v>-3</v>
      </c>
      <c r="D6074">
        <v>8</v>
      </c>
      <c r="E6074">
        <v>3</v>
      </c>
      <c r="F6074">
        <v>-1</v>
      </c>
      <c r="G6074">
        <v>2</v>
      </c>
      <c r="H6074" s="2">
        <f>H6073+$H$2*(Table1[[#This Row],[debug'[0']]]-H6073)</f>
        <v>4.0088956125913695</v>
      </c>
    </row>
    <row r="6075" spans="1:8" x14ac:dyDescent="0.25">
      <c r="A6075">
        <v>12138</v>
      </c>
      <c r="B6075">
        <v>6</v>
      </c>
      <c r="C6075">
        <v>2</v>
      </c>
      <c r="D6075">
        <v>3</v>
      </c>
      <c r="E6075">
        <v>3</v>
      </c>
      <c r="F6075">
        <v>-1</v>
      </c>
      <c r="G6075">
        <v>2</v>
      </c>
      <c r="H6075" s="2">
        <f>H6074+$H$2*(Table1[[#This Row],[debug'[0']]]-H6074)</f>
        <v>4.1965527800717703</v>
      </c>
    </row>
    <row r="6076" spans="1:8" x14ac:dyDescent="0.25">
      <c r="A6076">
        <v>12140</v>
      </c>
      <c r="B6076">
        <v>5</v>
      </c>
      <c r="C6076">
        <v>7</v>
      </c>
      <c r="D6076">
        <v>0</v>
      </c>
      <c r="E6076">
        <v>3</v>
      </c>
      <c r="F6076">
        <v>-1</v>
      </c>
      <c r="G6076">
        <v>2</v>
      </c>
      <c r="H6076" s="2">
        <f>H6075+$H$2*(Table1[[#This Row],[debug'[0']]]-H6075)</f>
        <v>4.2722758965819807</v>
      </c>
    </row>
    <row r="6077" spans="1:8" x14ac:dyDescent="0.25">
      <c r="A6077">
        <v>12142</v>
      </c>
      <c r="B6077">
        <v>2</v>
      </c>
      <c r="C6077">
        <v>11</v>
      </c>
      <c r="D6077">
        <v>-3</v>
      </c>
      <c r="E6077">
        <v>3</v>
      </c>
      <c r="F6077">
        <v>-1</v>
      </c>
      <c r="G6077">
        <v>2</v>
      </c>
      <c r="H6077" s="2">
        <f>H6076+$H$2*(Table1[[#This Row],[debug'[0']]]-H6076)</f>
        <v>4.0581189386730472</v>
      </c>
    </row>
    <row r="6078" spans="1:8" x14ac:dyDescent="0.25">
      <c r="A6078">
        <v>12144</v>
      </c>
      <c r="B6078">
        <v>0</v>
      </c>
      <c r="C6078">
        <v>14</v>
      </c>
      <c r="D6078">
        <v>-5</v>
      </c>
      <c r="E6078">
        <v>3</v>
      </c>
      <c r="F6078">
        <v>-1</v>
      </c>
      <c r="G6078">
        <v>2</v>
      </c>
      <c r="H6078" s="2">
        <f>H6077+$H$2*(Table1[[#This Row],[debug'[0']]]-H6077)</f>
        <v>3.6756502393191814</v>
      </c>
    </row>
    <row r="6079" spans="1:8" x14ac:dyDescent="0.25">
      <c r="A6079">
        <v>12146</v>
      </c>
      <c r="B6079">
        <v>-1</v>
      </c>
      <c r="C6079">
        <v>16</v>
      </c>
      <c r="D6079">
        <v>-7</v>
      </c>
      <c r="E6079">
        <v>3</v>
      </c>
      <c r="F6079">
        <v>-1</v>
      </c>
      <c r="G6079">
        <v>2</v>
      </c>
      <c r="H6079" s="2">
        <f>H6078+$H$2*(Table1[[#This Row],[debug'[0']]]-H6078)</f>
        <v>3.2349805860411665</v>
      </c>
    </row>
    <row r="6080" spans="1:8" x14ac:dyDescent="0.25">
      <c r="A6080">
        <v>12148</v>
      </c>
      <c r="B6080">
        <v>-1</v>
      </c>
      <c r="C6080">
        <v>16</v>
      </c>
      <c r="D6080">
        <v>-9</v>
      </c>
      <c r="E6080">
        <v>3</v>
      </c>
      <c r="F6080">
        <v>-1</v>
      </c>
      <c r="G6080">
        <v>2</v>
      </c>
      <c r="H6080" s="2">
        <f>H6079+$H$2*(Table1[[#This Row],[debug'[0']]]-H6079)</f>
        <v>2.8358430691250969</v>
      </c>
    </row>
    <row r="6081" spans="1:8" x14ac:dyDescent="0.25">
      <c r="A6081">
        <v>12150</v>
      </c>
      <c r="B6081">
        <v>-1</v>
      </c>
      <c r="C6081">
        <v>15</v>
      </c>
      <c r="D6081">
        <v>-9</v>
      </c>
      <c r="E6081">
        <v>3</v>
      </c>
      <c r="F6081">
        <v>-1</v>
      </c>
      <c r="G6081">
        <v>2</v>
      </c>
      <c r="H6081" s="2">
        <f>H6080+$H$2*(Table1[[#This Row],[debug'[0']]]-H6080)</f>
        <v>2.474323376936495</v>
      </c>
    </row>
    <row r="6082" spans="1:8" x14ac:dyDescent="0.25">
      <c r="A6082">
        <v>12152</v>
      </c>
      <c r="B6082">
        <v>-2</v>
      </c>
      <c r="C6082">
        <v>8</v>
      </c>
      <c r="D6082">
        <v>-5</v>
      </c>
      <c r="E6082">
        <v>3</v>
      </c>
      <c r="F6082">
        <v>-1</v>
      </c>
      <c r="G6082">
        <v>3</v>
      </c>
      <c r="H6082" s="2">
        <f>H6081+$H$2*(Table1[[#This Row],[debug'[0']]]-H6081)</f>
        <v>2.0526283334134319</v>
      </c>
    </row>
    <row r="6083" spans="1:8" x14ac:dyDescent="0.25">
      <c r="A6083">
        <v>12154</v>
      </c>
      <c r="B6083">
        <v>-2</v>
      </c>
      <c r="C6083">
        <v>4</v>
      </c>
      <c r="D6083">
        <v>-3</v>
      </c>
      <c r="E6083">
        <v>3</v>
      </c>
      <c r="F6083">
        <v>-1</v>
      </c>
      <c r="G6083">
        <v>3</v>
      </c>
      <c r="H6083" s="2">
        <f>H6082+$H$2*(Table1[[#This Row],[debug'[0']]]-H6082)</f>
        <v>1.6706771114139873</v>
      </c>
    </row>
    <row r="6084" spans="1:8" x14ac:dyDescent="0.25">
      <c r="A6084">
        <v>12156</v>
      </c>
      <c r="B6084">
        <v>-1</v>
      </c>
      <c r="C6084">
        <v>-1</v>
      </c>
      <c r="D6084">
        <v>-1</v>
      </c>
      <c r="E6084">
        <v>3</v>
      </c>
      <c r="F6084">
        <v>-1</v>
      </c>
      <c r="G6084">
        <v>3</v>
      </c>
      <c r="H6084" s="2">
        <f>H6083+$H$2*(Table1[[#This Row],[debug'[0']]]-H6083)</f>
        <v>1.4189717236141295</v>
      </c>
    </row>
    <row r="6085" spans="1:8" x14ac:dyDescent="0.25">
      <c r="A6085">
        <v>12158</v>
      </c>
      <c r="B6085">
        <v>0</v>
      </c>
      <c r="C6085">
        <v>-8</v>
      </c>
      <c r="D6085">
        <v>4</v>
      </c>
      <c r="E6085">
        <v>3</v>
      </c>
      <c r="F6085">
        <v>-1</v>
      </c>
      <c r="G6085">
        <v>3</v>
      </c>
      <c r="H6085" s="2">
        <f>H6084+$H$2*(Table1[[#This Row],[debug'[0']]]-H6084)</f>
        <v>1.2852367893373957</v>
      </c>
    </row>
    <row r="6086" spans="1:8" x14ac:dyDescent="0.25">
      <c r="A6086">
        <v>12160</v>
      </c>
      <c r="B6086">
        <v>2</v>
      </c>
      <c r="C6086">
        <v>-10</v>
      </c>
      <c r="D6086">
        <v>6</v>
      </c>
      <c r="E6086">
        <v>3</v>
      </c>
      <c r="F6086">
        <v>0</v>
      </c>
      <c r="G6086">
        <v>3</v>
      </c>
      <c r="H6086" s="2">
        <f>H6085+$H$2*(Table1[[#This Row],[debug'[0']]]-H6085)</f>
        <v>1.3526016348876124</v>
      </c>
    </row>
    <row r="6087" spans="1:8" x14ac:dyDescent="0.25">
      <c r="A6087">
        <v>12162</v>
      </c>
      <c r="B6087">
        <v>4</v>
      </c>
      <c r="C6087">
        <v>-14</v>
      </c>
      <c r="D6087">
        <v>9</v>
      </c>
      <c r="E6087">
        <v>3</v>
      </c>
      <c r="F6087">
        <v>0</v>
      </c>
      <c r="G6087">
        <v>3</v>
      </c>
      <c r="H6087" s="2">
        <f>H6086+$H$2*(Table1[[#This Row],[debug'[0']]]-H6086)</f>
        <v>1.6021130525364935</v>
      </c>
    </row>
    <row r="6088" spans="1:8" x14ac:dyDescent="0.25">
      <c r="A6088">
        <v>12164</v>
      </c>
      <c r="B6088">
        <v>7</v>
      </c>
      <c r="C6088">
        <v>-14</v>
      </c>
      <c r="D6088">
        <v>10</v>
      </c>
      <c r="E6088">
        <v>3</v>
      </c>
      <c r="F6088">
        <v>0</v>
      </c>
      <c r="G6088">
        <v>3</v>
      </c>
      <c r="H6088" s="2">
        <f>H6087+$H$2*(Table1[[#This Row],[debug'[0']]]-H6087)</f>
        <v>2.1108519119082811</v>
      </c>
    </row>
    <row r="6089" spans="1:8" x14ac:dyDescent="0.25">
      <c r="A6089">
        <v>12166</v>
      </c>
      <c r="B6089">
        <v>9</v>
      </c>
      <c r="C6089">
        <v>-14</v>
      </c>
      <c r="D6089">
        <v>11</v>
      </c>
      <c r="E6089">
        <v>3</v>
      </c>
      <c r="F6089">
        <v>0</v>
      </c>
      <c r="G6089">
        <v>3</v>
      </c>
      <c r="H6089" s="2">
        <f>H6088+$H$2*(Table1[[#This Row],[debug'[0']]]-H6088)</f>
        <v>2.7601388225995143</v>
      </c>
    </row>
    <row r="6090" spans="1:8" x14ac:dyDescent="0.25">
      <c r="A6090">
        <v>12168</v>
      </c>
      <c r="B6090">
        <v>9</v>
      </c>
      <c r="C6090">
        <v>-11</v>
      </c>
      <c r="D6090">
        <v>11</v>
      </c>
      <c r="E6090">
        <v>3</v>
      </c>
      <c r="F6090">
        <v>0</v>
      </c>
      <c r="G6090">
        <v>3</v>
      </c>
      <c r="H6090" s="2">
        <f>H6089+$H$2*(Table1[[#This Row],[debug'[0']]]-H6089)</f>
        <v>3.3482318836297598</v>
      </c>
    </row>
    <row r="6091" spans="1:8" x14ac:dyDescent="0.25">
      <c r="A6091">
        <v>12170</v>
      </c>
      <c r="B6091">
        <v>10</v>
      </c>
      <c r="C6091">
        <v>-7</v>
      </c>
      <c r="D6091">
        <v>10</v>
      </c>
      <c r="E6091">
        <v>3</v>
      </c>
      <c r="F6091">
        <v>0</v>
      </c>
      <c r="G6091">
        <v>3</v>
      </c>
      <c r="H6091" s="2">
        <f>H6090+$H$2*(Table1[[#This Row],[debug'[0']]]-H6090)</f>
        <v>3.9751462590629068</v>
      </c>
    </row>
    <row r="6092" spans="1:8" x14ac:dyDescent="0.25">
      <c r="A6092">
        <v>12172</v>
      </c>
      <c r="B6092">
        <v>9</v>
      </c>
      <c r="C6092">
        <v>-1</v>
      </c>
      <c r="D6092">
        <v>9</v>
      </c>
      <c r="E6092">
        <v>3</v>
      </c>
      <c r="F6092">
        <v>0</v>
      </c>
      <c r="G6092">
        <v>3</v>
      </c>
      <c r="H6092" s="2">
        <f>H6091+$H$2*(Table1[[#This Row],[debug'[0']]]-H6091)</f>
        <v>4.4487275669996418</v>
      </c>
    </row>
    <row r="6093" spans="1:8" x14ac:dyDescent="0.25">
      <c r="A6093">
        <v>12174</v>
      </c>
      <c r="B6093">
        <v>9</v>
      </c>
      <c r="C6093">
        <v>4</v>
      </c>
      <c r="D6093">
        <v>7</v>
      </c>
      <c r="E6093">
        <v>3</v>
      </c>
      <c r="F6093">
        <v>0</v>
      </c>
      <c r="G6093">
        <v>3</v>
      </c>
      <c r="H6093" s="2">
        <f>H6092+$H$2*(Table1[[#This Row],[debug'[0']]]-H6092)</f>
        <v>4.8776748881996319</v>
      </c>
    </row>
    <row r="6094" spans="1:8" x14ac:dyDescent="0.25">
      <c r="A6094">
        <v>12176</v>
      </c>
      <c r="B6094">
        <v>8</v>
      </c>
      <c r="C6094">
        <v>7</v>
      </c>
      <c r="D6094">
        <v>6</v>
      </c>
      <c r="E6094">
        <v>3</v>
      </c>
      <c r="F6094">
        <v>0</v>
      </c>
      <c r="G6094">
        <v>3</v>
      </c>
      <c r="H6094" s="2">
        <f>H6093+$H$2*(Table1[[#This Row],[debug'[0']]]-H6093)</f>
        <v>5.1719470972001611</v>
      </c>
    </row>
    <row r="6095" spans="1:8" x14ac:dyDescent="0.25">
      <c r="A6095">
        <v>12178</v>
      </c>
      <c r="B6095">
        <v>5</v>
      </c>
      <c r="C6095">
        <v>10</v>
      </c>
      <c r="D6095">
        <v>5</v>
      </c>
      <c r="E6095">
        <v>3</v>
      </c>
      <c r="F6095">
        <v>0</v>
      </c>
      <c r="G6095">
        <v>3</v>
      </c>
      <c r="H6095" s="2">
        <f>H6094+$H$2*(Table1[[#This Row],[debug'[0']]]-H6094)</f>
        <v>5.1557414650790578</v>
      </c>
    </row>
    <row r="6096" spans="1:8" x14ac:dyDescent="0.25">
      <c r="A6096">
        <v>12180</v>
      </c>
      <c r="B6096">
        <v>4</v>
      </c>
      <c r="C6096">
        <v>12</v>
      </c>
      <c r="D6096">
        <v>3</v>
      </c>
      <c r="E6096">
        <v>3</v>
      </c>
      <c r="F6096">
        <v>0</v>
      </c>
      <c r="G6096">
        <v>3</v>
      </c>
      <c r="H6096" s="2">
        <f>H6095+$H$2*(Table1[[#This Row],[debug'[0']]]-H6095)</f>
        <v>5.0468153981948136</v>
      </c>
    </row>
    <row r="6097" spans="1:8" x14ac:dyDescent="0.25">
      <c r="A6097">
        <v>12182</v>
      </c>
      <c r="B6097">
        <v>1</v>
      </c>
      <c r="C6097">
        <v>13</v>
      </c>
      <c r="D6097">
        <v>1</v>
      </c>
      <c r="E6097">
        <v>3</v>
      </c>
      <c r="F6097">
        <v>0</v>
      </c>
      <c r="G6097">
        <v>3</v>
      </c>
      <c r="H6097" s="2">
        <f>H6096+$H$2*(Table1[[#This Row],[debug'[0']]]-H6096)</f>
        <v>4.6654120324327275</v>
      </c>
    </row>
    <row r="6098" spans="1:8" x14ac:dyDescent="0.25">
      <c r="A6098">
        <v>12184</v>
      </c>
      <c r="B6098">
        <v>-1</v>
      </c>
      <c r="C6098">
        <v>13</v>
      </c>
      <c r="D6098">
        <v>-2</v>
      </c>
      <c r="E6098">
        <v>3</v>
      </c>
      <c r="F6098">
        <v>0</v>
      </c>
      <c r="G6098">
        <v>3</v>
      </c>
      <c r="H6098" s="2">
        <f>H6097+$H$2*(Table1[[#This Row],[debug'[0']]]-H6097)</f>
        <v>4.1314595278132309</v>
      </c>
    </row>
    <row r="6099" spans="1:8" x14ac:dyDescent="0.25">
      <c r="A6099">
        <v>12186</v>
      </c>
      <c r="B6099">
        <v>-2</v>
      </c>
      <c r="C6099">
        <v>12</v>
      </c>
      <c r="D6099">
        <v>-4</v>
      </c>
      <c r="E6099">
        <v>3</v>
      </c>
      <c r="F6099">
        <v>0</v>
      </c>
      <c r="G6099">
        <v>3</v>
      </c>
      <c r="H6099" s="2">
        <f>H6098+$H$2*(Table1[[#This Row],[debug'[0']]]-H6098)</f>
        <v>3.5535830815623952</v>
      </c>
    </row>
    <row r="6100" spans="1:8" x14ac:dyDescent="0.25">
      <c r="A6100">
        <v>12188</v>
      </c>
      <c r="B6100">
        <v>-4</v>
      </c>
      <c r="C6100">
        <v>6</v>
      </c>
      <c r="D6100">
        <v>-6</v>
      </c>
      <c r="E6100">
        <v>3</v>
      </c>
      <c r="F6100">
        <v>0</v>
      </c>
      <c r="G6100">
        <v>3</v>
      </c>
      <c r="H6100" s="2">
        <f>H6099+$H$2*(Table1[[#This Row],[debug'[0']]]-H6099)</f>
        <v>2.8416746480428978</v>
      </c>
    </row>
    <row r="6101" spans="1:8" x14ac:dyDescent="0.25">
      <c r="A6101">
        <v>12190</v>
      </c>
      <c r="B6101">
        <v>-6</v>
      </c>
      <c r="C6101">
        <v>3</v>
      </c>
      <c r="D6101">
        <v>-6</v>
      </c>
      <c r="E6101">
        <v>3</v>
      </c>
      <c r="F6101">
        <v>0</v>
      </c>
      <c r="G6101">
        <v>3</v>
      </c>
      <c r="H6101" s="2">
        <f>H6100+$H$2*(Table1[[#This Row],[debug'[0']]]-H6100)</f>
        <v>2.0083664444512173</v>
      </c>
    </row>
    <row r="6102" spans="1:8" x14ac:dyDescent="0.25">
      <c r="A6102">
        <v>12192</v>
      </c>
      <c r="B6102">
        <v>-4</v>
      </c>
      <c r="C6102">
        <v>-1</v>
      </c>
      <c r="D6102">
        <v>-5</v>
      </c>
      <c r="E6102">
        <v>3</v>
      </c>
      <c r="F6102">
        <v>0</v>
      </c>
      <c r="G6102">
        <v>3</v>
      </c>
      <c r="H6102" s="2">
        <f>H6101+$H$2*(Table1[[#This Row],[debug'[0']]]-H6101)</f>
        <v>1.442091247992316</v>
      </c>
    </row>
    <row r="6103" spans="1:8" x14ac:dyDescent="0.25">
      <c r="A6103">
        <v>12194</v>
      </c>
      <c r="B6103">
        <v>-1</v>
      </c>
      <c r="C6103">
        <v>-7</v>
      </c>
      <c r="D6103">
        <v>-1</v>
      </c>
      <c r="E6103">
        <v>3</v>
      </c>
      <c r="F6103">
        <v>0</v>
      </c>
      <c r="G6103">
        <v>3</v>
      </c>
      <c r="H6103" s="2">
        <f>H6102+$H$2*(Table1[[#This Row],[debug'[0']]]-H6102)</f>
        <v>1.2119295702696584</v>
      </c>
    </row>
    <row r="6104" spans="1:8" x14ac:dyDescent="0.25">
      <c r="A6104">
        <v>12196</v>
      </c>
      <c r="B6104">
        <v>2</v>
      </c>
      <c r="C6104">
        <v>-10</v>
      </c>
      <c r="D6104">
        <v>2</v>
      </c>
      <c r="E6104">
        <v>3</v>
      </c>
      <c r="F6104">
        <v>0</v>
      </c>
      <c r="G6104">
        <v>3</v>
      </c>
      <c r="H6104" s="2">
        <f>H6103+$H$2*(Table1[[#This Row],[debug'[0']]]-H6103)</f>
        <v>1.2862034584462241</v>
      </c>
    </row>
    <row r="6105" spans="1:8" x14ac:dyDescent="0.25">
      <c r="A6105">
        <v>12198</v>
      </c>
      <c r="B6105">
        <v>2</v>
      </c>
      <c r="C6105">
        <v>-10</v>
      </c>
      <c r="D6105">
        <v>4</v>
      </c>
      <c r="E6105">
        <v>3</v>
      </c>
      <c r="F6105">
        <v>0</v>
      </c>
      <c r="G6105">
        <v>3</v>
      </c>
      <c r="H6105" s="2">
        <f>H6104+$H$2*(Table1[[#This Row],[debug'[0']]]-H6104)</f>
        <v>1.3534771975793185</v>
      </c>
    </row>
    <row r="6106" spans="1:8" x14ac:dyDescent="0.25">
      <c r="A6106">
        <v>12200</v>
      </c>
      <c r="B6106">
        <v>4</v>
      </c>
      <c r="C6106">
        <v>-10</v>
      </c>
      <c r="D6106">
        <v>6</v>
      </c>
      <c r="E6106">
        <v>3</v>
      </c>
      <c r="F6106">
        <v>0</v>
      </c>
      <c r="G6106">
        <v>3</v>
      </c>
      <c r="H6106" s="2">
        <f>H6105+$H$2*(Table1[[#This Row],[debug'[0']]]-H6105)</f>
        <v>1.602906095388599</v>
      </c>
    </row>
    <row r="6107" spans="1:8" x14ac:dyDescent="0.25">
      <c r="A6107">
        <v>12202</v>
      </c>
      <c r="B6107">
        <v>7</v>
      </c>
      <c r="C6107">
        <v>-10</v>
      </c>
      <c r="D6107">
        <v>7</v>
      </c>
      <c r="E6107">
        <v>3</v>
      </c>
      <c r="F6107">
        <v>0</v>
      </c>
      <c r="G6107">
        <v>3</v>
      </c>
      <c r="H6107" s="2">
        <f>H6106+$H$2*(Table1[[#This Row],[debug'[0']]]-H6106)</f>
        <v>2.1115702122324418</v>
      </c>
    </row>
    <row r="6108" spans="1:8" x14ac:dyDescent="0.25">
      <c r="A6108">
        <v>12204</v>
      </c>
      <c r="B6108">
        <v>9</v>
      </c>
      <c r="C6108">
        <v>-7</v>
      </c>
      <c r="D6108">
        <v>9</v>
      </c>
      <c r="E6108">
        <v>3</v>
      </c>
      <c r="F6108">
        <v>0</v>
      </c>
      <c r="G6108">
        <v>3</v>
      </c>
      <c r="H6108" s="2">
        <f>H6107+$H$2*(Table1[[#This Row],[debug'[0']]]-H6107)</f>
        <v>2.7607894247130313</v>
      </c>
    </row>
    <row r="6109" spans="1:8" x14ac:dyDescent="0.25">
      <c r="A6109">
        <v>12206</v>
      </c>
      <c r="B6109">
        <v>10</v>
      </c>
      <c r="C6109">
        <v>-4</v>
      </c>
      <c r="D6109">
        <v>10</v>
      </c>
      <c r="E6109">
        <v>3</v>
      </c>
      <c r="F6109">
        <v>0</v>
      </c>
      <c r="G6109">
        <v>3</v>
      </c>
      <c r="H6109" s="2">
        <f>H6108+$H$2*(Table1[[#This Row],[debug'[0']]]-H6108)</f>
        <v>3.4430689475463638</v>
      </c>
    </row>
    <row r="6110" spans="1:8" x14ac:dyDescent="0.25">
      <c r="A6110">
        <v>12208</v>
      </c>
      <c r="B6110">
        <v>11</v>
      </c>
      <c r="C6110">
        <v>0</v>
      </c>
      <c r="D6110">
        <v>8</v>
      </c>
      <c r="E6110">
        <v>3</v>
      </c>
      <c r="F6110">
        <v>1</v>
      </c>
      <c r="G6110">
        <v>3</v>
      </c>
      <c r="H6110" s="2">
        <f>H6109+$H$2*(Table1[[#This Row],[debug'[0']]]-H6109)</f>
        <v>4.1552929198885513</v>
      </c>
    </row>
    <row r="6111" spans="1:8" x14ac:dyDescent="0.25">
      <c r="A6111">
        <v>12210</v>
      </c>
      <c r="B6111">
        <v>10</v>
      </c>
      <c r="C6111">
        <v>4</v>
      </c>
      <c r="D6111">
        <v>6</v>
      </c>
      <c r="E6111">
        <v>3</v>
      </c>
      <c r="F6111">
        <v>1</v>
      </c>
      <c r="G6111">
        <v>3</v>
      </c>
      <c r="H6111" s="2">
        <f>H6110+$H$2*(Table1[[#This Row],[debug'[0']]]-H6110)</f>
        <v>4.7061435846464228</v>
      </c>
    </row>
    <row r="6112" spans="1:8" x14ac:dyDescent="0.25">
      <c r="A6112">
        <v>12212</v>
      </c>
      <c r="B6112">
        <v>8</v>
      </c>
      <c r="C6112">
        <v>6</v>
      </c>
      <c r="D6112">
        <v>4</v>
      </c>
      <c r="E6112">
        <v>3</v>
      </c>
      <c r="F6112">
        <v>1</v>
      </c>
      <c r="G6112">
        <v>3</v>
      </c>
      <c r="H6112" s="2">
        <f>H6111+$H$2*(Table1[[#This Row],[debug'[0']]]-H6111)</f>
        <v>5.0165822381400549</v>
      </c>
    </row>
    <row r="6113" spans="1:8" x14ac:dyDescent="0.25">
      <c r="A6113">
        <v>12214</v>
      </c>
      <c r="B6113">
        <v>5</v>
      </c>
      <c r="C6113">
        <v>7</v>
      </c>
      <c r="D6113">
        <v>2</v>
      </c>
      <c r="E6113">
        <v>3</v>
      </c>
      <c r="F6113">
        <v>0</v>
      </c>
      <c r="G6113">
        <v>3</v>
      </c>
      <c r="H6113" s="2">
        <f>H6112+$H$2*(Table1[[#This Row],[debug'[0']]]-H6112)</f>
        <v>5.0150193990144283</v>
      </c>
    </row>
    <row r="6114" spans="1:8" x14ac:dyDescent="0.25">
      <c r="A6114">
        <v>12216</v>
      </c>
      <c r="B6114">
        <v>1</v>
      </c>
      <c r="C6114">
        <v>9</v>
      </c>
      <c r="D6114">
        <v>0</v>
      </c>
      <c r="E6114">
        <v>3</v>
      </c>
      <c r="F6114">
        <v>0</v>
      </c>
      <c r="G6114">
        <v>3</v>
      </c>
      <c r="H6114" s="2">
        <f>H6113+$H$2*(Table1[[#This Row],[debug'[0']]]-H6113)</f>
        <v>4.6366127355755014</v>
      </c>
    </row>
    <row r="6115" spans="1:8" x14ac:dyDescent="0.25">
      <c r="A6115">
        <v>12218</v>
      </c>
      <c r="B6115">
        <v>-1</v>
      </c>
      <c r="C6115">
        <v>10</v>
      </c>
      <c r="D6115">
        <v>-2</v>
      </c>
      <c r="E6115">
        <v>3</v>
      </c>
      <c r="F6115">
        <v>1</v>
      </c>
      <c r="G6115">
        <v>3</v>
      </c>
      <c r="H6115" s="2">
        <f>H6114+$H$2*(Table1[[#This Row],[debug'[0']]]-H6114)</f>
        <v>4.1053745007390612</v>
      </c>
    </row>
    <row r="6116" spans="1:8" x14ac:dyDescent="0.25">
      <c r="A6116">
        <v>12220</v>
      </c>
      <c r="B6116">
        <v>-3</v>
      </c>
      <c r="C6116">
        <v>9</v>
      </c>
      <c r="D6116">
        <v>-4</v>
      </c>
      <c r="E6116">
        <v>3</v>
      </c>
      <c r="F6116">
        <v>1</v>
      </c>
      <c r="G6116">
        <v>2</v>
      </c>
      <c r="H6116" s="2">
        <f>H6115+$H$2*(Table1[[#This Row],[debug'[0']]]-H6115)</f>
        <v>3.4357087307632788</v>
      </c>
    </row>
    <row r="6117" spans="1:8" x14ac:dyDescent="0.25">
      <c r="A6117">
        <v>12222</v>
      </c>
      <c r="B6117">
        <v>-3</v>
      </c>
      <c r="C6117">
        <v>7</v>
      </c>
      <c r="D6117">
        <v>-4</v>
      </c>
      <c r="E6117">
        <v>3</v>
      </c>
      <c r="F6117">
        <v>1</v>
      </c>
      <c r="G6117">
        <v>2</v>
      </c>
      <c r="H6117" s="2">
        <f>H6116+$H$2*(Table1[[#This Row],[debug'[0']]]-H6116)</f>
        <v>2.8291574726869904</v>
      </c>
    </row>
    <row r="6118" spans="1:8" x14ac:dyDescent="0.25">
      <c r="A6118">
        <v>12224</v>
      </c>
      <c r="B6118">
        <v>-4</v>
      </c>
      <c r="C6118">
        <v>3</v>
      </c>
      <c r="D6118">
        <v>-4</v>
      </c>
      <c r="E6118">
        <v>3</v>
      </c>
      <c r="F6118">
        <v>1</v>
      </c>
      <c r="G6118">
        <v>2</v>
      </c>
      <c r="H6118" s="2">
        <f>H6117+$H$2*(Table1[[#This Row],[debug'[0']]]-H6117)</f>
        <v>2.1855245442949518</v>
      </c>
    </row>
    <row r="6119" spans="1:8" x14ac:dyDescent="0.25">
      <c r="A6119">
        <v>12226</v>
      </c>
      <c r="B6119">
        <v>-6</v>
      </c>
      <c r="C6119">
        <v>1</v>
      </c>
      <c r="D6119">
        <v>-3</v>
      </c>
      <c r="E6119">
        <v>3</v>
      </c>
      <c r="F6119">
        <v>1</v>
      </c>
      <c r="G6119">
        <v>2</v>
      </c>
      <c r="H6119" s="2">
        <f>H6118+$H$2*(Table1[[#This Row],[debug'[0']]]-H6118)</f>
        <v>1.4140570310708731</v>
      </c>
    </row>
    <row r="6120" spans="1:8" x14ac:dyDescent="0.25">
      <c r="A6120">
        <v>12228</v>
      </c>
      <c r="B6120">
        <v>-5</v>
      </c>
      <c r="C6120">
        <v>-2</v>
      </c>
      <c r="D6120">
        <v>-1</v>
      </c>
      <c r="E6120">
        <v>3</v>
      </c>
      <c r="F6120">
        <v>1</v>
      </c>
      <c r="G6120">
        <v>2</v>
      </c>
      <c r="H6120" s="2">
        <f>H6119+$H$2*(Table1[[#This Row],[debug'[0']]]-H6119)</f>
        <v>0.80954639761532665</v>
      </c>
    </row>
    <row r="6121" spans="1:8" x14ac:dyDescent="0.25">
      <c r="A6121">
        <v>12230</v>
      </c>
      <c r="B6121">
        <v>-3</v>
      </c>
      <c r="C6121">
        <v>-4</v>
      </c>
      <c r="D6121">
        <v>0</v>
      </c>
      <c r="E6121">
        <v>3</v>
      </c>
      <c r="F6121">
        <v>1</v>
      </c>
      <c r="G6121">
        <v>2</v>
      </c>
      <c r="H6121" s="2">
        <f>H6120+$H$2*(Table1[[#This Row],[debug'[0']]]-H6120)</f>
        <v>0.45050510832759355</v>
      </c>
    </row>
    <row r="6122" spans="1:8" x14ac:dyDescent="0.25">
      <c r="A6122">
        <v>12232</v>
      </c>
      <c r="B6122">
        <v>2</v>
      </c>
      <c r="C6122">
        <v>-7</v>
      </c>
      <c r="D6122">
        <v>4</v>
      </c>
      <c r="E6122">
        <v>3</v>
      </c>
      <c r="F6122">
        <v>0</v>
      </c>
      <c r="G6122">
        <v>2</v>
      </c>
      <c r="H6122" s="2">
        <f>H6121+$H$2*(Table1[[#This Row],[debug'[0']]]-H6121)</f>
        <v>0.59654156138118186</v>
      </c>
    </row>
    <row r="6123" spans="1:8" x14ac:dyDescent="0.25">
      <c r="A6123">
        <v>12234</v>
      </c>
      <c r="B6123">
        <v>3</v>
      </c>
      <c r="C6123">
        <v>-6</v>
      </c>
      <c r="D6123">
        <v>6</v>
      </c>
      <c r="E6123">
        <v>3</v>
      </c>
      <c r="F6123">
        <v>1</v>
      </c>
      <c r="G6123">
        <v>2</v>
      </c>
      <c r="H6123" s="2">
        <f>H6122+$H$2*(Table1[[#This Row],[debug'[0']]]-H6122)</f>
        <v>0.82306218260038011</v>
      </c>
    </row>
    <row r="6124" spans="1:8" x14ac:dyDescent="0.25">
      <c r="A6124">
        <v>12236</v>
      </c>
      <c r="B6124">
        <v>6</v>
      </c>
      <c r="C6124">
        <v>-6</v>
      </c>
      <c r="D6124">
        <v>5</v>
      </c>
      <c r="E6124">
        <v>3</v>
      </c>
      <c r="F6124">
        <v>1</v>
      </c>
      <c r="G6124">
        <v>2</v>
      </c>
      <c r="H6124" s="2">
        <f>H6123+$H$2*(Table1[[#This Row],[debug'[0']]]-H6123)</f>
        <v>1.3109770770573947</v>
      </c>
    </row>
    <row r="6125" spans="1:8" x14ac:dyDescent="0.25">
      <c r="A6125">
        <v>12238</v>
      </c>
      <c r="B6125">
        <v>8</v>
      </c>
      <c r="C6125">
        <v>-4</v>
      </c>
      <c r="D6125">
        <v>5</v>
      </c>
      <c r="E6125">
        <v>3</v>
      </c>
      <c r="F6125">
        <v>1</v>
      </c>
      <c r="G6125">
        <v>2</v>
      </c>
      <c r="H6125" s="2">
        <f>H6124+$H$2*(Table1[[#This Row],[debug'[0']]]-H6124)</f>
        <v>1.9414026352897011</v>
      </c>
    </row>
    <row r="6126" spans="1:8" x14ac:dyDescent="0.25">
      <c r="A6126">
        <v>12240</v>
      </c>
      <c r="B6126">
        <v>8</v>
      </c>
      <c r="C6126">
        <v>-3</v>
      </c>
      <c r="D6126">
        <v>5</v>
      </c>
      <c r="E6126">
        <v>3</v>
      </c>
      <c r="F6126">
        <v>1</v>
      </c>
      <c r="G6126">
        <v>2</v>
      </c>
      <c r="H6126" s="2">
        <f>H6125+$H$2*(Table1[[#This Row],[debug'[0']]]-H6125)</f>
        <v>2.5124119844506718</v>
      </c>
    </row>
    <row r="6127" spans="1:8" x14ac:dyDescent="0.25">
      <c r="A6127">
        <v>12242</v>
      </c>
      <c r="B6127">
        <v>10</v>
      </c>
      <c r="C6127">
        <v>0</v>
      </c>
      <c r="D6127">
        <v>5</v>
      </c>
      <c r="E6127">
        <v>3</v>
      </c>
      <c r="F6127">
        <v>1</v>
      </c>
      <c r="G6127">
        <v>2</v>
      </c>
      <c r="H6127" s="2">
        <f>H6126+$H$2*(Table1[[#This Row],[debug'[0']]]-H6126)</f>
        <v>3.2181005295333742</v>
      </c>
    </row>
    <row r="6128" spans="1:8" x14ac:dyDescent="0.25">
      <c r="A6128">
        <v>12244</v>
      </c>
      <c r="B6128">
        <v>10</v>
      </c>
      <c r="C6128">
        <v>1</v>
      </c>
      <c r="D6128">
        <v>4</v>
      </c>
      <c r="E6128">
        <v>3</v>
      </c>
      <c r="F6128">
        <v>1</v>
      </c>
      <c r="G6128">
        <v>2</v>
      </c>
      <c r="H6128" s="2">
        <f>H6127+$H$2*(Table1[[#This Row],[debug'[0']]]-H6127)</f>
        <v>3.8572794961474481</v>
      </c>
    </row>
    <row r="6129" spans="1:8" x14ac:dyDescent="0.25">
      <c r="A6129">
        <v>12246</v>
      </c>
      <c r="B6129">
        <v>10</v>
      </c>
      <c r="C6129">
        <v>3</v>
      </c>
      <c r="D6129">
        <v>4</v>
      </c>
      <c r="E6129">
        <v>3</v>
      </c>
      <c r="F6129">
        <v>1</v>
      </c>
      <c r="G6129">
        <v>2</v>
      </c>
      <c r="H6129" s="2">
        <f>H6128+$H$2*(Table1[[#This Row],[debug'[0']]]-H6128)</f>
        <v>4.4362172643862054</v>
      </c>
    </row>
    <row r="6130" spans="1:8" x14ac:dyDescent="0.25">
      <c r="A6130">
        <v>12248</v>
      </c>
      <c r="B6130">
        <v>9</v>
      </c>
      <c r="C6130">
        <v>4</v>
      </c>
      <c r="D6130">
        <v>4</v>
      </c>
      <c r="E6130">
        <v>3</v>
      </c>
      <c r="F6130">
        <v>1</v>
      </c>
      <c r="G6130">
        <v>2</v>
      </c>
      <c r="H6130" s="2">
        <f>H6129+$H$2*(Table1[[#This Row],[debug'[0']]]-H6129)</f>
        <v>4.8663436538297322</v>
      </c>
    </row>
    <row r="6131" spans="1:8" x14ac:dyDescent="0.25">
      <c r="A6131">
        <v>12250</v>
      </c>
      <c r="B6131">
        <v>6</v>
      </c>
      <c r="C6131">
        <v>4</v>
      </c>
      <c r="D6131">
        <v>5</v>
      </c>
      <c r="E6131">
        <v>3</v>
      </c>
      <c r="F6131">
        <v>1</v>
      </c>
      <c r="G6131">
        <v>2</v>
      </c>
      <c r="H6131" s="2">
        <f>H6130+$H$2*(Table1[[#This Row],[debug'[0']]]-H6130)</f>
        <v>4.9731882472944511</v>
      </c>
    </row>
    <row r="6132" spans="1:8" x14ac:dyDescent="0.25">
      <c r="A6132">
        <v>12252</v>
      </c>
      <c r="B6132">
        <v>3</v>
      </c>
      <c r="C6132">
        <v>4</v>
      </c>
      <c r="D6132">
        <v>4</v>
      </c>
      <c r="E6132">
        <v>3</v>
      </c>
      <c r="F6132">
        <v>1</v>
      </c>
      <c r="G6132">
        <v>2</v>
      </c>
      <c r="H6132" s="2">
        <f>H6131+$H$2*(Table1[[#This Row],[debug'[0']]]-H6131)</f>
        <v>4.7872196362389516</v>
      </c>
    </row>
    <row r="6133" spans="1:8" x14ac:dyDescent="0.25">
      <c r="A6133">
        <v>12254</v>
      </c>
      <c r="B6133">
        <v>-2</v>
      </c>
      <c r="C6133">
        <v>4</v>
      </c>
      <c r="D6133">
        <v>2</v>
      </c>
      <c r="E6133">
        <v>2</v>
      </c>
      <c r="F6133">
        <v>1</v>
      </c>
      <c r="G6133">
        <v>2</v>
      </c>
      <c r="H6133" s="2">
        <f>H6132+$H$2*(Table1[[#This Row],[debug'[0']]]-H6132)</f>
        <v>4.1475392558136912</v>
      </c>
    </row>
    <row r="6134" spans="1:8" x14ac:dyDescent="0.25">
      <c r="A6134">
        <v>12256</v>
      </c>
      <c r="B6134">
        <v>-3</v>
      </c>
      <c r="C6134">
        <v>3</v>
      </c>
      <c r="D6134">
        <v>1</v>
      </c>
      <c r="E6134">
        <v>2</v>
      </c>
      <c r="F6134">
        <v>1</v>
      </c>
      <c r="G6134">
        <v>2</v>
      </c>
      <c r="H6134" s="2">
        <f>H6133+$H$2*(Table1[[#This Row],[debug'[0']]]-H6133)</f>
        <v>3.4738995512944228</v>
      </c>
    </row>
    <row r="6135" spans="1:8" x14ac:dyDescent="0.25">
      <c r="A6135">
        <v>12258</v>
      </c>
      <c r="B6135">
        <v>-5</v>
      </c>
      <c r="C6135">
        <v>2</v>
      </c>
      <c r="D6135">
        <v>0</v>
      </c>
      <c r="E6135">
        <v>3</v>
      </c>
      <c r="F6135">
        <v>1</v>
      </c>
      <c r="G6135">
        <v>2</v>
      </c>
      <c r="H6135" s="2">
        <f>H6134+$H$2*(Table1[[#This Row],[debug'[0']]]-H6134)</f>
        <v>2.6752533339662907</v>
      </c>
    </row>
    <row r="6136" spans="1:8" x14ac:dyDescent="0.25">
      <c r="A6136">
        <v>12260</v>
      </c>
      <c r="B6136">
        <v>-5</v>
      </c>
      <c r="C6136">
        <v>1</v>
      </c>
      <c r="D6136">
        <v>1</v>
      </c>
      <c r="E6136">
        <v>3</v>
      </c>
      <c r="F6136">
        <v>1</v>
      </c>
      <c r="G6136">
        <v>2</v>
      </c>
      <c r="H6136" s="2">
        <f>H6135+$H$2*(Table1[[#This Row],[debug'[0']]]-H6135)</f>
        <v>1.951877749313419</v>
      </c>
    </row>
    <row r="6137" spans="1:8" x14ac:dyDescent="0.25">
      <c r="A6137">
        <v>12262</v>
      </c>
      <c r="B6137">
        <v>-6</v>
      </c>
      <c r="C6137">
        <v>-2</v>
      </c>
      <c r="D6137">
        <v>0</v>
      </c>
      <c r="E6137">
        <v>3</v>
      </c>
      <c r="F6137">
        <v>0</v>
      </c>
      <c r="G6137">
        <v>2</v>
      </c>
      <c r="H6137" s="2">
        <f>H6136+$H$2*(Table1[[#This Row],[debug'[0']]]-H6136)</f>
        <v>1.2024309277288037</v>
      </c>
    </row>
    <row r="6138" spans="1:8" x14ac:dyDescent="0.25">
      <c r="A6138">
        <v>12264</v>
      </c>
      <c r="B6138">
        <v>-5</v>
      </c>
      <c r="C6138">
        <v>-3</v>
      </c>
      <c r="D6138">
        <v>-1</v>
      </c>
      <c r="E6138">
        <v>2</v>
      </c>
      <c r="F6138">
        <v>0</v>
      </c>
      <c r="G6138">
        <v>2</v>
      </c>
      <c r="H6138" s="2">
        <f>H6137+$H$2*(Table1[[#This Row],[debug'[0']]]-H6137)</f>
        <v>0.61786558462027563</v>
      </c>
    </row>
    <row r="6139" spans="1:8" x14ac:dyDescent="0.25">
      <c r="A6139">
        <v>12266</v>
      </c>
      <c r="B6139">
        <v>-5</v>
      </c>
      <c r="C6139">
        <v>-4</v>
      </c>
      <c r="D6139">
        <v>-2</v>
      </c>
      <c r="E6139">
        <v>2</v>
      </c>
      <c r="F6139">
        <v>0</v>
      </c>
      <c r="G6139">
        <v>2</v>
      </c>
      <c r="H6139" s="2">
        <f>H6138+$H$2*(Table1[[#This Row],[debug'[0']]]-H6138)</f>
        <v>8.8394227135336068E-2</v>
      </c>
    </row>
    <row r="6140" spans="1:8" x14ac:dyDescent="0.25">
      <c r="A6140">
        <v>12268</v>
      </c>
      <c r="B6140">
        <v>0</v>
      </c>
      <c r="C6140">
        <v>-3</v>
      </c>
      <c r="D6140">
        <v>-2</v>
      </c>
      <c r="E6140">
        <v>2</v>
      </c>
      <c r="F6140">
        <v>0</v>
      </c>
      <c r="G6140">
        <v>2</v>
      </c>
      <c r="H6140" s="2">
        <f>H6139+$H$2*(Table1[[#This Row],[debug'[0']]]-H6139)</f>
        <v>8.0063267497692492E-2</v>
      </c>
    </row>
    <row r="6141" spans="1:8" x14ac:dyDescent="0.25">
      <c r="A6141">
        <v>12270</v>
      </c>
      <c r="B6141">
        <v>3</v>
      </c>
      <c r="C6141">
        <v>-2</v>
      </c>
      <c r="D6141">
        <v>-2</v>
      </c>
      <c r="E6141">
        <v>3</v>
      </c>
      <c r="F6141">
        <v>0</v>
      </c>
      <c r="G6141">
        <v>2</v>
      </c>
      <c r="H6141" s="2">
        <f>H6140+$H$2*(Table1[[#This Row],[debug'[0']]]-H6140)</f>
        <v>0.35526082113097951</v>
      </c>
    </row>
    <row r="6142" spans="1:8" x14ac:dyDescent="0.25">
      <c r="A6142">
        <v>12272</v>
      </c>
      <c r="B6142">
        <v>6</v>
      </c>
      <c r="C6142">
        <v>0</v>
      </c>
      <c r="D6142">
        <v>-2</v>
      </c>
      <c r="E6142">
        <v>3</v>
      </c>
      <c r="F6142">
        <v>0</v>
      </c>
      <c r="G6142">
        <v>2</v>
      </c>
      <c r="H6142" s="2">
        <f>H6141+$H$2*(Table1[[#This Row],[debug'[0']]]-H6141)</f>
        <v>0.88726495520394133</v>
      </c>
    </row>
    <row r="6143" spans="1:8" x14ac:dyDescent="0.25">
      <c r="A6143">
        <v>12274</v>
      </c>
      <c r="B6143">
        <v>8</v>
      </c>
      <c r="C6143">
        <v>0</v>
      </c>
      <c r="D6143">
        <v>-1</v>
      </c>
      <c r="E6143">
        <v>2</v>
      </c>
      <c r="F6143">
        <v>0</v>
      </c>
      <c r="G6143">
        <v>2</v>
      </c>
      <c r="H6143" s="2">
        <f>H6142+$H$2*(Table1[[#This Row],[debug'[0']]]-H6142)</f>
        <v>1.5576244401138002</v>
      </c>
    </row>
    <row r="6144" spans="1:8" x14ac:dyDescent="0.25">
      <c r="A6144">
        <v>12276</v>
      </c>
      <c r="B6144">
        <v>8</v>
      </c>
      <c r="C6144">
        <v>1</v>
      </c>
      <c r="D6144">
        <v>0</v>
      </c>
      <c r="E6144">
        <v>2</v>
      </c>
      <c r="F6144">
        <v>0</v>
      </c>
      <c r="G6144">
        <v>2</v>
      </c>
      <c r="H6144" s="2">
        <f>H6143+$H$2*(Table1[[#This Row],[debug'[0']]]-H6143)</f>
        <v>2.1648040320319475</v>
      </c>
    </row>
    <row r="6145" spans="1:8" x14ac:dyDescent="0.25">
      <c r="A6145">
        <v>12278</v>
      </c>
      <c r="B6145">
        <v>8</v>
      </c>
      <c r="C6145">
        <v>3</v>
      </c>
      <c r="D6145">
        <v>1</v>
      </c>
      <c r="E6145">
        <v>2</v>
      </c>
      <c r="F6145">
        <v>0</v>
      </c>
      <c r="G6145">
        <v>2</v>
      </c>
      <c r="H6145" s="2">
        <f>H6144+$H$2*(Table1[[#This Row],[debug'[0']]]-H6144)</f>
        <v>2.714758295588704</v>
      </c>
    </row>
    <row r="6146" spans="1:8" x14ac:dyDescent="0.25">
      <c r="A6146">
        <v>12280</v>
      </c>
      <c r="B6146">
        <v>8</v>
      </c>
      <c r="C6146">
        <v>3</v>
      </c>
      <c r="D6146">
        <v>2</v>
      </c>
      <c r="E6146">
        <v>2</v>
      </c>
      <c r="F6146">
        <v>0</v>
      </c>
      <c r="G6146">
        <v>2</v>
      </c>
      <c r="H6146" s="2">
        <f>H6145+$H$2*(Table1[[#This Row],[debug'[0']]]-H6145)</f>
        <v>3.2128805909194518</v>
      </c>
    </row>
    <row r="6147" spans="1:8" x14ac:dyDescent="0.25">
      <c r="A6147">
        <v>12282</v>
      </c>
      <c r="B6147">
        <v>8</v>
      </c>
      <c r="C6147">
        <v>4</v>
      </c>
      <c r="D6147">
        <v>3</v>
      </c>
      <c r="E6147">
        <v>2</v>
      </c>
      <c r="F6147">
        <v>0</v>
      </c>
      <c r="G6147">
        <v>2</v>
      </c>
      <c r="H6147" s="2">
        <f>H6146+$H$2*(Table1[[#This Row],[debug'[0']]]-H6146)</f>
        <v>3.6640559659421887</v>
      </c>
    </row>
    <row r="6148" spans="1:8" x14ac:dyDescent="0.25">
      <c r="A6148">
        <v>12284</v>
      </c>
      <c r="B6148">
        <v>7</v>
      </c>
      <c r="C6148">
        <v>4</v>
      </c>
      <c r="D6148">
        <v>4</v>
      </c>
      <c r="E6148">
        <v>2</v>
      </c>
      <c r="F6148">
        <v>0</v>
      </c>
      <c r="G6148">
        <v>2</v>
      </c>
      <c r="H6148" s="2">
        <f>H6147+$H$2*(Table1[[#This Row],[debug'[0']]]-H6147)</f>
        <v>3.9784612840476701</v>
      </c>
    </row>
    <row r="6149" spans="1:8" x14ac:dyDescent="0.25">
      <c r="A6149">
        <v>12286</v>
      </c>
      <c r="B6149">
        <v>7</v>
      </c>
      <c r="C6149">
        <v>1</v>
      </c>
      <c r="D6149">
        <v>5</v>
      </c>
      <c r="E6149">
        <v>3</v>
      </c>
      <c r="F6149">
        <v>0</v>
      </c>
      <c r="G6149">
        <v>2</v>
      </c>
      <c r="H6149" s="2">
        <f>H6148+$H$2*(Table1[[#This Row],[debug'[0']]]-H6148)</f>
        <v>4.2632345990248597</v>
      </c>
    </row>
    <row r="6150" spans="1:8" x14ac:dyDescent="0.25">
      <c r="A6150">
        <v>12288</v>
      </c>
      <c r="B6150">
        <v>2</v>
      </c>
      <c r="C6150">
        <v>0</v>
      </c>
      <c r="D6150">
        <v>5</v>
      </c>
      <c r="E6150">
        <v>2</v>
      </c>
      <c r="F6150">
        <v>0</v>
      </c>
      <c r="G6150">
        <v>1</v>
      </c>
      <c r="H6150" s="2">
        <f>H6149+$H$2*(Table1[[#This Row],[debug'[0']]]-H6149)</f>
        <v>4.0499297633354576</v>
      </c>
    </row>
    <row r="6151" spans="1:8" x14ac:dyDescent="0.25">
      <c r="A6151">
        <v>12290</v>
      </c>
      <c r="B6151">
        <v>0</v>
      </c>
      <c r="C6151">
        <v>-1</v>
      </c>
      <c r="D6151">
        <v>4</v>
      </c>
      <c r="E6151">
        <v>2</v>
      </c>
      <c r="F6151">
        <v>0</v>
      </c>
      <c r="G6151">
        <v>1</v>
      </c>
      <c r="H6151" s="2">
        <f>H6150+$H$2*(Table1[[#This Row],[debug'[0']]]-H6150)</f>
        <v>3.6682328755739779</v>
      </c>
    </row>
    <row r="6152" spans="1:8" x14ac:dyDescent="0.25">
      <c r="A6152">
        <v>12292</v>
      </c>
      <c r="B6152">
        <v>-3</v>
      </c>
      <c r="C6152">
        <v>-3</v>
      </c>
      <c r="D6152">
        <v>2</v>
      </c>
      <c r="E6152">
        <v>2</v>
      </c>
      <c r="F6152">
        <v>0</v>
      </c>
      <c r="G6152">
        <v>1</v>
      </c>
      <c r="H6152" s="2">
        <f>H6151+$H$2*(Table1[[#This Row],[debug'[0']]]-H6151)</f>
        <v>3.0397667331441034</v>
      </c>
    </row>
    <row r="6153" spans="1:8" x14ac:dyDescent="0.25">
      <c r="A6153">
        <v>12294</v>
      </c>
      <c r="B6153">
        <v>-5</v>
      </c>
      <c r="C6153">
        <v>-4</v>
      </c>
      <c r="D6153">
        <v>0</v>
      </c>
      <c r="E6153">
        <v>2</v>
      </c>
      <c r="F6153">
        <v>0</v>
      </c>
      <c r="G6153">
        <v>1</v>
      </c>
      <c r="H6153" s="2">
        <f>H6152+$H$2*(Table1[[#This Row],[debug'[0']]]-H6152)</f>
        <v>2.2820365699814698</v>
      </c>
    </row>
    <row r="6154" spans="1:8" x14ac:dyDescent="0.25">
      <c r="A6154">
        <v>12296</v>
      </c>
      <c r="B6154">
        <v>-5</v>
      </c>
      <c r="C6154">
        <v>-4</v>
      </c>
      <c r="D6154">
        <v>-2</v>
      </c>
      <c r="E6154">
        <v>2</v>
      </c>
      <c r="F6154">
        <v>0</v>
      </c>
      <c r="G6154">
        <v>1</v>
      </c>
      <c r="H6154" s="2">
        <f>H6153+$H$2*(Table1[[#This Row],[debug'[0']]]-H6153)</f>
        <v>1.5957207922386898</v>
      </c>
    </row>
    <row r="6155" spans="1:8" x14ac:dyDescent="0.25">
      <c r="A6155">
        <v>12298</v>
      </c>
      <c r="B6155">
        <v>-6</v>
      </c>
      <c r="C6155">
        <v>-3</v>
      </c>
      <c r="D6155">
        <v>-3</v>
      </c>
      <c r="E6155">
        <v>2</v>
      </c>
      <c r="F6155">
        <v>0</v>
      </c>
      <c r="G6155">
        <v>1</v>
      </c>
      <c r="H6155" s="2">
        <f>H6154+$H$2*(Table1[[#This Row],[debug'[0']]]-H6154)</f>
        <v>0.87984097305020048</v>
      </c>
    </row>
    <row r="6156" spans="1:8" x14ac:dyDescent="0.25">
      <c r="A6156">
        <v>12300</v>
      </c>
      <c r="B6156">
        <v>-4</v>
      </c>
      <c r="C6156">
        <v>-3</v>
      </c>
      <c r="D6156">
        <v>-5</v>
      </c>
      <c r="E6156">
        <v>2</v>
      </c>
      <c r="F6156">
        <v>0</v>
      </c>
      <c r="G6156">
        <v>1</v>
      </c>
      <c r="H6156" s="2">
        <f>H6155+$H$2*(Table1[[#This Row],[debug'[0']]]-H6155)</f>
        <v>0.41992679650157122</v>
      </c>
    </row>
    <row r="6157" spans="1:8" x14ac:dyDescent="0.25">
      <c r="A6157">
        <v>12302</v>
      </c>
      <c r="B6157">
        <v>-1</v>
      </c>
      <c r="C6157">
        <v>-3</v>
      </c>
      <c r="D6157">
        <v>-6</v>
      </c>
      <c r="E6157">
        <v>2</v>
      </c>
      <c r="F6157">
        <v>0</v>
      </c>
      <c r="G6157">
        <v>1</v>
      </c>
      <c r="H6157" s="2">
        <f>H6156+$H$2*(Table1[[#This Row],[debug'[0']]]-H6156)</f>
        <v>0.28610184872583244</v>
      </c>
    </row>
    <row r="6158" spans="1:8" x14ac:dyDescent="0.25">
      <c r="A6158">
        <v>12304</v>
      </c>
      <c r="B6158">
        <v>0</v>
      </c>
      <c r="C6158">
        <v>-2</v>
      </c>
      <c r="D6158">
        <v>-5</v>
      </c>
      <c r="E6158">
        <v>2</v>
      </c>
      <c r="F6158">
        <v>0</v>
      </c>
      <c r="G6158">
        <v>1</v>
      </c>
      <c r="H6158" s="2">
        <f>H6157+$H$2*(Table1[[#This Row],[debug'[0']]]-H6157)</f>
        <v>0.25913738474176645</v>
      </c>
    </row>
    <row r="6159" spans="1:8" x14ac:dyDescent="0.25">
      <c r="A6159">
        <v>12306</v>
      </c>
      <c r="B6159">
        <v>3</v>
      </c>
      <c r="C6159">
        <v>3</v>
      </c>
      <c r="D6159">
        <v>-3</v>
      </c>
      <c r="E6159">
        <v>2</v>
      </c>
      <c r="F6159">
        <v>0</v>
      </c>
      <c r="G6159">
        <v>1</v>
      </c>
      <c r="H6159" s="2">
        <f>H6158+$H$2*(Table1[[#This Row],[debug'[0']]]-H6158)</f>
        <v>0.51745760043959166</v>
      </c>
    </row>
    <row r="6160" spans="1:8" x14ac:dyDescent="0.25">
      <c r="A6160">
        <v>12308</v>
      </c>
      <c r="B6160">
        <v>5</v>
      </c>
      <c r="C6160">
        <v>5</v>
      </c>
      <c r="D6160">
        <v>-3</v>
      </c>
      <c r="E6160">
        <v>2</v>
      </c>
      <c r="F6160">
        <v>0</v>
      </c>
      <c r="G6160">
        <v>1</v>
      </c>
      <c r="H6160" s="2">
        <f>H6159+$H$2*(Table1[[#This Row],[debug'[0']]]-H6159)</f>
        <v>0.93992726859550391</v>
      </c>
    </row>
    <row r="6161" spans="1:8" x14ac:dyDescent="0.25">
      <c r="A6161">
        <v>12310</v>
      </c>
      <c r="B6161">
        <v>7</v>
      </c>
      <c r="C6161">
        <v>6</v>
      </c>
      <c r="D6161">
        <v>-1</v>
      </c>
      <c r="E6161">
        <v>2</v>
      </c>
      <c r="F6161">
        <v>0</v>
      </c>
      <c r="G6161">
        <v>1</v>
      </c>
      <c r="H6161" s="2">
        <f>H6160+$H$2*(Table1[[#This Row],[debug'[0']]]-H6160)</f>
        <v>1.5110756677915096</v>
      </c>
    </row>
    <row r="6162" spans="1:8" x14ac:dyDescent="0.25">
      <c r="A6162">
        <v>12312</v>
      </c>
      <c r="B6162">
        <v>8</v>
      </c>
      <c r="C6162">
        <v>7</v>
      </c>
      <c r="D6162">
        <v>2</v>
      </c>
      <c r="E6162">
        <v>2</v>
      </c>
      <c r="F6162">
        <v>0</v>
      </c>
      <c r="G6162">
        <v>1</v>
      </c>
      <c r="H6162" s="2">
        <f>H6161+$H$2*(Table1[[#This Row],[debug'[0']]]-H6161)</f>
        <v>2.122642378144497</v>
      </c>
    </row>
    <row r="6163" spans="1:8" x14ac:dyDescent="0.25">
      <c r="A6163">
        <v>12314</v>
      </c>
      <c r="B6163">
        <v>10</v>
      </c>
      <c r="C6163">
        <v>6</v>
      </c>
      <c r="D6163">
        <v>5</v>
      </c>
      <c r="E6163">
        <v>2</v>
      </c>
      <c r="F6163">
        <v>0</v>
      </c>
      <c r="G6163">
        <v>1</v>
      </c>
      <c r="H6163" s="2">
        <f>H6162+$H$2*(Table1[[#This Row],[debug'[0']]]-H6162)</f>
        <v>2.8650658431801213</v>
      </c>
    </row>
    <row r="6164" spans="1:8" x14ac:dyDescent="0.25">
      <c r="A6164">
        <v>12316</v>
      </c>
      <c r="B6164">
        <v>10</v>
      </c>
      <c r="C6164">
        <v>5</v>
      </c>
      <c r="D6164">
        <v>6</v>
      </c>
      <c r="E6164">
        <v>2</v>
      </c>
      <c r="F6164">
        <v>0</v>
      </c>
      <c r="G6164">
        <v>1</v>
      </c>
      <c r="H6164" s="2">
        <f>H6163+$H$2*(Table1[[#This Row],[debug'[0']]]-H6163)</f>
        <v>3.5375175451074878</v>
      </c>
    </row>
    <row r="6165" spans="1:8" x14ac:dyDescent="0.25">
      <c r="A6165">
        <v>12318</v>
      </c>
      <c r="B6165">
        <v>7</v>
      </c>
      <c r="C6165">
        <v>4</v>
      </c>
      <c r="D6165">
        <v>6</v>
      </c>
      <c r="E6165">
        <v>2</v>
      </c>
      <c r="F6165">
        <v>0</v>
      </c>
      <c r="G6165">
        <v>0</v>
      </c>
      <c r="H6165" s="2">
        <f>H6164+$H$2*(Table1[[#This Row],[debug'[0']]]-H6164)</f>
        <v>3.8638488284117036</v>
      </c>
    </row>
    <row r="6166" spans="1:8" x14ac:dyDescent="0.25">
      <c r="A6166">
        <v>12320</v>
      </c>
      <c r="B6166">
        <v>5</v>
      </c>
      <c r="C6166">
        <v>2</v>
      </c>
      <c r="D6166">
        <v>5</v>
      </c>
      <c r="E6166">
        <v>2</v>
      </c>
      <c r="F6166">
        <v>0</v>
      </c>
      <c r="G6166">
        <v>0</v>
      </c>
      <c r="H6166" s="2">
        <f>H6165+$H$2*(Table1[[#This Row],[debug'[0']]]-H6165)</f>
        <v>3.9709285536325805</v>
      </c>
    </row>
    <row r="6167" spans="1:8" x14ac:dyDescent="0.25">
      <c r="A6167">
        <v>12322</v>
      </c>
      <c r="B6167">
        <v>1</v>
      </c>
      <c r="C6167">
        <v>-2</v>
      </c>
      <c r="D6167">
        <v>5</v>
      </c>
      <c r="E6167">
        <v>2</v>
      </c>
      <c r="F6167">
        <v>0</v>
      </c>
      <c r="G6167">
        <v>0</v>
      </c>
      <c r="H6167" s="2">
        <f>H6166+$H$2*(Table1[[#This Row],[debug'[0']]]-H6166)</f>
        <v>3.6909251340796123</v>
      </c>
    </row>
    <row r="6168" spans="1:8" x14ac:dyDescent="0.25">
      <c r="A6168">
        <v>12324</v>
      </c>
      <c r="B6168">
        <v>1</v>
      </c>
      <c r="C6168">
        <v>-4</v>
      </c>
      <c r="D6168">
        <v>4</v>
      </c>
      <c r="E6168">
        <v>2</v>
      </c>
      <c r="F6168">
        <v>0</v>
      </c>
      <c r="G6168">
        <v>0</v>
      </c>
      <c r="H6168" s="2">
        <f>H6167+$H$2*(Table1[[#This Row],[debug'[0']]]-H6167)</f>
        <v>3.4373114151020729</v>
      </c>
    </row>
    <row r="6169" spans="1:8" x14ac:dyDescent="0.25">
      <c r="A6169">
        <v>12326</v>
      </c>
      <c r="B6169">
        <v>-2</v>
      </c>
      <c r="C6169">
        <v>-7</v>
      </c>
      <c r="D6169">
        <v>2</v>
      </c>
      <c r="E6169">
        <v>2</v>
      </c>
      <c r="F6169">
        <v>0</v>
      </c>
      <c r="G6169">
        <v>0</v>
      </c>
      <c r="H6169" s="2">
        <f>H6168+$H$2*(Table1[[#This Row],[debug'[0']]]-H6168)</f>
        <v>2.9248568871931351</v>
      </c>
    </row>
    <row r="6170" spans="1:8" x14ac:dyDescent="0.25">
      <c r="A6170">
        <v>12328</v>
      </c>
      <c r="B6170">
        <v>-2</v>
      </c>
      <c r="C6170">
        <v>-9</v>
      </c>
      <c r="D6170">
        <v>1</v>
      </c>
      <c r="E6170">
        <v>2</v>
      </c>
      <c r="F6170">
        <v>0</v>
      </c>
      <c r="G6170">
        <v>0</v>
      </c>
      <c r="H6170" s="2">
        <f>H6169+$H$2*(Table1[[#This Row],[debug'[0']]]-H6169)</f>
        <v>2.4607000606895237</v>
      </c>
    </row>
    <row r="6171" spans="1:8" x14ac:dyDescent="0.25">
      <c r="A6171">
        <v>12330</v>
      </c>
      <c r="B6171">
        <v>-3</v>
      </c>
      <c r="C6171">
        <v>-9</v>
      </c>
      <c r="D6171">
        <v>-1</v>
      </c>
      <c r="E6171">
        <v>2</v>
      </c>
      <c r="F6171">
        <v>0</v>
      </c>
      <c r="G6171">
        <v>0</v>
      </c>
      <c r="H6171" s="2">
        <f>H6170+$H$2*(Table1[[#This Row],[debug'[0']]]-H6170)</f>
        <v>1.9460412048659375</v>
      </c>
    </row>
    <row r="6172" spans="1:8" x14ac:dyDescent="0.25">
      <c r="A6172">
        <v>12332</v>
      </c>
      <c r="B6172">
        <v>-4</v>
      </c>
      <c r="C6172">
        <v>-9</v>
      </c>
      <c r="D6172">
        <v>-3</v>
      </c>
      <c r="E6172">
        <v>2</v>
      </c>
      <c r="F6172">
        <v>0</v>
      </c>
      <c r="G6172">
        <v>0</v>
      </c>
      <c r="H6172" s="2">
        <f>H6171+$H$2*(Table1[[#This Row],[debug'[0']]]-H6171)</f>
        <v>1.3856400238514666</v>
      </c>
    </row>
    <row r="6173" spans="1:8" x14ac:dyDescent="0.25">
      <c r="A6173">
        <v>12334</v>
      </c>
      <c r="B6173">
        <v>-4</v>
      </c>
      <c r="C6173">
        <v>-9</v>
      </c>
      <c r="D6173">
        <v>-4</v>
      </c>
      <c r="E6173">
        <v>2</v>
      </c>
      <c r="F6173">
        <v>0</v>
      </c>
      <c r="G6173">
        <v>0</v>
      </c>
      <c r="H6173" s="2">
        <f>H6172+$H$2*(Table1[[#This Row],[debug'[0']]]-H6172)</f>
        <v>0.87805540983713881</v>
      </c>
    </row>
    <row r="6174" spans="1:8" x14ac:dyDescent="0.25">
      <c r="A6174">
        <v>12336</v>
      </c>
      <c r="B6174">
        <v>-4</v>
      </c>
      <c r="C6174">
        <v>-5</v>
      </c>
      <c r="D6174">
        <v>-4</v>
      </c>
      <c r="E6174">
        <v>2</v>
      </c>
      <c r="F6174">
        <v>0</v>
      </c>
      <c r="G6174">
        <v>0</v>
      </c>
      <c r="H6174" s="2">
        <f>H6173+$H$2*(Table1[[#This Row],[debug'[0']]]-H6173)</f>
        <v>0.41830951865668975</v>
      </c>
    </row>
    <row r="6175" spans="1:8" x14ac:dyDescent="0.25">
      <c r="A6175">
        <v>12338</v>
      </c>
      <c r="B6175">
        <v>-3</v>
      </c>
      <c r="C6175">
        <v>-3</v>
      </c>
      <c r="D6175">
        <v>-3</v>
      </c>
      <c r="E6175">
        <v>2</v>
      </c>
      <c r="F6175">
        <v>0</v>
      </c>
      <c r="G6175">
        <v>1</v>
      </c>
      <c r="H6175" s="2">
        <f>H6174+$H$2*(Table1[[#This Row],[debug'[0']]]-H6174)</f>
        <v>9.6141436511452183E-2</v>
      </c>
    </row>
    <row r="6176" spans="1:8" x14ac:dyDescent="0.25">
      <c r="A6176">
        <v>12340</v>
      </c>
      <c r="B6176">
        <v>-1</v>
      </c>
      <c r="C6176">
        <v>1</v>
      </c>
      <c r="D6176">
        <v>-2</v>
      </c>
      <c r="E6176">
        <v>2</v>
      </c>
      <c r="F6176">
        <v>0</v>
      </c>
      <c r="G6176">
        <v>1</v>
      </c>
      <c r="H6176" s="2">
        <f>H6175+$H$2*(Table1[[#This Row],[debug'[0']]]-H6175)</f>
        <v>-7.1674600157400348E-3</v>
      </c>
    </row>
    <row r="6177" spans="1:8" x14ac:dyDescent="0.25">
      <c r="A6177">
        <v>12342</v>
      </c>
      <c r="B6177">
        <v>5</v>
      </c>
      <c r="C6177">
        <v>8</v>
      </c>
      <c r="D6177">
        <v>0</v>
      </c>
      <c r="E6177">
        <v>2</v>
      </c>
      <c r="F6177">
        <v>0</v>
      </c>
      <c r="G6177">
        <v>1</v>
      </c>
      <c r="H6177" s="2">
        <f>H6176+$H$2*(Table1[[#This Row],[debug'[0']]]-H6176)</f>
        <v>0.46474695521463932</v>
      </c>
    </row>
    <row r="6178" spans="1:8" x14ac:dyDescent="0.25">
      <c r="A6178">
        <v>12344</v>
      </c>
      <c r="B6178">
        <v>7</v>
      </c>
      <c r="C6178">
        <v>10</v>
      </c>
      <c r="D6178">
        <v>2</v>
      </c>
      <c r="E6178">
        <v>2</v>
      </c>
      <c r="F6178">
        <v>0</v>
      </c>
      <c r="G6178">
        <v>1</v>
      </c>
      <c r="H6178" s="2">
        <f>H6177+$H$2*(Table1[[#This Row],[debug'[0']]]-H6177)</f>
        <v>1.0806800438600797</v>
      </c>
    </row>
    <row r="6179" spans="1:8" x14ac:dyDescent="0.25">
      <c r="A6179">
        <v>12346</v>
      </c>
      <c r="B6179">
        <v>7</v>
      </c>
      <c r="C6179">
        <v>11</v>
      </c>
      <c r="D6179">
        <v>3</v>
      </c>
      <c r="E6179">
        <v>2</v>
      </c>
      <c r="F6179">
        <v>0</v>
      </c>
      <c r="G6179">
        <v>1</v>
      </c>
      <c r="H6179" s="2">
        <f>H6178+$H$2*(Table1[[#This Row],[debug'[0']]]-H6178)</f>
        <v>1.6385628065137787</v>
      </c>
    </row>
    <row r="6180" spans="1:8" x14ac:dyDescent="0.25">
      <c r="A6180">
        <v>12348</v>
      </c>
      <c r="B6180">
        <v>8</v>
      </c>
      <c r="C6180">
        <v>11</v>
      </c>
      <c r="D6180">
        <v>4</v>
      </c>
      <c r="E6180">
        <v>2</v>
      </c>
      <c r="F6180">
        <v>0</v>
      </c>
      <c r="G6180">
        <v>1</v>
      </c>
      <c r="H6180" s="2">
        <f>H6179+$H$2*(Table1[[#This Row],[debug'[0']]]-H6179)</f>
        <v>2.2381141371136541</v>
      </c>
    </row>
    <row r="6181" spans="1:8" x14ac:dyDescent="0.25">
      <c r="A6181">
        <v>12350</v>
      </c>
      <c r="B6181">
        <v>6</v>
      </c>
      <c r="C6181">
        <v>10</v>
      </c>
      <c r="D6181">
        <v>4</v>
      </c>
      <c r="E6181">
        <v>2</v>
      </c>
      <c r="F6181">
        <v>0</v>
      </c>
      <c r="G6181">
        <v>1</v>
      </c>
      <c r="H6181" s="2">
        <f>H6180+$H$2*(Table1[[#This Row],[debug'[0']]]-H6180)</f>
        <v>2.5926635268282654</v>
      </c>
    </row>
    <row r="6182" spans="1:8" x14ac:dyDescent="0.25">
      <c r="A6182">
        <v>12352</v>
      </c>
      <c r="B6182">
        <v>5</v>
      </c>
      <c r="C6182">
        <v>8</v>
      </c>
      <c r="D6182">
        <v>4</v>
      </c>
      <c r="E6182">
        <v>2</v>
      </c>
      <c r="F6182">
        <v>0</v>
      </c>
      <c r="G6182">
        <v>1</v>
      </c>
      <c r="H6182" s="2">
        <f>H6181+$H$2*(Table1[[#This Row],[debug'[0']]]-H6181)</f>
        <v>2.8195496441933177</v>
      </c>
    </row>
    <row r="6183" spans="1:8" x14ac:dyDescent="0.25">
      <c r="A6183">
        <v>12354</v>
      </c>
      <c r="B6183">
        <v>5</v>
      </c>
      <c r="C6183">
        <v>5</v>
      </c>
      <c r="D6183">
        <v>4</v>
      </c>
      <c r="E6183">
        <v>2</v>
      </c>
      <c r="F6183">
        <v>0</v>
      </c>
      <c r="G6183">
        <v>1</v>
      </c>
      <c r="H6183" s="2">
        <f>H6182+$H$2*(Table1[[#This Row],[debug'[0']]]-H6182)</f>
        <v>3.0250522487729032</v>
      </c>
    </row>
    <row r="6184" spans="1:8" x14ac:dyDescent="0.25">
      <c r="A6184">
        <v>12356</v>
      </c>
      <c r="B6184">
        <v>3</v>
      </c>
      <c r="C6184">
        <v>1</v>
      </c>
      <c r="D6184">
        <v>4</v>
      </c>
      <c r="E6184">
        <v>2</v>
      </c>
      <c r="F6184">
        <v>0</v>
      </c>
      <c r="G6184">
        <v>1</v>
      </c>
      <c r="H6184" s="2">
        <f>H6183+$H$2*(Table1[[#This Row],[debug'[0']]]-H6183)</f>
        <v>3.0226911299518777</v>
      </c>
    </row>
    <row r="6185" spans="1:8" x14ac:dyDescent="0.25">
      <c r="A6185">
        <v>12358</v>
      </c>
      <c r="B6185">
        <v>1</v>
      </c>
      <c r="C6185">
        <v>-4</v>
      </c>
      <c r="D6185">
        <v>3</v>
      </c>
      <c r="E6185">
        <v>2</v>
      </c>
      <c r="F6185">
        <v>0</v>
      </c>
      <c r="G6185">
        <v>1</v>
      </c>
      <c r="H6185" s="2">
        <f>H6184+$H$2*(Table1[[#This Row],[debug'[0']]]-H6184)</f>
        <v>2.8320569821217361</v>
      </c>
    </row>
    <row r="6186" spans="1:8" x14ac:dyDescent="0.25">
      <c r="A6186">
        <v>12360</v>
      </c>
      <c r="B6186">
        <v>-1</v>
      </c>
      <c r="C6186">
        <v>-9</v>
      </c>
      <c r="D6186">
        <v>3</v>
      </c>
      <c r="E6186">
        <v>2</v>
      </c>
      <c r="F6186">
        <v>0</v>
      </c>
      <c r="G6186">
        <v>1</v>
      </c>
      <c r="H6186" s="2">
        <f>H6185+$H$2*(Table1[[#This Row],[debug'[0']]]-H6185)</f>
        <v>2.4708941202266024</v>
      </c>
    </row>
    <row r="6187" spans="1:8" x14ac:dyDescent="0.25">
      <c r="A6187">
        <v>12362</v>
      </c>
      <c r="B6187">
        <v>-4</v>
      </c>
      <c r="C6187">
        <v>-11</v>
      </c>
      <c r="D6187">
        <v>1</v>
      </c>
      <c r="E6187">
        <v>2</v>
      </c>
      <c r="F6187">
        <v>0</v>
      </c>
      <c r="G6187">
        <v>1</v>
      </c>
      <c r="H6187" s="2">
        <f>H6186+$H$2*(Table1[[#This Row],[debug'[0']]]-H6186)</f>
        <v>1.861026717318764</v>
      </c>
    </row>
    <row r="6188" spans="1:8" x14ac:dyDescent="0.25">
      <c r="A6188">
        <v>12364</v>
      </c>
      <c r="B6188">
        <v>-7</v>
      </c>
      <c r="C6188">
        <v>-14</v>
      </c>
      <c r="D6188">
        <v>-1</v>
      </c>
      <c r="E6188">
        <v>1</v>
      </c>
      <c r="F6188">
        <v>0</v>
      </c>
      <c r="G6188">
        <v>1</v>
      </c>
      <c r="H6188" s="2">
        <f>H6187+$H$2*(Table1[[#This Row],[debug'[0']]]-H6187)</f>
        <v>1.0258946241670188</v>
      </c>
    </row>
    <row r="6189" spans="1:8" x14ac:dyDescent="0.25">
      <c r="A6189">
        <v>12366</v>
      </c>
      <c r="B6189">
        <v>-7</v>
      </c>
      <c r="C6189">
        <v>-15</v>
      </c>
      <c r="D6189">
        <v>-2</v>
      </c>
      <c r="E6189">
        <v>1</v>
      </c>
      <c r="F6189">
        <v>0</v>
      </c>
      <c r="G6189">
        <v>1</v>
      </c>
      <c r="H6189" s="2">
        <f>H6188+$H$2*(Table1[[#This Row],[debug'[0']]]-H6188)</f>
        <v>0.26947187647395121</v>
      </c>
    </row>
    <row r="6190" spans="1:8" x14ac:dyDescent="0.25">
      <c r="A6190">
        <v>12368</v>
      </c>
      <c r="B6190">
        <v>-6</v>
      </c>
      <c r="C6190">
        <v>-13</v>
      </c>
      <c r="D6190">
        <v>-2</v>
      </c>
      <c r="E6190">
        <v>1</v>
      </c>
      <c r="F6190">
        <v>0</v>
      </c>
      <c r="G6190">
        <v>1</v>
      </c>
      <c r="H6190" s="2">
        <f>H6189+$H$2*(Table1[[#This Row],[debug'[0']]]-H6189)</f>
        <v>-0.32141192719660017</v>
      </c>
    </row>
    <row r="6191" spans="1:8" x14ac:dyDescent="0.25">
      <c r="A6191">
        <v>12370</v>
      </c>
      <c r="B6191">
        <v>-6</v>
      </c>
      <c r="C6191">
        <v>-12</v>
      </c>
      <c r="D6191">
        <v>-2</v>
      </c>
      <c r="E6191">
        <v>1</v>
      </c>
      <c r="F6191">
        <v>0</v>
      </c>
      <c r="G6191">
        <v>1</v>
      </c>
      <c r="H6191" s="2">
        <f>H6190+$H$2*(Table1[[#This Row],[debug'[0']]]-H6190)</f>
        <v>-0.85660624436505362</v>
      </c>
    </row>
    <row r="6192" spans="1:8" x14ac:dyDescent="0.25">
      <c r="A6192">
        <v>12372</v>
      </c>
      <c r="B6192">
        <v>-5</v>
      </c>
      <c r="C6192">
        <v>-8</v>
      </c>
      <c r="D6192">
        <v>-1</v>
      </c>
      <c r="E6192">
        <v>1</v>
      </c>
      <c r="F6192">
        <v>0</v>
      </c>
      <c r="G6192">
        <v>1</v>
      </c>
      <c r="H6192" s="2">
        <f>H6191+$H$2*(Table1[[#This Row],[debug'[0']]]-H6191)</f>
        <v>-1.2471119058740308</v>
      </c>
    </row>
    <row r="6193" spans="1:8" x14ac:dyDescent="0.25">
      <c r="A6193">
        <v>12374</v>
      </c>
      <c r="B6193">
        <v>-4</v>
      </c>
      <c r="C6193">
        <v>-5</v>
      </c>
      <c r="D6193">
        <v>-1</v>
      </c>
      <c r="E6193">
        <v>1</v>
      </c>
      <c r="F6193">
        <v>-1</v>
      </c>
      <c r="G6193">
        <v>1</v>
      </c>
      <c r="H6193" s="2">
        <f>H6192+$H$2*(Table1[[#This Row],[debug'[0']]]-H6192)</f>
        <v>-1.5065654962538593</v>
      </c>
    </row>
    <row r="6194" spans="1:8" x14ac:dyDescent="0.25">
      <c r="A6194">
        <v>12376</v>
      </c>
      <c r="B6194">
        <v>-2</v>
      </c>
      <c r="C6194">
        <v>0</v>
      </c>
      <c r="D6194">
        <v>-1</v>
      </c>
      <c r="E6194">
        <v>1</v>
      </c>
      <c r="F6194">
        <v>-1</v>
      </c>
      <c r="G6194">
        <v>1</v>
      </c>
      <c r="H6194" s="2">
        <f>H6193+$H$2*(Table1[[#This Row],[debug'[0']]]-H6193)</f>
        <v>-1.5530706026137573</v>
      </c>
    </row>
    <row r="6195" spans="1:8" x14ac:dyDescent="0.25">
      <c r="A6195">
        <v>12378</v>
      </c>
      <c r="B6195">
        <v>-2</v>
      </c>
      <c r="C6195">
        <v>2</v>
      </c>
      <c r="D6195">
        <v>-1</v>
      </c>
      <c r="E6195">
        <v>0</v>
      </c>
      <c r="F6195">
        <v>-1</v>
      </c>
      <c r="G6195">
        <v>1</v>
      </c>
      <c r="H6195" s="2">
        <f>H6194+$H$2*(Table1[[#This Row],[debug'[0']]]-H6194)</f>
        <v>-1.5951927059588153</v>
      </c>
    </row>
    <row r="6196" spans="1:8" x14ac:dyDescent="0.25">
      <c r="A6196">
        <v>12380</v>
      </c>
      <c r="B6196">
        <v>3</v>
      </c>
      <c r="C6196">
        <v>12</v>
      </c>
      <c r="D6196">
        <v>2</v>
      </c>
      <c r="E6196">
        <v>1</v>
      </c>
      <c r="F6196">
        <v>-1</v>
      </c>
      <c r="G6196">
        <v>1</v>
      </c>
      <c r="H6196" s="2">
        <f>H6195+$H$2*(Table1[[#This Row],[debug'[0']]]-H6195)</f>
        <v>-1.1621059965527269</v>
      </c>
    </row>
    <row r="6197" spans="1:8" x14ac:dyDescent="0.25">
      <c r="A6197">
        <v>12382</v>
      </c>
      <c r="B6197">
        <v>4</v>
      </c>
      <c r="C6197">
        <v>15</v>
      </c>
      <c r="D6197">
        <v>3</v>
      </c>
      <c r="E6197">
        <v>1</v>
      </c>
      <c r="F6197">
        <v>-1</v>
      </c>
      <c r="G6197">
        <v>1</v>
      </c>
      <c r="H6197" s="2">
        <f>H6196+$H$2*(Table1[[#This Row],[debug'[0']]]-H6196)</f>
        <v>-0.67558896827807102</v>
      </c>
    </row>
    <row r="6198" spans="1:8" x14ac:dyDescent="0.25">
      <c r="A6198">
        <v>12384</v>
      </c>
      <c r="B6198">
        <v>6</v>
      </c>
      <c r="C6198">
        <v>16</v>
      </c>
      <c r="D6198">
        <v>3</v>
      </c>
      <c r="E6198">
        <v>0</v>
      </c>
      <c r="F6198">
        <v>-1</v>
      </c>
      <c r="G6198">
        <v>1</v>
      </c>
      <c r="H6198" s="2">
        <f>H6197+$H$2*(Table1[[#This Row],[debug'[0']]]-H6197)</f>
        <v>-4.6429530444247358E-2</v>
      </c>
    </row>
    <row r="6199" spans="1:8" x14ac:dyDescent="0.25">
      <c r="A6199">
        <v>12386</v>
      </c>
      <c r="B6199">
        <v>4</v>
      </c>
      <c r="C6199">
        <v>13</v>
      </c>
      <c r="D6199">
        <v>4</v>
      </c>
      <c r="E6199">
        <v>0</v>
      </c>
      <c r="F6199">
        <v>-1</v>
      </c>
      <c r="G6199">
        <v>1</v>
      </c>
      <c r="H6199" s="2">
        <f>H6198+$H$2*(Table1[[#This Row],[debug'[0']]]-H6198)</f>
        <v>0.33493746813912595</v>
      </c>
    </row>
    <row r="6200" spans="1:8" x14ac:dyDescent="0.25">
      <c r="A6200">
        <v>12388</v>
      </c>
      <c r="B6200">
        <v>4</v>
      </c>
      <c r="C6200">
        <v>10</v>
      </c>
      <c r="D6200">
        <v>3</v>
      </c>
      <c r="E6200">
        <v>0</v>
      </c>
      <c r="F6200">
        <v>-1</v>
      </c>
      <c r="G6200">
        <v>1</v>
      </c>
      <c r="H6200" s="2">
        <f>H6199+$H$2*(Table1[[#This Row],[debug'[0']]]-H6199)</f>
        <v>0.68036147389036583</v>
      </c>
    </row>
    <row r="6201" spans="1:8" x14ac:dyDescent="0.25">
      <c r="A6201">
        <v>12390</v>
      </c>
      <c r="B6201">
        <v>1</v>
      </c>
      <c r="C6201">
        <v>6</v>
      </c>
      <c r="D6201">
        <v>3</v>
      </c>
      <c r="E6201">
        <v>0</v>
      </c>
      <c r="F6201">
        <v>-1</v>
      </c>
      <c r="G6201">
        <v>1</v>
      </c>
      <c r="H6201" s="2">
        <f>H6200+$H$2*(Table1[[#This Row],[debug'[0']]]-H6200)</f>
        <v>0.71048669525327468</v>
      </c>
    </row>
    <row r="6202" spans="1:8" x14ac:dyDescent="0.25">
      <c r="A6202">
        <v>12392</v>
      </c>
      <c r="B6202">
        <v>0</v>
      </c>
      <c r="C6202">
        <v>1</v>
      </c>
      <c r="D6202">
        <v>2</v>
      </c>
      <c r="E6202">
        <v>0</v>
      </c>
      <c r="F6202">
        <v>-1</v>
      </c>
      <c r="G6202">
        <v>1</v>
      </c>
      <c r="H6202" s="2">
        <f>H6201+$H$2*(Table1[[#This Row],[debug'[0']]]-H6201)</f>
        <v>0.64352490178484534</v>
      </c>
    </row>
    <row r="6203" spans="1:8" x14ac:dyDescent="0.25">
      <c r="A6203">
        <v>12394</v>
      </c>
      <c r="B6203">
        <v>-3</v>
      </c>
      <c r="C6203">
        <v>-10</v>
      </c>
      <c r="D6203">
        <v>2</v>
      </c>
      <c r="E6203">
        <v>0</v>
      </c>
      <c r="F6203">
        <v>-1</v>
      </c>
      <c r="G6203">
        <v>1</v>
      </c>
      <c r="H6203" s="2">
        <f>H6202+$H$2*(Table1[[#This Row],[debug'[0']]]-H6202)</f>
        <v>0.30013076984628306</v>
      </c>
    </row>
    <row r="6204" spans="1:8" x14ac:dyDescent="0.25">
      <c r="A6204">
        <v>12396</v>
      </c>
      <c r="B6204">
        <v>-5</v>
      </c>
      <c r="C6204">
        <v>-14</v>
      </c>
      <c r="D6204">
        <v>1</v>
      </c>
      <c r="E6204">
        <v>-1</v>
      </c>
      <c r="F6204">
        <v>-1</v>
      </c>
      <c r="G6204">
        <v>1</v>
      </c>
      <c r="H6204" s="2">
        <f>H6203+$H$2*(Table1[[#This Row],[debug'[0']]]-H6203)</f>
        <v>-0.19939478684214584</v>
      </c>
    </row>
    <row r="6205" spans="1:8" x14ac:dyDescent="0.25">
      <c r="A6205">
        <v>12398</v>
      </c>
      <c r="B6205">
        <v>-6</v>
      </c>
      <c r="C6205">
        <v>-15</v>
      </c>
      <c r="D6205">
        <v>0</v>
      </c>
      <c r="E6205">
        <v>-1</v>
      </c>
      <c r="F6205">
        <v>-1</v>
      </c>
      <c r="G6205">
        <v>1</v>
      </c>
      <c r="H6205" s="2">
        <f>H6204+$H$2*(Table1[[#This Row],[debug'[0']]]-H6204)</f>
        <v>-0.74608894856308694</v>
      </c>
    </row>
    <row r="6206" spans="1:8" x14ac:dyDescent="0.25">
      <c r="A6206">
        <v>12400</v>
      </c>
      <c r="B6206">
        <v>-7</v>
      </c>
      <c r="C6206">
        <v>-19</v>
      </c>
      <c r="D6206">
        <v>-1</v>
      </c>
      <c r="E6206">
        <v>-1</v>
      </c>
      <c r="F6206">
        <v>-1</v>
      </c>
      <c r="G6206">
        <v>1</v>
      </c>
      <c r="H6206" s="2">
        <f>H6205+$H$2*(Table1[[#This Row],[debug'[0']]]-H6205)</f>
        <v>-1.3355061790250335</v>
      </c>
    </row>
    <row r="6207" spans="1:8" x14ac:dyDescent="0.25">
      <c r="A6207">
        <v>12402</v>
      </c>
      <c r="B6207">
        <v>-7</v>
      </c>
      <c r="C6207">
        <v>-19</v>
      </c>
      <c r="D6207">
        <v>-2</v>
      </c>
      <c r="E6207">
        <v>-1</v>
      </c>
      <c r="F6207">
        <v>-1</v>
      </c>
      <c r="G6207">
        <v>1</v>
      </c>
      <c r="H6207" s="2">
        <f>H6206+$H$2*(Table1[[#This Row],[debug'[0']]]-H6206)</f>
        <v>-1.8693721442534255</v>
      </c>
    </row>
    <row r="6208" spans="1:8" x14ac:dyDescent="0.25">
      <c r="A6208">
        <v>12404</v>
      </c>
      <c r="B6208">
        <v>-6</v>
      </c>
      <c r="C6208">
        <v>-16</v>
      </c>
      <c r="D6208">
        <v>-1</v>
      </c>
      <c r="E6208">
        <v>-1</v>
      </c>
      <c r="F6208">
        <v>-1</v>
      </c>
      <c r="G6208">
        <v>1</v>
      </c>
      <c r="H6208" s="2">
        <f>H6207+$H$2*(Table1[[#This Row],[debug'[0']]]-H6207)</f>
        <v>-2.2586746480432294</v>
      </c>
    </row>
    <row r="6209" spans="1:8" x14ac:dyDescent="0.25">
      <c r="A6209">
        <v>12406</v>
      </c>
      <c r="B6209">
        <v>-5</v>
      </c>
      <c r="C6209">
        <v>-14</v>
      </c>
      <c r="D6209">
        <v>-2</v>
      </c>
      <c r="E6209">
        <v>-1</v>
      </c>
      <c r="F6209">
        <v>-1</v>
      </c>
      <c r="G6209">
        <v>1</v>
      </c>
      <c r="H6209" s="2">
        <f>H6208+$H$2*(Table1[[#This Row],[debug'[0']]]-H6208)</f>
        <v>-2.5170384756474347</v>
      </c>
    </row>
    <row r="6210" spans="1:8" x14ac:dyDescent="0.25">
      <c r="A6210">
        <v>12408</v>
      </c>
      <c r="B6210">
        <v>-5</v>
      </c>
      <c r="C6210">
        <v>-9</v>
      </c>
      <c r="D6210">
        <v>-2</v>
      </c>
      <c r="E6210">
        <v>-1</v>
      </c>
      <c r="F6210">
        <v>-2</v>
      </c>
      <c r="G6210">
        <v>1</v>
      </c>
      <c r="H6210" s="2">
        <f>H6209+$H$2*(Table1[[#This Row],[debug'[0']]]-H6209)</f>
        <v>-2.7510520861689987</v>
      </c>
    </row>
    <row r="6211" spans="1:8" x14ac:dyDescent="0.25">
      <c r="A6211">
        <v>12410</v>
      </c>
      <c r="B6211">
        <v>-2</v>
      </c>
      <c r="C6211">
        <v>-4</v>
      </c>
      <c r="D6211">
        <v>-3</v>
      </c>
      <c r="E6211">
        <v>-1</v>
      </c>
      <c r="F6211">
        <v>-2</v>
      </c>
      <c r="G6211">
        <v>1</v>
      </c>
      <c r="H6211" s="2">
        <f>H6210+$H$2*(Table1[[#This Row],[debug'[0']]]-H6210)</f>
        <v>-2.6802670946778444</v>
      </c>
    </row>
    <row r="6212" spans="1:8" x14ac:dyDescent="0.25">
      <c r="A6212">
        <v>12412</v>
      </c>
      <c r="B6212">
        <v>-1</v>
      </c>
      <c r="C6212">
        <v>3</v>
      </c>
      <c r="D6212">
        <v>-3</v>
      </c>
      <c r="E6212">
        <v>-1</v>
      </c>
      <c r="F6212">
        <v>-2</v>
      </c>
      <c r="G6212">
        <v>1</v>
      </c>
      <c r="H6212" s="2">
        <f>H6211+$H$2*(Table1[[#This Row],[debug'[0']]]-H6211)</f>
        <v>-2.5219056518565868</v>
      </c>
    </row>
    <row r="6213" spans="1:8" x14ac:dyDescent="0.25">
      <c r="A6213">
        <v>12414</v>
      </c>
      <c r="B6213">
        <v>1</v>
      </c>
      <c r="C6213">
        <v>9</v>
      </c>
      <c r="D6213">
        <v>-2</v>
      </c>
      <c r="E6213">
        <v>-1</v>
      </c>
      <c r="F6213">
        <v>-2</v>
      </c>
      <c r="G6213">
        <v>1</v>
      </c>
      <c r="H6213" s="2">
        <f>H6212+$H$2*(Table1[[#This Row],[debug'[0']]]-H6212)</f>
        <v>-2.189973864181316</v>
      </c>
    </row>
    <row r="6214" spans="1:8" x14ac:dyDescent="0.25">
      <c r="A6214">
        <v>12416</v>
      </c>
      <c r="B6214">
        <v>5</v>
      </c>
      <c r="C6214">
        <v>17</v>
      </c>
      <c r="D6214">
        <v>-1</v>
      </c>
      <c r="E6214">
        <v>-1</v>
      </c>
      <c r="F6214">
        <v>-2</v>
      </c>
      <c r="G6214">
        <v>1</v>
      </c>
      <c r="H6214" s="2">
        <f>H6213+$H$2*(Table1[[#This Row],[debug'[0']]]-H6213)</f>
        <v>-1.5123347920448769</v>
      </c>
    </row>
    <row r="6215" spans="1:8" x14ac:dyDescent="0.25">
      <c r="A6215">
        <v>12418</v>
      </c>
      <c r="B6215">
        <v>8</v>
      </c>
      <c r="C6215">
        <v>20</v>
      </c>
      <c r="D6215">
        <v>0</v>
      </c>
      <c r="E6215">
        <v>-1</v>
      </c>
      <c r="F6215">
        <v>-1</v>
      </c>
      <c r="G6215">
        <v>1</v>
      </c>
      <c r="H6215" s="2">
        <f>H6214+$H$2*(Table1[[#This Row],[debug'[0']]]-H6214)</f>
        <v>-0.61581835900963355</v>
      </c>
    </row>
    <row r="6216" spans="1:8" x14ac:dyDescent="0.25">
      <c r="A6216">
        <v>12420</v>
      </c>
      <c r="B6216">
        <v>8</v>
      </c>
      <c r="C6216">
        <v>21</v>
      </c>
      <c r="D6216">
        <v>1</v>
      </c>
      <c r="E6216">
        <v>-1</v>
      </c>
      <c r="F6216">
        <v>-2</v>
      </c>
      <c r="G6216">
        <v>0</v>
      </c>
      <c r="H6216" s="2">
        <f>H6215+$H$2*(Table1[[#This Row],[debug'[0']]]-H6215)</f>
        <v>0.19620339083022831</v>
      </c>
    </row>
    <row r="6217" spans="1:8" x14ac:dyDescent="0.25">
      <c r="A6217">
        <v>12422</v>
      </c>
      <c r="B6217">
        <v>4</v>
      </c>
      <c r="C6217">
        <v>17</v>
      </c>
      <c r="D6217">
        <v>3</v>
      </c>
      <c r="E6217">
        <v>-1</v>
      </c>
      <c r="F6217">
        <v>-2</v>
      </c>
      <c r="G6217">
        <v>1</v>
      </c>
      <c r="H6217" s="2">
        <f>H6216+$H$2*(Table1[[#This Row],[debug'[0']]]-H6216)</f>
        <v>0.55470277532375389</v>
      </c>
    </row>
    <row r="6218" spans="1:8" x14ac:dyDescent="0.25">
      <c r="A6218">
        <v>12424</v>
      </c>
      <c r="B6218">
        <v>0</v>
      </c>
      <c r="C6218">
        <v>13</v>
      </c>
      <c r="D6218">
        <v>3</v>
      </c>
      <c r="E6218">
        <v>-2</v>
      </c>
      <c r="F6218">
        <v>-2</v>
      </c>
      <c r="G6218">
        <v>0</v>
      </c>
      <c r="H6218" s="2">
        <f>H6217+$H$2*(Table1[[#This Row],[debug'[0']]]-H6217)</f>
        <v>0.50242327040726464</v>
      </c>
    </row>
    <row r="6219" spans="1:8" x14ac:dyDescent="0.25">
      <c r="A6219">
        <v>12426</v>
      </c>
      <c r="B6219">
        <v>-1</v>
      </c>
      <c r="C6219">
        <v>6</v>
      </c>
      <c r="D6219">
        <v>3</v>
      </c>
      <c r="E6219">
        <v>-2</v>
      </c>
      <c r="F6219">
        <v>-2</v>
      </c>
      <c r="G6219">
        <v>0</v>
      </c>
      <c r="H6219" s="2">
        <f>H6218+$H$2*(Table1[[#This Row],[debug'[0']]]-H6218)</f>
        <v>0.36082321314045024</v>
      </c>
    </row>
    <row r="6220" spans="1:8" x14ac:dyDescent="0.25">
      <c r="A6220">
        <v>12428</v>
      </c>
      <c r="B6220">
        <v>-3</v>
      </c>
      <c r="C6220">
        <v>-5</v>
      </c>
      <c r="D6220">
        <v>4</v>
      </c>
      <c r="E6220">
        <v>-1</v>
      </c>
      <c r="F6220">
        <v>-2</v>
      </c>
      <c r="G6220">
        <v>0</v>
      </c>
      <c r="H6220" s="2">
        <f>H6219+$H$2*(Table1[[#This Row],[debug'[0']]]-H6219)</f>
        <v>4.4073087647967801E-2</v>
      </c>
    </row>
    <row r="6221" spans="1:8" x14ac:dyDescent="0.25">
      <c r="A6221">
        <v>12430</v>
      </c>
      <c r="B6221">
        <v>-4</v>
      </c>
      <c r="C6221">
        <v>-12</v>
      </c>
      <c r="D6221">
        <v>4</v>
      </c>
      <c r="E6221">
        <v>-1</v>
      </c>
      <c r="F6221">
        <v>-2</v>
      </c>
      <c r="G6221">
        <v>0</v>
      </c>
      <c r="H6221" s="2">
        <f>H6220+$H$2*(Table1[[#This Row],[debug'[0']]]-H6220)</f>
        <v>-0.3370718214340836</v>
      </c>
    </row>
    <row r="6222" spans="1:8" x14ac:dyDescent="0.25">
      <c r="A6222">
        <v>12432</v>
      </c>
      <c r="B6222">
        <v>-6</v>
      </c>
      <c r="C6222">
        <v>-17</v>
      </c>
      <c r="D6222">
        <v>3</v>
      </c>
      <c r="E6222">
        <v>-1</v>
      </c>
      <c r="F6222">
        <v>-1</v>
      </c>
      <c r="G6222">
        <v>0</v>
      </c>
      <c r="H6222" s="2">
        <f>H6221+$H$2*(Table1[[#This Row],[debug'[0']]]-H6221)</f>
        <v>-0.87079022834176301</v>
      </c>
    </row>
    <row r="6223" spans="1:8" x14ac:dyDescent="0.25">
      <c r="A6223">
        <v>12434</v>
      </c>
      <c r="B6223">
        <v>-7</v>
      </c>
      <c r="C6223">
        <v>-19</v>
      </c>
      <c r="D6223">
        <v>2</v>
      </c>
      <c r="E6223">
        <v>-1</v>
      </c>
      <c r="F6223">
        <v>-1</v>
      </c>
      <c r="G6223">
        <v>0</v>
      </c>
      <c r="H6223" s="2">
        <f>H6222+$H$2*(Table1[[#This Row],[debug'[0']]]-H6222)</f>
        <v>-1.4484546400703318</v>
      </c>
    </row>
    <row r="6224" spans="1:8" x14ac:dyDescent="0.25">
      <c r="A6224">
        <v>12436</v>
      </c>
      <c r="B6224">
        <v>-9</v>
      </c>
      <c r="C6224">
        <v>-21</v>
      </c>
      <c r="D6224">
        <v>0</v>
      </c>
      <c r="E6224">
        <v>-1</v>
      </c>
      <c r="F6224">
        <v>-1</v>
      </c>
      <c r="G6224">
        <v>0</v>
      </c>
      <c r="H6224" s="2">
        <f>H6223+$H$2*(Table1[[#This Row],[debug'[0']]]-H6223)</f>
        <v>-2.160171022850486</v>
      </c>
    </row>
    <row r="6225" spans="1:8" x14ac:dyDescent="0.25">
      <c r="A6225">
        <v>12438</v>
      </c>
      <c r="B6225">
        <v>-8</v>
      </c>
      <c r="C6225">
        <v>-21</v>
      </c>
      <c r="D6225">
        <v>0</v>
      </c>
      <c r="E6225">
        <v>-1</v>
      </c>
      <c r="F6225">
        <v>-1</v>
      </c>
      <c r="G6225">
        <v>0</v>
      </c>
      <c r="H6225" s="2">
        <f>H6224+$H$2*(Table1[[#This Row],[debug'[0']]]-H6224)</f>
        <v>-2.7105619372354974</v>
      </c>
    </row>
    <row r="6226" spans="1:8" x14ac:dyDescent="0.25">
      <c r="A6226">
        <v>12440</v>
      </c>
      <c r="B6226">
        <v>-6</v>
      </c>
      <c r="C6226">
        <v>-19</v>
      </c>
      <c r="D6226">
        <v>0</v>
      </c>
      <c r="E6226">
        <v>-1</v>
      </c>
      <c r="F6226">
        <v>-1</v>
      </c>
      <c r="G6226">
        <v>0</v>
      </c>
      <c r="H6226" s="2">
        <f>H6225+$H$2*(Table1[[#This Row],[debug'[0']]]-H6225)</f>
        <v>-3.0205841708080854</v>
      </c>
    </row>
    <row r="6227" spans="1:8" x14ac:dyDescent="0.25">
      <c r="A6227">
        <v>12442</v>
      </c>
      <c r="B6227">
        <v>-5</v>
      </c>
      <c r="C6227">
        <v>-18</v>
      </c>
      <c r="D6227">
        <v>-1</v>
      </c>
      <c r="E6227">
        <v>-2</v>
      </c>
      <c r="F6227">
        <v>-2</v>
      </c>
      <c r="G6227">
        <v>0</v>
      </c>
      <c r="H6227" s="2">
        <f>H6226+$H$2*(Table1[[#This Row],[debug'[0']]]-H6226)</f>
        <v>-3.2071397176297456</v>
      </c>
    </row>
    <row r="6228" spans="1:8" x14ac:dyDescent="0.25">
      <c r="A6228">
        <v>12444</v>
      </c>
      <c r="B6228">
        <v>-4</v>
      </c>
      <c r="C6228">
        <v>-9</v>
      </c>
      <c r="D6228">
        <v>-1</v>
      </c>
      <c r="E6228">
        <v>-2</v>
      </c>
      <c r="F6228">
        <v>-2</v>
      </c>
      <c r="G6228">
        <v>0</v>
      </c>
      <c r="H6228" s="2">
        <f>H6227+$H$2*(Table1[[#This Row],[debug'[0']]]-H6227)</f>
        <v>-3.281865038782271</v>
      </c>
    </row>
    <row r="6229" spans="1:8" x14ac:dyDescent="0.25">
      <c r="A6229">
        <v>12446</v>
      </c>
      <c r="B6229">
        <v>-2</v>
      </c>
      <c r="C6229">
        <v>-3</v>
      </c>
      <c r="D6229">
        <v>-2</v>
      </c>
      <c r="E6229">
        <v>-2</v>
      </c>
      <c r="F6229">
        <v>-2</v>
      </c>
      <c r="G6229">
        <v>0</v>
      </c>
      <c r="H6229" s="2">
        <f>H6228+$H$2*(Table1[[#This Row],[debug'[0']]]-H6228)</f>
        <v>-3.1610521051203118</v>
      </c>
    </row>
    <row r="6230" spans="1:8" x14ac:dyDescent="0.25">
      <c r="A6230">
        <v>12448</v>
      </c>
      <c r="B6230">
        <v>0</v>
      </c>
      <c r="C6230">
        <v>6</v>
      </c>
      <c r="D6230">
        <v>-2</v>
      </c>
      <c r="E6230">
        <v>-2</v>
      </c>
      <c r="F6230">
        <v>-2</v>
      </c>
      <c r="G6230">
        <v>0</v>
      </c>
      <c r="H6230" s="2">
        <f>H6229+$H$2*(Table1[[#This Row],[debug'[0']]]-H6229)</f>
        <v>-2.8631299629884963</v>
      </c>
    </row>
    <row r="6231" spans="1:8" x14ac:dyDescent="0.25">
      <c r="A6231">
        <v>12450</v>
      </c>
      <c r="B6231">
        <v>4</v>
      </c>
      <c r="C6231">
        <v>13</v>
      </c>
      <c r="D6231">
        <v>-2</v>
      </c>
      <c r="E6231">
        <v>-2</v>
      </c>
      <c r="F6231">
        <v>-1</v>
      </c>
      <c r="G6231">
        <v>0</v>
      </c>
      <c r="H6231" s="2">
        <f>H6230+$H$2*(Table1[[#This Row],[debug'[0']]]-H6230)</f>
        <v>-2.2162952028177969</v>
      </c>
    </row>
    <row r="6232" spans="1:8" x14ac:dyDescent="0.25">
      <c r="A6232">
        <v>12452</v>
      </c>
      <c r="B6232">
        <v>5</v>
      </c>
      <c r="C6232">
        <v>20</v>
      </c>
      <c r="D6232">
        <v>-1</v>
      </c>
      <c r="E6232">
        <v>-2</v>
      </c>
      <c r="F6232">
        <v>-1</v>
      </c>
      <c r="G6232">
        <v>0</v>
      </c>
      <c r="H6232" s="2">
        <f>H6231+$H$2*(Table1[[#This Row],[debug'[0']]]-H6231)</f>
        <v>-1.5361754029585672</v>
      </c>
    </row>
    <row r="6233" spans="1:8" x14ac:dyDescent="0.25">
      <c r="A6233">
        <v>12454</v>
      </c>
      <c r="B6233">
        <v>7</v>
      </c>
      <c r="C6233">
        <v>24</v>
      </c>
      <c r="D6233">
        <v>2</v>
      </c>
      <c r="E6233">
        <v>-1</v>
      </c>
      <c r="F6233">
        <v>-1</v>
      </c>
      <c r="G6233">
        <v>1</v>
      </c>
      <c r="H6233" s="2">
        <f>H6232+$H$2*(Table1[[#This Row],[debug'[0']]]-H6232)</f>
        <v>-0.73165982488791148</v>
      </c>
    </row>
    <row r="6234" spans="1:8" x14ac:dyDescent="0.25">
      <c r="A6234">
        <v>12456</v>
      </c>
      <c r="B6234">
        <v>7</v>
      </c>
      <c r="C6234">
        <v>24</v>
      </c>
      <c r="D6234">
        <v>3</v>
      </c>
      <c r="E6234">
        <v>-1</v>
      </c>
      <c r="F6234">
        <v>-2</v>
      </c>
      <c r="G6234">
        <v>1</v>
      </c>
      <c r="H6234" s="2">
        <f>H6233+$H$2*(Table1[[#This Row],[debug'[0']]]-H6233)</f>
        <v>-2.968053710215246E-3</v>
      </c>
    </row>
    <row r="6235" spans="1:8" x14ac:dyDescent="0.25">
      <c r="A6235">
        <v>12458</v>
      </c>
      <c r="B6235">
        <v>4</v>
      </c>
      <c r="C6235">
        <v>22</v>
      </c>
      <c r="D6235">
        <v>6</v>
      </c>
      <c r="E6235">
        <v>-2</v>
      </c>
      <c r="F6235">
        <v>-2</v>
      </c>
      <c r="G6235">
        <v>1</v>
      </c>
      <c r="H6235" s="2">
        <f>H6234+$H$2*(Table1[[#This Row],[debug'[0']]]-H6234)</f>
        <v>0.37430279719250403</v>
      </c>
    </row>
    <row r="6236" spans="1:8" x14ac:dyDescent="0.25">
      <c r="A6236">
        <v>12460</v>
      </c>
      <c r="B6236">
        <v>2</v>
      </c>
      <c r="C6236">
        <v>11</v>
      </c>
      <c r="D6236">
        <v>8</v>
      </c>
      <c r="E6236">
        <v>-2</v>
      </c>
      <c r="F6236">
        <v>-2</v>
      </c>
      <c r="G6236">
        <v>1</v>
      </c>
      <c r="H6236" s="2">
        <f>H6235+$H$2*(Table1[[#This Row],[debug'[0']]]-H6235)</f>
        <v>0.52752114887154922</v>
      </c>
    </row>
    <row r="6237" spans="1:8" x14ac:dyDescent="0.25">
      <c r="A6237">
        <v>12462</v>
      </c>
      <c r="B6237">
        <v>1</v>
      </c>
      <c r="C6237">
        <v>8</v>
      </c>
      <c r="D6237">
        <v>8</v>
      </c>
      <c r="E6237">
        <v>-2</v>
      </c>
      <c r="F6237">
        <v>-2</v>
      </c>
      <c r="G6237">
        <v>1</v>
      </c>
      <c r="H6237" s="2">
        <f>H6236+$H$2*(Table1[[#This Row],[debug'[0']]]-H6236)</f>
        <v>0.57205123150199977</v>
      </c>
    </row>
    <row r="6238" spans="1:8" x14ac:dyDescent="0.25">
      <c r="A6238">
        <v>12464</v>
      </c>
      <c r="B6238">
        <v>-1</v>
      </c>
      <c r="C6238">
        <v>-5</v>
      </c>
      <c r="D6238">
        <v>9</v>
      </c>
      <c r="E6238">
        <v>-1</v>
      </c>
      <c r="F6238">
        <v>-2</v>
      </c>
      <c r="G6238">
        <v>1</v>
      </c>
      <c r="H6238" s="2">
        <f>H6237+$H$2*(Table1[[#This Row],[debug'[0']]]-H6237)</f>
        <v>0.42388889350339565</v>
      </c>
    </row>
    <row r="6239" spans="1:8" x14ac:dyDescent="0.25">
      <c r="A6239">
        <v>12466</v>
      </c>
      <c r="B6239">
        <v>-5</v>
      </c>
      <c r="C6239">
        <v>-12</v>
      </c>
      <c r="D6239">
        <v>9</v>
      </c>
      <c r="E6239">
        <v>-2</v>
      </c>
      <c r="F6239">
        <v>-1</v>
      </c>
      <c r="G6239">
        <v>1</v>
      </c>
      <c r="H6239" s="2">
        <f>H6238+$H$2*(Table1[[#This Row],[debug'[0']]]-H6238)</f>
        <v>-8.7300591548130524E-2</v>
      </c>
    </row>
    <row r="6240" spans="1:8" x14ac:dyDescent="0.25">
      <c r="A6240">
        <v>12468</v>
      </c>
      <c r="B6240">
        <v>-6</v>
      </c>
      <c r="C6240">
        <v>-19</v>
      </c>
      <c r="D6240">
        <v>8</v>
      </c>
      <c r="E6240">
        <v>-1</v>
      </c>
      <c r="F6240">
        <v>-1</v>
      </c>
      <c r="G6240">
        <v>1</v>
      </c>
      <c r="H6240" s="2">
        <f>H6239+$H$2*(Table1[[#This Row],[debug'[0']]]-H6239)</f>
        <v>-0.6445593822824438</v>
      </c>
    </row>
    <row r="6241" spans="1:8" x14ac:dyDescent="0.25">
      <c r="A6241">
        <v>12470</v>
      </c>
      <c r="B6241">
        <v>-7</v>
      </c>
      <c r="C6241">
        <v>-21</v>
      </c>
      <c r="D6241">
        <v>6</v>
      </c>
      <c r="E6241">
        <v>-1</v>
      </c>
      <c r="F6241">
        <v>-1</v>
      </c>
      <c r="G6241">
        <v>2</v>
      </c>
      <c r="H6241" s="2">
        <f>H6240+$H$2*(Table1[[#This Row],[debug'[0']]]-H6240)</f>
        <v>-1.2435455489308733</v>
      </c>
    </row>
    <row r="6242" spans="1:8" x14ac:dyDescent="0.25">
      <c r="A6242">
        <v>12472</v>
      </c>
      <c r="B6242">
        <v>-8</v>
      </c>
      <c r="C6242">
        <v>-23</v>
      </c>
      <c r="D6242">
        <v>3</v>
      </c>
      <c r="E6242">
        <v>-1</v>
      </c>
      <c r="F6242">
        <v>-1</v>
      </c>
      <c r="G6242">
        <v>2</v>
      </c>
      <c r="H6242" s="2">
        <f>H6241+$H$2*(Table1[[#This Row],[debug'[0']]]-H6241)</f>
        <v>-1.880326378964658</v>
      </c>
    </row>
    <row r="6243" spans="1:8" x14ac:dyDescent="0.25">
      <c r="A6243">
        <v>12474</v>
      </c>
      <c r="B6243">
        <v>-6</v>
      </c>
      <c r="C6243">
        <v>-23</v>
      </c>
      <c r="D6243">
        <v>2</v>
      </c>
      <c r="E6243">
        <v>-1</v>
      </c>
      <c r="F6243">
        <v>-1</v>
      </c>
      <c r="G6243">
        <v>2</v>
      </c>
      <c r="H6243" s="2">
        <f>H6242+$H$2*(Table1[[#This Row],[debug'[0']]]-H6242)</f>
        <v>-2.268596470455627</v>
      </c>
    </row>
    <row r="6244" spans="1:8" x14ac:dyDescent="0.25">
      <c r="A6244">
        <v>12476</v>
      </c>
      <c r="B6244">
        <v>-4</v>
      </c>
      <c r="C6244">
        <v>-20</v>
      </c>
      <c r="D6244">
        <v>0</v>
      </c>
      <c r="E6244">
        <v>-1</v>
      </c>
      <c r="F6244">
        <v>-1</v>
      </c>
      <c r="G6244">
        <v>2</v>
      </c>
      <c r="H6244" s="2">
        <f>H6243+$H$2*(Table1[[#This Row],[debug'[0']]]-H6243)</f>
        <v>-2.4317774087201083</v>
      </c>
    </row>
    <row r="6245" spans="1:8" x14ac:dyDescent="0.25">
      <c r="A6245">
        <v>12478</v>
      </c>
      <c r="B6245">
        <v>-4</v>
      </c>
      <c r="C6245">
        <v>-18</v>
      </c>
      <c r="D6245">
        <v>-1</v>
      </c>
      <c r="E6245">
        <v>-1</v>
      </c>
      <c r="F6245">
        <v>-1</v>
      </c>
      <c r="G6245">
        <v>2</v>
      </c>
      <c r="H6245" s="2">
        <f>H6244+$H$2*(Table1[[#This Row],[debug'[0']]]-H6244)</f>
        <v>-2.5795789058788618</v>
      </c>
    </row>
    <row r="6246" spans="1:8" x14ac:dyDescent="0.25">
      <c r="A6246">
        <v>12480</v>
      </c>
      <c r="B6246">
        <v>-3</v>
      </c>
      <c r="C6246">
        <v>-8</v>
      </c>
      <c r="D6246">
        <v>-4</v>
      </c>
      <c r="E6246">
        <v>-1</v>
      </c>
      <c r="F6246">
        <v>-1</v>
      </c>
      <c r="G6246">
        <v>2</v>
      </c>
      <c r="H6246" s="2">
        <f>H6245+$H$2*(Table1[[#This Row],[debug'[0']]]-H6245)</f>
        <v>-2.6192026605000165</v>
      </c>
    </row>
    <row r="6247" spans="1:8" x14ac:dyDescent="0.25">
      <c r="A6247">
        <v>12482</v>
      </c>
      <c r="B6247">
        <v>-3</v>
      </c>
      <c r="C6247">
        <v>1</v>
      </c>
      <c r="D6247">
        <v>-5</v>
      </c>
      <c r="E6247">
        <v>-1</v>
      </c>
      <c r="F6247">
        <v>-1</v>
      </c>
      <c r="G6247">
        <v>2</v>
      </c>
      <c r="H6247" s="2">
        <f>H6246+$H$2*(Table1[[#This Row],[debug'[0']]]-H6246)</f>
        <v>-2.655091964228407</v>
      </c>
    </row>
    <row r="6248" spans="1:8" x14ac:dyDescent="0.25">
      <c r="A6248">
        <v>12484</v>
      </c>
      <c r="B6248">
        <v>0</v>
      </c>
      <c r="C6248">
        <v>10</v>
      </c>
      <c r="D6248">
        <v>-5</v>
      </c>
      <c r="E6248">
        <v>-1</v>
      </c>
      <c r="F6248">
        <v>-1</v>
      </c>
      <c r="G6248">
        <v>2</v>
      </c>
      <c r="H6248" s="2">
        <f>H6247+$H$2*(Table1[[#This Row],[debug'[0']]]-H6247)</f>
        <v>-2.4048554419456494</v>
      </c>
    </row>
    <row r="6249" spans="1:8" x14ac:dyDescent="0.25">
      <c r="A6249">
        <v>12486</v>
      </c>
      <c r="B6249">
        <v>2</v>
      </c>
      <c r="C6249">
        <v>18</v>
      </c>
      <c r="D6249">
        <v>-4</v>
      </c>
      <c r="E6249">
        <v>-1</v>
      </c>
      <c r="F6249">
        <v>-1</v>
      </c>
      <c r="G6249">
        <v>2</v>
      </c>
      <c r="H6249" s="2">
        <f>H6248+$H$2*(Table1[[#This Row],[debug'[0']]]-H6248)</f>
        <v>-1.9897075970494051</v>
      </c>
    </row>
    <row r="6250" spans="1:8" x14ac:dyDescent="0.25">
      <c r="A6250">
        <v>12488</v>
      </c>
      <c r="B6250">
        <v>5</v>
      </c>
      <c r="C6250">
        <v>25</v>
      </c>
      <c r="D6250">
        <v>-3</v>
      </c>
      <c r="E6250">
        <v>-1</v>
      </c>
      <c r="F6250">
        <v>-1</v>
      </c>
      <c r="G6250">
        <v>2</v>
      </c>
      <c r="H6250" s="2">
        <f>H6249+$H$2*(Table1[[#This Row],[debug'[0']]]-H6249)</f>
        <v>-1.33094317592047</v>
      </c>
    </row>
    <row r="6251" spans="1:8" x14ac:dyDescent="0.25">
      <c r="A6251">
        <v>12490</v>
      </c>
      <c r="B6251">
        <v>8</v>
      </c>
      <c r="C6251">
        <v>30</v>
      </c>
      <c r="D6251">
        <v>0</v>
      </c>
      <c r="E6251">
        <v>-1</v>
      </c>
      <c r="F6251">
        <v>-1</v>
      </c>
      <c r="G6251">
        <v>2</v>
      </c>
      <c r="H6251" s="2">
        <f>H6250+$H$2*(Table1[[#This Row],[debug'[0']]]-H6250)</f>
        <v>-0.45152249994440308</v>
      </c>
    </row>
    <row r="6252" spans="1:8" x14ac:dyDescent="0.25">
      <c r="A6252">
        <v>12492</v>
      </c>
      <c r="B6252">
        <v>8</v>
      </c>
      <c r="C6252">
        <v>29</v>
      </c>
      <c r="D6252">
        <v>3</v>
      </c>
      <c r="E6252">
        <v>-1</v>
      </c>
      <c r="F6252">
        <v>-1</v>
      </c>
      <c r="G6252">
        <v>2</v>
      </c>
      <c r="H6252" s="2">
        <f>H6251+$H$2*(Table1[[#This Row],[debug'[0']]]-H6251)</f>
        <v>0.3450147299798223</v>
      </c>
    </row>
    <row r="6253" spans="1:8" x14ac:dyDescent="0.25">
      <c r="A6253">
        <v>12494</v>
      </c>
      <c r="B6253">
        <v>6</v>
      </c>
      <c r="C6253">
        <v>24</v>
      </c>
      <c r="D6253">
        <v>7</v>
      </c>
      <c r="E6253">
        <v>-1</v>
      </c>
      <c r="F6253">
        <v>-1</v>
      </c>
      <c r="G6253">
        <v>3</v>
      </c>
      <c r="H6253" s="2">
        <f>H6252+$H$2*(Table1[[#This Row],[debug'[0']]]-H6252)</f>
        <v>0.87798453539343879</v>
      </c>
    </row>
    <row r="6254" spans="1:8" x14ac:dyDescent="0.25">
      <c r="A6254">
        <v>12496</v>
      </c>
      <c r="B6254">
        <v>2</v>
      </c>
      <c r="C6254">
        <v>15</v>
      </c>
      <c r="D6254">
        <v>9</v>
      </c>
      <c r="E6254">
        <v>-1</v>
      </c>
      <c r="F6254">
        <v>-1</v>
      </c>
      <c r="G6254">
        <v>3</v>
      </c>
      <c r="H6254" s="2">
        <f>H6253+$H$2*(Table1[[#This Row],[debug'[0']]]-H6253)</f>
        <v>0.98373200161810215</v>
      </c>
    </row>
    <row r="6255" spans="1:8" x14ac:dyDescent="0.25">
      <c r="A6255">
        <v>12498</v>
      </c>
      <c r="B6255">
        <v>2</v>
      </c>
      <c r="C6255">
        <v>6</v>
      </c>
      <c r="D6255">
        <v>9</v>
      </c>
      <c r="E6255">
        <v>-1</v>
      </c>
      <c r="F6255">
        <v>-1</v>
      </c>
      <c r="G6255">
        <v>2</v>
      </c>
      <c r="H6255" s="2">
        <f>H6254+$H$2*(Table1[[#This Row],[debug'[0']]]-H6254)</f>
        <v>1.0795130039519514</v>
      </c>
    </row>
    <row r="6256" spans="1:8" x14ac:dyDescent="0.25">
      <c r="A6256">
        <v>12500</v>
      </c>
      <c r="B6256">
        <v>0</v>
      </c>
      <c r="C6256">
        <v>-7</v>
      </c>
      <c r="D6256">
        <v>9</v>
      </c>
      <c r="E6256">
        <v>-1</v>
      </c>
      <c r="F6256">
        <v>-1</v>
      </c>
      <c r="G6256">
        <v>2</v>
      </c>
      <c r="H6256" s="2">
        <f>H6255+$H$2*(Table1[[#This Row],[debug'[0']]]-H6255)</f>
        <v>0.97777130027184844</v>
      </c>
    </row>
    <row r="6257" spans="1:8" x14ac:dyDescent="0.25">
      <c r="A6257">
        <v>12502</v>
      </c>
      <c r="B6257">
        <v>0</v>
      </c>
      <c r="C6257">
        <v>-14</v>
      </c>
      <c r="D6257">
        <v>9</v>
      </c>
      <c r="E6257">
        <v>-1</v>
      </c>
      <c r="F6257">
        <v>0</v>
      </c>
      <c r="G6257">
        <v>2</v>
      </c>
      <c r="H6257" s="2">
        <f>H6256+$H$2*(Table1[[#This Row],[debug'[0']]]-H6256)</f>
        <v>0.88561852625709903</v>
      </c>
    </row>
    <row r="6258" spans="1:8" x14ac:dyDescent="0.25">
      <c r="A6258">
        <v>12504</v>
      </c>
      <c r="B6258">
        <v>-2</v>
      </c>
      <c r="C6258">
        <v>-21</v>
      </c>
      <c r="D6258">
        <v>8</v>
      </c>
      <c r="E6258">
        <v>-1</v>
      </c>
      <c r="F6258">
        <v>0</v>
      </c>
      <c r="G6258">
        <v>2</v>
      </c>
      <c r="H6258" s="2">
        <f>H6257+$H$2*(Table1[[#This Row],[debug'[0']]]-H6257)</f>
        <v>0.61365538736254177</v>
      </c>
    </row>
    <row r="6259" spans="1:8" x14ac:dyDescent="0.25">
      <c r="A6259">
        <v>12506</v>
      </c>
      <c r="B6259">
        <v>-3</v>
      </c>
      <c r="C6259">
        <v>-23</v>
      </c>
      <c r="D6259">
        <v>6</v>
      </c>
      <c r="E6259">
        <v>-1</v>
      </c>
      <c r="F6259">
        <v>0</v>
      </c>
      <c r="G6259">
        <v>2</v>
      </c>
      <c r="H6259" s="2">
        <f>H6258+$H$2*(Table1[[#This Row],[debug'[0']]]-H6258)</f>
        <v>0.27307639083624163</v>
      </c>
    </row>
    <row r="6260" spans="1:8" x14ac:dyDescent="0.25">
      <c r="A6260">
        <v>12508</v>
      </c>
      <c r="B6260">
        <v>-5</v>
      </c>
      <c r="C6260">
        <v>-25</v>
      </c>
      <c r="D6260">
        <v>1</v>
      </c>
      <c r="E6260">
        <v>-1</v>
      </c>
      <c r="F6260">
        <v>0</v>
      </c>
      <c r="G6260">
        <v>2</v>
      </c>
      <c r="H6260" s="2">
        <f>H6259+$H$2*(Table1[[#This Row],[debug'[0']]]-H6259)</f>
        <v>-0.22389935070182582</v>
      </c>
    </row>
    <row r="6261" spans="1:8" x14ac:dyDescent="0.25">
      <c r="A6261">
        <v>12510</v>
      </c>
      <c r="B6261">
        <v>-5</v>
      </c>
      <c r="C6261">
        <v>-24</v>
      </c>
      <c r="D6261">
        <v>-1</v>
      </c>
      <c r="E6261">
        <v>0</v>
      </c>
      <c r="F6261">
        <v>0</v>
      </c>
      <c r="G6261">
        <v>2</v>
      </c>
      <c r="H6261" s="2">
        <f>H6260+$H$2*(Table1[[#This Row],[debug'[0']]]-H6260)</f>
        <v>-0.67403623208104335</v>
      </c>
    </row>
    <row r="6262" spans="1:8" x14ac:dyDescent="0.25">
      <c r="A6262">
        <v>12512</v>
      </c>
      <c r="B6262">
        <v>-5</v>
      </c>
      <c r="C6262">
        <v>-20</v>
      </c>
      <c r="D6262">
        <v>-3</v>
      </c>
      <c r="E6262">
        <v>0</v>
      </c>
      <c r="F6262">
        <v>0</v>
      </c>
      <c r="G6262">
        <v>2</v>
      </c>
      <c r="H6262" s="2">
        <f>H6261+$H$2*(Table1[[#This Row],[debug'[0']]]-H6261)</f>
        <v>-1.0817487118707378</v>
      </c>
    </row>
    <row r="6263" spans="1:8" x14ac:dyDescent="0.25">
      <c r="A6263">
        <v>12514</v>
      </c>
      <c r="B6263">
        <v>-5</v>
      </c>
      <c r="C6263">
        <v>-17</v>
      </c>
      <c r="D6263">
        <v>-5</v>
      </c>
      <c r="E6263">
        <v>0</v>
      </c>
      <c r="F6263">
        <v>0</v>
      </c>
      <c r="G6263">
        <v>2</v>
      </c>
      <c r="H6263" s="2">
        <f>H6262+$H$2*(Table1[[#This Row],[debug'[0']]]-H6262)</f>
        <v>-1.4510351957219068</v>
      </c>
    </row>
    <row r="6264" spans="1:8" x14ac:dyDescent="0.25">
      <c r="A6264">
        <v>12516</v>
      </c>
      <c r="B6264">
        <v>-1</v>
      </c>
      <c r="C6264">
        <v>-4</v>
      </c>
      <c r="D6264">
        <v>-7</v>
      </c>
      <c r="E6264">
        <v>0</v>
      </c>
      <c r="F6264">
        <v>0</v>
      </c>
      <c r="G6264">
        <v>2</v>
      </c>
      <c r="H6264" s="2">
        <f>H6263+$H$2*(Table1[[#This Row],[debug'[0']]]-H6263)</f>
        <v>-1.4085261300001954</v>
      </c>
    </row>
    <row r="6265" spans="1:8" x14ac:dyDescent="0.25">
      <c r="A6265">
        <v>12518</v>
      </c>
      <c r="B6265">
        <v>1</v>
      </c>
      <c r="C6265">
        <v>6</v>
      </c>
      <c r="D6265">
        <v>-7</v>
      </c>
      <c r="E6265">
        <v>0</v>
      </c>
      <c r="F6265">
        <v>0</v>
      </c>
      <c r="G6265">
        <v>2</v>
      </c>
      <c r="H6265" s="2">
        <f>H6264+$H$2*(Table1[[#This Row],[debug'[0']]]-H6264)</f>
        <v>-1.1815278901205652</v>
      </c>
    </row>
    <row r="6266" spans="1:8" x14ac:dyDescent="0.25">
      <c r="A6266">
        <v>12520</v>
      </c>
      <c r="B6266">
        <v>2</v>
      </c>
      <c r="C6266">
        <v>14</v>
      </c>
      <c r="D6266">
        <v>-7</v>
      </c>
      <c r="E6266">
        <v>0</v>
      </c>
      <c r="F6266">
        <v>0</v>
      </c>
      <c r="G6266">
        <v>2</v>
      </c>
      <c r="H6266" s="2">
        <f>H6265+$H$2*(Table1[[#This Row],[debug'[0']]]-H6265)</f>
        <v>-0.8816759507167512</v>
      </c>
    </row>
    <row r="6267" spans="1:8" x14ac:dyDescent="0.25">
      <c r="A6267">
        <v>12522</v>
      </c>
      <c r="B6267">
        <v>4</v>
      </c>
      <c r="C6267">
        <v>24</v>
      </c>
      <c r="D6267">
        <v>-6</v>
      </c>
      <c r="E6267">
        <v>0</v>
      </c>
      <c r="F6267">
        <v>1</v>
      </c>
      <c r="G6267">
        <v>2</v>
      </c>
      <c r="H6267" s="2">
        <f>H6266+$H$2*(Table1[[#This Row],[debug'[0']]]-H6266)</f>
        <v>-0.42158883159741978</v>
      </c>
    </row>
    <row r="6268" spans="1:8" x14ac:dyDescent="0.25">
      <c r="A6268">
        <v>12524</v>
      </c>
      <c r="B6268">
        <v>5</v>
      </c>
      <c r="C6268">
        <v>30</v>
      </c>
      <c r="D6268">
        <v>-5</v>
      </c>
      <c r="E6268">
        <v>0</v>
      </c>
      <c r="F6268">
        <v>1</v>
      </c>
      <c r="G6268">
        <v>2</v>
      </c>
      <c r="H6268" s="2">
        <f>H6267+$H$2*(Table1[[#This Row],[debug'[0']]]-H6267)</f>
        <v>8.938387772650791E-2</v>
      </c>
    </row>
    <row r="6269" spans="1:8" x14ac:dyDescent="0.25">
      <c r="A6269">
        <v>12526</v>
      </c>
      <c r="B6269">
        <v>6</v>
      </c>
      <c r="C6269">
        <v>34</v>
      </c>
      <c r="D6269">
        <v>1</v>
      </c>
      <c r="E6269">
        <v>0</v>
      </c>
      <c r="F6269">
        <v>1</v>
      </c>
      <c r="G6269">
        <v>2</v>
      </c>
      <c r="H6269" s="2">
        <f>H6268+$H$2*(Table1[[#This Row],[debug'[0']]]-H6268)</f>
        <v>0.6464463233642217</v>
      </c>
    </row>
    <row r="6270" spans="1:8" x14ac:dyDescent="0.25">
      <c r="A6270">
        <v>12528</v>
      </c>
      <c r="B6270">
        <v>7</v>
      </c>
      <c r="C6270">
        <v>32</v>
      </c>
      <c r="D6270">
        <v>3</v>
      </c>
      <c r="E6270">
        <v>0</v>
      </c>
      <c r="F6270">
        <v>1</v>
      </c>
      <c r="G6270">
        <v>2</v>
      </c>
      <c r="H6270" s="2">
        <f>H6269+$H$2*(Table1[[#This Row],[debug'[0']]]-H6269)</f>
        <v>1.2452546500054431</v>
      </c>
    </row>
    <row r="6271" spans="1:8" x14ac:dyDescent="0.25">
      <c r="A6271">
        <v>12530</v>
      </c>
      <c r="B6271">
        <v>6</v>
      </c>
      <c r="C6271">
        <v>25</v>
      </c>
      <c r="D6271">
        <v>8</v>
      </c>
      <c r="E6271">
        <v>0</v>
      </c>
      <c r="F6271">
        <v>1</v>
      </c>
      <c r="G6271">
        <v>2</v>
      </c>
      <c r="H6271" s="2">
        <f>H6270+$H$2*(Table1[[#This Row],[debug'[0']]]-H6270)</f>
        <v>1.6933788418424369</v>
      </c>
    </row>
    <row r="6272" spans="1:8" x14ac:dyDescent="0.25">
      <c r="A6272">
        <v>12532</v>
      </c>
      <c r="B6272">
        <v>5</v>
      </c>
      <c r="C6272">
        <v>18</v>
      </c>
      <c r="D6272">
        <v>10</v>
      </c>
      <c r="E6272">
        <v>0</v>
      </c>
      <c r="F6272">
        <v>1</v>
      </c>
      <c r="G6272">
        <v>2</v>
      </c>
      <c r="H6272" s="2">
        <f>H6271+$H$2*(Table1[[#This Row],[debug'[0']]]-H6271)</f>
        <v>2.0050205440026083</v>
      </c>
    </row>
    <row r="6273" spans="1:8" x14ac:dyDescent="0.25">
      <c r="A6273">
        <v>12534</v>
      </c>
      <c r="B6273">
        <v>3</v>
      </c>
      <c r="C6273">
        <v>3</v>
      </c>
      <c r="D6273">
        <v>12</v>
      </c>
      <c r="E6273">
        <v>0</v>
      </c>
      <c r="F6273">
        <v>1</v>
      </c>
      <c r="G6273">
        <v>2</v>
      </c>
      <c r="H6273" s="2">
        <f>H6272+$H$2*(Table1[[#This Row],[debug'[0']]]-H6272)</f>
        <v>2.0987951484856335</v>
      </c>
    </row>
    <row r="6274" spans="1:8" x14ac:dyDescent="0.25">
      <c r="A6274">
        <v>12536</v>
      </c>
      <c r="B6274">
        <v>3</v>
      </c>
      <c r="C6274">
        <v>-6</v>
      </c>
      <c r="D6274">
        <v>12</v>
      </c>
      <c r="E6274">
        <v>1</v>
      </c>
      <c r="F6274">
        <v>1</v>
      </c>
      <c r="G6274">
        <v>2</v>
      </c>
      <c r="H6274" s="2">
        <f>H6273+$H$2*(Table1[[#This Row],[debug'[0']]]-H6273)</f>
        <v>2.1837317047125437</v>
      </c>
    </row>
    <row r="6275" spans="1:8" x14ac:dyDescent="0.25">
      <c r="A6275">
        <v>12538</v>
      </c>
      <c r="B6275">
        <v>3</v>
      </c>
      <c r="C6275">
        <v>-15</v>
      </c>
      <c r="D6275">
        <v>11</v>
      </c>
      <c r="E6275">
        <v>1</v>
      </c>
      <c r="F6275">
        <v>1</v>
      </c>
      <c r="G6275">
        <v>1</v>
      </c>
      <c r="H6275" s="2">
        <f>H6274+$H$2*(Table1[[#This Row],[debug'[0']]]-H6274)</f>
        <v>2.260663179107544</v>
      </c>
    </row>
    <row r="6276" spans="1:8" x14ac:dyDescent="0.25">
      <c r="A6276">
        <v>12540</v>
      </c>
      <c r="B6276">
        <v>1</v>
      </c>
      <c r="C6276">
        <v>-24</v>
      </c>
      <c r="D6276">
        <v>8</v>
      </c>
      <c r="E6276">
        <v>1</v>
      </c>
      <c r="F6276">
        <v>1</v>
      </c>
      <c r="G6276">
        <v>1</v>
      </c>
      <c r="H6276" s="2">
        <f>H6275+$H$2*(Table1[[#This Row],[debug'[0']]]-H6275)</f>
        <v>2.1418484736434817</v>
      </c>
    </row>
    <row r="6277" spans="1:8" x14ac:dyDescent="0.25">
      <c r="A6277">
        <v>12542</v>
      </c>
      <c r="B6277">
        <v>1</v>
      </c>
      <c r="C6277">
        <v>-26</v>
      </c>
      <c r="D6277">
        <v>7</v>
      </c>
      <c r="E6277">
        <v>1</v>
      </c>
      <c r="F6277">
        <v>1</v>
      </c>
      <c r="G6277">
        <v>2</v>
      </c>
      <c r="H6277" s="2">
        <f>H6276+$H$2*(Table1[[#This Row],[debug'[0']]]-H6276)</f>
        <v>2.0342317903541494</v>
      </c>
    </row>
    <row r="6278" spans="1:8" x14ac:dyDescent="0.25">
      <c r="A6278">
        <v>12544</v>
      </c>
      <c r="B6278">
        <v>-1</v>
      </c>
      <c r="C6278">
        <v>-28</v>
      </c>
      <c r="D6278">
        <v>2</v>
      </c>
      <c r="E6278">
        <v>1</v>
      </c>
      <c r="F6278">
        <v>1</v>
      </c>
      <c r="G6278">
        <v>2</v>
      </c>
      <c r="H6278" s="2">
        <f>H6277+$H$2*(Table1[[#This Row],[debug'[0']]]-H6277)</f>
        <v>1.7482621812981933</v>
      </c>
    </row>
    <row r="6279" spans="1:8" x14ac:dyDescent="0.25">
      <c r="A6279">
        <v>12546</v>
      </c>
      <c r="B6279">
        <v>-1</v>
      </c>
      <c r="C6279">
        <v>-26</v>
      </c>
      <c r="D6279">
        <v>-1</v>
      </c>
      <c r="E6279">
        <v>1</v>
      </c>
      <c r="F6279">
        <v>1</v>
      </c>
      <c r="G6279">
        <v>2</v>
      </c>
      <c r="H6279" s="2">
        <f>H6278+$H$2*(Table1[[#This Row],[debug'[0']]]-H6278)</f>
        <v>1.4892445729310415</v>
      </c>
    </row>
    <row r="6280" spans="1:8" x14ac:dyDescent="0.25">
      <c r="A6280">
        <v>12548</v>
      </c>
      <c r="B6280">
        <v>-2</v>
      </c>
      <c r="C6280">
        <v>-20</v>
      </c>
      <c r="D6280">
        <v>-4</v>
      </c>
      <c r="E6280">
        <v>1</v>
      </c>
      <c r="F6280">
        <v>1</v>
      </c>
      <c r="G6280">
        <v>2</v>
      </c>
      <c r="H6280" s="2">
        <f>H6279+$H$2*(Table1[[#This Row],[debug'[0']]]-H6279)</f>
        <v>1.1603910194240949</v>
      </c>
    </row>
    <row r="6281" spans="1:8" x14ac:dyDescent="0.25">
      <c r="A6281">
        <v>12550</v>
      </c>
      <c r="B6281">
        <v>-1</v>
      </c>
      <c r="C6281">
        <v>-10</v>
      </c>
      <c r="D6281">
        <v>-7</v>
      </c>
      <c r="E6281">
        <v>1</v>
      </c>
      <c r="F6281">
        <v>1</v>
      </c>
      <c r="G6281">
        <v>2</v>
      </c>
      <c r="H6281" s="2">
        <f>H6280+$H$2*(Table1[[#This Row],[debug'[0']]]-H6280)</f>
        <v>0.95677896275897201</v>
      </c>
    </row>
    <row r="6282" spans="1:8" x14ac:dyDescent="0.25">
      <c r="A6282">
        <v>12552</v>
      </c>
      <c r="B6282">
        <v>-2</v>
      </c>
      <c r="C6282">
        <v>2</v>
      </c>
      <c r="D6282">
        <v>-9</v>
      </c>
      <c r="E6282">
        <v>1</v>
      </c>
      <c r="F6282">
        <v>2</v>
      </c>
      <c r="G6282">
        <v>2</v>
      </c>
      <c r="H6282" s="2">
        <f>H6281+$H$2*(Table1[[#This Row],[debug'[0']]]-H6281)</f>
        <v>0.6781091107281989</v>
      </c>
    </row>
    <row r="6283" spans="1:8" x14ac:dyDescent="0.25">
      <c r="A6283">
        <v>12554</v>
      </c>
      <c r="B6283">
        <v>1</v>
      </c>
      <c r="C6283">
        <v>12</v>
      </c>
      <c r="D6283">
        <v>-10</v>
      </c>
      <c r="E6283">
        <v>2</v>
      </c>
      <c r="F6283">
        <v>2</v>
      </c>
      <c r="G6283">
        <v>2</v>
      </c>
      <c r="H6283" s="2">
        <f>H6282+$H$2*(Table1[[#This Row],[debug'[0']]]-H6282)</f>
        <v>0.7084466123180122</v>
      </c>
    </row>
    <row r="6284" spans="1:8" x14ac:dyDescent="0.25">
      <c r="A6284">
        <v>12556</v>
      </c>
      <c r="B6284">
        <v>1</v>
      </c>
      <c r="C6284">
        <v>21</v>
      </c>
      <c r="D6284">
        <v>-10</v>
      </c>
      <c r="E6284">
        <v>2</v>
      </c>
      <c r="F6284">
        <v>2</v>
      </c>
      <c r="G6284">
        <v>1</v>
      </c>
      <c r="H6284" s="2">
        <f>H6283+$H$2*(Table1[[#This Row],[debug'[0']]]-H6283)</f>
        <v>0.73592487174414067</v>
      </c>
    </row>
    <row r="6285" spans="1:8" x14ac:dyDescent="0.25">
      <c r="A6285">
        <v>12558</v>
      </c>
      <c r="B6285">
        <v>3</v>
      </c>
      <c r="C6285">
        <v>29</v>
      </c>
      <c r="D6285">
        <v>-9</v>
      </c>
      <c r="E6285">
        <v>2</v>
      </c>
      <c r="F6285">
        <v>2</v>
      </c>
      <c r="G6285">
        <v>1</v>
      </c>
      <c r="H6285" s="2">
        <f>H6284+$H$2*(Table1[[#This Row],[debug'[0']]]-H6284)</f>
        <v>0.94930892544725998</v>
      </c>
    </row>
    <row r="6286" spans="1:8" x14ac:dyDescent="0.25">
      <c r="A6286">
        <v>12560</v>
      </c>
      <c r="B6286">
        <v>3</v>
      </c>
      <c r="C6286">
        <v>33</v>
      </c>
      <c r="D6286">
        <v>-7</v>
      </c>
      <c r="E6286">
        <v>2</v>
      </c>
      <c r="F6286">
        <v>2</v>
      </c>
      <c r="G6286">
        <v>1</v>
      </c>
      <c r="H6286" s="2">
        <f>H6285+$H$2*(Table1[[#This Row],[debug'[0']]]-H6285)</f>
        <v>1.1425820058851714</v>
      </c>
    </row>
    <row r="6287" spans="1:8" x14ac:dyDescent="0.25">
      <c r="A6287">
        <v>12562</v>
      </c>
      <c r="B6287">
        <v>4</v>
      </c>
      <c r="C6287">
        <v>35</v>
      </c>
      <c r="D6287">
        <v>-4</v>
      </c>
      <c r="E6287">
        <v>2</v>
      </c>
      <c r="F6287">
        <v>2</v>
      </c>
      <c r="G6287">
        <v>1</v>
      </c>
      <c r="H6287" s="2">
        <f>H6286+$H$2*(Table1[[#This Row],[debug'[0']]]-H6286)</f>
        <v>1.4118873072415643</v>
      </c>
    </row>
    <row r="6288" spans="1:8" x14ac:dyDescent="0.25">
      <c r="A6288">
        <v>12564</v>
      </c>
      <c r="B6288">
        <v>6</v>
      </c>
      <c r="C6288">
        <v>32</v>
      </c>
      <c r="D6288">
        <v>2</v>
      </c>
      <c r="E6288">
        <v>2</v>
      </c>
      <c r="F6288">
        <v>2</v>
      </c>
      <c r="G6288">
        <v>1</v>
      </c>
      <c r="H6288" s="2">
        <f>H6287+$H$2*(Table1[[#This Row],[debug'[0']]]-H6287)</f>
        <v>1.844306741123924</v>
      </c>
    </row>
    <row r="6289" spans="1:8" x14ac:dyDescent="0.25">
      <c r="A6289">
        <v>12566</v>
      </c>
      <c r="B6289">
        <v>7</v>
      </c>
      <c r="C6289">
        <v>23</v>
      </c>
      <c r="D6289">
        <v>7</v>
      </c>
      <c r="E6289">
        <v>2</v>
      </c>
      <c r="F6289">
        <v>2</v>
      </c>
      <c r="G6289">
        <v>1</v>
      </c>
      <c r="H6289" s="2">
        <f>H6288+$H$2*(Table1[[#This Row],[debug'[0']]]-H6288)</f>
        <v>2.3302193831113489</v>
      </c>
    </row>
    <row r="6290" spans="1:8" x14ac:dyDescent="0.25">
      <c r="A6290">
        <v>12568</v>
      </c>
      <c r="B6290">
        <v>8</v>
      </c>
      <c r="C6290">
        <v>13</v>
      </c>
      <c r="D6290">
        <v>9</v>
      </c>
      <c r="E6290">
        <v>2</v>
      </c>
      <c r="F6290">
        <v>2</v>
      </c>
      <c r="G6290">
        <v>1</v>
      </c>
      <c r="H6290" s="2">
        <f>H6289+$H$2*(Table1[[#This Row],[debug'[0']]]-H6289)</f>
        <v>2.8645836171158447</v>
      </c>
    </row>
    <row r="6291" spans="1:8" x14ac:dyDescent="0.25">
      <c r="A6291">
        <v>12570</v>
      </c>
      <c r="B6291">
        <v>6</v>
      </c>
      <c r="C6291">
        <v>-3</v>
      </c>
      <c r="D6291">
        <v>12</v>
      </c>
      <c r="E6291">
        <v>2</v>
      </c>
      <c r="F6291">
        <v>2</v>
      </c>
      <c r="G6291">
        <v>1</v>
      </c>
      <c r="H6291" s="2">
        <f>H6290+$H$2*(Table1[[#This Row],[debug'[0']]]-H6290)</f>
        <v>3.1600896493482629</v>
      </c>
    </row>
    <row r="6292" spans="1:8" x14ac:dyDescent="0.25">
      <c r="A6292">
        <v>12572</v>
      </c>
      <c r="B6292">
        <v>7</v>
      </c>
      <c r="C6292">
        <v>-14</v>
      </c>
      <c r="D6292">
        <v>12</v>
      </c>
      <c r="E6292">
        <v>2</v>
      </c>
      <c r="F6292">
        <v>2</v>
      </c>
      <c r="G6292">
        <v>1</v>
      </c>
      <c r="H6292" s="2">
        <f>H6291+$H$2*(Table1[[#This Row],[debug'[0']]]-H6291)</f>
        <v>3.5219926737897902</v>
      </c>
    </row>
    <row r="6293" spans="1:8" x14ac:dyDescent="0.25">
      <c r="A6293">
        <v>12574</v>
      </c>
      <c r="B6293">
        <v>5</v>
      </c>
      <c r="C6293">
        <v>-21</v>
      </c>
      <c r="D6293">
        <v>12</v>
      </c>
      <c r="E6293">
        <v>2</v>
      </c>
      <c r="F6293">
        <v>2</v>
      </c>
      <c r="G6293">
        <v>1</v>
      </c>
      <c r="H6293" s="2">
        <f>H6292+$H$2*(Table1[[#This Row],[debug'[0']]]-H6292)</f>
        <v>3.6612915825290067</v>
      </c>
    </row>
    <row r="6294" spans="1:8" x14ac:dyDescent="0.25">
      <c r="A6294">
        <v>12576</v>
      </c>
      <c r="B6294">
        <v>5</v>
      </c>
      <c r="C6294">
        <v>-27</v>
      </c>
      <c r="D6294">
        <v>10</v>
      </c>
      <c r="E6294">
        <v>2</v>
      </c>
      <c r="F6294">
        <v>2</v>
      </c>
      <c r="G6294">
        <v>1</v>
      </c>
      <c r="H6294" s="2">
        <f>H6293+$H$2*(Table1[[#This Row],[debug'[0']]]-H6293)</f>
        <v>3.7874618784177772</v>
      </c>
    </row>
    <row r="6295" spans="1:8" x14ac:dyDescent="0.25">
      <c r="A6295">
        <v>12578</v>
      </c>
      <c r="B6295">
        <v>3</v>
      </c>
      <c r="C6295">
        <v>-29</v>
      </c>
      <c r="D6295">
        <v>6</v>
      </c>
      <c r="E6295">
        <v>2</v>
      </c>
      <c r="F6295">
        <v>2</v>
      </c>
      <c r="G6295">
        <v>1</v>
      </c>
      <c r="H6295" s="2">
        <f>H6294+$H$2*(Table1[[#This Row],[debug'[0']]]-H6294)</f>
        <v>3.7132453448511979</v>
      </c>
    </row>
    <row r="6296" spans="1:8" x14ac:dyDescent="0.25">
      <c r="A6296">
        <v>12580</v>
      </c>
      <c r="B6296">
        <v>4</v>
      </c>
      <c r="C6296">
        <v>-29</v>
      </c>
      <c r="D6296">
        <v>3</v>
      </c>
      <c r="E6296">
        <v>3</v>
      </c>
      <c r="F6296">
        <v>2</v>
      </c>
      <c r="G6296">
        <v>1</v>
      </c>
      <c r="H6296" s="2">
        <f>H6295+$H$2*(Table1[[#This Row],[debug'[0']]]-H6295)</f>
        <v>3.7402713343911427</v>
      </c>
    </row>
    <row r="6297" spans="1:8" x14ac:dyDescent="0.25">
      <c r="A6297">
        <v>12582</v>
      </c>
      <c r="B6297">
        <v>1</v>
      </c>
      <c r="C6297">
        <v>-25</v>
      </c>
      <c r="D6297">
        <v>-1</v>
      </c>
      <c r="E6297">
        <v>3</v>
      </c>
      <c r="F6297">
        <v>2</v>
      </c>
      <c r="G6297">
        <v>1</v>
      </c>
      <c r="H6297" s="2">
        <f>H6296+$H$2*(Table1[[#This Row],[debug'[0']]]-H6296)</f>
        <v>3.4820068456021653</v>
      </c>
    </row>
    <row r="6298" spans="1:8" x14ac:dyDescent="0.25">
      <c r="A6298">
        <v>12584</v>
      </c>
      <c r="B6298">
        <v>1</v>
      </c>
      <c r="C6298">
        <v>-14</v>
      </c>
      <c r="D6298">
        <v>-5</v>
      </c>
      <c r="E6298">
        <v>3</v>
      </c>
      <c r="F6298">
        <v>2</v>
      </c>
      <c r="G6298">
        <v>1</v>
      </c>
      <c r="H6298" s="2">
        <f>H6297+$H$2*(Table1[[#This Row],[debug'[0']]]-H6297)</f>
        <v>3.2480832114330651</v>
      </c>
    </row>
    <row r="6299" spans="1:8" x14ac:dyDescent="0.25">
      <c r="A6299">
        <v>12586</v>
      </c>
      <c r="B6299">
        <v>-1</v>
      </c>
      <c r="C6299">
        <v>-8</v>
      </c>
      <c r="D6299">
        <v>-6</v>
      </c>
      <c r="E6299">
        <v>3</v>
      </c>
      <c r="F6299">
        <v>2</v>
      </c>
      <c r="G6299">
        <v>1</v>
      </c>
      <c r="H6299" s="2">
        <f>H6298+$H$2*(Table1[[#This Row],[debug'[0']]]-H6298)</f>
        <v>2.8477108011667776</v>
      </c>
    </row>
    <row r="6300" spans="1:8" x14ac:dyDescent="0.25">
      <c r="A6300">
        <v>12588</v>
      </c>
      <c r="B6300">
        <v>-1</v>
      </c>
      <c r="C6300">
        <v>9</v>
      </c>
      <c r="D6300">
        <v>-10</v>
      </c>
      <c r="E6300">
        <v>3</v>
      </c>
      <c r="F6300">
        <v>2</v>
      </c>
      <c r="G6300">
        <v>1</v>
      </c>
      <c r="H6300" s="2">
        <f>H6299+$H$2*(Table1[[#This Row],[debug'[0']]]-H6299)</f>
        <v>2.4850726015842683</v>
      </c>
    </row>
    <row r="6301" spans="1:8" x14ac:dyDescent="0.25">
      <c r="A6301">
        <v>12590</v>
      </c>
      <c r="B6301">
        <v>-1</v>
      </c>
      <c r="C6301">
        <v>19</v>
      </c>
      <c r="D6301">
        <v>-11</v>
      </c>
      <c r="E6301">
        <v>3</v>
      </c>
      <c r="F6301">
        <v>2</v>
      </c>
      <c r="G6301">
        <v>1</v>
      </c>
      <c r="H6301" s="2">
        <f>H6300+$H$2*(Table1[[#This Row],[debug'[0']]]-H6300)</f>
        <v>2.1566122471133422</v>
      </c>
    </row>
    <row r="6302" spans="1:8" x14ac:dyDescent="0.25">
      <c r="A6302">
        <v>12592</v>
      </c>
      <c r="B6302">
        <v>1</v>
      </c>
      <c r="C6302">
        <v>28</v>
      </c>
      <c r="D6302">
        <v>-11</v>
      </c>
      <c r="E6302">
        <v>3</v>
      </c>
      <c r="F6302">
        <v>2</v>
      </c>
      <c r="G6302">
        <v>1</v>
      </c>
      <c r="H6302" s="2">
        <f>H6301+$H$2*(Table1[[#This Row],[debug'[0']]]-H6301)</f>
        <v>2.0476041109558443</v>
      </c>
    </row>
    <row r="6303" spans="1:8" x14ac:dyDescent="0.25">
      <c r="A6303">
        <v>12594</v>
      </c>
      <c r="B6303">
        <v>1</v>
      </c>
      <c r="C6303">
        <v>31</v>
      </c>
      <c r="D6303">
        <v>-10</v>
      </c>
      <c r="E6303">
        <v>3</v>
      </c>
      <c r="F6303">
        <v>2</v>
      </c>
      <c r="G6303">
        <v>1</v>
      </c>
      <c r="H6303" s="2">
        <f>H6302+$H$2*(Table1[[#This Row],[debug'[0']]]-H6302)</f>
        <v>1.948869749590364</v>
      </c>
    </row>
    <row r="6304" spans="1:8" x14ac:dyDescent="0.25">
      <c r="A6304">
        <v>12596</v>
      </c>
      <c r="B6304">
        <v>3</v>
      </c>
      <c r="C6304">
        <v>36</v>
      </c>
      <c r="D6304">
        <v>-5</v>
      </c>
      <c r="E6304">
        <v>3</v>
      </c>
      <c r="F6304">
        <v>2</v>
      </c>
      <c r="G6304">
        <v>1</v>
      </c>
      <c r="H6304" s="2">
        <f>H6303+$H$2*(Table1[[#This Row],[debug'[0']]]-H6303)</f>
        <v>2.0479364417699513</v>
      </c>
    </row>
    <row r="6305" spans="1:8" x14ac:dyDescent="0.25">
      <c r="A6305">
        <v>12598</v>
      </c>
      <c r="B6305">
        <v>3</v>
      </c>
      <c r="C6305">
        <v>36</v>
      </c>
      <c r="D6305">
        <v>-1</v>
      </c>
      <c r="E6305">
        <v>3</v>
      </c>
      <c r="F6305">
        <v>2</v>
      </c>
      <c r="G6305">
        <v>1</v>
      </c>
      <c r="H6305" s="2">
        <f>H6304+$H$2*(Table1[[#This Row],[debug'[0']]]-H6304)</f>
        <v>2.1376663181785336</v>
      </c>
    </row>
    <row r="6306" spans="1:8" x14ac:dyDescent="0.25">
      <c r="A6306">
        <v>12600</v>
      </c>
      <c r="B6306">
        <v>3</v>
      </c>
      <c r="C6306">
        <v>32</v>
      </c>
      <c r="D6306">
        <v>3</v>
      </c>
      <c r="E6306">
        <v>3</v>
      </c>
      <c r="F6306">
        <v>3</v>
      </c>
      <c r="G6306">
        <v>1</v>
      </c>
      <c r="H6306" s="2">
        <f>H6305+$H$2*(Table1[[#This Row],[debug'[0']]]-H6305)</f>
        <v>2.2189393529711343</v>
      </c>
    </row>
    <row r="6307" spans="1:8" x14ac:dyDescent="0.25">
      <c r="A6307">
        <v>12602</v>
      </c>
      <c r="B6307">
        <v>3</v>
      </c>
      <c r="C6307">
        <v>21</v>
      </c>
      <c r="D6307">
        <v>8</v>
      </c>
      <c r="E6307">
        <v>3</v>
      </c>
      <c r="F6307">
        <v>3</v>
      </c>
      <c r="G6307">
        <v>1</v>
      </c>
      <c r="H6307" s="2">
        <f>H6306+$H$2*(Table1[[#This Row],[debug'[0']]]-H6306)</f>
        <v>2.2925525846925536</v>
      </c>
    </row>
    <row r="6308" spans="1:8" x14ac:dyDescent="0.25">
      <c r="A6308">
        <v>12604</v>
      </c>
      <c r="B6308">
        <v>4</v>
      </c>
      <c r="C6308">
        <v>10</v>
      </c>
      <c r="D6308">
        <v>11</v>
      </c>
      <c r="E6308">
        <v>3</v>
      </c>
      <c r="F6308">
        <v>3</v>
      </c>
      <c r="G6308">
        <v>1</v>
      </c>
      <c r="H6308" s="2">
        <f>H6307+$H$2*(Table1[[#This Row],[debug'[0']]]-H6307)</f>
        <v>2.4534757123821764</v>
      </c>
    </row>
    <row r="6309" spans="1:8" x14ac:dyDescent="0.25">
      <c r="A6309">
        <v>12606</v>
      </c>
      <c r="B6309">
        <v>6</v>
      </c>
      <c r="C6309">
        <v>-1</v>
      </c>
      <c r="D6309">
        <v>14</v>
      </c>
      <c r="E6309">
        <v>3</v>
      </c>
      <c r="F6309">
        <v>3</v>
      </c>
      <c r="G6309">
        <v>1</v>
      </c>
      <c r="H6309" s="2">
        <f>H6308+$H$2*(Table1[[#This Row],[debug'[0']]]-H6308)</f>
        <v>2.7877277518149142</v>
      </c>
    </row>
    <row r="6310" spans="1:8" x14ac:dyDescent="0.25">
      <c r="A6310">
        <v>12608</v>
      </c>
      <c r="B6310">
        <v>9</v>
      </c>
      <c r="C6310">
        <v>-20</v>
      </c>
      <c r="D6310">
        <v>17</v>
      </c>
      <c r="E6310">
        <v>3</v>
      </c>
      <c r="F6310">
        <v>2</v>
      </c>
      <c r="G6310">
        <v>1</v>
      </c>
      <c r="H6310" s="2">
        <f>H6309+$H$2*(Table1[[#This Row],[debug'[0']]]-H6309)</f>
        <v>3.3732206175248542</v>
      </c>
    </row>
    <row r="6311" spans="1:8" x14ac:dyDescent="0.25">
      <c r="A6311">
        <v>12610</v>
      </c>
      <c r="B6311">
        <v>10</v>
      </c>
      <c r="C6311">
        <v>-26</v>
      </c>
      <c r="D6311">
        <v>16</v>
      </c>
      <c r="E6311">
        <v>3</v>
      </c>
      <c r="F6311">
        <v>2</v>
      </c>
      <c r="G6311">
        <v>1</v>
      </c>
      <c r="H6311" s="2">
        <f>H6310+$H$2*(Table1[[#This Row],[debug'[0']]]-H6310)</f>
        <v>3.9977798602731811</v>
      </c>
    </row>
    <row r="6312" spans="1:8" x14ac:dyDescent="0.25">
      <c r="A6312">
        <v>12612</v>
      </c>
      <c r="B6312">
        <v>7</v>
      </c>
      <c r="C6312">
        <v>-30</v>
      </c>
      <c r="D6312">
        <v>14</v>
      </c>
      <c r="E6312">
        <v>3</v>
      </c>
      <c r="F6312">
        <v>3</v>
      </c>
      <c r="G6312">
        <v>1</v>
      </c>
      <c r="H6312" s="2">
        <f>H6311+$H$2*(Table1[[#This Row],[debug'[0']]]-H6311)</f>
        <v>4.2807324423359336</v>
      </c>
    </row>
    <row r="6313" spans="1:8" x14ac:dyDescent="0.25">
      <c r="A6313">
        <v>12614</v>
      </c>
      <c r="B6313">
        <v>8</v>
      </c>
      <c r="C6313">
        <v>-31</v>
      </c>
      <c r="D6313">
        <v>11</v>
      </c>
      <c r="E6313">
        <v>3</v>
      </c>
      <c r="F6313">
        <v>3</v>
      </c>
      <c r="G6313">
        <v>1</v>
      </c>
      <c r="H6313" s="2">
        <f>H6312+$H$2*(Table1[[#This Row],[debug'[0']]]-H6312)</f>
        <v>4.6312651514127019</v>
      </c>
    </row>
    <row r="6314" spans="1:8" x14ac:dyDescent="0.25">
      <c r="A6314">
        <v>12616</v>
      </c>
      <c r="B6314">
        <v>3</v>
      </c>
      <c r="C6314">
        <v>-26</v>
      </c>
      <c r="D6314">
        <v>5</v>
      </c>
      <c r="E6314">
        <v>3</v>
      </c>
      <c r="F6314">
        <v>3</v>
      </c>
      <c r="G6314">
        <v>1</v>
      </c>
      <c r="H6314" s="2">
        <f>H6313+$H$2*(Table1[[#This Row],[debug'[0']]]-H6313)</f>
        <v>4.4775220329406462</v>
      </c>
    </row>
    <row r="6315" spans="1:8" x14ac:dyDescent="0.25">
      <c r="A6315">
        <v>12618</v>
      </c>
      <c r="B6315">
        <v>2</v>
      </c>
      <c r="C6315">
        <v>-18</v>
      </c>
      <c r="D6315">
        <v>2</v>
      </c>
      <c r="E6315">
        <v>3</v>
      </c>
      <c r="F6315">
        <v>3</v>
      </c>
      <c r="G6315">
        <v>1</v>
      </c>
      <c r="H6315" s="2">
        <f>H6314+$H$2*(Table1[[#This Row],[debug'[0']]]-H6314)</f>
        <v>4.2440210824068512</v>
      </c>
    </row>
    <row r="6316" spans="1:8" x14ac:dyDescent="0.25">
      <c r="A6316">
        <v>12620</v>
      </c>
      <c r="B6316">
        <v>-1</v>
      </c>
      <c r="C6316">
        <v>-7</v>
      </c>
      <c r="D6316">
        <v>-2</v>
      </c>
      <c r="E6316">
        <v>3</v>
      </c>
      <c r="F6316">
        <v>3</v>
      </c>
      <c r="G6316">
        <v>2</v>
      </c>
      <c r="H6316" s="2">
        <f>H6315+$H$2*(Table1[[#This Row],[debug'[0']]]-H6315)</f>
        <v>3.7497837391740703</v>
      </c>
    </row>
    <row r="6317" spans="1:8" x14ac:dyDescent="0.25">
      <c r="A6317">
        <v>12622</v>
      </c>
      <c r="B6317">
        <v>-1</v>
      </c>
      <c r="C6317">
        <v>-1</v>
      </c>
      <c r="D6317">
        <v>-3</v>
      </c>
      <c r="E6317">
        <v>3</v>
      </c>
      <c r="F6317">
        <v>3</v>
      </c>
      <c r="G6317">
        <v>2</v>
      </c>
      <c r="H6317" s="2">
        <f>H6316+$H$2*(Table1[[#This Row],[debug'[0']]]-H6316)</f>
        <v>3.3021271681401849</v>
      </c>
    </row>
    <row r="6318" spans="1:8" x14ac:dyDescent="0.25">
      <c r="A6318">
        <v>12624</v>
      </c>
      <c r="B6318">
        <v>-1</v>
      </c>
      <c r="C6318">
        <v>16</v>
      </c>
      <c r="D6318">
        <v>-7</v>
      </c>
      <c r="E6318">
        <v>3</v>
      </c>
      <c r="F6318">
        <v>3</v>
      </c>
      <c r="G6318">
        <v>2</v>
      </c>
      <c r="H6318" s="2">
        <f>H6317+$H$2*(Table1[[#This Row],[debug'[0']]]-H6317)</f>
        <v>2.896661234953037</v>
      </c>
    </row>
    <row r="6319" spans="1:8" x14ac:dyDescent="0.25">
      <c r="A6319">
        <v>12626</v>
      </c>
      <c r="B6319">
        <v>0</v>
      </c>
      <c r="C6319">
        <v>25</v>
      </c>
      <c r="D6319">
        <v>-8</v>
      </c>
      <c r="E6319">
        <v>3</v>
      </c>
      <c r="F6319">
        <v>3</v>
      </c>
      <c r="G6319">
        <v>2</v>
      </c>
      <c r="H6319" s="2">
        <f>H6318+$H$2*(Table1[[#This Row],[debug'[0']]]-H6318)</f>
        <v>2.623657345283033</v>
      </c>
    </row>
    <row r="6320" spans="1:8" x14ac:dyDescent="0.25">
      <c r="A6320">
        <v>12628</v>
      </c>
      <c r="B6320">
        <v>-2</v>
      </c>
      <c r="C6320">
        <v>33</v>
      </c>
      <c r="D6320">
        <v>-7</v>
      </c>
      <c r="E6320">
        <v>3</v>
      </c>
      <c r="F6320">
        <v>3</v>
      </c>
      <c r="G6320">
        <v>2</v>
      </c>
      <c r="H6320" s="2">
        <f>H6319+$H$2*(Table1[[#This Row],[debug'[0']]]-H6319)</f>
        <v>2.187887906823303</v>
      </c>
    </row>
    <row r="6321" spans="1:8" x14ac:dyDescent="0.25">
      <c r="A6321">
        <v>12630</v>
      </c>
      <c r="B6321">
        <v>-2</v>
      </c>
      <c r="C6321">
        <v>35</v>
      </c>
      <c r="D6321">
        <v>-6</v>
      </c>
      <c r="E6321">
        <v>3</v>
      </c>
      <c r="F6321">
        <v>3</v>
      </c>
      <c r="G6321">
        <v>2</v>
      </c>
      <c r="H6321" s="2">
        <f>H6320+$H$2*(Table1[[#This Row],[debug'[0']]]-H6320)</f>
        <v>1.7931887703592944</v>
      </c>
    </row>
    <row r="6322" spans="1:8" x14ac:dyDescent="0.25">
      <c r="A6322">
        <v>12632</v>
      </c>
      <c r="B6322">
        <v>-2</v>
      </c>
      <c r="C6322">
        <v>37</v>
      </c>
      <c r="D6322">
        <v>-4</v>
      </c>
      <c r="E6322">
        <v>3</v>
      </c>
      <c r="F6322">
        <v>3</v>
      </c>
      <c r="G6322">
        <v>2</v>
      </c>
      <c r="H6322" s="2">
        <f>H6321+$H$2*(Table1[[#This Row],[debug'[0']]]-H6321)</f>
        <v>1.4356891511200927</v>
      </c>
    </row>
    <row r="6323" spans="1:8" x14ac:dyDescent="0.25">
      <c r="A6323">
        <v>12634</v>
      </c>
      <c r="B6323">
        <v>-2</v>
      </c>
      <c r="C6323">
        <v>34</v>
      </c>
      <c r="D6323">
        <v>-1</v>
      </c>
      <c r="E6323">
        <v>3</v>
      </c>
      <c r="F6323">
        <v>4</v>
      </c>
      <c r="G6323">
        <v>2</v>
      </c>
      <c r="H6323" s="2">
        <f>H6322+$H$2*(Table1[[#This Row],[debug'[0']]]-H6322)</f>
        <v>1.1118830772047816</v>
      </c>
    </row>
    <row r="6324" spans="1:8" x14ac:dyDescent="0.25">
      <c r="A6324">
        <v>12636</v>
      </c>
      <c r="B6324">
        <v>1</v>
      </c>
      <c r="C6324">
        <v>28</v>
      </c>
      <c r="D6324">
        <v>4</v>
      </c>
      <c r="E6324">
        <v>3</v>
      </c>
      <c r="F6324">
        <v>4</v>
      </c>
      <c r="G6324">
        <v>3</v>
      </c>
      <c r="H6324" s="2">
        <f>H6323+$H$2*(Table1[[#This Row],[debug'[0']]]-H6323)</f>
        <v>1.1013383456025547</v>
      </c>
    </row>
    <row r="6325" spans="1:8" x14ac:dyDescent="0.25">
      <c r="A6325">
        <v>12638</v>
      </c>
      <c r="B6325">
        <v>6</v>
      </c>
      <c r="C6325">
        <v>8</v>
      </c>
      <c r="D6325">
        <v>11</v>
      </c>
      <c r="E6325">
        <v>3</v>
      </c>
      <c r="F6325">
        <v>3</v>
      </c>
      <c r="G6325">
        <v>3</v>
      </c>
      <c r="H6325" s="2">
        <f>H6324+$H$2*(Table1[[#This Row],[debug'[0']]]-H6324)</f>
        <v>1.5630263295788658</v>
      </c>
    </row>
    <row r="6326" spans="1:8" x14ac:dyDescent="0.25">
      <c r="A6326">
        <v>12640</v>
      </c>
      <c r="B6326">
        <v>7</v>
      </c>
      <c r="C6326">
        <v>-4</v>
      </c>
      <c r="D6326">
        <v>14</v>
      </c>
      <c r="E6326">
        <v>3</v>
      </c>
      <c r="F6326">
        <v>3</v>
      </c>
      <c r="G6326">
        <v>3</v>
      </c>
      <c r="H6326" s="2">
        <f>H6325+$H$2*(Table1[[#This Row],[debug'[0']]]-H6325)</f>
        <v>2.075449025801551</v>
      </c>
    </row>
    <row r="6327" spans="1:8" x14ac:dyDescent="0.25">
      <c r="A6327">
        <v>12642</v>
      </c>
      <c r="B6327">
        <v>8</v>
      </c>
      <c r="C6327">
        <v>-15</v>
      </c>
      <c r="D6327">
        <v>15</v>
      </c>
      <c r="E6327">
        <v>3</v>
      </c>
      <c r="F6327">
        <v>3</v>
      </c>
      <c r="G6327">
        <v>3</v>
      </c>
      <c r="H6327" s="2">
        <f>H6326+$H$2*(Table1[[#This Row],[debug'[0']]]-H6326)</f>
        <v>2.6338248002923539</v>
      </c>
    </row>
    <row r="6328" spans="1:8" x14ac:dyDescent="0.25">
      <c r="A6328">
        <v>12644</v>
      </c>
      <c r="B6328">
        <v>11</v>
      </c>
      <c r="C6328">
        <v>-30</v>
      </c>
      <c r="D6328">
        <v>15</v>
      </c>
      <c r="E6328">
        <v>3</v>
      </c>
      <c r="F6328">
        <v>3</v>
      </c>
      <c r="G6328">
        <v>3</v>
      </c>
      <c r="H6328" s="2">
        <f>H6327+$H$2*(Table1[[#This Row],[debug'[0']]]-H6327)</f>
        <v>3.4223182366737537</v>
      </c>
    </row>
    <row r="6329" spans="1:8" x14ac:dyDescent="0.25">
      <c r="A6329">
        <v>12646</v>
      </c>
      <c r="B6329">
        <v>12</v>
      </c>
      <c r="C6329">
        <v>-33</v>
      </c>
      <c r="D6329">
        <v>13</v>
      </c>
      <c r="E6329">
        <v>3</v>
      </c>
      <c r="F6329">
        <v>3</v>
      </c>
      <c r="G6329">
        <v>3</v>
      </c>
      <c r="H6329" s="2">
        <f>H6328+$H$2*(Table1[[#This Row],[debug'[0']]]-H6328)</f>
        <v>4.2307456970486603</v>
      </c>
    </row>
    <row r="6330" spans="1:8" x14ac:dyDescent="0.25">
      <c r="A6330">
        <v>12648</v>
      </c>
      <c r="B6330">
        <v>11</v>
      </c>
      <c r="C6330">
        <v>-32</v>
      </c>
      <c r="D6330">
        <v>10</v>
      </c>
      <c r="E6330">
        <v>3</v>
      </c>
      <c r="F6330">
        <v>3</v>
      </c>
      <c r="G6330">
        <v>3</v>
      </c>
      <c r="H6330" s="2">
        <f>H6329+$H$2*(Table1[[#This Row],[debug'[0']]]-H6329)</f>
        <v>4.8687328847016511</v>
      </c>
    </row>
    <row r="6331" spans="1:8" x14ac:dyDescent="0.25">
      <c r="A6331">
        <v>12650</v>
      </c>
      <c r="B6331">
        <v>10</v>
      </c>
      <c r="C6331">
        <v>-31</v>
      </c>
      <c r="D6331">
        <v>9</v>
      </c>
      <c r="E6331">
        <v>3</v>
      </c>
      <c r="F6331">
        <v>3</v>
      </c>
      <c r="G6331">
        <v>3</v>
      </c>
      <c r="H6331" s="2">
        <f>H6330+$H$2*(Table1[[#This Row],[debug'[0']]]-H6330)</f>
        <v>5.3523434168924968</v>
      </c>
    </row>
    <row r="6332" spans="1:8" x14ac:dyDescent="0.25">
      <c r="A6332">
        <v>12652</v>
      </c>
      <c r="B6332">
        <v>7</v>
      </c>
      <c r="C6332">
        <v>-20</v>
      </c>
      <c r="D6332">
        <v>3</v>
      </c>
      <c r="E6332">
        <v>3</v>
      </c>
      <c r="F6332">
        <v>3</v>
      </c>
      <c r="G6332">
        <v>3</v>
      </c>
      <c r="H6332" s="2">
        <f>H6331+$H$2*(Table1[[#This Row],[debug'[0']]]-H6331)</f>
        <v>5.5076313914063784</v>
      </c>
    </row>
    <row r="6333" spans="1:8" x14ac:dyDescent="0.25">
      <c r="A6333">
        <v>12654</v>
      </c>
      <c r="B6333">
        <v>1</v>
      </c>
      <c r="C6333">
        <v>-10</v>
      </c>
      <c r="D6333">
        <v>-1</v>
      </c>
      <c r="E6333">
        <v>3</v>
      </c>
      <c r="F6333">
        <v>3</v>
      </c>
      <c r="G6333">
        <v>3</v>
      </c>
      <c r="H6333" s="2">
        <f>H6332+$H$2*(Table1[[#This Row],[debug'[0']]]-H6332)</f>
        <v>5.0827971414763882</v>
      </c>
    </row>
    <row r="6334" spans="1:8" x14ac:dyDescent="0.25">
      <c r="A6334">
        <v>12656</v>
      </c>
      <c r="B6334">
        <v>0</v>
      </c>
      <c r="C6334">
        <v>2</v>
      </c>
      <c r="D6334">
        <v>-5</v>
      </c>
      <c r="E6334">
        <v>3</v>
      </c>
      <c r="F6334">
        <v>3</v>
      </c>
      <c r="G6334">
        <v>3</v>
      </c>
      <c r="H6334" s="2">
        <f>H6333+$H$2*(Table1[[#This Row],[debug'[0']]]-H6333)</f>
        <v>4.6037547966959051</v>
      </c>
    </row>
    <row r="6335" spans="1:8" x14ac:dyDescent="0.25">
      <c r="A6335">
        <v>12658</v>
      </c>
      <c r="B6335">
        <v>-1</v>
      </c>
      <c r="C6335">
        <v>8</v>
      </c>
      <c r="D6335">
        <v>-7</v>
      </c>
      <c r="E6335">
        <v>3</v>
      </c>
      <c r="F6335">
        <v>2</v>
      </c>
      <c r="G6335">
        <v>3</v>
      </c>
      <c r="H6335" s="2">
        <f>H6334+$H$2*(Table1[[#This Row],[debug'[0']]]-H6334)</f>
        <v>4.0756133496413529</v>
      </c>
    </row>
    <row r="6336" spans="1:8" x14ac:dyDescent="0.25">
      <c r="A6336">
        <v>12660</v>
      </c>
      <c r="B6336">
        <v>-3</v>
      </c>
      <c r="C6336">
        <v>24</v>
      </c>
      <c r="D6336">
        <v>-10</v>
      </c>
      <c r="E6336">
        <v>3</v>
      </c>
      <c r="F6336">
        <v>2</v>
      </c>
      <c r="G6336">
        <v>3</v>
      </c>
      <c r="H6336" s="2">
        <f>H6335+$H$2*(Table1[[#This Row],[debug'[0']]]-H6335)</f>
        <v>3.4087525020750986</v>
      </c>
    </row>
    <row r="6337" spans="1:8" x14ac:dyDescent="0.25">
      <c r="A6337">
        <v>12662</v>
      </c>
      <c r="B6337">
        <v>-3</v>
      </c>
      <c r="C6337">
        <v>34</v>
      </c>
      <c r="D6337">
        <v>-9</v>
      </c>
      <c r="E6337">
        <v>3</v>
      </c>
      <c r="F6337">
        <v>3</v>
      </c>
      <c r="G6337">
        <v>3</v>
      </c>
      <c r="H6337" s="2">
        <f>H6336+$H$2*(Table1[[#This Row],[debug'[0']]]-H6336)</f>
        <v>2.8047418086992684</v>
      </c>
    </row>
    <row r="6338" spans="1:8" x14ac:dyDescent="0.25">
      <c r="A6338">
        <v>12664</v>
      </c>
      <c r="B6338">
        <v>-4</v>
      </c>
      <c r="C6338">
        <v>38</v>
      </c>
      <c r="D6338">
        <v>-8</v>
      </c>
      <c r="E6338">
        <v>3</v>
      </c>
      <c r="F6338">
        <v>3</v>
      </c>
      <c r="G6338">
        <v>3</v>
      </c>
      <c r="H6338" s="2">
        <f>H6337+$H$2*(Table1[[#This Row],[debug'[0']]]-H6337)</f>
        <v>2.1634100024257199</v>
      </c>
    </row>
    <row r="6339" spans="1:8" x14ac:dyDescent="0.25">
      <c r="A6339">
        <v>12666</v>
      </c>
      <c r="B6339">
        <v>-6</v>
      </c>
      <c r="C6339">
        <v>37</v>
      </c>
      <c r="D6339">
        <v>-7</v>
      </c>
      <c r="E6339">
        <v>3</v>
      </c>
      <c r="F6339">
        <v>3</v>
      </c>
      <c r="G6339">
        <v>3</v>
      </c>
      <c r="H6339" s="2">
        <f>H6338+$H$2*(Table1[[#This Row],[debug'[0']]]-H6338)</f>
        <v>1.3940267356698577</v>
      </c>
    </row>
    <row r="6340" spans="1:8" x14ac:dyDescent="0.25">
      <c r="A6340">
        <v>12668</v>
      </c>
      <c r="B6340">
        <v>-5</v>
      </c>
      <c r="C6340">
        <v>33</v>
      </c>
      <c r="D6340">
        <v>-5</v>
      </c>
      <c r="E6340">
        <v>3</v>
      </c>
      <c r="F6340">
        <v>3</v>
      </c>
      <c r="G6340">
        <v>3</v>
      </c>
      <c r="H6340" s="2">
        <f>H6339+$H$2*(Table1[[#This Row],[debug'[0']]]-H6339)</f>
        <v>0.7914039130807432</v>
      </c>
    </row>
    <row r="6341" spans="1:8" x14ac:dyDescent="0.25">
      <c r="A6341">
        <v>12670</v>
      </c>
      <c r="B6341">
        <v>-4</v>
      </c>
      <c r="C6341">
        <v>26</v>
      </c>
      <c r="D6341">
        <v>-2</v>
      </c>
      <c r="E6341">
        <v>3</v>
      </c>
      <c r="F6341">
        <v>3</v>
      </c>
      <c r="G6341">
        <v>2</v>
      </c>
      <c r="H6341" s="2">
        <f>H6340+$H$2*(Table1[[#This Row],[debug'[0']]]-H6340)</f>
        <v>0.33982473306926769</v>
      </c>
    </row>
    <row r="6342" spans="1:8" x14ac:dyDescent="0.25">
      <c r="A6342">
        <v>12672</v>
      </c>
      <c r="B6342">
        <v>0</v>
      </c>
      <c r="C6342">
        <v>16</v>
      </c>
      <c r="D6342">
        <v>2</v>
      </c>
      <c r="E6342">
        <v>3</v>
      </c>
      <c r="F6342">
        <v>3</v>
      </c>
      <c r="G6342">
        <v>2</v>
      </c>
      <c r="H6342" s="2">
        <f>H6341+$H$2*(Table1[[#This Row],[debug'[0']]]-H6341)</f>
        <v>0.30779700652171199</v>
      </c>
    </row>
    <row r="6343" spans="1:8" x14ac:dyDescent="0.25">
      <c r="A6343">
        <v>12674</v>
      </c>
      <c r="B6343">
        <v>5</v>
      </c>
      <c r="C6343">
        <v>-7</v>
      </c>
      <c r="D6343">
        <v>8</v>
      </c>
      <c r="E6343">
        <v>3</v>
      </c>
      <c r="F6343">
        <v>2</v>
      </c>
      <c r="G6343">
        <v>3</v>
      </c>
      <c r="H6343" s="2">
        <f>H6342+$H$2*(Table1[[#This Row],[debug'[0']]]-H6342)</f>
        <v>0.75002672012561478</v>
      </c>
    </row>
    <row r="6344" spans="1:8" x14ac:dyDescent="0.25">
      <c r="A6344">
        <v>12676</v>
      </c>
      <c r="B6344">
        <v>9</v>
      </c>
      <c r="C6344">
        <v>-17</v>
      </c>
      <c r="D6344">
        <v>10</v>
      </c>
      <c r="E6344">
        <v>3</v>
      </c>
      <c r="F6344">
        <v>2</v>
      </c>
      <c r="G6344">
        <v>2</v>
      </c>
      <c r="H6344" s="2">
        <f>H6343+$H$2*(Table1[[#This Row],[debug'[0']]]-H6343)</f>
        <v>1.5275683835765785</v>
      </c>
    </row>
    <row r="6345" spans="1:8" x14ac:dyDescent="0.25">
      <c r="A6345">
        <v>12678</v>
      </c>
      <c r="B6345">
        <v>9</v>
      </c>
      <c r="C6345">
        <v>-26</v>
      </c>
      <c r="D6345">
        <v>11</v>
      </c>
      <c r="E6345">
        <v>3</v>
      </c>
      <c r="F6345">
        <v>2</v>
      </c>
      <c r="G6345">
        <v>2</v>
      </c>
      <c r="H6345" s="2">
        <f>H6344+$H$2*(Table1[[#This Row],[debug'[0']]]-H6344)</f>
        <v>2.2318284716948162</v>
      </c>
    </row>
    <row r="6346" spans="1:8" x14ac:dyDescent="0.25">
      <c r="A6346">
        <v>12680</v>
      </c>
      <c r="B6346">
        <v>13</v>
      </c>
      <c r="C6346">
        <v>-33</v>
      </c>
      <c r="D6346">
        <v>9</v>
      </c>
      <c r="E6346">
        <v>3</v>
      </c>
      <c r="F6346">
        <v>2</v>
      </c>
      <c r="G6346">
        <v>2</v>
      </c>
      <c r="H6346" s="2">
        <f>H6345+$H$2*(Table1[[#This Row],[debug'[0']]]-H6345)</f>
        <v>3.2467047286723663</v>
      </c>
    </row>
    <row r="6347" spans="1:8" x14ac:dyDescent="0.25">
      <c r="A6347">
        <v>12682</v>
      </c>
      <c r="B6347">
        <v>12</v>
      </c>
      <c r="C6347">
        <v>-32</v>
      </c>
      <c r="D6347">
        <v>6</v>
      </c>
      <c r="E6347">
        <v>3</v>
      </c>
      <c r="F6347">
        <v>2</v>
      </c>
      <c r="G6347">
        <v>2</v>
      </c>
      <c r="H6347" s="2">
        <f>H6346+$H$2*(Table1[[#This Row],[debug'[0']]]-H6346)</f>
        <v>4.0716833722455217</v>
      </c>
    </row>
    <row r="6348" spans="1:8" x14ac:dyDescent="0.25">
      <c r="A6348">
        <v>12684</v>
      </c>
      <c r="B6348">
        <v>11</v>
      </c>
      <c r="C6348">
        <v>-26</v>
      </c>
      <c r="D6348">
        <v>4</v>
      </c>
      <c r="E6348">
        <v>3</v>
      </c>
      <c r="F6348">
        <v>3</v>
      </c>
      <c r="G6348">
        <v>1</v>
      </c>
      <c r="H6348" s="2">
        <f>H6347+$H$2*(Table1[[#This Row],[debug'[0']]]-H6347)</f>
        <v>4.7246618308304456</v>
      </c>
    </row>
    <row r="6349" spans="1:8" x14ac:dyDescent="0.25">
      <c r="A6349">
        <v>12686</v>
      </c>
      <c r="B6349">
        <v>8</v>
      </c>
      <c r="C6349">
        <v>-18</v>
      </c>
      <c r="D6349">
        <v>1</v>
      </c>
      <c r="E6349">
        <v>3</v>
      </c>
      <c r="F6349">
        <v>3</v>
      </c>
      <c r="G6349">
        <v>1</v>
      </c>
      <c r="H6349" s="2">
        <f>H6348+$H$2*(Table1[[#This Row],[debug'[0']]]-H6348)</f>
        <v>5.0333551807390053</v>
      </c>
    </row>
    <row r="6350" spans="1:8" x14ac:dyDescent="0.25">
      <c r="A6350">
        <v>12688</v>
      </c>
      <c r="B6350">
        <v>3</v>
      </c>
      <c r="C6350">
        <v>-7</v>
      </c>
      <c r="D6350">
        <v>-2</v>
      </c>
      <c r="E6350">
        <v>3</v>
      </c>
      <c r="F6350">
        <v>3</v>
      </c>
      <c r="G6350">
        <v>1</v>
      </c>
      <c r="H6350" s="2">
        <f>H6349+$H$2*(Table1[[#This Row],[debug'[0']]]-H6349)</f>
        <v>4.8417159698005534</v>
      </c>
    </row>
    <row r="6351" spans="1:8" x14ac:dyDescent="0.25">
      <c r="A6351">
        <v>12690</v>
      </c>
      <c r="B6351">
        <v>1</v>
      </c>
      <c r="C6351">
        <v>4</v>
      </c>
      <c r="D6351">
        <v>-5</v>
      </c>
      <c r="E6351">
        <v>3</v>
      </c>
      <c r="F6351">
        <v>2</v>
      </c>
      <c r="G6351">
        <v>1</v>
      </c>
      <c r="H6351" s="2">
        <f>H6350+$H$2*(Table1[[#This Row],[debug'[0']]]-H6350)</f>
        <v>4.4796427697634336</v>
      </c>
    </row>
    <row r="6352" spans="1:8" x14ac:dyDescent="0.25">
      <c r="A6352">
        <v>12692</v>
      </c>
      <c r="B6352">
        <v>-3</v>
      </c>
      <c r="C6352">
        <v>16</v>
      </c>
      <c r="D6352">
        <v>-7</v>
      </c>
      <c r="E6352">
        <v>3</v>
      </c>
      <c r="F6352">
        <v>2</v>
      </c>
      <c r="G6352">
        <v>1</v>
      </c>
      <c r="H6352" s="2">
        <f>H6351+$H$2*(Table1[[#This Row],[debug'[0']]]-H6351)</f>
        <v>3.7747030464544893</v>
      </c>
    </row>
    <row r="6353" spans="1:8" x14ac:dyDescent="0.25">
      <c r="A6353">
        <v>12694</v>
      </c>
      <c r="B6353">
        <v>-3</v>
      </c>
      <c r="C6353">
        <v>26</v>
      </c>
      <c r="D6353">
        <v>-9</v>
      </c>
      <c r="E6353">
        <v>3</v>
      </c>
      <c r="F6353">
        <v>2</v>
      </c>
      <c r="G6353">
        <v>1</v>
      </c>
      <c r="H6353" s="2">
        <f>H6352+$H$2*(Table1[[#This Row],[debug'[0']]]-H6352)</f>
        <v>3.1362023268246748</v>
      </c>
    </row>
    <row r="6354" spans="1:8" x14ac:dyDescent="0.25">
      <c r="A6354">
        <v>12696</v>
      </c>
      <c r="B6354">
        <v>-5</v>
      </c>
      <c r="C6354">
        <v>32</v>
      </c>
      <c r="D6354">
        <v>-10</v>
      </c>
      <c r="E6354">
        <v>3</v>
      </c>
      <c r="F6354">
        <v>2</v>
      </c>
      <c r="G6354">
        <v>0</v>
      </c>
      <c r="H6354" s="2">
        <f>H6353+$H$2*(Table1[[#This Row],[debug'[0']]]-H6353)</f>
        <v>2.3693833230824977</v>
      </c>
    </row>
    <row r="6355" spans="1:8" x14ac:dyDescent="0.25">
      <c r="A6355">
        <v>12698</v>
      </c>
      <c r="B6355">
        <v>-6</v>
      </c>
      <c r="C6355">
        <v>36</v>
      </c>
      <c r="D6355">
        <v>-8</v>
      </c>
      <c r="E6355">
        <v>3</v>
      </c>
      <c r="F6355">
        <v>3</v>
      </c>
      <c r="G6355">
        <v>0</v>
      </c>
      <c r="H6355" s="2">
        <f>H6354+$H$2*(Table1[[#This Row],[debug'[0']]]-H6354)</f>
        <v>1.5805875281963104</v>
      </c>
    </row>
    <row r="6356" spans="1:8" x14ac:dyDescent="0.25">
      <c r="A6356">
        <v>12700</v>
      </c>
      <c r="B6356">
        <v>-9</v>
      </c>
      <c r="C6356">
        <v>37</v>
      </c>
      <c r="D6356">
        <v>-6</v>
      </c>
      <c r="E6356">
        <v>2</v>
      </c>
      <c r="F6356">
        <v>3</v>
      </c>
      <c r="G6356">
        <v>0</v>
      </c>
      <c r="H6356" s="2">
        <f>H6355+$H$2*(Table1[[#This Row],[debug'[0']]]-H6355)</f>
        <v>0.58339064671895091</v>
      </c>
    </row>
    <row r="6357" spans="1:8" x14ac:dyDescent="0.25">
      <c r="A6357">
        <v>12702</v>
      </c>
      <c r="B6357">
        <v>-9</v>
      </c>
      <c r="C6357">
        <v>33</v>
      </c>
      <c r="D6357">
        <v>-4</v>
      </c>
      <c r="E6357">
        <v>2</v>
      </c>
      <c r="F6357">
        <v>3</v>
      </c>
      <c r="G6357">
        <v>0</v>
      </c>
      <c r="H6357" s="2">
        <f>H6356+$H$2*(Table1[[#This Row],[debug'[0']]]-H6356)</f>
        <v>-0.31982264284745077</v>
      </c>
    </row>
    <row r="6358" spans="1:8" x14ac:dyDescent="0.25">
      <c r="A6358">
        <v>12704</v>
      </c>
      <c r="B6358">
        <v>-10</v>
      </c>
      <c r="C6358">
        <v>27</v>
      </c>
      <c r="D6358">
        <v>-2</v>
      </c>
      <c r="E6358">
        <v>2</v>
      </c>
      <c r="F6358">
        <v>4</v>
      </c>
      <c r="G6358">
        <v>0</v>
      </c>
      <c r="H6358" s="2">
        <f>H6357+$H$2*(Table1[[#This Row],[debug'[0']]]-H6357)</f>
        <v>-1.232157864967752</v>
      </c>
    </row>
    <row r="6359" spans="1:8" x14ac:dyDescent="0.25">
      <c r="A6359">
        <v>12706</v>
      </c>
      <c r="B6359">
        <v>-6</v>
      </c>
      <c r="C6359">
        <v>17</v>
      </c>
      <c r="D6359">
        <v>1</v>
      </c>
      <c r="E6359">
        <v>2</v>
      </c>
      <c r="F6359">
        <v>4</v>
      </c>
      <c r="G6359">
        <v>0</v>
      </c>
      <c r="H6359" s="2">
        <f>H6358+$H$2*(Table1[[#This Row],[debug'[0']]]-H6358)</f>
        <v>-1.6815163997145475</v>
      </c>
    </row>
    <row r="6360" spans="1:8" x14ac:dyDescent="0.25">
      <c r="A6360">
        <v>12708</v>
      </c>
      <c r="B6360">
        <v>-3</v>
      </c>
      <c r="C6360">
        <v>8</v>
      </c>
      <c r="D6360">
        <v>4</v>
      </c>
      <c r="E6360">
        <v>2</v>
      </c>
      <c r="F6360">
        <v>4</v>
      </c>
      <c r="G6360">
        <v>0</v>
      </c>
      <c r="H6360" s="2">
        <f>H6359+$H$2*(Table1[[#This Row],[debug'[0']]]-H6359)</f>
        <v>-1.8057805514906093</v>
      </c>
    </row>
    <row r="6361" spans="1:8" x14ac:dyDescent="0.25">
      <c r="A6361">
        <v>12710</v>
      </c>
      <c r="B6361">
        <v>7</v>
      </c>
      <c r="C6361">
        <v>-15</v>
      </c>
      <c r="D6361">
        <v>9</v>
      </c>
      <c r="E6361">
        <v>2</v>
      </c>
      <c r="F6361">
        <v>3</v>
      </c>
      <c r="G6361">
        <v>0</v>
      </c>
      <c r="H6361" s="2">
        <f>H6360+$H$2*(Table1[[#This Row],[debug'[0']]]-H6360)</f>
        <v>-0.97585528680000611</v>
      </c>
    </row>
    <row r="6362" spans="1:8" x14ac:dyDescent="0.25">
      <c r="A6362">
        <v>12712</v>
      </c>
      <c r="B6362">
        <v>10</v>
      </c>
      <c r="C6362">
        <v>-24</v>
      </c>
      <c r="D6362">
        <v>11</v>
      </c>
      <c r="E6362">
        <v>2</v>
      </c>
      <c r="F6362">
        <v>3</v>
      </c>
      <c r="G6362">
        <v>0</v>
      </c>
      <c r="H6362" s="2">
        <f>H6361+$H$2*(Table1[[#This Row],[debug'[0']]]-H6361)</f>
        <v>5.8594703276261484E-2</v>
      </c>
    </row>
    <row r="6363" spans="1:8" x14ac:dyDescent="0.25">
      <c r="A6363">
        <v>12714</v>
      </c>
      <c r="B6363">
        <v>13</v>
      </c>
      <c r="C6363">
        <v>-31</v>
      </c>
      <c r="D6363">
        <v>11</v>
      </c>
      <c r="E6363">
        <v>2</v>
      </c>
      <c r="F6363">
        <v>3</v>
      </c>
      <c r="G6363">
        <v>0</v>
      </c>
      <c r="H6363" s="2">
        <f>H6362+$H$2*(Table1[[#This Row],[debug'[0']]]-H6362)</f>
        <v>1.2782934174957215</v>
      </c>
    </row>
    <row r="6364" spans="1:8" x14ac:dyDescent="0.25">
      <c r="A6364">
        <v>12716</v>
      </c>
      <c r="B6364">
        <v>13</v>
      </c>
      <c r="C6364">
        <v>-32</v>
      </c>
      <c r="D6364">
        <v>10</v>
      </c>
      <c r="E6364">
        <v>2</v>
      </c>
      <c r="F6364">
        <v>4</v>
      </c>
      <c r="G6364">
        <v>0</v>
      </c>
      <c r="H6364" s="2">
        <f>H6363+$H$2*(Table1[[#This Row],[debug'[0']]]-H6363)</f>
        <v>2.3830382361096385</v>
      </c>
    </row>
    <row r="6365" spans="1:8" x14ac:dyDescent="0.25">
      <c r="A6365">
        <v>12718</v>
      </c>
      <c r="B6365">
        <v>13</v>
      </c>
      <c r="C6365">
        <v>-27</v>
      </c>
      <c r="D6365">
        <v>4</v>
      </c>
      <c r="E6365">
        <v>2</v>
      </c>
      <c r="F6365">
        <v>4</v>
      </c>
      <c r="G6365">
        <v>0</v>
      </c>
      <c r="H6365" s="2">
        <f>H6364+$H$2*(Table1[[#This Row],[debug'[0']]]-H6364)</f>
        <v>3.3836633085360894</v>
      </c>
    </row>
    <row r="6366" spans="1:8" x14ac:dyDescent="0.25">
      <c r="A6366">
        <v>12720</v>
      </c>
      <c r="B6366">
        <v>11</v>
      </c>
      <c r="C6366">
        <v>-20</v>
      </c>
      <c r="D6366">
        <v>3</v>
      </c>
      <c r="E6366">
        <v>1</v>
      </c>
      <c r="F6366">
        <v>4</v>
      </c>
      <c r="G6366">
        <v>0</v>
      </c>
      <c r="H6366" s="2">
        <f>H6365+$H$2*(Table1[[#This Row],[debug'[0']]]-H6365)</f>
        <v>4.1014861304511721</v>
      </c>
    </row>
    <row r="6367" spans="1:8" x14ac:dyDescent="0.25">
      <c r="A6367">
        <v>12722</v>
      </c>
      <c r="B6367">
        <v>9</v>
      </c>
      <c r="C6367">
        <v>-11</v>
      </c>
      <c r="D6367">
        <v>1</v>
      </c>
      <c r="E6367">
        <v>1</v>
      </c>
      <c r="F6367">
        <v>4</v>
      </c>
      <c r="G6367">
        <v>0</v>
      </c>
      <c r="H6367" s="2">
        <f>H6366+$H$2*(Table1[[#This Row],[debug'[0']]]-H6366)</f>
        <v>4.5631601860336417</v>
      </c>
    </row>
    <row r="6368" spans="1:8" x14ac:dyDescent="0.25">
      <c r="A6368">
        <v>12724</v>
      </c>
      <c r="B6368">
        <v>5</v>
      </c>
      <c r="C6368">
        <v>0</v>
      </c>
      <c r="D6368">
        <v>-2</v>
      </c>
      <c r="E6368">
        <v>1</v>
      </c>
      <c r="F6368">
        <v>4</v>
      </c>
      <c r="G6368">
        <v>0</v>
      </c>
      <c r="H6368" s="2">
        <f>H6367+$H$2*(Table1[[#This Row],[debug'[0']]]-H6367)</f>
        <v>4.6043313685442087</v>
      </c>
    </row>
    <row r="6369" spans="1:8" x14ac:dyDescent="0.25">
      <c r="A6369">
        <v>12726</v>
      </c>
      <c r="B6369">
        <v>2</v>
      </c>
      <c r="C6369">
        <v>11</v>
      </c>
      <c r="D6369">
        <v>-4</v>
      </c>
      <c r="E6369">
        <v>2</v>
      </c>
      <c r="F6369">
        <v>4</v>
      </c>
      <c r="G6369">
        <v>0</v>
      </c>
      <c r="H6369" s="2">
        <f>H6368+$H$2*(Table1[[#This Row],[debug'[0']]]-H6368)</f>
        <v>4.3588789196962505</v>
      </c>
    </row>
    <row r="6370" spans="1:8" x14ac:dyDescent="0.25">
      <c r="A6370">
        <v>12728</v>
      </c>
      <c r="B6370">
        <v>-2</v>
      </c>
      <c r="C6370">
        <v>21</v>
      </c>
      <c r="D6370">
        <v>-6</v>
      </c>
      <c r="E6370">
        <v>2</v>
      </c>
      <c r="F6370">
        <v>4</v>
      </c>
      <c r="G6370">
        <v>0</v>
      </c>
      <c r="H6370" s="2">
        <f>H6369+$H$2*(Table1[[#This Row],[debug'[0']]]-H6369)</f>
        <v>3.7595687007207084</v>
      </c>
    </row>
    <row r="6371" spans="1:8" x14ac:dyDescent="0.25">
      <c r="A6371">
        <v>12730</v>
      </c>
      <c r="B6371">
        <v>-7</v>
      </c>
      <c r="C6371">
        <v>29</v>
      </c>
      <c r="D6371">
        <v>-6</v>
      </c>
      <c r="E6371">
        <v>1</v>
      </c>
      <c r="F6371">
        <v>4</v>
      </c>
      <c r="G6371">
        <v>0</v>
      </c>
      <c r="H6371" s="2">
        <f>H6370+$H$2*(Table1[[#This Row],[debug'[0']]]-H6370)</f>
        <v>2.7455032411413427</v>
      </c>
    </row>
    <row r="6372" spans="1:8" x14ac:dyDescent="0.25">
      <c r="A6372">
        <v>12732</v>
      </c>
      <c r="B6372">
        <v>-10</v>
      </c>
      <c r="C6372">
        <v>32</v>
      </c>
      <c r="D6372">
        <v>-8</v>
      </c>
      <c r="E6372">
        <v>1</v>
      </c>
      <c r="F6372">
        <v>4</v>
      </c>
      <c r="G6372">
        <v>0</v>
      </c>
      <c r="H6372" s="2">
        <f>H6371+$H$2*(Table1[[#This Row],[debug'[0']]]-H6371)</f>
        <v>1.5442678606811067</v>
      </c>
    </row>
    <row r="6373" spans="1:8" x14ac:dyDescent="0.25">
      <c r="A6373">
        <v>12734</v>
      </c>
      <c r="B6373">
        <v>-13</v>
      </c>
      <c r="C6373">
        <v>33</v>
      </c>
      <c r="D6373">
        <v>-7</v>
      </c>
      <c r="E6373">
        <v>1</v>
      </c>
      <c r="F6373">
        <v>4</v>
      </c>
      <c r="G6373">
        <v>0</v>
      </c>
      <c r="H6373" s="2">
        <f>H6372+$H$2*(Table1[[#This Row],[debug'[0']]]-H6372)</f>
        <v>0.17350290879236963</v>
      </c>
    </row>
    <row r="6374" spans="1:8" x14ac:dyDescent="0.25">
      <c r="A6374">
        <v>12736</v>
      </c>
      <c r="B6374">
        <v>-12</v>
      </c>
      <c r="C6374">
        <v>31</v>
      </c>
      <c r="D6374">
        <v>-6</v>
      </c>
      <c r="E6374">
        <v>1</v>
      </c>
      <c r="F6374">
        <v>4</v>
      </c>
      <c r="G6374">
        <v>0</v>
      </c>
      <c r="H6374" s="2">
        <f>H6373+$H$2*(Table1[[#This Row],[debug'[0']]]-H6373)</f>
        <v>-0.97382271040911283</v>
      </c>
    </row>
    <row r="6375" spans="1:8" x14ac:dyDescent="0.25">
      <c r="A6375">
        <v>12738</v>
      </c>
      <c r="B6375">
        <v>-11</v>
      </c>
      <c r="C6375">
        <v>26</v>
      </c>
      <c r="D6375">
        <v>-5</v>
      </c>
      <c r="E6375">
        <v>1</v>
      </c>
      <c r="F6375">
        <v>4</v>
      </c>
      <c r="G6375">
        <v>0</v>
      </c>
      <c r="H6375" s="2">
        <f>H6374+$H$2*(Table1[[#This Row],[debug'[0']]]-H6374)</f>
        <v>-1.9187676579061395</v>
      </c>
    </row>
    <row r="6376" spans="1:8" x14ac:dyDescent="0.25">
      <c r="A6376">
        <v>12740</v>
      </c>
      <c r="B6376">
        <v>-6</v>
      </c>
      <c r="C6376">
        <v>19</v>
      </c>
      <c r="D6376">
        <v>-2</v>
      </c>
      <c r="E6376">
        <v>1</v>
      </c>
      <c r="F6376">
        <v>4</v>
      </c>
      <c r="G6376">
        <v>0</v>
      </c>
      <c r="H6376" s="2">
        <f>H6375+$H$2*(Table1[[#This Row],[debug'[0']]]-H6375)</f>
        <v>-2.3034147442115938</v>
      </c>
    </row>
    <row r="6377" spans="1:8" x14ac:dyDescent="0.25">
      <c r="A6377">
        <v>12742</v>
      </c>
      <c r="B6377">
        <v>-3</v>
      </c>
      <c r="C6377">
        <v>11</v>
      </c>
      <c r="D6377">
        <v>0</v>
      </c>
      <c r="E6377">
        <v>1</v>
      </c>
      <c r="F6377">
        <v>4</v>
      </c>
      <c r="G6377">
        <v>0</v>
      </c>
      <c r="H6377" s="2">
        <f>H6376+$H$2*(Table1[[#This Row],[debug'[0']]]-H6376)</f>
        <v>-2.3690663578771085</v>
      </c>
    </row>
    <row r="6378" spans="1:8" x14ac:dyDescent="0.25">
      <c r="A6378">
        <v>12744</v>
      </c>
      <c r="B6378">
        <v>0</v>
      </c>
      <c r="C6378">
        <v>2</v>
      </c>
      <c r="D6378">
        <v>2</v>
      </c>
      <c r="E6378">
        <v>1</v>
      </c>
      <c r="F6378">
        <v>4</v>
      </c>
      <c r="G6378">
        <v>0</v>
      </c>
      <c r="H6378" s="2">
        <f>H6377+$H$2*(Table1[[#This Row],[debug'[0']]]-H6377)</f>
        <v>-2.1457871139039049</v>
      </c>
    </row>
    <row r="6379" spans="1:8" x14ac:dyDescent="0.25">
      <c r="A6379">
        <v>12746</v>
      </c>
      <c r="B6379">
        <v>3</v>
      </c>
      <c r="C6379">
        <v>-8</v>
      </c>
      <c r="D6379">
        <v>3</v>
      </c>
      <c r="E6379">
        <v>1</v>
      </c>
      <c r="F6379">
        <v>4</v>
      </c>
      <c r="G6379">
        <v>0</v>
      </c>
      <c r="H6379" s="2">
        <f>H6378+$H$2*(Table1[[#This Row],[debug'[0']]]-H6378)</f>
        <v>-1.660808104084579</v>
      </c>
    </row>
    <row r="6380" spans="1:8" x14ac:dyDescent="0.25">
      <c r="A6380">
        <v>12748</v>
      </c>
      <c r="B6380">
        <v>9</v>
      </c>
      <c r="C6380">
        <v>-24</v>
      </c>
      <c r="D6380">
        <v>5</v>
      </c>
      <c r="E6380">
        <v>1</v>
      </c>
      <c r="F6380">
        <v>3</v>
      </c>
      <c r="G6380">
        <v>0</v>
      </c>
      <c r="H6380" s="2">
        <f>H6379+$H$2*(Table1[[#This Row],[debug'[0']]]-H6379)</f>
        <v>-0.65605061145089971</v>
      </c>
    </row>
    <row r="6381" spans="1:8" x14ac:dyDescent="0.25">
      <c r="A6381">
        <v>12750</v>
      </c>
      <c r="B6381">
        <v>13</v>
      </c>
      <c r="C6381">
        <v>-28</v>
      </c>
      <c r="D6381">
        <v>6</v>
      </c>
      <c r="E6381">
        <v>1</v>
      </c>
      <c r="F6381">
        <v>4</v>
      </c>
      <c r="G6381">
        <v>0</v>
      </c>
      <c r="H6381" s="2">
        <f>H6380+$H$2*(Table1[[#This Row],[debug'[0']]]-H6380)</f>
        <v>0.63100183688863654</v>
      </c>
    </row>
    <row r="6382" spans="1:8" x14ac:dyDescent="0.25">
      <c r="A6382">
        <v>12752</v>
      </c>
      <c r="B6382">
        <v>16</v>
      </c>
      <c r="C6382">
        <v>-26</v>
      </c>
      <c r="D6382">
        <v>4</v>
      </c>
      <c r="E6382">
        <v>1</v>
      </c>
      <c r="F6382">
        <v>4</v>
      </c>
      <c r="G6382">
        <v>0</v>
      </c>
      <c r="H6382" s="2">
        <f>H6381+$H$2*(Table1[[#This Row],[debug'[0']]]-H6381)</f>
        <v>2.0794957885566072</v>
      </c>
    </row>
    <row r="6383" spans="1:8" x14ac:dyDescent="0.25">
      <c r="A6383">
        <v>12754</v>
      </c>
      <c r="B6383">
        <v>15</v>
      </c>
      <c r="C6383">
        <v>-21</v>
      </c>
      <c r="D6383">
        <v>1</v>
      </c>
      <c r="E6383">
        <v>1</v>
      </c>
      <c r="F6383">
        <v>4</v>
      </c>
      <c r="G6383">
        <v>0</v>
      </c>
      <c r="H6383" s="2">
        <f>H6382+$H$2*(Table1[[#This Row],[debug'[0']]]-H6382)</f>
        <v>3.2972246218970036</v>
      </c>
    </row>
    <row r="6384" spans="1:8" x14ac:dyDescent="0.25">
      <c r="A6384">
        <v>12756</v>
      </c>
      <c r="B6384">
        <v>14</v>
      </c>
      <c r="C6384">
        <v>-14</v>
      </c>
      <c r="D6384">
        <v>0</v>
      </c>
      <c r="E6384">
        <v>1</v>
      </c>
      <c r="F6384">
        <v>5</v>
      </c>
      <c r="G6384">
        <v>0</v>
      </c>
      <c r="H6384" s="2">
        <f>H6383+$H$2*(Table1[[#This Row],[debug'[0']]]-H6383)</f>
        <v>4.3059374369231067</v>
      </c>
    </row>
    <row r="6385" spans="1:8" x14ac:dyDescent="0.25">
      <c r="A6385">
        <v>12758</v>
      </c>
      <c r="B6385">
        <v>10</v>
      </c>
      <c r="C6385">
        <v>-7</v>
      </c>
      <c r="D6385">
        <v>-2</v>
      </c>
      <c r="E6385">
        <v>1</v>
      </c>
      <c r="F6385">
        <v>4</v>
      </c>
      <c r="G6385">
        <v>-1</v>
      </c>
      <c r="H6385" s="2">
        <f>H6384+$H$2*(Table1[[#This Row],[debug'[0']]]-H6384)</f>
        <v>4.8425901904403981</v>
      </c>
    </row>
    <row r="6386" spans="1:8" x14ac:dyDescent="0.25">
      <c r="A6386">
        <v>12760</v>
      </c>
      <c r="B6386">
        <v>7</v>
      </c>
      <c r="C6386">
        <v>1</v>
      </c>
      <c r="D6386">
        <v>-3</v>
      </c>
      <c r="E6386">
        <v>1</v>
      </c>
      <c r="F6386">
        <v>4</v>
      </c>
      <c r="G6386">
        <v>0</v>
      </c>
      <c r="H6386" s="2">
        <f>H6385+$H$2*(Table1[[#This Row],[debug'[0']]]-H6385)</f>
        <v>5.0459212746952478</v>
      </c>
    </row>
    <row r="6387" spans="1:8" x14ac:dyDescent="0.25">
      <c r="A6387">
        <v>12762</v>
      </c>
      <c r="B6387">
        <v>2</v>
      </c>
      <c r="C6387">
        <v>11</v>
      </c>
      <c r="D6387">
        <v>-3</v>
      </c>
      <c r="E6387">
        <v>1</v>
      </c>
      <c r="F6387">
        <v>4</v>
      </c>
      <c r="G6387">
        <v>0</v>
      </c>
      <c r="H6387" s="2">
        <f>H6386+$H$2*(Table1[[#This Row],[debug'[0']]]-H6386)</f>
        <v>4.758849957695384</v>
      </c>
    </row>
    <row r="6388" spans="1:8" x14ac:dyDescent="0.25">
      <c r="A6388">
        <v>12764</v>
      </c>
      <c r="B6388">
        <v>-2</v>
      </c>
      <c r="C6388">
        <v>19</v>
      </c>
      <c r="D6388">
        <v>-4</v>
      </c>
      <c r="E6388">
        <v>1</v>
      </c>
      <c r="F6388">
        <v>4</v>
      </c>
      <c r="G6388">
        <v>-1</v>
      </c>
      <c r="H6388" s="2">
        <f>H6387+$H$2*(Table1[[#This Row],[debug'[0']]]-H6387)</f>
        <v>4.1218433564810386</v>
      </c>
    </row>
    <row r="6389" spans="1:8" x14ac:dyDescent="0.25">
      <c r="A6389">
        <v>12766</v>
      </c>
      <c r="B6389">
        <v>-8</v>
      </c>
      <c r="C6389">
        <v>27</v>
      </c>
      <c r="D6389">
        <v>-5</v>
      </c>
      <c r="E6389">
        <v>1</v>
      </c>
      <c r="F6389">
        <v>4</v>
      </c>
      <c r="G6389">
        <v>-1</v>
      </c>
      <c r="H6389" s="2">
        <f>H6388+$H$2*(Table1[[#This Row],[debug'[0']]]-H6388)</f>
        <v>2.9793865353804265</v>
      </c>
    </row>
    <row r="6390" spans="1:8" x14ac:dyDescent="0.25">
      <c r="A6390">
        <v>12768</v>
      </c>
      <c r="B6390">
        <v>-11</v>
      </c>
      <c r="C6390">
        <v>28</v>
      </c>
      <c r="D6390">
        <v>-4</v>
      </c>
      <c r="E6390">
        <v>1</v>
      </c>
      <c r="F6390">
        <v>4</v>
      </c>
      <c r="G6390">
        <v>-1</v>
      </c>
      <c r="H6390" s="2">
        <f>H6389+$H$2*(Table1[[#This Row],[debug'[0']]]-H6389)</f>
        <v>1.66186039414313</v>
      </c>
    </row>
    <row r="6391" spans="1:8" x14ac:dyDescent="0.25">
      <c r="A6391">
        <v>12770</v>
      </c>
      <c r="B6391">
        <v>-13</v>
      </c>
      <c r="C6391">
        <v>27</v>
      </c>
      <c r="D6391">
        <v>-2</v>
      </c>
      <c r="E6391">
        <v>1</v>
      </c>
      <c r="F6391">
        <v>4</v>
      </c>
      <c r="G6391">
        <v>-1</v>
      </c>
      <c r="H6391" s="2">
        <f>H6390+$H$2*(Table1[[#This Row],[debug'[0']]]-H6390)</f>
        <v>0.28001260707715403</v>
      </c>
    </row>
    <row r="6392" spans="1:8" x14ac:dyDescent="0.25">
      <c r="A6392">
        <v>12772</v>
      </c>
      <c r="B6392">
        <v>-13</v>
      </c>
      <c r="C6392">
        <v>24</v>
      </c>
      <c r="D6392">
        <v>-2</v>
      </c>
      <c r="E6392">
        <v>1</v>
      </c>
      <c r="F6392">
        <v>4</v>
      </c>
      <c r="G6392">
        <v>-1</v>
      </c>
      <c r="H6392" s="2">
        <f>H6391+$H$2*(Table1[[#This Row],[debug'[0']]]-H6391)</f>
        <v>-0.97159909430204849</v>
      </c>
    </row>
    <row r="6393" spans="1:8" x14ac:dyDescent="0.25">
      <c r="A6393">
        <v>12774</v>
      </c>
      <c r="B6393">
        <v>-11</v>
      </c>
      <c r="C6393">
        <v>19</v>
      </c>
      <c r="D6393">
        <v>-1</v>
      </c>
      <c r="E6393">
        <v>1</v>
      </c>
      <c r="F6393">
        <v>4</v>
      </c>
      <c r="G6393">
        <v>-1</v>
      </c>
      <c r="H6393" s="2">
        <f>H6392+$H$2*(Table1[[#This Row],[debug'[0']]]-H6392)</f>
        <v>-1.9167536126798659</v>
      </c>
    </row>
    <row r="6394" spans="1:8" x14ac:dyDescent="0.25">
      <c r="A6394">
        <v>12776</v>
      </c>
      <c r="B6394">
        <v>-8</v>
      </c>
      <c r="C6394">
        <v>13</v>
      </c>
      <c r="D6394">
        <v>1</v>
      </c>
      <c r="E6394">
        <v>1</v>
      </c>
      <c r="F6394">
        <v>4</v>
      </c>
      <c r="G6394">
        <v>-1</v>
      </c>
      <c r="H6394" s="2">
        <f>H6393+$H$2*(Table1[[#This Row],[debug'[0']]]-H6393)</f>
        <v>-2.4900860774913132</v>
      </c>
    </row>
    <row r="6395" spans="1:8" x14ac:dyDescent="0.25">
      <c r="A6395">
        <v>12778</v>
      </c>
      <c r="B6395">
        <v>-3</v>
      </c>
      <c r="C6395">
        <v>5</v>
      </c>
      <c r="D6395">
        <v>3</v>
      </c>
      <c r="E6395">
        <v>1</v>
      </c>
      <c r="F6395">
        <v>4</v>
      </c>
      <c r="G6395">
        <v>-1</v>
      </c>
      <c r="H6395" s="2">
        <f>H6394+$H$2*(Table1[[#This Row],[debug'[0']]]-H6394)</f>
        <v>-2.5381443324788067</v>
      </c>
    </row>
    <row r="6396" spans="1:8" x14ac:dyDescent="0.25">
      <c r="A6396">
        <v>12780</v>
      </c>
      <c r="B6396">
        <v>1</v>
      </c>
      <c r="C6396">
        <v>-2</v>
      </c>
      <c r="D6396">
        <v>4</v>
      </c>
      <c r="E6396">
        <v>1</v>
      </c>
      <c r="F6396">
        <v>4</v>
      </c>
      <c r="G6396">
        <v>-1</v>
      </c>
      <c r="H6396" s="2">
        <f>H6395+$H$2*(Table1[[#This Row],[debug'[0']]]-H6395)</f>
        <v>-2.2046820852111333</v>
      </c>
    </row>
    <row r="6397" spans="1:8" x14ac:dyDescent="0.25">
      <c r="A6397">
        <v>12782</v>
      </c>
      <c r="B6397">
        <v>6</v>
      </c>
      <c r="C6397">
        <v>-9</v>
      </c>
      <c r="D6397">
        <v>5</v>
      </c>
      <c r="E6397">
        <v>1</v>
      </c>
      <c r="F6397">
        <v>4</v>
      </c>
      <c r="G6397">
        <v>0</v>
      </c>
      <c r="H6397" s="2">
        <f>H6396+$H$2*(Table1[[#This Row],[debug'[0']]]-H6396)</f>
        <v>-1.4314090162929611</v>
      </c>
    </row>
    <row r="6398" spans="1:8" x14ac:dyDescent="0.25">
      <c r="A6398">
        <v>12784</v>
      </c>
      <c r="B6398">
        <v>10</v>
      </c>
      <c r="C6398">
        <v>-16</v>
      </c>
      <c r="D6398">
        <v>7</v>
      </c>
      <c r="E6398">
        <v>1</v>
      </c>
      <c r="F6398">
        <v>3</v>
      </c>
      <c r="G6398">
        <v>0</v>
      </c>
      <c r="H6398" s="2">
        <f>H6397+$H$2*(Table1[[#This Row],[debug'[0']]]-H6397)</f>
        <v>-0.35402409871997853</v>
      </c>
    </row>
    <row r="6399" spans="1:8" x14ac:dyDescent="0.25">
      <c r="A6399">
        <v>12786</v>
      </c>
      <c r="B6399">
        <v>16</v>
      </c>
      <c r="C6399">
        <v>-20</v>
      </c>
      <c r="D6399">
        <v>5</v>
      </c>
      <c r="E6399">
        <v>2</v>
      </c>
      <c r="F6399">
        <v>3</v>
      </c>
      <c r="G6399">
        <v>0</v>
      </c>
      <c r="H6399" s="2">
        <f>H6398+$H$2*(Table1[[#This Row],[debug'[0']]]-H6398)</f>
        <v>1.1873063602350951</v>
      </c>
    </row>
    <row r="6400" spans="1:8" x14ac:dyDescent="0.25">
      <c r="A6400">
        <v>12788</v>
      </c>
      <c r="B6400">
        <v>15</v>
      </c>
      <c r="C6400">
        <v>-19</v>
      </c>
      <c r="D6400">
        <v>4</v>
      </c>
      <c r="E6400">
        <v>1</v>
      </c>
      <c r="F6400">
        <v>4</v>
      </c>
      <c r="G6400">
        <v>0</v>
      </c>
      <c r="H6400" s="2">
        <f>H6399+$H$2*(Table1[[#This Row],[debug'[0']]]-H6399)</f>
        <v>2.4891220661842519</v>
      </c>
    </row>
    <row r="6401" spans="1:8" x14ac:dyDescent="0.25">
      <c r="A6401">
        <v>12790</v>
      </c>
      <c r="B6401">
        <v>14</v>
      </c>
      <c r="C6401">
        <v>-16</v>
      </c>
      <c r="D6401">
        <v>4</v>
      </c>
      <c r="E6401">
        <v>1</v>
      </c>
      <c r="F6401">
        <v>4</v>
      </c>
      <c r="G6401">
        <v>0</v>
      </c>
      <c r="H6401" s="2">
        <f>H6400+$H$2*(Table1[[#This Row],[debug'[0']]]-H6400)</f>
        <v>3.5739967527815844</v>
      </c>
    </row>
    <row r="6402" spans="1:8" x14ac:dyDescent="0.25">
      <c r="A6402">
        <v>12792</v>
      </c>
      <c r="B6402">
        <v>10</v>
      </c>
      <c r="C6402">
        <v>-5</v>
      </c>
      <c r="D6402">
        <v>3</v>
      </c>
      <c r="E6402">
        <v>1</v>
      </c>
      <c r="F6402">
        <v>4</v>
      </c>
      <c r="G6402">
        <v>0</v>
      </c>
      <c r="H6402" s="2">
        <f>H6401+$H$2*(Table1[[#This Row],[debug'[0']]]-H6401)</f>
        <v>4.1796332905837499</v>
      </c>
    </row>
    <row r="6403" spans="1:8" x14ac:dyDescent="0.25">
      <c r="A6403">
        <v>12794</v>
      </c>
      <c r="B6403">
        <v>7</v>
      </c>
      <c r="C6403">
        <v>1</v>
      </c>
      <c r="D6403">
        <v>2</v>
      </c>
      <c r="E6403">
        <v>1</v>
      </c>
      <c r="F6403">
        <v>4</v>
      </c>
      <c r="G6403">
        <v>0</v>
      </c>
      <c r="H6403" s="2">
        <f>H6402+$H$2*(Table1[[#This Row],[debug'[0']]]-H6402)</f>
        <v>4.4454465906256893</v>
      </c>
    </row>
    <row r="6404" spans="1:8" x14ac:dyDescent="0.25">
      <c r="A6404">
        <v>12796</v>
      </c>
      <c r="B6404">
        <v>1</v>
      </c>
      <c r="C6404">
        <v>8</v>
      </c>
      <c r="D6404">
        <v>2</v>
      </c>
      <c r="E6404">
        <v>1</v>
      </c>
      <c r="F6404">
        <v>4</v>
      </c>
      <c r="G6404">
        <v>0</v>
      </c>
      <c r="H6404" s="2">
        <f>H6403+$H$2*(Table1[[#This Row],[debug'[0']]]-H6403)</f>
        <v>4.1207208997023193</v>
      </c>
    </row>
    <row r="6405" spans="1:8" x14ac:dyDescent="0.25">
      <c r="A6405">
        <v>12798</v>
      </c>
      <c r="B6405">
        <v>-4</v>
      </c>
      <c r="C6405">
        <v>14</v>
      </c>
      <c r="D6405">
        <v>2</v>
      </c>
      <c r="E6405">
        <v>1</v>
      </c>
      <c r="F6405">
        <v>4</v>
      </c>
      <c r="G6405">
        <v>1</v>
      </c>
      <c r="H6405" s="2">
        <f>H6404+$H$2*(Table1[[#This Row],[debug'[0']]]-H6404)</f>
        <v>3.3553609860915823</v>
      </c>
    </row>
    <row r="6406" spans="1:8" x14ac:dyDescent="0.25">
      <c r="A6406">
        <v>12800</v>
      </c>
      <c r="B6406">
        <v>-9</v>
      </c>
      <c r="C6406">
        <v>18</v>
      </c>
      <c r="D6406">
        <v>1</v>
      </c>
      <c r="E6406">
        <v>1</v>
      </c>
      <c r="F6406">
        <v>4</v>
      </c>
      <c r="G6406">
        <v>1</v>
      </c>
      <c r="H6406" s="2">
        <f>H6405+$H$2*(Table1[[#This Row],[debug'[0']]]-H6405)</f>
        <v>2.1908956469009246</v>
      </c>
    </row>
    <row r="6407" spans="1:8" x14ac:dyDescent="0.25">
      <c r="A6407">
        <v>12802</v>
      </c>
      <c r="B6407">
        <v>-11</v>
      </c>
      <c r="C6407">
        <v>19</v>
      </c>
      <c r="D6407">
        <v>1</v>
      </c>
      <c r="E6407">
        <v>1</v>
      </c>
      <c r="F6407">
        <v>4</v>
      </c>
      <c r="G6407">
        <v>1</v>
      </c>
      <c r="H6407" s="2">
        <f>H6406+$H$2*(Table1[[#This Row],[debug'[0']]]-H6406)</f>
        <v>0.94768302114371883</v>
      </c>
    </row>
    <row r="6408" spans="1:8" x14ac:dyDescent="0.25">
      <c r="A6408">
        <v>12804</v>
      </c>
      <c r="B6408">
        <v>-14</v>
      </c>
      <c r="C6408">
        <v>20</v>
      </c>
      <c r="D6408">
        <v>3</v>
      </c>
      <c r="E6408">
        <v>1</v>
      </c>
      <c r="F6408">
        <v>4</v>
      </c>
      <c r="G6408">
        <v>1</v>
      </c>
      <c r="H6408" s="2">
        <f>H6407+$H$2*(Table1[[#This Row],[debug'[0']]]-H6407)</f>
        <v>-0.46110291387870084</v>
      </c>
    </row>
    <row r="6409" spans="1:8" x14ac:dyDescent="0.25">
      <c r="A6409">
        <v>12806</v>
      </c>
      <c r="B6409">
        <v>-12</v>
      </c>
      <c r="C6409">
        <v>20</v>
      </c>
      <c r="D6409">
        <v>3</v>
      </c>
      <c r="E6409">
        <v>1</v>
      </c>
      <c r="F6409">
        <v>4</v>
      </c>
      <c r="G6409">
        <v>1</v>
      </c>
      <c r="H6409" s="2">
        <f>H6408+$H$2*(Table1[[#This Row],[debug'[0']]]-H6408)</f>
        <v>-1.5486183433673211</v>
      </c>
    </row>
    <row r="6410" spans="1:8" x14ac:dyDescent="0.25">
      <c r="A6410">
        <v>12808</v>
      </c>
      <c r="B6410">
        <v>-11</v>
      </c>
      <c r="C6410">
        <v>18</v>
      </c>
      <c r="D6410">
        <v>3</v>
      </c>
      <c r="E6410">
        <v>1</v>
      </c>
      <c r="F6410">
        <v>4</v>
      </c>
      <c r="G6410">
        <v>1</v>
      </c>
      <c r="H6410" s="2">
        <f>H6409+$H$2*(Table1[[#This Row],[debug'[0']]]-H6409)</f>
        <v>-2.4393900787298377</v>
      </c>
    </row>
    <row r="6411" spans="1:8" x14ac:dyDescent="0.25">
      <c r="A6411">
        <v>12810</v>
      </c>
      <c r="B6411">
        <v>-9</v>
      </c>
      <c r="C6411">
        <v>13</v>
      </c>
      <c r="D6411">
        <v>2</v>
      </c>
      <c r="E6411">
        <v>1</v>
      </c>
      <c r="F6411">
        <v>4</v>
      </c>
      <c r="G6411">
        <v>1</v>
      </c>
      <c r="H6411" s="2">
        <f>H6410+$H$2*(Table1[[#This Row],[debug'[0']]]-H6410)</f>
        <v>-3.0577129966817571</v>
      </c>
    </row>
    <row r="6412" spans="1:8" x14ac:dyDescent="0.25">
      <c r="A6412">
        <v>12812</v>
      </c>
      <c r="B6412">
        <v>-4</v>
      </c>
      <c r="C6412">
        <v>8</v>
      </c>
      <c r="D6412">
        <v>2</v>
      </c>
      <c r="E6412">
        <v>1</v>
      </c>
      <c r="F6412">
        <v>4</v>
      </c>
      <c r="G6412">
        <v>2</v>
      </c>
      <c r="H6412" s="2">
        <f>H6411+$H$2*(Table1[[#This Row],[debug'[0']]]-H6411)</f>
        <v>-3.1465214544976892</v>
      </c>
    </row>
    <row r="6413" spans="1:8" x14ac:dyDescent="0.25">
      <c r="A6413">
        <v>12814</v>
      </c>
      <c r="B6413">
        <v>-1</v>
      </c>
      <c r="C6413">
        <v>2</v>
      </c>
      <c r="D6413">
        <v>2</v>
      </c>
      <c r="E6413">
        <v>0</v>
      </c>
      <c r="F6413">
        <v>4</v>
      </c>
      <c r="G6413">
        <v>2</v>
      </c>
      <c r="H6413" s="2">
        <f>H6412+$H$2*(Table1[[#This Row],[debug'[0']]]-H6412)</f>
        <v>-2.9442165735310049</v>
      </c>
    </row>
    <row r="6414" spans="1:8" x14ac:dyDescent="0.25">
      <c r="A6414">
        <v>12816</v>
      </c>
      <c r="B6414">
        <v>4</v>
      </c>
      <c r="C6414">
        <v>-2</v>
      </c>
      <c r="D6414">
        <v>2</v>
      </c>
      <c r="E6414">
        <v>0</v>
      </c>
      <c r="F6414">
        <v>4</v>
      </c>
      <c r="G6414">
        <v>2</v>
      </c>
      <c r="H6414" s="2">
        <f>H6413+$H$2*(Table1[[#This Row],[debug'[0']]]-H6413)</f>
        <v>-2.2897395803607603</v>
      </c>
    </row>
    <row r="6415" spans="1:8" x14ac:dyDescent="0.25">
      <c r="A6415">
        <v>12818</v>
      </c>
      <c r="B6415">
        <v>9</v>
      </c>
      <c r="C6415">
        <v>-6</v>
      </c>
      <c r="D6415">
        <v>2</v>
      </c>
      <c r="E6415">
        <v>0</v>
      </c>
      <c r="F6415">
        <v>4</v>
      </c>
      <c r="G6415">
        <v>2</v>
      </c>
      <c r="H6415" s="2">
        <f>H6414+$H$2*(Table1[[#This Row],[debug'[0']]]-H6414)</f>
        <v>-1.2257066925626621</v>
      </c>
    </row>
    <row r="6416" spans="1:8" x14ac:dyDescent="0.25">
      <c r="A6416">
        <v>12820</v>
      </c>
      <c r="B6416">
        <v>11</v>
      </c>
      <c r="C6416">
        <v>-8</v>
      </c>
      <c r="D6416">
        <v>2</v>
      </c>
      <c r="E6416">
        <v>0</v>
      </c>
      <c r="F6416">
        <v>4</v>
      </c>
      <c r="G6416">
        <v>2</v>
      </c>
      <c r="H6416" s="2">
        <f>H6415+$H$2*(Table1[[#This Row],[debug'[0']]]-H6415)</f>
        <v>-7.3460982653709372E-2</v>
      </c>
    </row>
    <row r="6417" spans="1:8" x14ac:dyDescent="0.25">
      <c r="A6417">
        <v>12822</v>
      </c>
      <c r="B6417">
        <v>15</v>
      </c>
      <c r="C6417">
        <v>-9</v>
      </c>
      <c r="D6417">
        <v>0</v>
      </c>
      <c r="E6417">
        <v>0</v>
      </c>
      <c r="F6417">
        <v>4</v>
      </c>
      <c r="G6417">
        <v>2</v>
      </c>
      <c r="H6417" s="2">
        <f>H6416+$H$2*(Table1[[#This Row],[debug'[0']]]-H6416)</f>
        <v>1.347179245964609</v>
      </c>
    </row>
    <row r="6418" spans="1:8" x14ac:dyDescent="0.25">
      <c r="A6418">
        <v>12824</v>
      </c>
      <c r="B6418">
        <v>16</v>
      </c>
      <c r="C6418">
        <v>-9</v>
      </c>
      <c r="D6418">
        <v>0</v>
      </c>
      <c r="E6418">
        <v>1</v>
      </c>
      <c r="F6418">
        <v>4</v>
      </c>
      <c r="G6418">
        <v>2</v>
      </c>
      <c r="H6418" s="2">
        <f>H6417+$H$2*(Table1[[#This Row],[debug'[0']]]-H6417)</f>
        <v>2.728175067021978</v>
      </c>
    </row>
    <row r="6419" spans="1:8" x14ac:dyDescent="0.25">
      <c r="A6419">
        <v>12826</v>
      </c>
      <c r="B6419">
        <v>15</v>
      </c>
      <c r="C6419">
        <v>-7</v>
      </c>
      <c r="D6419">
        <v>2</v>
      </c>
      <c r="E6419">
        <v>1</v>
      </c>
      <c r="F6419">
        <v>4</v>
      </c>
      <c r="G6419">
        <v>2</v>
      </c>
      <c r="H6419" s="2">
        <f>H6418+$H$2*(Table1[[#This Row],[debug'[0']]]-H6418)</f>
        <v>3.8847673186894922</v>
      </c>
    </row>
    <row r="6420" spans="1:8" x14ac:dyDescent="0.25">
      <c r="A6420">
        <v>12828</v>
      </c>
      <c r="B6420">
        <v>9</v>
      </c>
      <c r="C6420">
        <v>-1</v>
      </c>
      <c r="D6420">
        <v>3</v>
      </c>
      <c r="E6420">
        <v>0</v>
      </c>
      <c r="F6420">
        <v>4</v>
      </c>
      <c r="G6420">
        <v>2</v>
      </c>
      <c r="H6420" s="2">
        <f>H6419+$H$2*(Table1[[#This Row],[debug'[0']]]-H6419)</f>
        <v>4.3668666410797172</v>
      </c>
    </row>
    <row r="6421" spans="1:8" x14ac:dyDescent="0.25">
      <c r="A6421">
        <v>12830</v>
      </c>
      <c r="B6421">
        <v>3</v>
      </c>
      <c r="C6421">
        <v>2</v>
      </c>
      <c r="D6421">
        <v>3</v>
      </c>
      <c r="E6421">
        <v>0</v>
      </c>
      <c r="F6421">
        <v>4</v>
      </c>
      <c r="G6421">
        <v>2</v>
      </c>
      <c r="H6421" s="2">
        <f>H6420+$H$2*(Table1[[#This Row],[debug'[0']]]-H6420)</f>
        <v>4.238042495138127</v>
      </c>
    </row>
    <row r="6422" spans="1:8" x14ac:dyDescent="0.25">
      <c r="A6422">
        <v>12832</v>
      </c>
      <c r="B6422">
        <v>-3</v>
      </c>
      <c r="C6422">
        <v>5</v>
      </c>
      <c r="D6422">
        <v>3</v>
      </c>
      <c r="E6422">
        <v>0</v>
      </c>
      <c r="F6422">
        <v>4</v>
      </c>
      <c r="G6422">
        <v>2</v>
      </c>
      <c r="H6422" s="2">
        <f>H6421+$H$2*(Table1[[#This Row],[debug'[0']]]-H6421)</f>
        <v>3.5558730612652267</v>
      </c>
    </row>
    <row r="6423" spans="1:8" x14ac:dyDescent="0.25">
      <c r="A6423">
        <v>12834</v>
      </c>
      <c r="B6423">
        <v>-10</v>
      </c>
      <c r="C6423">
        <v>8</v>
      </c>
      <c r="D6423">
        <v>3</v>
      </c>
      <c r="E6423">
        <v>0</v>
      </c>
      <c r="F6423">
        <v>4</v>
      </c>
      <c r="G6423">
        <v>2</v>
      </c>
      <c r="H6423" s="2">
        <f>H6422+$H$2*(Table1[[#This Row],[debug'[0']]]-H6422)</f>
        <v>2.2782621245972283</v>
      </c>
    </row>
    <row r="6424" spans="1:8" x14ac:dyDescent="0.25">
      <c r="A6424">
        <v>12836</v>
      </c>
      <c r="B6424">
        <v>-12</v>
      </c>
      <c r="C6424">
        <v>9</v>
      </c>
      <c r="D6424">
        <v>2</v>
      </c>
      <c r="E6424">
        <v>0</v>
      </c>
      <c r="F6424">
        <v>4</v>
      </c>
      <c r="G6424">
        <v>2</v>
      </c>
      <c r="H6424" s="2">
        <f>H6423+$H$2*(Table1[[#This Row],[debug'[0']]]-H6423)</f>
        <v>0.9325676226973072</v>
      </c>
    </row>
    <row r="6425" spans="1:8" x14ac:dyDescent="0.25">
      <c r="A6425">
        <v>12838</v>
      </c>
      <c r="B6425">
        <v>-15</v>
      </c>
      <c r="C6425">
        <v>11</v>
      </c>
      <c r="D6425">
        <v>3</v>
      </c>
      <c r="E6425">
        <v>0</v>
      </c>
      <c r="F6425">
        <v>4</v>
      </c>
      <c r="G6425">
        <v>2</v>
      </c>
      <c r="H6425" s="2">
        <f>H6424+$H$2*(Table1[[#This Row],[debug'[0']]]-H6424)</f>
        <v>-0.56904149919134639</v>
      </c>
    </row>
    <row r="6426" spans="1:8" x14ac:dyDescent="0.25">
      <c r="A6426">
        <v>12840</v>
      </c>
      <c r="B6426">
        <v>-13</v>
      </c>
      <c r="C6426">
        <v>10</v>
      </c>
      <c r="D6426">
        <v>4</v>
      </c>
      <c r="E6426">
        <v>0</v>
      </c>
      <c r="F6426">
        <v>4</v>
      </c>
      <c r="G6426">
        <v>2</v>
      </c>
      <c r="H6426" s="2">
        <f>H6425+$H$2*(Table1[[#This Row],[debug'[0']]]-H6425)</f>
        <v>-1.740631736287948</v>
      </c>
    </row>
    <row r="6427" spans="1:8" x14ac:dyDescent="0.25">
      <c r="A6427">
        <v>12842</v>
      </c>
      <c r="B6427">
        <v>-11</v>
      </c>
      <c r="C6427">
        <v>11</v>
      </c>
      <c r="D6427">
        <v>4</v>
      </c>
      <c r="E6427">
        <v>0</v>
      </c>
      <c r="F6427">
        <v>4</v>
      </c>
      <c r="G6427">
        <v>2</v>
      </c>
      <c r="H6427" s="2">
        <f>H6426+$H$2*(Table1[[#This Row],[debug'[0']]]-H6426)</f>
        <v>-2.6133066357127559</v>
      </c>
    </row>
    <row r="6428" spans="1:8" x14ac:dyDescent="0.25">
      <c r="A6428">
        <v>12844</v>
      </c>
      <c r="B6428">
        <v>-9</v>
      </c>
      <c r="C6428">
        <v>10</v>
      </c>
      <c r="D6428">
        <v>4</v>
      </c>
      <c r="E6428">
        <v>0</v>
      </c>
      <c r="F6428">
        <v>4</v>
      </c>
      <c r="G6428">
        <v>2</v>
      </c>
      <c r="H6428" s="2">
        <f>H6427+$H$2*(Table1[[#This Row],[debug'[0']]]-H6427)</f>
        <v>-3.2152383043320203</v>
      </c>
    </row>
    <row r="6429" spans="1:8" x14ac:dyDescent="0.25">
      <c r="A6429">
        <v>12846</v>
      </c>
      <c r="B6429">
        <v>-5</v>
      </c>
      <c r="C6429">
        <v>8</v>
      </c>
      <c r="D6429">
        <v>3</v>
      </c>
      <c r="E6429">
        <v>0</v>
      </c>
      <c r="F6429">
        <v>4</v>
      </c>
      <c r="G6429">
        <v>2</v>
      </c>
      <c r="H6429" s="2">
        <f>H6428+$H$2*(Table1[[#This Row],[debug'[0']]]-H6428)</f>
        <v>-3.3834481312775897</v>
      </c>
    </row>
    <row r="6430" spans="1:8" x14ac:dyDescent="0.25">
      <c r="A6430">
        <v>12848</v>
      </c>
      <c r="B6430">
        <v>-3</v>
      </c>
      <c r="C6430">
        <v>6</v>
      </c>
      <c r="D6430">
        <v>2</v>
      </c>
      <c r="E6430">
        <v>0</v>
      </c>
      <c r="F6430">
        <v>4</v>
      </c>
      <c r="G6430">
        <v>2</v>
      </c>
      <c r="H6430" s="2">
        <f>H6429+$H$2*(Table1[[#This Row],[debug'[0']]]-H6429)</f>
        <v>-3.3473089963099576</v>
      </c>
    </row>
    <row r="6431" spans="1:8" x14ac:dyDescent="0.25">
      <c r="A6431">
        <v>12850</v>
      </c>
      <c r="B6431">
        <v>1</v>
      </c>
      <c r="C6431">
        <v>3</v>
      </c>
      <c r="D6431">
        <v>2</v>
      </c>
      <c r="E6431">
        <v>0</v>
      </c>
      <c r="F6431">
        <v>3</v>
      </c>
      <c r="G6431">
        <v>2</v>
      </c>
      <c r="H6431" s="2">
        <f>H6430+$H$2*(Table1[[#This Row],[debug'[0']]]-H6430)</f>
        <v>-2.9375847761391922</v>
      </c>
    </row>
    <row r="6432" spans="1:8" x14ac:dyDescent="0.25">
      <c r="A6432">
        <v>12852</v>
      </c>
      <c r="B6432">
        <v>6</v>
      </c>
      <c r="C6432">
        <v>3</v>
      </c>
      <c r="D6432">
        <v>1</v>
      </c>
      <c r="E6432">
        <v>0</v>
      </c>
      <c r="F6432">
        <v>3</v>
      </c>
      <c r="G6432">
        <v>2</v>
      </c>
      <c r="H6432" s="2">
        <f>H6431+$H$2*(Table1[[#This Row],[debug'[0']]]-H6431)</f>
        <v>-2.0952372559325463</v>
      </c>
    </row>
    <row r="6433" spans="1:8" x14ac:dyDescent="0.25">
      <c r="A6433">
        <v>12854</v>
      </c>
      <c r="B6433">
        <v>9</v>
      </c>
      <c r="C6433">
        <v>1</v>
      </c>
      <c r="D6433">
        <v>1</v>
      </c>
      <c r="E6433">
        <v>0</v>
      </c>
      <c r="F6433">
        <v>3</v>
      </c>
      <c r="G6433">
        <v>2</v>
      </c>
      <c r="H6433" s="2">
        <f>H6432+$H$2*(Table1[[#This Row],[debug'[0']]]-H6432)</f>
        <v>-1.0495357803403425</v>
      </c>
    </row>
    <row r="6434" spans="1:8" x14ac:dyDescent="0.25">
      <c r="A6434">
        <v>12856</v>
      </c>
      <c r="B6434">
        <v>15</v>
      </c>
      <c r="C6434">
        <v>0</v>
      </c>
      <c r="D6434">
        <v>1</v>
      </c>
      <c r="E6434">
        <v>0</v>
      </c>
      <c r="F6434">
        <v>3</v>
      </c>
      <c r="G6434">
        <v>2</v>
      </c>
      <c r="H6434" s="2">
        <f>H6433+$H$2*(Table1[[#This Row],[debug'[0']]]-H6433)</f>
        <v>0.46309733069096981</v>
      </c>
    </row>
    <row r="6435" spans="1:8" x14ac:dyDescent="0.25">
      <c r="A6435">
        <v>12858</v>
      </c>
      <c r="B6435">
        <v>16</v>
      </c>
      <c r="C6435">
        <v>-1</v>
      </c>
      <c r="D6435">
        <v>1</v>
      </c>
      <c r="E6435">
        <v>0</v>
      </c>
      <c r="F6435">
        <v>3</v>
      </c>
      <c r="G6435">
        <v>2</v>
      </c>
      <c r="H6435" s="2">
        <f>H6434+$H$2*(Table1[[#This Row],[debug'[0']]]-H6434)</f>
        <v>1.9274159092541967</v>
      </c>
    </row>
    <row r="6436" spans="1:8" x14ac:dyDescent="0.25">
      <c r="A6436">
        <v>12860</v>
      </c>
      <c r="B6436">
        <v>14</v>
      </c>
      <c r="C6436">
        <v>1</v>
      </c>
      <c r="D6436">
        <v>2</v>
      </c>
      <c r="E6436">
        <v>0</v>
      </c>
      <c r="F6436">
        <v>3</v>
      </c>
      <c r="G6436">
        <v>2</v>
      </c>
      <c r="H6436" s="2">
        <f>H6435+$H$2*(Table1[[#This Row],[debug'[0']]]-H6435)</f>
        <v>3.0652301539341575</v>
      </c>
    </row>
    <row r="6437" spans="1:8" x14ac:dyDescent="0.25">
      <c r="A6437">
        <v>12862</v>
      </c>
      <c r="B6437">
        <v>11</v>
      </c>
      <c r="C6437">
        <v>1</v>
      </c>
      <c r="D6437">
        <v>3</v>
      </c>
      <c r="E6437">
        <v>0</v>
      </c>
      <c r="F6437">
        <v>4</v>
      </c>
      <c r="G6437">
        <v>2</v>
      </c>
      <c r="H6437" s="2">
        <f>H6436+$H$2*(Table1[[#This Row],[debug'[0']]]-H6436)</f>
        <v>3.8130645936239453</v>
      </c>
    </row>
    <row r="6438" spans="1:8" x14ac:dyDescent="0.25">
      <c r="A6438">
        <v>12864</v>
      </c>
      <c r="B6438">
        <v>8</v>
      </c>
      <c r="C6438">
        <v>0</v>
      </c>
      <c r="D6438">
        <v>3</v>
      </c>
      <c r="E6438">
        <v>0</v>
      </c>
      <c r="F6438">
        <v>3</v>
      </c>
      <c r="G6438">
        <v>2</v>
      </c>
      <c r="H6438" s="2">
        <f>H6437+$H$2*(Table1[[#This Row],[debug'[0']]]-H6437)</f>
        <v>4.2076739590357253</v>
      </c>
    </row>
    <row r="6439" spans="1:8" x14ac:dyDescent="0.25">
      <c r="A6439">
        <v>12866</v>
      </c>
      <c r="B6439">
        <v>-1</v>
      </c>
      <c r="C6439">
        <v>-1</v>
      </c>
      <c r="D6439">
        <v>5</v>
      </c>
      <c r="E6439">
        <v>0</v>
      </c>
      <c r="F6439">
        <v>3</v>
      </c>
      <c r="G6439">
        <v>2</v>
      </c>
      <c r="H6439" s="2">
        <f>H6438+$H$2*(Table1[[#This Row],[debug'[0']]]-H6438)</f>
        <v>3.7168622514758001</v>
      </c>
    </row>
    <row r="6440" spans="1:8" x14ac:dyDescent="0.25">
      <c r="A6440">
        <v>12868</v>
      </c>
      <c r="B6440">
        <v>-7</v>
      </c>
      <c r="C6440">
        <v>1</v>
      </c>
      <c r="D6440">
        <v>6</v>
      </c>
      <c r="E6440">
        <v>0</v>
      </c>
      <c r="F6440">
        <v>3</v>
      </c>
      <c r="G6440">
        <v>3</v>
      </c>
      <c r="H6440" s="2">
        <f>H6439+$H$2*(Table1[[#This Row],[debug'[0']]]-H6439)</f>
        <v>2.7068217799126959</v>
      </c>
    </row>
    <row r="6441" spans="1:8" x14ac:dyDescent="0.25">
      <c r="A6441">
        <v>12870</v>
      </c>
      <c r="B6441">
        <v>-9</v>
      </c>
      <c r="C6441">
        <v>0</v>
      </c>
      <c r="D6441">
        <v>4</v>
      </c>
      <c r="E6441">
        <v>0</v>
      </c>
      <c r="F6441">
        <v>3</v>
      </c>
      <c r="G6441">
        <v>2</v>
      </c>
      <c r="H6441" s="2">
        <f>H6440+$H$2*(Table1[[#This Row],[debug'[0']]]-H6440)</f>
        <v>1.6034798208929346</v>
      </c>
    </row>
    <row r="6442" spans="1:8" x14ac:dyDescent="0.25">
      <c r="A6442">
        <v>12872</v>
      </c>
      <c r="B6442">
        <v>-12</v>
      </c>
      <c r="C6442">
        <v>2</v>
      </c>
      <c r="D6442">
        <v>3</v>
      </c>
      <c r="E6442">
        <v>0</v>
      </c>
      <c r="F6442">
        <v>3</v>
      </c>
      <c r="G6442">
        <v>2</v>
      </c>
      <c r="H6442" s="2">
        <f>H6441+$H$2*(Table1[[#This Row],[debug'[0']]]-H6441)</f>
        <v>0.32138205283570764</v>
      </c>
    </row>
    <row r="6443" spans="1:8" x14ac:dyDescent="0.25">
      <c r="A6443">
        <v>12874</v>
      </c>
      <c r="B6443">
        <v>-12</v>
      </c>
      <c r="C6443">
        <v>2</v>
      </c>
      <c r="D6443">
        <v>3</v>
      </c>
      <c r="E6443">
        <v>0</v>
      </c>
      <c r="F6443">
        <v>3</v>
      </c>
      <c r="G6443">
        <v>2</v>
      </c>
      <c r="H6443" s="2">
        <f>H6442+$H$2*(Table1[[#This Row],[debug'[0']]]-H6442)</f>
        <v>-0.83988084734214574</v>
      </c>
    </row>
    <row r="6444" spans="1:8" x14ac:dyDescent="0.25">
      <c r="A6444">
        <v>12876</v>
      </c>
      <c r="B6444">
        <v>-11</v>
      </c>
      <c r="C6444">
        <v>5</v>
      </c>
      <c r="D6444">
        <v>2</v>
      </c>
      <c r="E6444">
        <v>0</v>
      </c>
      <c r="F6444">
        <v>3</v>
      </c>
      <c r="G6444">
        <v>2</v>
      </c>
      <c r="H6444" s="2">
        <f>H6443+$H$2*(Table1[[#This Row],[debug'[0']]]-H6443)</f>
        <v>-1.7974495180297518</v>
      </c>
    </row>
    <row r="6445" spans="1:8" x14ac:dyDescent="0.25">
      <c r="A6445">
        <v>12878</v>
      </c>
      <c r="B6445">
        <v>-10</v>
      </c>
      <c r="C6445">
        <v>6</v>
      </c>
      <c r="D6445">
        <v>0</v>
      </c>
      <c r="E6445">
        <v>0</v>
      </c>
      <c r="F6445">
        <v>3</v>
      </c>
      <c r="G6445">
        <v>2</v>
      </c>
      <c r="H6445" s="2">
        <f>H6444+$H$2*(Table1[[#This Row],[debug'[0']]]-H6444)</f>
        <v>-2.5705216880754662</v>
      </c>
    </row>
    <row r="6446" spans="1:8" x14ac:dyDescent="0.25">
      <c r="A6446">
        <v>12880</v>
      </c>
      <c r="B6446">
        <v>-6</v>
      </c>
      <c r="C6446">
        <v>6</v>
      </c>
      <c r="D6446">
        <v>-2</v>
      </c>
      <c r="E6446">
        <v>0</v>
      </c>
      <c r="F6446">
        <v>3</v>
      </c>
      <c r="G6446">
        <v>2</v>
      </c>
      <c r="H6446" s="2">
        <f>H6445+$H$2*(Table1[[#This Row],[debug'[0']]]-H6445)</f>
        <v>-2.8937424041870954</v>
      </c>
    </row>
    <row r="6447" spans="1:8" x14ac:dyDescent="0.25">
      <c r="A6447">
        <v>12882</v>
      </c>
      <c r="B6447">
        <v>-3</v>
      </c>
      <c r="C6447">
        <v>7</v>
      </c>
      <c r="D6447">
        <v>-3</v>
      </c>
      <c r="E6447">
        <v>0</v>
      </c>
      <c r="F6447">
        <v>3</v>
      </c>
      <c r="G6447">
        <v>2</v>
      </c>
      <c r="H6447" s="2">
        <f>H6446+$H$2*(Table1[[#This Row],[debug'[0']]]-H6446)</f>
        <v>-2.9037569466589135</v>
      </c>
    </row>
    <row r="6448" spans="1:8" x14ac:dyDescent="0.25">
      <c r="A6448">
        <v>12884</v>
      </c>
      <c r="B6448">
        <v>3</v>
      </c>
      <c r="C6448">
        <v>7</v>
      </c>
      <c r="D6448">
        <v>-4</v>
      </c>
      <c r="E6448">
        <v>0</v>
      </c>
      <c r="F6448">
        <v>3</v>
      </c>
      <c r="G6448">
        <v>2</v>
      </c>
      <c r="H6448" s="2">
        <f>H6447+$H$2*(Table1[[#This Row],[debug'[0']]]-H6447)</f>
        <v>-2.347340963092813</v>
      </c>
    </row>
    <row r="6449" spans="1:8" x14ac:dyDescent="0.25">
      <c r="A6449">
        <v>12886</v>
      </c>
      <c r="B6449">
        <v>6</v>
      </c>
      <c r="C6449">
        <v>10</v>
      </c>
      <c r="D6449">
        <v>-5</v>
      </c>
      <c r="E6449">
        <v>0</v>
      </c>
      <c r="F6449">
        <v>3</v>
      </c>
      <c r="G6449">
        <v>2</v>
      </c>
      <c r="H6449" s="2">
        <f>H6448+$H$2*(Table1[[#This Row],[debug'[0']]]-H6448)</f>
        <v>-1.5606226116929671</v>
      </c>
    </row>
    <row r="6450" spans="1:8" x14ac:dyDescent="0.25">
      <c r="A6450">
        <v>12888</v>
      </c>
      <c r="B6450">
        <v>10</v>
      </c>
      <c r="C6450">
        <v>11</v>
      </c>
      <c r="D6450">
        <v>-6</v>
      </c>
      <c r="E6450">
        <v>0</v>
      </c>
      <c r="F6450">
        <v>3</v>
      </c>
      <c r="G6450">
        <v>2</v>
      </c>
      <c r="H6450" s="2">
        <f>H6449+$H$2*(Table1[[#This Row],[debug'[0']]]-H6449)</f>
        <v>-0.47105959965840705</v>
      </c>
    </row>
    <row r="6451" spans="1:8" x14ac:dyDescent="0.25">
      <c r="A6451">
        <v>12890</v>
      </c>
      <c r="B6451">
        <v>15</v>
      </c>
      <c r="C6451">
        <v>12</v>
      </c>
      <c r="D6451">
        <v>-7</v>
      </c>
      <c r="E6451">
        <v>1</v>
      </c>
      <c r="F6451">
        <v>4</v>
      </c>
      <c r="G6451">
        <v>1</v>
      </c>
      <c r="H6451" s="2">
        <f>H6450+$H$2*(Table1[[#This Row],[debug'[0']]]-H6450)</f>
        <v>0.98705341578769379</v>
      </c>
    </row>
    <row r="6452" spans="1:8" x14ac:dyDescent="0.25">
      <c r="A6452">
        <v>12892</v>
      </c>
      <c r="B6452">
        <v>15</v>
      </c>
      <c r="C6452">
        <v>11</v>
      </c>
      <c r="D6452">
        <v>-6</v>
      </c>
      <c r="E6452">
        <v>1</v>
      </c>
      <c r="F6452">
        <v>4</v>
      </c>
      <c r="G6452">
        <v>1</v>
      </c>
      <c r="H6452" s="2">
        <f>H6451+$H$2*(Table1[[#This Row],[debug'[0']]]-H6451)</f>
        <v>2.3077425171109205</v>
      </c>
    </row>
    <row r="6453" spans="1:8" x14ac:dyDescent="0.25">
      <c r="A6453">
        <v>12894</v>
      </c>
      <c r="B6453">
        <v>16</v>
      </c>
      <c r="C6453">
        <v>10</v>
      </c>
      <c r="D6453">
        <v>-3</v>
      </c>
      <c r="E6453">
        <v>1</v>
      </c>
      <c r="F6453">
        <v>4</v>
      </c>
      <c r="G6453">
        <v>1</v>
      </c>
      <c r="H6453" s="2">
        <f>H6452+$H$2*(Table1[[#This Row],[debug'[0']]]-H6452)</f>
        <v>3.5982073826900463</v>
      </c>
    </row>
    <row r="6454" spans="1:8" x14ac:dyDescent="0.25">
      <c r="A6454">
        <v>12896</v>
      </c>
      <c r="B6454">
        <v>11</v>
      </c>
      <c r="C6454">
        <v>7</v>
      </c>
      <c r="D6454">
        <v>0</v>
      </c>
      <c r="E6454">
        <v>1</v>
      </c>
      <c r="F6454">
        <v>4</v>
      </c>
      <c r="G6454">
        <v>1</v>
      </c>
      <c r="H6454" s="2">
        <f>H6453+$H$2*(Table1[[#This Row],[debug'[0']]]-H6453)</f>
        <v>4.2958099019881297</v>
      </c>
    </row>
    <row r="6455" spans="1:8" x14ac:dyDescent="0.25">
      <c r="A6455">
        <v>12898</v>
      </c>
      <c r="B6455">
        <v>8</v>
      </c>
      <c r="C6455">
        <v>5</v>
      </c>
      <c r="D6455">
        <v>0</v>
      </c>
      <c r="E6455">
        <v>1</v>
      </c>
      <c r="F6455">
        <v>4</v>
      </c>
      <c r="G6455">
        <v>1</v>
      </c>
      <c r="H6455" s="2">
        <f>H6454+$H$2*(Table1[[#This Row],[debug'[0']]]-H6454)</f>
        <v>4.6449215939705546</v>
      </c>
    </row>
    <row r="6456" spans="1:8" x14ac:dyDescent="0.25">
      <c r="A6456">
        <v>12900</v>
      </c>
      <c r="B6456">
        <v>2</v>
      </c>
      <c r="C6456">
        <v>1</v>
      </c>
      <c r="D6456">
        <v>2</v>
      </c>
      <c r="E6456">
        <v>1</v>
      </c>
      <c r="F6456">
        <v>4</v>
      </c>
      <c r="G6456">
        <v>1</v>
      </c>
      <c r="H6456" s="2">
        <f>H6455+$H$2*(Table1[[#This Row],[debug'[0']]]-H6455)</f>
        <v>4.3956436065023876</v>
      </c>
    </row>
    <row r="6457" spans="1:8" x14ac:dyDescent="0.25">
      <c r="A6457">
        <v>12902</v>
      </c>
      <c r="B6457">
        <v>-5</v>
      </c>
      <c r="C6457">
        <v>-6</v>
      </c>
      <c r="D6457">
        <v>4</v>
      </c>
      <c r="E6457">
        <v>1</v>
      </c>
      <c r="F6457">
        <v>4</v>
      </c>
      <c r="G6457">
        <v>0</v>
      </c>
      <c r="H6457" s="2">
        <f>H6456+$H$2*(Table1[[#This Row],[debug'[0']]]-H6456)</f>
        <v>3.5101250586043133</v>
      </c>
    </row>
    <row r="6458" spans="1:8" x14ac:dyDescent="0.25">
      <c r="A6458">
        <v>12904</v>
      </c>
      <c r="B6458">
        <v>-9</v>
      </c>
      <c r="C6458">
        <v>-7</v>
      </c>
      <c r="D6458">
        <v>4</v>
      </c>
      <c r="E6458">
        <v>1</v>
      </c>
      <c r="F6458">
        <v>4</v>
      </c>
      <c r="G6458">
        <v>0</v>
      </c>
      <c r="H6458" s="2">
        <f>H6457+$H$2*(Table1[[#This Row],[debug'[0']]]-H6457)</f>
        <v>2.3310735492162866</v>
      </c>
    </row>
    <row r="6459" spans="1:8" x14ac:dyDescent="0.25">
      <c r="A6459">
        <v>12906</v>
      </c>
      <c r="B6459">
        <v>-11</v>
      </c>
      <c r="C6459">
        <v>-7</v>
      </c>
      <c r="D6459">
        <v>4</v>
      </c>
      <c r="E6459">
        <v>1</v>
      </c>
      <c r="F6459">
        <v>4</v>
      </c>
      <c r="G6459">
        <v>0</v>
      </c>
      <c r="H6459" s="2">
        <f>H6458+$H$2*(Table1[[#This Row],[debug'[0']]]-H6458)</f>
        <v>1.0746494674157938</v>
      </c>
    </row>
    <row r="6460" spans="1:8" x14ac:dyDescent="0.25">
      <c r="A6460">
        <v>12908</v>
      </c>
      <c r="B6460">
        <v>-11</v>
      </c>
      <c r="C6460">
        <v>-6</v>
      </c>
      <c r="D6460">
        <v>4</v>
      </c>
      <c r="E6460">
        <v>1</v>
      </c>
      <c r="F6460">
        <v>4</v>
      </c>
      <c r="G6460">
        <v>0</v>
      </c>
      <c r="H6460" s="2">
        <f>H6459+$H$2*(Table1[[#This Row],[debug'[0']]]-H6459)</f>
        <v>-6.335943442936709E-2</v>
      </c>
    </row>
    <row r="6461" spans="1:8" x14ac:dyDescent="0.25">
      <c r="A6461">
        <v>12910</v>
      </c>
      <c r="B6461">
        <v>-10</v>
      </c>
      <c r="C6461">
        <v>-4</v>
      </c>
      <c r="D6461">
        <v>3</v>
      </c>
      <c r="E6461">
        <v>1</v>
      </c>
      <c r="F6461">
        <v>4</v>
      </c>
      <c r="G6461">
        <v>0</v>
      </c>
      <c r="H6461" s="2">
        <f>H6460+$H$2*(Table1[[#This Row],[debug'[0']]]-H6460)</f>
        <v>-0.99986574449413779</v>
      </c>
    </row>
    <row r="6462" spans="1:8" x14ac:dyDescent="0.25">
      <c r="A6462">
        <v>12912</v>
      </c>
      <c r="B6462">
        <v>-8</v>
      </c>
      <c r="C6462">
        <v>-2</v>
      </c>
      <c r="D6462">
        <v>1</v>
      </c>
      <c r="E6462">
        <v>1</v>
      </c>
      <c r="F6462">
        <v>4</v>
      </c>
      <c r="G6462">
        <v>0</v>
      </c>
      <c r="H6462" s="2">
        <f>H6461+$H$2*(Table1[[#This Row],[debug'[0']]]-H6461)</f>
        <v>-1.6596128550313218</v>
      </c>
    </row>
    <row r="6463" spans="1:8" x14ac:dyDescent="0.25">
      <c r="A6463">
        <v>12914</v>
      </c>
      <c r="B6463">
        <v>-4</v>
      </c>
      <c r="C6463">
        <v>1</v>
      </c>
      <c r="D6463">
        <v>0</v>
      </c>
      <c r="E6463">
        <v>1</v>
      </c>
      <c r="F6463">
        <v>4</v>
      </c>
      <c r="G6463">
        <v>0</v>
      </c>
      <c r="H6463" s="2">
        <f>H6462+$H$2*(Table1[[#This Row],[debug'[0']]]-H6462)</f>
        <v>-1.8801891468670096</v>
      </c>
    </row>
    <row r="6464" spans="1:8" x14ac:dyDescent="0.25">
      <c r="A6464">
        <v>12916</v>
      </c>
      <c r="B6464">
        <v>-2</v>
      </c>
      <c r="C6464">
        <v>5</v>
      </c>
      <c r="D6464">
        <v>-1</v>
      </c>
      <c r="E6464">
        <v>1</v>
      </c>
      <c r="F6464">
        <v>4</v>
      </c>
      <c r="G6464">
        <v>0</v>
      </c>
      <c r="H6464" s="2">
        <f>H6463+$H$2*(Table1[[#This Row],[debug'[0']]]-H6463)</f>
        <v>-1.8914810537476974</v>
      </c>
    </row>
    <row r="6465" spans="1:8" x14ac:dyDescent="0.25">
      <c r="A6465">
        <v>12918</v>
      </c>
      <c r="B6465">
        <v>4</v>
      </c>
      <c r="C6465">
        <v>9</v>
      </c>
      <c r="D6465">
        <v>-4</v>
      </c>
      <c r="E6465">
        <v>1</v>
      </c>
      <c r="F6465">
        <v>4</v>
      </c>
      <c r="G6465">
        <v>-1</v>
      </c>
      <c r="H6465" s="2">
        <f>H6464+$H$2*(Table1[[#This Row],[debug'[0']]]-H6464)</f>
        <v>-1.3362220458311809</v>
      </c>
    </row>
    <row r="6466" spans="1:8" x14ac:dyDescent="0.25">
      <c r="A6466">
        <v>12920</v>
      </c>
      <c r="B6466">
        <v>5</v>
      </c>
      <c r="C6466">
        <v>15</v>
      </c>
      <c r="D6466">
        <v>-5</v>
      </c>
      <c r="E6466">
        <v>1</v>
      </c>
      <c r="F6466">
        <v>4</v>
      </c>
      <c r="G6466">
        <v>-1</v>
      </c>
      <c r="H6466" s="2">
        <f>H6465+$H$2*(Table1[[#This Row],[debug'[0']]]-H6465)</f>
        <v>-0.73904718691027305</v>
      </c>
    </row>
    <row r="6467" spans="1:8" x14ac:dyDescent="0.25">
      <c r="A6467">
        <v>12922</v>
      </c>
      <c r="B6467">
        <v>9</v>
      </c>
      <c r="C6467">
        <v>18</v>
      </c>
      <c r="D6467">
        <v>-6</v>
      </c>
      <c r="E6467">
        <v>1</v>
      </c>
      <c r="F6467">
        <v>4</v>
      </c>
      <c r="G6467">
        <v>-1</v>
      </c>
      <c r="H6467" s="2">
        <f>H6466+$H$2*(Table1[[#This Row],[debug'[0']]]-H6466)</f>
        <v>0.1788363859505766</v>
      </c>
    </row>
    <row r="6468" spans="1:8" x14ac:dyDescent="0.25">
      <c r="A6468">
        <v>12924</v>
      </c>
      <c r="B6468">
        <v>13</v>
      </c>
      <c r="C6468">
        <v>21</v>
      </c>
      <c r="D6468">
        <v>-7</v>
      </c>
      <c r="E6468">
        <v>1</v>
      </c>
      <c r="F6468">
        <v>5</v>
      </c>
      <c r="G6468">
        <v>-1</v>
      </c>
      <c r="H6468" s="2">
        <f>H6467+$H$2*(Table1[[#This Row],[debug'[0']]]-H6467)</f>
        <v>1.3872025885616894</v>
      </c>
    </row>
    <row r="6469" spans="1:8" x14ac:dyDescent="0.25">
      <c r="A6469">
        <v>12926</v>
      </c>
      <c r="B6469">
        <v>16</v>
      </c>
      <c r="C6469">
        <v>22</v>
      </c>
      <c r="D6469">
        <v>-7</v>
      </c>
      <c r="E6469">
        <v>2</v>
      </c>
      <c r="F6469">
        <v>5</v>
      </c>
      <c r="G6469">
        <v>-1</v>
      </c>
      <c r="H6469" s="2">
        <f>H6468+$H$2*(Table1[[#This Row],[debug'[0']]]-H6468)</f>
        <v>2.7644262984468058</v>
      </c>
    </row>
    <row r="6470" spans="1:8" x14ac:dyDescent="0.25">
      <c r="A6470">
        <v>12928</v>
      </c>
      <c r="B6470">
        <v>15</v>
      </c>
      <c r="C6470">
        <v>20</v>
      </c>
      <c r="D6470">
        <v>-4</v>
      </c>
      <c r="E6470">
        <v>2</v>
      </c>
      <c r="F6470">
        <v>5</v>
      </c>
      <c r="G6470">
        <v>-1</v>
      </c>
      <c r="H6470" s="2">
        <f>H6469+$H$2*(Table1[[#This Row],[debug'[0']]]-H6469)</f>
        <v>3.9176019520444854</v>
      </c>
    </row>
    <row r="6471" spans="1:8" x14ac:dyDescent="0.25">
      <c r="A6471">
        <v>12930</v>
      </c>
      <c r="B6471">
        <v>12</v>
      </c>
      <c r="C6471">
        <v>16</v>
      </c>
      <c r="D6471">
        <v>-2</v>
      </c>
      <c r="E6471">
        <v>2</v>
      </c>
      <c r="F6471">
        <v>5</v>
      </c>
      <c r="G6471">
        <v>-1</v>
      </c>
      <c r="H6471" s="2">
        <f>H6470+$H$2*(Table1[[#This Row],[debug'[0']]]-H6470)</f>
        <v>4.6793500219698512</v>
      </c>
    </row>
    <row r="6472" spans="1:8" x14ac:dyDescent="0.25">
      <c r="A6472">
        <v>12932</v>
      </c>
      <c r="B6472">
        <v>7</v>
      </c>
      <c r="C6472">
        <v>11</v>
      </c>
      <c r="D6472">
        <v>0</v>
      </c>
      <c r="E6472">
        <v>1</v>
      </c>
      <c r="F6472">
        <v>5</v>
      </c>
      <c r="G6472">
        <v>-1</v>
      </c>
      <c r="H6472" s="2">
        <f>H6471+$H$2*(Table1[[#This Row],[debug'[0']]]-H6471)</f>
        <v>4.8980661296458363</v>
      </c>
    </row>
    <row r="6473" spans="1:8" x14ac:dyDescent="0.25">
      <c r="A6473">
        <v>12934</v>
      </c>
      <c r="B6473">
        <v>3</v>
      </c>
      <c r="C6473">
        <v>4</v>
      </c>
      <c r="D6473">
        <v>2</v>
      </c>
      <c r="E6473">
        <v>1</v>
      </c>
      <c r="F6473">
        <v>5</v>
      </c>
      <c r="G6473">
        <v>-1</v>
      </c>
      <c r="H6473" s="2">
        <f>H6472+$H$2*(Table1[[#This Row],[debug'[0']]]-H6472)</f>
        <v>4.7191776113781474</v>
      </c>
    </row>
    <row r="6474" spans="1:8" x14ac:dyDescent="0.25">
      <c r="A6474">
        <v>12936</v>
      </c>
      <c r="B6474">
        <v>-1</v>
      </c>
      <c r="C6474">
        <v>-1</v>
      </c>
      <c r="D6474">
        <v>3</v>
      </c>
      <c r="E6474">
        <v>1</v>
      </c>
      <c r="F6474">
        <v>5</v>
      </c>
      <c r="G6474">
        <v>-1</v>
      </c>
      <c r="H6474" s="2">
        <f>H6473+$H$2*(Table1[[#This Row],[debug'[0']]]-H6473)</f>
        <v>4.1801578203237231</v>
      </c>
    </row>
    <row r="6475" spans="1:8" x14ac:dyDescent="0.25">
      <c r="A6475">
        <v>12938</v>
      </c>
      <c r="B6475">
        <v>-3</v>
      </c>
      <c r="C6475">
        <v>-8</v>
      </c>
      <c r="D6475">
        <v>4</v>
      </c>
      <c r="E6475">
        <v>2</v>
      </c>
      <c r="F6475">
        <v>5</v>
      </c>
      <c r="G6475">
        <v>-1</v>
      </c>
      <c r="H6475" s="2">
        <f>H6474+$H$2*(Table1[[#This Row],[debug'[0']]]-H6474)</f>
        <v>3.5034438885253936</v>
      </c>
    </row>
    <row r="6476" spans="1:8" x14ac:dyDescent="0.25">
      <c r="A6476">
        <v>12940</v>
      </c>
      <c r="B6476">
        <v>-9</v>
      </c>
      <c r="C6476">
        <v>-14</v>
      </c>
      <c r="D6476">
        <v>4</v>
      </c>
      <c r="E6476">
        <v>2</v>
      </c>
      <c r="F6476">
        <v>5</v>
      </c>
      <c r="G6476">
        <v>-1</v>
      </c>
      <c r="H6476" s="2">
        <f>H6475+$H$2*(Table1[[#This Row],[debug'[0']]]-H6475)</f>
        <v>2.3250220645824866</v>
      </c>
    </row>
    <row r="6477" spans="1:8" x14ac:dyDescent="0.25">
      <c r="A6477">
        <v>12942</v>
      </c>
      <c r="B6477">
        <v>-9</v>
      </c>
      <c r="C6477">
        <v>-14</v>
      </c>
      <c r="D6477">
        <v>3</v>
      </c>
      <c r="E6477">
        <v>2</v>
      </c>
      <c r="F6477">
        <v>5</v>
      </c>
      <c r="G6477">
        <v>-1</v>
      </c>
      <c r="H6477" s="2">
        <f>H6476+$H$2*(Table1[[#This Row],[debug'[0']]]-H6476)</f>
        <v>1.257663880987447</v>
      </c>
    </row>
    <row r="6478" spans="1:8" x14ac:dyDescent="0.25">
      <c r="A6478">
        <v>12944</v>
      </c>
      <c r="B6478">
        <v>-8</v>
      </c>
      <c r="C6478">
        <v>-12</v>
      </c>
      <c r="D6478">
        <v>2</v>
      </c>
      <c r="E6478">
        <v>2</v>
      </c>
      <c r="F6478">
        <v>5</v>
      </c>
      <c r="G6478">
        <v>-1</v>
      </c>
      <c r="H6478" s="2">
        <f>H6477+$H$2*(Table1[[#This Row],[debug'[0']]]-H6477)</f>
        <v>0.38514961585003493</v>
      </c>
    </row>
    <row r="6479" spans="1:8" x14ac:dyDescent="0.25">
      <c r="A6479">
        <v>12946</v>
      </c>
      <c r="B6479">
        <v>-7</v>
      </c>
      <c r="C6479">
        <v>-9</v>
      </c>
      <c r="D6479">
        <v>1</v>
      </c>
      <c r="E6479">
        <v>2</v>
      </c>
      <c r="F6479">
        <v>5</v>
      </c>
      <c r="G6479">
        <v>-1</v>
      </c>
      <c r="H6479" s="2">
        <f>H6478+$H$2*(Table1[[#This Row],[debug'[0']]]-H6478)</f>
        <v>-0.31088433751444366</v>
      </c>
    </row>
    <row r="6480" spans="1:8" x14ac:dyDescent="0.25">
      <c r="A6480">
        <v>12948</v>
      </c>
      <c r="B6480">
        <v>-3</v>
      </c>
      <c r="C6480">
        <v>-4</v>
      </c>
      <c r="D6480">
        <v>0</v>
      </c>
      <c r="E6480">
        <v>2</v>
      </c>
      <c r="F6480">
        <v>5</v>
      </c>
      <c r="G6480">
        <v>-1</v>
      </c>
      <c r="H6480" s="2">
        <f>H6479+$H$2*(Table1[[#This Row],[debug'[0']]]-H6479)</f>
        <v>-0.56432751781197987</v>
      </c>
    </row>
    <row r="6481" spans="1:8" x14ac:dyDescent="0.25">
      <c r="A6481">
        <v>12950</v>
      </c>
      <c r="B6481">
        <v>-2</v>
      </c>
      <c r="C6481">
        <v>1</v>
      </c>
      <c r="D6481">
        <v>-2</v>
      </c>
      <c r="E6481">
        <v>2</v>
      </c>
      <c r="F6481">
        <v>5</v>
      </c>
      <c r="G6481">
        <v>-1</v>
      </c>
      <c r="H6481" s="2">
        <f>H6480+$H$2*(Table1[[#This Row],[debug'[0']]]-H6480)</f>
        <v>-0.69963646150206704</v>
      </c>
    </row>
    <row r="6482" spans="1:8" x14ac:dyDescent="0.25">
      <c r="A6482">
        <v>12952</v>
      </c>
      <c r="B6482">
        <v>3</v>
      </c>
      <c r="C6482">
        <v>8</v>
      </c>
      <c r="D6482">
        <v>-5</v>
      </c>
      <c r="E6482">
        <v>2</v>
      </c>
      <c r="F6482">
        <v>5</v>
      </c>
      <c r="G6482">
        <v>-1</v>
      </c>
      <c r="H6482" s="2">
        <f>H6481+$H$2*(Table1[[#This Row],[debug'[0']]]-H6481)</f>
        <v>-0.35095393964983213</v>
      </c>
    </row>
    <row r="6483" spans="1:8" x14ac:dyDescent="0.25">
      <c r="A6483">
        <v>12954</v>
      </c>
      <c r="B6483">
        <v>5</v>
      </c>
      <c r="C6483">
        <v>15</v>
      </c>
      <c r="D6483">
        <v>-6</v>
      </c>
      <c r="E6483">
        <v>2</v>
      </c>
      <c r="F6483">
        <v>5</v>
      </c>
      <c r="G6483">
        <v>-1</v>
      </c>
      <c r="H6483" s="2">
        <f>H6482+$H$2*(Table1[[#This Row],[debug'[0']]]-H6482)</f>
        <v>0.15336158794520605</v>
      </c>
    </row>
    <row r="6484" spans="1:8" x14ac:dyDescent="0.25">
      <c r="A6484">
        <v>12956</v>
      </c>
      <c r="B6484">
        <v>10</v>
      </c>
      <c r="C6484">
        <v>21</v>
      </c>
      <c r="D6484">
        <v>-6</v>
      </c>
      <c r="E6484">
        <v>2</v>
      </c>
      <c r="F6484">
        <v>5</v>
      </c>
      <c r="G6484">
        <v>-1</v>
      </c>
      <c r="H6484" s="2">
        <f>H6483+$H$2*(Table1[[#This Row],[debug'[0']]]-H6483)</f>
        <v>1.0813853948811982</v>
      </c>
    </row>
    <row r="6485" spans="1:8" x14ac:dyDescent="0.25">
      <c r="A6485">
        <v>12958</v>
      </c>
      <c r="B6485">
        <v>13</v>
      </c>
      <c r="C6485">
        <v>26</v>
      </c>
      <c r="D6485">
        <v>-5</v>
      </c>
      <c r="E6485">
        <v>2</v>
      </c>
      <c r="F6485">
        <v>5</v>
      </c>
      <c r="G6485">
        <v>-1</v>
      </c>
      <c r="H6485" s="2">
        <f>H6484+$H$2*(Table1[[#This Row],[debug'[0']]]-H6484)</f>
        <v>2.2046883574134752</v>
      </c>
    </row>
    <row r="6486" spans="1:8" x14ac:dyDescent="0.25">
      <c r="A6486">
        <v>12960</v>
      </c>
      <c r="B6486">
        <v>16</v>
      </c>
      <c r="C6486">
        <v>29</v>
      </c>
      <c r="D6486">
        <v>-4</v>
      </c>
      <c r="E6486">
        <v>2</v>
      </c>
      <c r="F6486">
        <v>5</v>
      </c>
      <c r="G6486">
        <v>-1</v>
      </c>
      <c r="H6486" s="2">
        <f>H6485+$H$2*(Table1[[#This Row],[debug'[0']]]-H6485)</f>
        <v>3.5048658487234219</v>
      </c>
    </row>
    <row r="6487" spans="1:8" x14ac:dyDescent="0.25">
      <c r="A6487">
        <v>12962</v>
      </c>
      <c r="B6487">
        <v>16</v>
      </c>
      <c r="C6487">
        <v>28</v>
      </c>
      <c r="D6487">
        <v>-2</v>
      </c>
      <c r="E6487">
        <v>2</v>
      </c>
      <c r="F6487">
        <v>6</v>
      </c>
      <c r="G6487">
        <v>-1</v>
      </c>
      <c r="H6487" s="2">
        <f>H6486+$H$2*(Table1[[#This Row],[debug'[0']]]-H6486)</f>
        <v>4.6825044983815047</v>
      </c>
    </row>
    <row r="6488" spans="1:8" x14ac:dyDescent="0.25">
      <c r="A6488">
        <v>12964</v>
      </c>
      <c r="B6488">
        <v>13</v>
      </c>
      <c r="C6488">
        <v>26</v>
      </c>
      <c r="D6488">
        <v>1</v>
      </c>
      <c r="E6488">
        <v>2</v>
      </c>
      <c r="F6488">
        <v>6</v>
      </c>
      <c r="G6488">
        <v>-1</v>
      </c>
      <c r="H6488" s="2">
        <f>H6487+$H$2*(Table1[[#This Row],[debug'[0']]]-H6487)</f>
        <v>5.466409981306029</v>
      </c>
    </row>
    <row r="6489" spans="1:8" x14ac:dyDescent="0.25">
      <c r="A6489">
        <v>12966</v>
      </c>
      <c r="B6489">
        <v>10</v>
      </c>
      <c r="C6489">
        <v>22</v>
      </c>
      <c r="D6489">
        <v>3</v>
      </c>
      <c r="E6489">
        <v>2</v>
      </c>
      <c r="F6489">
        <v>6</v>
      </c>
      <c r="G6489">
        <v>-1</v>
      </c>
      <c r="H6489" s="2">
        <f>H6488+$H$2*(Table1[[#This Row],[debug'[0']]]-H6488)</f>
        <v>5.8936907742195386</v>
      </c>
    </row>
    <row r="6490" spans="1:8" x14ac:dyDescent="0.25">
      <c r="A6490">
        <v>12968</v>
      </c>
      <c r="B6490">
        <v>6</v>
      </c>
      <c r="C6490">
        <v>15</v>
      </c>
      <c r="D6490">
        <v>5</v>
      </c>
      <c r="E6490">
        <v>2</v>
      </c>
      <c r="F6490">
        <v>6</v>
      </c>
      <c r="G6490">
        <v>-1</v>
      </c>
      <c r="H6490" s="2">
        <f>H6489+$H$2*(Table1[[#This Row],[debug'[0']]]-H6489)</f>
        <v>5.9037101827011602</v>
      </c>
    </row>
    <row r="6491" spans="1:8" x14ac:dyDescent="0.25">
      <c r="A6491">
        <v>12970</v>
      </c>
      <c r="B6491">
        <v>-2</v>
      </c>
      <c r="C6491">
        <v>0</v>
      </c>
      <c r="D6491">
        <v>10</v>
      </c>
      <c r="E6491">
        <v>2</v>
      </c>
      <c r="F6491">
        <v>6</v>
      </c>
      <c r="G6491">
        <v>0</v>
      </c>
      <c r="H6491" s="2">
        <f>H6490+$H$2*(Table1[[#This Row],[debug'[0']]]-H6490)</f>
        <v>5.1588030473188562</v>
      </c>
    </row>
    <row r="6492" spans="1:8" x14ac:dyDescent="0.25">
      <c r="A6492">
        <v>12972</v>
      </c>
      <c r="B6492">
        <v>-2</v>
      </c>
      <c r="C6492">
        <v>-9</v>
      </c>
      <c r="D6492">
        <v>11</v>
      </c>
      <c r="E6492">
        <v>3</v>
      </c>
      <c r="F6492">
        <v>5</v>
      </c>
      <c r="G6492">
        <v>0</v>
      </c>
      <c r="H6492" s="2">
        <f>H6491+$H$2*(Table1[[#This Row],[debug'[0']]]-H6491)</f>
        <v>4.4841017554602622</v>
      </c>
    </row>
    <row r="6493" spans="1:8" x14ac:dyDescent="0.25">
      <c r="A6493">
        <v>12974</v>
      </c>
      <c r="B6493">
        <v>-6</v>
      </c>
      <c r="C6493">
        <v>-13</v>
      </c>
      <c r="D6493">
        <v>11</v>
      </c>
      <c r="E6493">
        <v>3</v>
      </c>
      <c r="F6493">
        <v>6</v>
      </c>
      <c r="G6493">
        <v>0</v>
      </c>
      <c r="H6493" s="2">
        <f>H6492+$H$2*(Table1[[#This Row],[debug'[0']]]-H6492)</f>
        <v>3.4959984438270078</v>
      </c>
    </row>
    <row r="6494" spans="1:8" x14ac:dyDescent="0.25">
      <c r="A6494">
        <v>12976</v>
      </c>
      <c r="B6494">
        <v>-7</v>
      </c>
      <c r="C6494">
        <v>-17</v>
      </c>
      <c r="D6494">
        <v>11</v>
      </c>
      <c r="E6494">
        <v>3</v>
      </c>
      <c r="F6494">
        <v>6</v>
      </c>
      <c r="G6494">
        <v>0</v>
      </c>
      <c r="H6494" s="2">
        <f>H6493+$H$2*(Table1[[#This Row],[debug'[0']]]-H6493)</f>
        <v>2.506773895730503</v>
      </c>
    </row>
    <row r="6495" spans="1:8" x14ac:dyDescent="0.25">
      <c r="A6495">
        <v>12978</v>
      </c>
      <c r="B6495">
        <v>-10</v>
      </c>
      <c r="C6495">
        <v>-17</v>
      </c>
      <c r="D6495">
        <v>7</v>
      </c>
      <c r="E6495">
        <v>3</v>
      </c>
      <c r="F6495">
        <v>6</v>
      </c>
      <c r="G6495">
        <v>0</v>
      </c>
      <c r="H6495" s="2">
        <f>H6494+$H$2*(Table1[[#This Row],[debug'[0']]]-H6494)</f>
        <v>1.3280382260024366</v>
      </c>
    </row>
    <row r="6496" spans="1:8" x14ac:dyDescent="0.25">
      <c r="A6496">
        <v>12980</v>
      </c>
      <c r="B6496">
        <v>-8</v>
      </c>
      <c r="C6496">
        <v>-15</v>
      </c>
      <c r="D6496">
        <v>4</v>
      </c>
      <c r="E6496">
        <v>3</v>
      </c>
      <c r="F6496">
        <v>6</v>
      </c>
      <c r="G6496">
        <v>0</v>
      </c>
      <c r="H6496" s="2">
        <f>H6495+$H$2*(Table1[[#This Row],[debug'[0']]]-H6495)</f>
        <v>0.44889133510601598</v>
      </c>
    </row>
    <row r="6497" spans="1:8" x14ac:dyDescent="0.25">
      <c r="A6497">
        <v>12982</v>
      </c>
      <c r="B6497">
        <v>-4</v>
      </c>
      <c r="C6497">
        <v>-9</v>
      </c>
      <c r="D6497">
        <v>2</v>
      </c>
      <c r="E6497">
        <v>3</v>
      </c>
      <c r="F6497">
        <v>6</v>
      </c>
      <c r="G6497">
        <v>0</v>
      </c>
      <c r="H6497" s="2">
        <f>H6496+$H$2*(Table1[[#This Row],[debug'[0']]]-H6496)</f>
        <v>2.9593205056365646E-2</v>
      </c>
    </row>
    <row r="6498" spans="1:8" x14ac:dyDescent="0.25">
      <c r="A6498">
        <v>12984</v>
      </c>
      <c r="B6498">
        <v>-2</v>
      </c>
      <c r="C6498">
        <v>-3</v>
      </c>
      <c r="D6498">
        <v>0</v>
      </c>
      <c r="E6498">
        <v>3</v>
      </c>
      <c r="F6498">
        <v>6</v>
      </c>
      <c r="G6498">
        <v>0</v>
      </c>
      <c r="H6498" s="2">
        <f>H6497+$H$2*(Table1[[#This Row],[debug'[0']]]-H6497)</f>
        <v>-0.16169144802705959</v>
      </c>
    </row>
    <row r="6499" spans="1:8" x14ac:dyDescent="0.25">
      <c r="A6499">
        <v>12986</v>
      </c>
      <c r="B6499">
        <v>2</v>
      </c>
      <c r="C6499">
        <v>6</v>
      </c>
      <c r="D6499">
        <v>-3</v>
      </c>
      <c r="E6499">
        <v>3</v>
      </c>
      <c r="F6499">
        <v>6</v>
      </c>
      <c r="G6499">
        <v>1</v>
      </c>
      <c r="H6499" s="2">
        <f>H6498+$H$2*(Table1[[#This Row],[debug'[0']]]-H6498)</f>
        <v>4.2043171146431191E-2</v>
      </c>
    </row>
    <row r="6500" spans="1:8" x14ac:dyDescent="0.25">
      <c r="A6500">
        <v>12988</v>
      </c>
      <c r="B6500">
        <v>4</v>
      </c>
      <c r="C6500">
        <v>14</v>
      </c>
      <c r="D6500">
        <v>-6</v>
      </c>
      <c r="E6500">
        <v>3</v>
      </c>
      <c r="F6500">
        <v>6</v>
      </c>
      <c r="G6500">
        <v>1</v>
      </c>
      <c r="H6500" s="2">
        <f>H6499+$H$2*(Table1[[#This Row],[debug'[0']]]-H6499)</f>
        <v>0.41507181404898891</v>
      </c>
    </row>
    <row r="6501" spans="1:8" x14ac:dyDescent="0.25">
      <c r="A6501">
        <v>12990</v>
      </c>
      <c r="B6501">
        <v>7</v>
      </c>
      <c r="C6501">
        <v>22</v>
      </c>
      <c r="D6501">
        <v>-8</v>
      </c>
      <c r="E6501">
        <v>3</v>
      </c>
      <c r="F6501">
        <v>6</v>
      </c>
      <c r="G6501">
        <v>1</v>
      </c>
      <c r="H6501" s="2">
        <f>H6500+$H$2*(Table1[[#This Row],[debug'[0']]]-H6500)</f>
        <v>1.0356866744509907</v>
      </c>
    </row>
    <row r="6502" spans="1:8" x14ac:dyDescent="0.25">
      <c r="A6502">
        <v>12992</v>
      </c>
      <c r="B6502">
        <v>10</v>
      </c>
      <c r="C6502">
        <v>29</v>
      </c>
      <c r="D6502">
        <v>-8</v>
      </c>
      <c r="E6502">
        <v>3</v>
      </c>
      <c r="F6502">
        <v>7</v>
      </c>
      <c r="G6502">
        <v>1</v>
      </c>
      <c r="H6502" s="2">
        <f>H6501+$H$2*(Table1[[#This Row],[debug'[0']]]-H6501)</f>
        <v>1.8805533010916462</v>
      </c>
    </row>
    <row r="6503" spans="1:8" x14ac:dyDescent="0.25">
      <c r="A6503">
        <v>12994</v>
      </c>
      <c r="B6503">
        <v>12</v>
      </c>
      <c r="C6503">
        <v>34</v>
      </c>
      <c r="D6503">
        <v>-7</v>
      </c>
      <c r="E6503">
        <v>3</v>
      </c>
      <c r="F6503">
        <v>7</v>
      </c>
      <c r="G6503">
        <v>1</v>
      </c>
      <c r="H6503" s="2">
        <f>H6502+$H$2*(Table1[[#This Row],[debug'[0']]]-H6502)</f>
        <v>2.834288683322165</v>
      </c>
    </row>
    <row r="6504" spans="1:8" x14ac:dyDescent="0.25">
      <c r="A6504">
        <v>12996</v>
      </c>
      <c r="B6504">
        <v>14</v>
      </c>
      <c r="C6504">
        <v>34</v>
      </c>
      <c r="D6504">
        <v>-5</v>
      </c>
      <c r="E6504">
        <v>3</v>
      </c>
      <c r="F6504">
        <v>7</v>
      </c>
      <c r="G6504">
        <v>1</v>
      </c>
      <c r="H6504" s="2">
        <f>H6503+$H$2*(Table1[[#This Row],[debug'[0']]]-H6503)</f>
        <v>3.8866321826595502</v>
      </c>
    </row>
    <row r="6505" spans="1:8" x14ac:dyDescent="0.25">
      <c r="A6505">
        <v>12998</v>
      </c>
      <c r="B6505">
        <v>12</v>
      </c>
      <c r="C6505">
        <v>31</v>
      </c>
      <c r="D6505">
        <v>-2</v>
      </c>
      <c r="E6505">
        <v>3</v>
      </c>
      <c r="F6505">
        <v>7</v>
      </c>
      <c r="G6505">
        <v>1</v>
      </c>
      <c r="H6505" s="2">
        <f>H6504+$H$2*(Table1[[#This Row],[debug'[0']]]-H6504)</f>
        <v>4.6512990845844087</v>
      </c>
    </row>
    <row r="6506" spans="1:8" x14ac:dyDescent="0.25">
      <c r="A6506">
        <v>13000</v>
      </c>
      <c r="B6506">
        <v>9</v>
      </c>
      <c r="C6506">
        <v>27</v>
      </c>
      <c r="D6506">
        <v>1</v>
      </c>
      <c r="E6506">
        <v>2</v>
      </c>
      <c r="F6506">
        <v>7</v>
      </c>
      <c r="G6506">
        <v>1</v>
      </c>
      <c r="H6506" s="2">
        <f>H6505+$H$2*(Table1[[#This Row],[debug'[0']]]-H6505)</f>
        <v>5.0611544900402734</v>
      </c>
    </row>
    <row r="6507" spans="1:8" x14ac:dyDescent="0.25">
      <c r="A6507">
        <v>13002</v>
      </c>
      <c r="B6507">
        <v>6</v>
      </c>
      <c r="C6507">
        <v>21</v>
      </c>
      <c r="D6507">
        <v>4</v>
      </c>
      <c r="E6507">
        <v>2</v>
      </c>
      <c r="F6507">
        <v>7</v>
      </c>
      <c r="G6507">
        <v>1</v>
      </c>
      <c r="H6507" s="2">
        <f>H6506+$H$2*(Table1[[#This Row],[debug'[0']]]-H6506)</f>
        <v>5.1496385947486303</v>
      </c>
    </row>
    <row r="6508" spans="1:8" x14ac:dyDescent="0.25">
      <c r="A6508">
        <v>13004</v>
      </c>
      <c r="B6508">
        <v>2</v>
      </c>
      <c r="C6508">
        <v>12</v>
      </c>
      <c r="D6508">
        <v>7</v>
      </c>
      <c r="E6508">
        <v>2</v>
      </c>
      <c r="F6508">
        <v>7</v>
      </c>
      <c r="G6508">
        <v>1</v>
      </c>
      <c r="H6508" s="2">
        <f>H6507+$H$2*(Table1[[#This Row],[debug'[0']]]-H6507)</f>
        <v>4.8527921506268754</v>
      </c>
    </row>
    <row r="6509" spans="1:8" x14ac:dyDescent="0.25">
      <c r="A6509">
        <v>13006</v>
      </c>
      <c r="B6509">
        <v>0</v>
      </c>
      <c r="C6509">
        <v>3</v>
      </c>
      <c r="D6509">
        <v>9</v>
      </c>
      <c r="E6509">
        <v>2</v>
      </c>
      <c r="F6509">
        <v>7</v>
      </c>
      <c r="G6509">
        <v>1</v>
      </c>
      <c r="H6509" s="2">
        <f>H6508+$H$2*(Table1[[#This Row],[debug'[0']]]-H6508)</f>
        <v>4.3954272655326472</v>
      </c>
    </row>
    <row r="6510" spans="1:8" x14ac:dyDescent="0.25">
      <c r="A6510">
        <v>13008</v>
      </c>
      <c r="B6510">
        <v>-4</v>
      </c>
      <c r="C6510">
        <v>-14</v>
      </c>
      <c r="D6510">
        <v>10</v>
      </c>
      <c r="E6510">
        <v>2</v>
      </c>
      <c r="F6510">
        <v>7</v>
      </c>
      <c r="G6510">
        <v>1</v>
      </c>
      <c r="H6510" s="2">
        <f>H6509+$H$2*(Table1[[#This Row],[debug'[0']]]-H6509)</f>
        <v>3.6041768868983031</v>
      </c>
    </row>
    <row r="6511" spans="1:8" x14ac:dyDescent="0.25">
      <c r="A6511">
        <v>13010</v>
      </c>
      <c r="B6511">
        <v>-6</v>
      </c>
      <c r="C6511">
        <v>-19</v>
      </c>
      <c r="D6511">
        <v>11</v>
      </c>
      <c r="E6511">
        <v>2</v>
      </c>
      <c r="F6511">
        <v>7</v>
      </c>
      <c r="G6511">
        <v>1</v>
      </c>
      <c r="H6511" s="2">
        <f>H6510+$H$2*(Table1[[#This Row],[debug'[0']]]-H6510)</f>
        <v>2.6990045403486054</v>
      </c>
    </row>
    <row r="6512" spans="1:8" x14ac:dyDescent="0.25">
      <c r="A6512">
        <v>13012</v>
      </c>
      <c r="B6512">
        <v>-8</v>
      </c>
      <c r="C6512">
        <v>-21</v>
      </c>
      <c r="D6512">
        <v>10</v>
      </c>
      <c r="E6512">
        <v>2</v>
      </c>
      <c r="F6512">
        <v>7</v>
      </c>
      <c r="G6512">
        <v>1</v>
      </c>
      <c r="H6512" s="2">
        <f>H6511+$H$2*(Table1[[#This Row],[debug'[0']]]-H6511)</f>
        <v>1.6906471184081149</v>
      </c>
    </row>
    <row r="6513" spans="1:8" x14ac:dyDescent="0.25">
      <c r="A6513">
        <v>13014</v>
      </c>
      <c r="B6513">
        <v>-7</v>
      </c>
      <c r="C6513">
        <v>-17</v>
      </c>
      <c r="D6513">
        <v>4</v>
      </c>
      <c r="E6513">
        <v>2</v>
      </c>
      <c r="F6513">
        <v>8</v>
      </c>
      <c r="G6513">
        <v>1</v>
      </c>
      <c r="H6513" s="2">
        <f>H6512+$H$2*(Table1[[#This Row],[debug'[0']]]-H6512)</f>
        <v>0.87157292414414766</v>
      </c>
    </row>
    <row r="6514" spans="1:8" x14ac:dyDescent="0.25">
      <c r="A6514">
        <v>13016</v>
      </c>
      <c r="B6514">
        <v>-5</v>
      </c>
      <c r="C6514">
        <v>-12</v>
      </c>
      <c r="D6514">
        <v>1</v>
      </c>
      <c r="E6514">
        <v>2</v>
      </c>
      <c r="F6514">
        <v>8</v>
      </c>
      <c r="G6514">
        <v>1</v>
      </c>
      <c r="H6514" s="2">
        <f>H6513+$H$2*(Table1[[#This Row],[debug'[0']]]-H6513)</f>
        <v>0.31819021323890795</v>
      </c>
    </row>
    <row r="6515" spans="1:8" x14ac:dyDescent="0.25">
      <c r="A6515">
        <v>13018</v>
      </c>
      <c r="B6515">
        <v>-2</v>
      </c>
      <c r="C6515">
        <v>-5</v>
      </c>
      <c r="D6515">
        <v>-3</v>
      </c>
      <c r="E6515">
        <v>2</v>
      </c>
      <c r="F6515">
        <v>8</v>
      </c>
      <c r="G6515">
        <v>1</v>
      </c>
      <c r="H6515" s="2">
        <f>H6514+$H$2*(Table1[[#This Row],[debug'[0']]]-H6514)</f>
        <v>9.9705932932854707E-2</v>
      </c>
    </row>
    <row r="6516" spans="1:8" x14ac:dyDescent="0.25">
      <c r="A6516">
        <v>13020</v>
      </c>
      <c r="B6516">
        <v>0</v>
      </c>
      <c r="C6516">
        <v>4</v>
      </c>
      <c r="D6516">
        <v>-5</v>
      </c>
      <c r="E6516">
        <v>2</v>
      </c>
      <c r="F6516">
        <v>8</v>
      </c>
      <c r="G6516">
        <v>1</v>
      </c>
      <c r="H6516" s="2">
        <f>H6515+$H$2*(Table1[[#This Row],[debug'[0']]]-H6515)</f>
        <v>9.0308870140219516E-2</v>
      </c>
    </row>
    <row r="6517" spans="1:8" x14ac:dyDescent="0.25">
      <c r="A6517">
        <v>13022</v>
      </c>
      <c r="B6517">
        <v>3</v>
      </c>
      <c r="C6517">
        <v>14</v>
      </c>
      <c r="D6517">
        <v>-8</v>
      </c>
      <c r="E6517">
        <v>2</v>
      </c>
      <c r="F6517">
        <v>8</v>
      </c>
      <c r="G6517">
        <v>1</v>
      </c>
      <c r="H6517" s="2">
        <f>H6516+$H$2*(Table1[[#This Row],[debug'[0']]]-H6516)</f>
        <v>0.36454079847370557</v>
      </c>
    </row>
    <row r="6518" spans="1:8" x14ac:dyDescent="0.25">
      <c r="A6518">
        <v>13024</v>
      </c>
      <c r="B6518">
        <v>5</v>
      </c>
      <c r="C6518">
        <v>23</v>
      </c>
      <c r="D6518">
        <v>-9</v>
      </c>
      <c r="E6518">
        <v>2</v>
      </c>
      <c r="F6518">
        <v>8</v>
      </c>
      <c r="G6518">
        <v>1</v>
      </c>
      <c r="H6518" s="2">
        <f>H6517+$H$2*(Table1[[#This Row],[debug'[0']]]-H6517)</f>
        <v>0.80142253567961197</v>
      </c>
    </row>
    <row r="6519" spans="1:8" x14ac:dyDescent="0.25">
      <c r="A6519">
        <v>13026</v>
      </c>
      <c r="B6519">
        <v>7</v>
      </c>
      <c r="C6519">
        <v>30</v>
      </c>
      <c r="D6519">
        <v>-9</v>
      </c>
      <c r="E6519">
        <v>2</v>
      </c>
      <c r="F6519">
        <v>8</v>
      </c>
      <c r="G6519">
        <v>1</v>
      </c>
      <c r="H6519" s="2">
        <f>H6518+$H$2*(Table1[[#This Row],[debug'[0']]]-H6518)</f>
        <v>1.3856246984180973</v>
      </c>
    </row>
    <row r="6520" spans="1:8" x14ac:dyDescent="0.25">
      <c r="A6520">
        <v>13028</v>
      </c>
      <c r="B6520">
        <v>9</v>
      </c>
      <c r="C6520">
        <v>35</v>
      </c>
      <c r="D6520">
        <v>-8</v>
      </c>
      <c r="E6520">
        <v>2</v>
      </c>
      <c r="F6520">
        <v>8</v>
      </c>
      <c r="G6520">
        <v>1</v>
      </c>
      <c r="H6520" s="2">
        <f>H6519+$H$2*(Table1[[#This Row],[debug'[0']]]-H6519)</f>
        <v>2.1032626636918552</v>
      </c>
    </row>
    <row r="6521" spans="1:8" x14ac:dyDescent="0.25">
      <c r="A6521">
        <v>13030</v>
      </c>
      <c r="B6521">
        <v>10</v>
      </c>
      <c r="C6521">
        <v>36</v>
      </c>
      <c r="D6521">
        <v>-5</v>
      </c>
      <c r="E6521">
        <v>2</v>
      </c>
      <c r="F6521">
        <v>8</v>
      </c>
      <c r="G6521">
        <v>1</v>
      </c>
      <c r="H6521" s="2">
        <f>H6520+$H$2*(Table1[[#This Row],[debug'[0']]]-H6520)</f>
        <v>2.847512623784072</v>
      </c>
    </row>
    <row r="6522" spans="1:8" x14ac:dyDescent="0.25">
      <c r="A6522">
        <v>13032</v>
      </c>
      <c r="B6522">
        <v>9</v>
      </c>
      <c r="C6522">
        <v>34</v>
      </c>
      <c r="D6522">
        <v>-2</v>
      </c>
      <c r="E6522">
        <v>2</v>
      </c>
      <c r="F6522">
        <v>9</v>
      </c>
      <c r="G6522">
        <v>1</v>
      </c>
      <c r="H6522" s="2">
        <f>H6521+$H$2*(Table1[[#This Row],[debug'[0']]]-H6521)</f>
        <v>3.4273708980567892</v>
      </c>
    </row>
    <row r="6523" spans="1:8" x14ac:dyDescent="0.25">
      <c r="A6523">
        <v>13034</v>
      </c>
      <c r="B6523">
        <v>9</v>
      </c>
      <c r="C6523">
        <v>29</v>
      </c>
      <c r="D6523">
        <v>1</v>
      </c>
      <c r="E6523">
        <v>2</v>
      </c>
      <c r="F6523">
        <v>9</v>
      </c>
      <c r="G6523">
        <v>1</v>
      </c>
      <c r="H6523" s="2">
        <f>H6522+$H$2*(Table1[[#This Row],[debug'[0']]]-H6522)</f>
        <v>3.9525788174921535</v>
      </c>
    </row>
    <row r="6524" spans="1:8" x14ac:dyDescent="0.25">
      <c r="A6524">
        <v>13036</v>
      </c>
      <c r="B6524">
        <v>5</v>
      </c>
      <c r="C6524">
        <v>21</v>
      </c>
      <c r="D6524">
        <v>5</v>
      </c>
      <c r="E6524">
        <v>2</v>
      </c>
      <c r="F6524">
        <v>9</v>
      </c>
      <c r="G6524">
        <v>1</v>
      </c>
      <c r="H6524" s="2">
        <f>H6523+$H$2*(Table1[[#This Row],[debug'[0']]]-H6523)</f>
        <v>4.0512959382575833</v>
      </c>
    </row>
    <row r="6525" spans="1:8" x14ac:dyDescent="0.25">
      <c r="A6525">
        <v>13038</v>
      </c>
      <c r="B6525">
        <v>3</v>
      </c>
      <c r="C6525">
        <v>13</v>
      </c>
      <c r="D6525">
        <v>9</v>
      </c>
      <c r="E6525">
        <v>2</v>
      </c>
      <c r="F6525">
        <v>9</v>
      </c>
      <c r="G6525">
        <v>1</v>
      </c>
      <c r="H6525" s="2">
        <f>H6524+$H$2*(Table1[[#This Row],[debug'[0']]]-H6524)</f>
        <v>3.9522136303662188</v>
      </c>
    </row>
    <row r="6526" spans="1:8" x14ac:dyDescent="0.25">
      <c r="A6526">
        <v>13040</v>
      </c>
      <c r="B6526">
        <v>1</v>
      </c>
      <c r="C6526">
        <v>4</v>
      </c>
      <c r="D6526">
        <v>13</v>
      </c>
      <c r="E6526">
        <v>2</v>
      </c>
      <c r="F6526">
        <v>9</v>
      </c>
      <c r="G6526">
        <v>1</v>
      </c>
      <c r="H6526" s="2">
        <f>H6525+$H$2*(Table1[[#This Row],[debug'[0']]]-H6525)</f>
        <v>3.6739740507766339</v>
      </c>
    </row>
    <row r="6527" spans="1:8" x14ac:dyDescent="0.25">
      <c r="A6527">
        <v>13042</v>
      </c>
      <c r="B6527">
        <v>-3</v>
      </c>
      <c r="C6527">
        <v>-5</v>
      </c>
      <c r="D6527">
        <v>14</v>
      </c>
      <c r="E6527">
        <v>2</v>
      </c>
      <c r="F6527">
        <v>9</v>
      </c>
      <c r="G6527">
        <v>1</v>
      </c>
      <c r="H6527" s="2">
        <f>H6526+$H$2*(Table1[[#This Row],[debug'[0']]]-H6526)</f>
        <v>3.0449668153315703</v>
      </c>
    </row>
    <row r="6528" spans="1:8" x14ac:dyDescent="0.25">
      <c r="A6528">
        <v>13044</v>
      </c>
      <c r="B6528">
        <v>-6</v>
      </c>
      <c r="C6528">
        <v>-18</v>
      </c>
      <c r="D6528">
        <v>13</v>
      </c>
      <c r="E6528">
        <v>2</v>
      </c>
      <c r="F6528">
        <v>9</v>
      </c>
      <c r="G6528">
        <v>1</v>
      </c>
      <c r="H6528" s="2">
        <f>H6527+$H$2*(Table1[[#This Row],[debug'[0']]]-H6527)</f>
        <v>2.1924987763612966</v>
      </c>
    </row>
    <row r="6529" spans="1:8" x14ac:dyDescent="0.25">
      <c r="A6529">
        <v>13046</v>
      </c>
      <c r="B6529">
        <v>-6</v>
      </c>
      <c r="C6529">
        <v>-22</v>
      </c>
      <c r="D6529">
        <v>12</v>
      </c>
      <c r="E6529">
        <v>2</v>
      </c>
      <c r="F6529">
        <v>8</v>
      </c>
      <c r="G6529">
        <v>1</v>
      </c>
      <c r="H6529" s="2">
        <f>H6528+$H$2*(Table1[[#This Row],[debug'[0']]]-H6528)</f>
        <v>1.4203739572504961</v>
      </c>
    </row>
    <row r="6530" spans="1:8" x14ac:dyDescent="0.25">
      <c r="A6530">
        <v>13048</v>
      </c>
      <c r="B6530">
        <v>-5</v>
      </c>
      <c r="C6530">
        <v>-22</v>
      </c>
      <c r="D6530">
        <v>9</v>
      </c>
      <c r="E6530">
        <v>2</v>
      </c>
      <c r="F6530">
        <v>8</v>
      </c>
      <c r="G6530">
        <v>1</v>
      </c>
      <c r="H6530" s="2">
        <f>H6529+$H$2*(Table1[[#This Row],[debug'[0']]]-H6529)</f>
        <v>0.81526796752857444</v>
      </c>
    </row>
    <row r="6531" spans="1:8" x14ac:dyDescent="0.25">
      <c r="A6531">
        <v>13050</v>
      </c>
      <c r="B6531">
        <v>-4</v>
      </c>
      <c r="C6531">
        <v>-19</v>
      </c>
      <c r="D6531">
        <v>6</v>
      </c>
      <c r="E6531">
        <v>2</v>
      </c>
      <c r="F6531">
        <v>9</v>
      </c>
      <c r="G6531">
        <v>1</v>
      </c>
      <c r="H6531" s="2">
        <f>H6530+$H$2*(Table1[[#This Row],[debug'[0']]]-H6530)</f>
        <v>0.36143965337295381</v>
      </c>
    </row>
    <row r="6532" spans="1:8" x14ac:dyDescent="0.25">
      <c r="A6532">
        <v>13052</v>
      </c>
      <c r="B6532">
        <v>0</v>
      </c>
      <c r="C6532">
        <v>-8</v>
      </c>
      <c r="D6532">
        <v>-2</v>
      </c>
      <c r="E6532">
        <v>2</v>
      </c>
      <c r="F6532">
        <v>9</v>
      </c>
      <c r="G6532">
        <v>1</v>
      </c>
      <c r="H6532" s="2">
        <f>H6531+$H$2*(Table1[[#This Row],[debug'[0']]]-H6531)</f>
        <v>0.32737476858037839</v>
      </c>
    </row>
    <row r="6533" spans="1:8" x14ac:dyDescent="0.25">
      <c r="A6533">
        <v>13054</v>
      </c>
      <c r="B6533">
        <v>0</v>
      </c>
      <c r="C6533">
        <v>0</v>
      </c>
      <c r="D6533">
        <v>-6</v>
      </c>
      <c r="E6533">
        <v>2</v>
      </c>
      <c r="F6533">
        <v>9</v>
      </c>
      <c r="G6533">
        <v>1</v>
      </c>
      <c r="H6533" s="2">
        <f>H6532+$H$2*(Table1[[#This Row],[debug'[0']]]-H6532)</f>
        <v>0.29652042354209512</v>
      </c>
    </row>
    <row r="6534" spans="1:8" x14ac:dyDescent="0.25">
      <c r="A6534">
        <v>13056</v>
      </c>
      <c r="B6534">
        <v>1</v>
      </c>
      <c r="C6534">
        <v>10</v>
      </c>
      <c r="D6534">
        <v>-9</v>
      </c>
      <c r="E6534">
        <v>2</v>
      </c>
      <c r="F6534">
        <v>9</v>
      </c>
      <c r="G6534">
        <v>1</v>
      </c>
      <c r="H6534" s="2">
        <f>H6533+$H$2*(Table1[[#This Row],[debug'[0']]]-H6533)</f>
        <v>0.36282181162261351</v>
      </c>
    </row>
    <row r="6535" spans="1:8" x14ac:dyDescent="0.25">
      <c r="A6535">
        <v>13058</v>
      </c>
      <c r="B6535">
        <v>4</v>
      </c>
      <c r="C6535">
        <v>24</v>
      </c>
      <c r="D6535">
        <v>-13</v>
      </c>
      <c r="E6535">
        <v>2</v>
      </c>
      <c r="F6535">
        <v>9</v>
      </c>
      <c r="G6535">
        <v>1</v>
      </c>
      <c r="H6535" s="2">
        <f>H6534+$H$2*(Table1[[#This Row],[debug'[0']]]-H6534)</f>
        <v>0.70561777991471641</v>
      </c>
    </row>
    <row r="6536" spans="1:8" x14ac:dyDescent="0.25">
      <c r="A6536">
        <v>13060</v>
      </c>
      <c r="B6536">
        <v>6</v>
      </c>
      <c r="C6536">
        <v>31</v>
      </c>
      <c r="D6536">
        <v>-13</v>
      </c>
      <c r="E6536">
        <v>2</v>
      </c>
      <c r="F6536">
        <v>9</v>
      </c>
      <c r="G6536">
        <v>1</v>
      </c>
      <c r="H6536" s="2">
        <f>H6535+$H$2*(Table1[[#This Row],[debug'[0']]]-H6535)</f>
        <v>1.2046015485522068</v>
      </c>
    </row>
    <row r="6537" spans="1:8" x14ac:dyDescent="0.25">
      <c r="A6537">
        <v>13062</v>
      </c>
      <c r="B6537">
        <v>7</v>
      </c>
      <c r="C6537">
        <v>35</v>
      </c>
      <c r="D6537">
        <v>-12</v>
      </c>
      <c r="E6537">
        <v>2</v>
      </c>
      <c r="F6537">
        <v>9</v>
      </c>
      <c r="G6537">
        <v>1</v>
      </c>
      <c r="H6537" s="2">
        <f>H6536+$H$2*(Table1[[#This Row],[debug'[0']]]-H6536)</f>
        <v>1.7508049845430285</v>
      </c>
    </row>
    <row r="6538" spans="1:8" x14ac:dyDescent="0.25">
      <c r="A6538">
        <v>13064</v>
      </c>
      <c r="B6538">
        <v>8</v>
      </c>
      <c r="C6538">
        <v>37</v>
      </c>
      <c r="D6538">
        <v>-10</v>
      </c>
      <c r="E6538">
        <v>2</v>
      </c>
      <c r="F6538">
        <v>9</v>
      </c>
      <c r="G6538">
        <v>1</v>
      </c>
      <c r="H6538" s="2">
        <f>H6537+$H$2*(Table1[[#This Row],[debug'[0']]]-H6537)</f>
        <v>2.3397777390853154</v>
      </c>
    </row>
    <row r="6539" spans="1:8" x14ac:dyDescent="0.25">
      <c r="A6539">
        <v>13066</v>
      </c>
      <c r="B6539">
        <v>6</v>
      </c>
      <c r="C6539">
        <v>35</v>
      </c>
      <c r="D6539">
        <v>-8</v>
      </c>
      <c r="E6539">
        <v>2</v>
      </c>
      <c r="F6539">
        <v>9</v>
      </c>
      <c r="G6539">
        <v>1</v>
      </c>
      <c r="H6539" s="2">
        <f>H6538+$H$2*(Table1[[#This Row],[debug'[0']]]-H6538)</f>
        <v>2.684745560047177</v>
      </c>
    </row>
    <row r="6540" spans="1:8" x14ac:dyDescent="0.25">
      <c r="A6540">
        <v>13068</v>
      </c>
      <c r="B6540">
        <v>4</v>
      </c>
      <c r="C6540">
        <v>30</v>
      </c>
      <c r="D6540">
        <v>-4</v>
      </c>
      <c r="E6540">
        <v>2</v>
      </c>
      <c r="F6540">
        <v>9</v>
      </c>
      <c r="G6540">
        <v>1</v>
      </c>
      <c r="H6540" s="2">
        <f>H6539+$H$2*(Table1[[#This Row],[debug'[0']]]-H6539)</f>
        <v>2.8087053706318912</v>
      </c>
    </row>
    <row r="6541" spans="1:8" x14ac:dyDescent="0.25">
      <c r="A6541">
        <v>13070</v>
      </c>
      <c r="B6541">
        <v>2</v>
      </c>
      <c r="C6541">
        <v>23</v>
      </c>
      <c r="D6541">
        <v>0</v>
      </c>
      <c r="E6541">
        <v>2</v>
      </c>
      <c r="F6541">
        <v>9</v>
      </c>
      <c r="G6541">
        <v>1</v>
      </c>
      <c r="H6541" s="2">
        <f>H6540+$H$2*(Table1[[#This Row],[debug'[0']]]-H6540)</f>
        <v>2.7324866850930185</v>
      </c>
    </row>
    <row r="6542" spans="1:8" x14ac:dyDescent="0.25">
      <c r="A6542">
        <v>13072</v>
      </c>
      <c r="B6542">
        <v>1</v>
      </c>
      <c r="C6542">
        <v>13</v>
      </c>
      <c r="D6542">
        <v>5</v>
      </c>
      <c r="E6542">
        <v>2</v>
      </c>
      <c r="F6542">
        <v>9</v>
      </c>
      <c r="G6542">
        <v>1</v>
      </c>
      <c r="H6542" s="2">
        <f>H6541+$H$2*(Table1[[#This Row],[debug'[0']]]-H6541)</f>
        <v>2.5692036618231078</v>
      </c>
    </row>
    <row r="6543" spans="1:8" x14ac:dyDescent="0.25">
      <c r="A6543">
        <v>13074</v>
      </c>
      <c r="B6543">
        <v>1</v>
      </c>
      <c r="C6543">
        <v>4</v>
      </c>
      <c r="D6543">
        <v>8</v>
      </c>
      <c r="E6543">
        <v>2</v>
      </c>
      <c r="F6543">
        <v>9</v>
      </c>
      <c r="G6543">
        <v>1</v>
      </c>
      <c r="H6543" s="2">
        <f>H6542+$H$2*(Table1[[#This Row],[debug'[0']]]-H6542)</f>
        <v>2.4213097009440174</v>
      </c>
    </row>
    <row r="6544" spans="1:8" x14ac:dyDescent="0.25">
      <c r="A6544">
        <v>13076</v>
      </c>
      <c r="B6544">
        <v>-1</v>
      </c>
      <c r="C6544">
        <v>-5</v>
      </c>
      <c r="D6544">
        <v>11</v>
      </c>
      <c r="E6544">
        <v>2</v>
      </c>
      <c r="F6544">
        <v>9</v>
      </c>
      <c r="G6544">
        <v>0</v>
      </c>
      <c r="H6544" s="2">
        <f>H6543+$H$2*(Table1[[#This Row],[debug'[0']]]-H6543)</f>
        <v>2.0988588582797809</v>
      </c>
    </row>
    <row r="6545" spans="1:8" x14ac:dyDescent="0.25">
      <c r="A6545">
        <v>13078</v>
      </c>
      <c r="B6545">
        <v>-2</v>
      </c>
      <c r="C6545">
        <v>-13</v>
      </c>
      <c r="D6545">
        <v>12</v>
      </c>
      <c r="E6545">
        <v>2</v>
      </c>
      <c r="F6545">
        <v>9</v>
      </c>
      <c r="G6545">
        <v>0</v>
      </c>
      <c r="H6545" s="2">
        <f>H6544+$H$2*(Table1[[#This Row],[debug'[0']]]-H6544)</f>
        <v>1.7125505119615847</v>
      </c>
    </row>
    <row r="6546" spans="1:8" x14ac:dyDescent="0.25">
      <c r="A6546">
        <v>13080</v>
      </c>
      <c r="B6546">
        <v>-3</v>
      </c>
      <c r="C6546">
        <v>-19</v>
      </c>
      <c r="D6546">
        <v>12</v>
      </c>
      <c r="E6546">
        <v>2</v>
      </c>
      <c r="F6546">
        <v>9</v>
      </c>
      <c r="G6546">
        <v>0</v>
      </c>
      <c r="H6546" s="2">
        <f>H6545+$H$2*(Table1[[#This Row],[debug'[0']]]-H6545)</f>
        <v>1.2684030899201049</v>
      </c>
    </row>
    <row r="6547" spans="1:8" x14ac:dyDescent="0.25">
      <c r="A6547">
        <v>13082</v>
      </c>
      <c r="B6547">
        <v>-3</v>
      </c>
      <c r="C6547">
        <v>-22</v>
      </c>
      <c r="D6547">
        <v>9</v>
      </c>
      <c r="E6547">
        <v>1</v>
      </c>
      <c r="F6547">
        <v>8</v>
      </c>
      <c r="G6547">
        <v>0</v>
      </c>
      <c r="H6547" s="2">
        <f>H6546+$H$2*(Table1[[#This Row],[debug'[0']]]-H6546)</f>
        <v>0.86611557622451563</v>
      </c>
    </row>
    <row r="6548" spans="1:8" x14ac:dyDescent="0.25">
      <c r="A6548">
        <v>13084</v>
      </c>
      <c r="B6548">
        <v>-3</v>
      </c>
      <c r="C6548">
        <v>-20</v>
      </c>
      <c r="D6548">
        <v>7</v>
      </c>
      <c r="E6548">
        <v>1</v>
      </c>
      <c r="F6548">
        <v>8</v>
      </c>
      <c r="G6548">
        <v>0</v>
      </c>
      <c r="H6548" s="2">
        <f>H6547+$H$2*(Table1[[#This Row],[debug'[0']]]-H6547)</f>
        <v>0.50174276745863544</v>
      </c>
    </row>
    <row r="6549" spans="1:8" x14ac:dyDescent="0.25">
      <c r="A6549">
        <v>13086</v>
      </c>
      <c r="B6549">
        <v>-1</v>
      </c>
      <c r="C6549">
        <v>-15</v>
      </c>
      <c r="D6549">
        <v>3</v>
      </c>
      <c r="E6549">
        <v>2</v>
      </c>
      <c r="F6549">
        <v>8</v>
      </c>
      <c r="G6549">
        <v>0</v>
      </c>
      <c r="H6549" s="2">
        <f>H6548+$H$2*(Table1[[#This Row],[debug'[0']]]-H6548)</f>
        <v>0.36020684608374581</v>
      </c>
    </row>
    <row r="6550" spans="1:8" x14ac:dyDescent="0.25">
      <c r="A6550">
        <v>13088</v>
      </c>
      <c r="B6550">
        <v>2</v>
      </c>
      <c r="C6550">
        <v>-8</v>
      </c>
      <c r="D6550">
        <v>-2</v>
      </c>
      <c r="E6550">
        <v>2</v>
      </c>
      <c r="F6550">
        <v>8</v>
      </c>
      <c r="G6550">
        <v>0</v>
      </c>
      <c r="H6550" s="2">
        <f>H6549+$H$2*(Table1[[#This Row],[debug'[0']]]-H6549)</f>
        <v>0.51475370985625002</v>
      </c>
    </row>
    <row r="6551" spans="1:8" x14ac:dyDescent="0.25">
      <c r="A6551">
        <v>13090</v>
      </c>
      <c r="B6551">
        <v>3</v>
      </c>
      <c r="C6551">
        <v>9</v>
      </c>
      <c r="D6551">
        <v>-8</v>
      </c>
      <c r="E6551">
        <v>2</v>
      </c>
      <c r="F6551">
        <v>9</v>
      </c>
      <c r="G6551">
        <v>0</v>
      </c>
      <c r="H6551" s="2">
        <f>H6550+$H$2*(Table1[[#This Row],[debug'[0']]]-H6550)</f>
        <v>0.74898265448055679</v>
      </c>
    </row>
    <row r="6552" spans="1:8" x14ac:dyDescent="0.25">
      <c r="A6552">
        <v>13092</v>
      </c>
      <c r="B6552">
        <v>2</v>
      </c>
      <c r="C6552">
        <v>19</v>
      </c>
      <c r="D6552">
        <v>-11</v>
      </c>
      <c r="E6552">
        <v>1</v>
      </c>
      <c r="F6552">
        <v>9</v>
      </c>
      <c r="G6552">
        <v>0</v>
      </c>
      <c r="H6552" s="2">
        <f>H6551+$H$2*(Table1[[#This Row],[debug'[0']]]-H6551)</f>
        <v>0.86688826154647536</v>
      </c>
    </row>
    <row r="6553" spans="1:8" x14ac:dyDescent="0.25">
      <c r="A6553">
        <v>13094</v>
      </c>
      <c r="B6553">
        <v>4</v>
      </c>
      <c r="C6553">
        <v>27</v>
      </c>
      <c r="D6553">
        <v>-13</v>
      </c>
      <c r="E6553">
        <v>1</v>
      </c>
      <c r="F6553">
        <v>9</v>
      </c>
      <c r="G6553">
        <v>0</v>
      </c>
      <c r="H6553" s="2">
        <f>H6552+$H$2*(Table1[[#This Row],[debug'[0']]]-H6552)</f>
        <v>1.1621770861585214</v>
      </c>
    </row>
    <row r="6554" spans="1:8" x14ac:dyDescent="0.25">
      <c r="A6554">
        <v>13096</v>
      </c>
      <c r="B6554">
        <v>4</v>
      </c>
      <c r="C6554">
        <v>34</v>
      </c>
      <c r="D6554">
        <v>-13</v>
      </c>
      <c r="E6554">
        <v>1</v>
      </c>
      <c r="F6554">
        <v>8</v>
      </c>
      <c r="G6554">
        <v>0</v>
      </c>
      <c r="H6554" s="2">
        <f>H6553+$H$2*(Table1[[#This Row],[debug'[0']]]-H6553)</f>
        <v>1.4296355947079165</v>
      </c>
    </row>
    <row r="6555" spans="1:8" x14ac:dyDescent="0.25">
      <c r="A6555">
        <v>13098</v>
      </c>
      <c r="B6555">
        <v>4</v>
      </c>
      <c r="C6555">
        <v>36</v>
      </c>
      <c r="D6555">
        <v>-11</v>
      </c>
      <c r="E6555">
        <v>1</v>
      </c>
      <c r="F6555">
        <v>8</v>
      </c>
      <c r="G6555">
        <v>0</v>
      </c>
      <c r="H6555" s="2">
        <f>H6554+$H$2*(Table1[[#This Row],[debug'[0']]]-H6554)</f>
        <v>1.6718867326893456</v>
      </c>
    </row>
    <row r="6556" spans="1:8" x14ac:dyDescent="0.25">
      <c r="A6556">
        <v>13100</v>
      </c>
      <c r="B6556">
        <v>3</v>
      </c>
      <c r="C6556">
        <v>36</v>
      </c>
      <c r="D6556">
        <v>-8</v>
      </c>
      <c r="E6556">
        <v>1</v>
      </c>
      <c r="F6556">
        <v>8</v>
      </c>
      <c r="G6556">
        <v>0</v>
      </c>
      <c r="H6556" s="2">
        <f>H6555+$H$2*(Table1[[#This Row],[debug'[0']]]-H6555)</f>
        <v>1.7970584592008942</v>
      </c>
    </row>
    <row r="6557" spans="1:8" x14ac:dyDescent="0.25">
      <c r="A6557">
        <v>13102</v>
      </c>
      <c r="B6557">
        <v>2</v>
      </c>
      <c r="C6557">
        <v>33</v>
      </c>
      <c r="D6557">
        <v>-4</v>
      </c>
      <c r="E6557">
        <v>1</v>
      </c>
      <c r="F6557">
        <v>9</v>
      </c>
      <c r="G6557">
        <v>0</v>
      </c>
      <c r="H6557" s="2">
        <f>H6556+$H$2*(Table1[[#This Row],[debug'[0']]]-H6556)</f>
        <v>1.8161852488113741</v>
      </c>
    </row>
    <row r="6558" spans="1:8" x14ac:dyDescent="0.25">
      <c r="A6558">
        <v>13104</v>
      </c>
      <c r="B6558">
        <v>2</v>
      </c>
      <c r="C6558">
        <v>25</v>
      </c>
      <c r="D6558">
        <v>1</v>
      </c>
      <c r="E6558">
        <v>1</v>
      </c>
      <c r="F6558">
        <v>8</v>
      </c>
      <c r="G6558">
        <v>0</v>
      </c>
      <c r="H6558" s="2">
        <f>H6557+$H$2*(Table1[[#This Row],[debug'[0']]]-H6557)</f>
        <v>1.8335093809700429</v>
      </c>
    </row>
    <row r="6559" spans="1:8" x14ac:dyDescent="0.25">
      <c r="A6559">
        <v>13106</v>
      </c>
      <c r="B6559">
        <v>1</v>
      </c>
      <c r="C6559">
        <v>17</v>
      </c>
      <c r="D6559">
        <v>6</v>
      </c>
      <c r="E6559">
        <v>1</v>
      </c>
      <c r="F6559">
        <v>9</v>
      </c>
      <c r="G6559">
        <v>0</v>
      </c>
      <c r="H6559" s="2">
        <f>H6558+$H$2*(Table1[[#This Row],[debug'[0']]]-H6558)</f>
        <v>1.754952972531433</v>
      </c>
    </row>
    <row r="6560" spans="1:8" x14ac:dyDescent="0.25">
      <c r="A6560">
        <v>13108</v>
      </c>
      <c r="B6560">
        <v>1</v>
      </c>
      <c r="C6560">
        <v>7</v>
      </c>
      <c r="D6560">
        <v>10</v>
      </c>
      <c r="E6560">
        <v>1</v>
      </c>
      <c r="F6560">
        <v>9</v>
      </c>
      <c r="G6560">
        <v>0</v>
      </c>
      <c r="H6560" s="2">
        <f>H6559+$H$2*(Table1[[#This Row],[debug'[0']]]-H6559)</f>
        <v>1.6838003311621172</v>
      </c>
    </row>
    <row r="6561" spans="1:8" x14ac:dyDescent="0.25">
      <c r="A6561">
        <v>13110</v>
      </c>
      <c r="B6561">
        <v>1</v>
      </c>
      <c r="C6561">
        <v>-1</v>
      </c>
      <c r="D6561">
        <v>12</v>
      </c>
      <c r="E6561">
        <v>1</v>
      </c>
      <c r="F6561">
        <v>9</v>
      </c>
      <c r="G6561">
        <v>0</v>
      </c>
      <c r="H6561" s="2">
        <f>H6560+$H$2*(Table1[[#This Row],[debug'[0']]]-H6560)</f>
        <v>1.619353668255082</v>
      </c>
    </row>
    <row r="6562" spans="1:8" x14ac:dyDescent="0.25">
      <c r="A6562">
        <v>13112</v>
      </c>
      <c r="B6562">
        <v>1</v>
      </c>
      <c r="C6562">
        <v>-14</v>
      </c>
      <c r="D6562">
        <v>15</v>
      </c>
      <c r="E6562">
        <v>1</v>
      </c>
      <c r="F6562">
        <v>8</v>
      </c>
      <c r="G6562">
        <v>0</v>
      </c>
      <c r="H6562" s="2">
        <f>H6561+$H$2*(Table1[[#This Row],[debug'[0']]]-H6561)</f>
        <v>1.5609809602301603</v>
      </c>
    </row>
    <row r="6563" spans="1:8" x14ac:dyDescent="0.25">
      <c r="A6563">
        <v>13114</v>
      </c>
      <c r="B6563">
        <v>1</v>
      </c>
      <c r="C6563">
        <v>-19</v>
      </c>
      <c r="D6563">
        <v>15</v>
      </c>
      <c r="E6563">
        <v>1</v>
      </c>
      <c r="F6563">
        <v>8</v>
      </c>
      <c r="G6563">
        <v>0</v>
      </c>
      <c r="H6563" s="2">
        <f>H6562+$H$2*(Table1[[#This Row],[debug'[0']]]-H6562)</f>
        <v>1.5081097503262757</v>
      </c>
    </row>
    <row r="6564" spans="1:8" x14ac:dyDescent="0.25">
      <c r="A6564">
        <v>13116</v>
      </c>
      <c r="B6564">
        <v>2</v>
      </c>
      <c r="C6564">
        <v>-21</v>
      </c>
      <c r="D6564">
        <v>14</v>
      </c>
      <c r="E6564">
        <v>1</v>
      </c>
      <c r="F6564">
        <v>8</v>
      </c>
      <c r="G6564">
        <v>0</v>
      </c>
      <c r="H6564" s="2">
        <f>H6563+$H$2*(Table1[[#This Row],[debug'[0']]]-H6563)</f>
        <v>1.5544693141686983</v>
      </c>
    </row>
    <row r="6565" spans="1:8" x14ac:dyDescent="0.25">
      <c r="A6565">
        <v>13118</v>
      </c>
      <c r="B6565">
        <v>4</v>
      </c>
      <c r="C6565">
        <v>-20</v>
      </c>
      <c r="D6565">
        <v>11</v>
      </c>
      <c r="E6565">
        <v>2</v>
      </c>
      <c r="F6565">
        <v>8</v>
      </c>
      <c r="G6565">
        <v>0</v>
      </c>
      <c r="H6565" s="2">
        <f>H6564+$H$2*(Table1[[#This Row],[debug'[0']]]-H6564)</f>
        <v>1.7849551512707791</v>
      </c>
    </row>
    <row r="6566" spans="1:8" x14ac:dyDescent="0.25">
      <c r="A6566">
        <v>13120</v>
      </c>
      <c r="B6566">
        <v>6</v>
      </c>
      <c r="C6566">
        <v>-12</v>
      </c>
      <c r="D6566">
        <v>5</v>
      </c>
      <c r="E6566">
        <v>2</v>
      </c>
      <c r="F6566">
        <v>9</v>
      </c>
      <c r="G6566">
        <v>0</v>
      </c>
      <c r="H6566" s="2">
        <f>H6565+$H$2*(Table1[[#This Row],[debug'[0']]]-H6565)</f>
        <v>2.1822137692103558</v>
      </c>
    </row>
    <row r="6567" spans="1:8" x14ac:dyDescent="0.25">
      <c r="A6567">
        <v>13122</v>
      </c>
      <c r="B6567">
        <v>8</v>
      </c>
      <c r="C6567">
        <v>-4</v>
      </c>
      <c r="D6567">
        <v>0</v>
      </c>
      <c r="E6567">
        <v>2</v>
      </c>
      <c r="F6567">
        <v>9</v>
      </c>
      <c r="G6567">
        <v>0</v>
      </c>
      <c r="H6567" s="2">
        <f>H6566+$H$2*(Table1[[#This Row],[debug'[0']]]-H6566)</f>
        <v>2.7305272036944936</v>
      </c>
    </row>
    <row r="6568" spans="1:8" x14ac:dyDescent="0.25">
      <c r="A6568">
        <v>13124</v>
      </c>
      <c r="B6568">
        <v>8</v>
      </c>
      <c r="C6568">
        <v>5</v>
      </c>
      <c r="D6568">
        <v>-5</v>
      </c>
      <c r="E6568">
        <v>2</v>
      </c>
      <c r="F6568">
        <v>9</v>
      </c>
      <c r="G6568">
        <v>1</v>
      </c>
      <c r="H6568" s="2">
        <f>H6567+$H$2*(Table1[[#This Row],[debug'[0']]]-H6567)</f>
        <v>3.2271633144494327</v>
      </c>
    </row>
    <row r="6569" spans="1:8" x14ac:dyDescent="0.25">
      <c r="A6569">
        <v>13126</v>
      </c>
      <c r="B6569">
        <v>6</v>
      </c>
      <c r="C6569">
        <v>22</v>
      </c>
      <c r="D6569">
        <v>-11</v>
      </c>
      <c r="E6569">
        <v>2</v>
      </c>
      <c r="F6569">
        <v>9</v>
      </c>
      <c r="G6569">
        <v>0</v>
      </c>
      <c r="H6569" s="2">
        <f>H6568+$H$2*(Table1[[#This Row],[debug'[0']]]-H6568)</f>
        <v>3.4884970152773307</v>
      </c>
    </row>
    <row r="6570" spans="1:8" x14ac:dyDescent="0.25">
      <c r="A6570">
        <v>13128</v>
      </c>
      <c r="B6570">
        <v>4</v>
      </c>
      <c r="C6570">
        <v>29</v>
      </c>
      <c r="D6570">
        <v>-13</v>
      </c>
      <c r="E6570">
        <v>2</v>
      </c>
      <c r="F6570">
        <v>9</v>
      </c>
      <c r="G6570">
        <v>1</v>
      </c>
      <c r="H6570" s="2">
        <f>H6569+$H$2*(Table1[[#This Row],[debug'[0']]]-H6569)</f>
        <v>3.5367050358501504</v>
      </c>
    </row>
    <row r="6571" spans="1:8" x14ac:dyDescent="0.25">
      <c r="A6571">
        <v>13130</v>
      </c>
      <c r="B6571">
        <v>3</v>
      </c>
      <c r="C6571">
        <v>35</v>
      </c>
      <c r="D6571">
        <v>-14</v>
      </c>
      <c r="E6571">
        <v>2</v>
      </c>
      <c r="F6571">
        <v>9</v>
      </c>
      <c r="G6571">
        <v>1</v>
      </c>
      <c r="H6571" s="2">
        <f>H6570+$H$2*(Table1[[#This Row],[debug'[0']]]-H6570)</f>
        <v>3.4861217779170062</v>
      </c>
    </row>
    <row r="6572" spans="1:8" x14ac:dyDescent="0.25">
      <c r="A6572">
        <v>13132</v>
      </c>
      <c r="B6572">
        <v>1</v>
      </c>
      <c r="C6572">
        <v>37</v>
      </c>
      <c r="D6572">
        <v>-14</v>
      </c>
      <c r="E6572">
        <v>2</v>
      </c>
      <c r="F6572">
        <v>9</v>
      </c>
      <c r="G6572">
        <v>1</v>
      </c>
      <c r="H6572" s="2">
        <f>H6571+$H$2*(Table1[[#This Row],[debug'[0']]]-H6571)</f>
        <v>3.2518103205139965</v>
      </c>
    </row>
    <row r="6573" spans="1:8" x14ac:dyDescent="0.25">
      <c r="A6573">
        <v>13134</v>
      </c>
      <c r="B6573">
        <v>-1</v>
      </c>
      <c r="C6573">
        <v>34</v>
      </c>
      <c r="D6573">
        <v>-11</v>
      </c>
      <c r="E6573">
        <v>2</v>
      </c>
      <c r="F6573">
        <v>9</v>
      </c>
      <c r="G6573">
        <v>1</v>
      </c>
      <c r="H6573" s="2">
        <f>H6572+$H$2*(Table1[[#This Row],[debug'[0']]]-H6572)</f>
        <v>2.8510866384924753</v>
      </c>
    </row>
    <row r="6574" spans="1:8" x14ac:dyDescent="0.25">
      <c r="A6574">
        <v>13136</v>
      </c>
      <c r="B6574">
        <v>-1</v>
      </c>
      <c r="C6574">
        <v>26</v>
      </c>
      <c r="D6574">
        <v>-5</v>
      </c>
      <c r="E6574">
        <v>3</v>
      </c>
      <c r="F6574">
        <v>9</v>
      </c>
      <c r="G6574">
        <v>1</v>
      </c>
      <c r="H6574" s="2">
        <f>H6573+$H$2*(Table1[[#This Row],[debug'[0']]]-H6573)</f>
        <v>2.4881302737377022</v>
      </c>
    </row>
    <row r="6575" spans="1:8" x14ac:dyDescent="0.25">
      <c r="A6575">
        <v>13138</v>
      </c>
      <c r="B6575">
        <v>-2</v>
      </c>
      <c r="C6575">
        <v>18</v>
      </c>
      <c r="D6575">
        <v>0</v>
      </c>
      <c r="E6575">
        <v>3</v>
      </c>
      <c r="F6575">
        <v>9</v>
      </c>
      <c r="G6575">
        <v>1</v>
      </c>
      <c r="H6575" s="2">
        <f>H6574+$H$2*(Table1[[#This Row],[debug'[0']]]-H6574)</f>
        <v>2.0651339608478527</v>
      </c>
    </row>
    <row r="6576" spans="1:8" x14ac:dyDescent="0.25">
      <c r="A6576">
        <v>13140</v>
      </c>
      <c r="B6576">
        <v>-3</v>
      </c>
      <c r="C6576">
        <v>10</v>
      </c>
      <c r="D6576">
        <v>5</v>
      </c>
      <c r="E6576">
        <v>3</v>
      </c>
      <c r="F6576">
        <v>9</v>
      </c>
      <c r="G6576">
        <v>1</v>
      </c>
      <c r="H6576" s="2">
        <f>H6575+$H$2*(Table1[[#This Row],[debug'[0']]]-H6575)</f>
        <v>1.5877563316224192</v>
      </c>
    </row>
    <row r="6577" spans="1:8" x14ac:dyDescent="0.25">
      <c r="A6577">
        <v>13142</v>
      </c>
      <c r="B6577">
        <v>-2</v>
      </c>
      <c r="C6577">
        <v>0</v>
      </c>
      <c r="D6577">
        <v>10</v>
      </c>
      <c r="E6577">
        <v>3</v>
      </c>
      <c r="F6577">
        <v>9</v>
      </c>
      <c r="G6577">
        <v>1</v>
      </c>
      <c r="H6577" s="2">
        <f>H6576+$H$2*(Table1[[#This Row],[debug'[0']]]-H6576)</f>
        <v>1.2496182635935615</v>
      </c>
    </row>
    <row r="6578" spans="1:8" x14ac:dyDescent="0.25">
      <c r="A6578">
        <v>13144</v>
      </c>
      <c r="B6578">
        <v>-2</v>
      </c>
      <c r="C6578">
        <v>-8</v>
      </c>
      <c r="D6578">
        <v>12</v>
      </c>
      <c r="E6578">
        <v>2</v>
      </c>
      <c r="F6578">
        <v>9</v>
      </c>
      <c r="G6578">
        <v>1</v>
      </c>
      <c r="H6578" s="2">
        <f>H6577+$H$2*(Table1[[#This Row],[debug'[0']]]-H6577)</f>
        <v>0.9433489576772589</v>
      </c>
    </row>
    <row r="6579" spans="1:8" x14ac:dyDescent="0.25">
      <c r="A6579">
        <v>13146</v>
      </c>
      <c r="B6579">
        <v>1</v>
      </c>
      <c r="C6579">
        <v>-15</v>
      </c>
      <c r="D6579">
        <v>14</v>
      </c>
      <c r="E6579">
        <v>3</v>
      </c>
      <c r="F6579">
        <v>9</v>
      </c>
      <c r="G6579">
        <v>1</v>
      </c>
      <c r="H6579" s="2">
        <f>H6578+$H$2*(Table1[[#This Row],[debug'[0']]]-H6578)</f>
        <v>0.94868819262863879</v>
      </c>
    </row>
    <row r="6580" spans="1:8" x14ac:dyDescent="0.25">
      <c r="A6580">
        <v>13148</v>
      </c>
      <c r="B6580">
        <v>2</v>
      </c>
      <c r="C6580">
        <v>-18</v>
      </c>
      <c r="D6580">
        <v>16</v>
      </c>
      <c r="E6580">
        <v>2</v>
      </c>
      <c r="F6580">
        <v>9</v>
      </c>
      <c r="G6580">
        <v>1</v>
      </c>
      <c r="H6580" s="2">
        <f>H6579+$H$2*(Table1[[#This Row],[debug'[0']]]-H6579)</f>
        <v>1.0477719961487411</v>
      </c>
    </row>
    <row r="6581" spans="1:8" x14ac:dyDescent="0.25">
      <c r="A6581">
        <v>13150</v>
      </c>
      <c r="B6581">
        <v>6</v>
      </c>
      <c r="C6581">
        <v>-20</v>
      </c>
      <c r="D6581">
        <v>17</v>
      </c>
      <c r="E6581">
        <v>2</v>
      </c>
      <c r="F6581">
        <v>8</v>
      </c>
      <c r="G6581">
        <v>1</v>
      </c>
      <c r="H6581" s="2">
        <f>H6580+$H$2*(Table1[[#This Row],[debug'[0']]]-H6580)</f>
        <v>1.5145084896227639</v>
      </c>
    </row>
    <row r="6582" spans="1:8" x14ac:dyDescent="0.25">
      <c r="A6582">
        <v>13152</v>
      </c>
      <c r="B6582">
        <v>8</v>
      </c>
      <c r="C6582">
        <v>-18</v>
      </c>
      <c r="D6582">
        <v>14</v>
      </c>
      <c r="E6582">
        <v>3</v>
      </c>
      <c r="F6582">
        <v>8</v>
      </c>
      <c r="G6582">
        <v>1</v>
      </c>
      <c r="H6582" s="2">
        <f>H6581+$H$2*(Table1[[#This Row],[debug'[0']]]-H6581)</f>
        <v>2.1257516641403669</v>
      </c>
    </row>
    <row r="6583" spans="1:8" x14ac:dyDescent="0.25">
      <c r="A6583">
        <v>13154</v>
      </c>
      <c r="B6583">
        <v>10</v>
      </c>
      <c r="C6583">
        <v>-11</v>
      </c>
      <c r="D6583">
        <v>10</v>
      </c>
      <c r="E6583">
        <v>3</v>
      </c>
      <c r="F6583">
        <v>8</v>
      </c>
      <c r="G6583">
        <v>1</v>
      </c>
      <c r="H6583" s="2">
        <f>H6582+$H$2*(Table1[[#This Row],[debug'[0']]]-H6582)</f>
        <v>2.8678820858747152</v>
      </c>
    </row>
    <row r="6584" spans="1:8" x14ac:dyDescent="0.25">
      <c r="A6584">
        <v>13156</v>
      </c>
      <c r="B6584">
        <v>11</v>
      </c>
      <c r="C6584">
        <v>6</v>
      </c>
      <c r="D6584">
        <v>2</v>
      </c>
      <c r="E6584">
        <v>3</v>
      </c>
      <c r="F6584">
        <v>9</v>
      </c>
      <c r="G6584">
        <v>1</v>
      </c>
      <c r="H6584" s="2">
        <f>H6583+$H$2*(Table1[[#This Row],[debug'[0']]]-H6583)</f>
        <v>3.6343161427889736</v>
      </c>
    </row>
    <row r="6585" spans="1:8" x14ac:dyDescent="0.25">
      <c r="A6585">
        <v>13158</v>
      </c>
      <c r="B6585">
        <v>11</v>
      </c>
      <c r="C6585">
        <v>14</v>
      </c>
      <c r="D6585">
        <v>-2</v>
      </c>
      <c r="E6585">
        <v>3</v>
      </c>
      <c r="F6585">
        <v>9</v>
      </c>
      <c r="G6585">
        <v>1</v>
      </c>
      <c r="H6585" s="2">
        <f>H6584+$H$2*(Table1[[#This Row],[debug'[0']]]-H6584)</f>
        <v>4.3285154916233459</v>
      </c>
    </row>
    <row r="6586" spans="1:8" x14ac:dyDescent="0.25">
      <c r="A6586">
        <v>13160</v>
      </c>
      <c r="B6586">
        <v>10</v>
      </c>
      <c r="C6586">
        <v>22</v>
      </c>
      <c r="D6586">
        <v>-7</v>
      </c>
      <c r="E6586">
        <v>3</v>
      </c>
      <c r="F6586">
        <v>8</v>
      </c>
      <c r="G6586">
        <v>1</v>
      </c>
      <c r="H6586" s="2">
        <f>H6585+$H$2*(Table1[[#This Row],[debug'[0']]]-H6585)</f>
        <v>4.8630403136172786</v>
      </c>
    </row>
    <row r="6587" spans="1:8" x14ac:dyDescent="0.25">
      <c r="A6587">
        <v>13162</v>
      </c>
      <c r="B6587">
        <v>6</v>
      </c>
      <c r="C6587">
        <v>32</v>
      </c>
      <c r="D6587">
        <v>-10</v>
      </c>
      <c r="E6587">
        <v>3</v>
      </c>
      <c r="F6587">
        <v>8</v>
      </c>
      <c r="G6587">
        <v>1</v>
      </c>
      <c r="H6587" s="2">
        <f>H6586+$H$2*(Table1[[#This Row],[debug'[0']]]-H6586)</f>
        <v>4.97019623956231</v>
      </c>
    </row>
    <row r="6588" spans="1:8" x14ac:dyDescent="0.25">
      <c r="A6588">
        <v>13164</v>
      </c>
      <c r="B6588">
        <v>4</v>
      </c>
      <c r="C6588">
        <v>34</v>
      </c>
      <c r="D6588">
        <v>-11</v>
      </c>
      <c r="E6588">
        <v>3</v>
      </c>
      <c r="F6588">
        <v>8</v>
      </c>
      <c r="G6588">
        <v>2</v>
      </c>
      <c r="H6588" s="2">
        <f>H6587+$H$2*(Table1[[#This Row],[debug'[0']]]-H6587)</f>
        <v>4.878757398199828</v>
      </c>
    </row>
    <row r="6589" spans="1:8" x14ac:dyDescent="0.25">
      <c r="A6589">
        <v>13166</v>
      </c>
      <c r="B6589">
        <v>1</v>
      </c>
      <c r="C6589">
        <v>33</v>
      </c>
      <c r="D6589">
        <v>-11</v>
      </c>
      <c r="E6589">
        <v>3</v>
      </c>
      <c r="F6589">
        <v>8</v>
      </c>
      <c r="G6589">
        <v>2</v>
      </c>
      <c r="H6589" s="2">
        <f>H6588+$H$2*(Table1[[#This Row],[debug'[0']]]-H6588)</f>
        <v>4.5131931257825793</v>
      </c>
    </row>
    <row r="6590" spans="1:8" x14ac:dyDescent="0.25">
      <c r="A6590">
        <v>13168</v>
      </c>
      <c r="B6590">
        <v>-3</v>
      </c>
      <c r="C6590">
        <v>29</v>
      </c>
      <c r="D6590">
        <v>-9</v>
      </c>
      <c r="E6590">
        <v>3</v>
      </c>
      <c r="F6590">
        <v>8</v>
      </c>
      <c r="G6590">
        <v>2</v>
      </c>
      <c r="H6590" s="2">
        <f>H6589+$H$2*(Table1[[#This Row],[debug'[0']]]-H6589)</f>
        <v>3.8050913559137829</v>
      </c>
    </row>
    <row r="6591" spans="1:8" x14ac:dyDescent="0.25">
      <c r="A6591">
        <v>13170</v>
      </c>
      <c r="B6591">
        <v>-5</v>
      </c>
      <c r="C6591">
        <v>19</v>
      </c>
      <c r="D6591">
        <v>-4</v>
      </c>
      <c r="E6591">
        <v>3</v>
      </c>
      <c r="F6591">
        <v>8</v>
      </c>
      <c r="G6591">
        <v>2</v>
      </c>
      <c r="H6591" s="2">
        <f>H6590+$H$2*(Table1[[#This Row],[debug'[0']]]-H6590)</f>
        <v>2.975231046376011</v>
      </c>
    </row>
    <row r="6592" spans="1:8" x14ac:dyDescent="0.25">
      <c r="A6592">
        <v>13172</v>
      </c>
      <c r="B6592">
        <v>-7</v>
      </c>
      <c r="C6592">
        <v>13</v>
      </c>
      <c r="D6592">
        <v>0</v>
      </c>
      <c r="E6592">
        <v>3</v>
      </c>
      <c r="F6592">
        <v>8</v>
      </c>
      <c r="G6592">
        <v>2</v>
      </c>
      <c r="H6592" s="2">
        <f>H6591+$H$2*(Table1[[#This Row],[debug'[0']]]-H6591)</f>
        <v>2.03508766918134</v>
      </c>
    </row>
    <row r="6593" spans="1:8" x14ac:dyDescent="0.25">
      <c r="A6593">
        <v>13174</v>
      </c>
      <c r="B6593">
        <v>-6</v>
      </c>
      <c r="C6593">
        <v>5</v>
      </c>
      <c r="D6593">
        <v>4</v>
      </c>
      <c r="E6593">
        <v>3</v>
      </c>
      <c r="F6593">
        <v>8</v>
      </c>
      <c r="G6593">
        <v>2</v>
      </c>
      <c r="H6593" s="2">
        <f>H6592+$H$2*(Table1[[#This Row],[debug'[0']]]-H6592)</f>
        <v>1.2777984974078391</v>
      </c>
    </row>
    <row r="6594" spans="1:8" x14ac:dyDescent="0.25">
      <c r="A6594">
        <v>13176</v>
      </c>
      <c r="B6594">
        <v>-5</v>
      </c>
      <c r="C6594">
        <v>-2</v>
      </c>
      <c r="D6594">
        <v>8</v>
      </c>
      <c r="E6594">
        <v>3</v>
      </c>
      <c r="F6594">
        <v>8</v>
      </c>
      <c r="G6594">
        <v>2</v>
      </c>
      <c r="H6594" s="2">
        <f>H6593+$H$2*(Table1[[#This Row],[debug'[0']]]-H6593)</f>
        <v>0.68612992820263385</v>
      </c>
    </row>
    <row r="6595" spans="1:8" x14ac:dyDescent="0.25">
      <c r="A6595">
        <v>13178</v>
      </c>
      <c r="B6595">
        <v>-4</v>
      </c>
      <c r="C6595">
        <v>-10</v>
      </c>
      <c r="D6595">
        <v>11</v>
      </c>
      <c r="E6595">
        <v>3</v>
      </c>
      <c r="F6595">
        <v>8</v>
      </c>
      <c r="G6595">
        <v>2</v>
      </c>
      <c r="H6595" s="2">
        <f>H6594+$H$2*(Table1[[#This Row],[debug'[0']]]-H6594)</f>
        <v>0.24447258751637407</v>
      </c>
    </row>
    <row r="6596" spans="1:8" x14ac:dyDescent="0.25">
      <c r="A6596">
        <v>13180</v>
      </c>
      <c r="B6596">
        <v>-1</v>
      </c>
      <c r="C6596">
        <v>-14</v>
      </c>
      <c r="D6596">
        <v>14</v>
      </c>
      <c r="E6596">
        <v>3</v>
      </c>
      <c r="F6596">
        <v>8</v>
      </c>
      <c r="G6596">
        <v>2</v>
      </c>
      <c r="H6596" s="2">
        <f>H6595+$H$2*(Table1[[#This Row],[debug'[0']]]-H6595)</f>
        <v>0.12718380936031443</v>
      </c>
    </row>
    <row r="6597" spans="1:8" x14ac:dyDescent="0.25">
      <c r="A6597">
        <v>13182</v>
      </c>
      <c r="B6597">
        <v>1</v>
      </c>
      <c r="C6597">
        <v>-15</v>
      </c>
      <c r="D6597">
        <v>14</v>
      </c>
      <c r="E6597">
        <v>3</v>
      </c>
      <c r="F6597">
        <v>8</v>
      </c>
      <c r="G6597">
        <v>2</v>
      </c>
      <c r="H6597" s="2">
        <f>H6596+$H$2*(Table1[[#This Row],[debug'[0']]]-H6596)</f>
        <v>0.20944479733375038</v>
      </c>
    </row>
    <row r="6598" spans="1:8" x14ac:dyDescent="0.25">
      <c r="A6598">
        <v>13184</v>
      </c>
      <c r="B6598">
        <v>7</v>
      </c>
      <c r="C6598">
        <v>-15</v>
      </c>
      <c r="D6598">
        <v>13</v>
      </c>
      <c r="E6598">
        <v>3</v>
      </c>
      <c r="F6598">
        <v>8</v>
      </c>
      <c r="G6598">
        <v>2</v>
      </c>
      <c r="H6598" s="2">
        <f>H6597+$H$2*(Table1[[#This Row],[debug'[0']]]-H6597)</f>
        <v>0.84943954748851747</v>
      </c>
    </row>
    <row r="6599" spans="1:8" x14ac:dyDescent="0.25">
      <c r="A6599">
        <v>13186</v>
      </c>
      <c r="B6599">
        <v>8</v>
      </c>
      <c r="C6599">
        <v>-11</v>
      </c>
      <c r="D6599">
        <v>12</v>
      </c>
      <c r="E6599">
        <v>3</v>
      </c>
      <c r="F6599">
        <v>7</v>
      </c>
      <c r="G6599">
        <v>2</v>
      </c>
      <c r="H6599" s="2">
        <f>H6598+$H$2*(Table1[[#This Row],[debug'[0']]]-H6598)</f>
        <v>1.5233639930883109</v>
      </c>
    </row>
    <row r="6600" spans="1:8" x14ac:dyDescent="0.25">
      <c r="A6600">
        <v>13188</v>
      </c>
      <c r="B6600">
        <v>13</v>
      </c>
      <c r="C6600">
        <v>-4</v>
      </c>
      <c r="D6600">
        <v>8</v>
      </c>
      <c r="E6600">
        <v>3</v>
      </c>
      <c r="F6600">
        <v>7</v>
      </c>
      <c r="G6600">
        <v>2</v>
      </c>
      <c r="H6600" s="2">
        <f>H6599+$H$2*(Table1[[#This Row],[debug'[0']]]-H6599)</f>
        <v>2.6050114541054468</v>
      </c>
    </row>
    <row r="6601" spans="1:8" x14ac:dyDescent="0.25">
      <c r="A6601">
        <v>13190</v>
      </c>
      <c r="B6601">
        <v>16</v>
      </c>
      <c r="C6601">
        <v>3</v>
      </c>
      <c r="D6601">
        <v>5</v>
      </c>
      <c r="E6601">
        <v>3</v>
      </c>
      <c r="F6601">
        <v>7</v>
      </c>
      <c r="G6601">
        <v>2</v>
      </c>
      <c r="H6601" s="2">
        <f>H6600+$H$2*(Table1[[#This Row],[debug'[0']]]-H6600)</f>
        <v>3.8674593824264991</v>
      </c>
    </row>
    <row r="6602" spans="1:8" x14ac:dyDescent="0.25">
      <c r="A6602">
        <v>13192</v>
      </c>
      <c r="B6602">
        <v>15</v>
      </c>
      <c r="C6602">
        <v>11</v>
      </c>
      <c r="D6602">
        <v>1</v>
      </c>
      <c r="E6602">
        <v>3</v>
      </c>
      <c r="F6602">
        <v>7</v>
      </c>
      <c r="G6602">
        <v>2</v>
      </c>
      <c r="H6602" s="2">
        <f>H6601+$H$2*(Table1[[#This Row],[debug'[0']]]-H6601)</f>
        <v>4.9166766170252654</v>
      </c>
    </row>
    <row r="6603" spans="1:8" x14ac:dyDescent="0.25">
      <c r="A6603">
        <v>13194</v>
      </c>
      <c r="B6603">
        <v>13</v>
      </c>
      <c r="C6603">
        <v>26</v>
      </c>
      <c r="D6603">
        <v>-5</v>
      </c>
      <c r="E6603">
        <v>3</v>
      </c>
      <c r="F6603">
        <v>8</v>
      </c>
      <c r="G6603">
        <v>2</v>
      </c>
      <c r="H6603" s="2">
        <f>H6602+$H$2*(Table1[[#This Row],[debug'[0']]]-H6602)</f>
        <v>5.6785118977215863</v>
      </c>
    </row>
    <row r="6604" spans="1:8" x14ac:dyDescent="0.25">
      <c r="A6604">
        <v>13196</v>
      </c>
      <c r="B6604">
        <v>11</v>
      </c>
      <c r="C6604">
        <v>29</v>
      </c>
      <c r="D6604">
        <v>-8</v>
      </c>
      <c r="E6604">
        <v>3</v>
      </c>
      <c r="F6604">
        <v>8</v>
      </c>
      <c r="G6604">
        <v>2</v>
      </c>
      <c r="H6604" s="2">
        <f>H6603+$H$2*(Table1[[#This Row],[debug'[0']]]-H6603)</f>
        <v>6.1800503355700869</v>
      </c>
    </row>
    <row r="6605" spans="1:8" x14ac:dyDescent="0.25">
      <c r="A6605">
        <v>13198</v>
      </c>
      <c r="B6605">
        <v>8</v>
      </c>
      <c r="C6605">
        <v>31</v>
      </c>
      <c r="D6605">
        <v>-10</v>
      </c>
      <c r="E6605">
        <v>3</v>
      </c>
      <c r="F6605">
        <v>8</v>
      </c>
      <c r="G6605">
        <v>2</v>
      </c>
      <c r="H6605" s="2">
        <f>H6604+$H$2*(Table1[[#This Row],[debug'[0']]]-H6604)</f>
        <v>6.3515765504403738</v>
      </c>
    </row>
    <row r="6606" spans="1:8" x14ac:dyDescent="0.25">
      <c r="A6606">
        <v>13200</v>
      </c>
      <c r="B6606">
        <v>-3</v>
      </c>
      <c r="C6606">
        <v>28</v>
      </c>
      <c r="D6606">
        <v>-10</v>
      </c>
      <c r="E6606">
        <v>2</v>
      </c>
      <c r="F6606">
        <v>7</v>
      </c>
      <c r="G6606">
        <v>2</v>
      </c>
      <c r="H6606" s="2">
        <f>H6605+$H$2*(Table1[[#This Row],[debug'[0']]]-H6605)</f>
        <v>5.4702112247299919</v>
      </c>
    </row>
    <row r="6607" spans="1:8" x14ac:dyDescent="0.25">
      <c r="A6607">
        <v>13202</v>
      </c>
      <c r="B6607">
        <v>-6</v>
      </c>
      <c r="C6607">
        <v>20</v>
      </c>
      <c r="D6607">
        <v>-8</v>
      </c>
      <c r="E6607">
        <v>3</v>
      </c>
      <c r="F6607">
        <v>7</v>
      </c>
      <c r="G6607">
        <v>2</v>
      </c>
      <c r="H6607" s="2">
        <f>H6606+$H$2*(Table1[[#This Row],[debug'[0']]]-H6606)</f>
        <v>4.3891692851679442</v>
      </c>
    </row>
    <row r="6608" spans="1:8" x14ac:dyDescent="0.25">
      <c r="A6608">
        <v>13204</v>
      </c>
      <c r="B6608">
        <v>-8</v>
      </c>
      <c r="C6608">
        <v>13</v>
      </c>
      <c r="D6608">
        <v>-6</v>
      </c>
      <c r="E6608">
        <v>3</v>
      </c>
      <c r="F6608">
        <v>7</v>
      </c>
      <c r="G6608">
        <v>2</v>
      </c>
      <c r="H6608" s="2">
        <f>H6607+$H$2*(Table1[[#This Row],[debug'[0']]]-H6607)</f>
        <v>3.2215175888570267</v>
      </c>
    </row>
    <row r="6609" spans="1:8" x14ac:dyDescent="0.25">
      <c r="A6609">
        <v>13206</v>
      </c>
      <c r="B6609">
        <v>-9</v>
      </c>
      <c r="C6609">
        <v>8</v>
      </c>
      <c r="D6609">
        <v>-2</v>
      </c>
      <c r="E6609">
        <v>3</v>
      </c>
      <c r="F6609">
        <v>7</v>
      </c>
      <c r="G6609">
        <v>2</v>
      </c>
      <c r="H6609" s="2">
        <f>H6608+$H$2*(Table1[[#This Row],[debug'[0']]]-H6608)</f>
        <v>2.0696666926708764</v>
      </c>
    </row>
    <row r="6610" spans="1:8" x14ac:dyDescent="0.25">
      <c r="A6610">
        <v>13208</v>
      </c>
      <c r="B6610">
        <v>-9</v>
      </c>
      <c r="C6610">
        <v>1</v>
      </c>
      <c r="D6610">
        <v>1</v>
      </c>
      <c r="E6610">
        <v>3</v>
      </c>
      <c r="F6610">
        <v>7</v>
      </c>
      <c r="G6610">
        <v>2</v>
      </c>
      <c r="H6610" s="2">
        <f>H6609+$H$2*(Table1[[#This Row],[debug'[0']]]-H6609)</f>
        <v>1.026375185889403</v>
      </c>
    </row>
    <row r="6611" spans="1:8" x14ac:dyDescent="0.25">
      <c r="A6611">
        <v>13210</v>
      </c>
      <c r="B6611">
        <v>-9</v>
      </c>
      <c r="C6611">
        <v>-6</v>
      </c>
      <c r="D6611">
        <v>4</v>
      </c>
      <c r="E6611">
        <v>3</v>
      </c>
      <c r="F6611">
        <v>7</v>
      </c>
      <c r="G6611">
        <v>2</v>
      </c>
      <c r="H6611" s="2">
        <f>H6610+$H$2*(Table1[[#This Row],[debug'[0']]]-H6610)</f>
        <v>8.1411587105648664E-2</v>
      </c>
    </row>
    <row r="6612" spans="1:8" x14ac:dyDescent="0.25">
      <c r="A6612">
        <v>13212</v>
      </c>
      <c r="B6612">
        <v>-5</v>
      </c>
      <c r="C6612">
        <v>-11</v>
      </c>
      <c r="D6612">
        <v>6</v>
      </c>
      <c r="E6612">
        <v>3</v>
      </c>
      <c r="F6612">
        <v>7</v>
      </c>
      <c r="G6612">
        <v>2</v>
      </c>
      <c r="H6612" s="2">
        <f>H6611+$H$2*(Table1[[#This Row],[debug'[0']]]-H6611)</f>
        <v>-0.39750017225186601</v>
      </c>
    </row>
    <row r="6613" spans="1:8" x14ac:dyDescent="0.25">
      <c r="A6613">
        <v>13214</v>
      </c>
      <c r="B6613">
        <v>-3</v>
      </c>
      <c r="C6613">
        <v>-13</v>
      </c>
      <c r="D6613">
        <v>9</v>
      </c>
      <c r="E6613">
        <v>3</v>
      </c>
      <c r="F6613">
        <v>7</v>
      </c>
      <c r="G6613">
        <v>2</v>
      </c>
      <c r="H6613" s="2">
        <f>H6612+$H$2*(Table1[[#This Row],[debug'[0']]]-H6612)</f>
        <v>-0.64278000244653322</v>
      </c>
    </row>
    <row r="6614" spans="1:8" x14ac:dyDescent="0.25">
      <c r="A6614">
        <v>13216</v>
      </c>
      <c r="B6614">
        <v>1</v>
      </c>
      <c r="C6614">
        <v>-11</v>
      </c>
      <c r="D6614">
        <v>10</v>
      </c>
      <c r="E6614">
        <v>3</v>
      </c>
      <c r="F6614">
        <v>7</v>
      </c>
      <c r="G6614">
        <v>2</v>
      </c>
      <c r="H6614" s="2">
        <f>H6613+$H$2*(Table1[[#This Row],[debug'[0']]]-H6613)</f>
        <v>-0.48795163483202569</v>
      </c>
    </row>
    <row r="6615" spans="1:8" x14ac:dyDescent="0.25">
      <c r="A6615">
        <v>13218</v>
      </c>
      <c r="B6615">
        <v>7</v>
      </c>
      <c r="C6615">
        <v>-8</v>
      </c>
      <c r="D6615">
        <v>10</v>
      </c>
      <c r="E6615">
        <v>3</v>
      </c>
      <c r="F6615">
        <v>7</v>
      </c>
      <c r="G6615">
        <v>2</v>
      </c>
      <c r="H6615" s="2">
        <f>H6614+$H$2*(Table1[[#This Row],[debug'[0']]]-H6614)</f>
        <v>0.2177711805606935</v>
      </c>
    </row>
    <row r="6616" spans="1:8" x14ac:dyDescent="0.25">
      <c r="A6616">
        <v>13220</v>
      </c>
      <c r="B6616">
        <v>9</v>
      </c>
      <c r="C6616">
        <v>-2</v>
      </c>
      <c r="D6616">
        <v>9</v>
      </c>
      <c r="E6616">
        <v>3</v>
      </c>
      <c r="F6616">
        <v>7</v>
      </c>
      <c r="G6616">
        <v>2</v>
      </c>
      <c r="H6616" s="2">
        <f>H6615+$H$2*(Table1[[#This Row],[debug'[0']]]-H6615)</f>
        <v>1.0454767467995461</v>
      </c>
    </row>
    <row r="6617" spans="1:8" x14ac:dyDescent="0.25">
      <c r="A6617">
        <v>13222</v>
      </c>
      <c r="B6617">
        <v>13</v>
      </c>
      <c r="C6617">
        <v>4</v>
      </c>
      <c r="D6617">
        <v>6</v>
      </c>
      <c r="E6617">
        <v>3</v>
      </c>
      <c r="F6617">
        <v>7</v>
      </c>
      <c r="G6617">
        <v>2</v>
      </c>
      <c r="H6617" s="2">
        <f>H6616+$H$2*(Table1[[#This Row],[debug'[0']]]-H6616)</f>
        <v>2.1721640196822332</v>
      </c>
    </row>
    <row r="6618" spans="1:8" x14ac:dyDescent="0.25">
      <c r="A6618">
        <v>13224</v>
      </c>
      <c r="B6618">
        <v>16</v>
      </c>
      <c r="C6618">
        <v>12</v>
      </c>
      <c r="D6618">
        <v>3</v>
      </c>
      <c r="E6618">
        <v>3</v>
      </c>
      <c r="F6618">
        <v>7</v>
      </c>
      <c r="G6618">
        <v>2</v>
      </c>
      <c r="H6618" s="2">
        <f>H6617+$H$2*(Table1[[#This Row],[debug'[0']]]-H6617)</f>
        <v>3.4754068576065604</v>
      </c>
    </row>
    <row r="6619" spans="1:8" x14ac:dyDescent="0.25">
      <c r="A6619">
        <v>13226</v>
      </c>
      <c r="B6619">
        <v>18</v>
      </c>
      <c r="C6619">
        <v>19</v>
      </c>
      <c r="D6619">
        <v>0</v>
      </c>
      <c r="E6619">
        <v>3</v>
      </c>
      <c r="F6619">
        <v>7</v>
      </c>
      <c r="G6619">
        <v>1</v>
      </c>
      <c r="H6619" s="2">
        <f>H6618+$H$2*(Table1[[#This Row],[debug'[0']]]-H6618)</f>
        <v>4.844317510982278</v>
      </c>
    </row>
    <row r="6620" spans="1:8" x14ac:dyDescent="0.25">
      <c r="A6620">
        <v>13228</v>
      </c>
      <c r="B6620">
        <v>20</v>
      </c>
      <c r="C6620">
        <v>25</v>
      </c>
      <c r="D6620">
        <v>-1</v>
      </c>
      <c r="E6620">
        <v>3</v>
      </c>
      <c r="F6620">
        <v>7</v>
      </c>
      <c r="G6620">
        <v>1</v>
      </c>
      <c r="H6620" s="2">
        <f>H6619+$H$2*(Table1[[#This Row],[debug'[0']]]-H6619)</f>
        <v>6.2727069340114046</v>
      </c>
    </row>
    <row r="6621" spans="1:8" x14ac:dyDescent="0.25">
      <c r="A6621">
        <v>13230</v>
      </c>
      <c r="B6621">
        <v>15</v>
      </c>
      <c r="C6621">
        <v>31</v>
      </c>
      <c r="D6621">
        <v>-7</v>
      </c>
      <c r="E6621">
        <v>3</v>
      </c>
      <c r="F6621">
        <v>8</v>
      </c>
      <c r="G6621">
        <v>1</v>
      </c>
      <c r="H6621" s="2">
        <f>H6620+$H$2*(Table1[[#This Row],[debug'[0']]]-H6620)</f>
        <v>7.0952349274664517</v>
      </c>
    </row>
    <row r="6622" spans="1:8" x14ac:dyDescent="0.25">
      <c r="A6622">
        <v>13232</v>
      </c>
      <c r="B6622">
        <v>10</v>
      </c>
      <c r="C6622">
        <v>30</v>
      </c>
      <c r="D6622">
        <v>-8</v>
      </c>
      <c r="E6622">
        <v>3</v>
      </c>
      <c r="F6622">
        <v>8</v>
      </c>
      <c r="G6622">
        <v>1</v>
      </c>
      <c r="H6622" s="2">
        <f>H6621+$H$2*(Table1[[#This Row],[debug'[0']]]-H6621)</f>
        <v>7.3690025858347203</v>
      </c>
    </row>
    <row r="6623" spans="1:8" x14ac:dyDescent="0.25">
      <c r="A6623">
        <v>13234</v>
      </c>
      <c r="B6623">
        <v>1</v>
      </c>
      <c r="C6623">
        <v>27</v>
      </c>
      <c r="D6623">
        <v>-8</v>
      </c>
      <c r="E6623">
        <v>3</v>
      </c>
      <c r="F6623">
        <v>7</v>
      </c>
      <c r="G6623">
        <v>1</v>
      </c>
      <c r="H6623" s="2">
        <f>H6622+$H$2*(Table1[[#This Row],[debug'[0']]]-H6622)</f>
        <v>6.7687382338041377</v>
      </c>
    </row>
    <row r="6624" spans="1:8" x14ac:dyDescent="0.25">
      <c r="A6624">
        <v>13236</v>
      </c>
      <c r="B6624">
        <v>-6</v>
      </c>
      <c r="C6624">
        <v>18</v>
      </c>
      <c r="D6624">
        <v>-7</v>
      </c>
      <c r="E6624">
        <v>3</v>
      </c>
      <c r="F6624">
        <v>7</v>
      </c>
      <c r="G6624">
        <v>1</v>
      </c>
      <c r="H6624" s="2">
        <f>H6623+$H$2*(Table1[[#This Row],[debug'[0']]]-H6623)</f>
        <v>5.5653130068762326</v>
      </c>
    </row>
    <row r="6625" spans="1:8" x14ac:dyDescent="0.25">
      <c r="A6625">
        <v>13238</v>
      </c>
      <c r="B6625">
        <v>-10</v>
      </c>
      <c r="C6625">
        <v>8</v>
      </c>
      <c r="D6625">
        <v>-6</v>
      </c>
      <c r="E6625">
        <v>3</v>
      </c>
      <c r="F6625">
        <v>7</v>
      </c>
      <c r="G6625">
        <v>1</v>
      </c>
      <c r="H6625" s="2">
        <f>H6624+$H$2*(Table1[[#This Row],[debug'[0']]]-H6624)</f>
        <v>4.0983168170793922</v>
      </c>
    </row>
    <row r="6626" spans="1:8" x14ac:dyDescent="0.25">
      <c r="A6626">
        <v>13240</v>
      </c>
      <c r="B6626">
        <v>-10</v>
      </c>
      <c r="C6626">
        <v>2</v>
      </c>
      <c r="D6626">
        <v>-4</v>
      </c>
      <c r="E6626">
        <v>3</v>
      </c>
      <c r="F6626">
        <v>7</v>
      </c>
      <c r="G6626">
        <v>1</v>
      </c>
      <c r="H6626" s="2">
        <f>H6625+$H$2*(Table1[[#This Row],[debug'[0']]]-H6625)</f>
        <v>2.7695817608638507</v>
      </c>
    </row>
    <row r="6627" spans="1:8" x14ac:dyDescent="0.25">
      <c r="A6627">
        <v>13242</v>
      </c>
      <c r="B6627">
        <v>-11</v>
      </c>
      <c r="C6627">
        <v>-3</v>
      </c>
      <c r="D6627">
        <v>-2</v>
      </c>
      <c r="E6627">
        <v>3</v>
      </c>
      <c r="F6627">
        <v>8</v>
      </c>
      <c r="G6627">
        <v>1</v>
      </c>
      <c r="H6627" s="2">
        <f>H6626+$H$2*(Table1[[#This Row],[debug'[0']]]-H6626)</f>
        <v>1.4718292537758344</v>
      </c>
    </row>
    <row r="6628" spans="1:8" x14ac:dyDescent="0.25">
      <c r="A6628">
        <v>13244</v>
      </c>
      <c r="B6628">
        <v>-12</v>
      </c>
      <c r="C6628">
        <v>-9</v>
      </c>
      <c r="D6628">
        <v>-1</v>
      </c>
      <c r="E6628">
        <v>3</v>
      </c>
      <c r="F6628">
        <v>8</v>
      </c>
      <c r="G6628">
        <v>1</v>
      </c>
      <c r="H6628" s="2">
        <f>H6627+$H$2*(Table1[[#This Row],[debug'[0']]]-H6627)</f>
        <v>0.20213925935348787</v>
      </c>
    </row>
    <row r="6629" spans="1:8" x14ac:dyDescent="0.25">
      <c r="A6629">
        <v>13246</v>
      </c>
      <c r="B6629">
        <v>-10</v>
      </c>
      <c r="C6629">
        <v>-11</v>
      </c>
      <c r="D6629">
        <v>-1</v>
      </c>
      <c r="E6629">
        <v>3</v>
      </c>
      <c r="F6629">
        <v>8</v>
      </c>
      <c r="G6629">
        <v>0</v>
      </c>
      <c r="H6629" s="2">
        <f>H6628+$H$2*(Table1[[#This Row],[debug'[0']]]-H6628)</f>
        <v>-0.75938971308905989</v>
      </c>
    </row>
    <row r="6630" spans="1:8" x14ac:dyDescent="0.25">
      <c r="A6630">
        <v>13248</v>
      </c>
      <c r="B6630">
        <v>-8</v>
      </c>
      <c r="C6630">
        <v>-9</v>
      </c>
      <c r="D6630">
        <v>-1</v>
      </c>
      <c r="E6630">
        <v>3</v>
      </c>
      <c r="F6630">
        <v>8</v>
      </c>
      <c r="G6630">
        <v>0</v>
      </c>
      <c r="H6630" s="2">
        <f>H6629+$H$2*(Table1[[#This Row],[debug'[0']]]-H6629)</f>
        <v>-1.4418011556350425</v>
      </c>
    </row>
    <row r="6631" spans="1:8" x14ac:dyDescent="0.25">
      <c r="A6631">
        <v>13250</v>
      </c>
      <c r="B6631">
        <v>-1</v>
      </c>
      <c r="C6631">
        <v>-5</v>
      </c>
      <c r="D6631">
        <v>-1</v>
      </c>
      <c r="E6631">
        <v>3</v>
      </c>
      <c r="F6631">
        <v>8</v>
      </c>
      <c r="G6631">
        <v>0</v>
      </c>
      <c r="H6631" s="2">
        <f>H6630+$H$2*(Table1[[#This Row],[debug'[0']]]-H6630)</f>
        <v>-1.4001623776883265</v>
      </c>
    </row>
    <row r="6632" spans="1:8" x14ac:dyDescent="0.25">
      <c r="A6632">
        <v>13252</v>
      </c>
      <c r="B6632">
        <v>4</v>
      </c>
      <c r="C6632">
        <v>3</v>
      </c>
      <c r="D6632">
        <v>-1</v>
      </c>
      <c r="E6632">
        <v>3</v>
      </c>
      <c r="F6632">
        <v>8</v>
      </c>
      <c r="G6632">
        <v>0</v>
      </c>
      <c r="H6632" s="2">
        <f>H6631+$H$2*(Table1[[#This Row],[debug'[0']]]-H6631)</f>
        <v>-0.8912090640701974</v>
      </c>
    </row>
    <row r="6633" spans="1:8" x14ac:dyDescent="0.25">
      <c r="A6633">
        <v>13254</v>
      </c>
      <c r="B6633">
        <v>8</v>
      </c>
      <c r="C6633">
        <v>11</v>
      </c>
      <c r="D6633">
        <v>-1</v>
      </c>
      <c r="E6633">
        <v>3</v>
      </c>
      <c r="F6633">
        <v>8</v>
      </c>
      <c r="G6633">
        <v>0</v>
      </c>
      <c r="H6633" s="2">
        <f>H6632+$H$2*(Table1[[#This Row],[debug'[0']]]-H6632)</f>
        <v>-5.3232351753780049E-2</v>
      </c>
    </row>
    <row r="6634" spans="1:8" x14ac:dyDescent="0.25">
      <c r="A6634">
        <v>13256</v>
      </c>
      <c r="B6634">
        <v>13</v>
      </c>
      <c r="C6634">
        <v>18</v>
      </c>
      <c r="D6634">
        <v>-1</v>
      </c>
      <c r="E6634">
        <v>3</v>
      </c>
      <c r="F6634">
        <v>8</v>
      </c>
      <c r="G6634">
        <v>-1</v>
      </c>
      <c r="H6634" s="2">
        <f>H6633+$H$2*(Table1[[#This Row],[debug'[0']]]-H6633)</f>
        <v>1.1770058141023285</v>
      </c>
    </row>
    <row r="6635" spans="1:8" x14ac:dyDescent="0.25">
      <c r="A6635">
        <v>13258</v>
      </c>
      <c r="B6635">
        <v>15</v>
      </c>
      <c r="C6635">
        <v>24</v>
      </c>
      <c r="D6635">
        <v>-2</v>
      </c>
      <c r="E6635">
        <v>2</v>
      </c>
      <c r="F6635">
        <v>9</v>
      </c>
      <c r="G6635">
        <v>-1</v>
      </c>
      <c r="H6635" s="2">
        <f>H6634+$H$2*(Table1[[#This Row],[debug'[0']]]-H6634)</f>
        <v>2.4797923236532449</v>
      </c>
    </row>
    <row r="6636" spans="1:8" x14ac:dyDescent="0.25">
      <c r="A6636">
        <v>13260</v>
      </c>
      <c r="B6636">
        <v>17</v>
      </c>
      <c r="C6636">
        <v>29</v>
      </c>
      <c r="D6636">
        <v>-2</v>
      </c>
      <c r="E6636">
        <v>2</v>
      </c>
      <c r="F6636">
        <v>9</v>
      </c>
      <c r="G6636">
        <v>-1</v>
      </c>
      <c r="H6636" s="2">
        <f>H6635+$H$2*(Table1[[#This Row],[debug'[0']]]-H6635)</f>
        <v>3.8482896565915174</v>
      </c>
    </row>
    <row r="6637" spans="1:8" x14ac:dyDescent="0.25">
      <c r="A6637">
        <v>13262</v>
      </c>
      <c r="B6637">
        <v>17</v>
      </c>
      <c r="C6637">
        <v>32</v>
      </c>
      <c r="D6637">
        <v>-1</v>
      </c>
      <c r="E6637">
        <v>3</v>
      </c>
      <c r="F6637">
        <v>9</v>
      </c>
      <c r="G6637">
        <v>-1</v>
      </c>
      <c r="H6637" s="2">
        <f>H6636+$H$2*(Table1[[#This Row],[debug'[0']]]-H6636)</f>
        <v>5.0878091545013069</v>
      </c>
    </row>
    <row r="6638" spans="1:8" x14ac:dyDescent="0.25">
      <c r="A6638">
        <v>13264</v>
      </c>
      <c r="B6638">
        <v>18</v>
      </c>
      <c r="C6638">
        <v>34</v>
      </c>
      <c r="D6638">
        <v>-2</v>
      </c>
      <c r="E6638">
        <v>3</v>
      </c>
      <c r="F6638">
        <v>9</v>
      </c>
      <c r="G6638">
        <v>-1</v>
      </c>
      <c r="H6638" s="2">
        <f>H6637+$H$2*(Table1[[#This Row],[debug'[0']]]-H6637)</f>
        <v>6.304754471560349</v>
      </c>
    </row>
    <row r="6639" spans="1:8" x14ac:dyDescent="0.25">
      <c r="A6639">
        <v>13266</v>
      </c>
      <c r="B6639">
        <v>17</v>
      </c>
      <c r="C6639">
        <v>31</v>
      </c>
      <c r="D6639">
        <v>-2</v>
      </c>
      <c r="E6639">
        <v>3</v>
      </c>
      <c r="F6639">
        <v>10</v>
      </c>
      <c r="G6639">
        <v>-2</v>
      </c>
      <c r="H6639" s="2">
        <f>H6638+$H$2*(Table1[[#This Row],[debug'[0']]]-H6638)</f>
        <v>7.3127576149749016</v>
      </c>
    </row>
    <row r="6640" spans="1:8" x14ac:dyDescent="0.25">
      <c r="A6640">
        <v>13268</v>
      </c>
      <c r="B6640">
        <v>10</v>
      </c>
      <c r="C6640">
        <v>24</v>
      </c>
      <c r="D6640">
        <v>0</v>
      </c>
      <c r="E6640">
        <v>3</v>
      </c>
      <c r="F6640">
        <v>10</v>
      </c>
      <c r="G6640">
        <v>-2</v>
      </c>
      <c r="H6640" s="2">
        <f>H6639+$H$2*(Table1[[#This Row],[debug'[0']]]-H6639)</f>
        <v>7.5660242430312001</v>
      </c>
    </row>
    <row r="6641" spans="1:8" x14ac:dyDescent="0.25">
      <c r="A6641">
        <v>13270</v>
      </c>
      <c r="B6641">
        <v>5</v>
      </c>
      <c r="C6641">
        <v>16</v>
      </c>
      <c r="D6641">
        <v>1</v>
      </c>
      <c r="E6641">
        <v>3</v>
      </c>
      <c r="F6641">
        <v>10</v>
      </c>
      <c r="G6641">
        <v>-2</v>
      </c>
      <c r="H6641" s="2">
        <f>H6640+$H$2*(Table1[[#This Row],[debug'[0']]]-H6640)</f>
        <v>7.3241821557059961</v>
      </c>
    </row>
    <row r="6642" spans="1:8" x14ac:dyDescent="0.25">
      <c r="A6642">
        <v>13272</v>
      </c>
      <c r="B6642">
        <v>-3</v>
      </c>
      <c r="C6642">
        <v>9</v>
      </c>
      <c r="D6642">
        <v>0</v>
      </c>
      <c r="E6642">
        <v>3</v>
      </c>
      <c r="F6642">
        <v>10</v>
      </c>
      <c r="G6642">
        <v>-2</v>
      </c>
      <c r="H6642" s="2">
        <f>H6641+$H$2*(Table1[[#This Row],[debug'[0']]]-H6641)</f>
        <v>6.3511509112653322</v>
      </c>
    </row>
    <row r="6643" spans="1:8" x14ac:dyDescent="0.25">
      <c r="A6643">
        <v>13274</v>
      </c>
      <c r="B6643">
        <v>-11</v>
      </c>
      <c r="C6643">
        <v>-4</v>
      </c>
      <c r="D6643">
        <v>0</v>
      </c>
      <c r="E6643">
        <v>2</v>
      </c>
      <c r="F6643">
        <v>10</v>
      </c>
      <c r="G6643">
        <v>-2</v>
      </c>
      <c r="H6643" s="2">
        <f>H6642+$H$2*(Table1[[#This Row],[debug'[0']]]-H6642)</f>
        <v>4.715843464240562</v>
      </c>
    </row>
    <row r="6644" spans="1:8" x14ac:dyDescent="0.25">
      <c r="A6644">
        <v>13276</v>
      </c>
      <c r="B6644">
        <v>-14</v>
      </c>
      <c r="C6644">
        <v>-9</v>
      </c>
      <c r="D6644">
        <v>-1</v>
      </c>
      <c r="E6644">
        <v>3</v>
      </c>
      <c r="F6644">
        <v>10</v>
      </c>
      <c r="G6644">
        <v>-2</v>
      </c>
      <c r="H6644" s="2">
        <f>H6643+$H$2*(Table1[[#This Row],[debug'[0']]]-H6643)</f>
        <v>2.9519167742507211</v>
      </c>
    </row>
    <row r="6645" spans="1:8" x14ac:dyDescent="0.25">
      <c r="A6645">
        <v>13278</v>
      </c>
      <c r="B6645">
        <v>-13</v>
      </c>
      <c r="C6645">
        <v>-12</v>
      </c>
      <c r="D6645">
        <v>-2</v>
      </c>
      <c r="E6645">
        <v>3</v>
      </c>
      <c r="F6645">
        <v>11</v>
      </c>
      <c r="G6645">
        <v>-2</v>
      </c>
      <c r="H6645" s="2">
        <f>H6644+$H$2*(Table1[[#This Row],[debug'[0']]]-H6644)</f>
        <v>1.4484840377908654</v>
      </c>
    </row>
    <row r="6646" spans="1:8" x14ac:dyDescent="0.25">
      <c r="A6646">
        <v>13280</v>
      </c>
      <c r="B6646">
        <v>-9</v>
      </c>
      <c r="C6646">
        <v>-8</v>
      </c>
      <c r="D6646">
        <v>-3</v>
      </c>
      <c r="E6646">
        <v>4</v>
      </c>
      <c r="F6646">
        <v>11</v>
      </c>
      <c r="G6646">
        <v>-2</v>
      </c>
      <c r="H6646" s="2">
        <f>H6645+$H$2*(Table1[[#This Row],[debug'[0']]]-H6645)</f>
        <v>0.46373761696264537</v>
      </c>
    </row>
    <row r="6647" spans="1:8" x14ac:dyDescent="0.25">
      <c r="A6647">
        <v>13282</v>
      </c>
      <c r="B6647">
        <v>-3</v>
      </c>
      <c r="C6647">
        <v>0</v>
      </c>
      <c r="D6647">
        <v>-5</v>
      </c>
      <c r="E6647">
        <v>4</v>
      </c>
      <c r="F6647">
        <v>12</v>
      </c>
      <c r="G6647">
        <v>-2</v>
      </c>
      <c r="H6647" s="2">
        <f>H6646+$H$2*(Table1[[#This Row],[debug'[0']]]-H6646)</f>
        <v>0.13728803742027146</v>
      </c>
    </row>
    <row r="6648" spans="1:8" x14ac:dyDescent="0.25">
      <c r="A6648">
        <v>13284</v>
      </c>
      <c r="B6648">
        <v>2</v>
      </c>
      <c r="C6648">
        <v>9</v>
      </c>
      <c r="D6648">
        <v>-7</v>
      </c>
      <c r="E6648">
        <v>4</v>
      </c>
      <c r="F6648">
        <v>12</v>
      </c>
      <c r="G6648">
        <v>-2</v>
      </c>
      <c r="H6648" s="2">
        <f>H6647+$H$2*(Table1[[#This Row],[debug'[0']]]-H6647)</f>
        <v>0.3128445039421005</v>
      </c>
    </row>
    <row r="6649" spans="1:8" x14ac:dyDescent="0.25">
      <c r="A6649">
        <v>13286</v>
      </c>
      <c r="B6649">
        <v>5</v>
      </c>
      <c r="C6649">
        <v>21</v>
      </c>
      <c r="D6649">
        <v>-8</v>
      </c>
      <c r="E6649">
        <v>4</v>
      </c>
      <c r="F6649">
        <v>12</v>
      </c>
      <c r="G6649">
        <v>-2</v>
      </c>
      <c r="H6649" s="2">
        <f>H6648+$H$2*(Table1[[#This Row],[debug'[0']]]-H6648)</f>
        <v>0.75459850212155599</v>
      </c>
    </row>
    <row r="6650" spans="1:8" x14ac:dyDescent="0.25">
      <c r="A6650">
        <v>13288</v>
      </c>
      <c r="B6650">
        <v>9</v>
      </c>
      <c r="C6650">
        <v>29</v>
      </c>
      <c r="D6650">
        <v>-9</v>
      </c>
      <c r="E6650">
        <v>4</v>
      </c>
      <c r="F6650">
        <v>12</v>
      </c>
      <c r="G6650">
        <v>-2</v>
      </c>
      <c r="H6650" s="2">
        <f>H6649+$H$2*(Table1[[#This Row],[debug'[0']]]-H6649)</f>
        <v>1.5317092852705518</v>
      </c>
    </row>
    <row r="6651" spans="1:8" x14ac:dyDescent="0.25">
      <c r="A6651">
        <v>13290</v>
      </c>
      <c r="B6651">
        <v>10</v>
      </c>
      <c r="C6651">
        <v>36</v>
      </c>
      <c r="D6651">
        <v>-9</v>
      </c>
      <c r="E6651">
        <v>3</v>
      </c>
      <c r="F6651">
        <v>12</v>
      </c>
      <c r="G6651">
        <v>-2</v>
      </c>
      <c r="H6651" s="2">
        <f>H6650+$H$2*(Table1[[#This Row],[debug'[0']]]-H6650)</f>
        <v>2.3298268822062527</v>
      </c>
    </row>
    <row r="6652" spans="1:8" x14ac:dyDescent="0.25">
      <c r="A6652">
        <v>13292</v>
      </c>
      <c r="B6652">
        <v>16</v>
      </c>
      <c r="C6652">
        <v>40</v>
      </c>
      <c r="D6652">
        <v>-8</v>
      </c>
      <c r="E6652">
        <v>4</v>
      </c>
      <c r="F6652">
        <v>13</v>
      </c>
      <c r="G6652">
        <v>-2</v>
      </c>
      <c r="H6652" s="2">
        <f>H6651+$H$2*(Table1[[#This Row],[debug'[0']]]-H6651)</f>
        <v>3.6182103454110983</v>
      </c>
    </row>
    <row r="6653" spans="1:8" x14ac:dyDescent="0.25">
      <c r="A6653">
        <v>13294</v>
      </c>
      <c r="B6653">
        <v>18</v>
      </c>
      <c r="C6653">
        <v>41</v>
      </c>
      <c r="D6653">
        <v>-6</v>
      </c>
      <c r="E6653">
        <v>4</v>
      </c>
      <c r="F6653">
        <v>13</v>
      </c>
      <c r="G6653">
        <v>-2</v>
      </c>
      <c r="H6653" s="2">
        <f>H6652+$H$2*(Table1[[#This Row],[debug'[0']]]-H6652)</f>
        <v>4.9736620871410038</v>
      </c>
    </row>
    <row r="6654" spans="1:8" x14ac:dyDescent="0.25">
      <c r="A6654">
        <v>13296</v>
      </c>
      <c r="B6654">
        <v>19</v>
      </c>
      <c r="C6654">
        <v>40</v>
      </c>
      <c r="D6654">
        <v>-4</v>
      </c>
      <c r="E6654">
        <v>4</v>
      </c>
      <c r="F6654">
        <v>14</v>
      </c>
      <c r="G6654">
        <v>-2</v>
      </c>
      <c r="H6654" s="2">
        <f>H6653+$H$2*(Table1[[#This Row],[debug'[0']]]-H6653)</f>
        <v>6.2956132914551777</v>
      </c>
    </row>
    <row r="6655" spans="1:8" x14ac:dyDescent="0.25">
      <c r="A6655">
        <v>13298</v>
      </c>
      <c r="B6655">
        <v>20</v>
      </c>
      <c r="C6655">
        <v>35</v>
      </c>
      <c r="D6655">
        <v>-2</v>
      </c>
      <c r="E6655">
        <v>5</v>
      </c>
      <c r="F6655">
        <v>14</v>
      </c>
      <c r="G6655">
        <v>-3</v>
      </c>
      <c r="H6655" s="2">
        <f>H6654+$H$2*(Table1[[#This Row],[debug'[0']]]-H6654)</f>
        <v>7.5872213096207179</v>
      </c>
    </row>
    <row r="6656" spans="1:8" x14ac:dyDescent="0.25">
      <c r="A6656">
        <v>13300</v>
      </c>
      <c r="B6656">
        <v>14</v>
      </c>
      <c r="C6656">
        <v>28</v>
      </c>
      <c r="D6656">
        <v>0</v>
      </c>
      <c r="E6656">
        <v>4</v>
      </c>
      <c r="F6656">
        <v>15</v>
      </c>
      <c r="G6656">
        <v>-3</v>
      </c>
      <c r="H6656" s="2">
        <f>H6655+$H$2*(Table1[[#This Row],[debug'[0']]]-H6655)</f>
        <v>8.1916114623045004</v>
      </c>
    </row>
    <row r="6657" spans="1:8" x14ac:dyDescent="0.25">
      <c r="A6657">
        <v>13302</v>
      </c>
      <c r="B6657">
        <v>10</v>
      </c>
      <c r="C6657">
        <v>12</v>
      </c>
      <c r="D6657">
        <v>5</v>
      </c>
      <c r="E6657">
        <v>4</v>
      </c>
      <c r="F6657">
        <v>14</v>
      </c>
      <c r="G6657">
        <v>-3</v>
      </c>
      <c r="H6657" s="2">
        <f>H6656+$H$2*(Table1[[#This Row],[debug'[0']]]-H6656)</f>
        <v>8.3620480666503063</v>
      </c>
    </row>
    <row r="6658" spans="1:8" x14ac:dyDescent="0.25">
      <c r="A6658">
        <v>13304</v>
      </c>
      <c r="B6658">
        <v>2</v>
      </c>
      <c r="C6658">
        <v>2</v>
      </c>
      <c r="D6658">
        <v>6</v>
      </c>
      <c r="E6658">
        <v>4</v>
      </c>
      <c r="F6658">
        <v>14</v>
      </c>
      <c r="G6658">
        <v>-3</v>
      </c>
      <c r="H6658" s="2">
        <f>H6657+$H$2*(Table1[[#This Row],[debug'[0']]]-H6657)</f>
        <v>7.762439162611094</v>
      </c>
    </row>
    <row r="6659" spans="1:8" x14ac:dyDescent="0.25">
      <c r="A6659">
        <v>13306</v>
      </c>
      <c r="B6659">
        <v>-3</v>
      </c>
      <c r="C6659">
        <v>-7</v>
      </c>
      <c r="D6659">
        <v>6</v>
      </c>
      <c r="E6659">
        <v>4</v>
      </c>
      <c r="F6659">
        <v>15</v>
      </c>
      <c r="G6659">
        <v>-3</v>
      </c>
      <c r="H6659" s="2">
        <f>H6658+$H$2*(Table1[[#This Row],[debug'[0']]]-H6658)</f>
        <v>6.7481031683721113</v>
      </c>
    </row>
    <row r="6660" spans="1:8" x14ac:dyDescent="0.25">
      <c r="A6660">
        <v>13308</v>
      </c>
      <c r="B6660">
        <v>-8</v>
      </c>
      <c r="C6660">
        <v>-13</v>
      </c>
      <c r="D6660">
        <v>6</v>
      </c>
      <c r="E6660">
        <v>4</v>
      </c>
      <c r="F6660">
        <v>15</v>
      </c>
      <c r="G6660">
        <v>-3</v>
      </c>
      <c r="H6660" s="2">
        <f>H6659+$H$2*(Table1[[#This Row],[debug'[0']]]-H6659)</f>
        <v>5.3581271913278457</v>
      </c>
    </row>
    <row r="6661" spans="1:8" x14ac:dyDescent="0.25">
      <c r="A6661">
        <v>13310</v>
      </c>
      <c r="B6661">
        <v>-13</v>
      </c>
      <c r="C6661">
        <v>-20</v>
      </c>
      <c r="D6661">
        <v>6</v>
      </c>
      <c r="E6661">
        <v>4</v>
      </c>
      <c r="F6661">
        <v>15</v>
      </c>
      <c r="G6661">
        <v>-3</v>
      </c>
      <c r="H6661" s="2">
        <f>H6660+$H$2*(Table1[[#This Row],[debug'[0']]]-H6660)</f>
        <v>3.6279144657895683</v>
      </c>
    </row>
    <row r="6662" spans="1:8" x14ac:dyDescent="0.25">
      <c r="A6662">
        <v>13312</v>
      </c>
      <c r="B6662">
        <v>-15</v>
      </c>
      <c r="C6662">
        <v>-20</v>
      </c>
      <c r="D6662">
        <v>4</v>
      </c>
      <c r="E6662">
        <v>4</v>
      </c>
      <c r="F6662">
        <v>15</v>
      </c>
      <c r="G6662">
        <v>-3</v>
      </c>
      <c r="H6662" s="2">
        <f>H6661+$H$2*(Table1[[#This Row],[debug'[0']]]-H6661)</f>
        <v>1.8722748886668621</v>
      </c>
    </row>
    <row r="6663" spans="1:8" x14ac:dyDescent="0.25">
      <c r="A6663">
        <v>13314</v>
      </c>
      <c r="B6663">
        <v>-14</v>
      </c>
      <c r="C6663">
        <v>-15</v>
      </c>
      <c r="D6663">
        <v>3</v>
      </c>
      <c r="E6663">
        <v>4</v>
      </c>
      <c r="F6663">
        <v>15</v>
      </c>
      <c r="G6663">
        <v>-2</v>
      </c>
      <c r="H6663" s="2">
        <f>H6662+$H$2*(Table1[[#This Row],[debug'[0']]]-H6662)</f>
        <v>0.37634822308705518</v>
      </c>
    </row>
    <row r="6664" spans="1:8" x14ac:dyDescent="0.25">
      <c r="A6664">
        <v>13316</v>
      </c>
      <c r="B6664">
        <v>-5</v>
      </c>
      <c r="C6664">
        <v>6</v>
      </c>
      <c r="D6664">
        <v>-3</v>
      </c>
      <c r="E6664">
        <v>5</v>
      </c>
      <c r="F6664">
        <v>15</v>
      </c>
      <c r="G6664">
        <v>-2</v>
      </c>
      <c r="H6664" s="2">
        <f>H6663+$H$2*(Table1[[#This Row],[debug'[0']]]-H6663)</f>
        <v>-0.13036065933666963</v>
      </c>
    </row>
    <row r="6665" spans="1:8" x14ac:dyDescent="0.25">
      <c r="A6665">
        <v>13318</v>
      </c>
      <c r="B6665">
        <v>-2</v>
      </c>
      <c r="C6665">
        <v>20</v>
      </c>
      <c r="D6665">
        <v>-5</v>
      </c>
      <c r="E6665">
        <v>5</v>
      </c>
      <c r="F6665">
        <v>16</v>
      </c>
      <c r="G6665">
        <v>-2</v>
      </c>
      <c r="H6665" s="2">
        <f>H6664+$H$2*(Table1[[#This Row],[debug'[0']]]-H6664)</f>
        <v>-0.30657001586138111</v>
      </c>
    </row>
    <row r="6666" spans="1:8" x14ac:dyDescent="0.25">
      <c r="A6666">
        <v>13320</v>
      </c>
      <c r="B6666">
        <v>3</v>
      </c>
      <c r="C6666">
        <v>33</v>
      </c>
      <c r="D6666">
        <v>-7</v>
      </c>
      <c r="E6666">
        <v>4</v>
      </c>
      <c r="F6666">
        <v>16</v>
      </c>
      <c r="G6666">
        <v>-2</v>
      </c>
      <c r="H6666" s="2">
        <f>H6665+$H$2*(Table1[[#This Row],[debug'[0']]]-H6665)</f>
        <v>5.0668662509308904E-3</v>
      </c>
    </row>
    <row r="6667" spans="1:8" x14ac:dyDescent="0.25">
      <c r="A6667">
        <v>13322</v>
      </c>
      <c r="B6667">
        <v>5</v>
      </c>
      <c r="C6667">
        <v>43</v>
      </c>
      <c r="D6667">
        <v>-7</v>
      </c>
      <c r="E6667">
        <v>4</v>
      </c>
      <c r="F6667">
        <v>15</v>
      </c>
      <c r="G6667">
        <v>-2</v>
      </c>
      <c r="H6667" s="2">
        <f>H6666+$H$2*(Table1[[#This Row],[debug'[0']]]-H6666)</f>
        <v>0.47582822339568043</v>
      </c>
    </row>
    <row r="6668" spans="1:8" x14ac:dyDescent="0.25">
      <c r="A6668">
        <v>13324</v>
      </c>
      <c r="B6668">
        <v>7</v>
      </c>
      <c r="C6668">
        <v>49</v>
      </c>
      <c r="D6668">
        <v>-8</v>
      </c>
      <c r="E6668">
        <v>3</v>
      </c>
      <c r="F6668">
        <v>15</v>
      </c>
      <c r="G6668">
        <v>-2</v>
      </c>
      <c r="H6668" s="2">
        <f>H6667+$H$2*(Table1[[#This Row],[debug'[0']]]-H6667)</f>
        <v>1.0907169271198205</v>
      </c>
    </row>
    <row r="6669" spans="1:8" x14ac:dyDescent="0.25">
      <c r="A6669">
        <v>13326</v>
      </c>
      <c r="B6669">
        <v>11</v>
      </c>
      <c r="C6669">
        <v>52</v>
      </c>
      <c r="D6669">
        <v>-7</v>
      </c>
      <c r="E6669">
        <v>3</v>
      </c>
      <c r="F6669">
        <v>15</v>
      </c>
      <c r="G6669">
        <v>-1</v>
      </c>
      <c r="H6669" s="2">
        <f>H6668+$H$2*(Table1[[#This Row],[debug'[0']]]-H6668)</f>
        <v>2.0246448542428821</v>
      </c>
    </row>
    <row r="6670" spans="1:8" x14ac:dyDescent="0.25">
      <c r="A6670">
        <v>13328</v>
      </c>
      <c r="B6670">
        <v>14</v>
      </c>
      <c r="C6670">
        <v>49</v>
      </c>
      <c r="D6670">
        <v>-4</v>
      </c>
      <c r="E6670">
        <v>3</v>
      </c>
      <c r="F6670">
        <v>15</v>
      </c>
      <c r="G6670">
        <v>-1</v>
      </c>
      <c r="H6670" s="2">
        <f>H6669+$H$2*(Table1[[#This Row],[debug'[0']]]-H6669)</f>
        <v>3.1532954867440606</v>
      </c>
    </row>
    <row r="6671" spans="1:8" x14ac:dyDescent="0.25">
      <c r="A6671">
        <v>13330</v>
      </c>
      <c r="B6671">
        <v>17</v>
      </c>
      <c r="C6671">
        <v>42</v>
      </c>
      <c r="D6671">
        <v>-1</v>
      </c>
      <c r="E6671">
        <v>4</v>
      </c>
      <c r="F6671">
        <v>15</v>
      </c>
      <c r="G6671">
        <v>-1</v>
      </c>
      <c r="H6671" s="2">
        <f>H6670+$H$2*(Table1[[#This Row],[debug'[0']]]-H6670)</f>
        <v>4.4583166420022655</v>
      </c>
    </row>
    <row r="6672" spans="1:8" x14ac:dyDescent="0.25">
      <c r="A6672">
        <v>13332</v>
      </c>
      <c r="B6672">
        <v>15</v>
      </c>
      <c r="C6672">
        <v>31</v>
      </c>
      <c r="D6672">
        <v>2</v>
      </c>
      <c r="E6672">
        <v>3</v>
      </c>
      <c r="F6672">
        <v>15</v>
      </c>
      <c r="G6672">
        <v>-1</v>
      </c>
      <c r="H6672" s="2">
        <f>H6671+$H$2*(Table1[[#This Row],[debug'[0']]]-H6671)</f>
        <v>5.4518468918209297</v>
      </c>
    </row>
    <row r="6673" spans="1:8" x14ac:dyDescent="0.25">
      <c r="A6673">
        <v>13334</v>
      </c>
      <c r="B6673">
        <v>10</v>
      </c>
      <c r="C6673">
        <v>17</v>
      </c>
      <c r="D6673">
        <v>6</v>
      </c>
      <c r="E6673">
        <v>3</v>
      </c>
      <c r="F6673">
        <v>15</v>
      </c>
      <c r="G6673">
        <v>-1</v>
      </c>
      <c r="H6673" s="2">
        <f>H6672+$H$2*(Table1[[#This Row],[debug'[0']]]-H6672)</f>
        <v>5.8805002235826382</v>
      </c>
    </row>
    <row r="6674" spans="1:8" x14ac:dyDescent="0.25">
      <c r="A6674">
        <v>13336</v>
      </c>
      <c r="B6674">
        <v>8</v>
      </c>
      <c r="C6674">
        <v>2</v>
      </c>
      <c r="D6674">
        <v>8</v>
      </c>
      <c r="E6674">
        <v>3</v>
      </c>
      <c r="F6674">
        <v>16</v>
      </c>
      <c r="G6674">
        <v>-1</v>
      </c>
      <c r="H6674" s="2">
        <f>H6673+$H$2*(Table1[[#This Row],[debug'[0']]]-H6673)</f>
        <v>6.080258371388978</v>
      </c>
    </row>
    <row r="6675" spans="1:8" x14ac:dyDescent="0.25">
      <c r="A6675">
        <v>13338</v>
      </c>
      <c r="B6675">
        <v>1</v>
      </c>
      <c r="C6675">
        <v>-10</v>
      </c>
      <c r="D6675">
        <v>9</v>
      </c>
      <c r="E6675">
        <v>3</v>
      </c>
      <c r="F6675">
        <v>16</v>
      </c>
      <c r="G6675">
        <v>0</v>
      </c>
      <c r="H6675" s="2">
        <f>H6674+$H$2*(Table1[[#This Row],[debug'[0']]]-H6674)</f>
        <v>5.6014553000521685</v>
      </c>
    </row>
    <row r="6676" spans="1:8" x14ac:dyDescent="0.25">
      <c r="A6676">
        <v>13340</v>
      </c>
      <c r="B6676">
        <v>-2</v>
      </c>
      <c r="C6676">
        <v>-20</v>
      </c>
      <c r="D6676">
        <v>10</v>
      </c>
      <c r="E6676">
        <v>3</v>
      </c>
      <c r="F6676">
        <v>15</v>
      </c>
      <c r="G6676">
        <v>0</v>
      </c>
      <c r="H6676" s="2">
        <f>H6675+$H$2*(Table1[[#This Row],[debug'[0']]]-H6675)</f>
        <v>4.8850350162351157</v>
      </c>
    </row>
    <row r="6677" spans="1:8" x14ac:dyDescent="0.25">
      <c r="A6677">
        <v>13342</v>
      </c>
      <c r="B6677">
        <v>-9</v>
      </c>
      <c r="C6677">
        <v>-26</v>
      </c>
      <c r="D6677">
        <v>10</v>
      </c>
      <c r="E6677">
        <v>3</v>
      </c>
      <c r="F6677">
        <v>15</v>
      </c>
      <c r="G6677">
        <v>0</v>
      </c>
      <c r="H6677" s="2">
        <f>H6676+$H$2*(Table1[[#This Row],[debug'[0']]]-H6676)</f>
        <v>3.5764012961798777</v>
      </c>
    </row>
    <row r="6678" spans="1:8" x14ac:dyDescent="0.25">
      <c r="A6678">
        <v>13344</v>
      </c>
      <c r="B6678">
        <v>-11</v>
      </c>
      <c r="C6678">
        <v>-31</v>
      </c>
      <c r="D6678">
        <v>9</v>
      </c>
      <c r="E6678">
        <v>2</v>
      </c>
      <c r="F6678">
        <v>15</v>
      </c>
      <c r="G6678">
        <v>0</v>
      </c>
      <c r="H6678" s="2">
        <f>H6677+$H$2*(Table1[[#This Row],[debug'[0']]]-H6677)</f>
        <v>2.2026078393442146</v>
      </c>
    </row>
    <row r="6679" spans="1:8" x14ac:dyDescent="0.25">
      <c r="A6679">
        <v>13346</v>
      </c>
      <c r="B6679">
        <v>-15</v>
      </c>
      <c r="C6679">
        <v>-28</v>
      </c>
      <c r="D6679">
        <v>6</v>
      </c>
      <c r="E6679">
        <v>2</v>
      </c>
      <c r="F6679">
        <v>15</v>
      </c>
      <c r="G6679">
        <v>0</v>
      </c>
      <c r="H6679" s="2">
        <f>H6678+$H$2*(Table1[[#This Row],[debug'[0']]]-H6678)</f>
        <v>0.58130024702411554</v>
      </c>
    </row>
    <row r="6680" spans="1:8" x14ac:dyDescent="0.25">
      <c r="A6680">
        <v>13348</v>
      </c>
      <c r="B6680">
        <v>-14</v>
      </c>
      <c r="C6680">
        <v>-19</v>
      </c>
      <c r="D6680">
        <v>4</v>
      </c>
      <c r="E6680">
        <v>2</v>
      </c>
      <c r="F6680">
        <v>14</v>
      </c>
      <c r="G6680">
        <v>1</v>
      </c>
      <c r="H6680" s="2">
        <f>H6679+$H$2*(Table1[[#This Row],[debug'[0']]]-H6679)</f>
        <v>-0.79295492505102438</v>
      </c>
    </row>
    <row r="6681" spans="1:8" x14ac:dyDescent="0.25">
      <c r="A6681">
        <v>13350</v>
      </c>
      <c r="B6681">
        <v>-9</v>
      </c>
      <c r="C6681">
        <v>-6</v>
      </c>
      <c r="D6681">
        <v>1</v>
      </c>
      <c r="E6681">
        <v>2</v>
      </c>
      <c r="F6681">
        <v>14</v>
      </c>
      <c r="G6681">
        <v>1</v>
      </c>
      <c r="H6681" s="2">
        <f>H6680+$H$2*(Table1[[#This Row],[debug'[0']]]-H6680)</f>
        <v>-1.5664507005052242</v>
      </c>
    </row>
    <row r="6682" spans="1:8" x14ac:dyDescent="0.25">
      <c r="A6682">
        <v>13352</v>
      </c>
      <c r="B6682">
        <v>-2</v>
      </c>
      <c r="C6682">
        <v>28</v>
      </c>
      <c r="D6682">
        <v>-6</v>
      </c>
      <c r="E6682">
        <v>2</v>
      </c>
      <c r="F6682">
        <v>15</v>
      </c>
      <c r="G6682">
        <v>1</v>
      </c>
      <c r="H6682" s="2">
        <f>H6681+$H$2*(Table1[[#This Row],[debug'[0']]]-H6681)</f>
        <v>-1.6073117593330779</v>
      </c>
    </row>
    <row r="6683" spans="1:8" x14ac:dyDescent="0.25">
      <c r="A6683">
        <v>13354</v>
      </c>
      <c r="B6683">
        <v>1</v>
      </c>
      <c r="C6683">
        <v>43</v>
      </c>
      <c r="D6683">
        <v>-8</v>
      </c>
      <c r="E6683">
        <v>2</v>
      </c>
      <c r="F6683">
        <v>15</v>
      </c>
      <c r="G6683">
        <v>1</v>
      </c>
      <c r="H6683" s="2">
        <f>H6682+$H$2*(Table1[[#This Row],[debug'[0']]]-H6682)</f>
        <v>-1.3615784152709056</v>
      </c>
    </row>
    <row r="6684" spans="1:8" x14ac:dyDescent="0.25">
      <c r="A6684">
        <v>13356</v>
      </c>
      <c r="B6684">
        <v>3</v>
      </c>
      <c r="C6684">
        <v>55</v>
      </c>
      <c r="D6684">
        <v>-9</v>
      </c>
      <c r="E6684">
        <v>2</v>
      </c>
      <c r="F6684">
        <v>15</v>
      </c>
      <c r="G6684">
        <v>1</v>
      </c>
      <c r="H6684" s="2">
        <f>H6683+$H$2*(Table1[[#This Row],[debug'[0']]]-H6683)</f>
        <v>-0.95050933404677895</v>
      </c>
    </row>
    <row r="6685" spans="1:8" x14ac:dyDescent="0.25">
      <c r="A6685">
        <v>13358</v>
      </c>
      <c r="B6685">
        <v>6</v>
      </c>
      <c r="C6685">
        <v>61</v>
      </c>
      <c r="D6685">
        <v>-10</v>
      </c>
      <c r="E6685">
        <v>2</v>
      </c>
      <c r="F6685">
        <v>14</v>
      </c>
      <c r="G6685">
        <v>1</v>
      </c>
      <c r="H6685" s="2">
        <f>H6684+$H$2*(Table1[[#This Row],[debug'[0']]]-H6684)</f>
        <v>-0.29543926217031957</v>
      </c>
    </row>
    <row r="6686" spans="1:8" x14ac:dyDescent="0.25">
      <c r="A6686">
        <v>13360</v>
      </c>
      <c r="B6686">
        <v>7</v>
      </c>
      <c r="C6686">
        <v>63</v>
      </c>
      <c r="D6686">
        <v>-8</v>
      </c>
      <c r="E6686">
        <v>1</v>
      </c>
      <c r="F6686">
        <v>14</v>
      </c>
      <c r="G6686">
        <v>1</v>
      </c>
      <c r="H6686" s="2">
        <f>H6685+$H$2*(Table1[[#This Row],[debug'[0']]]-H6685)</f>
        <v>0.39213968955202483</v>
      </c>
    </row>
    <row r="6687" spans="1:8" x14ac:dyDescent="0.25">
      <c r="A6687">
        <v>13362</v>
      </c>
      <c r="B6687">
        <v>10</v>
      </c>
      <c r="C6687">
        <v>56</v>
      </c>
      <c r="D6687">
        <v>-6</v>
      </c>
      <c r="E6687">
        <v>1</v>
      </c>
      <c r="F6687">
        <v>13</v>
      </c>
      <c r="G6687">
        <v>1</v>
      </c>
      <c r="H6687" s="2">
        <f>H6686+$H$2*(Table1[[#This Row],[debug'[0']]]-H6686)</f>
        <v>1.297659190592634</v>
      </c>
    </row>
    <row r="6688" spans="1:8" x14ac:dyDescent="0.25">
      <c r="A6688">
        <v>13364</v>
      </c>
      <c r="B6688">
        <v>11</v>
      </c>
      <c r="C6688">
        <v>45</v>
      </c>
      <c r="D6688">
        <v>-4</v>
      </c>
      <c r="E6688">
        <v>2</v>
      </c>
      <c r="F6688">
        <v>14</v>
      </c>
      <c r="G6688">
        <v>1</v>
      </c>
      <c r="H6688" s="2">
        <f>H6687+$H$2*(Table1[[#This Row],[debug'[0']]]-H6687)</f>
        <v>2.2120832688763929</v>
      </c>
    </row>
    <row r="6689" spans="1:8" x14ac:dyDescent="0.25">
      <c r="A6689">
        <v>13366</v>
      </c>
      <c r="B6689">
        <v>10</v>
      </c>
      <c r="C6689">
        <v>30</v>
      </c>
      <c r="D6689">
        <v>-1</v>
      </c>
      <c r="E6689">
        <v>1</v>
      </c>
      <c r="F6689">
        <v>14</v>
      </c>
      <c r="G6689">
        <v>1</v>
      </c>
      <c r="H6689" s="2">
        <f>H6688+$H$2*(Table1[[#This Row],[debug'[0']]]-H6688)</f>
        <v>2.9460771285544016</v>
      </c>
    </row>
    <row r="6690" spans="1:8" x14ac:dyDescent="0.25">
      <c r="A6690">
        <v>13368</v>
      </c>
      <c r="B6690">
        <v>9</v>
      </c>
      <c r="C6690">
        <v>12</v>
      </c>
      <c r="D6690">
        <v>3</v>
      </c>
      <c r="E6690">
        <v>1</v>
      </c>
      <c r="F6690">
        <v>14</v>
      </c>
      <c r="G6690">
        <v>1</v>
      </c>
      <c r="H6690" s="2">
        <f>H6689+$H$2*(Table1[[#This Row],[debug'[0']]]-H6689)</f>
        <v>3.5166459171043831</v>
      </c>
    </row>
    <row r="6691" spans="1:8" x14ac:dyDescent="0.25">
      <c r="A6691">
        <v>13370</v>
      </c>
      <c r="B6691">
        <v>6</v>
      </c>
      <c r="C6691">
        <v>-4</v>
      </c>
      <c r="D6691">
        <v>5</v>
      </c>
      <c r="E6691">
        <v>1</v>
      </c>
      <c r="F6691">
        <v>14</v>
      </c>
      <c r="G6691">
        <v>1</v>
      </c>
      <c r="H6691" s="2">
        <f>H6690+$H$2*(Table1[[#This Row],[debug'[0']]]-H6690)</f>
        <v>3.7506965253969957</v>
      </c>
    </row>
    <row r="6692" spans="1:8" x14ac:dyDescent="0.25">
      <c r="A6692">
        <v>13372</v>
      </c>
      <c r="B6692">
        <v>3</v>
      </c>
      <c r="C6692">
        <v>-19</v>
      </c>
      <c r="D6692">
        <v>7</v>
      </c>
      <c r="E6692">
        <v>1</v>
      </c>
      <c r="F6692">
        <v>15</v>
      </c>
      <c r="G6692">
        <v>1</v>
      </c>
      <c r="H6692" s="2">
        <f>H6691+$H$2*(Table1[[#This Row],[debug'[0']]]-H6691)</f>
        <v>3.6799450447191182</v>
      </c>
    </row>
    <row r="6693" spans="1:8" x14ac:dyDescent="0.25">
      <c r="A6693">
        <v>13374</v>
      </c>
      <c r="B6693">
        <v>-2</v>
      </c>
      <c r="C6693">
        <v>-31</v>
      </c>
      <c r="D6693">
        <v>8</v>
      </c>
      <c r="E6693">
        <v>1</v>
      </c>
      <c r="F6693">
        <v>14</v>
      </c>
      <c r="G6693">
        <v>1</v>
      </c>
      <c r="H6693" s="2">
        <f>H6692+$H$2*(Table1[[#This Row],[debug'[0']]]-H6692)</f>
        <v>3.1446228359606181</v>
      </c>
    </row>
    <row r="6694" spans="1:8" x14ac:dyDescent="0.25">
      <c r="A6694">
        <v>13376</v>
      </c>
      <c r="B6694">
        <v>-9</v>
      </c>
      <c r="C6694">
        <v>-37</v>
      </c>
      <c r="D6694">
        <v>9</v>
      </c>
      <c r="E6694">
        <v>1</v>
      </c>
      <c r="F6694">
        <v>14</v>
      </c>
      <c r="G6694">
        <v>1</v>
      </c>
      <c r="H6694" s="2">
        <f>H6693+$H$2*(Table1[[#This Row],[debug'[0']]]-H6693)</f>
        <v>2.0000190994984366</v>
      </c>
    </row>
    <row r="6695" spans="1:8" x14ac:dyDescent="0.25">
      <c r="A6695">
        <v>13378</v>
      </c>
      <c r="B6695">
        <v>-11</v>
      </c>
      <c r="C6695">
        <v>-43</v>
      </c>
      <c r="D6695">
        <v>9</v>
      </c>
      <c r="E6695">
        <v>1</v>
      </c>
      <c r="F6695">
        <v>13</v>
      </c>
      <c r="G6695">
        <v>1</v>
      </c>
      <c r="H6695" s="2">
        <f>H6694+$H$2*(Table1[[#This Row],[debug'[0']]]-H6694)</f>
        <v>0.77479616451309807</v>
      </c>
    </row>
    <row r="6696" spans="1:8" x14ac:dyDescent="0.25">
      <c r="A6696">
        <v>13380</v>
      </c>
      <c r="B6696">
        <v>-14</v>
      </c>
      <c r="C6696">
        <v>-39</v>
      </c>
      <c r="D6696">
        <v>7</v>
      </c>
      <c r="E6696">
        <v>1</v>
      </c>
      <c r="F6696">
        <v>13</v>
      </c>
      <c r="G6696">
        <v>1</v>
      </c>
      <c r="H6696" s="2">
        <f>H6695+$H$2*(Table1[[#This Row],[debug'[0']]]-H6695)</f>
        <v>-0.61769556814853188</v>
      </c>
    </row>
    <row r="6697" spans="1:8" x14ac:dyDescent="0.25">
      <c r="A6697">
        <v>13382</v>
      </c>
      <c r="B6697">
        <v>-13</v>
      </c>
      <c r="C6697">
        <v>-29</v>
      </c>
      <c r="D6697">
        <v>6</v>
      </c>
      <c r="E6697">
        <v>0</v>
      </c>
      <c r="F6697">
        <v>13</v>
      </c>
      <c r="G6697">
        <v>1</v>
      </c>
      <c r="H6697" s="2">
        <f>H6696+$H$2*(Table1[[#This Row],[debug'[0']]]-H6696)</f>
        <v>-1.7847002672770391</v>
      </c>
    </row>
    <row r="6698" spans="1:8" x14ac:dyDescent="0.25">
      <c r="A6698">
        <v>13384</v>
      </c>
      <c r="B6698">
        <v>-6</v>
      </c>
      <c r="C6698">
        <v>-4</v>
      </c>
      <c r="D6698">
        <v>3</v>
      </c>
      <c r="E6698">
        <v>1</v>
      </c>
      <c r="F6698">
        <v>13</v>
      </c>
      <c r="G6698">
        <v>1</v>
      </c>
      <c r="H6698" s="2">
        <f>H6697+$H$2*(Table1[[#This Row],[debug'[0']]]-H6697)</f>
        <v>-2.1819829074670833</v>
      </c>
    </row>
    <row r="6699" spans="1:8" x14ac:dyDescent="0.25">
      <c r="A6699">
        <v>13386</v>
      </c>
      <c r="B6699">
        <v>-4</v>
      </c>
      <c r="C6699">
        <v>17</v>
      </c>
      <c r="D6699">
        <v>0</v>
      </c>
      <c r="E6699">
        <v>1</v>
      </c>
      <c r="F6699">
        <v>13</v>
      </c>
      <c r="G6699">
        <v>1</v>
      </c>
      <c r="H6699" s="2">
        <f>H6698+$H$2*(Table1[[#This Row],[debug'[0']]]-H6698)</f>
        <v>-2.3533269817271458</v>
      </c>
    </row>
    <row r="6700" spans="1:8" x14ac:dyDescent="0.25">
      <c r="A6700">
        <v>13388</v>
      </c>
      <c r="B6700">
        <v>1</v>
      </c>
      <c r="C6700">
        <v>43</v>
      </c>
      <c r="D6700">
        <v>-2</v>
      </c>
      <c r="E6700">
        <v>1</v>
      </c>
      <c r="F6700">
        <v>13</v>
      </c>
      <c r="G6700">
        <v>1</v>
      </c>
      <c r="H6700" s="2">
        <f>H6699+$H$2*(Table1[[#This Row],[debug'[0']]]-H6699)</f>
        <v>-2.0372833594007926</v>
      </c>
    </row>
    <row r="6701" spans="1:8" x14ac:dyDescent="0.25">
      <c r="A6701">
        <v>13390</v>
      </c>
      <c r="B6701">
        <v>1</v>
      </c>
      <c r="C6701">
        <v>63</v>
      </c>
      <c r="D6701">
        <v>-5</v>
      </c>
      <c r="E6701">
        <v>0</v>
      </c>
      <c r="F6701">
        <v>13</v>
      </c>
      <c r="G6701">
        <v>0</v>
      </c>
      <c r="H6701" s="2">
        <f>H6700+$H$2*(Table1[[#This Row],[debug'[0']]]-H6700)</f>
        <v>-1.7510261467378709</v>
      </c>
    </row>
    <row r="6702" spans="1:8" x14ac:dyDescent="0.25">
      <c r="A6702">
        <v>13392</v>
      </c>
      <c r="B6702">
        <v>4</v>
      </c>
      <c r="C6702">
        <v>72</v>
      </c>
      <c r="D6702">
        <v>-6</v>
      </c>
      <c r="E6702">
        <v>0</v>
      </c>
      <c r="F6702">
        <v>13</v>
      </c>
      <c r="G6702">
        <v>1</v>
      </c>
      <c r="H6702" s="2">
        <f>H6701+$H$2*(Table1[[#This Row],[debug'[0']]]-H6701)</f>
        <v>-1.2090047019420356</v>
      </c>
    </row>
    <row r="6703" spans="1:8" x14ac:dyDescent="0.25">
      <c r="A6703">
        <v>13394</v>
      </c>
      <c r="B6703">
        <v>6</v>
      </c>
      <c r="C6703">
        <v>70</v>
      </c>
      <c r="D6703">
        <v>-5</v>
      </c>
      <c r="E6703">
        <v>0</v>
      </c>
      <c r="F6703">
        <v>12</v>
      </c>
      <c r="G6703">
        <v>1</v>
      </c>
      <c r="H6703" s="2">
        <f>H6702+$H$2*(Table1[[#This Row],[debug'[0']]]-H6702)</f>
        <v>-0.52957201560257439</v>
      </c>
    </row>
    <row r="6704" spans="1:8" x14ac:dyDescent="0.25">
      <c r="A6704">
        <v>13396</v>
      </c>
      <c r="B6704">
        <v>10</v>
      </c>
      <c r="C6704">
        <v>62</v>
      </c>
      <c r="D6704">
        <v>-3</v>
      </c>
      <c r="E6704">
        <v>0</v>
      </c>
      <c r="F6704">
        <v>12</v>
      </c>
      <c r="G6704">
        <v>1</v>
      </c>
      <c r="H6704" s="2">
        <f>H6703+$H$2*(Table1[[#This Row],[debug'[0']]]-H6703)</f>
        <v>0.46281676708727715</v>
      </c>
    </row>
    <row r="6705" spans="1:8" x14ac:dyDescent="0.25">
      <c r="A6705">
        <v>13398</v>
      </c>
      <c r="B6705">
        <v>9</v>
      </c>
      <c r="C6705">
        <v>47</v>
      </c>
      <c r="D6705">
        <v>0</v>
      </c>
      <c r="E6705">
        <v>0</v>
      </c>
      <c r="F6705">
        <v>12</v>
      </c>
      <c r="G6705">
        <v>1</v>
      </c>
      <c r="H6705" s="2">
        <f>H6704+$H$2*(Table1[[#This Row],[debug'[0']]]-H6704)</f>
        <v>1.2674273308933341</v>
      </c>
    </row>
    <row r="6706" spans="1:8" x14ac:dyDescent="0.25">
      <c r="A6706">
        <v>13400</v>
      </c>
      <c r="B6706">
        <v>7</v>
      </c>
      <c r="C6706">
        <v>29</v>
      </c>
      <c r="D6706">
        <v>3</v>
      </c>
      <c r="E6706">
        <v>0</v>
      </c>
      <c r="F6706">
        <v>12</v>
      </c>
      <c r="G6706">
        <v>1</v>
      </c>
      <c r="H6706" s="2">
        <f>H6705+$H$2*(Table1[[#This Row],[debug'[0']]]-H6705)</f>
        <v>1.8077095763963882</v>
      </c>
    </row>
    <row r="6707" spans="1:8" x14ac:dyDescent="0.25">
      <c r="A6707">
        <v>13402</v>
      </c>
      <c r="B6707">
        <v>7</v>
      </c>
      <c r="C6707">
        <v>9</v>
      </c>
      <c r="D6707">
        <v>6</v>
      </c>
      <c r="E6707">
        <v>0</v>
      </c>
      <c r="F6707">
        <v>12</v>
      </c>
      <c r="G6707">
        <v>1</v>
      </c>
      <c r="H6707" s="2">
        <f>H6706+$H$2*(Table1[[#This Row],[debug'[0']]]-H6706)</f>
        <v>2.2970714198993205</v>
      </c>
    </row>
    <row r="6708" spans="1:8" x14ac:dyDescent="0.25">
      <c r="A6708">
        <v>13404</v>
      </c>
      <c r="B6708">
        <v>2</v>
      </c>
      <c r="C6708">
        <v>-10</v>
      </c>
      <c r="D6708">
        <v>6</v>
      </c>
      <c r="E6708">
        <v>0</v>
      </c>
      <c r="F6708">
        <v>12</v>
      </c>
      <c r="G6708">
        <v>1</v>
      </c>
      <c r="H6708" s="2">
        <f>H6707+$H$2*(Table1[[#This Row],[debug'[0']]]-H6707)</f>
        <v>2.2690730981889047</v>
      </c>
    </row>
    <row r="6709" spans="1:8" x14ac:dyDescent="0.25">
      <c r="A6709">
        <v>13406</v>
      </c>
      <c r="B6709">
        <v>0</v>
      </c>
      <c r="C6709">
        <v>-24</v>
      </c>
      <c r="D6709">
        <v>7</v>
      </c>
      <c r="E6709">
        <v>0</v>
      </c>
      <c r="F6709">
        <v>13</v>
      </c>
      <c r="G6709">
        <v>1</v>
      </c>
      <c r="H6709" s="2">
        <f>H6708+$H$2*(Table1[[#This Row],[debug'[0']]]-H6708)</f>
        <v>2.0552179969170501</v>
      </c>
    </row>
    <row r="6710" spans="1:8" x14ac:dyDescent="0.25">
      <c r="A6710">
        <v>13408</v>
      </c>
      <c r="B6710">
        <v>-3</v>
      </c>
      <c r="C6710">
        <v>-38</v>
      </c>
      <c r="D6710">
        <v>7</v>
      </c>
      <c r="E6710">
        <v>0</v>
      </c>
      <c r="F6710">
        <v>12</v>
      </c>
      <c r="G6710">
        <v>1</v>
      </c>
      <c r="H6710" s="2">
        <f>H6709+$H$2*(Table1[[#This Row],[debug'[0']]]-H6709)</f>
        <v>1.5787749252747647</v>
      </c>
    </row>
    <row r="6711" spans="1:8" x14ac:dyDescent="0.25">
      <c r="A6711">
        <v>13410</v>
      </c>
      <c r="B6711">
        <v>-6</v>
      </c>
      <c r="C6711">
        <v>-46</v>
      </c>
      <c r="D6711">
        <v>8</v>
      </c>
      <c r="E6711">
        <v>0</v>
      </c>
      <c r="F6711">
        <v>12</v>
      </c>
      <c r="G6711">
        <v>2</v>
      </c>
      <c r="H6711" s="2">
        <f>H6710+$H$2*(Table1[[#This Row],[debug'[0']]]-H6710)</f>
        <v>0.8644922164211527</v>
      </c>
    </row>
    <row r="6712" spans="1:8" x14ac:dyDescent="0.25">
      <c r="A6712">
        <v>13412</v>
      </c>
      <c r="B6712">
        <v>-8</v>
      </c>
      <c r="C6712">
        <v>-49</v>
      </c>
      <c r="D6712">
        <v>7</v>
      </c>
      <c r="E6712">
        <v>0</v>
      </c>
      <c r="F6712">
        <v>12</v>
      </c>
      <c r="G6712">
        <v>2</v>
      </c>
      <c r="H6712" s="2">
        <f>H6711+$H$2*(Table1[[#This Row],[debug'[0']]]-H6711)</f>
        <v>2.9033507673774772E-2</v>
      </c>
    </row>
    <row r="6713" spans="1:8" x14ac:dyDescent="0.25">
      <c r="A6713">
        <v>13414</v>
      </c>
      <c r="B6713">
        <v>-10</v>
      </c>
      <c r="C6713">
        <v>-45</v>
      </c>
      <c r="D6713">
        <v>5</v>
      </c>
      <c r="E6713">
        <v>0</v>
      </c>
      <c r="F6713">
        <v>11</v>
      </c>
      <c r="G6713">
        <v>2</v>
      </c>
      <c r="H6713" s="2">
        <f>H6712+$H$2*(Table1[[#This Row],[debug'[0']]]-H6712)</f>
        <v>-0.91618063203563938</v>
      </c>
    </row>
    <row r="6714" spans="1:8" x14ac:dyDescent="0.25">
      <c r="A6714">
        <v>13416</v>
      </c>
      <c r="B6714">
        <v>-10</v>
      </c>
      <c r="C6714">
        <v>-33</v>
      </c>
      <c r="D6714">
        <v>3</v>
      </c>
      <c r="E6714">
        <v>0</v>
      </c>
      <c r="F6714">
        <v>11</v>
      </c>
      <c r="G6714">
        <v>2</v>
      </c>
      <c r="H6714" s="2">
        <f>H6713+$H$2*(Table1[[#This Row],[debug'[0']]]-H6713)</f>
        <v>-1.7723104378236447</v>
      </c>
    </row>
    <row r="6715" spans="1:8" x14ac:dyDescent="0.25">
      <c r="A6715">
        <v>13418</v>
      </c>
      <c r="B6715">
        <v>-6</v>
      </c>
      <c r="C6715">
        <v>-16</v>
      </c>
      <c r="D6715">
        <v>0</v>
      </c>
      <c r="E6715">
        <v>0</v>
      </c>
      <c r="F6715">
        <v>11</v>
      </c>
      <c r="G6715">
        <v>2</v>
      </c>
      <c r="H6715" s="2">
        <f>H6714+$H$2*(Table1[[#This Row],[debug'[0']]]-H6714)</f>
        <v>-2.1707607919293892</v>
      </c>
    </row>
    <row r="6716" spans="1:8" x14ac:dyDescent="0.25">
      <c r="A6716">
        <v>13420</v>
      </c>
      <c r="B6716">
        <v>0</v>
      </c>
      <c r="C6716">
        <v>28</v>
      </c>
      <c r="D6716">
        <v>-3</v>
      </c>
      <c r="E6716">
        <v>0</v>
      </c>
      <c r="F6716">
        <v>12</v>
      </c>
      <c r="G6716">
        <v>2</v>
      </c>
      <c r="H6716" s="2">
        <f>H6715+$H$2*(Table1[[#This Row],[debug'[0']]]-H6715)</f>
        <v>-1.9661714072306054</v>
      </c>
    </row>
    <row r="6717" spans="1:8" x14ac:dyDescent="0.25">
      <c r="A6717">
        <v>13422</v>
      </c>
      <c r="B6717">
        <v>1</v>
      </c>
      <c r="C6717">
        <v>47</v>
      </c>
      <c r="D6717">
        <v>-4</v>
      </c>
      <c r="E6717">
        <v>0</v>
      </c>
      <c r="F6717">
        <v>12</v>
      </c>
      <c r="G6717">
        <v>2</v>
      </c>
      <c r="H6717" s="2">
        <f>H6716+$H$2*(Table1[[#This Row],[debug'[0']]]-H6716)</f>
        <v>-1.6866163381632924</v>
      </c>
    </row>
    <row r="6718" spans="1:8" x14ac:dyDescent="0.25">
      <c r="A6718">
        <v>13424</v>
      </c>
      <c r="B6718">
        <v>2</v>
      </c>
      <c r="C6718">
        <v>62</v>
      </c>
      <c r="D6718">
        <v>-4</v>
      </c>
      <c r="E6718">
        <v>0</v>
      </c>
      <c r="F6718">
        <v>11</v>
      </c>
      <c r="G6718">
        <v>2</v>
      </c>
      <c r="H6718" s="2">
        <f>H6717+$H$2*(Table1[[#This Row],[debug'[0']]]-H6717)</f>
        <v>-1.3391609340259554</v>
      </c>
    </row>
    <row r="6719" spans="1:8" x14ac:dyDescent="0.25">
      <c r="A6719">
        <v>13426</v>
      </c>
      <c r="B6719">
        <v>4</v>
      </c>
      <c r="C6719">
        <v>77</v>
      </c>
      <c r="D6719">
        <v>-4</v>
      </c>
      <c r="E6719">
        <v>0</v>
      </c>
      <c r="F6719">
        <v>11</v>
      </c>
      <c r="G6719">
        <v>2</v>
      </c>
      <c r="H6719" s="2">
        <f>H6718+$H$2*(Table1[[#This Row],[debug'[0']]]-H6718)</f>
        <v>-0.83595687102586869</v>
      </c>
    </row>
    <row r="6720" spans="1:8" x14ac:dyDescent="0.25">
      <c r="A6720">
        <v>13428</v>
      </c>
      <c r="B6720">
        <v>5</v>
      </c>
      <c r="C6720">
        <v>75</v>
      </c>
      <c r="D6720">
        <v>-2</v>
      </c>
      <c r="E6720">
        <v>0</v>
      </c>
      <c r="F6720">
        <v>10</v>
      </c>
      <c r="G6720">
        <v>2</v>
      </c>
      <c r="H6720" s="2">
        <f>H6719+$H$2*(Table1[[#This Row],[debug'[0']]]-H6719)</f>
        <v>-0.28593089404541638</v>
      </c>
    </row>
    <row r="6721" spans="1:8" x14ac:dyDescent="0.25">
      <c r="A6721">
        <v>13430</v>
      </c>
      <c r="B6721">
        <v>6</v>
      </c>
      <c r="C6721">
        <v>66</v>
      </c>
      <c r="D6721">
        <v>-1</v>
      </c>
      <c r="E6721">
        <v>0</v>
      </c>
      <c r="F6721">
        <v>10</v>
      </c>
      <c r="G6721">
        <v>2</v>
      </c>
      <c r="H6721" s="2">
        <f>H6720+$H$2*(Table1[[#This Row],[debug'[0']]]-H6720)</f>
        <v>0.3065041354857696</v>
      </c>
    </row>
    <row r="6722" spans="1:8" x14ac:dyDescent="0.25">
      <c r="A6722">
        <v>13432</v>
      </c>
      <c r="B6722">
        <v>4</v>
      </c>
      <c r="C6722">
        <v>52</v>
      </c>
      <c r="D6722">
        <v>1</v>
      </c>
      <c r="E6722">
        <v>0</v>
      </c>
      <c r="F6722">
        <v>10</v>
      </c>
      <c r="G6722">
        <v>2</v>
      </c>
      <c r="H6722" s="2">
        <f>H6721+$H$2*(Table1[[#This Row],[debug'[0']]]-H6721)</f>
        <v>0.65460791970643517</v>
      </c>
    </row>
    <row r="6723" spans="1:8" x14ac:dyDescent="0.25">
      <c r="A6723">
        <v>13434</v>
      </c>
      <c r="B6723">
        <v>5</v>
      </c>
      <c r="C6723">
        <v>31</v>
      </c>
      <c r="D6723">
        <v>4</v>
      </c>
      <c r="E6723">
        <v>0</v>
      </c>
      <c r="F6723">
        <v>10</v>
      </c>
      <c r="G6723">
        <v>2</v>
      </c>
      <c r="H6723" s="2">
        <f>H6722+$H$2*(Table1[[#This Row],[debug'[0']]]-H6722)</f>
        <v>1.0641514747989611</v>
      </c>
    </row>
    <row r="6724" spans="1:8" x14ac:dyDescent="0.25">
      <c r="A6724">
        <v>13436</v>
      </c>
      <c r="B6724">
        <v>4</v>
      </c>
      <c r="C6724">
        <v>11</v>
      </c>
      <c r="D6724">
        <v>6</v>
      </c>
      <c r="E6724">
        <v>0</v>
      </c>
      <c r="F6724">
        <v>11</v>
      </c>
      <c r="G6724">
        <v>2</v>
      </c>
      <c r="H6724" s="2">
        <f>H6723+$H$2*(Table1[[#This Row],[debug'[0']]]-H6723)</f>
        <v>1.3408486795636816</v>
      </c>
    </row>
    <row r="6725" spans="1:8" x14ac:dyDescent="0.25">
      <c r="A6725">
        <v>13438</v>
      </c>
      <c r="B6725">
        <v>2</v>
      </c>
      <c r="C6725">
        <v>-9</v>
      </c>
      <c r="D6725">
        <v>6</v>
      </c>
      <c r="E6725">
        <v>0</v>
      </c>
      <c r="F6725">
        <v>11</v>
      </c>
      <c r="G6725">
        <v>2</v>
      </c>
      <c r="H6725" s="2">
        <f>H6724+$H$2*(Table1[[#This Row],[debug'[0']]]-H6724)</f>
        <v>1.4029722279402841</v>
      </c>
    </row>
    <row r="6726" spans="1:8" x14ac:dyDescent="0.25">
      <c r="A6726">
        <v>13440</v>
      </c>
      <c r="B6726">
        <v>1</v>
      </c>
      <c r="C6726">
        <v>-26</v>
      </c>
      <c r="D6726">
        <v>6</v>
      </c>
      <c r="E6726">
        <v>0</v>
      </c>
      <c r="F6726">
        <v>11</v>
      </c>
      <c r="G6726">
        <v>2</v>
      </c>
      <c r="H6726" s="2">
        <f>H6725+$H$2*(Table1[[#This Row],[debug'[0']]]-H6725)</f>
        <v>1.3649929902133469</v>
      </c>
    </row>
    <row r="6727" spans="1:8" x14ac:dyDescent="0.25">
      <c r="A6727">
        <v>13442</v>
      </c>
      <c r="B6727">
        <v>-3</v>
      </c>
      <c r="C6727">
        <v>-40</v>
      </c>
      <c r="D6727">
        <v>5</v>
      </c>
      <c r="E6727">
        <v>0</v>
      </c>
      <c r="F6727">
        <v>11</v>
      </c>
      <c r="G6727">
        <v>2</v>
      </c>
      <c r="H6727" s="2">
        <f>H6726+$H$2*(Table1[[#This Row],[debug'[0']]]-H6726)</f>
        <v>0.95360209288259101</v>
      </c>
    </row>
    <row r="6728" spans="1:8" x14ac:dyDescent="0.25">
      <c r="A6728">
        <v>13444</v>
      </c>
      <c r="B6728">
        <v>-3</v>
      </c>
      <c r="C6728">
        <v>-50</v>
      </c>
      <c r="D6728">
        <v>5</v>
      </c>
      <c r="E6728">
        <v>0</v>
      </c>
      <c r="F6728">
        <v>11</v>
      </c>
      <c r="G6728">
        <v>2</v>
      </c>
      <c r="H6728" s="2">
        <f>H6727+$H$2*(Table1[[#This Row],[debug'[0']]]-H6727)</f>
        <v>0.58098387417607567</v>
      </c>
    </row>
    <row r="6729" spans="1:8" x14ac:dyDescent="0.25">
      <c r="A6729">
        <v>13446</v>
      </c>
      <c r="B6729">
        <v>-6</v>
      </c>
      <c r="C6729">
        <v>-52</v>
      </c>
      <c r="D6729">
        <v>4</v>
      </c>
      <c r="E6729">
        <v>0</v>
      </c>
      <c r="F6729">
        <v>11</v>
      </c>
      <c r="G6729">
        <v>2</v>
      </c>
      <c r="H6729" s="2">
        <f>H6728+$H$2*(Table1[[#This Row],[debug'[0']]]-H6728)</f>
        <v>-3.9259243599057858E-2</v>
      </c>
    </row>
    <row r="6730" spans="1:8" x14ac:dyDescent="0.25">
      <c r="A6730">
        <v>13448</v>
      </c>
      <c r="B6730">
        <v>-7</v>
      </c>
      <c r="C6730">
        <v>-47</v>
      </c>
      <c r="D6730">
        <v>3</v>
      </c>
      <c r="E6730">
        <v>0</v>
      </c>
      <c r="F6730">
        <v>10</v>
      </c>
      <c r="G6730">
        <v>2</v>
      </c>
      <c r="H6730" s="2">
        <f>H6729+$H$2*(Table1[[#This Row],[debug'[0']]]-H6729)</f>
        <v>-0.69529360431462561</v>
      </c>
    </row>
    <row r="6731" spans="1:8" x14ac:dyDescent="0.25">
      <c r="A6731">
        <v>13450</v>
      </c>
      <c r="B6731">
        <v>-4</v>
      </c>
      <c r="C6731">
        <v>-34</v>
      </c>
      <c r="D6731">
        <v>1</v>
      </c>
      <c r="E6731">
        <v>0</v>
      </c>
      <c r="F6731">
        <v>10</v>
      </c>
      <c r="G6731">
        <v>2</v>
      </c>
      <c r="H6731" s="2">
        <f>H6730+$H$2*(Table1[[#This Row],[debug'[0']]]-H6730)</f>
        <v>-1.006754844363317</v>
      </c>
    </row>
    <row r="6732" spans="1:8" x14ac:dyDescent="0.25">
      <c r="A6732">
        <v>13452</v>
      </c>
      <c r="B6732">
        <v>-4</v>
      </c>
      <c r="C6732">
        <v>-15</v>
      </c>
      <c r="D6732">
        <v>-2</v>
      </c>
      <c r="E6732">
        <v>0</v>
      </c>
      <c r="F6732">
        <v>10</v>
      </c>
      <c r="G6732">
        <v>2</v>
      </c>
      <c r="H6732" s="2">
        <f>H6731+$H$2*(Table1[[#This Row],[debug'[0']]]-H6731)</f>
        <v>-1.2888615541035602</v>
      </c>
    </row>
    <row r="6733" spans="1:8" x14ac:dyDescent="0.25">
      <c r="A6733">
        <v>13454</v>
      </c>
      <c r="B6733">
        <v>-1</v>
      </c>
      <c r="C6733">
        <v>7</v>
      </c>
      <c r="D6733">
        <v>-3</v>
      </c>
      <c r="E6733">
        <v>0</v>
      </c>
      <c r="F6733">
        <v>10</v>
      </c>
      <c r="G6733">
        <v>2</v>
      </c>
      <c r="H6733" s="2">
        <f>H6732+$H$2*(Table1[[#This Row],[debug'[0']]]-H6732)</f>
        <v>-1.2616369940152719</v>
      </c>
    </row>
    <row r="6734" spans="1:8" x14ac:dyDescent="0.25">
      <c r="A6734">
        <v>13456</v>
      </c>
      <c r="B6734">
        <v>-1</v>
      </c>
      <c r="C6734">
        <v>47</v>
      </c>
      <c r="D6734">
        <v>-3</v>
      </c>
      <c r="E6734">
        <v>0</v>
      </c>
      <c r="F6734">
        <v>11</v>
      </c>
      <c r="G6734">
        <v>2</v>
      </c>
      <c r="H6734" s="2">
        <f>H6733+$H$2*(Table1[[#This Row],[debug'[0']]]-H6733)</f>
        <v>-1.2369782882661009</v>
      </c>
    </row>
    <row r="6735" spans="1:8" x14ac:dyDescent="0.25">
      <c r="A6735">
        <v>13458</v>
      </c>
      <c r="B6735">
        <v>2</v>
      </c>
      <c r="C6735">
        <v>62</v>
      </c>
      <c r="D6735">
        <v>-3</v>
      </c>
      <c r="E6735">
        <v>0</v>
      </c>
      <c r="F6735">
        <v>11</v>
      </c>
      <c r="G6735">
        <v>2</v>
      </c>
      <c r="H6735" s="2">
        <f>H6734+$H$2*(Table1[[#This Row],[debug'[0']]]-H6734)</f>
        <v>-0.9319002719587075</v>
      </c>
    </row>
    <row r="6736" spans="1:8" x14ac:dyDescent="0.25">
      <c r="A6736">
        <v>13460</v>
      </c>
      <c r="B6736">
        <v>2</v>
      </c>
      <c r="C6736">
        <v>73</v>
      </c>
      <c r="D6736">
        <v>-3</v>
      </c>
      <c r="E6736">
        <v>0</v>
      </c>
      <c r="F6736">
        <v>10</v>
      </c>
      <c r="G6736">
        <v>2</v>
      </c>
      <c r="H6736" s="2">
        <f>H6735+$H$2*(Table1[[#This Row],[debug'[0']]]-H6735)</f>
        <v>-0.65557518129540582</v>
      </c>
    </row>
    <row r="6737" spans="1:8" x14ac:dyDescent="0.25">
      <c r="A6737">
        <v>13462</v>
      </c>
      <c r="B6737">
        <v>5</v>
      </c>
      <c r="C6737">
        <v>78</v>
      </c>
      <c r="D6737">
        <v>0</v>
      </c>
      <c r="E6737">
        <v>0</v>
      </c>
      <c r="F6737">
        <v>10</v>
      </c>
      <c r="G6737">
        <v>2</v>
      </c>
      <c r="H6737" s="2">
        <f>H6736+$H$2*(Table1[[#This Row],[debug'[0']]]-H6736)</f>
        <v>-0.12254977805393352</v>
      </c>
    </row>
    <row r="6738" spans="1:8" x14ac:dyDescent="0.25">
      <c r="A6738">
        <v>13464</v>
      </c>
      <c r="B6738">
        <v>3</v>
      </c>
      <c r="C6738">
        <v>70</v>
      </c>
      <c r="D6738">
        <v>2</v>
      </c>
      <c r="E6738">
        <v>0</v>
      </c>
      <c r="F6738">
        <v>9</v>
      </c>
      <c r="G6738">
        <v>2</v>
      </c>
      <c r="H6738" s="2">
        <f>H6737+$H$2*(Table1[[#This Row],[debug'[0']]]-H6737)</f>
        <v>0.17174360524214677</v>
      </c>
    </row>
    <row r="6739" spans="1:8" x14ac:dyDescent="0.25">
      <c r="A6739">
        <v>13466</v>
      </c>
      <c r="B6739">
        <v>2</v>
      </c>
      <c r="C6739">
        <v>55</v>
      </c>
      <c r="D6739">
        <v>5</v>
      </c>
      <c r="E6739">
        <v>0</v>
      </c>
      <c r="F6739">
        <v>9</v>
      </c>
      <c r="G6739">
        <v>2</v>
      </c>
      <c r="H6739" s="2">
        <f>H6738+$H$2*(Table1[[#This Row],[debug'[0']]]-H6738)</f>
        <v>0.3440527110016417</v>
      </c>
    </row>
    <row r="6740" spans="1:8" x14ac:dyDescent="0.25">
      <c r="A6740">
        <v>13468</v>
      </c>
      <c r="B6740">
        <v>3</v>
      </c>
      <c r="C6740">
        <v>34</v>
      </c>
      <c r="D6740">
        <v>6</v>
      </c>
      <c r="E6740">
        <v>0</v>
      </c>
      <c r="F6740">
        <v>9</v>
      </c>
      <c r="G6740">
        <v>2</v>
      </c>
      <c r="H6740" s="2">
        <f>H6739+$H$2*(Table1[[#This Row],[debug'[0']]]-H6739)</f>
        <v>0.59436984574481078</v>
      </c>
    </row>
    <row r="6741" spans="1:8" x14ac:dyDescent="0.25">
      <c r="A6741">
        <v>13470</v>
      </c>
      <c r="B6741">
        <v>1</v>
      </c>
      <c r="C6741">
        <v>14</v>
      </c>
      <c r="D6741">
        <v>7</v>
      </c>
      <c r="E6741">
        <v>0</v>
      </c>
      <c r="F6741">
        <v>9</v>
      </c>
      <c r="G6741">
        <v>2</v>
      </c>
      <c r="H6741" s="2">
        <f>H6740+$H$2*(Table1[[#This Row],[debug'[0']]]-H6740)</f>
        <v>0.63259958712528874</v>
      </c>
    </row>
    <row r="6742" spans="1:8" x14ac:dyDescent="0.25">
      <c r="A6742">
        <v>13472</v>
      </c>
      <c r="B6742">
        <v>1</v>
      </c>
      <c r="C6742">
        <v>-6</v>
      </c>
      <c r="D6742">
        <v>8</v>
      </c>
      <c r="E6742">
        <v>0</v>
      </c>
      <c r="F6742">
        <v>10</v>
      </c>
      <c r="G6742">
        <v>2</v>
      </c>
      <c r="H6742" s="2">
        <f>H6741+$H$2*(Table1[[#This Row],[debug'[0']]]-H6741)</f>
        <v>0.66722626026568022</v>
      </c>
    </row>
    <row r="6743" spans="1:8" x14ac:dyDescent="0.25">
      <c r="A6743">
        <v>13474</v>
      </c>
      <c r="B6743">
        <v>0</v>
      </c>
      <c r="C6743">
        <v>-23</v>
      </c>
      <c r="D6743">
        <v>7</v>
      </c>
      <c r="E6743">
        <v>0</v>
      </c>
      <c r="F6743">
        <v>10</v>
      </c>
      <c r="G6743">
        <v>2</v>
      </c>
      <c r="H6743" s="2">
        <f>H6742+$H$2*(Table1[[#This Row],[debug'[0']]]-H6742)</f>
        <v>0.60434166673969469</v>
      </c>
    </row>
    <row r="6744" spans="1:8" x14ac:dyDescent="0.25">
      <c r="A6744">
        <v>13476</v>
      </c>
      <c r="B6744">
        <v>-2</v>
      </c>
      <c r="C6744">
        <v>-37</v>
      </c>
      <c r="D6744">
        <v>6</v>
      </c>
      <c r="E6744">
        <v>0</v>
      </c>
      <c r="F6744">
        <v>10</v>
      </c>
      <c r="G6744">
        <v>2</v>
      </c>
      <c r="H6744" s="2">
        <f>H6743+$H$2*(Table1[[#This Row],[debug'[0']]]-H6743)</f>
        <v>0.35888824730967805</v>
      </c>
    </row>
    <row r="6745" spans="1:8" x14ac:dyDescent="0.25">
      <c r="A6745">
        <v>13478</v>
      </c>
      <c r="B6745">
        <v>-2</v>
      </c>
      <c r="C6745">
        <v>-48</v>
      </c>
      <c r="D6745">
        <v>3</v>
      </c>
      <c r="E6745">
        <v>0</v>
      </c>
      <c r="F6745">
        <v>10</v>
      </c>
      <c r="G6745">
        <v>2</v>
      </c>
      <c r="H6745" s="2">
        <f>H6744+$H$2*(Table1[[#This Row],[debug'[0']]]-H6744)</f>
        <v>0.13656826765805644</v>
      </c>
    </row>
    <row r="6746" spans="1:8" x14ac:dyDescent="0.25">
      <c r="A6746">
        <v>13480</v>
      </c>
      <c r="B6746">
        <v>-3</v>
      </c>
      <c r="C6746">
        <v>-49</v>
      </c>
      <c r="D6746">
        <v>1</v>
      </c>
      <c r="E6746">
        <v>0</v>
      </c>
      <c r="F6746">
        <v>10</v>
      </c>
      <c r="G6746">
        <v>2</v>
      </c>
      <c r="H6746" s="2">
        <f>H6745+$H$2*(Table1[[#This Row],[debug'[0']]]-H6745)</f>
        <v>-0.15904632715666597</v>
      </c>
    </row>
    <row r="6747" spans="1:8" x14ac:dyDescent="0.25">
      <c r="A6747">
        <v>13482</v>
      </c>
      <c r="B6747">
        <v>-4</v>
      </c>
      <c r="C6747">
        <v>-44</v>
      </c>
      <c r="D6747">
        <v>-1</v>
      </c>
      <c r="E6747">
        <v>0</v>
      </c>
      <c r="F6747">
        <v>10</v>
      </c>
      <c r="G6747">
        <v>2</v>
      </c>
      <c r="H6747" s="2">
        <f>H6746+$H$2*(Table1[[#This Row],[debug'[0']]]-H6746)</f>
        <v>-0.52104768239816657</v>
      </c>
    </row>
    <row r="6748" spans="1:8" x14ac:dyDescent="0.25">
      <c r="A6748">
        <v>13484</v>
      </c>
      <c r="B6748">
        <v>-2</v>
      </c>
      <c r="C6748">
        <v>-31</v>
      </c>
      <c r="D6748">
        <v>-4</v>
      </c>
      <c r="E6748">
        <v>0</v>
      </c>
      <c r="F6748">
        <v>10</v>
      </c>
      <c r="G6748">
        <v>2</v>
      </c>
      <c r="H6748" s="2">
        <f>H6747+$H$2*(Table1[[#This Row],[debug'[0']]]-H6747)</f>
        <v>-0.66043565447779207</v>
      </c>
    </row>
    <row r="6749" spans="1:8" x14ac:dyDescent="0.25">
      <c r="A6749">
        <v>13486</v>
      </c>
      <c r="B6749">
        <v>-1</v>
      </c>
      <c r="C6749">
        <v>-11</v>
      </c>
      <c r="D6749">
        <v>-7</v>
      </c>
      <c r="E6749">
        <v>0</v>
      </c>
      <c r="F6749">
        <v>10</v>
      </c>
      <c r="G6749">
        <v>2</v>
      </c>
      <c r="H6749" s="2">
        <f>H6748+$H$2*(Table1[[#This Row],[debug'[0']]]-H6748)</f>
        <v>-0.69243884007719991</v>
      </c>
    </row>
    <row r="6750" spans="1:8" x14ac:dyDescent="0.25">
      <c r="A6750">
        <v>13488</v>
      </c>
      <c r="B6750">
        <v>3</v>
      </c>
      <c r="C6750">
        <v>18</v>
      </c>
      <c r="D6750">
        <v>-9</v>
      </c>
      <c r="E6750">
        <v>0</v>
      </c>
      <c r="F6750">
        <v>11</v>
      </c>
      <c r="G6750">
        <v>1</v>
      </c>
      <c r="H6750" s="2">
        <f>H6749+$H$2*(Table1[[#This Row],[debug'[0']]]-H6749)</f>
        <v>-0.34443467806271549</v>
      </c>
    </row>
    <row r="6751" spans="1:8" x14ac:dyDescent="0.25">
      <c r="A6751">
        <v>13490</v>
      </c>
      <c r="B6751">
        <v>1</v>
      </c>
      <c r="C6751">
        <v>39</v>
      </c>
      <c r="D6751">
        <v>-8</v>
      </c>
      <c r="E6751">
        <v>0</v>
      </c>
      <c r="F6751">
        <v>11</v>
      </c>
      <c r="G6751">
        <v>1</v>
      </c>
      <c r="H6751" s="2">
        <f>H6750+$H$2*(Table1[[#This Row],[debug'[0']]]-H6750)</f>
        <v>-0.21772469482771994</v>
      </c>
    </row>
    <row r="6752" spans="1:8" x14ac:dyDescent="0.25">
      <c r="A6752">
        <v>13492</v>
      </c>
      <c r="B6752">
        <v>2</v>
      </c>
      <c r="C6752">
        <v>63</v>
      </c>
      <c r="D6752">
        <v>-9</v>
      </c>
      <c r="E6752">
        <v>0</v>
      </c>
      <c r="F6752">
        <v>11</v>
      </c>
      <c r="G6752">
        <v>1</v>
      </c>
      <c r="H6752" s="2">
        <f>H6751+$H$2*(Table1[[#This Row],[debug'[0']]]-H6751)</f>
        <v>-8.7090665590570382E-3</v>
      </c>
    </row>
    <row r="6753" spans="1:8" x14ac:dyDescent="0.25">
      <c r="A6753">
        <v>13494</v>
      </c>
      <c r="B6753">
        <v>0</v>
      </c>
      <c r="C6753">
        <v>73</v>
      </c>
      <c r="D6753">
        <v>-7</v>
      </c>
      <c r="E6753">
        <v>0</v>
      </c>
      <c r="F6753">
        <v>11</v>
      </c>
      <c r="G6753">
        <v>1</v>
      </c>
      <c r="H6753" s="2">
        <f>H6752+$H$2*(Table1[[#This Row],[debug'[0']]]-H6752)</f>
        <v>-7.8882563734102937E-3</v>
      </c>
    </row>
    <row r="6754" spans="1:8" x14ac:dyDescent="0.25">
      <c r="A6754">
        <v>13496</v>
      </c>
      <c r="B6754">
        <v>2</v>
      </c>
      <c r="C6754">
        <v>78</v>
      </c>
      <c r="D6754">
        <v>-5</v>
      </c>
      <c r="E6754">
        <v>0</v>
      </c>
      <c r="F6754">
        <v>11</v>
      </c>
      <c r="G6754">
        <v>1</v>
      </c>
      <c r="H6754" s="2">
        <f>H6753+$H$2*(Table1[[#This Row],[debug'[0']]]-H6753)</f>
        <v>0.18135075349014745</v>
      </c>
    </row>
    <row r="6755" spans="1:8" x14ac:dyDescent="0.25">
      <c r="A6755">
        <v>13498</v>
      </c>
      <c r="B6755">
        <v>1</v>
      </c>
      <c r="C6755">
        <v>68</v>
      </c>
      <c r="D6755">
        <v>1</v>
      </c>
      <c r="E6755">
        <v>0</v>
      </c>
      <c r="F6755">
        <v>11</v>
      </c>
      <c r="G6755">
        <v>1</v>
      </c>
      <c r="H6755" s="2">
        <f>H6754+$H$2*(Table1[[#This Row],[debug'[0']]]-H6754)</f>
        <v>0.2585066272512126</v>
      </c>
    </row>
    <row r="6756" spans="1:8" x14ac:dyDescent="0.25">
      <c r="A6756">
        <v>13500</v>
      </c>
      <c r="B6756">
        <v>3</v>
      </c>
      <c r="C6756">
        <v>53</v>
      </c>
      <c r="D6756">
        <v>5</v>
      </c>
      <c r="E6756">
        <v>0</v>
      </c>
      <c r="F6756">
        <v>10</v>
      </c>
      <c r="G6756">
        <v>1</v>
      </c>
      <c r="H6756" s="2">
        <f>H6755+$H$2*(Table1[[#This Row],[debug'[0']]]-H6755)</f>
        <v>0.51688629044199352</v>
      </c>
    </row>
    <row r="6757" spans="1:8" x14ac:dyDescent="0.25">
      <c r="A6757">
        <v>13502</v>
      </c>
      <c r="B6757">
        <v>2</v>
      </c>
      <c r="C6757">
        <v>37</v>
      </c>
      <c r="D6757">
        <v>7</v>
      </c>
      <c r="E6757">
        <v>0</v>
      </c>
      <c r="F6757">
        <v>11</v>
      </c>
      <c r="G6757">
        <v>1</v>
      </c>
      <c r="H6757" s="2">
        <f>H6756+$H$2*(Table1[[#This Row],[debug'[0']]]-H6756)</f>
        <v>0.65666646447356569</v>
      </c>
    </row>
    <row r="6758" spans="1:8" x14ac:dyDescent="0.25">
      <c r="A6758">
        <v>13504</v>
      </c>
      <c r="B6758">
        <v>3</v>
      </c>
      <c r="C6758">
        <v>18</v>
      </c>
      <c r="D6758">
        <v>7</v>
      </c>
      <c r="E6758">
        <v>0</v>
      </c>
      <c r="F6758">
        <v>11</v>
      </c>
      <c r="G6758">
        <v>0</v>
      </c>
      <c r="H6758" s="2">
        <f>H6757+$H$2*(Table1[[#This Row],[debug'[0']]]-H6757)</f>
        <v>0.87752044707717891</v>
      </c>
    </row>
    <row r="6759" spans="1:8" x14ac:dyDescent="0.25">
      <c r="A6759">
        <v>13506</v>
      </c>
      <c r="B6759">
        <v>2</v>
      </c>
      <c r="C6759">
        <v>0</v>
      </c>
      <c r="D6759">
        <v>8</v>
      </c>
      <c r="E6759">
        <v>0</v>
      </c>
      <c r="F6759">
        <v>12</v>
      </c>
      <c r="G6759">
        <v>0</v>
      </c>
      <c r="H6759" s="2">
        <f>H6758+$H$2*(Table1[[#This Row],[debug'[0']]]-H6758)</f>
        <v>0.9833116525951916</v>
      </c>
    </row>
    <row r="6760" spans="1:8" x14ac:dyDescent="0.25">
      <c r="A6760">
        <v>13508</v>
      </c>
      <c r="B6760">
        <v>-1</v>
      </c>
      <c r="C6760">
        <v>-17</v>
      </c>
      <c r="D6760">
        <v>8</v>
      </c>
      <c r="E6760">
        <v>0</v>
      </c>
      <c r="F6760">
        <v>12</v>
      </c>
      <c r="G6760">
        <v>0</v>
      </c>
      <c r="H6760" s="2">
        <f>H6759+$H$2*(Table1[[#This Row],[debug'[0']]]-H6759)</f>
        <v>0.79638893306802905</v>
      </c>
    </row>
    <row r="6761" spans="1:8" x14ac:dyDescent="0.25">
      <c r="A6761">
        <v>13510</v>
      </c>
      <c r="B6761">
        <v>0</v>
      </c>
      <c r="C6761">
        <v>-33</v>
      </c>
      <c r="D6761">
        <v>6</v>
      </c>
      <c r="E6761">
        <v>0</v>
      </c>
      <c r="F6761">
        <v>12</v>
      </c>
      <c r="G6761">
        <v>0</v>
      </c>
      <c r="H6761" s="2">
        <f>H6760+$H$2*(Table1[[#This Row],[debug'[0']]]-H6760)</f>
        <v>0.72133104442222706</v>
      </c>
    </row>
    <row r="6762" spans="1:8" x14ac:dyDescent="0.25">
      <c r="A6762">
        <v>13512</v>
      </c>
      <c r="B6762">
        <v>0</v>
      </c>
      <c r="C6762">
        <v>-41</v>
      </c>
      <c r="D6762">
        <v>3</v>
      </c>
      <c r="E6762">
        <v>0</v>
      </c>
      <c r="F6762">
        <v>12</v>
      </c>
      <c r="G6762">
        <v>0</v>
      </c>
      <c r="H6762" s="2">
        <f>H6761+$H$2*(Table1[[#This Row],[debug'[0']]]-H6761)</f>
        <v>0.65334719512333339</v>
      </c>
    </row>
    <row r="6763" spans="1:8" x14ac:dyDescent="0.25">
      <c r="A6763">
        <v>13514</v>
      </c>
      <c r="B6763">
        <v>1</v>
      </c>
      <c r="C6763">
        <v>-42</v>
      </c>
      <c r="D6763">
        <v>2</v>
      </c>
      <c r="E6763">
        <v>1</v>
      </c>
      <c r="F6763">
        <v>12</v>
      </c>
      <c r="G6763">
        <v>0</v>
      </c>
      <c r="H6763" s="2">
        <f>H6762+$H$2*(Table1[[#This Row],[debug'[0']]]-H6762)</f>
        <v>0.68601845227773839</v>
      </c>
    </row>
    <row r="6764" spans="1:8" x14ac:dyDescent="0.25">
      <c r="A6764">
        <v>13516</v>
      </c>
      <c r="B6764">
        <v>3</v>
      </c>
      <c r="C6764">
        <v>-29</v>
      </c>
      <c r="D6764">
        <v>-2</v>
      </c>
      <c r="E6764">
        <v>1</v>
      </c>
      <c r="F6764">
        <v>13</v>
      </c>
      <c r="G6764">
        <v>0</v>
      </c>
      <c r="H6764" s="2">
        <f>H6763+$H$2*(Table1[[#This Row],[debug'[0']]]-H6763)</f>
        <v>0.9041060752037362</v>
      </c>
    </row>
    <row r="6765" spans="1:8" x14ac:dyDescent="0.25">
      <c r="A6765">
        <v>13518</v>
      </c>
      <c r="B6765">
        <v>3</v>
      </c>
      <c r="C6765">
        <v>-13</v>
      </c>
      <c r="D6765">
        <v>-6</v>
      </c>
      <c r="E6765">
        <v>1</v>
      </c>
      <c r="F6765">
        <v>14</v>
      </c>
      <c r="G6765">
        <v>0</v>
      </c>
      <c r="H6765" s="2">
        <f>H6764+$H$2*(Table1[[#This Row],[debug'[0']]]-H6764)</f>
        <v>1.1016394239090388</v>
      </c>
    </row>
    <row r="6766" spans="1:8" x14ac:dyDescent="0.25">
      <c r="A6766">
        <v>13520</v>
      </c>
      <c r="B6766">
        <v>4</v>
      </c>
      <c r="C6766">
        <v>4</v>
      </c>
      <c r="D6766">
        <v>-8</v>
      </c>
      <c r="E6766">
        <v>1</v>
      </c>
      <c r="F6766">
        <v>14</v>
      </c>
      <c r="G6766">
        <v>0</v>
      </c>
      <c r="H6766" s="2">
        <f>H6765+$H$2*(Table1[[#This Row],[debug'[0']]]-H6765)</f>
        <v>1.3748034727080882</v>
      </c>
    </row>
    <row r="6767" spans="1:8" x14ac:dyDescent="0.25">
      <c r="A6767">
        <v>13522</v>
      </c>
      <c r="B6767">
        <v>3</v>
      </c>
      <c r="C6767">
        <v>13</v>
      </c>
      <c r="D6767">
        <v>-8</v>
      </c>
      <c r="E6767">
        <v>1</v>
      </c>
      <c r="F6767">
        <v>13</v>
      </c>
      <c r="G6767">
        <v>0</v>
      </c>
      <c r="H6767" s="2">
        <f>H6766+$H$2*(Table1[[#This Row],[debug'[0']]]-H6766)</f>
        <v>1.5279746368314857</v>
      </c>
    </row>
    <row r="6768" spans="1:8" x14ac:dyDescent="0.25">
      <c r="A6768">
        <v>13524</v>
      </c>
      <c r="B6768">
        <v>0</v>
      </c>
      <c r="C6768">
        <v>38</v>
      </c>
      <c r="D6768">
        <v>-9</v>
      </c>
      <c r="E6768">
        <v>1</v>
      </c>
      <c r="F6768">
        <v>14</v>
      </c>
      <c r="G6768">
        <v>0</v>
      </c>
      <c r="H6768" s="2">
        <f>H6767+$H$2*(Table1[[#This Row],[debug'[0']]]-H6767)</f>
        <v>1.383966420013246</v>
      </c>
    </row>
    <row r="6769" spans="1:8" x14ac:dyDescent="0.25">
      <c r="A6769">
        <v>13526</v>
      </c>
      <c r="B6769">
        <v>0</v>
      </c>
      <c r="C6769">
        <v>53</v>
      </c>
      <c r="D6769">
        <v>-8</v>
      </c>
      <c r="E6769">
        <v>1</v>
      </c>
      <c r="F6769">
        <v>14</v>
      </c>
      <c r="G6769">
        <v>0</v>
      </c>
      <c r="H6769" s="2">
        <f>H6768+$H$2*(Table1[[#This Row],[debug'[0']]]-H6768)</f>
        <v>1.2535306578753886</v>
      </c>
    </row>
    <row r="6770" spans="1:8" x14ac:dyDescent="0.25">
      <c r="A6770">
        <v>13528</v>
      </c>
      <c r="B6770">
        <v>-1</v>
      </c>
      <c r="C6770">
        <v>64</v>
      </c>
      <c r="D6770">
        <v>-8</v>
      </c>
      <c r="E6770">
        <v>1</v>
      </c>
      <c r="F6770">
        <v>14</v>
      </c>
      <c r="G6770">
        <v>-1</v>
      </c>
      <c r="H6770" s="2">
        <f>H6769+$H$2*(Table1[[#This Row],[debug'[0']]]-H6769)</f>
        <v>1.041140397092768</v>
      </c>
    </row>
    <row r="6771" spans="1:8" x14ac:dyDescent="0.25">
      <c r="A6771">
        <v>13530</v>
      </c>
      <c r="B6771">
        <v>0</v>
      </c>
      <c r="C6771">
        <v>73</v>
      </c>
      <c r="D6771">
        <v>-6</v>
      </c>
      <c r="E6771">
        <v>1</v>
      </c>
      <c r="F6771">
        <v>15</v>
      </c>
      <c r="G6771">
        <v>-1</v>
      </c>
      <c r="H6771" s="2">
        <f>H6770+$H$2*(Table1[[#This Row],[debug'[0']]]-H6770)</f>
        <v>0.94301522640690194</v>
      </c>
    </row>
    <row r="6772" spans="1:8" x14ac:dyDescent="0.25">
      <c r="A6772">
        <v>13532</v>
      </c>
      <c r="B6772">
        <v>-2</v>
      </c>
      <c r="C6772">
        <v>70</v>
      </c>
      <c r="D6772">
        <v>-3</v>
      </c>
      <c r="E6772">
        <v>1</v>
      </c>
      <c r="F6772">
        <v>15</v>
      </c>
      <c r="G6772">
        <v>-1</v>
      </c>
      <c r="H6772" s="2">
        <f>H6771+$H$2*(Table1[[#This Row],[debug'[0']]]-H6771)</f>
        <v>0.66564257596641718</v>
      </c>
    </row>
    <row r="6773" spans="1:8" x14ac:dyDescent="0.25">
      <c r="A6773">
        <v>13534</v>
      </c>
      <c r="B6773">
        <v>-2</v>
      </c>
      <c r="C6773">
        <v>62</v>
      </c>
      <c r="D6773">
        <v>0</v>
      </c>
      <c r="E6773">
        <v>1</v>
      </c>
      <c r="F6773">
        <v>15</v>
      </c>
      <c r="G6773">
        <v>-1</v>
      </c>
      <c r="H6773" s="2">
        <f>H6772+$H$2*(Table1[[#This Row],[debug'[0']]]-H6772)</f>
        <v>0.41441168195384914</v>
      </c>
    </row>
    <row r="6774" spans="1:8" x14ac:dyDescent="0.25">
      <c r="A6774">
        <v>13536</v>
      </c>
      <c r="B6774">
        <v>-2</v>
      </c>
      <c r="C6774">
        <v>35</v>
      </c>
      <c r="D6774">
        <v>4</v>
      </c>
      <c r="E6774">
        <v>1</v>
      </c>
      <c r="F6774">
        <v>14</v>
      </c>
      <c r="G6774">
        <v>-1</v>
      </c>
      <c r="H6774" s="2">
        <f>H6773+$H$2*(Table1[[#This Row],[debug'[0']]]-H6773)</f>
        <v>0.18685874187082149</v>
      </c>
    </row>
    <row r="6775" spans="1:8" x14ac:dyDescent="0.25">
      <c r="A6775">
        <v>13538</v>
      </c>
      <c r="B6775">
        <v>1</v>
      </c>
      <c r="C6775">
        <v>19</v>
      </c>
      <c r="D6775">
        <v>5</v>
      </c>
      <c r="E6775">
        <v>1</v>
      </c>
      <c r="F6775">
        <v>15</v>
      </c>
      <c r="G6775">
        <v>-1</v>
      </c>
      <c r="H6775" s="2">
        <f>H6774+$H$2*(Table1[[#This Row],[debug'[0']]]-H6774)</f>
        <v>0.26349549995690313</v>
      </c>
    </row>
    <row r="6776" spans="1:8" x14ac:dyDescent="0.25">
      <c r="A6776">
        <v>13540</v>
      </c>
      <c r="B6776">
        <v>2</v>
      </c>
      <c r="C6776">
        <v>4</v>
      </c>
      <c r="D6776">
        <v>7</v>
      </c>
      <c r="E6776">
        <v>1</v>
      </c>
      <c r="F6776">
        <v>15</v>
      </c>
      <c r="G6776">
        <v>-1</v>
      </c>
      <c r="H6776" s="2">
        <f>H6775+$H$2*(Table1[[#This Row],[debug'[0']]]-H6775)</f>
        <v>0.4271571933647334</v>
      </c>
    </row>
    <row r="6777" spans="1:8" x14ac:dyDescent="0.25">
      <c r="A6777">
        <v>13542</v>
      </c>
      <c r="B6777">
        <v>2</v>
      </c>
      <c r="C6777">
        <v>-11</v>
      </c>
      <c r="D6777">
        <v>8</v>
      </c>
      <c r="E6777">
        <v>1</v>
      </c>
      <c r="F6777">
        <v>16</v>
      </c>
      <c r="G6777">
        <v>-1</v>
      </c>
      <c r="H6777" s="2">
        <f>H6776+$H$2*(Table1[[#This Row],[debug'[0']]]-H6776)</f>
        <v>0.57539413556204055</v>
      </c>
    </row>
    <row r="6778" spans="1:8" x14ac:dyDescent="0.25">
      <c r="A6778">
        <v>13544</v>
      </c>
      <c r="B6778">
        <v>3</v>
      </c>
      <c r="C6778">
        <v>-27</v>
      </c>
      <c r="D6778">
        <v>7</v>
      </c>
      <c r="E6778">
        <v>1</v>
      </c>
      <c r="F6778">
        <v>16</v>
      </c>
      <c r="G6778">
        <v>-1</v>
      </c>
      <c r="H6778" s="2">
        <f>H6777+$H$2*(Table1[[#This Row],[debug'[0']]]-H6777)</f>
        <v>0.80390785470911119</v>
      </c>
    </row>
    <row r="6779" spans="1:8" x14ac:dyDescent="0.25">
      <c r="A6779">
        <v>13546</v>
      </c>
      <c r="B6779">
        <v>2</v>
      </c>
      <c r="C6779">
        <v>-32</v>
      </c>
      <c r="D6779">
        <v>5</v>
      </c>
      <c r="E6779">
        <v>1</v>
      </c>
      <c r="F6779">
        <v>16</v>
      </c>
      <c r="G6779">
        <v>-1</v>
      </c>
      <c r="H6779" s="2">
        <f>H6778+$H$2*(Table1[[#This Row],[debug'[0']]]-H6778)</f>
        <v>0.91663688360898055</v>
      </c>
    </row>
    <row r="6780" spans="1:8" x14ac:dyDescent="0.25">
      <c r="A6780">
        <v>13548</v>
      </c>
      <c r="B6780">
        <v>5</v>
      </c>
      <c r="C6780">
        <v>-30</v>
      </c>
      <c r="D6780">
        <v>3</v>
      </c>
      <c r="E6780">
        <v>1</v>
      </c>
      <c r="F6780">
        <v>16</v>
      </c>
      <c r="G6780">
        <v>-1</v>
      </c>
      <c r="H6780" s="2">
        <f>H6779+$H$2*(Table1[[#This Row],[debug'[0']]]-H6779)</f>
        <v>1.3014847906607869</v>
      </c>
    </row>
    <row r="6781" spans="1:8" x14ac:dyDescent="0.25">
      <c r="A6781">
        <v>13550</v>
      </c>
      <c r="B6781">
        <v>6</v>
      </c>
      <c r="C6781">
        <v>-25</v>
      </c>
      <c r="D6781">
        <v>2</v>
      </c>
      <c r="E6781">
        <v>1</v>
      </c>
      <c r="F6781">
        <v>16</v>
      </c>
      <c r="G6781">
        <v>-1</v>
      </c>
      <c r="H6781" s="2">
        <f>H6780+$H$2*(Table1[[#This Row],[debug'[0']]]-H6780)</f>
        <v>1.7443094165939863</v>
      </c>
    </row>
    <row r="6782" spans="1:8" x14ac:dyDescent="0.25">
      <c r="A6782">
        <v>13552</v>
      </c>
      <c r="B6782">
        <v>7</v>
      </c>
      <c r="C6782">
        <v>-6</v>
      </c>
      <c r="D6782">
        <v>-1</v>
      </c>
      <c r="E6782">
        <v>1</v>
      </c>
      <c r="F6782">
        <v>17</v>
      </c>
      <c r="G6782">
        <v>-1</v>
      </c>
      <c r="H6782" s="2">
        <f>H6781+$H$2*(Table1[[#This Row],[debug'[0']]]-H6781)</f>
        <v>2.2396465843850679</v>
      </c>
    </row>
    <row r="6783" spans="1:8" x14ac:dyDescent="0.25">
      <c r="A6783">
        <v>13554</v>
      </c>
      <c r="B6783">
        <v>8</v>
      </c>
      <c r="C6783">
        <v>10</v>
      </c>
      <c r="D6783">
        <v>-2</v>
      </c>
      <c r="E6783">
        <v>1</v>
      </c>
      <c r="F6783">
        <v>17</v>
      </c>
      <c r="G6783">
        <v>-1</v>
      </c>
      <c r="H6783" s="2">
        <f>H6782+$H$2*(Table1[[#This Row],[debug'[0']]]-H6782)</f>
        <v>2.7825471035623703</v>
      </c>
    </row>
    <row r="6784" spans="1:8" x14ac:dyDescent="0.25">
      <c r="A6784">
        <v>13556</v>
      </c>
      <c r="B6784">
        <v>4</v>
      </c>
      <c r="C6784">
        <v>25</v>
      </c>
      <c r="D6784">
        <v>-3</v>
      </c>
      <c r="E6784">
        <v>1</v>
      </c>
      <c r="F6784">
        <v>17</v>
      </c>
      <c r="G6784">
        <v>-1</v>
      </c>
      <c r="H6784" s="2">
        <f>H6783+$H$2*(Table1[[#This Row],[debug'[0']]]-H6783)</f>
        <v>2.8972893358285727</v>
      </c>
    </row>
    <row r="6785" spans="1:8" x14ac:dyDescent="0.25">
      <c r="A6785">
        <v>13558</v>
      </c>
      <c r="B6785">
        <v>1</v>
      </c>
      <c r="C6785">
        <v>32</v>
      </c>
      <c r="D6785">
        <v>-3</v>
      </c>
      <c r="E6785">
        <v>1</v>
      </c>
      <c r="F6785">
        <v>16</v>
      </c>
      <c r="G6785">
        <v>0</v>
      </c>
      <c r="H6785" s="2">
        <f>H6784+$H$2*(Table1[[#This Row],[debug'[0']]]-H6784)</f>
        <v>2.7184740286533735</v>
      </c>
    </row>
    <row r="6786" spans="1:8" x14ac:dyDescent="0.25">
      <c r="A6786">
        <v>13560</v>
      </c>
      <c r="B6786">
        <v>-1</v>
      </c>
      <c r="C6786">
        <v>50</v>
      </c>
      <c r="D6786">
        <v>-5</v>
      </c>
      <c r="E6786">
        <v>1</v>
      </c>
      <c r="F6786">
        <v>17</v>
      </c>
      <c r="G6786">
        <v>0</v>
      </c>
      <c r="H6786" s="2">
        <f>H6785+$H$2*(Table1[[#This Row],[debug'[0']]]-H6785)</f>
        <v>2.3680161079239173</v>
      </c>
    </row>
    <row r="6787" spans="1:8" x14ac:dyDescent="0.25">
      <c r="A6787">
        <v>13562</v>
      </c>
      <c r="B6787">
        <v>-4</v>
      </c>
      <c r="C6787">
        <v>59</v>
      </c>
      <c r="D6787">
        <v>-5</v>
      </c>
      <c r="E6787">
        <v>1</v>
      </c>
      <c r="F6787">
        <v>17</v>
      </c>
      <c r="G6787">
        <v>0</v>
      </c>
      <c r="H6787" s="2">
        <f>H6786+$H$2*(Table1[[#This Row],[debug'[0']]]-H6786)</f>
        <v>1.7678447292460597</v>
      </c>
    </row>
    <row r="6788" spans="1:8" x14ac:dyDescent="0.25">
      <c r="A6788">
        <v>13564</v>
      </c>
      <c r="B6788">
        <v>-2</v>
      </c>
      <c r="C6788">
        <v>64</v>
      </c>
      <c r="D6788">
        <v>-3</v>
      </c>
      <c r="E6788">
        <v>2</v>
      </c>
      <c r="F6788">
        <v>18</v>
      </c>
      <c r="G6788">
        <v>0</v>
      </c>
      <c r="H6788" s="2">
        <f>H6787+$H$2*(Table1[[#This Row],[debug'[0']]]-H6787)</f>
        <v>1.4127337296080664</v>
      </c>
    </row>
    <row r="6789" spans="1:8" x14ac:dyDescent="0.25">
      <c r="A6789">
        <v>13566</v>
      </c>
      <c r="B6789">
        <v>-6</v>
      </c>
      <c r="C6789">
        <v>61</v>
      </c>
      <c r="D6789">
        <v>1</v>
      </c>
      <c r="E6789">
        <v>1</v>
      </c>
      <c r="F6789">
        <v>18</v>
      </c>
      <c r="G6789">
        <v>0</v>
      </c>
      <c r="H6789" s="2">
        <f>H6788+$H$2*(Table1[[#This Row],[debug'[0']]]-H6788)</f>
        <v>0.71410003476944739</v>
      </c>
    </row>
    <row r="6790" spans="1:8" x14ac:dyDescent="0.25">
      <c r="A6790">
        <v>13568</v>
      </c>
      <c r="B6790">
        <v>-5</v>
      </c>
      <c r="C6790">
        <v>51</v>
      </c>
      <c r="D6790">
        <v>3</v>
      </c>
      <c r="E6790">
        <v>1</v>
      </c>
      <c r="F6790">
        <v>18</v>
      </c>
      <c r="G6790">
        <v>0</v>
      </c>
      <c r="H6790" s="2">
        <f>H6789+$H$2*(Table1[[#This Row],[debug'[0']]]-H6789)</f>
        <v>0.17555879403618113</v>
      </c>
    </row>
    <row r="6791" spans="1:8" x14ac:dyDescent="0.25">
      <c r="A6791">
        <v>13570</v>
      </c>
      <c r="B6791">
        <v>-6</v>
      </c>
      <c r="C6791">
        <v>41</v>
      </c>
      <c r="D6791">
        <v>5</v>
      </c>
      <c r="E6791">
        <v>1</v>
      </c>
      <c r="F6791">
        <v>18</v>
      </c>
      <c r="G6791">
        <v>0</v>
      </c>
      <c r="H6791" s="2">
        <f>H6790+$H$2*(Table1[[#This Row],[debug'[0']]]-H6790)</f>
        <v>-0.4064739101384961</v>
      </c>
    </row>
    <row r="6792" spans="1:8" x14ac:dyDescent="0.25">
      <c r="A6792">
        <v>13572</v>
      </c>
      <c r="B6792">
        <v>-5</v>
      </c>
      <c r="C6792">
        <v>29</v>
      </c>
      <c r="D6792">
        <v>6</v>
      </c>
      <c r="E6792">
        <v>1</v>
      </c>
      <c r="F6792">
        <v>18</v>
      </c>
      <c r="G6792">
        <v>1</v>
      </c>
      <c r="H6792" s="2">
        <f>H6791+$H$2*(Table1[[#This Row],[debug'[0']]]-H6791)</f>
        <v>-0.83940354467795453</v>
      </c>
    </row>
    <row r="6793" spans="1:8" x14ac:dyDescent="0.25">
      <c r="A6793">
        <v>13574</v>
      </c>
      <c r="B6793">
        <v>1</v>
      </c>
      <c r="C6793">
        <v>3</v>
      </c>
      <c r="D6793">
        <v>8</v>
      </c>
      <c r="E6793">
        <v>1</v>
      </c>
      <c r="F6793">
        <v>17</v>
      </c>
      <c r="G6793">
        <v>1</v>
      </c>
      <c r="H6793" s="2">
        <f>H6792+$H$2*(Table1[[#This Row],[debug'[0']]]-H6792)</f>
        <v>-0.66604384478953593</v>
      </c>
    </row>
    <row r="6794" spans="1:8" x14ac:dyDescent="0.25">
      <c r="A6794">
        <v>13576</v>
      </c>
      <c r="B6794">
        <v>5</v>
      </c>
      <c r="C6794">
        <v>-8</v>
      </c>
      <c r="D6794">
        <v>9</v>
      </c>
      <c r="E6794">
        <v>2</v>
      </c>
      <c r="F6794">
        <v>18</v>
      </c>
      <c r="G6794">
        <v>1</v>
      </c>
      <c r="H6794" s="2">
        <f>H6793+$H$2*(Table1[[#This Row],[debug'[0']]]-H6793)</f>
        <v>-0.13203179325828174</v>
      </c>
    </row>
    <row r="6795" spans="1:8" x14ac:dyDescent="0.25">
      <c r="A6795">
        <v>13578</v>
      </c>
      <c r="B6795">
        <v>7</v>
      </c>
      <c r="C6795">
        <v>-16</v>
      </c>
      <c r="D6795">
        <v>9</v>
      </c>
      <c r="E6795">
        <v>1</v>
      </c>
      <c r="F6795">
        <v>18</v>
      </c>
      <c r="G6795">
        <v>1</v>
      </c>
      <c r="H6795" s="2">
        <f>H6794+$H$2*(Table1[[#This Row],[debug'[0']]]-H6794)</f>
        <v>0.54014636734778987</v>
      </c>
    </row>
    <row r="6796" spans="1:8" x14ac:dyDescent="0.25">
      <c r="A6796">
        <v>13580</v>
      </c>
      <c r="B6796">
        <v>7</v>
      </c>
      <c r="C6796">
        <v>-20</v>
      </c>
      <c r="D6796">
        <v>7</v>
      </c>
      <c r="E6796">
        <v>1</v>
      </c>
      <c r="F6796">
        <v>18</v>
      </c>
      <c r="G6796">
        <v>1</v>
      </c>
      <c r="H6796" s="2">
        <f>H6795+$H$2*(Table1[[#This Row],[debug'[0']]]-H6795)</f>
        <v>1.1489732288159555</v>
      </c>
    </row>
    <row r="6797" spans="1:8" x14ac:dyDescent="0.25">
      <c r="A6797">
        <v>13582</v>
      </c>
      <c r="B6797">
        <v>7</v>
      </c>
      <c r="C6797">
        <v>-20</v>
      </c>
      <c r="D6797">
        <v>5</v>
      </c>
      <c r="E6797">
        <v>1</v>
      </c>
      <c r="F6797">
        <v>19</v>
      </c>
      <c r="G6797">
        <v>1</v>
      </c>
      <c r="H6797" s="2">
        <f>H6796+$H$2*(Table1[[#This Row],[debug'[0']]]-H6796)</f>
        <v>1.7004195104252255</v>
      </c>
    </row>
    <row r="6798" spans="1:8" x14ac:dyDescent="0.25">
      <c r="A6798">
        <v>13584</v>
      </c>
      <c r="B6798">
        <v>6</v>
      </c>
      <c r="C6798">
        <v>-12</v>
      </c>
      <c r="D6798">
        <v>1</v>
      </c>
      <c r="E6798">
        <v>1</v>
      </c>
      <c r="F6798">
        <v>19</v>
      </c>
      <c r="G6798">
        <v>1</v>
      </c>
      <c r="H6798" s="2">
        <f>H6797+$H$2*(Table1[[#This Row],[debug'[0']]]-H6797)</f>
        <v>2.105645424812209</v>
      </c>
    </row>
    <row r="6799" spans="1:8" x14ac:dyDescent="0.25">
      <c r="A6799">
        <v>13586</v>
      </c>
      <c r="B6799">
        <v>9</v>
      </c>
      <c r="C6799">
        <v>-2</v>
      </c>
      <c r="D6799">
        <v>-2</v>
      </c>
      <c r="E6799">
        <v>1</v>
      </c>
      <c r="F6799">
        <v>19</v>
      </c>
      <c r="G6799">
        <v>1</v>
      </c>
      <c r="H6799" s="2">
        <f>H6798+$H$2*(Table1[[#This Row],[debug'[0']]]-H6798)</f>
        <v>2.7554230353518032</v>
      </c>
    </row>
    <row r="6800" spans="1:8" x14ac:dyDescent="0.25">
      <c r="A6800">
        <v>13588</v>
      </c>
      <c r="B6800">
        <v>8</v>
      </c>
      <c r="C6800">
        <v>10</v>
      </c>
      <c r="D6800">
        <v>-4</v>
      </c>
      <c r="E6800">
        <v>2</v>
      </c>
      <c r="F6800">
        <v>19</v>
      </c>
      <c r="G6800">
        <v>1</v>
      </c>
      <c r="H6800" s="2">
        <f>H6799+$H$2*(Table1[[#This Row],[debug'[0']]]-H6799)</f>
        <v>3.2497127692515542</v>
      </c>
    </row>
    <row r="6801" spans="1:8" x14ac:dyDescent="0.25">
      <c r="A6801">
        <v>13590</v>
      </c>
      <c r="B6801">
        <v>9</v>
      </c>
      <c r="C6801">
        <v>23</v>
      </c>
      <c r="D6801">
        <v>-4</v>
      </c>
      <c r="E6801">
        <v>2</v>
      </c>
      <c r="F6801">
        <v>19</v>
      </c>
      <c r="G6801">
        <v>2</v>
      </c>
      <c r="H6801" s="2">
        <f>H6800+$H$2*(Table1[[#This Row],[debug'[0']]]-H6800)</f>
        <v>3.7916645728560696</v>
      </c>
    </row>
    <row r="6802" spans="1:8" x14ac:dyDescent="0.25">
      <c r="A6802">
        <v>13592</v>
      </c>
      <c r="B6802">
        <v>6</v>
      </c>
      <c r="C6802">
        <v>33</v>
      </c>
      <c r="D6802">
        <v>-5</v>
      </c>
      <c r="E6802">
        <v>2</v>
      </c>
      <c r="F6802">
        <v>19</v>
      </c>
      <c r="G6802">
        <v>2</v>
      </c>
      <c r="H6802" s="2">
        <f>H6801+$H$2*(Table1[[#This Row],[debug'[0']]]-H6801)</f>
        <v>3.999795283493393</v>
      </c>
    </row>
    <row r="6803" spans="1:8" x14ac:dyDescent="0.25">
      <c r="A6803">
        <v>13594</v>
      </c>
      <c r="B6803">
        <v>2</v>
      </c>
      <c r="C6803">
        <v>43</v>
      </c>
      <c r="D6803">
        <v>-7</v>
      </c>
      <c r="E6803">
        <v>2</v>
      </c>
      <c r="F6803">
        <v>19</v>
      </c>
      <c r="G6803">
        <v>1</v>
      </c>
      <c r="H6803" s="2">
        <f>H6802+$H$2*(Table1[[#This Row],[debug'[0']]]-H6802)</f>
        <v>3.8113190183542023</v>
      </c>
    </row>
    <row r="6804" spans="1:8" x14ac:dyDescent="0.25">
      <c r="A6804">
        <v>13596</v>
      </c>
      <c r="B6804">
        <v>-3</v>
      </c>
      <c r="C6804">
        <v>49</v>
      </c>
      <c r="D6804">
        <v>-8</v>
      </c>
      <c r="E6804">
        <v>1</v>
      </c>
      <c r="F6804">
        <v>19</v>
      </c>
      <c r="G6804">
        <v>1</v>
      </c>
      <c r="H6804" s="2">
        <f>H6803+$H$2*(Table1[[#This Row],[debug'[0']]]-H6803)</f>
        <v>3.1693673246746621</v>
      </c>
    </row>
    <row r="6805" spans="1:8" x14ac:dyDescent="0.25">
      <c r="A6805">
        <v>13598</v>
      </c>
      <c r="B6805">
        <v>-8</v>
      </c>
      <c r="C6805">
        <v>54</v>
      </c>
      <c r="D6805">
        <v>-7</v>
      </c>
      <c r="E6805">
        <v>1</v>
      </c>
      <c r="F6805">
        <v>19</v>
      </c>
      <c r="G6805">
        <v>1</v>
      </c>
      <c r="H6805" s="2">
        <f>H6804+$H$2*(Table1[[#This Row],[debug'[0']]]-H6804)</f>
        <v>2.1166792547013484</v>
      </c>
    </row>
    <row r="6806" spans="1:8" x14ac:dyDescent="0.25">
      <c r="A6806">
        <v>13600</v>
      </c>
      <c r="B6806">
        <v>-10</v>
      </c>
      <c r="C6806">
        <v>51</v>
      </c>
      <c r="D6806">
        <v>-5</v>
      </c>
      <c r="E6806">
        <v>1</v>
      </c>
      <c r="F6806">
        <v>19</v>
      </c>
      <c r="G6806">
        <v>1</v>
      </c>
      <c r="H6806" s="2">
        <f>H6805+$H$2*(Table1[[#This Row],[debug'[0']]]-H6805)</f>
        <v>0.97470913872714027</v>
      </c>
    </row>
    <row r="6807" spans="1:8" x14ac:dyDescent="0.25">
      <c r="A6807">
        <v>13602</v>
      </c>
      <c r="B6807">
        <v>-11</v>
      </c>
      <c r="C6807">
        <v>48</v>
      </c>
      <c r="D6807">
        <v>-4</v>
      </c>
      <c r="E6807">
        <v>1</v>
      </c>
      <c r="F6807">
        <v>19</v>
      </c>
      <c r="G6807">
        <v>1</v>
      </c>
      <c r="H6807" s="2">
        <f>H6806+$H$2*(Table1[[#This Row],[debug'[0']]]-H6806)</f>
        <v>-0.15388060904585199</v>
      </c>
    </row>
    <row r="6808" spans="1:8" x14ac:dyDescent="0.25">
      <c r="A6808">
        <v>13604</v>
      </c>
      <c r="B6808">
        <v>-9</v>
      </c>
      <c r="C6808">
        <v>31</v>
      </c>
      <c r="D6808">
        <v>2</v>
      </c>
      <c r="E6808">
        <v>2</v>
      </c>
      <c r="F6808">
        <v>19</v>
      </c>
      <c r="G6808">
        <v>1</v>
      </c>
      <c r="H6808" s="2">
        <f>H6807+$H$2*(Table1[[#This Row],[debug'[0']]]-H6807)</f>
        <v>-0.9876077197878449</v>
      </c>
    </row>
    <row r="6809" spans="1:8" x14ac:dyDescent="0.25">
      <c r="A6809">
        <v>13606</v>
      </c>
      <c r="B6809">
        <v>-7</v>
      </c>
      <c r="C6809">
        <v>23</v>
      </c>
      <c r="D6809">
        <v>3</v>
      </c>
      <c r="E6809">
        <v>2</v>
      </c>
      <c r="F6809">
        <v>19</v>
      </c>
      <c r="G6809">
        <v>1</v>
      </c>
      <c r="H6809" s="2">
        <f>H6808+$H$2*(Table1[[#This Row],[debug'[0']]]-H6808)</f>
        <v>-1.5542623423282795</v>
      </c>
    </row>
    <row r="6810" spans="1:8" x14ac:dyDescent="0.25">
      <c r="A6810">
        <v>13608</v>
      </c>
      <c r="B6810">
        <v>-4</v>
      </c>
      <c r="C6810">
        <v>13</v>
      </c>
      <c r="D6810">
        <v>5</v>
      </c>
      <c r="E6810">
        <v>2</v>
      </c>
      <c r="F6810">
        <v>19</v>
      </c>
      <c r="G6810">
        <v>1</v>
      </c>
      <c r="H6810" s="2">
        <f>H6809+$H$2*(Table1[[#This Row],[debug'[0']]]-H6809)</f>
        <v>-1.7847676860667612</v>
      </c>
    </row>
    <row r="6811" spans="1:8" x14ac:dyDescent="0.25">
      <c r="A6811">
        <v>13610</v>
      </c>
      <c r="B6811">
        <v>3</v>
      </c>
      <c r="C6811">
        <v>-5</v>
      </c>
      <c r="D6811">
        <v>8</v>
      </c>
      <c r="E6811">
        <v>2</v>
      </c>
      <c r="F6811">
        <v>18</v>
      </c>
      <c r="G6811">
        <v>1</v>
      </c>
      <c r="H6811" s="2">
        <f>H6810+$H$2*(Table1[[#This Row],[debug'[0']]]-H6810)</f>
        <v>-1.3338139557163262</v>
      </c>
    </row>
    <row r="6812" spans="1:8" x14ac:dyDescent="0.25">
      <c r="A6812">
        <v>13612</v>
      </c>
      <c r="B6812">
        <v>6</v>
      </c>
      <c r="C6812">
        <v>-11</v>
      </c>
      <c r="D6812">
        <v>9</v>
      </c>
      <c r="E6812">
        <v>2</v>
      </c>
      <c r="F6812">
        <v>18</v>
      </c>
      <c r="G6812">
        <v>1</v>
      </c>
      <c r="H6812" s="2">
        <f>H6811+$H$2*(Table1[[#This Row],[debug'[0']]]-H6811)</f>
        <v>-0.64261827433414487</v>
      </c>
    </row>
    <row r="6813" spans="1:8" x14ac:dyDescent="0.25">
      <c r="A6813">
        <v>13614</v>
      </c>
      <c r="B6813">
        <v>9</v>
      </c>
      <c r="C6813">
        <v>-12</v>
      </c>
      <c r="D6813">
        <v>8</v>
      </c>
      <c r="E6813">
        <v>1</v>
      </c>
      <c r="F6813">
        <v>19</v>
      </c>
      <c r="G6813">
        <v>0</v>
      </c>
      <c r="H6813" s="2">
        <f>H6812+$H$2*(Table1[[#This Row],[debug'[0']]]-H6812)</f>
        <v>0.26617708762642023</v>
      </c>
    </row>
    <row r="6814" spans="1:8" x14ac:dyDescent="0.25">
      <c r="A6814">
        <v>13616</v>
      </c>
      <c r="B6814">
        <v>9</v>
      </c>
      <c r="C6814">
        <v>-8</v>
      </c>
      <c r="D6814">
        <v>7</v>
      </c>
      <c r="E6814">
        <v>1</v>
      </c>
      <c r="F6814">
        <v>19</v>
      </c>
      <c r="G6814">
        <v>0</v>
      </c>
      <c r="H6814" s="2">
        <f>H6813+$H$2*(Table1[[#This Row],[debug'[0']]]-H6813)</f>
        <v>1.0893205046044316</v>
      </c>
    </row>
    <row r="6815" spans="1:8" x14ac:dyDescent="0.25">
      <c r="A6815">
        <v>13618</v>
      </c>
      <c r="B6815">
        <v>11</v>
      </c>
      <c r="C6815">
        <v>-2</v>
      </c>
      <c r="D6815">
        <v>5</v>
      </c>
      <c r="E6815">
        <v>1</v>
      </c>
      <c r="F6815">
        <v>19</v>
      </c>
      <c r="G6815">
        <v>0</v>
      </c>
      <c r="H6815" s="2">
        <f>H6814+$H$2*(Table1[[#This Row],[debug'[0']]]-H6814)</f>
        <v>2.0233800414489629</v>
      </c>
    </row>
    <row r="6816" spans="1:8" x14ac:dyDescent="0.25">
      <c r="A6816">
        <v>13620</v>
      </c>
      <c r="B6816">
        <v>12</v>
      </c>
      <c r="C6816">
        <v>8</v>
      </c>
      <c r="D6816">
        <v>3</v>
      </c>
      <c r="E6816">
        <v>1</v>
      </c>
      <c r="F6816">
        <v>19</v>
      </c>
      <c r="G6816">
        <v>0</v>
      </c>
      <c r="H6816" s="2">
        <f>H6815+$H$2*(Table1[[#This Row],[debug'[0']]]-H6815)</f>
        <v>2.9636543205321999</v>
      </c>
    </row>
    <row r="6817" spans="1:8" x14ac:dyDescent="0.25">
      <c r="A6817">
        <v>13622</v>
      </c>
      <c r="B6817">
        <v>12</v>
      </c>
      <c r="C6817">
        <v>18</v>
      </c>
      <c r="D6817">
        <v>1</v>
      </c>
      <c r="E6817">
        <v>1</v>
      </c>
      <c r="F6817">
        <v>19</v>
      </c>
      <c r="G6817">
        <v>0</v>
      </c>
      <c r="H6817" s="2">
        <f>H6816+$H$2*(Table1[[#This Row],[debug'[0']]]-H6816)</f>
        <v>3.8153098365896172</v>
      </c>
    </row>
    <row r="6818" spans="1:8" x14ac:dyDescent="0.25">
      <c r="A6818">
        <v>13624</v>
      </c>
      <c r="B6818">
        <v>11</v>
      </c>
      <c r="C6818">
        <v>27</v>
      </c>
      <c r="D6818">
        <v>1</v>
      </c>
      <c r="E6818">
        <v>1</v>
      </c>
      <c r="F6818">
        <v>19</v>
      </c>
      <c r="G6818">
        <v>1</v>
      </c>
      <c r="H6818" s="2">
        <f>H6817+$H$2*(Table1[[#This Row],[debug'[0']]]-H6817)</f>
        <v>4.4924509316602848</v>
      </c>
    </row>
    <row r="6819" spans="1:8" x14ac:dyDescent="0.25">
      <c r="A6819">
        <v>13626</v>
      </c>
      <c r="B6819">
        <v>7</v>
      </c>
      <c r="C6819">
        <v>36</v>
      </c>
      <c r="D6819">
        <v>-1</v>
      </c>
      <c r="E6819">
        <v>1</v>
      </c>
      <c r="F6819">
        <v>19</v>
      </c>
      <c r="G6819">
        <v>1</v>
      </c>
      <c r="H6819" s="2">
        <f>H6818+$H$2*(Table1[[#This Row],[debug'[0']]]-H6818)</f>
        <v>4.7287818636086438</v>
      </c>
    </row>
    <row r="6820" spans="1:8" x14ac:dyDescent="0.25">
      <c r="A6820">
        <v>13628</v>
      </c>
      <c r="B6820">
        <v>2</v>
      </c>
      <c r="C6820">
        <v>41</v>
      </c>
      <c r="D6820">
        <v>-4</v>
      </c>
      <c r="E6820">
        <v>1</v>
      </c>
      <c r="F6820">
        <v>19</v>
      </c>
      <c r="G6820">
        <v>1</v>
      </c>
      <c r="H6820" s="2">
        <f>H6819+$H$2*(Table1[[#This Row],[debug'[0']]]-H6819)</f>
        <v>4.4716002319297843</v>
      </c>
    </row>
    <row r="6821" spans="1:8" x14ac:dyDescent="0.25">
      <c r="A6821">
        <v>13630</v>
      </c>
      <c r="B6821">
        <v>-3</v>
      </c>
      <c r="C6821">
        <v>45</v>
      </c>
      <c r="D6821">
        <v>-6</v>
      </c>
      <c r="E6821">
        <v>1</v>
      </c>
      <c r="F6821">
        <v>20</v>
      </c>
      <c r="G6821">
        <v>1</v>
      </c>
      <c r="H6821" s="2">
        <f>H6820+$H$2*(Table1[[#This Row],[debug'[0']]]-H6820)</f>
        <v>3.7674184999540721</v>
      </c>
    </row>
    <row r="6822" spans="1:8" x14ac:dyDescent="0.25">
      <c r="A6822">
        <v>13632</v>
      </c>
      <c r="B6822">
        <v>-9</v>
      </c>
      <c r="C6822">
        <v>47</v>
      </c>
      <c r="D6822">
        <v>-5</v>
      </c>
      <c r="E6822">
        <v>1</v>
      </c>
      <c r="F6822">
        <v>20</v>
      </c>
      <c r="G6822">
        <v>1</v>
      </c>
      <c r="H6822" s="2">
        <f>H6821+$H$2*(Table1[[#This Row],[debug'[0']]]-H6821)</f>
        <v>2.5641176550112084</v>
      </c>
    </row>
    <row r="6823" spans="1:8" x14ac:dyDescent="0.25">
      <c r="A6823">
        <v>13634</v>
      </c>
      <c r="B6823">
        <v>-13</v>
      </c>
      <c r="C6823">
        <v>45</v>
      </c>
      <c r="D6823">
        <v>-4</v>
      </c>
      <c r="E6823">
        <v>1</v>
      </c>
      <c r="F6823">
        <v>20</v>
      </c>
      <c r="G6823">
        <v>1</v>
      </c>
      <c r="H6823" s="2">
        <f>H6822+$H$2*(Table1[[#This Row],[debug'[0']]]-H6822)</f>
        <v>1.097234124473496</v>
      </c>
    </row>
    <row r="6824" spans="1:8" x14ac:dyDescent="0.25">
      <c r="A6824">
        <v>13636</v>
      </c>
      <c r="B6824">
        <v>-13</v>
      </c>
      <c r="C6824">
        <v>38</v>
      </c>
      <c r="D6824">
        <v>-4</v>
      </c>
      <c r="E6824">
        <v>1</v>
      </c>
      <c r="F6824">
        <v>20</v>
      </c>
      <c r="G6824">
        <v>1</v>
      </c>
      <c r="H6824" s="2">
        <f>H6823+$H$2*(Table1[[#This Row],[debug'[0']]]-H6823)</f>
        <v>-0.23139889036794226</v>
      </c>
    </row>
    <row r="6825" spans="1:8" x14ac:dyDescent="0.25">
      <c r="A6825">
        <v>13638</v>
      </c>
      <c r="B6825">
        <v>-15</v>
      </c>
      <c r="C6825">
        <v>30</v>
      </c>
      <c r="D6825">
        <v>-3</v>
      </c>
      <c r="E6825">
        <v>1</v>
      </c>
      <c r="F6825">
        <v>20</v>
      </c>
      <c r="G6825">
        <v>1</v>
      </c>
      <c r="H6825" s="2">
        <f>H6824+$H$2*(Table1[[#This Row],[debug'[0']]]-H6824)</f>
        <v>-1.6233067528624865</v>
      </c>
    </row>
    <row r="6826" spans="1:8" x14ac:dyDescent="0.25">
      <c r="A6826">
        <v>13640</v>
      </c>
      <c r="B6826">
        <v>-13</v>
      </c>
      <c r="C6826">
        <v>23</v>
      </c>
      <c r="D6826">
        <v>-1</v>
      </c>
      <c r="E6826">
        <v>1</v>
      </c>
      <c r="F6826">
        <v>20</v>
      </c>
      <c r="G6826">
        <v>1</v>
      </c>
      <c r="H6826" s="2">
        <f>H6825+$H$2*(Table1[[#This Row],[debug'[0']]]-H6825)</f>
        <v>-2.6955348306830409</v>
      </c>
    </row>
    <row r="6827" spans="1:8" x14ac:dyDescent="0.25">
      <c r="A6827">
        <v>13642</v>
      </c>
      <c r="B6827">
        <v>-7</v>
      </c>
      <c r="C6827">
        <v>8</v>
      </c>
      <c r="D6827">
        <v>1</v>
      </c>
      <c r="E6827">
        <v>1</v>
      </c>
      <c r="F6827">
        <v>20</v>
      </c>
      <c r="G6827">
        <v>1</v>
      </c>
      <c r="H6827" s="2">
        <f>H6826+$H$2*(Table1[[#This Row],[debug'[0']]]-H6826)</f>
        <v>-3.1012211152898201</v>
      </c>
    </row>
    <row r="6828" spans="1:8" x14ac:dyDescent="0.25">
      <c r="A6828">
        <v>13644</v>
      </c>
      <c r="B6828">
        <v>-2</v>
      </c>
      <c r="C6828">
        <v>0</v>
      </c>
      <c r="D6828">
        <v>3</v>
      </c>
      <c r="E6828">
        <v>1</v>
      </c>
      <c r="F6828">
        <v>20</v>
      </c>
      <c r="G6828">
        <v>1</v>
      </c>
      <c r="H6828" s="2">
        <f>H6827+$H$2*(Table1[[#This Row],[debug'[0']]]-H6827)</f>
        <v>-2.9974334703166465</v>
      </c>
    </row>
    <row r="6829" spans="1:8" x14ac:dyDescent="0.25">
      <c r="A6829">
        <v>13646</v>
      </c>
      <c r="B6829">
        <v>3</v>
      </c>
      <c r="C6829">
        <v>-3</v>
      </c>
      <c r="D6829">
        <v>6</v>
      </c>
      <c r="E6829">
        <v>1</v>
      </c>
      <c r="F6829">
        <v>20</v>
      </c>
      <c r="G6829">
        <v>1</v>
      </c>
      <c r="H6829" s="2">
        <f>H6828+$H$2*(Table1[[#This Row],[debug'[0']]]-H6828)</f>
        <v>-2.432188682394437</v>
      </c>
    </row>
    <row r="6830" spans="1:8" x14ac:dyDescent="0.25">
      <c r="A6830">
        <v>13648</v>
      </c>
      <c r="B6830">
        <v>10</v>
      </c>
      <c r="C6830">
        <v>-3</v>
      </c>
      <c r="D6830">
        <v>5</v>
      </c>
      <c r="E6830">
        <v>1</v>
      </c>
      <c r="F6830">
        <v>21</v>
      </c>
      <c r="G6830">
        <v>1</v>
      </c>
      <c r="H6830" s="2">
        <f>H6829+$H$2*(Table1[[#This Row],[debug'[0']]]-H6829)</f>
        <v>-1.2604825034148612</v>
      </c>
    </row>
    <row r="6831" spans="1:8" x14ac:dyDescent="0.25">
      <c r="A6831">
        <v>13650</v>
      </c>
      <c r="B6831">
        <v>9</v>
      </c>
      <c r="C6831">
        <v>2</v>
      </c>
      <c r="D6831">
        <v>5</v>
      </c>
      <c r="E6831">
        <v>0</v>
      </c>
      <c r="F6831">
        <v>21</v>
      </c>
      <c r="G6831">
        <v>1</v>
      </c>
      <c r="H6831" s="2">
        <f>H6830+$H$2*(Table1[[#This Row],[debug'[0']]]-H6830)</f>
        <v>-0.29345480976441918</v>
      </c>
    </row>
    <row r="6832" spans="1:8" x14ac:dyDescent="0.25">
      <c r="A6832">
        <v>13652</v>
      </c>
      <c r="B6832">
        <v>13</v>
      </c>
      <c r="C6832">
        <v>8</v>
      </c>
      <c r="D6832">
        <v>5</v>
      </c>
      <c r="E6832">
        <v>0</v>
      </c>
      <c r="F6832">
        <v>21</v>
      </c>
      <c r="G6832">
        <v>1</v>
      </c>
      <c r="H6832" s="2">
        <f>H6831+$H$2*(Table1[[#This Row],[debug'[0']]]-H6831)</f>
        <v>0.95942378937109485</v>
      </c>
    </row>
    <row r="6833" spans="1:8" x14ac:dyDescent="0.25">
      <c r="A6833">
        <v>13654</v>
      </c>
      <c r="B6833">
        <v>13</v>
      </c>
      <c r="C6833">
        <v>15</v>
      </c>
      <c r="D6833">
        <v>5</v>
      </c>
      <c r="E6833">
        <v>0</v>
      </c>
      <c r="F6833">
        <v>21</v>
      </c>
      <c r="G6833">
        <v>1</v>
      </c>
      <c r="H6833" s="2">
        <f>H6832+$H$2*(Table1[[#This Row],[debug'[0']]]-H6832)</f>
        <v>2.0942213624200887</v>
      </c>
    </row>
    <row r="6834" spans="1:8" x14ac:dyDescent="0.25">
      <c r="A6834">
        <v>13656</v>
      </c>
      <c r="B6834">
        <v>16</v>
      </c>
      <c r="C6834">
        <v>24</v>
      </c>
      <c r="D6834">
        <v>4</v>
      </c>
      <c r="E6834">
        <v>1</v>
      </c>
      <c r="F6834">
        <v>21</v>
      </c>
      <c r="G6834">
        <v>1</v>
      </c>
      <c r="H6834" s="2">
        <f>H6833+$H$2*(Table1[[#This Row],[debug'[0']]]-H6833)</f>
        <v>3.4048101227280965</v>
      </c>
    </row>
    <row r="6835" spans="1:8" x14ac:dyDescent="0.25">
      <c r="A6835">
        <v>13658</v>
      </c>
      <c r="B6835">
        <v>14</v>
      </c>
      <c r="C6835">
        <v>30</v>
      </c>
      <c r="D6835">
        <v>6</v>
      </c>
      <c r="E6835">
        <v>1</v>
      </c>
      <c r="F6835">
        <v>21</v>
      </c>
      <c r="G6835">
        <v>1</v>
      </c>
      <c r="H6835" s="2">
        <f>H6834+$H$2*(Table1[[#This Row],[debug'[0']]]-H6834)</f>
        <v>4.403383243182887</v>
      </c>
    </row>
    <row r="6836" spans="1:8" x14ac:dyDescent="0.25">
      <c r="A6836">
        <v>13660</v>
      </c>
      <c r="B6836">
        <v>10</v>
      </c>
      <c r="C6836">
        <v>36</v>
      </c>
      <c r="D6836">
        <v>5</v>
      </c>
      <c r="E6836">
        <v>1</v>
      </c>
      <c r="F6836">
        <v>21</v>
      </c>
      <c r="G6836">
        <v>1</v>
      </c>
      <c r="H6836" s="2">
        <f>H6835+$H$2*(Table1[[#This Row],[debug'[0']]]-H6835)</f>
        <v>4.9308519458281124</v>
      </c>
    </row>
    <row r="6837" spans="1:8" x14ac:dyDescent="0.25">
      <c r="A6837">
        <v>13662</v>
      </c>
      <c r="B6837">
        <v>5</v>
      </c>
      <c r="C6837">
        <v>38</v>
      </c>
      <c r="D6837">
        <v>2</v>
      </c>
      <c r="E6837">
        <v>1</v>
      </c>
      <c r="F6837">
        <v>21</v>
      </c>
      <c r="G6837">
        <v>1</v>
      </c>
      <c r="H6837" s="2">
        <f>H6836+$H$2*(Table1[[#This Row],[debug'[0']]]-H6836)</f>
        <v>4.9373689963980052</v>
      </c>
    </row>
    <row r="6838" spans="1:8" x14ac:dyDescent="0.25">
      <c r="A6838">
        <v>13664</v>
      </c>
      <c r="B6838">
        <v>-3</v>
      </c>
      <c r="C6838">
        <v>39</v>
      </c>
      <c r="D6838">
        <v>-1</v>
      </c>
      <c r="E6838">
        <v>1</v>
      </c>
      <c r="F6838">
        <v>21</v>
      </c>
      <c r="G6838">
        <v>1</v>
      </c>
      <c r="H6838" s="2">
        <f>H6837+$H$2*(Table1[[#This Row],[debug'[0']]]-H6837)</f>
        <v>4.1892895925605442</v>
      </c>
    </row>
    <row r="6839" spans="1:8" x14ac:dyDescent="0.25">
      <c r="A6839">
        <v>13666</v>
      </c>
      <c r="B6839">
        <v>-10</v>
      </c>
      <c r="C6839">
        <v>38</v>
      </c>
      <c r="D6839">
        <v>-2</v>
      </c>
      <c r="E6839">
        <v>0</v>
      </c>
      <c r="F6839">
        <v>21</v>
      </c>
      <c r="G6839">
        <v>1</v>
      </c>
      <c r="H6839" s="2">
        <f>H6838+$H$2*(Table1[[#This Row],[debug'[0']]]-H6838)</f>
        <v>2.8519805542511545</v>
      </c>
    </row>
    <row r="6840" spans="1:8" x14ac:dyDescent="0.25">
      <c r="A6840">
        <v>13668</v>
      </c>
      <c r="B6840">
        <v>-13</v>
      </c>
      <c r="C6840">
        <v>34</v>
      </c>
      <c r="D6840">
        <v>-2</v>
      </c>
      <c r="E6840">
        <v>1</v>
      </c>
      <c r="F6840">
        <v>21</v>
      </c>
      <c r="G6840">
        <v>1</v>
      </c>
      <c r="H6840" s="2">
        <f>H6839+$H$2*(Table1[[#This Row],[debug'[0']]]-H6839)</f>
        <v>1.3579665846286442</v>
      </c>
    </row>
    <row r="6841" spans="1:8" x14ac:dyDescent="0.25">
      <c r="A6841">
        <v>13670</v>
      </c>
      <c r="B6841">
        <v>-16</v>
      </c>
      <c r="C6841">
        <v>29</v>
      </c>
      <c r="D6841">
        <v>-4</v>
      </c>
      <c r="E6841">
        <v>1</v>
      </c>
      <c r="F6841">
        <v>21</v>
      </c>
      <c r="G6841">
        <v>1</v>
      </c>
      <c r="H6841" s="2">
        <f>H6840+$H$2*(Table1[[#This Row],[debug'[0']]]-H6840)</f>
        <v>-0.27798322447714963</v>
      </c>
    </row>
    <row r="6842" spans="1:8" x14ac:dyDescent="0.25">
      <c r="A6842">
        <v>13672</v>
      </c>
      <c r="B6842">
        <v>-15</v>
      </c>
      <c r="C6842">
        <v>21</v>
      </c>
      <c r="D6842">
        <v>-5</v>
      </c>
      <c r="E6842">
        <v>1</v>
      </c>
      <c r="F6842">
        <v>21</v>
      </c>
      <c r="G6842">
        <v>1</v>
      </c>
      <c r="H6842" s="2">
        <f>H6841+$H$2*(Table1[[#This Row],[debug'[0']]]-H6841)</f>
        <v>-1.6655006169173978</v>
      </c>
    </row>
    <row r="6843" spans="1:8" x14ac:dyDescent="0.25">
      <c r="A6843">
        <v>13674</v>
      </c>
      <c r="B6843">
        <v>-14</v>
      </c>
      <c r="C6843">
        <v>15</v>
      </c>
      <c r="D6843">
        <v>-7</v>
      </c>
      <c r="E6843">
        <v>1</v>
      </c>
      <c r="F6843">
        <v>21</v>
      </c>
      <c r="G6843">
        <v>1</v>
      </c>
      <c r="H6843" s="2">
        <f>H6842+$H$2*(Table1[[#This Row],[debug'[0']]]-H6842)</f>
        <v>-2.8279997963454018</v>
      </c>
    </row>
    <row r="6844" spans="1:8" x14ac:dyDescent="0.25">
      <c r="A6844">
        <v>13676</v>
      </c>
      <c r="B6844">
        <v>-14</v>
      </c>
      <c r="C6844">
        <v>9</v>
      </c>
      <c r="D6844">
        <v>-8</v>
      </c>
      <c r="E6844">
        <v>1</v>
      </c>
      <c r="F6844">
        <v>21</v>
      </c>
      <c r="G6844">
        <v>1</v>
      </c>
      <c r="H6844" s="2">
        <f>H6843+$H$2*(Table1[[#This Row],[debug'[0']]]-H6843)</f>
        <v>-3.8809360093165504</v>
      </c>
    </row>
    <row r="6845" spans="1:8" x14ac:dyDescent="0.25">
      <c r="A6845">
        <v>13678</v>
      </c>
      <c r="B6845">
        <v>-6</v>
      </c>
      <c r="C6845">
        <v>-1</v>
      </c>
      <c r="D6845">
        <v>-7</v>
      </c>
      <c r="E6845">
        <v>1</v>
      </c>
      <c r="F6845">
        <v>20</v>
      </c>
      <c r="G6845">
        <v>1</v>
      </c>
      <c r="H6845" s="2">
        <f>H6844+$H$2*(Table1[[#This Row],[debug'[0']]]-H6844)</f>
        <v>-4.0806530852850837</v>
      </c>
    </row>
    <row r="6846" spans="1:8" x14ac:dyDescent="0.25">
      <c r="A6846">
        <v>13680</v>
      </c>
      <c r="B6846">
        <v>-2</v>
      </c>
      <c r="C6846">
        <v>-3</v>
      </c>
      <c r="D6846">
        <v>-5</v>
      </c>
      <c r="E6846">
        <v>0</v>
      </c>
      <c r="F6846">
        <v>20</v>
      </c>
      <c r="G6846">
        <v>1</v>
      </c>
      <c r="H6846" s="2">
        <f>H6845+$H$2*(Table1[[#This Row],[debug'[0']]]-H6845)</f>
        <v>-3.8845561518630669</v>
      </c>
    </row>
    <row r="6847" spans="1:8" x14ac:dyDescent="0.25">
      <c r="A6847">
        <v>13682</v>
      </c>
      <c r="B6847">
        <v>2</v>
      </c>
      <c r="C6847">
        <v>-2</v>
      </c>
      <c r="D6847">
        <v>-4</v>
      </c>
      <c r="E6847">
        <v>0</v>
      </c>
      <c r="F6847">
        <v>20</v>
      </c>
      <c r="G6847">
        <v>1</v>
      </c>
      <c r="H6847" s="2">
        <f>H6846+$H$2*(Table1[[#This Row],[debug'[0']]]-H6846)</f>
        <v>-3.329949800573178</v>
      </c>
    </row>
    <row r="6848" spans="1:8" x14ac:dyDescent="0.25">
      <c r="A6848">
        <v>13684</v>
      </c>
      <c r="B6848">
        <v>8</v>
      </c>
      <c r="C6848">
        <v>10</v>
      </c>
      <c r="D6848">
        <v>-3</v>
      </c>
      <c r="E6848">
        <v>0</v>
      </c>
      <c r="F6848">
        <v>21</v>
      </c>
      <c r="G6848">
        <v>0</v>
      </c>
      <c r="H6848" s="2">
        <f>H6847+$H$2*(Table1[[#This Row],[debug'[0']]]-H6847)</f>
        <v>-2.2621271888025229</v>
      </c>
    </row>
    <row r="6849" spans="1:8" x14ac:dyDescent="0.25">
      <c r="A6849">
        <v>13686</v>
      </c>
      <c r="B6849">
        <v>13</v>
      </c>
      <c r="C6849">
        <v>15</v>
      </c>
      <c r="D6849">
        <v>-1</v>
      </c>
      <c r="E6849">
        <v>0</v>
      </c>
      <c r="F6849">
        <v>21</v>
      </c>
      <c r="G6849">
        <v>0</v>
      </c>
      <c r="H6849" s="2">
        <f>H6848+$H$2*(Table1[[#This Row],[debug'[0']]]-H6848)</f>
        <v>-0.82370558916767167</v>
      </c>
    </row>
    <row r="6850" spans="1:8" x14ac:dyDescent="0.25">
      <c r="A6850">
        <v>13688</v>
      </c>
      <c r="B6850">
        <v>14</v>
      </c>
      <c r="C6850">
        <v>22</v>
      </c>
      <c r="D6850">
        <v>1</v>
      </c>
      <c r="E6850">
        <v>0</v>
      </c>
      <c r="F6850">
        <v>21</v>
      </c>
      <c r="G6850">
        <v>0</v>
      </c>
      <c r="H6850" s="2">
        <f>H6849+$H$2*(Table1[[#This Row],[debug'[0']]]-H6849)</f>
        <v>0.57339574816954153</v>
      </c>
    </row>
    <row r="6851" spans="1:8" x14ac:dyDescent="0.25">
      <c r="A6851">
        <v>13690</v>
      </c>
      <c r="B6851">
        <v>19</v>
      </c>
      <c r="C6851">
        <v>28</v>
      </c>
      <c r="D6851">
        <v>3</v>
      </c>
      <c r="E6851">
        <v>0</v>
      </c>
      <c r="F6851">
        <v>21</v>
      </c>
      <c r="G6851">
        <v>0</v>
      </c>
      <c r="H6851" s="2">
        <f>H6850+$H$2*(Table1[[#This Row],[debug'[0']]]-H6850)</f>
        <v>2.3100622846142516</v>
      </c>
    </row>
    <row r="6852" spans="1:8" x14ac:dyDescent="0.25">
      <c r="A6852">
        <v>13692</v>
      </c>
      <c r="B6852">
        <v>17</v>
      </c>
      <c r="C6852">
        <v>32</v>
      </c>
      <c r="D6852">
        <v>6</v>
      </c>
      <c r="E6852">
        <v>0</v>
      </c>
      <c r="F6852">
        <v>20</v>
      </c>
      <c r="G6852">
        <v>0</v>
      </c>
      <c r="H6852" s="2">
        <f>H6851+$H$2*(Table1[[#This Row],[debug'[0']]]-H6851)</f>
        <v>3.6945562968646763</v>
      </c>
    </row>
    <row r="6853" spans="1:8" x14ac:dyDescent="0.25">
      <c r="A6853">
        <v>13694</v>
      </c>
      <c r="B6853">
        <v>13</v>
      </c>
      <c r="C6853">
        <v>34</v>
      </c>
      <c r="D6853">
        <v>8</v>
      </c>
      <c r="E6853">
        <v>0</v>
      </c>
      <c r="F6853">
        <v>20</v>
      </c>
      <c r="G6853">
        <v>0</v>
      </c>
      <c r="H6853" s="2">
        <f>H6852+$H$2*(Table1[[#This Row],[debug'[0']]]-H6852)</f>
        <v>4.5715737041495768</v>
      </c>
    </row>
    <row r="6854" spans="1:8" x14ac:dyDescent="0.25">
      <c r="A6854">
        <v>13696</v>
      </c>
      <c r="B6854">
        <v>6</v>
      </c>
      <c r="C6854">
        <v>35</v>
      </c>
      <c r="D6854">
        <v>7</v>
      </c>
      <c r="E6854">
        <v>0</v>
      </c>
      <c r="F6854">
        <v>20</v>
      </c>
      <c r="G6854">
        <v>0</v>
      </c>
      <c r="H6854" s="2">
        <f>H6853+$H$2*(Table1[[#This Row],[debug'[0']]]-H6853)</f>
        <v>4.7061997108667217</v>
      </c>
    </row>
    <row r="6855" spans="1:8" x14ac:dyDescent="0.25">
      <c r="A6855">
        <v>13698</v>
      </c>
      <c r="B6855">
        <v>-2</v>
      </c>
      <c r="C6855">
        <v>33</v>
      </c>
      <c r="D6855">
        <v>6</v>
      </c>
      <c r="E6855">
        <v>-1</v>
      </c>
      <c r="F6855">
        <v>20</v>
      </c>
      <c r="G6855">
        <v>-1</v>
      </c>
      <c r="H6855" s="2">
        <f>H6854+$H$2*(Table1[[#This Row],[debug'[0']]]-H6854)</f>
        <v>4.0741552785117747</v>
      </c>
    </row>
    <row r="6856" spans="1:8" x14ac:dyDescent="0.25">
      <c r="A6856">
        <v>13700</v>
      </c>
      <c r="B6856">
        <v>-10</v>
      </c>
      <c r="C6856">
        <v>30</v>
      </c>
      <c r="D6856">
        <v>6</v>
      </c>
      <c r="E6856">
        <v>-1</v>
      </c>
      <c r="F6856">
        <v>20</v>
      </c>
      <c r="G6856">
        <v>-1</v>
      </c>
      <c r="H6856" s="2">
        <f>H6855+$H$2*(Table1[[#This Row],[debug'[0']]]-H6855)</f>
        <v>2.7476973936581368</v>
      </c>
    </row>
    <row r="6857" spans="1:8" x14ac:dyDescent="0.25">
      <c r="A6857">
        <v>13702</v>
      </c>
      <c r="B6857">
        <v>-11</v>
      </c>
      <c r="C6857">
        <v>23</v>
      </c>
      <c r="D6857">
        <v>6</v>
      </c>
      <c r="E6857">
        <v>0</v>
      </c>
      <c r="F6857">
        <v>20</v>
      </c>
      <c r="G6857">
        <v>0</v>
      </c>
      <c r="H6857" s="2">
        <f>H6856+$H$2*(Table1[[#This Row],[debug'[0']]]-H6856)</f>
        <v>1.4520074395873785</v>
      </c>
    </row>
    <row r="6858" spans="1:8" x14ac:dyDescent="0.25">
      <c r="A6858">
        <v>13704</v>
      </c>
      <c r="B6858">
        <v>-16</v>
      </c>
      <c r="C6858">
        <v>19</v>
      </c>
      <c r="D6858">
        <v>4</v>
      </c>
      <c r="E6858">
        <v>0</v>
      </c>
      <c r="F6858">
        <v>20</v>
      </c>
      <c r="G6858">
        <v>0</v>
      </c>
      <c r="H6858" s="2">
        <f>H6857+$H$2*(Table1[[#This Row],[debug'[0']]]-H6857)</f>
        <v>-0.19280551129068524</v>
      </c>
    </row>
    <row r="6859" spans="1:8" x14ac:dyDescent="0.25">
      <c r="A6859">
        <v>13706</v>
      </c>
      <c r="B6859">
        <v>-15</v>
      </c>
      <c r="C6859">
        <v>12</v>
      </c>
      <c r="D6859">
        <v>2</v>
      </c>
      <c r="E6859">
        <v>0</v>
      </c>
      <c r="F6859">
        <v>20</v>
      </c>
      <c r="G6859">
        <v>0</v>
      </c>
      <c r="H6859" s="2">
        <f>H6858+$H$2*(Table1[[#This Row],[debug'[0']]]-H6858)</f>
        <v>-1.5883507140708188</v>
      </c>
    </row>
    <row r="6860" spans="1:8" x14ac:dyDescent="0.25">
      <c r="A6860">
        <v>13708</v>
      </c>
      <c r="B6860">
        <v>-16</v>
      </c>
      <c r="C6860">
        <v>8</v>
      </c>
      <c r="D6860">
        <v>0</v>
      </c>
      <c r="E6860">
        <v>0</v>
      </c>
      <c r="F6860">
        <v>20</v>
      </c>
      <c r="G6860">
        <v>0</v>
      </c>
      <c r="H6860" s="2">
        <f>H6859+$H$2*(Table1[[#This Row],[debug'[0']]]-H6859)</f>
        <v>-2.9466166597544499</v>
      </c>
    </row>
    <row r="6861" spans="1:8" x14ac:dyDescent="0.25">
      <c r="A6861">
        <v>13710</v>
      </c>
      <c r="B6861">
        <v>-15</v>
      </c>
      <c r="C6861">
        <v>2</v>
      </c>
      <c r="D6861">
        <v>-3</v>
      </c>
      <c r="E6861">
        <v>0</v>
      </c>
      <c r="F6861">
        <v>19</v>
      </c>
      <c r="G6861">
        <v>0</v>
      </c>
      <c r="H6861" s="2">
        <f>H6860+$H$2*(Table1[[#This Row],[debug'[0']]]-H6860)</f>
        <v>-4.0826212763329606</v>
      </c>
    </row>
    <row r="6862" spans="1:8" x14ac:dyDescent="0.25">
      <c r="A6862">
        <v>13712</v>
      </c>
      <c r="B6862">
        <v>-11</v>
      </c>
      <c r="C6862">
        <v>-1</v>
      </c>
      <c r="D6862">
        <v>-6</v>
      </c>
      <c r="E6862">
        <v>0</v>
      </c>
      <c r="F6862">
        <v>19</v>
      </c>
      <c r="G6862">
        <v>0</v>
      </c>
      <c r="H6862" s="2">
        <f>H6861+$H$2*(Table1[[#This Row],[debug'[0']]]-H6861)</f>
        <v>-4.7345688617440818</v>
      </c>
    </row>
    <row r="6863" spans="1:8" x14ac:dyDescent="0.25">
      <c r="A6863">
        <v>13714</v>
      </c>
      <c r="B6863">
        <v>-8</v>
      </c>
      <c r="C6863">
        <v>-2</v>
      </c>
      <c r="D6863">
        <v>-7</v>
      </c>
      <c r="E6863">
        <v>-1</v>
      </c>
      <c r="F6863">
        <v>19</v>
      </c>
      <c r="G6863">
        <v>0</v>
      </c>
      <c r="H6863" s="2">
        <f>H6862+$H$2*(Table1[[#This Row],[debug'[0']]]-H6862)</f>
        <v>-5.042328495986526</v>
      </c>
    </row>
    <row r="6864" spans="1:8" x14ac:dyDescent="0.25">
      <c r="A6864">
        <v>13716</v>
      </c>
      <c r="B6864">
        <v>1</v>
      </c>
      <c r="C6864">
        <v>3</v>
      </c>
      <c r="D6864">
        <v>-9</v>
      </c>
      <c r="E6864">
        <v>0</v>
      </c>
      <c r="F6864">
        <v>19</v>
      </c>
      <c r="G6864">
        <v>0</v>
      </c>
      <c r="H6864" s="2">
        <f>H6863+$H$2*(Table1[[#This Row],[debug'[0']]]-H6863)</f>
        <v>-4.4728524515795005</v>
      </c>
    </row>
    <row r="6865" spans="1:8" x14ac:dyDescent="0.25">
      <c r="A6865">
        <v>13718</v>
      </c>
      <c r="B6865">
        <v>4</v>
      </c>
      <c r="C6865">
        <v>10</v>
      </c>
      <c r="D6865">
        <v>-9</v>
      </c>
      <c r="E6865">
        <v>-1</v>
      </c>
      <c r="F6865">
        <v>19</v>
      </c>
      <c r="G6865">
        <v>0</v>
      </c>
      <c r="H6865" s="2">
        <f>H6864+$H$2*(Table1[[#This Row],[debug'[0']]]-H6864)</f>
        <v>-3.674304921074528</v>
      </c>
    </row>
    <row r="6866" spans="1:8" x14ac:dyDescent="0.25">
      <c r="A6866">
        <v>13720</v>
      </c>
      <c r="B6866">
        <v>9</v>
      </c>
      <c r="C6866">
        <v>16</v>
      </c>
      <c r="D6866">
        <v>-9</v>
      </c>
      <c r="E6866">
        <v>-1</v>
      </c>
      <c r="F6866">
        <v>19</v>
      </c>
      <c r="G6866">
        <v>0</v>
      </c>
      <c r="H6866" s="2">
        <f>H6865+$H$2*(Table1[[#This Row],[debug'[0']]]-H6865)</f>
        <v>-2.479779824192387</v>
      </c>
    </row>
    <row r="6867" spans="1:8" x14ac:dyDescent="0.25">
      <c r="A6867">
        <v>13722</v>
      </c>
      <c r="B6867">
        <v>15</v>
      </c>
      <c r="C6867">
        <v>26</v>
      </c>
      <c r="D6867">
        <v>-4</v>
      </c>
      <c r="E6867">
        <v>0</v>
      </c>
      <c r="F6867">
        <v>19</v>
      </c>
      <c r="G6867">
        <v>0</v>
      </c>
      <c r="H6867" s="2">
        <f>H6866+$H$2*(Table1[[#This Row],[debug'[0']]]-H6866)</f>
        <v>-0.83234938773089029</v>
      </c>
    </row>
    <row r="6868" spans="1:8" x14ac:dyDescent="0.25">
      <c r="A6868">
        <v>13724</v>
      </c>
      <c r="B6868">
        <v>19</v>
      </c>
      <c r="C6868">
        <v>29</v>
      </c>
      <c r="D6868">
        <v>-1</v>
      </c>
      <c r="E6868">
        <v>0</v>
      </c>
      <c r="F6868">
        <v>18</v>
      </c>
      <c r="G6868">
        <v>0</v>
      </c>
      <c r="H6868" s="2">
        <f>H6867+$H$2*(Table1[[#This Row],[debug'[0']]]-H6867)</f>
        <v>1.0368055064667514</v>
      </c>
    </row>
    <row r="6869" spans="1:8" x14ac:dyDescent="0.25">
      <c r="A6869">
        <v>13726</v>
      </c>
      <c r="B6869">
        <v>17</v>
      </c>
      <c r="C6869">
        <v>32</v>
      </c>
      <c r="D6869">
        <v>3</v>
      </c>
      <c r="E6869">
        <v>0</v>
      </c>
      <c r="F6869">
        <v>18</v>
      </c>
      <c r="G6869">
        <v>0</v>
      </c>
      <c r="H6869" s="2">
        <f>H6868+$H$2*(Table1[[#This Row],[debug'[0']]]-H6868)</f>
        <v>2.5413011429280239</v>
      </c>
    </row>
    <row r="6870" spans="1:8" x14ac:dyDescent="0.25">
      <c r="A6870">
        <v>13728</v>
      </c>
      <c r="B6870">
        <v>15</v>
      </c>
      <c r="C6870">
        <v>32</v>
      </c>
      <c r="D6870">
        <v>5</v>
      </c>
      <c r="E6870">
        <v>-1</v>
      </c>
      <c r="F6870">
        <v>18</v>
      </c>
      <c r="G6870">
        <v>0</v>
      </c>
      <c r="H6870" s="2">
        <f>H6869+$H$2*(Table1[[#This Row],[debug'[0']]]-H6869)</f>
        <v>3.7155058470079698</v>
      </c>
    </row>
    <row r="6871" spans="1:8" x14ac:dyDescent="0.25">
      <c r="A6871">
        <v>13730</v>
      </c>
      <c r="B6871">
        <v>8</v>
      </c>
      <c r="C6871">
        <v>30</v>
      </c>
      <c r="D6871">
        <v>7</v>
      </c>
      <c r="E6871">
        <v>-1</v>
      </c>
      <c r="F6871">
        <v>18</v>
      </c>
      <c r="G6871">
        <v>0</v>
      </c>
      <c r="H6871" s="2">
        <f>H6870+$H$2*(Table1[[#This Row],[debug'[0']]]-H6870)</f>
        <v>4.1193099076696154</v>
      </c>
    </row>
    <row r="6872" spans="1:8" x14ac:dyDescent="0.25">
      <c r="A6872">
        <v>13732</v>
      </c>
      <c r="B6872">
        <v>0</v>
      </c>
      <c r="C6872">
        <v>27</v>
      </c>
      <c r="D6872">
        <v>8</v>
      </c>
      <c r="E6872">
        <v>-1</v>
      </c>
      <c r="F6872">
        <v>18</v>
      </c>
      <c r="G6872">
        <v>0</v>
      </c>
      <c r="H6872" s="2">
        <f>H6871+$H$2*(Table1[[#This Row],[debug'[0']]]-H6871)</f>
        <v>3.7310740953557802</v>
      </c>
    </row>
    <row r="6873" spans="1:8" x14ac:dyDescent="0.25">
      <c r="A6873">
        <v>13734</v>
      </c>
      <c r="B6873">
        <v>-6</v>
      </c>
      <c r="C6873">
        <v>20</v>
      </c>
      <c r="D6873">
        <v>10</v>
      </c>
      <c r="E6873">
        <v>-1</v>
      </c>
      <c r="F6873">
        <v>17</v>
      </c>
      <c r="G6873">
        <v>0</v>
      </c>
      <c r="H6873" s="2">
        <f>H6872+$H$2*(Table1[[#This Row],[debug'[0']]]-H6872)</f>
        <v>2.8139419686705507</v>
      </c>
    </row>
    <row r="6874" spans="1:8" x14ac:dyDescent="0.25">
      <c r="A6874">
        <v>13736</v>
      </c>
      <c r="B6874">
        <v>-9</v>
      </c>
      <c r="C6874">
        <v>15</v>
      </c>
      <c r="D6874">
        <v>11</v>
      </c>
      <c r="E6874">
        <v>-1</v>
      </c>
      <c r="F6874">
        <v>17</v>
      </c>
      <c r="G6874">
        <v>1</v>
      </c>
      <c r="H6874" s="2">
        <f>H6873+$H$2*(Table1[[#This Row],[debug'[0']]]-H6873)</f>
        <v>1.7005041697092045</v>
      </c>
    </row>
    <row r="6875" spans="1:8" x14ac:dyDescent="0.25">
      <c r="A6875">
        <v>13738</v>
      </c>
      <c r="B6875">
        <v>-16</v>
      </c>
      <c r="C6875">
        <v>10</v>
      </c>
      <c r="D6875">
        <v>10</v>
      </c>
      <c r="E6875">
        <v>-1</v>
      </c>
      <c r="F6875">
        <v>17</v>
      </c>
      <c r="G6875">
        <v>1</v>
      </c>
      <c r="H6875" s="2">
        <f>H6874+$H$2*(Table1[[#This Row],[debug'[0']]]-H6874)</f>
        <v>3.2270953777386424E-2</v>
      </c>
    </row>
    <row r="6876" spans="1:8" x14ac:dyDescent="0.25">
      <c r="A6876">
        <v>13740</v>
      </c>
      <c r="B6876">
        <v>-15</v>
      </c>
      <c r="C6876">
        <v>5</v>
      </c>
      <c r="D6876">
        <v>8</v>
      </c>
      <c r="E6876">
        <v>0</v>
      </c>
      <c r="F6876">
        <v>17</v>
      </c>
      <c r="G6876">
        <v>1</v>
      </c>
      <c r="H6876" s="2">
        <f>H6875+$H$2*(Table1[[#This Row],[debug'[0']]]-H6875)</f>
        <v>-1.3844872060773616</v>
      </c>
    </row>
    <row r="6877" spans="1:8" x14ac:dyDescent="0.25">
      <c r="A6877">
        <v>13742</v>
      </c>
      <c r="B6877">
        <v>-18</v>
      </c>
      <c r="C6877">
        <v>2</v>
      </c>
      <c r="D6877">
        <v>6</v>
      </c>
      <c r="E6877">
        <v>-1</v>
      </c>
      <c r="F6877">
        <v>17</v>
      </c>
      <c r="G6877">
        <v>1</v>
      </c>
      <c r="H6877" s="2">
        <f>H6876+$H$2*(Table1[[#This Row],[debug'[0']]]-H6876)</f>
        <v>-2.9504623939477987</v>
      </c>
    </row>
    <row r="6878" spans="1:8" x14ac:dyDescent="0.25">
      <c r="A6878">
        <v>13744</v>
      </c>
      <c r="B6878">
        <v>-16</v>
      </c>
      <c r="C6878">
        <v>-1</v>
      </c>
      <c r="D6878">
        <v>3</v>
      </c>
      <c r="E6878">
        <v>-1</v>
      </c>
      <c r="F6878">
        <v>17</v>
      </c>
      <c r="G6878">
        <v>1</v>
      </c>
      <c r="H6878" s="2">
        <f>H6877+$H$2*(Table1[[#This Row],[debug'[0']]]-H6877)</f>
        <v>-4.1803523382253189</v>
      </c>
    </row>
    <row r="6879" spans="1:8" x14ac:dyDescent="0.25">
      <c r="A6879">
        <v>13746</v>
      </c>
      <c r="B6879">
        <v>-13</v>
      </c>
      <c r="C6879">
        <v>-2</v>
      </c>
      <c r="D6879">
        <v>0</v>
      </c>
      <c r="E6879">
        <v>-1</v>
      </c>
      <c r="F6879">
        <v>16</v>
      </c>
      <c r="G6879">
        <v>1</v>
      </c>
      <c r="H6879" s="2">
        <f>H6878+$H$2*(Table1[[#This Row],[debug'[0']]]-H6878)</f>
        <v>-5.0115845472697709</v>
      </c>
    </row>
    <row r="6880" spans="1:8" x14ac:dyDescent="0.25">
      <c r="A6880">
        <v>13748</v>
      </c>
      <c r="B6880">
        <v>-9</v>
      </c>
      <c r="C6880">
        <v>2</v>
      </c>
      <c r="D6880">
        <v>-2</v>
      </c>
      <c r="E6880">
        <v>-1</v>
      </c>
      <c r="F6880">
        <v>16</v>
      </c>
      <c r="G6880">
        <v>1</v>
      </c>
      <c r="H6880" s="2">
        <f>H6879+$H$2*(Table1[[#This Row],[debug'[0']]]-H6879)</f>
        <v>-5.3874838478426099</v>
      </c>
    </row>
    <row r="6881" spans="1:8" x14ac:dyDescent="0.25">
      <c r="A6881">
        <v>13750</v>
      </c>
      <c r="B6881">
        <v>-3</v>
      </c>
      <c r="C6881">
        <v>6</v>
      </c>
      <c r="D6881">
        <v>-5</v>
      </c>
      <c r="E6881">
        <v>-1</v>
      </c>
      <c r="F6881">
        <v>16</v>
      </c>
      <c r="G6881">
        <v>1</v>
      </c>
      <c r="H6881" s="2">
        <f>H6880+$H$2*(Table1[[#This Row],[debug'[0']]]-H6880)</f>
        <v>-5.1624687963342106</v>
      </c>
    </row>
    <row r="6882" spans="1:8" x14ac:dyDescent="0.25">
      <c r="A6882">
        <v>13752</v>
      </c>
      <c r="B6882">
        <v>3</v>
      </c>
      <c r="C6882">
        <v>16</v>
      </c>
      <c r="D6882">
        <v>-9</v>
      </c>
      <c r="E6882">
        <v>-1</v>
      </c>
      <c r="F6882">
        <v>16</v>
      </c>
      <c r="G6882">
        <v>1</v>
      </c>
      <c r="H6882" s="2">
        <f>H6881+$H$2*(Table1[[#This Row],[debug'[0']]]-H6881)</f>
        <v>-4.3931742361626265</v>
      </c>
    </row>
    <row r="6883" spans="1:8" x14ac:dyDescent="0.25">
      <c r="A6883">
        <v>13754</v>
      </c>
      <c r="B6883">
        <v>9</v>
      </c>
      <c r="C6883">
        <v>22</v>
      </c>
      <c r="D6883">
        <v>-8</v>
      </c>
      <c r="E6883">
        <v>-1</v>
      </c>
      <c r="F6883">
        <v>16</v>
      </c>
      <c r="G6883">
        <v>1</v>
      </c>
      <c r="H6883" s="2">
        <f>H6882+$H$2*(Table1[[#This Row],[debug'[0']]]-H6882)</f>
        <v>-3.1308973025053288</v>
      </c>
    </row>
    <row r="6884" spans="1:8" x14ac:dyDescent="0.25">
      <c r="A6884">
        <v>13756</v>
      </c>
      <c r="B6884">
        <v>12</v>
      </c>
      <c r="C6884">
        <v>27</v>
      </c>
      <c r="D6884">
        <v>-7</v>
      </c>
      <c r="E6884">
        <v>-1</v>
      </c>
      <c r="F6884">
        <v>16</v>
      </c>
      <c r="G6884">
        <v>1</v>
      </c>
      <c r="H6884" s="2">
        <f>H6883+$H$2*(Table1[[#This Row],[debug'[0']]]-H6883)</f>
        <v>-1.7048438282721583</v>
      </c>
    </row>
    <row r="6885" spans="1:8" x14ac:dyDescent="0.25">
      <c r="A6885">
        <v>13758</v>
      </c>
      <c r="B6885">
        <v>19</v>
      </c>
      <c r="C6885">
        <v>32</v>
      </c>
      <c r="D6885">
        <v>-3</v>
      </c>
      <c r="E6885">
        <v>-1</v>
      </c>
      <c r="F6885">
        <v>16</v>
      </c>
      <c r="G6885">
        <v>1</v>
      </c>
      <c r="H6885" s="2">
        <f>H6884+$H$2*(Table1[[#This Row],[debug'[0']]]-H6884)</f>
        <v>0.24654172966655485</v>
      </c>
    </row>
    <row r="6886" spans="1:8" x14ac:dyDescent="0.25">
      <c r="A6886">
        <v>13760</v>
      </c>
      <c r="B6886">
        <v>18</v>
      </c>
      <c r="C6886">
        <v>31</v>
      </c>
      <c r="D6886">
        <v>1</v>
      </c>
      <c r="E6886">
        <v>-1</v>
      </c>
      <c r="F6886">
        <v>16</v>
      </c>
      <c r="G6886">
        <v>2</v>
      </c>
      <c r="H6886" s="2">
        <f>H6885+$H$2*(Table1[[#This Row],[debug'[0']]]-H6885)</f>
        <v>1.91976575200333</v>
      </c>
    </row>
    <row r="6887" spans="1:8" x14ac:dyDescent="0.25">
      <c r="A6887">
        <v>13762</v>
      </c>
      <c r="B6887">
        <v>15</v>
      </c>
      <c r="C6887">
        <v>30</v>
      </c>
      <c r="D6887">
        <v>2</v>
      </c>
      <c r="E6887">
        <v>-1</v>
      </c>
      <c r="F6887">
        <v>16</v>
      </c>
      <c r="G6887">
        <v>2</v>
      </c>
      <c r="H6887" s="2">
        <f>H6886+$H$2*(Table1[[#This Row],[debug'[0']]]-H6886)</f>
        <v>3.1525487866255286</v>
      </c>
    </row>
    <row r="6888" spans="1:8" x14ac:dyDescent="0.25">
      <c r="A6888">
        <v>13764</v>
      </c>
      <c r="B6888">
        <v>11</v>
      </c>
      <c r="C6888">
        <v>26</v>
      </c>
      <c r="D6888">
        <v>3</v>
      </c>
      <c r="E6888">
        <v>-1</v>
      </c>
      <c r="F6888">
        <v>15</v>
      </c>
      <c r="G6888">
        <v>1</v>
      </c>
      <c r="H6888" s="2">
        <f>H6887+$H$2*(Table1[[#This Row],[debug'[0']]]-H6887)</f>
        <v>3.8921536390657749</v>
      </c>
    </row>
    <row r="6889" spans="1:8" x14ac:dyDescent="0.25">
      <c r="A6889">
        <v>13766</v>
      </c>
      <c r="B6889">
        <v>5</v>
      </c>
      <c r="C6889">
        <v>21</v>
      </c>
      <c r="D6889">
        <v>5</v>
      </c>
      <c r="E6889">
        <v>-1</v>
      </c>
      <c r="F6889">
        <v>15</v>
      </c>
      <c r="G6889">
        <v>1</v>
      </c>
      <c r="H6889" s="2">
        <f>H6888+$H$2*(Table1[[#This Row],[debug'[0']]]-H6888)</f>
        <v>3.9965656987302896</v>
      </c>
    </row>
    <row r="6890" spans="1:8" x14ac:dyDescent="0.25">
      <c r="A6890">
        <v>13768</v>
      </c>
      <c r="B6890">
        <v>-2</v>
      </c>
      <c r="C6890">
        <v>11</v>
      </c>
      <c r="D6890">
        <v>7</v>
      </c>
      <c r="E6890">
        <v>-1</v>
      </c>
      <c r="F6890">
        <v>15</v>
      </c>
      <c r="G6890">
        <v>1</v>
      </c>
      <c r="H6890" s="2">
        <f>H6889+$H$2*(Table1[[#This Row],[debug'[0']]]-H6889)</f>
        <v>3.4314026963533006</v>
      </c>
    </row>
    <row r="6891" spans="1:8" x14ac:dyDescent="0.25">
      <c r="A6891">
        <v>13770</v>
      </c>
      <c r="B6891">
        <v>-9</v>
      </c>
      <c r="C6891">
        <v>6</v>
      </c>
      <c r="D6891">
        <v>7</v>
      </c>
      <c r="E6891">
        <v>-1</v>
      </c>
      <c r="F6891">
        <v>15</v>
      </c>
      <c r="G6891">
        <v>2</v>
      </c>
      <c r="H6891" s="2">
        <f>H6890+$H$2*(Table1[[#This Row],[debug'[0']]]-H6890)</f>
        <v>2.2597705948129043</v>
      </c>
    </row>
    <row r="6892" spans="1:8" x14ac:dyDescent="0.25">
      <c r="A6892">
        <v>13772</v>
      </c>
      <c r="B6892">
        <v>-11</v>
      </c>
      <c r="C6892">
        <v>1</v>
      </c>
      <c r="D6892">
        <v>5</v>
      </c>
      <c r="E6892">
        <v>-1</v>
      </c>
      <c r="F6892">
        <v>15</v>
      </c>
      <c r="G6892">
        <v>1</v>
      </c>
      <c r="H6892" s="2">
        <f>H6891+$H$2*(Table1[[#This Row],[debug'[0']]]-H6891)</f>
        <v>1.0100666581443989</v>
      </c>
    </row>
    <row r="6893" spans="1:8" x14ac:dyDescent="0.25">
      <c r="A6893">
        <v>13774</v>
      </c>
      <c r="B6893">
        <v>-13</v>
      </c>
      <c r="C6893">
        <v>-1</v>
      </c>
      <c r="D6893">
        <v>4</v>
      </c>
      <c r="E6893">
        <v>-1</v>
      </c>
      <c r="F6893">
        <v>15</v>
      </c>
      <c r="G6893">
        <v>1</v>
      </c>
      <c r="H6893" s="2">
        <f>H6892+$H$2*(Table1[[#This Row],[debug'[0']]]-H6892)</f>
        <v>-0.31035101654149355</v>
      </c>
    </row>
    <row r="6894" spans="1:8" x14ac:dyDescent="0.25">
      <c r="A6894">
        <v>13776</v>
      </c>
      <c r="B6894">
        <v>-16</v>
      </c>
      <c r="C6894">
        <v>-3</v>
      </c>
      <c r="D6894">
        <v>-1</v>
      </c>
      <c r="E6894">
        <v>-1</v>
      </c>
      <c r="F6894">
        <v>15</v>
      </c>
      <c r="G6894">
        <v>1</v>
      </c>
      <c r="H6894" s="2">
        <f>H6893+$H$2*(Table1[[#This Row],[debug'[0']]]-H6893)</f>
        <v>-1.7890655960565678</v>
      </c>
    </row>
    <row r="6895" spans="1:8" x14ac:dyDescent="0.25">
      <c r="A6895">
        <v>13778</v>
      </c>
      <c r="B6895">
        <v>-12</v>
      </c>
      <c r="C6895">
        <v>-4</v>
      </c>
      <c r="D6895">
        <v>-4</v>
      </c>
      <c r="E6895">
        <v>0</v>
      </c>
      <c r="F6895">
        <v>15</v>
      </c>
      <c r="G6895">
        <v>1</v>
      </c>
      <c r="H6895" s="2">
        <f>H6894+$H$2*(Table1[[#This Row],[debug'[0']]]-H6894)</f>
        <v>-2.7514234913480466</v>
      </c>
    </row>
    <row r="6896" spans="1:8" x14ac:dyDescent="0.25">
      <c r="A6896">
        <v>13780</v>
      </c>
      <c r="B6896">
        <v>-10</v>
      </c>
      <c r="C6896">
        <v>0</v>
      </c>
      <c r="D6896">
        <v>-6</v>
      </c>
      <c r="E6896">
        <v>0</v>
      </c>
      <c r="F6896">
        <v>14</v>
      </c>
      <c r="G6896">
        <v>1</v>
      </c>
      <c r="H6896" s="2">
        <f>H6895+$H$2*(Table1[[#This Row],[debug'[0']]]-H6895)</f>
        <v>-3.4345857326049822</v>
      </c>
    </row>
    <row r="6897" spans="1:8" x14ac:dyDescent="0.25">
      <c r="A6897">
        <v>13782</v>
      </c>
      <c r="B6897">
        <v>-9</v>
      </c>
      <c r="C6897">
        <v>2</v>
      </c>
      <c r="D6897">
        <v>-7</v>
      </c>
      <c r="E6897">
        <v>-1</v>
      </c>
      <c r="F6897">
        <v>14</v>
      </c>
      <c r="G6897">
        <v>1</v>
      </c>
      <c r="H6897" s="2">
        <f>H6896+$H$2*(Table1[[#This Row],[debug'[0']]]-H6896)</f>
        <v>-3.9591136699039424</v>
      </c>
    </row>
    <row r="6898" spans="1:8" x14ac:dyDescent="0.25">
      <c r="A6898">
        <v>13784</v>
      </c>
      <c r="B6898">
        <v>-1</v>
      </c>
      <c r="C6898">
        <v>10</v>
      </c>
      <c r="D6898">
        <v>-10</v>
      </c>
      <c r="E6898">
        <v>0</v>
      </c>
      <c r="F6898">
        <v>14</v>
      </c>
      <c r="G6898">
        <v>1</v>
      </c>
      <c r="H6898" s="2">
        <f>H6897+$H$2*(Table1[[#This Row],[debug'[0']]]-H6897)</f>
        <v>-3.6802237769087216</v>
      </c>
    </row>
    <row r="6899" spans="1:8" x14ac:dyDescent="0.25">
      <c r="A6899">
        <v>13786</v>
      </c>
      <c r="B6899">
        <v>1</v>
      </c>
      <c r="C6899">
        <v>18</v>
      </c>
      <c r="D6899">
        <v>-12</v>
      </c>
      <c r="E6899">
        <v>-1</v>
      </c>
      <c r="F6899">
        <v>14</v>
      </c>
      <c r="G6899">
        <v>0</v>
      </c>
      <c r="H6899" s="2">
        <f>H6898+$H$2*(Table1[[#This Row],[debug'[0']]]-H6898)</f>
        <v>-3.2391230778679403</v>
      </c>
    </row>
    <row r="6900" spans="1:8" x14ac:dyDescent="0.25">
      <c r="A6900">
        <v>13788</v>
      </c>
      <c r="B6900">
        <v>6</v>
      </c>
      <c r="C6900">
        <v>24</v>
      </c>
      <c r="D6900">
        <v>-13</v>
      </c>
      <c r="E6900">
        <v>0</v>
      </c>
      <c r="F6900">
        <v>14</v>
      </c>
      <c r="G6900">
        <v>0</v>
      </c>
      <c r="H6900" s="2">
        <f>H6899+$H$2*(Table1[[#This Row],[debug'[0']]]-H6899)</f>
        <v>-2.3683562422566853</v>
      </c>
    </row>
    <row r="6901" spans="1:8" x14ac:dyDescent="0.25">
      <c r="A6901">
        <v>13790</v>
      </c>
      <c r="B6901">
        <v>9</v>
      </c>
      <c r="C6901">
        <v>30</v>
      </c>
      <c r="D6901">
        <v>-12</v>
      </c>
      <c r="E6901">
        <v>0</v>
      </c>
      <c r="F6901">
        <v>14</v>
      </c>
      <c r="G6901">
        <v>-1</v>
      </c>
      <c r="H6901" s="2">
        <f>H6900+$H$2*(Table1[[#This Row],[debug'[0']]]-H6900)</f>
        <v>-1.2969139086347274</v>
      </c>
    </row>
    <row r="6902" spans="1:8" x14ac:dyDescent="0.25">
      <c r="A6902">
        <v>13792</v>
      </c>
      <c r="B6902">
        <v>13</v>
      </c>
      <c r="C6902">
        <v>34</v>
      </c>
      <c r="D6902">
        <v>-9</v>
      </c>
      <c r="E6902">
        <v>0</v>
      </c>
      <c r="F6902">
        <v>14</v>
      </c>
      <c r="G6902">
        <v>-1</v>
      </c>
      <c r="H6902" s="2">
        <f>H6901+$H$2*(Table1[[#This Row],[debug'[0']]]-H6901)</f>
        <v>5.0538482496450321E-2</v>
      </c>
    </row>
    <row r="6903" spans="1:8" x14ac:dyDescent="0.25">
      <c r="A6903">
        <v>13794</v>
      </c>
      <c r="B6903">
        <v>17</v>
      </c>
      <c r="C6903">
        <v>35</v>
      </c>
      <c r="D6903">
        <v>-5</v>
      </c>
      <c r="E6903">
        <v>0</v>
      </c>
      <c r="F6903">
        <v>14</v>
      </c>
      <c r="G6903">
        <v>-1</v>
      </c>
      <c r="H6903" s="2">
        <f>H6902+$H$2*(Table1[[#This Row],[debug'[0']]]-H6902)</f>
        <v>1.6479875960672121</v>
      </c>
    </row>
    <row r="6904" spans="1:8" x14ac:dyDescent="0.25">
      <c r="A6904">
        <v>13796</v>
      </c>
      <c r="B6904">
        <v>17</v>
      </c>
      <c r="C6904">
        <v>33</v>
      </c>
      <c r="D6904">
        <v>1</v>
      </c>
      <c r="E6904">
        <v>0</v>
      </c>
      <c r="F6904">
        <v>14</v>
      </c>
      <c r="G6904">
        <v>-1</v>
      </c>
      <c r="H6904" s="2">
        <f>H6903+$H$2*(Table1[[#This Row],[debug'[0']]]-H6903)</f>
        <v>3.0948806776476507</v>
      </c>
    </row>
    <row r="6905" spans="1:8" x14ac:dyDescent="0.25">
      <c r="A6905">
        <v>13798</v>
      </c>
      <c r="B6905">
        <v>13</v>
      </c>
      <c r="C6905">
        <v>27</v>
      </c>
      <c r="D6905">
        <v>6</v>
      </c>
      <c r="E6905">
        <v>0</v>
      </c>
      <c r="F6905">
        <v>14</v>
      </c>
      <c r="G6905">
        <v>-1</v>
      </c>
      <c r="H6905" s="2">
        <f>H6904+$H$2*(Table1[[#This Row],[debug'[0']]]-H6904)</f>
        <v>4.028416180528624</v>
      </c>
    </row>
    <row r="6906" spans="1:8" x14ac:dyDescent="0.25">
      <c r="A6906">
        <v>13800</v>
      </c>
      <c r="B6906">
        <v>7</v>
      </c>
      <c r="C6906">
        <v>20</v>
      </c>
      <c r="D6906">
        <v>9</v>
      </c>
      <c r="E6906">
        <v>0</v>
      </c>
      <c r="F6906">
        <v>14</v>
      </c>
      <c r="G6906">
        <v>-1</v>
      </c>
      <c r="H6906" s="2">
        <f>H6905+$H$2*(Table1[[#This Row],[debug'[0']]]-H6905)</f>
        <v>4.3084813574319512</v>
      </c>
    </row>
    <row r="6907" spans="1:8" x14ac:dyDescent="0.25">
      <c r="A6907">
        <v>13802</v>
      </c>
      <c r="B6907">
        <v>3</v>
      </c>
      <c r="C6907">
        <v>13</v>
      </c>
      <c r="D6907">
        <v>10</v>
      </c>
      <c r="E6907">
        <v>0</v>
      </c>
      <c r="F6907">
        <v>14</v>
      </c>
      <c r="G6907">
        <v>-1</v>
      </c>
      <c r="H6907" s="2">
        <f>H6906+$H$2*(Table1[[#This Row],[debug'[0']]]-H6906)</f>
        <v>4.1851598948359285</v>
      </c>
    </row>
    <row r="6908" spans="1:8" x14ac:dyDescent="0.25">
      <c r="A6908">
        <v>13804</v>
      </c>
      <c r="B6908">
        <v>-3</v>
      </c>
      <c r="C6908">
        <v>2</v>
      </c>
      <c r="D6908">
        <v>11</v>
      </c>
      <c r="E6908">
        <v>0</v>
      </c>
      <c r="F6908">
        <v>14</v>
      </c>
      <c r="G6908">
        <v>-1</v>
      </c>
      <c r="H6908" s="2">
        <f>H6907+$H$2*(Table1[[#This Row],[debug'[0']]]-H6907)</f>
        <v>3.5079745286213919</v>
      </c>
    </row>
    <row r="6909" spans="1:8" x14ac:dyDescent="0.25">
      <c r="A6909">
        <v>13806</v>
      </c>
      <c r="B6909">
        <v>-6</v>
      </c>
      <c r="C6909">
        <v>-2</v>
      </c>
      <c r="D6909">
        <v>11</v>
      </c>
      <c r="E6909">
        <v>0</v>
      </c>
      <c r="F6909">
        <v>14</v>
      </c>
      <c r="G6909">
        <v>-1</v>
      </c>
      <c r="H6909" s="2">
        <f>H6908+$H$2*(Table1[[#This Row],[debug'[0']]]-H6908)</f>
        <v>2.6118690407323166</v>
      </c>
    </row>
    <row r="6910" spans="1:8" x14ac:dyDescent="0.25">
      <c r="A6910">
        <v>13808</v>
      </c>
      <c r="B6910">
        <v>-9</v>
      </c>
      <c r="C6910">
        <v>-5</v>
      </c>
      <c r="D6910">
        <v>8</v>
      </c>
      <c r="E6910">
        <v>0</v>
      </c>
      <c r="F6910">
        <v>14</v>
      </c>
      <c r="G6910">
        <v>-1</v>
      </c>
      <c r="H6910" s="2">
        <f>H6909+$H$2*(Table1[[#This Row],[debug'[0']]]-H6909)</f>
        <v>1.5174761665479746</v>
      </c>
    </row>
    <row r="6911" spans="1:8" x14ac:dyDescent="0.25">
      <c r="A6911">
        <v>13810</v>
      </c>
      <c r="B6911">
        <v>-12</v>
      </c>
      <c r="C6911">
        <v>-5</v>
      </c>
      <c r="D6911">
        <v>5</v>
      </c>
      <c r="E6911">
        <v>0</v>
      </c>
      <c r="F6911">
        <v>14</v>
      </c>
      <c r="G6911">
        <v>-1</v>
      </c>
      <c r="H6911" s="2">
        <f>H6910+$H$2*(Table1[[#This Row],[debug'[0']]]-H6910)</f>
        <v>0.24348405195090761</v>
      </c>
    </row>
    <row r="6912" spans="1:8" x14ac:dyDescent="0.25">
      <c r="A6912">
        <v>13812</v>
      </c>
      <c r="B6912">
        <v>-12</v>
      </c>
      <c r="C6912">
        <v>-5</v>
      </c>
      <c r="D6912">
        <v>0</v>
      </c>
      <c r="E6912">
        <v>0</v>
      </c>
      <c r="F6912">
        <v>14</v>
      </c>
      <c r="G6912">
        <v>-1</v>
      </c>
      <c r="H6912" s="2">
        <f>H6911+$H$2*(Table1[[#This Row],[debug'[0']]]-H6911)</f>
        <v>-0.91043713460767539</v>
      </c>
    </row>
    <row r="6913" spans="1:8" x14ac:dyDescent="0.25">
      <c r="A6913">
        <v>13814</v>
      </c>
      <c r="B6913">
        <v>-11</v>
      </c>
      <c r="C6913">
        <v>-2</v>
      </c>
      <c r="D6913">
        <v>-4</v>
      </c>
      <c r="E6913">
        <v>0</v>
      </c>
      <c r="F6913">
        <v>14</v>
      </c>
      <c r="G6913">
        <v>-1</v>
      </c>
      <c r="H6913" s="2">
        <f>H6912+$H$2*(Table1[[#This Row],[debug'[0']]]-H6912)</f>
        <v>-1.8613560318831426</v>
      </c>
    </row>
    <row r="6914" spans="1:8" x14ac:dyDescent="0.25">
      <c r="A6914">
        <v>13816</v>
      </c>
      <c r="B6914">
        <v>-6</v>
      </c>
      <c r="C6914">
        <v>5</v>
      </c>
      <c r="D6914">
        <v>-9</v>
      </c>
      <c r="E6914">
        <v>1</v>
      </c>
      <c r="F6914">
        <v>14</v>
      </c>
      <c r="G6914">
        <v>-1</v>
      </c>
      <c r="H6914" s="2">
        <f>H6913+$H$2*(Table1[[#This Row],[debug'[0']]]-H6913)</f>
        <v>-2.2514140364649315</v>
      </c>
    </row>
    <row r="6915" spans="1:8" x14ac:dyDescent="0.25">
      <c r="A6915">
        <v>13818</v>
      </c>
      <c r="B6915">
        <v>-3</v>
      </c>
      <c r="C6915">
        <v>9</v>
      </c>
      <c r="D6915">
        <v>-11</v>
      </c>
      <c r="E6915">
        <v>1</v>
      </c>
      <c r="F6915">
        <v>14</v>
      </c>
      <c r="G6915">
        <v>-1</v>
      </c>
      <c r="H6915" s="2">
        <f>H6914+$H$2*(Table1[[#This Row],[debug'[0']]]-H6914)</f>
        <v>-2.3219666013735978</v>
      </c>
    </row>
    <row r="6916" spans="1:8" x14ac:dyDescent="0.25">
      <c r="A6916">
        <v>13820</v>
      </c>
      <c r="B6916">
        <v>2</v>
      </c>
      <c r="C6916">
        <v>22</v>
      </c>
      <c r="D6916">
        <v>-15</v>
      </c>
      <c r="E6916">
        <v>1</v>
      </c>
      <c r="F6916">
        <v>14</v>
      </c>
      <c r="G6916">
        <v>-2</v>
      </c>
      <c r="H6916" s="2">
        <f>H6915+$H$2*(Table1[[#This Row],[debug'[0']]]-H6915)</f>
        <v>-1.9146308456555257</v>
      </c>
    </row>
    <row r="6917" spans="1:8" x14ac:dyDescent="0.25">
      <c r="A6917">
        <v>13822</v>
      </c>
      <c r="B6917">
        <v>8</v>
      </c>
      <c r="C6917">
        <v>29</v>
      </c>
      <c r="D6917">
        <v>-16</v>
      </c>
      <c r="E6917">
        <v>1</v>
      </c>
      <c r="F6917">
        <v>14</v>
      </c>
      <c r="G6917">
        <v>-2</v>
      </c>
      <c r="H6917" s="2">
        <f>H6916+$H$2*(Table1[[#This Row],[debug'[0']]]-H6916)</f>
        <v>-0.98019890282254107</v>
      </c>
    </row>
    <row r="6918" spans="1:8" x14ac:dyDescent="0.25">
      <c r="A6918">
        <v>13824</v>
      </c>
      <c r="B6918">
        <v>10</v>
      </c>
      <c r="C6918">
        <v>36</v>
      </c>
      <c r="D6918">
        <v>-15</v>
      </c>
      <c r="E6918">
        <v>1</v>
      </c>
      <c r="F6918">
        <v>14</v>
      </c>
      <c r="G6918">
        <v>-2</v>
      </c>
      <c r="H6918" s="2">
        <f>H6917+$H$2*(Table1[[#This Row],[debug'[0']]]-H6917)</f>
        <v>5.4660463419319072E-2</v>
      </c>
    </row>
    <row r="6919" spans="1:8" x14ac:dyDescent="0.25">
      <c r="A6919">
        <v>13826</v>
      </c>
      <c r="B6919">
        <v>14</v>
      </c>
      <c r="C6919">
        <v>40</v>
      </c>
      <c r="D6919">
        <v>-11</v>
      </c>
      <c r="E6919">
        <v>1</v>
      </c>
      <c r="F6919">
        <v>14</v>
      </c>
      <c r="G6919">
        <v>-1</v>
      </c>
      <c r="H6919" s="2">
        <f>H6918+$H$2*(Table1[[#This Row],[debug'[0']]]-H6918)</f>
        <v>1.3689777506174337</v>
      </c>
    </row>
    <row r="6920" spans="1:8" x14ac:dyDescent="0.25">
      <c r="A6920">
        <v>13828</v>
      </c>
      <c r="B6920">
        <v>13</v>
      </c>
      <c r="C6920">
        <v>39</v>
      </c>
      <c r="D6920">
        <v>-6</v>
      </c>
      <c r="E6920">
        <v>1</v>
      </c>
      <c r="F6920">
        <v>14</v>
      </c>
      <c r="G6920">
        <v>-1</v>
      </c>
      <c r="H6920" s="2">
        <f>H6919+$H$2*(Table1[[#This Row],[debug'[0']]]-H6919)</f>
        <v>2.4651757721894247</v>
      </c>
    </row>
    <row r="6921" spans="1:8" x14ac:dyDescent="0.25">
      <c r="A6921">
        <v>13830</v>
      </c>
      <c r="B6921">
        <v>13</v>
      </c>
      <c r="C6921">
        <v>36</v>
      </c>
      <c r="D6921">
        <v>-2</v>
      </c>
      <c r="E6921">
        <v>1</v>
      </c>
      <c r="F6921">
        <v>14</v>
      </c>
      <c r="G6921">
        <v>-1</v>
      </c>
      <c r="H6921" s="2">
        <f>H6920+$H$2*(Table1[[#This Row],[debug'[0']]]-H6920)</f>
        <v>3.4580595642179084</v>
      </c>
    </row>
    <row r="6922" spans="1:8" x14ac:dyDescent="0.25">
      <c r="A6922">
        <v>13832</v>
      </c>
      <c r="B6922">
        <v>9</v>
      </c>
      <c r="C6922">
        <v>24</v>
      </c>
      <c r="D6922">
        <v>8</v>
      </c>
      <c r="E6922">
        <v>1</v>
      </c>
      <c r="F6922">
        <v>14</v>
      </c>
      <c r="G6922">
        <v>-1</v>
      </c>
      <c r="H6922" s="2">
        <f>H6921+$H$2*(Table1[[#This Row],[debug'[0']]]-H6921)</f>
        <v>3.9803751450084652</v>
      </c>
    </row>
    <row r="6923" spans="1:8" x14ac:dyDescent="0.25">
      <c r="A6923">
        <v>13834</v>
      </c>
      <c r="B6923">
        <v>5</v>
      </c>
      <c r="C6923">
        <v>17</v>
      </c>
      <c r="D6923">
        <v>12</v>
      </c>
      <c r="E6923">
        <v>1</v>
      </c>
      <c r="F6923">
        <v>14</v>
      </c>
      <c r="G6923">
        <v>-1</v>
      </c>
      <c r="H6923" s="2">
        <f>H6922+$H$2*(Table1[[#This Row],[debug'[0']]]-H6922)</f>
        <v>4.0764725236242345</v>
      </c>
    </row>
    <row r="6924" spans="1:8" x14ac:dyDescent="0.25">
      <c r="A6924">
        <v>13836</v>
      </c>
      <c r="B6924">
        <v>5</v>
      </c>
      <c r="C6924">
        <v>7</v>
      </c>
      <c r="D6924">
        <v>14</v>
      </c>
      <c r="E6924">
        <v>1</v>
      </c>
      <c r="F6924">
        <v>14</v>
      </c>
      <c r="G6924">
        <v>-1</v>
      </c>
      <c r="H6924" s="2">
        <f>H6923+$H$2*(Table1[[#This Row],[debug'[0']]]-H6923)</f>
        <v>4.1635129376793474</v>
      </c>
    </row>
    <row r="6925" spans="1:8" x14ac:dyDescent="0.25">
      <c r="A6925">
        <v>13838</v>
      </c>
      <c r="B6925">
        <v>-1</v>
      </c>
      <c r="C6925">
        <v>0</v>
      </c>
      <c r="D6925">
        <v>14</v>
      </c>
      <c r="E6925">
        <v>1</v>
      </c>
      <c r="F6925">
        <v>14</v>
      </c>
      <c r="G6925">
        <v>-1</v>
      </c>
      <c r="H6925" s="2">
        <f>H6924+$H$2*(Table1[[#This Row],[debug'[0']]]-H6924)</f>
        <v>3.6768633083274689</v>
      </c>
    </row>
    <row r="6926" spans="1:8" x14ac:dyDescent="0.25">
      <c r="A6926">
        <v>13840</v>
      </c>
      <c r="B6926">
        <v>-3</v>
      </c>
      <c r="C6926">
        <v>-6</v>
      </c>
      <c r="D6926">
        <v>14</v>
      </c>
      <c r="E6926">
        <v>1</v>
      </c>
      <c r="F6926">
        <v>15</v>
      </c>
      <c r="G6926">
        <v>-1</v>
      </c>
      <c r="H6926" s="2">
        <f>H6925+$H$2*(Table1[[#This Row],[debug'[0']]]-H6925)</f>
        <v>3.0475837667735242</v>
      </c>
    </row>
    <row r="6927" spans="1:8" x14ac:dyDescent="0.25">
      <c r="A6927">
        <v>13842</v>
      </c>
      <c r="B6927">
        <v>-7</v>
      </c>
      <c r="C6927">
        <v>-10</v>
      </c>
      <c r="D6927">
        <v>11</v>
      </c>
      <c r="E6927">
        <v>1</v>
      </c>
      <c r="F6927">
        <v>15</v>
      </c>
      <c r="G6927">
        <v>-1</v>
      </c>
      <c r="H6927" s="2">
        <f>H6926+$H$2*(Table1[[#This Row],[debug'[0']]]-H6926)</f>
        <v>2.1006213063328114</v>
      </c>
    </row>
    <row r="6928" spans="1:8" x14ac:dyDescent="0.25">
      <c r="A6928">
        <v>13844</v>
      </c>
      <c r="B6928">
        <v>-8</v>
      </c>
      <c r="C6928">
        <v>-10</v>
      </c>
      <c r="D6928">
        <v>7</v>
      </c>
      <c r="E6928">
        <v>1</v>
      </c>
      <c r="F6928">
        <v>15</v>
      </c>
      <c r="G6928">
        <v>-1</v>
      </c>
      <c r="H6928" s="2">
        <f>H6927+$H$2*(Table1[[#This Row],[debug'[0']]]-H6927)</f>
        <v>1.1486601755527803</v>
      </c>
    </row>
    <row r="6929" spans="1:8" x14ac:dyDescent="0.25">
      <c r="A6929">
        <v>13846</v>
      </c>
      <c r="B6929">
        <v>-7</v>
      </c>
      <c r="C6929">
        <v>-8</v>
      </c>
      <c r="D6929">
        <v>3</v>
      </c>
      <c r="E6929">
        <v>1</v>
      </c>
      <c r="F6929">
        <v>14</v>
      </c>
      <c r="G6929">
        <v>-1</v>
      </c>
      <c r="H6929" s="2">
        <f>H6928+$H$2*(Table1[[#This Row],[debug'[0']]]-H6928)</f>
        <v>0.38066704722929046</v>
      </c>
    </row>
    <row r="6930" spans="1:8" x14ac:dyDescent="0.25">
      <c r="A6930">
        <v>13848</v>
      </c>
      <c r="B6930">
        <v>-4</v>
      </c>
      <c r="C6930">
        <v>-4</v>
      </c>
      <c r="D6930">
        <v>-2</v>
      </c>
      <c r="E6930">
        <v>2</v>
      </c>
      <c r="F6930">
        <v>14</v>
      </c>
      <c r="G6930">
        <v>-1</v>
      </c>
      <c r="H6930" s="2">
        <f>H6929+$H$2*(Table1[[#This Row],[debug'[0']]]-H6929)</f>
        <v>-3.2201095172662453E-2</v>
      </c>
    </row>
    <row r="6931" spans="1:8" x14ac:dyDescent="0.25">
      <c r="A6931">
        <v>13850</v>
      </c>
      <c r="B6931">
        <v>-3</v>
      </c>
      <c r="C6931">
        <v>2</v>
      </c>
      <c r="D6931">
        <v>-6</v>
      </c>
      <c r="E6931">
        <v>2</v>
      </c>
      <c r="F6931">
        <v>14</v>
      </c>
      <c r="G6931">
        <v>-1</v>
      </c>
      <c r="H6931" s="2">
        <f>H6930+$H$2*(Table1[[#This Row],[debug'[0']]]-H6930)</f>
        <v>-0.31190955227478434</v>
      </c>
    </row>
    <row r="6932" spans="1:8" x14ac:dyDescent="0.25">
      <c r="A6932">
        <v>13852</v>
      </c>
      <c r="B6932">
        <v>0</v>
      </c>
      <c r="C6932">
        <v>10</v>
      </c>
      <c r="D6932">
        <v>-11</v>
      </c>
      <c r="E6932">
        <v>2</v>
      </c>
      <c r="F6932">
        <v>14</v>
      </c>
      <c r="G6932">
        <v>-1</v>
      </c>
      <c r="H6932" s="2">
        <f>H6931+$H$2*(Table1[[#This Row],[debug'[0']]]-H6931)</f>
        <v>-0.28251276953445603</v>
      </c>
    </row>
    <row r="6933" spans="1:8" x14ac:dyDescent="0.25">
      <c r="A6933">
        <v>13854</v>
      </c>
      <c r="B6933">
        <v>1</v>
      </c>
      <c r="C6933">
        <v>21</v>
      </c>
      <c r="D6933">
        <v>-16</v>
      </c>
      <c r="E6933">
        <v>1</v>
      </c>
      <c r="F6933">
        <v>14</v>
      </c>
      <c r="G6933">
        <v>-1</v>
      </c>
      <c r="H6933" s="2">
        <f>H6932+$H$2*(Table1[[#This Row],[debug'[0']]]-H6932)</f>
        <v>-0.16163878868731962</v>
      </c>
    </row>
    <row r="6934" spans="1:8" x14ac:dyDescent="0.25">
      <c r="A6934">
        <v>13856</v>
      </c>
      <c r="B6934">
        <v>3</v>
      </c>
      <c r="C6934">
        <v>29</v>
      </c>
      <c r="D6934">
        <v>-19</v>
      </c>
      <c r="E6934">
        <v>1</v>
      </c>
      <c r="F6934">
        <v>14</v>
      </c>
      <c r="G6934">
        <v>-1</v>
      </c>
      <c r="H6934" s="2">
        <f>H6933+$H$2*(Table1[[#This Row],[debug'[0']]]-H6933)</f>
        <v>0.13633864706801885</v>
      </c>
    </row>
    <row r="6935" spans="1:8" x14ac:dyDescent="0.25">
      <c r="A6935">
        <v>13858</v>
      </c>
      <c r="B6935">
        <v>7</v>
      </c>
      <c r="C6935">
        <v>37</v>
      </c>
      <c r="D6935">
        <v>-20</v>
      </c>
      <c r="E6935">
        <v>2</v>
      </c>
      <c r="F6935">
        <v>14</v>
      </c>
      <c r="G6935">
        <v>-1</v>
      </c>
      <c r="H6935" s="2">
        <f>H6934+$H$2*(Table1[[#This Row],[debug'[0']]]-H6934)</f>
        <v>0.78322348956099752</v>
      </c>
    </row>
    <row r="6936" spans="1:8" x14ac:dyDescent="0.25">
      <c r="A6936">
        <v>13860</v>
      </c>
      <c r="B6936">
        <v>9</v>
      </c>
      <c r="C6936">
        <v>42</v>
      </c>
      <c r="D6936">
        <v>-18</v>
      </c>
      <c r="E6936">
        <v>2</v>
      </c>
      <c r="F6936">
        <v>14</v>
      </c>
      <c r="G6936">
        <v>-1</v>
      </c>
      <c r="H6936" s="2">
        <f>H6935+$H$2*(Table1[[#This Row],[debug'[0']]]-H6935)</f>
        <v>1.5576364312025279</v>
      </c>
    </row>
    <row r="6937" spans="1:8" x14ac:dyDescent="0.25">
      <c r="A6937">
        <v>13862</v>
      </c>
      <c r="B6937">
        <v>12</v>
      </c>
      <c r="C6937">
        <v>45</v>
      </c>
      <c r="D6937">
        <v>-15</v>
      </c>
      <c r="E6937">
        <v>2</v>
      </c>
      <c r="F6937">
        <v>14</v>
      </c>
      <c r="G6937">
        <v>-1</v>
      </c>
      <c r="H6937" s="2">
        <f>H6936+$H$2*(Table1[[#This Row],[debug'[0']]]-H6936)</f>
        <v>2.5418060114179628</v>
      </c>
    </row>
    <row r="6938" spans="1:8" x14ac:dyDescent="0.25">
      <c r="A6938">
        <v>13864</v>
      </c>
      <c r="B6938">
        <v>11</v>
      </c>
      <c r="C6938">
        <v>41</v>
      </c>
      <c r="D6938">
        <v>-5</v>
      </c>
      <c r="E6938">
        <v>2</v>
      </c>
      <c r="F6938">
        <v>14</v>
      </c>
      <c r="G6938">
        <v>-1</v>
      </c>
      <c r="H6938" s="2">
        <f>H6937+$H$2*(Table1[[#This Row],[debug'[0']]]-H6937)</f>
        <v>3.3389720143329633</v>
      </c>
    </row>
    <row r="6939" spans="1:8" x14ac:dyDescent="0.25">
      <c r="A6939">
        <v>13866</v>
      </c>
      <c r="B6939">
        <v>7</v>
      </c>
      <c r="C6939">
        <v>34</v>
      </c>
      <c r="D6939">
        <v>1</v>
      </c>
      <c r="E6939">
        <v>2</v>
      </c>
      <c r="F6939">
        <v>14</v>
      </c>
      <c r="G6939">
        <v>-1</v>
      </c>
      <c r="H6939" s="2">
        <f>H6938+$H$2*(Table1[[#This Row],[debug'[0']]]-H6938)</f>
        <v>3.6840157730637095</v>
      </c>
    </row>
    <row r="6940" spans="1:8" x14ac:dyDescent="0.25">
      <c r="A6940">
        <v>13868</v>
      </c>
      <c r="B6940">
        <v>6</v>
      </c>
      <c r="C6940">
        <v>26</v>
      </c>
      <c r="D6940">
        <v>8</v>
      </c>
      <c r="E6940">
        <v>2</v>
      </c>
      <c r="F6940">
        <v>14</v>
      </c>
      <c r="G6940">
        <v>-1</v>
      </c>
      <c r="H6940" s="2">
        <f>H6939+$H$2*(Table1[[#This Row],[debug'[0']]]-H6939)</f>
        <v>3.902292144058896</v>
      </c>
    </row>
    <row r="6941" spans="1:8" x14ac:dyDescent="0.25">
      <c r="A6941">
        <v>13870</v>
      </c>
      <c r="B6941">
        <v>0</v>
      </c>
      <c r="C6941">
        <v>3</v>
      </c>
      <c r="D6941">
        <v>19</v>
      </c>
      <c r="E6941">
        <v>2</v>
      </c>
      <c r="F6941">
        <v>13</v>
      </c>
      <c r="G6941">
        <v>-1</v>
      </c>
      <c r="H6941" s="2">
        <f>H6940+$H$2*(Table1[[#This Row],[debug'[0']]]-H6940)</f>
        <v>3.5345097741007985</v>
      </c>
    </row>
    <row r="6942" spans="1:8" x14ac:dyDescent="0.25">
      <c r="A6942">
        <v>13872</v>
      </c>
      <c r="B6942">
        <v>-1</v>
      </c>
      <c r="C6942">
        <v>-4</v>
      </c>
      <c r="D6942">
        <v>20</v>
      </c>
      <c r="E6942">
        <v>2</v>
      </c>
      <c r="F6942">
        <v>13</v>
      </c>
      <c r="G6942">
        <v>-1</v>
      </c>
      <c r="H6942" s="2">
        <f>H6941+$H$2*(Table1[[#This Row],[debug'[0']]]-H6941)</f>
        <v>3.1071422962824129</v>
      </c>
    </row>
    <row r="6943" spans="1:8" x14ac:dyDescent="0.25">
      <c r="A6943">
        <v>13874</v>
      </c>
      <c r="B6943">
        <v>-1</v>
      </c>
      <c r="C6943">
        <v>-7</v>
      </c>
      <c r="D6943">
        <v>20</v>
      </c>
      <c r="E6943">
        <v>2</v>
      </c>
      <c r="F6943">
        <v>14</v>
      </c>
      <c r="G6943">
        <v>-1</v>
      </c>
      <c r="H6943" s="2">
        <f>H6942+$H$2*(Table1[[#This Row],[debug'[0']]]-H6942)</f>
        <v>2.7200532543249505</v>
      </c>
    </row>
    <row r="6944" spans="1:8" x14ac:dyDescent="0.25">
      <c r="A6944">
        <v>13876</v>
      </c>
      <c r="B6944">
        <v>-3</v>
      </c>
      <c r="C6944">
        <v>-11</v>
      </c>
      <c r="D6944">
        <v>17</v>
      </c>
      <c r="E6944">
        <v>2</v>
      </c>
      <c r="F6944">
        <v>15</v>
      </c>
      <c r="G6944">
        <v>-1</v>
      </c>
      <c r="H6944" s="2">
        <f>H6943+$H$2*(Table1[[#This Row],[debug'[0']]]-H6943)</f>
        <v>2.1809509358670609</v>
      </c>
    </row>
    <row r="6945" spans="1:8" x14ac:dyDescent="0.25">
      <c r="A6945">
        <v>13878</v>
      </c>
      <c r="B6945">
        <v>-2</v>
      </c>
      <c r="C6945">
        <v>-11</v>
      </c>
      <c r="D6945">
        <v>13</v>
      </c>
      <c r="E6945">
        <v>2</v>
      </c>
      <c r="F6945">
        <v>15</v>
      </c>
      <c r="G6945">
        <v>-1</v>
      </c>
      <c r="H6945" s="2">
        <f>H6944+$H$2*(Table1[[#This Row],[debug'[0']]]-H6944)</f>
        <v>1.786905593512881</v>
      </c>
    </row>
    <row r="6946" spans="1:8" x14ac:dyDescent="0.25">
      <c r="A6946">
        <v>13880</v>
      </c>
      <c r="B6946">
        <v>-1</v>
      </c>
      <c r="C6946">
        <v>-8</v>
      </c>
      <c r="D6946">
        <v>9</v>
      </c>
      <c r="E6946">
        <v>2</v>
      </c>
      <c r="F6946">
        <v>15</v>
      </c>
      <c r="G6946">
        <v>-1</v>
      </c>
      <c r="H6946" s="2">
        <f>H6945+$H$2*(Table1[[#This Row],[debug'[0']]]-H6945)</f>
        <v>1.5242459293480299</v>
      </c>
    </row>
    <row r="6947" spans="1:8" x14ac:dyDescent="0.25">
      <c r="A6947">
        <v>13882</v>
      </c>
      <c r="B6947">
        <v>0</v>
      </c>
      <c r="C6947">
        <v>-6</v>
      </c>
      <c r="D6947">
        <v>6</v>
      </c>
      <c r="E6947">
        <v>2</v>
      </c>
      <c r="F6947">
        <v>14</v>
      </c>
      <c r="G6947">
        <v>-1</v>
      </c>
      <c r="H6947" s="2">
        <f>H6946+$H$2*(Table1[[#This Row],[debug'[0']]]-H6946)</f>
        <v>1.3805891349309125</v>
      </c>
    </row>
    <row r="6948" spans="1:8" x14ac:dyDescent="0.25">
      <c r="A6948">
        <v>13884</v>
      </c>
      <c r="B6948">
        <v>2</v>
      </c>
      <c r="C6948">
        <v>5</v>
      </c>
      <c r="D6948">
        <v>-3</v>
      </c>
      <c r="E6948">
        <v>2</v>
      </c>
      <c r="F6948">
        <v>14</v>
      </c>
      <c r="G6948">
        <v>-1</v>
      </c>
      <c r="H6948" s="2">
        <f>H6947+$H$2*(Table1[[#This Row],[debug'[0']]]-H6947)</f>
        <v>1.4389672336285548</v>
      </c>
    </row>
    <row r="6949" spans="1:8" x14ac:dyDescent="0.25">
      <c r="A6949">
        <v>13886</v>
      </c>
      <c r="B6949">
        <v>3</v>
      </c>
      <c r="C6949">
        <v>15</v>
      </c>
      <c r="D6949">
        <v>-8</v>
      </c>
      <c r="E6949">
        <v>2</v>
      </c>
      <c r="F6949">
        <v>14</v>
      </c>
      <c r="G6949">
        <v>0</v>
      </c>
      <c r="H6949" s="2">
        <f>H6948+$H$2*(Table1[[#This Row],[debug'[0']]]-H6948)</f>
        <v>1.5860911057539193</v>
      </c>
    </row>
    <row r="6950" spans="1:8" x14ac:dyDescent="0.25">
      <c r="A6950">
        <v>13888</v>
      </c>
      <c r="B6950">
        <v>3</v>
      </c>
      <c r="C6950">
        <v>26</v>
      </c>
      <c r="D6950">
        <v>-13</v>
      </c>
      <c r="E6950">
        <v>2</v>
      </c>
      <c r="F6950">
        <v>15</v>
      </c>
      <c r="G6950">
        <v>0</v>
      </c>
      <c r="H6950" s="2">
        <f>H6949+$H$2*(Table1[[#This Row],[debug'[0']]]-H6949)</f>
        <v>1.719348879604182</v>
      </c>
    </row>
    <row r="6951" spans="1:8" x14ac:dyDescent="0.25">
      <c r="A6951">
        <v>13890</v>
      </c>
      <c r="B6951">
        <v>6</v>
      </c>
      <c r="C6951">
        <v>35</v>
      </c>
      <c r="D6951">
        <v>-16</v>
      </c>
      <c r="E6951">
        <v>2</v>
      </c>
      <c r="F6951">
        <v>15</v>
      </c>
      <c r="G6951">
        <v>0</v>
      </c>
      <c r="H6951" s="2">
        <f>H6950+$H$2*(Table1[[#This Row],[debug'[0']]]-H6950)</f>
        <v>2.1227907429766746</v>
      </c>
    </row>
    <row r="6952" spans="1:8" x14ac:dyDescent="0.25">
      <c r="A6952">
        <v>13892</v>
      </c>
      <c r="B6952">
        <v>7</v>
      </c>
      <c r="C6952">
        <v>43</v>
      </c>
      <c r="D6952">
        <v>-17</v>
      </c>
      <c r="E6952">
        <v>3</v>
      </c>
      <c r="F6952">
        <v>15</v>
      </c>
      <c r="G6952">
        <v>0</v>
      </c>
      <c r="H6952" s="2">
        <f>H6951+$H$2*(Table1[[#This Row],[debug'[0']]]-H6951)</f>
        <v>2.5824568861332131</v>
      </c>
    </row>
    <row r="6953" spans="1:8" x14ac:dyDescent="0.25">
      <c r="A6953">
        <v>13894</v>
      </c>
      <c r="B6953">
        <v>10</v>
      </c>
      <c r="C6953">
        <v>47</v>
      </c>
      <c r="D6953">
        <v>-15</v>
      </c>
      <c r="E6953">
        <v>3</v>
      </c>
      <c r="F6953">
        <v>15</v>
      </c>
      <c r="G6953">
        <v>0</v>
      </c>
      <c r="H6953" s="2">
        <f>H6952+$H$2*(Table1[[#This Row],[debug'[0']]]-H6952)</f>
        <v>3.2815438547594966</v>
      </c>
    </row>
    <row r="6954" spans="1:8" x14ac:dyDescent="0.25">
      <c r="A6954">
        <v>13896</v>
      </c>
      <c r="B6954">
        <v>9</v>
      </c>
      <c r="C6954">
        <v>50</v>
      </c>
      <c r="D6954">
        <v>-11</v>
      </c>
      <c r="E6954">
        <v>3</v>
      </c>
      <c r="F6954">
        <v>15</v>
      </c>
      <c r="G6954">
        <v>0</v>
      </c>
      <c r="H6954" s="2">
        <f>H6953+$H$2*(Table1[[#This Row],[debug'[0']]]-H6953)</f>
        <v>3.8204956492323858</v>
      </c>
    </row>
    <row r="6955" spans="1:8" x14ac:dyDescent="0.25">
      <c r="A6955">
        <v>13898</v>
      </c>
      <c r="B6955">
        <v>7</v>
      </c>
      <c r="C6955">
        <v>48</v>
      </c>
      <c r="D6955">
        <v>-8</v>
      </c>
      <c r="E6955">
        <v>3</v>
      </c>
      <c r="F6955">
        <v>16</v>
      </c>
      <c r="G6955">
        <v>0</v>
      </c>
      <c r="H6955" s="2">
        <f>H6954+$H$2*(Table1[[#This Row],[debug'[0']]]-H6954)</f>
        <v>4.120156874545235</v>
      </c>
    </row>
    <row r="6956" spans="1:8" x14ac:dyDescent="0.25">
      <c r="A6956">
        <v>13900</v>
      </c>
      <c r="B6956">
        <v>4</v>
      </c>
      <c r="C6956">
        <v>44</v>
      </c>
      <c r="D6956">
        <v>-3</v>
      </c>
      <c r="E6956">
        <v>3</v>
      </c>
      <c r="F6956">
        <v>16</v>
      </c>
      <c r="G6956">
        <v>0</v>
      </c>
      <c r="H6956" s="2">
        <f>H6955+$H$2*(Table1[[#This Row],[debug'[0']]]-H6955)</f>
        <v>4.1088323559147462</v>
      </c>
    </row>
    <row r="6957" spans="1:8" x14ac:dyDescent="0.25">
      <c r="A6957">
        <v>13902</v>
      </c>
      <c r="B6957">
        <v>-2</v>
      </c>
      <c r="C6957">
        <v>27</v>
      </c>
      <c r="D6957">
        <v>9</v>
      </c>
      <c r="E6957">
        <v>2</v>
      </c>
      <c r="F6957">
        <v>16</v>
      </c>
      <c r="G6957">
        <v>1</v>
      </c>
      <c r="H6957" s="2">
        <f>H6956+$H$2*(Table1[[#This Row],[debug'[0']]]-H6956)</f>
        <v>3.5330884703741443</v>
      </c>
    </row>
    <row r="6958" spans="1:8" x14ac:dyDescent="0.25">
      <c r="A6958">
        <v>13904</v>
      </c>
      <c r="B6958">
        <v>-2</v>
      </c>
      <c r="C6958">
        <v>15</v>
      </c>
      <c r="D6958">
        <v>13</v>
      </c>
      <c r="E6958">
        <v>3</v>
      </c>
      <c r="F6958">
        <v>16</v>
      </c>
      <c r="G6958">
        <v>1</v>
      </c>
      <c r="H6958" s="2">
        <f>H6957+$H$2*(Table1[[#This Row],[debug'[0']]]-H6957)</f>
        <v>3.0116071676684504</v>
      </c>
    </row>
    <row r="6959" spans="1:8" x14ac:dyDescent="0.25">
      <c r="A6959">
        <v>13906</v>
      </c>
      <c r="B6959">
        <v>-4</v>
      </c>
      <c r="C6959">
        <v>5</v>
      </c>
      <c r="D6959">
        <v>16</v>
      </c>
      <c r="E6959">
        <v>3</v>
      </c>
      <c r="F6959">
        <v>16</v>
      </c>
      <c r="G6959">
        <v>1</v>
      </c>
      <c r="H6959" s="2">
        <f>H6958+$H$2*(Table1[[#This Row],[debug'[0']]]-H6958)</f>
        <v>2.3507787606343085</v>
      </c>
    </row>
    <row r="6960" spans="1:8" x14ac:dyDescent="0.25">
      <c r="A6960">
        <v>13908</v>
      </c>
      <c r="B6960">
        <v>-2</v>
      </c>
      <c r="C6960">
        <v>-10</v>
      </c>
      <c r="D6960">
        <v>18</v>
      </c>
      <c r="E6960">
        <v>3</v>
      </c>
      <c r="F6960">
        <v>16</v>
      </c>
      <c r="G6960">
        <v>1</v>
      </c>
      <c r="H6960" s="2">
        <f>H6959+$H$2*(Table1[[#This Row],[debug'[0']]]-H6959)</f>
        <v>1.940727522880211</v>
      </c>
    </row>
    <row r="6961" spans="1:8" x14ac:dyDescent="0.25">
      <c r="A6961">
        <v>13910</v>
      </c>
      <c r="B6961">
        <v>0</v>
      </c>
      <c r="C6961">
        <v>-12</v>
      </c>
      <c r="D6961">
        <v>17</v>
      </c>
      <c r="E6961">
        <v>3</v>
      </c>
      <c r="F6961">
        <v>17</v>
      </c>
      <c r="G6961">
        <v>1</v>
      </c>
      <c r="H6961" s="2">
        <f>H6960+$H$2*(Table1[[#This Row],[debug'[0']]]-H6960)</f>
        <v>1.7578182630252113</v>
      </c>
    </row>
    <row r="6962" spans="1:8" x14ac:dyDescent="0.25">
      <c r="A6962">
        <v>13912</v>
      </c>
      <c r="B6962">
        <v>1</v>
      </c>
      <c r="C6962">
        <v>-13</v>
      </c>
      <c r="D6962">
        <v>14</v>
      </c>
      <c r="E6962">
        <v>3</v>
      </c>
      <c r="F6962">
        <v>18</v>
      </c>
      <c r="G6962">
        <v>1</v>
      </c>
      <c r="H6962" s="2">
        <f>H6961+$H$2*(Table1[[#This Row],[debug'[0']]]-H6961)</f>
        <v>1.6863955743889258</v>
      </c>
    </row>
    <row r="6963" spans="1:8" x14ac:dyDescent="0.25">
      <c r="A6963">
        <v>13914</v>
      </c>
      <c r="B6963">
        <v>3</v>
      </c>
      <c r="C6963">
        <v>-11</v>
      </c>
      <c r="D6963">
        <v>10</v>
      </c>
      <c r="E6963">
        <v>3</v>
      </c>
      <c r="F6963">
        <v>18</v>
      </c>
      <c r="G6963">
        <v>1</v>
      </c>
      <c r="H6963" s="2">
        <f>H6962+$H$2*(Table1[[#This Row],[debug'[0']]]-H6962)</f>
        <v>1.8101998747856096</v>
      </c>
    </row>
    <row r="6964" spans="1:8" x14ac:dyDescent="0.25">
      <c r="A6964">
        <v>13916</v>
      </c>
      <c r="B6964">
        <v>5</v>
      </c>
      <c r="C6964">
        <v>-6</v>
      </c>
      <c r="D6964">
        <v>4</v>
      </c>
      <c r="E6964">
        <v>3</v>
      </c>
      <c r="F6964">
        <v>18</v>
      </c>
      <c r="G6964">
        <v>1</v>
      </c>
      <c r="H6964" s="2">
        <f>H6963+$H$2*(Table1[[#This Row],[debug'[0']]]-H6963)</f>
        <v>2.1108314539794097</v>
      </c>
    </row>
    <row r="6965" spans="1:8" x14ac:dyDescent="0.25">
      <c r="A6965">
        <v>13918</v>
      </c>
      <c r="B6965">
        <v>5</v>
      </c>
      <c r="C6965">
        <v>3</v>
      </c>
      <c r="D6965">
        <v>-2</v>
      </c>
      <c r="E6965">
        <v>3</v>
      </c>
      <c r="F6965">
        <v>18</v>
      </c>
      <c r="G6965">
        <v>1</v>
      </c>
      <c r="H6965" s="2">
        <f>H6964+$H$2*(Table1[[#This Row],[debug'[0']]]-H6964)</f>
        <v>2.3831291743542393</v>
      </c>
    </row>
    <row r="6966" spans="1:8" x14ac:dyDescent="0.25">
      <c r="A6966">
        <v>13920</v>
      </c>
      <c r="B6966">
        <v>6</v>
      </c>
      <c r="C6966">
        <v>12</v>
      </c>
      <c r="D6966">
        <v>-7</v>
      </c>
      <c r="E6966">
        <v>3</v>
      </c>
      <c r="F6966">
        <v>17</v>
      </c>
      <c r="G6966">
        <v>1</v>
      </c>
      <c r="H6966" s="2">
        <f>H6965+$H$2*(Table1[[#This Row],[debug'[0']]]-H6965)</f>
        <v>2.7240112187991983</v>
      </c>
    </row>
    <row r="6967" spans="1:8" x14ac:dyDescent="0.25">
      <c r="A6967">
        <v>13922</v>
      </c>
      <c r="B6967">
        <v>5</v>
      </c>
      <c r="C6967">
        <v>23</v>
      </c>
      <c r="D6967">
        <v>-11</v>
      </c>
      <c r="E6967">
        <v>3</v>
      </c>
      <c r="F6967">
        <v>17</v>
      </c>
      <c r="G6967">
        <v>1</v>
      </c>
      <c r="H6967" s="2">
        <f>H6966+$H$2*(Table1[[#This Row],[debug'[0']]]-H6966)</f>
        <v>2.9385181078393949</v>
      </c>
    </row>
    <row r="6968" spans="1:8" x14ac:dyDescent="0.25">
      <c r="A6968">
        <v>13924</v>
      </c>
      <c r="B6968">
        <v>6</v>
      </c>
      <c r="C6968">
        <v>34</v>
      </c>
      <c r="D6968">
        <v>-15</v>
      </c>
      <c r="E6968">
        <v>3</v>
      </c>
      <c r="F6968">
        <v>18</v>
      </c>
      <c r="G6968">
        <v>1</v>
      </c>
      <c r="H6968" s="2">
        <f>H6967+$H$2*(Table1[[#This Row],[debug'[0']]]-H6967)</f>
        <v>3.2270559784846928</v>
      </c>
    </row>
    <row r="6969" spans="1:8" x14ac:dyDescent="0.25">
      <c r="A6969">
        <v>13926</v>
      </c>
      <c r="B6969">
        <v>7</v>
      </c>
      <c r="C6969">
        <v>42</v>
      </c>
      <c r="D6969">
        <v>-17</v>
      </c>
      <c r="E6969">
        <v>3</v>
      </c>
      <c r="F6969">
        <v>18</v>
      </c>
      <c r="G6969">
        <v>1</v>
      </c>
      <c r="H6969" s="2">
        <f>H6968+$H$2*(Table1[[#This Row],[debug'[0']]]-H6968)</f>
        <v>3.5826475750966336</v>
      </c>
    </row>
    <row r="6970" spans="1:8" x14ac:dyDescent="0.25">
      <c r="A6970">
        <v>13928</v>
      </c>
      <c r="B6970">
        <v>7</v>
      </c>
      <c r="C6970">
        <v>49</v>
      </c>
      <c r="D6970">
        <v>-17</v>
      </c>
      <c r="E6970">
        <v>3</v>
      </c>
      <c r="F6970">
        <v>18</v>
      </c>
      <c r="G6970">
        <v>1</v>
      </c>
      <c r="H6970" s="2">
        <f>H6969+$H$2*(Table1[[#This Row],[debug'[0']]]-H6969)</f>
        <v>3.9047254532807441</v>
      </c>
    </row>
    <row r="6971" spans="1:8" x14ac:dyDescent="0.25">
      <c r="A6971">
        <v>13930</v>
      </c>
      <c r="B6971">
        <v>5</v>
      </c>
      <c r="C6971">
        <v>53</v>
      </c>
      <c r="D6971">
        <v>-14</v>
      </c>
      <c r="E6971">
        <v>3</v>
      </c>
      <c r="F6971">
        <v>18</v>
      </c>
      <c r="G6971">
        <v>1</v>
      </c>
      <c r="H6971" s="2">
        <f>H6970+$H$2*(Table1[[#This Row],[debug'[0']]]-H6970)</f>
        <v>4.0079526473698568</v>
      </c>
    </row>
    <row r="6972" spans="1:8" x14ac:dyDescent="0.25">
      <c r="A6972">
        <v>13932</v>
      </c>
      <c r="B6972">
        <v>3</v>
      </c>
      <c r="C6972">
        <v>52</v>
      </c>
      <c r="D6972">
        <v>-11</v>
      </c>
      <c r="E6972">
        <v>3</v>
      </c>
      <c r="F6972">
        <v>18</v>
      </c>
      <c r="G6972">
        <v>0</v>
      </c>
      <c r="H6972" s="2">
        <f>H6971+$H$2*(Table1[[#This Row],[debug'[0']]]-H6971)</f>
        <v>3.9129553484055508</v>
      </c>
    </row>
    <row r="6973" spans="1:8" x14ac:dyDescent="0.25">
      <c r="A6973">
        <v>13934</v>
      </c>
      <c r="B6973">
        <v>-1</v>
      </c>
      <c r="C6973">
        <v>46</v>
      </c>
      <c r="D6973">
        <v>-7</v>
      </c>
      <c r="E6973">
        <v>3</v>
      </c>
      <c r="F6973">
        <v>18</v>
      </c>
      <c r="G6973">
        <v>0</v>
      </c>
      <c r="H6973" s="2">
        <f>H6972+$H$2*(Table1[[#This Row],[debug'[0']]]-H6972)</f>
        <v>3.4499202155065838</v>
      </c>
    </row>
    <row r="6974" spans="1:8" x14ac:dyDescent="0.25">
      <c r="A6974">
        <v>13936</v>
      </c>
      <c r="B6974">
        <v>-3</v>
      </c>
      <c r="C6974">
        <v>39</v>
      </c>
      <c r="D6974">
        <v>-1</v>
      </c>
      <c r="E6974">
        <v>3</v>
      </c>
      <c r="F6974">
        <v>18</v>
      </c>
      <c r="G6974">
        <v>0</v>
      </c>
      <c r="H6974" s="2">
        <f>H6973+$H$2*(Table1[[#This Row],[debug'[0']]]-H6973)</f>
        <v>2.8420295565483107</v>
      </c>
    </row>
    <row r="6975" spans="1:8" x14ac:dyDescent="0.25">
      <c r="A6975">
        <v>13938</v>
      </c>
      <c r="B6975">
        <v>-4</v>
      </c>
      <c r="C6975">
        <v>19</v>
      </c>
      <c r="D6975">
        <v>11</v>
      </c>
      <c r="E6975">
        <v>3</v>
      </c>
      <c r="F6975">
        <v>18</v>
      </c>
      <c r="G6975">
        <v>0</v>
      </c>
      <c r="H6975" s="2">
        <f>H6974+$H$2*(Table1[[#This Row],[debug'[0']]]-H6974)</f>
        <v>2.1971834628334186</v>
      </c>
    </row>
    <row r="6976" spans="1:8" x14ac:dyDescent="0.25">
      <c r="A6976">
        <v>13940</v>
      </c>
      <c r="B6976">
        <v>-5</v>
      </c>
      <c r="C6976">
        <v>9</v>
      </c>
      <c r="D6976">
        <v>14</v>
      </c>
      <c r="E6976">
        <v>3</v>
      </c>
      <c r="F6976">
        <v>18</v>
      </c>
      <c r="G6976">
        <v>0</v>
      </c>
      <c r="H6976" s="2">
        <f>H6975+$H$2*(Table1[[#This Row],[debug'[0']]]-H6975)</f>
        <v>1.5188649020321563</v>
      </c>
    </row>
    <row r="6977" spans="1:8" x14ac:dyDescent="0.25">
      <c r="A6977">
        <v>13942</v>
      </c>
      <c r="B6977">
        <v>-4</v>
      </c>
      <c r="C6977">
        <v>0</v>
      </c>
      <c r="D6977">
        <v>16</v>
      </c>
      <c r="E6977">
        <v>3</v>
      </c>
      <c r="F6977">
        <v>18</v>
      </c>
      <c r="G6977">
        <v>0</v>
      </c>
      <c r="H6977" s="2">
        <f>H6976+$H$2*(Table1[[#This Row],[debug'[0']]]-H6976)</f>
        <v>0.99872413906079305</v>
      </c>
    </row>
    <row r="6978" spans="1:8" x14ac:dyDescent="0.25">
      <c r="A6978">
        <v>13944</v>
      </c>
      <c r="B6978">
        <v>0</v>
      </c>
      <c r="C6978">
        <v>-13</v>
      </c>
      <c r="D6978">
        <v>17</v>
      </c>
      <c r="E6978">
        <v>3</v>
      </c>
      <c r="F6978">
        <v>19</v>
      </c>
      <c r="G6978">
        <v>0</v>
      </c>
      <c r="H6978" s="2">
        <f>H6977+$H$2*(Table1[[#This Row],[debug'[0']]]-H6977)</f>
        <v>0.90459660651370766</v>
      </c>
    </row>
    <row r="6979" spans="1:8" x14ac:dyDescent="0.25">
      <c r="A6979">
        <v>13946</v>
      </c>
      <c r="B6979">
        <v>1</v>
      </c>
      <c r="C6979">
        <v>-14</v>
      </c>
      <c r="D6979">
        <v>15</v>
      </c>
      <c r="E6979">
        <v>3</v>
      </c>
      <c r="F6979">
        <v>19</v>
      </c>
      <c r="G6979">
        <v>0</v>
      </c>
      <c r="H6979" s="2">
        <f>H6978+$H$2*(Table1[[#This Row],[debug'[0']]]-H6978)</f>
        <v>0.91358816451682978</v>
      </c>
    </row>
    <row r="6980" spans="1:8" x14ac:dyDescent="0.25">
      <c r="A6980">
        <v>13948</v>
      </c>
      <c r="B6980">
        <v>5</v>
      </c>
      <c r="C6980">
        <v>-12</v>
      </c>
      <c r="D6980">
        <v>12</v>
      </c>
      <c r="E6980">
        <v>3</v>
      </c>
      <c r="F6980">
        <v>19</v>
      </c>
      <c r="G6980">
        <v>0</v>
      </c>
      <c r="H6980" s="2">
        <f>H6979+$H$2*(Table1[[#This Row],[debug'[0']]]-H6979)</f>
        <v>1.298723406573719</v>
      </c>
    </row>
    <row r="6981" spans="1:8" x14ac:dyDescent="0.25">
      <c r="A6981">
        <v>13950</v>
      </c>
      <c r="B6981">
        <v>7</v>
      </c>
      <c r="C6981">
        <v>-7</v>
      </c>
      <c r="D6981">
        <v>7</v>
      </c>
      <c r="E6981">
        <v>3</v>
      </c>
      <c r="F6981">
        <v>19</v>
      </c>
      <c r="G6981">
        <v>0</v>
      </c>
      <c r="H6981" s="2">
        <f>H6980+$H$2*(Table1[[#This Row],[debug'[0']]]-H6980)</f>
        <v>1.8360560664334624</v>
      </c>
    </row>
    <row r="6982" spans="1:8" x14ac:dyDescent="0.25">
      <c r="A6982">
        <v>13952</v>
      </c>
      <c r="B6982">
        <v>9</v>
      </c>
      <c r="C6982">
        <v>0</v>
      </c>
      <c r="D6982">
        <v>1</v>
      </c>
      <c r="E6982">
        <v>2</v>
      </c>
      <c r="F6982">
        <v>19</v>
      </c>
      <c r="G6982">
        <v>0</v>
      </c>
      <c r="H6982" s="2">
        <f>H6981+$H$2*(Table1[[#This Row],[debug'[0']]]-H6981)</f>
        <v>2.5112418754061165</v>
      </c>
    </row>
    <row r="6983" spans="1:8" x14ac:dyDescent="0.25">
      <c r="A6983">
        <v>13954</v>
      </c>
      <c r="B6983">
        <v>9</v>
      </c>
      <c r="C6983">
        <v>10</v>
      </c>
      <c r="D6983">
        <v>-4</v>
      </c>
      <c r="E6983">
        <v>2</v>
      </c>
      <c r="F6983">
        <v>19</v>
      </c>
      <c r="G6983">
        <v>0</v>
      </c>
      <c r="H6983" s="2">
        <f>H6982+$H$2*(Table1[[#This Row],[debug'[0']]]-H6982)</f>
        <v>3.1227929210604732</v>
      </c>
    </row>
    <row r="6984" spans="1:8" x14ac:dyDescent="0.25">
      <c r="A6984">
        <v>13956</v>
      </c>
      <c r="B6984">
        <v>7</v>
      </c>
      <c r="C6984">
        <v>20</v>
      </c>
      <c r="D6984">
        <v>-8</v>
      </c>
      <c r="E6984">
        <v>2</v>
      </c>
      <c r="F6984">
        <v>19</v>
      </c>
      <c r="G6984">
        <v>0</v>
      </c>
      <c r="H6984" s="2">
        <f>H6983+$H$2*(Table1[[#This Row],[debug'[0']]]-H6983)</f>
        <v>3.4882110793297558</v>
      </c>
    </row>
    <row r="6985" spans="1:8" x14ac:dyDescent="0.25">
      <c r="A6985">
        <v>13958</v>
      </c>
      <c r="B6985">
        <v>8</v>
      </c>
      <c r="C6985">
        <v>30</v>
      </c>
      <c r="D6985">
        <v>-11</v>
      </c>
      <c r="E6985">
        <v>2</v>
      </c>
      <c r="F6985">
        <v>19</v>
      </c>
      <c r="G6985">
        <v>0</v>
      </c>
      <c r="H6985" s="2">
        <f>H6984+$H$2*(Table1[[#This Row],[debug'[0']]]-H6984)</f>
        <v>3.9134371671615198</v>
      </c>
    </row>
    <row r="6986" spans="1:8" x14ac:dyDescent="0.25">
      <c r="A6986">
        <v>13960</v>
      </c>
      <c r="B6986">
        <v>7</v>
      </c>
      <c r="C6986">
        <v>40</v>
      </c>
      <c r="D6986">
        <v>-14</v>
      </c>
      <c r="E6986">
        <v>2</v>
      </c>
      <c r="F6986">
        <v>19</v>
      </c>
      <c r="G6986">
        <v>0</v>
      </c>
      <c r="H6986" s="2">
        <f>H6985+$H$2*(Table1[[#This Row],[debug'[0']]]-H6985)</f>
        <v>4.20433886077618</v>
      </c>
    </row>
    <row r="6987" spans="1:8" x14ac:dyDescent="0.25">
      <c r="A6987">
        <v>13962</v>
      </c>
      <c r="B6987">
        <v>7</v>
      </c>
      <c r="C6987">
        <v>47</v>
      </c>
      <c r="D6987">
        <v>-14</v>
      </c>
      <c r="E6987">
        <v>3</v>
      </c>
      <c r="F6987">
        <v>19</v>
      </c>
      <c r="G6987">
        <v>0</v>
      </c>
      <c r="H6987" s="2">
        <f>H6986+$H$2*(Table1[[#This Row],[debug'[0']]]-H6986)</f>
        <v>4.467823715683541</v>
      </c>
    </row>
    <row r="6988" spans="1:8" x14ac:dyDescent="0.25">
      <c r="A6988">
        <v>13964</v>
      </c>
      <c r="B6988">
        <v>4</v>
      </c>
      <c r="C6988">
        <v>51</v>
      </c>
      <c r="D6988">
        <v>-12</v>
      </c>
      <c r="E6988">
        <v>3</v>
      </c>
      <c r="F6988">
        <v>19</v>
      </c>
      <c r="G6988">
        <v>0</v>
      </c>
      <c r="H6988" s="2">
        <f>H6987+$H$2*(Table1[[#This Row],[debug'[0']]]-H6987)</f>
        <v>4.4237323692325461</v>
      </c>
    </row>
    <row r="6989" spans="1:8" x14ac:dyDescent="0.25">
      <c r="A6989">
        <v>13966</v>
      </c>
      <c r="B6989">
        <v>1</v>
      </c>
      <c r="C6989">
        <v>51</v>
      </c>
      <c r="D6989">
        <v>-10</v>
      </c>
      <c r="E6989">
        <v>2</v>
      </c>
      <c r="F6989">
        <v>19</v>
      </c>
      <c r="G6989">
        <v>0</v>
      </c>
      <c r="H6989" s="2">
        <f>H6988+$H$2*(Table1[[#This Row],[debug'[0']]]-H6988)</f>
        <v>4.1010531954613896</v>
      </c>
    </row>
    <row r="6990" spans="1:8" x14ac:dyDescent="0.25">
      <c r="A6990">
        <v>13968</v>
      </c>
      <c r="B6990">
        <v>-3</v>
      </c>
      <c r="C6990">
        <v>48</v>
      </c>
      <c r="D6990">
        <v>-7</v>
      </c>
      <c r="E6990">
        <v>2</v>
      </c>
      <c r="F6990">
        <v>20</v>
      </c>
      <c r="G6990">
        <v>0</v>
      </c>
      <c r="H6990" s="2">
        <f>H6989+$H$2*(Table1[[#This Row],[debug'[0']]]-H6989)</f>
        <v>3.431794698913035</v>
      </c>
    </row>
    <row r="6991" spans="1:8" x14ac:dyDescent="0.25">
      <c r="A6991">
        <v>13970</v>
      </c>
      <c r="B6991">
        <v>-6</v>
      </c>
      <c r="C6991">
        <v>42</v>
      </c>
      <c r="D6991">
        <v>-2</v>
      </c>
      <c r="E6991">
        <v>2</v>
      </c>
      <c r="F6991">
        <v>20</v>
      </c>
      <c r="G6991">
        <v>0</v>
      </c>
      <c r="H6991" s="2">
        <f>H6990+$H$2*(Table1[[#This Row],[debug'[0']]]-H6990)</f>
        <v>2.5428689908248647</v>
      </c>
    </row>
    <row r="6992" spans="1:8" x14ac:dyDescent="0.25">
      <c r="A6992">
        <v>13972</v>
      </c>
      <c r="B6992">
        <v>-8</v>
      </c>
      <c r="C6992">
        <v>33</v>
      </c>
      <c r="D6992">
        <v>4</v>
      </c>
      <c r="E6992">
        <v>2</v>
      </c>
      <c r="F6992">
        <v>20</v>
      </c>
      <c r="G6992">
        <v>0</v>
      </c>
      <c r="H6992" s="2">
        <f>H6991+$H$2*(Table1[[#This Row],[debug'[0']]]-H6991)</f>
        <v>1.5492269977448139</v>
      </c>
    </row>
    <row r="6993" spans="1:8" x14ac:dyDescent="0.25">
      <c r="A6993">
        <v>13974</v>
      </c>
      <c r="B6993">
        <v>-7</v>
      </c>
      <c r="C6993">
        <v>23</v>
      </c>
      <c r="D6993">
        <v>10</v>
      </c>
      <c r="E6993">
        <v>2</v>
      </c>
      <c r="F6993">
        <v>20</v>
      </c>
      <c r="G6993">
        <v>0</v>
      </c>
      <c r="H6993" s="2">
        <f>H6992+$H$2*(Table1[[#This Row],[debug'[0']]]-H6992)</f>
        <v>0.74348133584521503</v>
      </c>
    </row>
    <row r="6994" spans="1:8" x14ac:dyDescent="0.25">
      <c r="A6994">
        <v>13976</v>
      </c>
      <c r="B6994">
        <v>-5</v>
      </c>
      <c r="C6994">
        <v>2</v>
      </c>
      <c r="D6994">
        <v>16</v>
      </c>
      <c r="E6994">
        <v>2</v>
      </c>
      <c r="F6994">
        <v>19</v>
      </c>
      <c r="G6994">
        <v>0</v>
      </c>
      <c r="H6994" s="2">
        <f>H6993+$H$2*(Table1[[#This Row],[debug'[0']]]-H6993)</f>
        <v>0.20217097272357254</v>
      </c>
    </row>
    <row r="6995" spans="1:8" x14ac:dyDescent="0.25">
      <c r="A6995">
        <v>13978</v>
      </c>
      <c r="B6995">
        <v>-5</v>
      </c>
      <c r="C6995">
        <v>-6</v>
      </c>
      <c r="D6995">
        <v>18</v>
      </c>
      <c r="E6995">
        <v>2</v>
      </c>
      <c r="F6995">
        <v>19</v>
      </c>
      <c r="G6995">
        <v>0</v>
      </c>
      <c r="H6995" s="2">
        <f>H6994+$H$2*(Table1[[#This Row],[debug'[0']]]-H6994)</f>
        <v>-0.28812209059522076</v>
      </c>
    </row>
    <row r="6996" spans="1:8" x14ac:dyDescent="0.25">
      <c r="A6996">
        <v>13980</v>
      </c>
      <c r="B6996">
        <v>-2</v>
      </c>
      <c r="C6996">
        <v>-12</v>
      </c>
      <c r="D6996">
        <v>18</v>
      </c>
      <c r="E6996">
        <v>2</v>
      </c>
      <c r="F6996">
        <v>20</v>
      </c>
      <c r="G6996">
        <v>0</v>
      </c>
      <c r="H6996" s="2">
        <f>H6995+$H$2*(Table1[[#This Row],[debug'[0']]]-H6995)</f>
        <v>-0.44946278251608196</v>
      </c>
    </row>
    <row r="6997" spans="1:8" x14ac:dyDescent="0.25">
      <c r="A6997">
        <v>13982</v>
      </c>
      <c r="B6997">
        <v>5</v>
      </c>
      <c r="C6997">
        <v>-13</v>
      </c>
      <c r="D6997">
        <v>14</v>
      </c>
      <c r="E6997">
        <v>2</v>
      </c>
      <c r="F6997">
        <v>20</v>
      </c>
      <c r="G6997">
        <v>0</v>
      </c>
      <c r="H6997" s="2">
        <f>H6996+$H$2*(Table1[[#This Row],[debug'[0']]]-H6996)</f>
        <v>6.4136984790823415E-2</v>
      </c>
    </row>
    <row r="6998" spans="1:8" x14ac:dyDescent="0.25">
      <c r="A6998">
        <v>13984</v>
      </c>
      <c r="B6998">
        <v>7</v>
      </c>
      <c r="C6998">
        <v>-7</v>
      </c>
      <c r="D6998">
        <v>10</v>
      </c>
      <c r="E6998">
        <v>2</v>
      </c>
      <c r="F6998">
        <v>21</v>
      </c>
      <c r="G6998">
        <v>0</v>
      </c>
      <c r="H6998" s="2">
        <f>H6997+$H$2*(Table1[[#This Row],[debug'[0']]]-H6997)</f>
        <v>0.71782667363741237</v>
      </c>
    </row>
    <row r="6999" spans="1:8" x14ac:dyDescent="0.25">
      <c r="A6999">
        <v>13986</v>
      </c>
      <c r="B6999">
        <v>8</v>
      </c>
      <c r="C6999">
        <v>0</v>
      </c>
      <c r="D6999">
        <v>5</v>
      </c>
      <c r="E6999">
        <v>2</v>
      </c>
      <c r="F6999">
        <v>21</v>
      </c>
      <c r="G6999">
        <v>0</v>
      </c>
      <c r="H6999" s="2">
        <f>H6998+$H$2*(Table1[[#This Row],[debug'[0']]]-H6998)</f>
        <v>1.4041553403654601</v>
      </c>
    </row>
    <row r="7000" spans="1:8" x14ac:dyDescent="0.25">
      <c r="A7000">
        <v>13988</v>
      </c>
      <c r="B7000">
        <v>9</v>
      </c>
      <c r="C7000">
        <v>9</v>
      </c>
      <c r="D7000">
        <v>-1</v>
      </c>
      <c r="E7000">
        <v>2</v>
      </c>
      <c r="F7000">
        <v>21</v>
      </c>
      <c r="G7000">
        <v>0</v>
      </c>
      <c r="H7000" s="2">
        <f>H6999+$H$2*(Table1[[#This Row],[debug'[0']]]-H6999)</f>
        <v>2.1200468337809739</v>
      </c>
    </row>
    <row r="7001" spans="1:8" x14ac:dyDescent="0.25">
      <c r="A7001">
        <v>13990</v>
      </c>
      <c r="B7001">
        <v>8</v>
      </c>
      <c r="C7001">
        <v>18</v>
      </c>
      <c r="D7001">
        <v>-6</v>
      </c>
      <c r="E7001">
        <v>2</v>
      </c>
      <c r="F7001">
        <v>20</v>
      </c>
      <c r="G7001">
        <v>1</v>
      </c>
      <c r="H7001" s="2">
        <f>H7000+$H$2*(Table1[[#This Row],[debug'[0']]]-H7000)</f>
        <v>2.6742193638943461</v>
      </c>
    </row>
    <row r="7002" spans="1:8" x14ac:dyDescent="0.25">
      <c r="A7002">
        <v>13992</v>
      </c>
      <c r="B7002">
        <v>7</v>
      </c>
      <c r="C7002">
        <v>33</v>
      </c>
      <c r="D7002">
        <v>-9</v>
      </c>
      <c r="E7002">
        <v>2</v>
      </c>
      <c r="F7002">
        <v>21</v>
      </c>
      <c r="G7002">
        <v>1</v>
      </c>
      <c r="H7002" s="2">
        <f>H7001+$H$2*(Table1[[#This Row],[debug'[0']]]-H7001)</f>
        <v>3.081914583917261</v>
      </c>
    </row>
    <row r="7003" spans="1:8" x14ac:dyDescent="0.25">
      <c r="A7003">
        <v>13994</v>
      </c>
      <c r="B7003">
        <v>5</v>
      </c>
      <c r="C7003">
        <v>41</v>
      </c>
      <c r="D7003">
        <v>-11</v>
      </c>
      <c r="E7003">
        <v>2</v>
      </c>
      <c r="F7003">
        <v>21</v>
      </c>
      <c r="G7003">
        <v>1</v>
      </c>
      <c r="H7003" s="2">
        <f>H7002+$H$2*(Table1[[#This Row],[debug'[0']]]-H7002)</f>
        <v>3.2626898754809588</v>
      </c>
    </row>
    <row r="7004" spans="1:8" x14ac:dyDescent="0.25">
      <c r="A7004">
        <v>13996</v>
      </c>
      <c r="B7004">
        <v>4</v>
      </c>
      <c r="C7004">
        <v>45</v>
      </c>
      <c r="D7004">
        <v>-13</v>
      </c>
      <c r="E7004">
        <v>2</v>
      </c>
      <c r="F7004">
        <v>20</v>
      </c>
      <c r="G7004">
        <v>1</v>
      </c>
      <c r="H7004" s="2">
        <f>H7003+$H$2*(Table1[[#This Row],[debug'[0']]]-H7003)</f>
        <v>3.3321797175991508</v>
      </c>
    </row>
    <row r="7005" spans="1:8" x14ac:dyDescent="0.25">
      <c r="A7005">
        <v>13998</v>
      </c>
      <c r="B7005">
        <v>-1</v>
      </c>
      <c r="C7005">
        <v>47</v>
      </c>
      <c r="D7005">
        <v>-12</v>
      </c>
      <c r="E7005">
        <v>2</v>
      </c>
      <c r="F7005">
        <v>20</v>
      </c>
      <c r="G7005">
        <v>1</v>
      </c>
      <c r="H7005" s="2">
        <f>H7004+$H$2*(Table1[[#This Row],[debug'[0']]]-H7004)</f>
        <v>2.9238813983539451</v>
      </c>
    </row>
    <row r="7006" spans="1:8" x14ac:dyDescent="0.25">
      <c r="A7006">
        <v>14000</v>
      </c>
      <c r="B7006">
        <v>-4</v>
      </c>
      <c r="C7006">
        <v>46</v>
      </c>
      <c r="D7006">
        <v>-9</v>
      </c>
      <c r="E7006">
        <v>1</v>
      </c>
      <c r="F7006">
        <v>20</v>
      </c>
      <c r="G7006">
        <v>1</v>
      </c>
      <c r="H7006" s="2">
        <f>H7005+$H$2*(Table1[[#This Row],[debug'[0']]]-H7005)</f>
        <v>2.2713209502920719</v>
      </c>
    </row>
    <row r="7007" spans="1:8" x14ac:dyDescent="0.25">
      <c r="A7007">
        <v>14002</v>
      </c>
      <c r="B7007">
        <v>-7</v>
      </c>
      <c r="C7007">
        <v>43</v>
      </c>
      <c r="D7007">
        <v>-5</v>
      </c>
      <c r="E7007">
        <v>1</v>
      </c>
      <c r="F7007">
        <v>20</v>
      </c>
      <c r="G7007">
        <v>1</v>
      </c>
      <c r="H7007" s="2">
        <f>H7006+$H$2*(Table1[[#This Row],[debug'[0']]]-H7006)</f>
        <v>1.3975195366967506</v>
      </c>
    </row>
    <row r="7008" spans="1:8" x14ac:dyDescent="0.25">
      <c r="A7008">
        <v>14004</v>
      </c>
      <c r="B7008">
        <v>-9</v>
      </c>
      <c r="C7008">
        <v>36</v>
      </c>
      <c r="D7008">
        <v>-2</v>
      </c>
      <c r="E7008">
        <v>1</v>
      </c>
      <c r="F7008">
        <v>20</v>
      </c>
      <c r="G7008">
        <v>1</v>
      </c>
      <c r="H7008" s="2">
        <f>H7007+$H$2*(Table1[[#This Row],[debug'[0']]]-H7007)</f>
        <v>0.41757640693546483</v>
      </c>
    </row>
    <row r="7009" spans="1:8" x14ac:dyDescent="0.25">
      <c r="A7009">
        <v>14006</v>
      </c>
      <c r="B7009">
        <v>-9</v>
      </c>
      <c r="C7009">
        <v>29</v>
      </c>
      <c r="D7009">
        <v>2</v>
      </c>
      <c r="E7009">
        <v>1</v>
      </c>
      <c r="F7009">
        <v>21</v>
      </c>
      <c r="G7009">
        <v>1</v>
      </c>
      <c r="H7009" s="2">
        <f>H7008+$H$2*(Table1[[#This Row],[debug'[0']]]-H7008)</f>
        <v>-0.47000925870400567</v>
      </c>
    </row>
    <row r="7010" spans="1:8" x14ac:dyDescent="0.25">
      <c r="A7010">
        <v>14008</v>
      </c>
      <c r="B7010">
        <v>-9</v>
      </c>
      <c r="C7010">
        <v>20</v>
      </c>
      <c r="D7010">
        <v>6</v>
      </c>
      <c r="E7010">
        <v>1</v>
      </c>
      <c r="F7010">
        <v>20</v>
      </c>
      <c r="G7010">
        <v>1</v>
      </c>
      <c r="H7010" s="2">
        <f>H7009+$H$2*(Table1[[#This Row],[debug'[0']]]-H7009)</f>
        <v>-1.2739419461453392</v>
      </c>
    </row>
    <row r="7011" spans="1:8" x14ac:dyDescent="0.25">
      <c r="A7011">
        <v>14010</v>
      </c>
      <c r="B7011">
        <v>-8</v>
      </c>
      <c r="C7011">
        <v>10</v>
      </c>
      <c r="D7011">
        <v>10</v>
      </c>
      <c r="E7011">
        <v>1</v>
      </c>
      <c r="F7011">
        <v>20</v>
      </c>
      <c r="G7011">
        <v>1</v>
      </c>
      <c r="H7011" s="2">
        <f>H7010+$H$2*(Table1[[#This Row],[debug'[0']]]-H7010)</f>
        <v>-1.9078579832335871</v>
      </c>
    </row>
    <row r="7012" spans="1:8" x14ac:dyDescent="0.25">
      <c r="A7012">
        <v>14012</v>
      </c>
      <c r="B7012">
        <v>-7</v>
      </c>
      <c r="C7012">
        <v>2</v>
      </c>
      <c r="D7012">
        <v>13</v>
      </c>
      <c r="E7012">
        <v>1</v>
      </c>
      <c r="F7012">
        <v>20</v>
      </c>
      <c r="G7012">
        <v>1</v>
      </c>
      <c r="H7012" s="2">
        <f>H7011+$H$2*(Table1[[#This Row],[debug'[0']]]-H7011)</f>
        <v>-2.3877810617608652</v>
      </c>
    </row>
    <row r="7013" spans="1:8" x14ac:dyDescent="0.25">
      <c r="A7013">
        <v>14014</v>
      </c>
      <c r="B7013">
        <v>-4</v>
      </c>
      <c r="C7013">
        <v>-5</v>
      </c>
      <c r="D7013">
        <v>14</v>
      </c>
      <c r="E7013">
        <v>0</v>
      </c>
      <c r="F7013">
        <v>20</v>
      </c>
      <c r="G7013">
        <v>1</v>
      </c>
      <c r="H7013" s="2">
        <f>H7012+$H$2*(Table1[[#This Row],[debug'[0']]]-H7012)</f>
        <v>-2.5397291169313774</v>
      </c>
    </row>
    <row r="7014" spans="1:8" x14ac:dyDescent="0.25">
      <c r="A7014">
        <v>14016</v>
      </c>
      <c r="B7014">
        <v>-2</v>
      </c>
      <c r="C7014">
        <v>-9</v>
      </c>
      <c r="D7014">
        <v>14</v>
      </c>
      <c r="E7014">
        <v>0</v>
      </c>
      <c r="F7014">
        <v>20</v>
      </c>
      <c r="G7014">
        <v>1</v>
      </c>
      <c r="H7014" s="2">
        <f>H7013+$H$2*(Table1[[#This Row],[debug'[0']]]-H7013)</f>
        <v>-2.4888608460709736</v>
      </c>
    </row>
    <row r="7015" spans="1:8" x14ac:dyDescent="0.25">
      <c r="A7015">
        <v>14018</v>
      </c>
      <c r="B7015">
        <v>1</v>
      </c>
      <c r="C7015">
        <v>-11</v>
      </c>
      <c r="D7015">
        <v>13</v>
      </c>
      <c r="E7015">
        <v>0</v>
      </c>
      <c r="F7015">
        <v>20</v>
      </c>
      <c r="G7015">
        <v>1</v>
      </c>
      <c r="H7015" s="2">
        <f>H7014+$H$2*(Table1[[#This Row],[debug'[0']]]-H7014)</f>
        <v>-2.1600434579685643</v>
      </c>
    </row>
    <row r="7016" spans="1:8" x14ac:dyDescent="0.25">
      <c r="A7016">
        <v>14020</v>
      </c>
      <c r="B7016">
        <v>9</v>
      </c>
      <c r="C7016">
        <v>-4</v>
      </c>
      <c r="D7016">
        <v>8</v>
      </c>
      <c r="E7016">
        <v>0</v>
      </c>
      <c r="F7016">
        <v>20</v>
      </c>
      <c r="G7016">
        <v>1</v>
      </c>
      <c r="H7016" s="2">
        <f>H7015+$H$2*(Table1[[#This Row],[debug'[0']]]-H7015)</f>
        <v>-1.1082341417296582</v>
      </c>
    </row>
    <row r="7017" spans="1:8" x14ac:dyDescent="0.25">
      <c r="A7017">
        <v>14022</v>
      </c>
      <c r="B7017">
        <v>12</v>
      </c>
      <c r="C7017">
        <v>4</v>
      </c>
      <c r="D7017">
        <v>5</v>
      </c>
      <c r="E7017">
        <v>0</v>
      </c>
      <c r="F7017">
        <v>20</v>
      </c>
      <c r="G7017">
        <v>1</v>
      </c>
      <c r="H7017" s="2">
        <f>H7016+$H$2*(Table1[[#This Row],[debug'[0']]]-H7016)</f>
        <v>0.12718782070612589</v>
      </c>
    </row>
    <row r="7018" spans="1:8" x14ac:dyDescent="0.25">
      <c r="A7018">
        <v>14024</v>
      </c>
      <c r="B7018">
        <v>11</v>
      </c>
      <c r="C7018">
        <v>11</v>
      </c>
      <c r="D7018">
        <v>1</v>
      </c>
      <c r="E7018">
        <v>0</v>
      </c>
      <c r="F7018">
        <v>20</v>
      </c>
      <c r="G7018">
        <v>1</v>
      </c>
      <c r="H7018" s="2">
        <f>H7017+$H$2*(Table1[[#This Row],[debug'[0']]]-H7017)</f>
        <v>1.1519262266960637</v>
      </c>
    </row>
    <row r="7019" spans="1:8" x14ac:dyDescent="0.25">
      <c r="A7019">
        <v>14026</v>
      </c>
      <c r="B7019">
        <v>9</v>
      </c>
      <c r="C7019">
        <v>20</v>
      </c>
      <c r="D7019">
        <v>-2</v>
      </c>
      <c r="E7019">
        <v>0</v>
      </c>
      <c r="F7019">
        <v>20</v>
      </c>
      <c r="G7019">
        <v>1</v>
      </c>
      <c r="H7019" s="2">
        <f>H7018+$H$2*(Table1[[#This Row],[debug'[0']]]-H7018)</f>
        <v>1.891589754027335</v>
      </c>
    </row>
    <row r="7020" spans="1:8" x14ac:dyDescent="0.25">
      <c r="A7020">
        <v>14028</v>
      </c>
      <c r="B7020">
        <v>6</v>
      </c>
      <c r="C7020">
        <v>31</v>
      </c>
      <c r="D7020">
        <v>-7</v>
      </c>
      <c r="E7020">
        <v>0</v>
      </c>
      <c r="F7020">
        <v>20</v>
      </c>
      <c r="G7020">
        <v>1</v>
      </c>
      <c r="H7020" s="2">
        <f>H7019+$H$2*(Table1[[#This Row],[debug'[0']]]-H7019)</f>
        <v>2.2787982974277576</v>
      </c>
    </row>
    <row r="7021" spans="1:8" x14ac:dyDescent="0.25">
      <c r="A7021">
        <v>14030</v>
      </c>
      <c r="B7021">
        <v>3</v>
      </c>
      <c r="C7021">
        <v>38</v>
      </c>
      <c r="D7021">
        <v>-9</v>
      </c>
      <c r="E7021">
        <v>-1</v>
      </c>
      <c r="F7021">
        <v>20</v>
      </c>
      <c r="G7021">
        <v>1</v>
      </c>
      <c r="H7021" s="2">
        <f>H7020+$H$2*(Table1[[#This Row],[debug'[0']]]-H7020)</f>
        <v>2.3467699565444797</v>
      </c>
    </row>
    <row r="7022" spans="1:8" x14ac:dyDescent="0.25">
      <c r="A7022">
        <v>14032</v>
      </c>
      <c r="B7022">
        <v>0</v>
      </c>
      <c r="C7022">
        <v>42</v>
      </c>
      <c r="D7022">
        <v>-10</v>
      </c>
      <c r="E7022">
        <v>0</v>
      </c>
      <c r="F7022">
        <v>19</v>
      </c>
      <c r="G7022">
        <v>1</v>
      </c>
      <c r="H7022" s="2">
        <f>H7021+$H$2*(Table1[[#This Row],[debug'[0']]]-H7021)</f>
        <v>2.1255920988901185</v>
      </c>
    </row>
    <row r="7023" spans="1:8" x14ac:dyDescent="0.25">
      <c r="A7023">
        <v>14034</v>
      </c>
      <c r="B7023">
        <v>-3</v>
      </c>
      <c r="C7023">
        <v>41</v>
      </c>
      <c r="D7023">
        <v>-10</v>
      </c>
      <c r="E7023">
        <v>0</v>
      </c>
      <c r="F7023">
        <v>19</v>
      </c>
      <c r="G7023">
        <v>1</v>
      </c>
      <c r="H7023" s="2">
        <f>H7022+$H$2*(Table1[[#This Row],[debug'[0']]]-H7022)</f>
        <v>1.6425164243949859</v>
      </c>
    </row>
    <row r="7024" spans="1:8" x14ac:dyDescent="0.25">
      <c r="A7024">
        <v>14036</v>
      </c>
      <c r="B7024">
        <v>-6</v>
      </c>
      <c r="C7024">
        <v>39</v>
      </c>
      <c r="D7024">
        <v>-8</v>
      </c>
      <c r="E7024">
        <v>0</v>
      </c>
      <c r="F7024">
        <v>19</v>
      </c>
      <c r="G7024">
        <v>1</v>
      </c>
      <c r="H7024" s="2">
        <f>H7023+$H$2*(Table1[[#This Row],[debug'[0']]]-H7023)</f>
        <v>0.92222622078042737</v>
      </c>
    </row>
    <row r="7025" spans="1:8" x14ac:dyDescent="0.25">
      <c r="A7025">
        <v>14038</v>
      </c>
      <c r="B7025">
        <v>-8</v>
      </c>
      <c r="C7025">
        <v>36</v>
      </c>
      <c r="D7025">
        <v>-6</v>
      </c>
      <c r="E7025">
        <v>0</v>
      </c>
      <c r="F7025">
        <v>19</v>
      </c>
      <c r="G7025">
        <v>1</v>
      </c>
      <c r="H7025" s="2">
        <f>H7024+$H$2*(Table1[[#This Row],[debug'[0']]]-H7024)</f>
        <v>8.1326210314327074E-2</v>
      </c>
    </row>
    <row r="7026" spans="1:8" x14ac:dyDescent="0.25">
      <c r="A7026">
        <v>14040</v>
      </c>
      <c r="B7026">
        <v>-10</v>
      </c>
      <c r="C7026">
        <v>26</v>
      </c>
      <c r="D7026">
        <v>-2</v>
      </c>
      <c r="E7026">
        <v>0</v>
      </c>
      <c r="F7026">
        <v>18</v>
      </c>
      <c r="G7026">
        <v>1</v>
      </c>
      <c r="H7026" s="2">
        <f>H7025+$H$2*(Table1[[#This Row],[debug'[0']]]-H7025)</f>
        <v>-0.86881640050864439</v>
      </c>
    </row>
    <row r="7027" spans="1:8" x14ac:dyDescent="0.25">
      <c r="A7027">
        <v>14042</v>
      </c>
      <c r="B7027">
        <v>-8</v>
      </c>
      <c r="C7027">
        <v>18</v>
      </c>
      <c r="D7027">
        <v>1</v>
      </c>
      <c r="E7027">
        <v>0</v>
      </c>
      <c r="F7027">
        <v>18</v>
      </c>
      <c r="G7027">
        <v>1</v>
      </c>
      <c r="H7027" s="2">
        <f>H7026+$H$2*(Table1[[#This Row],[debug'[0']]]-H7026)</f>
        <v>-1.540914620735506</v>
      </c>
    </row>
    <row r="7028" spans="1:8" x14ac:dyDescent="0.25">
      <c r="A7028">
        <v>14044</v>
      </c>
      <c r="B7028">
        <v>-8</v>
      </c>
      <c r="C7028">
        <v>10</v>
      </c>
      <c r="D7028">
        <v>4</v>
      </c>
      <c r="E7028">
        <v>0</v>
      </c>
      <c r="F7028">
        <v>18</v>
      </c>
      <c r="G7028">
        <v>1</v>
      </c>
      <c r="H7028" s="2">
        <f>H7027+$H$2*(Table1[[#This Row],[debug'[0']]]-H7027)</f>
        <v>-2.1496690760277031</v>
      </c>
    </row>
    <row r="7029" spans="1:8" x14ac:dyDescent="0.25">
      <c r="A7029">
        <v>14046</v>
      </c>
      <c r="B7029">
        <v>-7</v>
      </c>
      <c r="C7029">
        <v>4</v>
      </c>
      <c r="D7029">
        <v>6</v>
      </c>
      <c r="E7029">
        <v>0</v>
      </c>
      <c r="F7029">
        <v>18</v>
      </c>
      <c r="G7029">
        <v>1</v>
      </c>
      <c r="H7029" s="2">
        <f>H7028+$H$2*(Table1[[#This Row],[debug'[0']]]-H7028)</f>
        <v>-2.6068019959746258</v>
      </c>
    </row>
    <row r="7030" spans="1:8" x14ac:dyDescent="0.25">
      <c r="A7030">
        <v>14048</v>
      </c>
      <c r="B7030">
        <v>-3</v>
      </c>
      <c r="C7030">
        <v>-1</v>
      </c>
      <c r="D7030">
        <v>7</v>
      </c>
      <c r="E7030">
        <v>0</v>
      </c>
      <c r="F7030">
        <v>18</v>
      </c>
      <c r="G7030">
        <v>1</v>
      </c>
      <c r="H7030" s="2">
        <f>H7029+$H$2*(Table1[[#This Row],[debug'[0']]]-H7029)</f>
        <v>-2.6438600348001944</v>
      </c>
    </row>
    <row r="7031" spans="1:8" x14ac:dyDescent="0.25">
      <c r="A7031">
        <v>14050</v>
      </c>
      <c r="B7031">
        <v>0</v>
      </c>
      <c r="C7031">
        <v>-4</v>
      </c>
      <c r="D7031">
        <v>8</v>
      </c>
      <c r="E7031">
        <v>0</v>
      </c>
      <c r="F7031">
        <v>18</v>
      </c>
      <c r="G7031">
        <v>1</v>
      </c>
      <c r="H7031" s="2">
        <f>H7030+$H$2*(Table1[[#This Row],[debug'[0']]]-H7030)</f>
        <v>-2.3946820969267559</v>
      </c>
    </row>
    <row r="7032" spans="1:8" x14ac:dyDescent="0.25">
      <c r="A7032">
        <v>14052</v>
      </c>
      <c r="B7032">
        <v>4</v>
      </c>
      <c r="C7032">
        <v>-6</v>
      </c>
      <c r="D7032">
        <v>8</v>
      </c>
      <c r="E7032">
        <v>0</v>
      </c>
      <c r="F7032">
        <v>18</v>
      </c>
      <c r="G7032">
        <v>1</v>
      </c>
      <c r="H7032" s="2">
        <f>H7031+$H$2*(Table1[[#This Row],[debug'[0']]]-H7031)</f>
        <v>-1.791997507994338</v>
      </c>
    </row>
    <row r="7033" spans="1:8" x14ac:dyDescent="0.25">
      <c r="A7033">
        <v>14054</v>
      </c>
      <c r="B7033">
        <v>8</v>
      </c>
      <c r="C7033">
        <v>-3</v>
      </c>
      <c r="D7033">
        <v>7</v>
      </c>
      <c r="E7033">
        <v>0</v>
      </c>
      <c r="F7033">
        <v>18</v>
      </c>
      <c r="G7033">
        <v>1</v>
      </c>
      <c r="H7033" s="2">
        <f>H7032+$H$2*(Table1[[#This Row],[debug'[0']]]-H7032)</f>
        <v>-0.86912348494180081</v>
      </c>
    </row>
    <row r="7034" spans="1:8" x14ac:dyDescent="0.25">
      <c r="A7034">
        <v>14056</v>
      </c>
      <c r="B7034">
        <v>9</v>
      </c>
      <c r="C7034">
        <v>1</v>
      </c>
      <c r="D7034">
        <v>4</v>
      </c>
      <c r="E7034">
        <v>0</v>
      </c>
      <c r="F7034">
        <v>18</v>
      </c>
      <c r="G7034">
        <v>1</v>
      </c>
      <c r="H7034" s="2">
        <f>H7033+$H$2*(Table1[[#This Row],[debug'[0']]]-H7033)</f>
        <v>6.1019490188108927E-2</v>
      </c>
    </row>
    <row r="7035" spans="1:8" x14ac:dyDescent="0.25">
      <c r="A7035">
        <v>14058</v>
      </c>
      <c r="B7035">
        <v>12</v>
      </c>
      <c r="C7035">
        <v>11</v>
      </c>
      <c r="D7035">
        <v>0</v>
      </c>
      <c r="E7035">
        <v>0</v>
      </c>
      <c r="F7035">
        <v>18</v>
      </c>
      <c r="G7035">
        <v>1</v>
      </c>
      <c r="H7035" s="2">
        <f>H7034+$H$2*(Table1[[#This Row],[debug'[0']]]-H7034)</f>
        <v>1.1862418940174118</v>
      </c>
    </row>
    <row r="7036" spans="1:8" x14ac:dyDescent="0.25">
      <c r="A7036">
        <v>14060</v>
      </c>
      <c r="B7036">
        <v>10</v>
      </c>
      <c r="C7036">
        <v>16</v>
      </c>
      <c r="D7036">
        <v>-3</v>
      </c>
      <c r="E7036">
        <v>0</v>
      </c>
      <c r="F7036">
        <v>18</v>
      </c>
      <c r="G7036">
        <v>0</v>
      </c>
      <c r="H7036" s="2">
        <f>H7035+$H$2*(Table1[[#This Row],[debug'[0']]]-H7035)</f>
        <v>2.0169190255055831</v>
      </c>
    </row>
    <row r="7037" spans="1:8" x14ac:dyDescent="0.25">
      <c r="A7037">
        <v>14062</v>
      </c>
      <c r="B7037">
        <v>9</v>
      </c>
      <c r="C7037">
        <v>23</v>
      </c>
      <c r="D7037">
        <v>-5</v>
      </c>
      <c r="E7037">
        <v>0</v>
      </c>
      <c r="F7037">
        <v>17</v>
      </c>
      <c r="G7037">
        <v>0</v>
      </c>
      <c r="H7037" s="2">
        <f>H7036+$H$2*(Table1[[#This Row],[debug'[0']]]-H7036)</f>
        <v>2.6750589021724123</v>
      </c>
    </row>
    <row r="7038" spans="1:8" x14ac:dyDescent="0.25">
      <c r="A7038">
        <v>14064</v>
      </c>
      <c r="B7038">
        <v>3</v>
      </c>
      <c r="C7038">
        <v>33</v>
      </c>
      <c r="D7038">
        <v>-6</v>
      </c>
      <c r="E7038">
        <v>0</v>
      </c>
      <c r="F7038">
        <v>17</v>
      </c>
      <c r="G7038">
        <v>0</v>
      </c>
      <c r="H7038" s="2">
        <f>H7037+$H$2*(Table1[[#This Row],[debug'[0']]]-H7037)</f>
        <v>2.705683879145949</v>
      </c>
    </row>
    <row r="7039" spans="1:8" x14ac:dyDescent="0.25">
      <c r="A7039">
        <v>14066</v>
      </c>
      <c r="B7039">
        <v>-1</v>
      </c>
      <c r="C7039">
        <v>36</v>
      </c>
      <c r="D7039">
        <v>-6</v>
      </c>
      <c r="E7039">
        <v>0</v>
      </c>
      <c r="F7039">
        <v>17</v>
      </c>
      <c r="G7039">
        <v>0</v>
      </c>
      <c r="H7039" s="2">
        <f>H7038+$H$2*(Table1[[#This Row],[debug'[0']]]-H7038)</f>
        <v>2.3564314016084178</v>
      </c>
    </row>
    <row r="7040" spans="1:8" x14ac:dyDescent="0.25">
      <c r="A7040">
        <v>14068</v>
      </c>
      <c r="B7040">
        <v>-5</v>
      </c>
      <c r="C7040">
        <v>35</v>
      </c>
      <c r="D7040">
        <v>-7</v>
      </c>
      <c r="E7040">
        <v>0</v>
      </c>
      <c r="F7040">
        <v>17</v>
      </c>
      <c r="G7040">
        <v>0</v>
      </c>
      <c r="H7040" s="2">
        <f>H7039+$H$2*(Table1[[#This Row],[debug'[0']]]-H7039)</f>
        <v>1.6631040761705096</v>
      </c>
    </row>
    <row r="7041" spans="1:8" x14ac:dyDescent="0.25">
      <c r="A7041">
        <v>14070</v>
      </c>
      <c r="B7041">
        <v>-8</v>
      </c>
      <c r="C7041">
        <v>31</v>
      </c>
      <c r="D7041">
        <v>-6</v>
      </c>
      <c r="E7041">
        <v>0</v>
      </c>
      <c r="F7041">
        <v>16</v>
      </c>
      <c r="G7041">
        <v>0</v>
      </c>
      <c r="H7041" s="2">
        <f>H7040+$H$2*(Table1[[#This Row],[debug'[0']]]-H7040)</f>
        <v>0.75237797287338404</v>
      </c>
    </row>
    <row r="7042" spans="1:8" x14ac:dyDescent="0.25">
      <c r="A7042">
        <v>14072</v>
      </c>
      <c r="B7042">
        <v>-10</v>
      </c>
      <c r="C7042">
        <v>29</v>
      </c>
      <c r="D7042">
        <v>-4</v>
      </c>
      <c r="E7042">
        <v>0</v>
      </c>
      <c r="F7042">
        <v>16</v>
      </c>
      <c r="G7042">
        <v>0</v>
      </c>
      <c r="H7042" s="2">
        <f>H7041+$H$2*(Table1[[#This Row],[debug'[0']]]-H7041)</f>
        <v>-0.26100977657260793</v>
      </c>
    </row>
    <row r="7043" spans="1:8" x14ac:dyDescent="0.25">
      <c r="A7043">
        <v>14074</v>
      </c>
      <c r="B7043">
        <v>-10</v>
      </c>
      <c r="C7043">
        <v>24</v>
      </c>
      <c r="D7043">
        <v>-2</v>
      </c>
      <c r="E7043">
        <v>0</v>
      </c>
      <c r="F7043">
        <v>16</v>
      </c>
      <c r="G7043">
        <v>0</v>
      </c>
      <c r="H7043" s="2">
        <f>H7042+$H$2*(Table1[[#This Row],[debug'[0']]]-H7042)</f>
        <v>-1.1788879807516772</v>
      </c>
    </row>
    <row r="7044" spans="1:8" x14ac:dyDescent="0.25">
      <c r="A7044">
        <v>14076</v>
      </c>
      <c r="B7044">
        <v>-9</v>
      </c>
      <c r="C7044">
        <v>18</v>
      </c>
      <c r="D7044">
        <v>0</v>
      </c>
      <c r="E7044">
        <v>0</v>
      </c>
      <c r="F7044">
        <v>16</v>
      </c>
      <c r="G7044">
        <v>0</v>
      </c>
      <c r="H7044" s="2">
        <f>H7043+$H$2*(Table1[[#This Row],[debug'[0']]]-H7043)</f>
        <v>-1.9160104226288781</v>
      </c>
    </row>
    <row r="7045" spans="1:8" x14ac:dyDescent="0.25">
      <c r="A7045">
        <v>14078</v>
      </c>
      <c r="B7045">
        <v>-7</v>
      </c>
      <c r="C7045">
        <v>11</v>
      </c>
      <c r="D7045">
        <v>2</v>
      </c>
      <c r="E7045">
        <v>0</v>
      </c>
      <c r="F7045">
        <v>16</v>
      </c>
      <c r="G7045">
        <v>0</v>
      </c>
      <c r="H7045" s="2">
        <f>H7044+$H$2*(Table1[[#This Row],[debug'[0']]]-H7044)</f>
        <v>-2.3951651518447639</v>
      </c>
    </row>
    <row r="7046" spans="1:8" x14ac:dyDescent="0.25">
      <c r="A7046">
        <v>14080</v>
      </c>
      <c r="B7046">
        <v>-6</v>
      </c>
      <c r="C7046">
        <v>7</v>
      </c>
      <c r="D7046">
        <v>4</v>
      </c>
      <c r="E7046">
        <v>0</v>
      </c>
      <c r="F7046">
        <v>16</v>
      </c>
      <c r="G7046">
        <v>0</v>
      </c>
      <c r="H7046" s="2">
        <f>H7045+$H$2*(Table1[[#This Row],[debug'[0']]]-H7045)</f>
        <v>-2.7349128321358327</v>
      </c>
    </row>
    <row r="7047" spans="1:8" x14ac:dyDescent="0.25">
      <c r="A7047">
        <v>14082</v>
      </c>
      <c r="B7047">
        <v>-3</v>
      </c>
      <c r="C7047">
        <v>2</v>
      </c>
      <c r="D7047">
        <v>4</v>
      </c>
      <c r="E7047">
        <v>0</v>
      </c>
      <c r="F7047">
        <v>16</v>
      </c>
      <c r="G7047">
        <v>0</v>
      </c>
      <c r="H7047" s="2">
        <f>H7046+$H$2*(Table1[[#This Row],[debug'[0']]]-H7046)</f>
        <v>-2.7598967091095226</v>
      </c>
    </row>
    <row r="7048" spans="1:8" x14ac:dyDescent="0.25">
      <c r="A7048">
        <v>14084</v>
      </c>
      <c r="B7048">
        <v>1</v>
      </c>
      <c r="C7048">
        <v>1</v>
      </c>
      <c r="D7048">
        <v>3</v>
      </c>
      <c r="E7048">
        <v>0</v>
      </c>
      <c r="F7048">
        <v>16</v>
      </c>
      <c r="G7048">
        <v>0</v>
      </c>
      <c r="H7048" s="2">
        <f>H7047+$H$2*(Table1[[#This Row],[debug'[0']]]-H7047)</f>
        <v>-2.4055347927216753</v>
      </c>
    </row>
    <row r="7049" spans="1:8" x14ac:dyDescent="0.25">
      <c r="A7049">
        <v>14086</v>
      </c>
      <c r="B7049">
        <v>5</v>
      </c>
      <c r="C7049">
        <v>1</v>
      </c>
      <c r="D7049">
        <v>3</v>
      </c>
      <c r="E7049">
        <v>0</v>
      </c>
      <c r="F7049">
        <v>16</v>
      </c>
      <c r="G7049">
        <v>0</v>
      </c>
      <c r="H7049" s="2">
        <f>H7048+$H$2*(Table1[[#This Row],[debug'[0']]]-H7048)</f>
        <v>-1.7075795817001345</v>
      </c>
    </row>
    <row r="7050" spans="1:8" x14ac:dyDescent="0.25">
      <c r="A7050">
        <v>14088</v>
      </c>
      <c r="B7050">
        <v>10</v>
      </c>
      <c r="C7050">
        <v>6</v>
      </c>
      <c r="D7050">
        <v>3</v>
      </c>
      <c r="E7050">
        <v>0</v>
      </c>
      <c r="F7050">
        <v>16</v>
      </c>
      <c r="G7050">
        <v>0</v>
      </c>
      <c r="H7050" s="2">
        <f>H7049+$H$2*(Table1[[#This Row],[debug'[0']]]-H7049)</f>
        <v>-0.60416620154452438</v>
      </c>
    </row>
    <row r="7051" spans="1:8" x14ac:dyDescent="0.25">
      <c r="A7051">
        <v>14090</v>
      </c>
      <c r="B7051">
        <v>11</v>
      </c>
      <c r="C7051">
        <v>11</v>
      </c>
      <c r="D7051">
        <v>2</v>
      </c>
      <c r="E7051">
        <v>0</v>
      </c>
      <c r="F7051">
        <v>16</v>
      </c>
      <c r="G7051">
        <v>0</v>
      </c>
      <c r="H7051" s="2">
        <f>H7050+$H$2*(Table1[[#This Row],[debug'[0']]]-H7050)</f>
        <v>0.48950069714969313</v>
      </c>
    </row>
    <row r="7052" spans="1:8" x14ac:dyDescent="0.25">
      <c r="A7052">
        <v>14092</v>
      </c>
      <c r="B7052">
        <v>11</v>
      </c>
      <c r="C7052">
        <v>16</v>
      </c>
      <c r="D7052">
        <v>-1</v>
      </c>
      <c r="E7052">
        <v>0</v>
      </c>
      <c r="F7052">
        <v>17</v>
      </c>
      <c r="G7052">
        <v>0</v>
      </c>
      <c r="H7052" s="2">
        <f>H7051+$H$2*(Table1[[#This Row],[debug'[0']]]-H7051)</f>
        <v>1.480091919011548</v>
      </c>
    </row>
    <row r="7053" spans="1:8" x14ac:dyDescent="0.25">
      <c r="A7053">
        <v>14094</v>
      </c>
      <c r="B7053">
        <v>9</v>
      </c>
      <c r="C7053">
        <v>26</v>
      </c>
      <c r="D7053">
        <v>-4</v>
      </c>
      <c r="E7053">
        <v>0</v>
      </c>
      <c r="F7053">
        <v>17</v>
      </c>
      <c r="G7053">
        <v>-1</v>
      </c>
      <c r="H7053" s="2">
        <f>H7052+$H$2*(Table1[[#This Row],[debug'[0']]]-H7052)</f>
        <v>2.188826558498663</v>
      </c>
    </row>
    <row r="7054" spans="1:8" x14ac:dyDescent="0.25">
      <c r="A7054">
        <v>14096</v>
      </c>
      <c r="B7054">
        <v>6</v>
      </c>
      <c r="C7054">
        <v>28</v>
      </c>
      <c r="D7054">
        <v>-4</v>
      </c>
      <c r="E7054">
        <v>0</v>
      </c>
      <c r="F7054">
        <v>17</v>
      </c>
      <c r="G7054">
        <v>0</v>
      </c>
      <c r="H7054" s="2">
        <f>H7053+$H$2*(Table1[[#This Row],[debug'[0']]]-H7053)</f>
        <v>2.5480211930599768</v>
      </c>
    </row>
    <row r="7055" spans="1:8" x14ac:dyDescent="0.25">
      <c r="A7055">
        <v>14098</v>
      </c>
      <c r="B7055">
        <v>4</v>
      </c>
      <c r="C7055">
        <v>30</v>
      </c>
      <c r="D7055">
        <v>-4</v>
      </c>
      <c r="E7055">
        <v>0</v>
      </c>
      <c r="F7055">
        <v>17</v>
      </c>
      <c r="G7055">
        <v>0</v>
      </c>
      <c r="H7055" s="2">
        <f>H7054+$H$2*(Table1[[#This Row],[debug'[0']]]-H7054)</f>
        <v>2.6848669716515023</v>
      </c>
    </row>
    <row r="7056" spans="1:8" x14ac:dyDescent="0.25">
      <c r="A7056">
        <v>14100</v>
      </c>
      <c r="B7056">
        <v>0</v>
      </c>
      <c r="C7056">
        <v>31</v>
      </c>
      <c r="D7056">
        <v>-4</v>
      </c>
      <c r="E7056">
        <v>0</v>
      </c>
      <c r="F7056">
        <v>17</v>
      </c>
      <c r="G7056">
        <v>0</v>
      </c>
      <c r="H7056" s="2">
        <f>H7055+$H$2*(Table1[[#This Row],[debug'[0']]]-H7055)</f>
        <v>2.4318242210313152</v>
      </c>
    </row>
    <row r="7057" spans="1:8" x14ac:dyDescent="0.25">
      <c r="A7057">
        <v>14102</v>
      </c>
      <c r="B7057">
        <v>-4</v>
      </c>
      <c r="C7057">
        <v>29</v>
      </c>
      <c r="D7057">
        <v>-4</v>
      </c>
      <c r="E7057">
        <v>0</v>
      </c>
      <c r="F7057">
        <v>17</v>
      </c>
      <c r="G7057">
        <v>0</v>
      </c>
      <c r="H7057" s="2">
        <f>H7056+$H$2*(Table1[[#This Row],[debug'[0']]]-H7056)</f>
        <v>1.8256390693721292</v>
      </c>
    </row>
    <row r="7058" spans="1:8" x14ac:dyDescent="0.25">
      <c r="A7058">
        <v>14104</v>
      </c>
      <c r="B7058">
        <v>-7</v>
      </c>
      <c r="C7058">
        <v>25</v>
      </c>
      <c r="D7058">
        <v>-2</v>
      </c>
      <c r="E7058">
        <v>0</v>
      </c>
      <c r="F7058">
        <v>17</v>
      </c>
      <c r="G7058">
        <v>-1</v>
      </c>
      <c r="H7058" s="2">
        <f>H7057+$H$2*(Table1[[#This Row],[debug'[0']]]-H7057)</f>
        <v>0.99384218346489295</v>
      </c>
    </row>
    <row r="7059" spans="1:8" x14ac:dyDescent="0.25">
      <c r="A7059">
        <v>14106</v>
      </c>
      <c r="B7059">
        <v>-9</v>
      </c>
      <c r="C7059">
        <v>20</v>
      </c>
      <c r="D7059">
        <v>0</v>
      </c>
      <c r="E7059">
        <v>0</v>
      </c>
      <c r="F7059">
        <v>17</v>
      </c>
      <c r="G7059">
        <v>0</v>
      </c>
      <c r="H7059" s="2">
        <f>H7058+$H$2*(Table1[[#This Row],[debug'[0']]]-H7058)</f>
        <v>5.1944747923620582E-2</v>
      </c>
    </row>
    <row r="7060" spans="1:8" x14ac:dyDescent="0.25">
      <c r="A7060">
        <v>14108</v>
      </c>
      <c r="B7060">
        <v>-9</v>
      </c>
      <c r="C7060">
        <v>15</v>
      </c>
      <c r="D7060">
        <v>3</v>
      </c>
      <c r="E7060">
        <v>0</v>
      </c>
      <c r="F7060">
        <v>17</v>
      </c>
      <c r="G7060">
        <v>0</v>
      </c>
      <c r="H7060" s="2">
        <f>H7059+$H$2*(Table1[[#This Row],[debug'[0']]]-H7059)</f>
        <v>-0.8011809456997061</v>
      </c>
    </row>
    <row r="7061" spans="1:8" x14ac:dyDescent="0.25">
      <c r="A7061">
        <v>14110</v>
      </c>
      <c r="B7061">
        <v>-8</v>
      </c>
      <c r="C7061">
        <v>10</v>
      </c>
      <c r="D7061">
        <v>4</v>
      </c>
      <c r="E7061">
        <v>0</v>
      </c>
      <c r="F7061">
        <v>17</v>
      </c>
      <c r="G7061">
        <v>0</v>
      </c>
      <c r="H7061" s="2">
        <f>H7060+$H$2*(Table1[[#This Row],[debug'[0']]]-H7060)</f>
        <v>-1.4796536573650667</v>
      </c>
    </row>
    <row r="7062" spans="1:8" x14ac:dyDescent="0.25">
      <c r="A7062">
        <v>14112</v>
      </c>
      <c r="B7062">
        <v>-6</v>
      </c>
      <c r="C7062">
        <v>6</v>
      </c>
      <c r="D7062">
        <v>5</v>
      </c>
      <c r="E7062">
        <v>0</v>
      </c>
      <c r="F7062">
        <v>17</v>
      </c>
      <c r="G7062">
        <v>0</v>
      </c>
      <c r="H7062" s="2">
        <f>H7061+$H$2*(Table1[[#This Row],[debug'[0']]]-H7061)</f>
        <v>-1.9056862632161686</v>
      </c>
    </row>
    <row r="7063" spans="1:8" x14ac:dyDescent="0.25">
      <c r="A7063">
        <v>14114</v>
      </c>
      <c r="B7063">
        <v>-5</v>
      </c>
      <c r="C7063">
        <v>5</v>
      </c>
      <c r="D7063">
        <v>7</v>
      </c>
      <c r="E7063">
        <v>0</v>
      </c>
      <c r="F7063">
        <v>17</v>
      </c>
      <c r="G7063">
        <v>0</v>
      </c>
      <c r="H7063" s="2">
        <f>H7062+$H$2*(Table1[[#This Row],[debug'[0']]]-H7062)</f>
        <v>-2.1973184623176305</v>
      </c>
    </row>
    <row r="7064" spans="1:8" x14ac:dyDescent="0.25">
      <c r="A7064">
        <v>14116</v>
      </c>
      <c r="B7064">
        <v>-1</v>
      </c>
      <c r="C7064">
        <v>7</v>
      </c>
      <c r="D7064">
        <v>7</v>
      </c>
      <c r="E7064">
        <v>0</v>
      </c>
      <c r="F7064">
        <v>17</v>
      </c>
      <c r="G7064">
        <v>0</v>
      </c>
      <c r="H7064" s="2">
        <f>H7063+$H$2*(Table1[[#This Row],[debug'[0']]]-H7063)</f>
        <v>-2.0844738557608955</v>
      </c>
    </row>
    <row r="7065" spans="1:8" x14ac:dyDescent="0.25">
      <c r="A7065">
        <v>14118</v>
      </c>
      <c r="B7065">
        <v>2</v>
      </c>
      <c r="C7065">
        <v>8</v>
      </c>
      <c r="D7065">
        <v>6</v>
      </c>
      <c r="E7065">
        <v>0</v>
      </c>
      <c r="F7065">
        <v>17</v>
      </c>
      <c r="G7065">
        <v>0</v>
      </c>
      <c r="H7065" s="2">
        <f>H7064+$H$2*(Table1[[#This Row],[debug'[0']]]-H7064)</f>
        <v>-1.6995212639897552</v>
      </c>
    </row>
    <row r="7066" spans="1:8" x14ac:dyDescent="0.25">
      <c r="A7066">
        <v>14120</v>
      </c>
      <c r="B7066">
        <v>6</v>
      </c>
      <c r="C7066">
        <v>11</v>
      </c>
      <c r="D7066">
        <v>5</v>
      </c>
      <c r="E7066">
        <v>0</v>
      </c>
      <c r="F7066">
        <v>17</v>
      </c>
      <c r="G7066">
        <v>0</v>
      </c>
      <c r="H7066" s="2">
        <f>H7065+$H$2*(Table1[[#This Row],[debug'[0']]]-H7065)</f>
        <v>-0.97385848081649684</v>
      </c>
    </row>
    <row r="7067" spans="1:8" x14ac:dyDescent="0.25">
      <c r="A7067">
        <v>14122</v>
      </c>
      <c r="B7067">
        <v>10</v>
      </c>
      <c r="C7067">
        <v>14</v>
      </c>
      <c r="D7067">
        <v>4</v>
      </c>
      <c r="E7067">
        <v>0</v>
      </c>
      <c r="F7067">
        <v>17</v>
      </c>
      <c r="G7067">
        <v>0</v>
      </c>
      <c r="H7067" s="2">
        <f>H7066+$H$2*(Table1[[#This Row],[debug'[0']]]-H7066)</f>
        <v>6.0403314729517876E-2</v>
      </c>
    </row>
    <row r="7068" spans="1:8" x14ac:dyDescent="0.25">
      <c r="A7068">
        <v>14124</v>
      </c>
      <c r="B7068">
        <v>12</v>
      </c>
      <c r="C7068">
        <v>24</v>
      </c>
      <c r="D7068">
        <v>0</v>
      </c>
      <c r="E7068">
        <v>1</v>
      </c>
      <c r="F7068">
        <v>17</v>
      </c>
      <c r="G7068">
        <v>0</v>
      </c>
      <c r="H7068" s="2">
        <f>H7067+$H$2*(Table1[[#This Row],[debug'[0']]]-H7067)</f>
        <v>1.1856837917276417</v>
      </c>
    </row>
    <row r="7069" spans="1:8" x14ac:dyDescent="0.25">
      <c r="A7069">
        <v>14126</v>
      </c>
      <c r="B7069">
        <v>12</v>
      </c>
      <c r="C7069">
        <v>28</v>
      </c>
      <c r="D7069">
        <v>-1</v>
      </c>
      <c r="E7069">
        <v>1</v>
      </c>
      <c r="F7069">
        <v>18</v>
      </c>
      <c r="G7069">
        <v>0</v>
      </c>
      <c r="H7069" s="2">
        <f>H7068+$H$2*(Table1[[#This Row],[debug'[0']]]-H7068)</f>
        <v>2.2049090823328057</v>
      </c>
    </row>
    <row r="7070" spans="1:8" x14ac:dyDescent="0.25">
      <c r="A7070">
        <v>14128</v>
      </c>
      <c r="B7070">
        <v>11</v>
      </c>
      <c r="C7070">
        <v>32</v>
      </c>
      <c r="D7070">
        <v>-3</v>
      </c>
      <c r="E7070">
        <v>1</v>
      </c>
      <c r="F7070">
        <v>18</v>
      </c>
      <c r="G7070">
        <v>1</v>
      </c>
      <c r="H7070" s="2">
        <f>H7069+$H$2*(Table1[[#This Row],[debug'[0']]]-H7069)</f>
        <v>3.0338268727707325</v>
      </c>
    </row>
    <row r="7071" spans="1:8" x14ac:dyDescent="0.25">
      <c r="A7071">
        <v>14130</v>
      </c>
      <c r="B7071">
        <v>9</v>
      </c>
      <c r="C7071">
        <v>32</v>
      </c>
      <c r="D7071">
        <v>-3</v>
      </c>
      <c r="E7071">
        <v>1</v>
      </c>
      <c r="F7071">
        <v>18</v>
      </c>
      <c r="G7071">
        <v>1</v>
      </c>
      <c r="H7071" s="2">
        <f>H7070+$H$2*(Table1[[#This Row],[debug'[0']]]-H7070)</f>
        <v>3.5961254427671818</v>
      </c>
    </row>
    <row r="7072" spans="1:8" x14ac:dyDescent="0.25">
      <c r="A7072">
        <v>14132</v>
      </c>
      <c r="B7072">
        <v>4</v>
      </c>
      <c r="C7072">
        <v>30</v>
      </c>
      <c r="D7072">
        <v>-2</v>
      </c>
      <c r="E7072">
        <v>1</v>
      </c>
      <c r="F7072">
        <v>17</v>
      </c>
      <c r="G7072">
        <v>1</v>
      </c>
      <c r="H7072" s="2">
        <f>H7071+$H$2*(Table1[[#This Row],[debug'[0']]]-H7071)</f>
        <v>3.6341897230264153</v>
      </c>
    </row>
    <row r="7073" spans="1:8" x14ac:dyDescent="0.25">
      <c r="A7073">
        <v>14134</v>
      </c>
      <c r="B7073">
        <v>0</v>
      </c>
      <c r="C7073">
        <v>27</v>
      </c>
      <c r="D7073">
        <v>-2</v>
      </c>
      <c r="E7073">
        <v>1</v>
      </c>
      <c r="F7073">
        <v>18</v>
      </c>
      <c r="G7073">
        <v>1</v>
      </c>
      <c r="H7073" s="2">
        <f>H7072+$H$2*(Table1[[#This Row],[debug'[0']]]-H7072)</f>
        <v>3.2916754109580761</v>
      </c>
    </row>
    <row r="7074" spans="1:8" x14ac:dyDescent="0.25">
      <c r="A7074">
        <v>14136</v>
      </c>
      <c r="B7074">
        <v>-5</v>
      </c>
      <c r="C7074">
        <v>23</v>
      </c>
      <c r="D7074">
        <v>-2</v>
      </c>
      <c r="E7074">
        <v>1</v>
      </c>
      <c r="F7074">
        <v>18</v>
      </c>
      <c r="G7074">
        <v>1</v>
      </c>
      <c r="H7074" s="2">
        <f>H7073+$H$2*(Table1[[#This Row],[debug'[0']]]-H7073)</f>
        <v>2.5102034142475658</v>
      </c>
    </row>
    <row r="7075" spans="1:8" x14ac:dyDescent="0.25">
      <c r="A7075">
        <v>14138</v>
      </c>
      <c r="B7075">
        <v>-7</v>
      </c>
      <c r="C7075">
        <v>17</v>
      </c>
      <c r="D7075">
        <v>-1</v>
      </c>
      <c r="E7075">
        <v>1</v>
      </c>
      <c r="F7075">
        <v>18</v>
      </c>
      <c r="G7075">
        <v>1</v>
      </c>
      <c r="H7075" s="2">
        <f>H7074+$H$2*(Table1[[#This Row],[debug'[0']]]-H7074)</f>
        <v>1.6138878588372241</v>
      </c>
    </row>
    <row r="7076" spans="1:8" x14ac:dyDescent="0.25">
      <c r="A7076">
        <v>14140</v>
      </c>
      <c r="B7076">
        <v>-8</v>
      </c>
      <c r="C7076">
        <v>12</v>
      </c>
      <c r="D7076">
        <v>1</v>
      </c>
      <c r="E7076">
        <v>1</v>
      </c>
      <c r="F7076">
        <v>18</v>
      </c>
      <c r="G7076">
        <v>1</v>
      </c>
      <c r="H7076" s="2">
        <f>H7075+$H$2*(Table1[[#This Row],[debug'[0']]]-H7075)</f>
        <v>0.70780027474445029</v>
      </c>
    </row>
    <row r="7077" spans="1:8" x14ac:dyDescent="0.25">
      <c r="A7077">
        <v>14142</v>
      </c>
      <c r="B7077">
        <v>-7</v>
      </c>
      <c r="C7077">
        <v>7</v>
      </c>
      <c r="D7077">
        <v>3</v>
      </c>
      <c r="E7077">
        <v>1</v>
      </c>
      <c r="F7077">
        <v>18</v>
      </c>
      <c r="G7077">
        <v>1</v>
      </c>
      <c r="H7077" s="2">
        <f>H7076+$H$2*(Table1[[#This Row],[debug'[0']]]-H7076)</f>
        <v>-1.864278680978626E-2</v>
      </c>
    </row>
    <row r="7078" spans="1:8" x14ac:dyDescent="0.25">
      <c r="A7078">
        <v>14144</v>
      </c>
      <c r="B7078">
        <v>-8</v>
      </c>
      <c r="C7078">
        <v>3</v>
      </c>
      <c r="D7078">
        <v>4</v>
      </c>
      <c r="E7078">
        <v>1</v>
      </c>
      <c r="F7078">
        <v>18</v>
      </c>
      <c r="G7078">
        <v>1</v>
      </c>
      <c r="H7078" s="2">
        <f>H7077+$H$2*(Table1[[#This Row],[debug'[0']]]-H7077)</f>
        <v>-0.7708679824088146</v>
      </c>
    </row>
    <row r="7079" spans="1:8" x14ac:dyDescent="0.25">
      <c r="A7079">
        <v>14146</v>
      </c>
      <c r="B7079">
        <v>-8</v>
      </c>
      <c r="C7079">
        <v>2</v>
      </c>
      <c r="D7079">
        <v>4</v>
      </c>
      <c r="E7079">
        <v>1</v>
      </c>
      <c r="F7079">
        <v>18</v>
      </c>
      <c r="G7079">
        <v>1</v>
      </c>
      <c r="H7079" s="2">
        <f>H7078+$H$2*(Table1[[#This Row],[debug'[0']]]-H7078)</f>
        <v>-1.4521976235576712</v>
      </c>
    </row>
    <row r="7080" spans="1:8" x14ac:dyDescent="0.25">
      <c r="A7080">
        <v>14148</v>
      </c>
      <c r="B7080">
        <v>-6</v>
      </c>
      <c r="C7080">
        <v>3</v>
      </c>
      <c r="D7080">
        <v>4</v>
      </c>
      <c r="E7080">
        <v>1</v>
      </c>
      <c r="F7080">
        <v>18</v>
      </c>
      <c r="G7080">
        <v>1</v>
      </c>
      <c r="H7080" s="2">
        <f>H7079+$H$2*(Table1[[#This Row],[debug'[0']]]-H7079)</f>
        <v>-1.8808178996319538</v>
      </c>
    </row>
    <row r="7081" spans="1:8" x14ac:dyDescent="0.25">
      <c r="A7081">
        <v>14150</v>
      </c>
      <c r="B7081">
        <v>-3</v>
      </c>
      <c r="C7081">
        <v>7</v>
      </c>
      <c r="D7081">
        <v>4</v>
      </c>
      <c r="E7081">
        <v>1</v>
      </c>
      <c r="F7081">
        <v>18</v>
      </c>
      <c r="G7081">
        <v>1</v>
      </c>
      <c r="H7081" s="2">
        <f>H7080+$H$2*(Table1[[#This Row],[debug'[0']]]-H7080)</f>
        <v>-1.9862983275683173</v>
      </c>
    </row>
    <row r="7082" spans="1:8" x14ac:dyDescent="0.25">
      <c r="A7082">
        <v>14152</v>
      </c>
      <c r="B7082">
        <v>2</v>
      </c>
      <c r="C7082">
        <v>13</v>
      </c>
      <c r="D7082">
        <v>4</v>
      </c>
      <c r="E7082">
        <v>1</v>
      </c>
      <c r="F7082">
        <v>18</v>
      </c>
      <c r="G7082">
        <v>1</v>
      </c>
      <c r="H7082" s="2">
        <f>H7081+$H$2*(Table1[[#This Row],[debug'[0']]]-H7081)</f>
        <v>-1.6105985613411402</v>
      </c>
    </row>
    <row r="7083" spans="1:8" x14ac:dyDescent="0.25">
      <c r="A7083">
        <v>14154</v>
      </c>
      <c r="B7083">
        <v>7</v>
      </c>
      <c r="C7083">
        <v>19</v>
      </c>
      <c r="D7083">
        <v>4</v>
      </c>
      <c r="E7083">
        <v>1</v>
      </c>
      <c r="F7083">
        <v>18</v>
      </c>
      <c r="G7083">
        <v>1</v>
      </c>
      <c r="H7083" s="2">
        <f>H7082+$H$2*(Table1[[#This Row],[debug'[0']]]-H7082)</f>
        <v>-0.79906876584153519</v>
      </c>
    </row>
    <row r="7084" spans="1:8" x14ac:dyDescent="0.25">
      <c r="A7084">
        <v>14156</v>
      </c>
      <c r="B7084">
        <v>11</v>
      </c>
      <c r="C7084">
        <v>25</v>
      </c>
      <c r="D7084">
        <v>3</v>
      </c>
      <c r="E7084">
        <v>1</v>
      </c>
      <c r="F7084">
        <v>18</v>
      </c>
      <c r="G7084">
        <v>1</v>
      </c>
      <c r="H7084" s="2">
        <f>H7083+$H$2*(Table1[[#This Row],[debug'[0']]]-H7083)</f>
        <v>0.3129672667775214</v>
      </c>
    </row>
    <row r="7085" spans="1:8" x14ac:dyDescent="0.25">
      <c r="A7085">
        <v>14158</v>
      </c>
      <c r="B7085">
        <v>13</v>
      </c>
      <c r="C7085">
        <v>32</v>
      </c>
      <c r="D7085">
        <v>2</v>
      </c>
      <c r="E7085">
        <v>1</v>
      </c>
      <c r="F7085">
        <v>18</v>
      </c>
      <c r="G7085">
        <v>1</v>
      </c>
      <c r="H7085" s="2">
        <f>H7084+$H$2*(Table1[[#This Row],[debug'[0']]]-H7084)</f>
        <v>1.5086919316938705</v>
      </c>
    </row>
    <row r="7086" spans="1:8" x14ac:dyDescent="0.25">
      <c r="A7086">
        <v>14160</v>
      </c>
      <c r="B7086">
        <v>13</v>
      </c>
      <c r="C7086">
        <v>35</v>
      </c>
      <c r="D7086">
        <v>1</v>
      </c>
      <c r="E7086">
        <v>1</v>
      </c>
      <c r="F7086">
        <v>18</v>
      </c>
      <c r="G7086">
        <v>1</v>
      </c>
      <c r="H7086" s="2">
        <f>H7085+$H$2*(Table1[[#This Row],[debug'[0']]]-H7085)</f>
        <v>2.5917222019196999</v>
      </c>
    </row>
    <row r="7087" spans="1:8" x14ac:dyDescent="0.25">
      <c r="A7087">
        <v>14162</v>
      </c>
      <c r="B7087">
        <v>10</v>
      </c>
      <c r="C7087">
        <v>39</v>
      </c>
      <c r="D7087">
        <v>-2</v>
      </c>
      <c r="E7087">
        <v>1</v>
      </c>
      <c r="F7087">
        <v>18</v>
      </c>
      <c r="G7087">
        <v>1</v>
      </c>
      <c r="H7087" s="2">
        <f>H7086+$H$2*(Table1[[#This Row],[debug'[0']]]-H7086)</f>
        <v>3.2899359351057429</v>
      </c>
    </row>
    <row r="7088" spans="1:8" x14ac:dyDescent="0.25">
      <c r="A7088">
        <v>14164</v>
      </c>
      <c r="B7088">
        <v>11</v>
      </c>
      <c r="C7088">
        <v>38</v>
      </c>
      <c r="D7088">
        <v>-4</v>
      </c>
      <c r="E7088">
        <v>1</v>
      </c>
      <c r="F7088">
        <v>18</v>
      </c>
      <c r="G7088">
        <v>1</v>
      </c>
      <c r="H7088" s="2">
        <f>H7087+$H$2*(Table1[[#This Row],[debug'[0']]]-H7087)</f>
        <v>4.0165923538550965</v>
      </c>
    </row>
    <row r="7089" spans="1:8" x14ac:dyDescent="0.25">
      <c r="A7089">
        <v>14166</v>
      </c>
      <c r="B7089">
        <v>9</v>
      </c>
      <c r="C7089">
        <v>34</v>
      </c>
      <c r="D7089">
        <v>-4</v>
      </c>
      <c r="E7089">
        <v>1</v>
      </c>
      <c r="F7089">
        <v>18</v>
      </c>
      <c r="G7089">
        <v>1</v>
      </c>
      <c r="H7089" s="2">
        <f>H7088+$H$2*(Table1[[#This Row],[debug'[0']]]-H7088)</f>
        <v>4.4862674593842575</v>
      </c>
    </row>
    <row r="7090" spans="1:8" x14ac:dyDescent="0.25">
      <c r="A7090">
        <v>14168</v>
      </c>
      <c r="B7090">
        <v>4</v>
      </c>
      <c r="C7090">
        <v>25</v>
      </c>
      <c r="D7090">
        <v>-2</v>
      </c>
      <c r="E7090">
        <v>1</v>
      </c>
      <c r="F7090">
        <v>18</v>
      </c>
      <c r="G7090">
        <v>1</v>
      </c>
      <c r="H7090" s="2">
        <f>H7089+$H$2*(Table1[[#This Row],[debug'[0']]]-H7089)</f>
        <v>4.4404378310418169</v>
      </c>
    </row>
    <row r="7091" spans="1:8" x14ac:dyDescent="0.25">
      <c r="A7091">
        <v>14170</v>
      </c>
      <c r="B7091">
        <v>-2</v>
      </c>
      <c r="C7091">
        <v>17</v>
      </c>
      <c r="D7091">
        <v>-2</v>
      </c>
      <c r="E7091">
        <v>1</v>
      </c>
      <c r="F7091">
        <v>18</v>
      </c>
      <c r="G7091">
        <v>1</v>
      </c>
      <c r="H7091" s="2">
        <f>H7090+$H$2*(Table1[[#This Row],[debug'[0']]]-H7090)</f>
        <v>3.8334408657647341</v>
      </c>
    </row>
    <row r="7092" spans="1:8" x14ac:dyDescent="0.25">
      <c r="A7092">
        <v>14172</v>
      </c>
      <c r="B7092">
        <v>-5</v>
      </c>
      <c r="C7092">
        <v>11</v>
      </c>
      <c r="D7092">
        <v>-2</v>
      </c>
      <c r="E7092">
        <v>1</v>
      </c>
      <c r="F7092">
        <v>18</v>
      </c>
      <c r="G7092">
        <v>1</v>
      </c>
      <c r="H7092" s="2">
        <f>H7091+$H$2*(Table1[[#This Row],[debug'[0']]]-H7091)</f>
        <v>3.0009086778705436</v>
      </c>
    </row>
    <row r="7093" spans="1:8" x14ac:dyDescent="0.25">
      <c r="A7093">
        <v>14174</v>
      </c>
      <c r="B7093">
        <v>-8</v>
      </c>
      <c r="C7093">
        <v>4</v>
      </c>
      <c r="D7093">
        <v>-2</v>
      </c>
      <c r="E7093">
        <v>1</v>
      </c>
      <c r="F7093">
        <v>18</v>
      </c>
      <c r="G7093">
        <v>1</v>
      </c>
      <c r="H7093" s="2">
        <f>H7092+$H$2*(Table1[[#This Row],[debug'[0']]]-H7092)</f>
        <v>1.9640974613142346</v>
      </c>
    </row>
    <row r="7094" spans="1:8" x14ac:dyDescent="0.25">
      <c r="A7094">
        <v>14176</v>
      </c>
      <c r="B7094">
        <v>-9</v>
      </c>
      <c r="C7094">
        <v>-1</v>
      </c>
      <c r="D7094">
        <v>0</v>
      </c>
      <c r="E7094">
        <v>1</v>
      </c>
      <c r="F7094">
        <v>18</v>
      </c>
      <c r="G7094">
        <v>1</v>
      </c>
      <c r="H7094" s="2">
        <f>H7093+$H$2*(Table1[[#This Row],[debug'[0']]]-H7093)</f>
        <v>0.93075562018301561</v>
      </c>
    </row>
    <row r="7095" spans="1:8" x14ac:dyDescent="0.25">
      <c r="A7095">
        <v>14178</v>
      </c>
      <c r="B7095">
        <v>-8</v>
      </c>
      <c r="C7095">
        <v>-3</v>
      </c>
      <c r="D7095">
        <v>2</v>
      </c>
      <c r="E7095">
        <v>2</v>
      </c>
      <c r="F7095">
        <v>18</v>
      </c>
      <c r="G7095">
        <v>1</v>
      </c>
      <c r="H7095" s="2">
        <f>H7094+$H$2*(Table1[[#This Row],[debug'[0']]]-H7094)</f>
        <v>8.905173276183409E-2</v>
      </c>
    </row>
    <row r="7096" spans="1:8" x14ac:dyDescent="0.25">
      <c r="A7096">
        <v>14180</v>
      </c>
      <c r="B7096">
        <v>-8</v>
      </c>
      <c r="C7096">
        <v>-4</v>
      </c>
      <c r="D7096">
        <v>3</v>
      </c>
      <c r="E7096">
        <v>2</v>
      </c>
      <c r="F7096">
        <v>18</v>
      </c>
      <c r="G7096">
        <v>1</v>
      </c>
      <c r="H7096" s="2">
        <f>H7095+$H$2*(Table1[[#This Row],[debug'[0']]]-H7095)</f>
        <v>-0.67332343218273683</v>
      </c>
    </row>
    <row r="7097" spans="1:8" x14ac:dyDescent="0.25">
      <c r="A7097">
        <v>14182</v>
      </c>
      <c r="B7097">
        <v>-6</v>
      </c>
      <c r="C7097">
        <v>-2</v>
      </c>
      <c r="D7097">
        <v>4</v>
      </c>
      <c r="E7097">
        <v>1</v>
      </c>
      <c r="F7097">
        <v>18</v>
      </c>
      <c r="G7097">
        <v>1</v>
      </c>
      <c r="H7097" s="2">
        <f>H7096+$H$2*(Table1[[#This Row],[debug'[0']]]-H7096)</f>
        <v>-1.1753508713878449</v>
      </c>
    </row>
    <row r="7098" spans="1:8" x14ac:dyDescent="0.25">
      <c r="A7098">
        <v>14184</v>
      </c>
      <c r="B7098">
        <v>-4</v>
      </c>
      <c r="C7098">
        <v>3</v>
      </c>
      <c r="D7098">
        <v>3</v>
      </c>
      <c r="E7098">
        <v>1</v>
      </c>
      <c r="F7098">
        <v>18</v>
      </c>
      <c r="G7098">
        <v>1</v>
      </c>
      <c r="H7098" s="2">
        <f>H7097+$H$2*(Table1[[#This Row],[debug'[0']]]-H7097)</f>
        <v>-1.4415677799303475</v>
      </c>
    </row>
    <row r="7099" spans="1:8" x14ac:dyDescent="0.25">
      <c r="A7099">
        <v>14186</v>
      </c>
      <c r="B7099">
        <v>0</v>
      </c>
      <c r="C7099">
        <v>10</v>
      </c>
      <c r="D7099">
        <v>2</v>
      </c>
      <c r="E7099">
        <v>1</v>
      </c>
      <c r="F7099">
        <v>18</v>
      </c>
      <c r="G7099">
        <v>1</v>
      </c>
      <c r="H7099" s="2">
        <f>H7098+$H$2*(Table1[[#This Row],[debug'[0']]]-H7098)</f>
        <v>-1.3057032175179197</v>
      </c>
    </row>
    <row r="7100" spans="1:8" x14ac:dyDescent="0.25">
      <c r="A7100">
        <v>14188</v>
      </c>
      <c r="B7100">
        <v>3</v>
      </c>
      <c r="C7100">
        <v>20</v>
      </c>
      <c r="D7100">
        <v>2</v>
      </c>
      <c r="E7100">
        <v>1</v>
      </c>
      <c r="F7100">
        <v>18</v>
      </c>
      <c r="G7100">
        <v>1</v>
      </c>
      <c r="H7100" s="2">
        <f>H7099+$H$2*(Table1[[#This Row],[debug'[0']]]-H7099)</f>
        <v>-0.89990024961715287</v>
      </c>
    </row>
    <row r="7101" spans="1:8" x14ac:dyDescent="0.25">
      <c r="A7101">
        <v>14190</v>
      </c>
      <c r="B7101">
        <v>9</v>
      </c>
      <c r="C7101">
        <v>32</v>
      </c>
      <c r="D7101">
        <v>2</v>
      </c>
      <c r="E7101">
        <v>2</v>
      </c>
      <c r="F7101">
        <v>18</v>
      </c>
      <c r="G7101">
        <v>1</v>
      </c>
      <c r="H7101" s="2">
        <f>H7100+$H$2*(Table1[[#This Row],[debug'[0']]]-H7100)</f>
        <v>3.3143367246917244E-2</v>
      </c>
    </row>
    <row r="7102" spans="1:8" x14ac:dyDescent="0.25">
      <c r="A7102">
        <v>14192</v>
      </c>
      <c r="B7102">
        <v>12</v>
      </c>
      <c r="C7102">
        <v>41</v>
      </c>
      <c r="D7102">
        <v>0</v>
      </c>
      <c r="E7102">
        <v>2</v>
      </c>
      <c r="F7102">
        <v>18</v>
      </c>
      <c r="G7102">
        <v>1</v>
      </c>
      <c r="H7102" s="2">
        <f>H7101+$H$2*(Table1[[#This Row],[debug'[0']]]-H7101)</f>
        <v>1.1609930337674983</v>
      </c>
    </row>
    <row r="7103" spans="1:8" x14ac:dyDescent="0.25">
      <c r="A7103">
        <v>14194</v>
      </c>
      <c r="B7103">
        <v>14</v>
      </c>
      <c r="C7103">
        <v>45</v>
      </c>
      <c r="D7103">
        <v>0</v>
      </c>
      <c r="E7103">
        <v>2</v>
      </c>
      <c r="F7103">
        <v>18</v>
      </c>
      <c r="G7103">
        <v>1</v>
      </c>
      <c r="H7103" s="2">
        <f>H7102+$H$2*(Table1[[#This Row],[debug'[0']]]-H7102)</f>
        <v>2.3710409327026243</v>
      </c>
    </row>
    <row r="7104" spans="1:8" x14ac:dyDescent="0.25">
      <c r="A7104">
        <v>14196</v>
      </c>
      <c r="B7104">
        <v>14</v>
      </c>
      <c r="C7104">
        <v>49</v>
      </c>
      <c r="D7104">
        <v>0</v>
      </c>
      <c r="E7104">
        <v>2</v>
      </c>
      <c r="F7104">
        <v>18</v>
      </c>
      <c r="G7104">
        <v>1</v>
      </c>
      <c r="H7104" s="2">
        <f>H7103+$H$2*(Table1[[#This Row],[debug'[0']]]-H7103)</f>
        <v>3.4670445039441598</v>
      </c>
    </row>
    <row r="7105" spans="1:8" x14ac:dyDescent="0.25">
      <c r="A7105">
        <v>14198</v>
      </c>
      <c r="B7105">
        <v>12</v>
      </c>
      <c r="C7105">
        <v>48</v>
      </c>
      <c r="D7105">
        <v>0</v>
      </c>
      <c r="E7105">
        <v>1</v>
      </c>
      <c r="F7105">
        <v>18</v>
      </c>
      <c r="G7105">
        <v>1</v>
      </c>
      <c r="H7105" s="2">
        <f>H7104+$H$2*(Table1[[#This Row],[debug'[0']]]-H7104)</f>
        <v>4.2712566129386902</v>
      </c>
    </row>
    <row r="7106" spans="1:8" x14ac:dyDescent="0.25">
      <c r="A7106">
        <v>14200</v>
      </c>
      <c r="B7106">
        <v>11</v>
      </c>
      <c r="C7106">
        <v>42</v>
      </c>
      <c r="D7106">
        <v>-1</v>
      </c>
      <c r="E7106">
        <v>2</v>
      </c>
      <c r="F7106">
        <v>18</v>
      </c>
      <c r="G7106">
        <v>1</v>
      </c>
      <c r="H7106" s="2">
        <f>H7105+$H$2*(Table1[[#This Row],[debug'[0']]]-H7105)</f>
        <v>4.9054257367191711</v>
      </c>
    </row>
    <row r="7107" spans="1:8" x14ac:dyDescent="0.25">
      <c r="A7107">
        <v>14202</v>
      </c>
      <c r="B7107">
        <v>7</v>
      </c>
      <c r="C7107">
        <v>33</v>
      </c>
      <c r="D7107">
        <v>-1</v>
      </c>
      <c r="E7107">
        <v>2</v>
      </c>
      <c r="F7107">
        <v>18</v>
      </c>
      <c r="G7107">
        <v>1</v>
      </c>
      <c r="H7107" s="2">
        <f>H7106+$H$2*(Table1[[#This Row],[debug'[0']]]-H7106)</f>
        <v>5.1028347102568103</v>
      </c>
    </row>
    <row r="7108" spans="1:8" x14ac:dyDescent="0.25">
      <c r="A7108">
        <v>14204</v>
      </c>
      <c r="B7108">
        <v>6</v>
      </c>
      <c r="C7108">
        <v>26</v>
      </c>
      <c r="D7108">
        <v>1</v>
      </c>
      <c r="E7108">
        <v>2</v>
      </c>
      <c r="F7108">
        <v>19</v>
      </c>
      <c r="G7108">
        <v>1</v>
      </c>
      <c r="H7108" s="2">
        <f>H7107+$H$2*(Table1[[#This Row],[debug'[0']]]-H7107)</f>
        <v>5.1873905467561992</v>
      </c>
    </row>
    <row r="7109" spans="1:8" x14ac:dyDescent="0.25">
      <c r="A7109">
        <v>14206</v>
      </c>
      <c r="B7109">
        <v>-1</v>
      </c>
      <c r="C7109">
        <v>10</v>
      </c>
      <c r="D7109">
        <v>1</v>
      </c>
      <c r="E7109">
        <v>2</v>
      </c>
      <c r="F7109">
        <v>19</v>
      </c>
      <c r="G7109">
        <v>1</v>
      </c>
      <c r="H7109" s="2">
        <f>H7108+$H$2*(Table1[[#This Row],[debug'[0']]]-H7108)</f>
        <v>4.6042427261587928</v>
      </c>
    </row>
    <row r="7110" spans="1:8" x14ac:dyDescent="0.25">
      <c r="A7110">
        <v>14208</v>
      </c>
      <c r="B7110">
        <v>-7</v>
      </c>
      <c r="C7110">
        <v>-2</v>
      </c>
      <c r="D7110">
        <v>1</v>
      </c>
      <c r="E7110">
        <v>2</v>
      </c>
      <c r="F7110">
        <v>19</v>
      </c>
      <c r="G7110">
        <v>1</v>
      </c>
      <c r="H7110" s="2">
        <f>H7109+$H$2*(Table1[[#This Row],[debug'[0']]]-H7109)</f>
        <v>3.5105686151895954</v>
      </c>
    </row>
    <row r="7111" spans="1:8" x14ac:dyDescent="0.25">
      <c r="A7111">
        <v>14210</v>
      </c>
      <c r="B7111">
        <v>-10</v>
      </c>
      <c r="C7111">
        <v>-8</v>
      </c>
      <c r="D7111">
        <v>1</v>
      </c>
      <c r="E7111">
        <v>2</v>
      </c>
      <c r="F7111">
        <v>19</v>
      </c>
      <c r="G7111">
        <v>1</v>
      </c>
      <c r="H7111" s="2">
        <f>H7110+$H$2*(Table1[[#This Row],[debug'[0']]]-H7110)</f>
        <v>2.2372275219705817</v>
      </c>
    </row>
    <row r="7112" spans="1:8" x14ac:dyDescent="0.25">
      <c r="A7112">
        <v>14212</v>
      </c>
      <c r="B7112">
        <v>-12</v>
      </c>
      <c r="C7112">
        <v>-10</v>
      </c>
      <c r="D7112">
        <v>1</v>
      </c>
      <c r="E7112">
        <v>2</v>
      </c>
      <c r="F7112">
        <v>19</v>
      </c>
      <c r="G7112">
        <v>1</v>
      </c>
      <c r="H7112" s="2">
        <f>H7111+$H$2*(Table1[[#This Row],[debug'[0']]]-H7111)</f>
        <v>0.89540044025530596</v>
      </c>
    </row>
    <row r="7113" spans="1:8" x14ac:dyDescent="0.25">
      <c r="A7113">
        <v>14214</v>
      </c>
      <c r="B7113">
        <v>-12</v>
      </c>
      <c r="C7113">
        <v>-10</v>
      </c>
      <c r="D7113">
        <v>1</v>
      </c>
      <c r="E7113">
        <v>2</v>
      </c>
      <c r="F7113">
        <v>20</v>
      </c>
      <c r="G7113">
        <v>1</v>
      </c>
      <c r="H7113" s="2">
        <f>H7112+$H$2*(Table1[[#This Row],[debug'[0']]]-H7112)</f>
        <v>-0.31996241839083361</v>
      </c>
    </row>
    <row r="7114" spans="1:8" x14ac:dyDescent="0.25">
      <c r="A7114">
        <v>14216</v>
      </c>
      <c r="B7114">
        <v>-9</v>
      </c>
      <c r="C7114">
        <v>-7</v>
      </c>
      <c r="D7114">
        <v>0</v>
      </c>
      <c r="E7114">
        <v>2</v>
      </c>
      <c r="F7114">
        <v>20</v>
      </c>
      <c r="G7114">
        <v>1</v>
      </c>
      <c r="H7114" s="2">
        <f>H7113+$H$2*(Table1[[#This Row],[debug'[0']]]-H7113)</f>
        <v>-1.1380366873688337</v>
      </c>
    </row>
    <row r="7115" spans="1:8" x14ac:dyDescent="0.25">
      <c r="A7115">
        <v>14218</v>
      </c>
      <c r="B7115">
        <v>-6</v>
      </c>
      <c r="C7115">
        <v>1</v>
      </c>
      <c r="D7115">
        <v>1</v>
      </c>
      <c r="E7115">
        <v>2</v>
      </c>
      <c r="F7115">
        <v>19</v>
      </c>
      <c r="G7115">
        <v>1</v>
      </c>
      <c r="H7115" s="2">
        <f>H7114+$H$2*(Table1[[#This Row],[debug'[0']]]-H7114)</f>
        <v>-1.5962659341183887</v>
      </c>
    </row>
    <row r="7116" spans="1:8" x14ac:dyDescent="0.25">
      <c r="A7116">
        <v>14220</v>
      </c>
      <c r="B7116">
        <v>-1</v>
      </c>
      <c r="C7116">
        <v>11</v>
      </c>
      <c r="D7116">
        <v>0</v>
      </c>
      <c r="E7116">
        <v>2</v>
      </c>
      <c r="F7116">
        <v>19</v>
      </c>
      <c r="G7116">
        <v>1</v>
      </c>
      <c r="H7116" s="2">
        <f>H7115+$H$2*(Table1[[#This Row],[debug'[0']]]-H7115)</f>
        <v>-1.5400691937720232</v>
      </c>
    </row>
    <row r="7117" spans="1:8" x14ac:dyDescent="0.25">
      <c r="A7117">
        <v>14222</v>
      </c>
      <c r="B7117">
        <v>2</v>
      </c>
      <c r="C7117">
        <v>23</v>
      </c>
      <c r="D7117">
        <v>-1</v>
      </c>
      <c r="E7117">
        <v>2</v>
      </c>
      <c r="F7117">
        <v>19</v>
      </c>
      <c r="G7117">
        <v>1</v>
      </c>
      <c r="H7117" s="2">
        <f>H7116+$H$2*(Table1[[#This Row],[debug'[0']]]-H7116)</f>
        <v>-1.2064255326014113</v>
      </c>
    </row>
    <row r="7118" spans="1:8" x14ac:dyDescent="0.25">
      <c r="A7118">
        <v>14224</v>
      </c>
      <c r="B7118">
        <v>5</v>
      </c>
      <c r="C7118">
        <v>34</v>
      </c>
      <c r="D7118">
        <v>-1</v>
      </c>
      <c r="E7118">
        <v>2</v>
      </c>
      <c r="F7118">
        <v>19</v>
      </c>
      <c r="G7118">
        <v>1</v>
      </c>
      <c r="H7118" s="2">
        <f>H7117+$H$2*(Table1[[#This Row],[debug'[0']]]-H7117)</f>
        <v>-0.62148370685322996</v>
      </c>
    </row>
    <row r="7119" spans="1:8" x14ac:dyDescent="0.25">
      <c r="A7119">
        <v>14226</v>
      </c>
      <c r="B7119">
        <v>9</v>
      </c>
      <c r="C7119">
        <v>43</v>
      </c>
      <c r="D7119">
        <v>-2</v>
      </c>
      <c r="E7119">
        <v>2</v>
      </c>
      <c r="F7119">
        <v>19</v>
      </c>
      <c r="G7119">
        <v>0</v>
      </c>
      <c r="H7119" s="2">
        <f>H7118+$H$2*(Table1[[#This Row],[debug'[0']]]-H7118)</f>
        <v>0.28531976904928991</v>
      </c>
    </row>
    <row r="7120" spans="1:8" x14ac:dyDescent="0.25">
      <c r="A7120">
        <v>14228</v>
      </c>
      <c r="B7120">
        <v>11</v>
      </c>
      <c r="C7120">
        <v>51</v>
      </c>
      <c r="D7120">
        <v>-3</v>
      </c>
      <c r="E7120">
        <v>2</v>
      </c>
      <c r="F7120">
        <v>20</v>
      </c>
      <c r="G7120">
        <v>0</v>
      </c>
      <c r="H7120" s="2">
        <f>H7119+$H$2*(Table1[[#This Row],[debug'[0']]]-H7119)</f>
        <v>1.2951545900228461</v>
      </c>
    </row>
    <row r="7121" spans="1:8" x14ac:dyDescent="0.25">
      <c r="A7121">
        <v>14230</v>
      </c>
      <c r="B7121">
        <v>15</v>
      </c>
      <c r="C7121">
        <v>54</v>
      </c>
      <c r="D7121">
        <v>-3</v>
      </c>
      <c r="E7121">
        <v>2</v>
      </c>
      <c r="F7121">
        <v>20</v>
      </c>
      <c r="G7121">
        <v>0</v>
      </c>
      <c r="H7121" s="2">
        <f>H7120+$H$2*(Table1[[#This Row],[debug'[0']]]-H7120)</f>
        <v>2.5868058397798865</v>
      </c>
    </row>
    <row r="7122" spans="1:8" x14ac:dyDescent="0.25">
      <c r="A7122">
        <v>14232</v>
      </c>
      <c r="B7122">
        <v>16</v>
      </c>
      <c r="C7122">
        <v>56</v>
      </c>
      <c r="D7122">
        <v>-1</v>
      </c>
      <c r="E7122">
        <v>2</v>
      </c>
      <c r="F7122">
        <v>20</v>
      </c>
      <c r="G7122">
        <v>0</v>
      </c>
      <c r="H7122" s="2">
        <f>H7121+$H$2*(Table1[[#This Row],[debug'[0']]]-H7121)</f>
        <v>3.8509696068275172</v>
      </c>
    </row>
    <row r="7123" spans="1:8" x14ac:dyDescent="0.25">
      <c r="A7123">
        <v>14234</v>
      </c>
      <c r="B7123">
        <v>14</v>
      </c>
      <c r="C7123">
        <v>53</v>
      </c>
      <c r="D7123">
        <v>1</v>
      </c>
      <c r="E7123">
        <v>2</v>
      </c>
      <c r="F7123">
        <v>20</v>
      </c>
      <c r="G7123">
        <v>0</v>
      </c>
      <c r="H7123" s="2">
        <f>H7122+$H$2*(Table1[[#This Row],[debug'[0']]]-H7122)</f>
        <v>4.807493186555023</v>
      </c>
    </row>
    <row r="7124" spans="1:8" x14ac:dyDescent="0.25">
      <c r="A7124">
        <v>14236</v>
      </c>
      <c r="B7124">
        <v>14</v>
      </c>
      <c r="C7124">
        <v>48</v>
      </c>
      <c r="D7124">
        <v>1</v>
      </c>
      <c r="E7124">
        <v>2</v>
      </c>
      <c r="F7124">
        <v>21</v>
      </c>
      <c r="G7124">
        <v>0</v>
      </c>
      <c r="H7124" s="2">
        <f>H7123+$H$2*(Table1[[#This Row],[debug'[0']]]-H7123)</f>
        <v>5.673866542750809</v>
      </c>
    </row>
    <row r="7125" spans="1:8" x14ac:dyDescent="0.25">
      <c r="A7125">
        <v>14238</v>
      </c>
      <c r="B7125">
        <v>6</v>
      </c>
      <c r="C7125">
        <v>27</v>
      </c>
      <c r="D7125">
        <v>3</v>
      </c>
      <c r="E7125">
        <v>2</v>
      </c>
      <c r="F7125">
        <v>20</v>
      </c>
      <c r="G7125">
        <v>0</v>
      </c>
      <c r="H7125" s="2">
        <f>H7124+$H$2*(Table1[[#This Row],[debug'[0']]]-H7124)</f>
        <v>5.7046038969523263</v>
      </c>
    </row>
    <row r="7126" spans="1:8" x14ac:dyDescent="0.25">
      <c r="A7126">
        <v>14240</v>
      </c>
      <c r="B7126">
        <v>3</v>
      </c>
      <c r="C7126">
        <v>15</v>
      </c>
      <c r="D7126">
        <v>5</v>
      </c>
      <c r="E7126">
        <v>2</v>
      </c>
      <c r="F7126">
        <v>20</v>
      </c>
      <c r="G7126">
        <v>0</v>
      </c>
      <c r="H7126" s="2">
        <f>H7125+$H$2*(Table1[[#This Row],[debug'[0']]]-H7125)</f>
        <v>5.4497009849462534</v>
      </c>
    </row>
    <row r="7127" spans="1:8" x14ac:dyDescent="0.25">
      <c r="A7127">
        <v>14242</v>
      </c>
      <c r="B7127">
        <v>-1</v>
      </c>
      <c r="C7127">
        <v>4</v>
      </c>
      <c r="D7127">
        <v>5</v>
      </c>
      <c r="E7127">
        <v>2</v>
      </c>
      <c r="F7127">
        <v>21</v>
      </c>
      <c r="G7127">
        <v>0</v>
      </c>
      <c r="H7127" s="2">
        <f>H7126+$H$2*(Table1[[#This Row],[debug'[0']]]-H7126)</f>
        <v>4.8418309879815133</v>
      </c>
    </row>
    <row r="7128" spans="1:8" x14ac:dyDescent="0.25">
      <c r="A7128">
        <v>14244</v>
      </c>
      <c r="B7128">
        <v>-8</v>
      </c>
      <c r="C7128">
        <v>-10</v>
      </c>
      <c r="D7128">
        <v>3</v>
      </c>
      <c r="E7128">
        <v>2</v>
      </c>
      <c r="F7128">
        <v>20</v>
      </c>
      <c r="G7128">
        <v>0</v>
      </c>
      <c r="H7128" s="2">
        <f>H7127+$H$2*(Table1[[#This Row],[debug'[0']]]-H7127)</f>
        <v>3.6315169312669791</v>
      </c>
    </row>
    <row r="7129" spans="1:8" x14ac:dyDescent="0.25">
      <c r="A7129">
        <v>14246</v>
      </c>
      <c r="B7129">
        <v>-10</v>
      </c>
      <c r="C7129">
        <v>-13</v>
      </c>
      <c r="D7129">
        <v>2</v>
      </c>
      <c r="E7129">
        <v>2</v>
      </c>
      <c r="F7129">
        <v>21</v>
      </c>
      <c r="G7129">
        <v>0</v>
      </c>
      <c r="H7129" s="2">
        <f>H7128+$H$2*(Table1[[#This Row],[debug'[0']]]-H7128)</f>
        <v>2.3467767278103824</v>
      </c>
    </row>
    <row r="7130" spans="1:8" x14ac:dyDescent="0.25">
      <c r="A7130">
        <v>14248</v>
      </c>
      <c r="B7130">
        <v>-12</v>
      </c>
      <c r="C7130">
        <v>-12</v>
      </c>
      <c r="D7130">
        <v>0</v>
      </c>
      <c r="E7130">
        <v>2</v>
      </c>
      <c r="F7130">
        <v>22</v>
      </c>
      <c r="G7130">
        <v>0</v>
      </c>
      <c r="H7130" s="2">
        <f>H7129+$H$2*(Table1[[#This Row],[debug'[0']]]-H7129)</f>
        <v>0.99462487668691923</v>
      </c>
    </row>
    <row r="7131" spans="1:8" x14ac:dyDescent="0.25">
      <c r="A7131">
        <v>14250</v>
      </c>
      <c r="B7131">
        <v>-13</v>
      </c>
      <c r="C7131">
        <v>-8</v>
      </c>
      <c r="D7131">
        <v>-2</v>
      </c>
      <c r="E7131">
        <v>2</v>
      </c>
      <c r="F7131">
        <v>22</v>
      </c>
      <c r="G7131">
        <v>0</v>
      </c>
      <c r="H7131" s="2">
        <f>H7130+$H$2*(Table1[[#This Row],[debug'[0']]]-H7130)</f>
        <v>-0.32433744438341838</v>
      </c>
    </row>
    <row r="7132" spans="1:8" x14ac:dyDescent="0.25">
      <c r="A7132">
        <v>14252</v>
      </c>
      <c r="B7132">
        <v>-11</v>
      </c>
      <c r="C7132">
        <v>-1</v>
      </c>
      <c r="D7132">
        <v>-4</v>
      </c>
      <c r="E7132">
        <v>2</v>
      </c>
      <c r="F7132">
        <v>22</v>
      </c>
      <c r="G7132">
        <v>0</v>
      </c>
      <c r="H7132" s="2">
        <f>H7131+$H$2*(Table1[[#This Row],[debug'[0']]]-H7131)</f>
        <v>-1.330494936091279</v>
      </c>
    </row>
    <row r="7133" spans="1:8" x14ac:dyDescent="0.25">
      <c r="A7133">
        <v>14254</v>
      </c>
      <c r="B7133">
        <v>-7</v>
      </c>
      <c r="C7133">
        <v>9</v>
      </c>
      <c r="D7133">
        <v>-6</v>
      </c>
      <c r="E7133">
        <v>2</v>
      </c>
      <c r="F7133">
        <v>21</v>
      </c>
      <c r="G7133">
        <v>0</v>
      </c>
      <c r="H7133" s="2">
        <f>H7132+$H$2*(Table1[[#This Row],[debug'[0']]]-H7132)</f>
        <v>-1.864833199839252</v>
      </c>
    </row>
    <row r="7134" spans="1:8" x14ac:dyDescent="0.25">
      <c r="A7134">
        <v>14256</v>
      </c>
      <c r="B7134">
        <v>-2</v>
      </c>
      <c r="C7134">
        <v>21</v>
      </c>
      <c r="D7134">
        <v>-6</v>
      </c>
      <c r="E7134">
        <v>2</v>
      </c>
      <c r="F7134">
        <v>21</v>
      </c>
      <c r="G7134">
        <v>0</v>
      </c>
      <c r="H7134" s="2">
        <f>H7133+$H$2*(Table1[[#This Row],[debug'[0']]]-H7133)</f>
        <v>-1.8775723706310794</v>
      </c>
    </row>
    <row r="7135" spans="1:8" x14ac:dyDescent="0.25">
      <c r="A7135">
        <v>14258</v>
      </c>
      <c r="B7135">
        <v>3</v>
      </c>
      <c r="C7135">
        <v>34</v>
      </c>
      <c r="D7135">
        <v>-7</v>
      </c>
      <c r="E7135">
        <v>2</v>
      </c>
      <c r="F7135">
        <v>21</v>
      </c>
      <c r="G7135">
        <v>0</v>
      </c>
      <c r="H7135" s="2">
        <f>H7134+$H$2*(Table1[[#This Row],[debug'[0']]]-H7134)</f>
        <v>-1.4178720048232649</v>
      </c>
    </row>
    <row r="7136" spans="1:8" x14ac:dyDescent="0.25">
      <c r="A7136">
        <v>14260</v>
      </c>
      <c r="B7136">
        <v>7</v>
      </c>
      <c r="C7136">
        <v>46</v>
      </c>
      <c r="D7136">
        <v>-6</v>
      </c>
      <c r="E7136">
        <v>2</v>
      </c>
      <c r="F7136">
        <v>22</v>
      </c>
      <c r="G7136">
        <v>0</v>
      </c>
      <c r="H7136" s="2">
        <f>H7135+$H$2*(Table1[[#This Row],[debug'[0']]]-H7135)</f>
        <v>-0.6245062593469064</v>
      </c>
    </row>
    <row r="7137" spans="1:8" x14ac:dyDescent="0.25">
      <c r="A7137">
        <v>14262</v>
      </c>
      <c r="B7137">
        <v>10</v>
      </c>
      <c r="C7137">
        <v>54</v>
      </c>
      <c r="D7137">
        <v>-5</v>
      </c>
      <c r="E7137">
        <v>2</v>
      </c>
      <c r="F7137">
        <v>22</v>
      </c>
      <c r="G7137">
        <v>0</v>
      </c>
      <c r="H7137" s="2">
        <f>H7136+$H$2*(Table1[[#This Row],[debug'[0']]]-H7136)</f>
        <v>0.37682986502458404</v>
      </c>
    </row>
    <row r="7138" spans="1:8" x14ac:dyDescent="0.25">
      <c r="A7138">
        <v>14264</v>
      </c>
      <c r="B7138">
        <v>12</v>
      </c>
      <c r="C7138">
        <v>59</v>
      </c>
      <c r="D7138">
        <v>-3</v>
      </c>
      <c r="E7138">
        <v>2</v>
      </c>
      <c r="F7138">
        <v>22</v>
      </c>
      <c r="G7138">
        <v>0</v>
      </c>
      <c r="H7138" s="2">
        <f>H7137+$H$2*(Table1[[#This Row],[debug'[0']]]-H7137)</f>
        <v>1.4722878422484755</v>
      </c>
    </row>
    <row r="7139" spans="1:8" x14ac:dyDescent="0.25">
      <c r="A7139">
        <v>14266</v>
      </c>
      <c r="B7139">
        <v>14</v>
      </c>
      <c r="C7139">
        <v>59</v>
      </c>
      <c r="D7139">
        <v>0</v>
      </c>
      <c r="E7139">
        <v>2</v>
      </c>
      <c r="F7139">
        <v>22</v>
      </c>
      <c r="G7139">
        <v>0</v>
      </c>
      <c r="H7139" s="2">
        <f>H7138+$H$2*(Table1[[#This Row],[debug'[0']]]-H7138)</f>
        <v>2.6529968966808672</v>
      </c>
    </row>
    <row r="7140" spans="1:8" x14ac:dyDescent="0.25">
      <c r="A7140">
        <v>14268</v>
      </c>
      <c r="B7140">
        <v>13</v>
      </c>
      <c r="C7140">
        <v>57</v>
      </c>
      <c r="D7140">
        <v>4</v>
      </c>
      <c r="E7140">
        <v>1</v>
      </c>
      <c r="F7140">
        <v>22</v>
      </c>
      <c r="G7140">
        <v>0</v>
      </c>
      <c r="H7140" s="2">
        <f>H7139+$H$2*(Table1[[#This Row],[debug'[0']]]-H7139)</f>
        <v>3.6281789647626126</v>
      </c>
    </row>
    <row r="7141" spans="1:8" x14ac:dyDescent="0.25">
      <c r="A7141">
        <v>14270</v>
      </c>
      <c r="B7141">
        <v>14</v>
      </c>
      <c r="C7141">
        <v>50</v>
      </c>
      <c r="D7141">
        <v>6</v>
      </c>
      <c r="E7141">
        <v>2</v>
      </c>
      <c r="F7141">
        <v>22</v>
      </c>
      <c r="G7141">
        <v>0</v>
      </c>
      <c r="H7141" s="2">
        <f>H7140+$H$2*(Table1[[#This Row],[debug'[0']]]-H7140)</f>
        <v>4.6057000678221085</v>
      </c>
    </row>
    <row r="7142" spans="1:8" x14ac:dyDescent="0.25">
      <c r="A7142">
        <v>14272</v>
      </c>
      <c r="B7142">
        <v>11</v>
      </c>
      <c r="C7142">
        <v>35</v>
      </c>
      <c r="D7142">
        <v>8</v>
      </c>
      <c r="E7142">
        <v>2</v>
      </c>
      <c r="F7142">
        <v>22</v>
      </c>
      <c r="G7142">
        <v>0</v>
      </c>
      <c r="H7142" s="2">
        <f>H7141+$H$2*(Table1[[#This Row],[debug'[0']]]-H7141)</f>
        <v>5.2083486385755018</v>
      </c>
    </row>
    <row r="7143" spans="1:8" x14ac:dyDescent="0.25">
      <c r="A7143">
        <v>14274</v>
      </c>
      <c r="B7143">
        <v>8</v>
      </c>
      <c r="C7143">
        <v>15</v>
      </c>
      <c r="D7143">
        <v>9</v>
      </c>
      <c r="E7143">
        <v>2</v>
      </c>
      <c r="F7143">
        <v>22</v>
      </c>
      <c r="G7143">
        <v>0</v>
      </c>
      <c r="H7143" s="2">
        <f>H7142+$H$2*(Table1[[#This Row],[debug'[0']]]-H7142)</f>
        <v>5.4714555808285565</v>
      </c>
    </row>
    <row r="7144" spans="1:8" x14ac:dyDescent="0.25">
      <c r="A7144">
        <v>14276</v>
      </c>
      <c r="B7144">
        <v>3</v>
      </c>
      <c r="C7144">
        <v>4</v>
      </c>
      <c r="D7144">
        <v>9</v>
      </c>
      <c r="E7144">
        <v>2</v>
      </c>
      <c r="F7144">
        <v>22</v>
      </c>
      <c r="G7144">
        <v>0</v>
      </c>
      <c r="H7144" s="2">
        <f>H7143+$H$2*(Table1[[#This Row],[debug'[0']]]-H7143)</f>
        <v>5.2385263799364221</v>
      </c>
    </row>
    <row r="7145" spans="1:8" x14ac:dyDescent="0.25">
      <c r="A7145">
        <v>14278</v>
      </c>
      <c r="B7145">
        <v>-2</v>
      </c>
      <c r="C7145">
        <v>-6</v>
      </c>
      <c r="D7145">
        <v>8</v>
      </c>
      <c r="E7145">
        <v>2</v>
      </c>
      <c r="F7145">
        <v>23</v>
      </c>
      <c r="G7145">
        <v>0</v>
      </c>
      <c r="H7145" s="2">
        <f>H7144+$H$2*(Table1[[#This Row],[debug'[0']]]-H7144)</f>
        <v>4.5563113409956966</v>
      </c>
    </row>
    <row r="7146" spans="1:8" x14ac:dyDescent="0.25">
      <c r="A7146">
        <v>14280</v>
      </c>
      <c r="B7146">
        <v>-11</v>
      </c>
      <c r="C7146">
        <v>-15</v>
      </c>
      <c r="D7146">
        <v>3</v>
      </c>
      <c r="E7146">
        <v>1</v>
      </c>
      <c r="F7146">
        <v>23</v>
      </c>
      <c r="G7146">
        <v>0</v>
      </c>
      <c r="H7146" s="2">
        <f>H7145+$H$2*(Table1[[#This Row],[debug'[0']]]-H7145)</f>
        <v>3.0901635382208665</v>
      </c>
    </row>
    <row r="7147" spans="1:8" x14ac:dyDescent="0.25">
      <c r="A7147">
        <v>14282</v>
      </c>
      <c r="B7147">
        <v>-12</v>
      </c>
      <c r="C7147">
        <v>-15</v>
      </c>
      <c r="D7147">
        <v>-1</v>
      </c>
      <c r="E7147">
        <v>1</v>
      </c>
      <c r="F7147">
        <v>23</v>
      </c>
      <c r="G7147">
        <v>-1</v>
      </c>
      <c r="H7147" s="2">
        <f>H7146+$H$2*(Table1[[#This Row],[debug'[0']]]-H7146)</f>
        <v>1.6679491308265695</v>
      </c>
    </row>
    <row r="7148" spans="1:8" x14ac:dyDescent="0.25">
      <c r="A7148">
        <v>14284</v>
      </c>
      <c r="B7148">
        <v>-13</v>
      </c>
      <c r="C7148">
        <v>-11</v>
      </c>
      <c r="D7148">
        <v>-3</v>
      </c>
      <c r="E7148">
        <v>2</v>
      </c>
      <c r="F7148">
        <v>23</v>
      </c>
      <c r="G7148">
        <v>0</v>
      </c>
      <c r="H7148" s="2">
        <f>H7147+$H$2*(Table1[[#This Row],[debug'[0']]]-H7147)</f>
        <v>0.28552749384756337</v>
      </c>
    </row>
    <row r="7149" spans="1:8" x14ac:dyDescent="0.25">
      <c r="A7149">
        <v>14286</v>
      </c>
      <c r="B7149">
        <v>-13</v>
      </c>
      <c r="C7149">
        <v>-2</v>
      </c>
      <c r="D7149">
        <v>-5</v>
      </c>
      <c r="E7149">
        <v>2</v>
      </c>
      <c r="F7149">
        <v>24</v>
      </c>
      <c r="G7149">
        <v>0</v>
      </c>
      <c r="H7149" s="2">
        <f>H7148+$H$2*(Table1[[#This Row],[debug'[0']]]-H7148)</f>
        <v>-0.96660397336453818</v>
      </c>
    </row>
    <row r="7150" spans="1:8" x14ac:dyDescent="0.25">
      <c r="A7150">
        <v>14288</v>
      </c>
      <c r="B7150">
        <v>-7</v>
      </c>
      <c r="C7150">
        <v>8</v>
      </c>
      <c r="D7150">
        <v>-8</v>
      </c>
      <c r="E7150">
        <v>2</v>
      </c>
      <c r="F7150">
        <v>24</v>
      </c>
      <c r="G7150">
        <v>0</v>
      </c>
      <c r="H7150" s="2">
        <f>H7149+$H$2*(Table1[[#This Row],[debug'[0']]]-H7149)</f>
        <v>-1.5352381523688126</v>
      </c>
    </row>
    <row r="7151" spans="1:8" x14ac:dyDescent="0.25">
      <c r="A7151">
        <v>14290</v>
      </c>
      <c r="B7151">
        <v>-3</v>
      </c>
      <c r="C7151">
        <v>21</v>
      </c>
      <c r="D7151">
        <v>-10</v>
      </c>
      <c r="E7151">
        <v>2</v>
      </c>
      <c r="F7151">
        <v>23</v>
      </c>
      <c r="G7151">
        <v>0</v>
      </c>
      <c r="H7151" s="2">
        <f>H7150+$H$2*(Table1[[#This Row],[debug'[0']]]-H7150)</f>
        <v>-1.6732887041621152</v>
      </c>
    </row>
    <row r="7152" spans="1:8" x14ac:dyDescent="0.25">
      <c r="A7152">
        <v>14292</v>
      </c>
      <c r="B7152">
        <v>1</v>
      </c>
      <c r="C7152">
        <v>34</v>
      </c>
      <c r="D7152">
        <v>-11</v>
      </c>
      <c r="E7152">
        <v>2</v>
      </c>
      <c r="F7152">
        <v>23</v>
      </c>
      <c r="G7152">
        <v>0</v>
      </c>
      <c r="H7152" s="2">
        <f>H7151+$H$2*(Table1[[#This Row],[debug'[0']]]-H7151)</f>
        <v>-1.4213371795445069</v>
      </c>
    </row>
    <row r="7153" spans="1:8" x14ac:dyDescent="0.25">
      <c r="A7153">
        <v>14294</v>
      </c>
      <c r="B7153">
        <v>5</v>
      </c>
      <c r="C7153">
        <v>45</v>
      </c>
      <c r="D7153">
        <v>-10</v>
      </c>
      <c r="E7153">
        <v>2</v>
      </c>
      <c r="F7153">
        <v>23</v>
      </c>
      <c r="G7153">
        <v>0</v>
      </c>
      <c r="H7153" s="2">
        <f>H7152+$H$2*(Table1[[#This Row],[debug'[0']]]-H7152)</f>
        <v>-0.81614040826010614</v>
      </c>
    </row>
    <row r="7154" spans="1:8" x14ac:dyDescent="0.25">
      <c r="A7154">
        <v>14296</v>
      </c>
      <c r="B7154">
        <v>5</v>
      </c>
      <c r="C7154">
        <v>54</v>
      </c>
      <c r="D7154">
        <v>-9</v>
      </c>
      <c r="E7154">
        <v>2</v>
      </c>
      <c r="F7154">
        <v>23</v>
      </c>
      <c r="G7154">
        <v>0</v>
      </c>
      <c r="H7154" s="2">
        <f>H7153+$H$2*(Table1[[#This Row],[debug'[0']]]-H7153)</f>
        <v>-0.26798208889500541</v>
      </c>
    </row>
    <row r="7155" spans="1:8" x14ac:dyDescent="0.25">
      <c r="A7155">
        <v>14298</v>
      </c>
      <c r="B7155">
        <v>8</v>
      </c>
      <c r="C7155">
        <v>60</v>
      </c>
      <c r="D7155">
        <v>-7</v>
      </c>
      <c r="E7155">
        <v>2</v>
      </c>
      <c r="F7155">
        <v>23</v>
      </c>
      <c r="G7155">
        <v>-1</v>
      </c>
      <c r="H7155" s="2">
        <f>H7154+$H$2*(Table1[[#This Row],[debug'[0']]]-H7154)</f>
        <v>0.5112568648195307</v>
      </c>
    </row>
    <row r="7156" spans="1:8" x14ac:dyDescent="0.25">
      <c r="A7156">
        <v>14300</v>
      </c>
      <c r="B7156">
        <v>10</v>
      </c>
      <c r="C7156">
        <v>61</v>
      </c>
      <c r="D7156">
        <v>-3</v>
      </c>
      <c r="E7156">
        <v>2</v>
      </c>
      <c r="F7156">
        <v>24</v>
      </c>
      <c r="G7156">
        <v>-1</v>
      </c>
      <c r="H7156" s="2">
        <f>H7155+$H$2*(Table1[[#This Row],[debug'[0']]]-H7155)</f>
        <v>1.4055498365780368</v>
      </c>
    </row>
    <row r="7157" spans="1:8" x14ac:dyDescent="0.25">
      <c r="A7157">
        <v>14302</v>
      </c>
      <c r="B7157">
        <v>11</v>
      </c>
      <c r="C7157">
        <v>59</v>
      </c>
      <c r="D7157">
        <v>1</v>
      </c>
      <c r="E7157">
        <v>2</v>
      </c>
      <c r="F7157">
        <v>24</v>
      </c>
      <c r="G7157">
        <v>-1</v>
      </c>
      <c r="H7157" s="2">
        <f>H7156+$H$2*(Table1[[#This Row],[debug'[0']]]-H7156)</f>
        <v>2.3098054610372318</v>
      </c>
    </row>
    <row r="7158" spans="1:8" x14ac:dyDescent="0.25">
      <c r="A7158">
        <v>14304</v>
      </c>
      <c r="B7158">
        <v>14</v>
      </c>
      <c r="C7158">
        <v>51</v>
      </c>
      <c r="D7158">
        <v>5</v>
      </c>
      <c r="E7158">
        <v>2</v>
      </c>
      <c r="F7158">
        <v>24</v>
      </c>
      <c r="G7158">
        <v>-1</v>
      </c>
      <c r="H7158" s="2">
        <f>H7157+$H$2*(Table1[[#This Row],[debug'[0']]]-H7157)</f>
        <v>3.4115803395164601</v>
      </c>
    </row>
    <row r="7159" spans="1:8" x14ac:dyDescent="0.25">
      <c r="A7159">
        <v>14306</v>
      </c>
      <c r="B7159">
        <v>12</v>
      </c>
      <c r="C7159">
        <v>42</v>
      </c>
      <c r="D7159">
        <v>8</v>
      </c>
      <c r="E7159">
        <v>2</v>
      </c>
      <c r="F7159">
        <v>24</v>
      </c>
      <c r="G7159">
        <v>-1</v>
      </c>
      <c r="H7159" s="2">
        <f>H7158+$H$2*(Table1[[#This Row],[debug'[0']]]-H7158)</f>
        <v>4.2210198228560971</v>
      </c>
    </row>
    <row r="7160" spans="1:8" x14ac:dyDescent="0.25">
      <c r="A7160">
        <v>14308</v>
      </c>
      <c r="B7160">
        <v>10</v>
      </c>
      <c r="C7160">
        <v>31</v>
      </c>
      <c r="D7160">
        <v>10</v>
      </c>
      <c r="E7160">
        <v>2</v>
      </c>
      <c r="F7160">
        <v>24</v>
      </c>
      <c r="G7160">
        <v>-1</v>
      </c>
      <c r="H7160" s="2">
        <f>H7159+$H$2*(Table1[[#This Row],[debug'[0']]]-H7159)</f>
        <v>4.7656758729487869</v>
      </c>
    </row>
    <row r="7161" spans="1:8" x14ac:dyDescent="0.25">
      <c r="A7161">
        <v>14310</v>
      </c>
      <c r="B7161">
        <v>7</v>
      </c>
      <c r="C7161">
        <v>18</v>
      </c>
      <c r="D7161">
        <v>11</v>
      </c>
      <c r="E7161">
        <v>2</v>
      </c>
      <c r="F7161">
        <v>24</v>
      </c>
      <c r="G7161">
        <v>-1</v>
      </c>
      <c r="H7161" s="2">
        <f>H7160+$H$2*(Table1[[#This Row],[debug'[0']]]-H7160)</f>
        <v>4.9762559608472623</v>
      </c>
    </row>
    <row r="7162" spans="1:8" x14ac:dyDescent="0.25">
      <c r="A7162">
        <v>14312</v>
      </c>
      <c r="B7162">
        <v>0</v>
      </c>
      <c r="C7162">
        <v>-4</v>
      </c>
      <c r="D7162">
        <v>10</v>
      </c>
      <c r="E7162">
        <v>2</v>
      </c>
      <c r="F7162">
        <v>24</v>
      </c>
      <c r="G7162">
        <v>-1</v>
      </c>
      <c r="H7162" s="2">
        <f>H7161+$H$2*(Table1[[#This Row],[debug'[0']]]-H7161)</f>
        <v>4.5072548857778569</v>
      </c>
    </row>
    <row r="7163" spans="1:8" x14ac:dyDescent="0.25">
      <c r="A7163">
        <v>14314</v>
      </c>
      <c r="B7163">
        <v>-2</v>
      </c>
      <c r="C7163">
        <v>-12</v>
      </c>
      <c r="D7163">
        <v>8</v>
      </c>
      <c r="E7163">
        <v>2</v>
      </c>
      <c r="F7163">
        <v>24</v>
      </c>
      <c r="G7163">
        <v>-1</v>
      </c>
      <c r="H7163" s="2">
        <f>H7162+$H$2*(Table1[[#This Row],[debug'[0']]]-H7162)</f>
        <v>3.8939605614519768</v>
      </c>
    </row>
    <row r="7164" spans="1:8" x14ac:dyDescent="0.25">
      <c r="A7164">
        <v>14316</v>
      </c>
      <c r="B7164">
        <v>-6</v>
      </c>
      <c r="C7164">
        <v>-15</v>
      </c>
      <c r="D7164">
        <v>4</v>
      </c>
      <c r="E7164">
        <v>2</v>
      </c>
      <c r="F7164">
        <v>24</v>
      </c>
      <c r="G7164">
        <v>-1</v>
      </c>
      <c r="H7164" s="2">
        <f>H7163+$H$2*(Table1[[#This Row],[debug'[0']]]-H7163)</f>
        <v>2.9614767470090366</v>
      </c>
    </row>
    <row r="7165" spans="1:8" x14ac:dyDescent="0.25">
      <c r="A7165">
        <v>14318</v>
      </c>
      <c r="B7165">
        <v>-10</v>
      </c>
      <c r="C7165">
        <v>-12</v>
      </c>
      <c r="D7165">
        <v>-4</v>
      </c>
      <c r="E7165">
        <v>2</v>
      </c>
      <c r="F7165">
        <v>25</v>
      </c>
      <c r="G7165">
        <v>-1</v>
      </c>
      <c r="H7165" s="2">
        <f>H7164+$H$2*(Table1[[#This Row],[debug'[0']]]-H7164)</f>
        <v>1.7398863431666811</v>
      </c>
    </row>
    <row r="7166" spans="1:8" x14ac:dyDescent="0.25">
      <c r="A7166">
        <v>14320</v>
      </c>
      <c r="B7166">
        <v>-10</v>
      </c>
      <c r="C7166">
        <v>-5</v>
      </c>
      <c r="D7166">
        <v>-7</v>
      </c>
      <c r="E7166">
        <v>2</v>
      </c>
      <c r="F7166">
        <v>25</v>
      </c>
      <c r="G7166">
        <v>-1</v>
      </c>
      <c r="H7166" s="2">
        <f>H7165+$H$2*(Table1[[#This Row],[debug'[0']]]-H7165)</f>
        <v>0.63342812247653368</v>
      </c>
    </row>
    <row r="7167" spans="1:8" x14ac:dyDescent="0.25">
      <c r="A7167">
        <v>14322</v>
      </c>
      <c r="B7167">
        <v>-10</v>
      </c>
      <c r="C7167">
        <v>-1</v>
      </c>
      <c r="D7167">
        <v>-8</v>
      </c>
      <c r="E7167">
        <v>2</v>
      </c>
      <c r="F7167">
        <v>25</v>
      </c>
      <c r="G7167">
        <v>-1</v>
      </c>
      <c r="H7167" s="2">
        <f>H7166+$H$2*(Table1[[#This Row],[debug'[0']]]-H7166)</f>
        <v>-0.36874886768488779</v>
      </c>
    </row>
    <row r="7168" spans="1:8" x14ac:dyDescent="0.25">
      <c r="A7168">
        <v>14324</v>
      </c>
      <c r="B7168">
        <v>-7</v>
      </c>
      <c r="C7168">
        <v>17</v>
      </c>
      <c r="D7168">
        <v>-11</v>
      </c>
      <c r="E7168">
        <v>2</v>
      </c>
      <c r="F7168">
        <v>25</v>
      </c>
      <c r="G7168">
        <v>-1</v>
      </c>
      <c r="H7168" s="2">
        <f>H7167+$H$2*(Table1[[#This Row],[debug'[0']]]-H7167)</f>
        <v>-0.99372956292659242</v>
      </c>
    </row>
    <row r="7169" spans="1:8" x14ac:dyDescent="0.25">
      <c r="A7169">
        <v>14326</v>
      </c>
      <c r="B7169">
        <v>-3</v>
      </c>
      <c r="C7169">
        <v>31</v>
      </c>
      <c r="D7169">
        <v>-13</v>
      </c>
      <c r="E7169">
        <v>2</v>
      </c>
      <c r="F7169">
        <v>25</v>
      </c>
      <c r="G7169">
        <v>-1</v>
      </c>
      <c r="H7169" s="2">
        <f>H7168+$H$2*(Table1[[#This Row],[debug'[0']]]-H7168)</f>
        <v>-1.1828160969133183</v>
      </c>
    </row>
    <row r="7170" spans="1:8" x14ac:dyDescent="0.25">
      <c r="A7170">
        <v>14328</v>
      </c>
      <c r="B7170">
        <v>0</v>
      </c>
      <c r="C7170">
        <v>43</v>
      </c>
      <c r="D7170">
        <v>-12</v>
      </c>
      <c r="E7170">
        <v>2</v>
      </c>
      <c r="F7170">
        <v>25</v>
      </c>
      <c r="G7170">
        <v>-1</v>
      </c>
      <c r="H7170" s="2">
        <f>H7169+$H$2*(Table1[[#This Row],[debug'[0']]]-H7169)</f>
        <v>-1.0713383060949992</v>
      </c>
    </row>
    <row r="7171" spans="1:8" x14ac:dyDescent="0.25">
      <c r="A7171">
        <v>14330</v>
      </c>
      <c r="B7171">
        <v>1</v>
      </c>
      <c r="C7171">
        <v>48</v>
      </c>
      <c r="D7171">
        <v>-11</v>
      </c>
      <c r="E7171">
        <v>2</v>
      </c>
      <c r="F7171">
        <v>24</v>
      </c>
      <c r="G7171">
        <v>-1</v>
      </c>
      <c r="H7171" s="2">
        <f>H7170+$H$2*(Table1[[#This Row],[debug'[0']]]-H7170)</f>
        <v>-0.87611926992918399</v>
      </c>
    </row>
    <row r="7172" spans="1:8" x14ac:dyDescent="0.25">
      <c r="A7172">
        <v>14332</v>
      </c>
      <c r="B7172">
        <v>4</v>
      </c>
      <c r="C7172">
        <v>58</v>
      </c>
      <c r="D7172">
        <v>-8</v>
      </c>
      <c r="E7172">
        <v>2</v>
      </c>
      <c r="F7172">
        <v>25</v>
      </c>
      <c r="G7172">
        <v>-1</v>
      </c>
      <c r="H7172" s="2">
        <f>H7171+$H$2*(Table1[[#This Row],[debug'[0']]]-H7171)</f>
        <v>-0.41655585563606951</v>
      </c>
    </row>
    <row r="7173" spans="1:8" x14ac:dyDescent="0.25">
      <c r="A7173">
        <v>14334</v>
      </c>
      <c r="B7173">
        <v>7</v>
      </c>
      <c r="C7173">
        <v>59</v>
      </c>
      <c r="D7173">
        <v>-5</v>
      </c>
      <c r="E7173">
        <v>2</v>
      </c>
      <c r="F7173">
        <v>25</v>
      </c>
      <c r="G7173">
        <v>-1</v>
      </c>
      <c r="H7173" s="2">
        <f>H7172+$H$2*(Table1[[#This Row],[debug'[0']]]-H7172)</f>
        <v>0.28243806609406957</v>
      </c>
    </row>
    <row r="7174" spans="1:8" x14ac:dyDescent="0.25">
      <c r="A7174">
        <v>14336</v>
      </c>
      <c r="B7174">
        <v>7</v>
      </c>
      <c r="C7174">
        <v>58</v>
      </c>
      <c r="D7174">
        <v>-1</v>
      </c>
      <c r="E7174">
        <v>2</v>
      </c>
      <c r="F7174">
        <v>25</v>
      </c>
      <c r="G7174">
        <v>-1</v>
      </c>
      <c r="H7174" s="2">
        <f>H7173+$H$2*(Table1[[#This Row],[debug'[0']]]-H7173)</f>
        <v>0.91555336274186905</v>
      </c>
    </row>
    <row r="7175" spans="1:8" x14ac:dyDescent="0.25">
      <c r="A7175">
        <v>14338</v>
      </c>
      <c r="B7175">
        <v>7</v>
      </c>
      <c r="C7175">
        <v>52</v>
      </c>
      <c r="D7175">
        <v>3</v>
      </c>
      <c r="E7175">
        <v>1</v>
      </c>
      <c r="F7175">
        <v>25</v>
      </c>
      <c r="G7175">
        <v>-1</v>
      </c>
      <c r="H7175" s="2">
        <f>H7174+$H$2*(Table1[[#This Row],[debug'[0']]]-H7174)</f>
        <v>1.4889989484449471</v>
      </c>
    </row>
    <row r="7176" spans="1:8" x14ac:dyDescent="0.25">
      <c r="A7176">
        <v>14340</v>
      </c>
      <c r="B7176">
        <v>8</v>
      </c>
      <c r="C7176">
        <v>44</v>
      </c>
      <c r="D7176">
        <v>5</v>
      </c>
      <c r="E7176">
        <v>2</v>
      </c>
      <c r="F7176">
        <v>25</v>
      </c>
      <c r="G7176">
        <v>-1</v>
      </c>
      <c r="H7176" s="2">
        <f>H7175+$H$2*(Table1[[#This Row],[debug'[0']]]-H7175)</f>
        <v>2.1026463405773703</v>
      </c>
    </row>
    <row r="7177" spans="1:8" x14ac:dyDescent="0.25">
      <c r="A7177">
        <v>14342</v>
      </c>
      <c r="B7177">
        <v>7</v>
      </c>
      <c r="C7177">
        <v>34</v>
      </c>
      <c r="D7177">
        <v>7</v>
      </c>
      <c r="E7177">
        <v>1</v>
      </c>
      <c r="F7177">
        <v>25</v>
      </c>
      <c r="G7177">
        <v>-1</v>
      </c>
      <c r="H7177" s="2">
        <f>H7176+$H$2*(Table1[[#This Row],[debug'[0']]]-H7176)</f>
        <v>2.564211048931567</v>
      </c>
    </row>
    <row r="7178" spans="1:8" x14ac:dyDescent="0.25">
      <c r="A7178">
        <v>14344</v>
      </c>
      <c r="B7178">
        <v>6</v>
      </c>
      <c r="C7178">
        <v>21</v>
      </c>
      <c r="D7178">
        <v>10</v>
      </c>
      <c r="E7178">
        <v>1</v>
      </c>
      <c r="F7178">
        <v>25</v>
      </c>
      <c r="G7178">
        <v>-1</v>
      </c>
      <c r="H7178" s="2">
        <f>H7177+$H$2*(Table1[[#This Row],[debug'[0']]]-H7177)</f>
        <v>2.8880265287704141</v>
      </c>
    </row>
    <row r="7179" spans="1:8" x14ac:dyDescent="0.25">
      <c r="A7179">
        <v>14346</v>
      </c>
      <c r="B7179">
        <v>6</v>
      </c>
      <c r="C7179">
        <v>9</v>
      </c>
      <c r="D7179">
        <v>11</v>
      </c>
      <c r="E7179">
        <v>2</v>
      </c>
      <c r="F7179">
        <v>25</v>
      </c>
      <c r="G7179">
        <v>-1</v>
      </c>
      <c r="H7179" s="2">
        <f>H7178+$H$2*(Table1[[#This Row],[debug'[0']]]-H7178)</f>
        <v>3.18132311863185</v>
      </c>
    </row>
    <row r="7180" spans="1:8" x14ac:dyDescent="0.25">
      <c r="A7180">
        <v>14348</v>
      </c>
      <c r="B7180">
        <v>4</v>
      </c>
      <c r="C7180">
        <v>-1</v>
      </c>
      <c r="D7180">
        <v>12</v>
      </c>
      <c r="E7180">
        <v>2</v>
      </c>
      <c r="F7180">
        <v>25</v>
      </c>
      <c r="G7180">
        <v>-1</v>
      </c>
      <c r="H7180" s="2">
        <f>H7179+$H$2*(Table1[[#This Row],[debug'[0']]]-H7179)</f>
        <v>3.2584815969169494</v>
      </c>
    </row>
    <row r="7181" spans="1:8" x14ac:dyDescent="0.25">
      <c r="A7181">
        <v>14350</v>
      </c>
      <c r="B7181">
        <v>-2</v>
      </c>
      <c r="C7181">
        <v>-14</v>
      </c>
      <c r="D7181">
        <v>10</v>
      </c>
      <c r="E7181">
        <v>1</v>
      </c>
      <c r="F7181">
        <v>24</v>
      </c>
      <c r="G7181">
        <v>-1</v>
      </c>
      <c r="H7181" s="2">
        <f>H7180+$H$2*(Table1[[#This Row],[debug'[0']]]-H7180)</f>
        <v>2.7628813822996072</v>
      </c>
    </row>
    <row r="7182" spans="1:8" x14ac:dyDescent="0.25">
      <c r="A7182">
        <v>14352</v>
      </c>
      <c r="B7182">
        <v>-5</v>
      </c>
      <c r="C7182">
        <v>-15</v>
      </c>
      <c r="D7182">
        <v>7</v>
      </c>
      <c r="E7182">
        <v>1</v>
      </c>
      <c r="F7182">
        <v>25</v>
      </c>
      <c r="G7182">
        <v>-1</v>
      </c>
      <c r="H7182" s="2">
        <f>H7181+$H$2*(Table1[[#This Row],[debug'[0']]]-H7181)</f>
        <v>2.0312470486599645</v>
      </c>
    </row>
    <row r="7183" spans="1:8" x14ac:dyDescent="0.25">
      <c r="A7183">
        <v>14354</v>
      </c>
      <c r="B7183">
        <v>-7</v>
      </c>
      <c r="C7183">
        <v>-12</v>
      </c>
      <c r="D7183">
        <v>4</v>
      </c>
      <c r="E7183">
        <v>1</v>
      </c>
      <c r="F7183">
        <v>25</v>
      </c>
      <c r="G7183">
        <v>-1</v>
      </c>
      <c r="H7183" s="2">
        <f>H7182+$H$2*(Table1[[#This Row],[debug'[0']]]-H7182)</f>
        <v>1.1800720672352254</v>
      </c>
    </row>
    <row r="7184" spans="1:8" x14ac:dyDescent="0.25">
      <c r="A7184">
        <v>14356</v>
      </c>
      <c r="B7184">
        <v>-8</v>
      </c>
      <c r="C7184">
        <v>2</v>
      </c>
      <c r="D7184">
        <v>-1</v>
      </c>
      <c r="E7184">
        <v>1</v>
      </c>
      <c r="F7184">
        <v>26</v>
      </c>
      <c r="G7184">
        <v>-1</v>
      </c>
      <c r="H7184" s="2">
        <f>H7183+$H$2*(Table1[[#This Row],[debug'[0']]]-H7183)</f>
        <v>0.31487065825969385</v>
      </c>
    </row>
    <row r="7185" spans="1:8" x14ac:dyDescent="0.25">
      <c r="A7185">
        <v>14358</v>
      </c>
      <c r="B7185">
        <v>-7</v>
      </c>
      <c r="C7185">
        <v>7</v>
      </c>
      <c r="D7185">
        <v>-2</v>
      </c>
      <c r="E7185">
        <v>1</v>
      </c>
      <c r="F7185">
        <v>25</v>
      </c>
      <c r="G7185">
        <v>0</v>
      </c>
      <c r="H7185" s="2">
        <f>H7184+$H$2*(Table1[[#This Row],[debug'[0']]]-H7184)</f>
        <v>-0.37453965939875178</v>
      </c>
    </row>
    <row r="7186" spans="1:8" x14ac:dyDescent="0.25">
      <c r="A7186">
        <v>14360</v>
      </c>
      <c r="B7186">
        <v>-4</v>
      </c>
      <c r="C7186">
        <v>24</v>
      </c>
      <c r="D7186">
        <v>-4</v>
      </c>
      <c r="E7186">
        <v>1</v>
      </c>
      <c r="F7186">
        <v>25</v>
      </c>
      <c r="G7186">
        <v>0</v>
      </c>
      <c r="H7186" s="2">
        <f>H7185+$H$2*(Table1[[#This Row],[debug'[0']]]-H7185)</f>
        <v>-0.71623124655617265</v>
      </c>
    </row>
    <row r="7187" spans="1:8" x14ac:dyDescent="0.25">
      <c r="A7187">
        <v>14362</v>
      </c>
      <c r="B7187">
        <v>-3</v>
      </c>
      <c r="C7187">
        <v>36</v>
      </c>
      <c r="D7187">
        <v>-6</v>
      </c>
      <c r="E7187">
        <v>1</v>
      </c>
      <c r="F7187">
        <v>25</v>
      </c>
      <c r="G7187">
        <v>0</v>
      </c>
      <c r="H7187" s="2">
        <f>H7186+$H$2*(Table1[[#This Row],[debug'[0']]]-H7186)</f>
        <v>-0.93147138070568403</v>
      </c>
    </row>
    <row r="7188" spans="1:8" x14ac:dyDescent="0.25">
      <c r="A7188">
        <v>14364</v>
      </c>
      <c r="B7188">
        <v>0</v>
      </c>
      <c r="C7188">
        <v>45</v>
      </c>
      <c r="D7188">
        <v>-7</v>
      </c>
      <c r="E7188">
        <v>1</v>
      </c>
      <c r="F7188">
        <v>25</v>
      </c>
      <c r="G7188">
        <v>0</v>
      </c>
      <c r="H7188" s="2">
        <f>H7187+$H$2*(Table1[[#This Row],[debug'[0']]]-H7187)</f>
        <v>-0.84368227130606044</v>
      </c>
    </row>
    <row r="7189" spans="1:8" x14ac:dyDescent="0.25">
      <c r="A7189">
        <v>14366</v>
      </c>
      <c r="B7189">
        <v>0</v>
      </c>
      <c r="C7189">
        <v>53</v>
      </c>
      <c r="D7189">
        <v>-7</v>
      </c>
      <c r="E7189">
        <v>1</v>
      </c>
      <c r="F7189">
        <v>25</v>
      </c>
      <c r="G7189">
        <v>0</v>
      </c>
      <c r="H7189" s="2">
        <f>H7188+$H$2*(Table1[[#This Row],[debug'[0']]]-H7188)</f>
        <v>-0.76416709054108833</v>
      </c>
    </row>
    <row r="7190" spans="1:8" x14ac:dyDescent="0.25">
      <c r="A7190">
        <v>14368</v>
      </c>
      <c r="B7190">
        <v>0</v>
      </c>
      <c r="C7190">
        <v>57</v>
      </c>
      <c r="D7190">
        <v>-6</v>
      </c>
      <c r="E7190">
        <v>1</v>
      </c>
      <c r="F7190">
        <v>25</v>
      </c>
      <c r="G7190">
        <v>1</v>
      </c>
      <c r="H7190" s="2">
        <f>H7189+$H$2*(Table1[[#This Row],[debug'[0']]]-H7189)</f>
        <v>-0.69214603900831928</v>
      </c>
    </row>
    <row r="7191" spans="1:8" x14ac:dyDescent="0.25">
      <c r="A7191">
        <v>14370</v>
      </c>
      <c r="B7191">
        <v>1</v>
      </c>
      <c r="C7191">
        <v>57</v>
      </c>
      <c r="D7191">
        <v>-4</v>
      </c>
      <c r="E7191">
        <v>1</v>
      </c>
      <c r="F7191">
        <v>25</v>
      </c>
      <c r="G7191">
        <v>1</v>
      </c>
      <c r="H7191" s="2">
        <f>H7190+$H$2*(Table1[[#This Row],[debug'[0']]]-H7190)</f>
        <v>-0.53266503205983118</v>
      </c>
    </row>
    <row r="7192" spans="1:8" x14ac:dyDescent="0.25">
      <c r="A7192">
        <v>14372</v>
      </c>
      <c r="B7192">
        <v>2</v>
      </c>
      <c r="C7192">
        <v>54</v>
      </c>
      <c r="D7192">
        <v>-1</v>
      </c>
      <c r="E7192">
        <v>1</v>
      </c>
      <c r="F7192">
        <v>25</v>
      </c>
      <c r="G7192">
        <v>1</v>
      </c>
      <c r="H7192" s="2">
        <f>H7191+$H$2*(Table1[[#This Row],[debug'[0']]]-H7191)</f>
        <v>-0.2939669762981435</v>
      </c>
    </row>
    <row r="7193" spans="1:8" x14ac:dyDescent="0.25">
      <c r="A7193">
        <v>14374</v>
      </c>
      <c r="B7193">
        <v>5</v>
      </c>
      <c r="C7193">
        <v>46</v>
      </c>
      <c r="D7193">
        <v>3</v>
      </c>
      <c r="E7193">
        <v>1</v>
      </c>
      <c r="F7193">
        <v>24</v>
      </c>
      <c r="G7193">
        <v>1</v>
      </c>
      <c r="H7193" s="2">
        <f>H7192+$H$2*(Table1[[#This Row],[debug'[0']]]-H7192)</f>
        <v>0.20497765653441302</v>
      </c>
    </row>
    <row r="7194" spans="1:8" x14ac:dyDescent="0.25">
      <c r="A7194">
        <v>14376</v>
      </c>
      <c r="B7194">
        <v>5</v>
      </c>
      <c r="C7194">
        <v>37</v>
      </c>
      <c r="D7194">
        <v>6</v>
      </c>
      <c r="E7194">
        <v>1</v>
      </c>
      <c r="F7194">
        <v>25</v>
      </c>
      <c r="G7194">
        <v>1</v>
      </c>
      <c r="H7194" s="2">
        <f>H7193+$H$2*(Table1[[#This Row],[debug'[0']]]-H7193)</f>
        <v>0.65689786557532504</v>
      </c>
    </row>
    <row r="7195" spans="1:8" x14ac:dyDescent="0.25">
      <c r="A7195">
        <v>14378</v>
      </c>
      <c r="B7195">
        <v>5</v>
      </c>
      <c r="C7195">
        <v>26</v>
      </c>
      <c r="D7195">
        <v>9</v>
      </c>
      <c r="E7195">
        <v>1</v>
      </c>
      <c r="F7195">
        <v>25</v>
      </c>
      <c r="G7195">
        <v>1</v>
      </c>
      <c r="H7195" s="2">
        <f>H7194+$H$2*(Table1[[#This Row],[debug'[0']]]-H7194)</f>
        <v>1.0662255983542863</v>
      </c>
    </row>
    <row r="7196" spans="1:8" x14ac:dyDescent="0.25">
      <c r="A7196">
        <v>14380</v>
      </c>
      <c r="B7196">
        <v>4</v>
      </c>
      <c r="C7196">
        <v>15</v>
      </c>
      <c r="D7196">
        <v>11</v>
      </c>
      <c r="E7196">
        <v>1</v>
      </c>
      <c r="F7196">
        <v>25</v>
      </c>
      <c r="G7196">
        <v>1</v>
      </c>
      <c r="H7196" s="2">
        <f>H7195+$H$2*(Table1[[#This Row],[debug'[0']]]-H7195)</f>
        <v>1.3427273215792852</v>
      </c>
    </row>
    <row r="7197" spans="1:8" x14ac:dyDescent="0.25">
      <c r="A7197">
        <v>14382</v>
      </c>
      <c r="B7197">
        <v>3</v>
      </c>
      <c r="C7197">
        <v>5</v>
      </c>
      <c r="D7197">
        <v>12</v>
      </c>
      <c r="E7197">
        <v>1</v>
      </c>
      <c r="F7197">
        <v>25</v>
      </c>
      <c r="G7197">
        <v>1</v>
      </c>
      <c r="H7197" s="2">
        <f>H7196+$H$2*(Table1[[#This Row],[debug'[0']]]-H7196)</f>
        <v>1.4989215917249332</v>
      </c>
    </row>
    <row r="7198" spans="1:8" x14ac:dyDescent="0.25">
      <c r="A7198">
        <v>14384</v>
      </c>
      <c r="B7198">
        <v>4</v>
      </c>
      <c r="C7198">
        <v>-3</v>
      </c>
      <c r="D7198">
        <v>13</v>
      </c>
      <c r="E7198">
        <v>1</v>
      </c>
      <c r="F7198">
        <v>25</v>
      </c>
      <c r="G7198">
        <v>2</v>
      </c>
      <c r="H7198" s="2">
        <f>H7197+$H$2*(Table1[[#This Row],[debug'[0']]]-H7197)</f>
        <v>1.7346426783296034</v>
      </c>
    </row>
    <row r="7199" spans="1:8" x14ac:dyDescent="0.25">
      <c r="A7199">
        <v>14386</v>
      </c>
      <c r="B7199">
        <v>1</v>
      </c>
      <c r="C7199">
        <v>-12</v>
      </c>
      <c r="D7199">
        <v>13</v>
      </c>
      <c r="E7199">
        <v>1</v>
      </c>
      <c r="F7199">
        <v>24</v>
      </c>
      <c r="G7199">
        <v>2</v>
      </c>
      <c r="H7199" s="2">
        <f>H7198+$H$2*(Table1[[#This Row],[debug'[0']]]-H7198)</f>
        <v>1.665404237091989</v>
      </c>
    </row>
    <row r="7200" spans="1:8" x14ac:dyDescent="0.25">
      <c r="A7200">
        <v>14388</v>
      </c>
      <c r="B7200">
        <v>0</v>
      </c>
      <c r="C7200">
        <v>-11</v>
      </c>
      <c r="D7200">
        <v>10</v>
      </c>
      <c r="E7200">
        <v>0</v>
      </c>
      <c r="F7200">
        <v>24</v>
      </c>
      <c r="G7200">
        <v>2</v>
      </c>
      <c r="H7200" s="2">
        <f>H7199+$H$2*(Table1[[#This Row],[debug'[0']]]-H7199)</f>
        <v>1.5084435855968239</v>
      </c>
    </row>
    <row r="7201" spans="1:8" x14ac:dyDescent="0.25">
      <c r="A7201">
        <v>14390</v>
      </c>
      <c r="B7201">
        <v>-2</v>
      </c>
      <c r="C7201">
        <v>-7</v>
      </c>
      <c r="D7201">
        <v>6</v>
      </c>
      <c r="E7201">
        <v>0</v>
      </c>
      <c r="F7201">
        <v>25</v>
      </c>
      <c r="G7201">
        <v>2</v>
      </c>
      <c r="H7201" s="2">
        <f>H7200+$H$2*(Table1[[#This Row],[debug'[0']]]-H7200)</f>
        <v>1.1777805677754674</v>
      </c>
    </row>
    <row r="7202" spans="1:8" x14ac:dyDescent="0.25">
      <c r="A7202">
        <v>14392</v>
      </c>
      <c r="B7202">
        <v>-4</v>
      </c>
      <c r="C7202">
        <v>8</v>
      </c>
      <c r="D7202">
        <v>0</v>
      </c>
      <c r="E7202">
        <v>0</v>
      </c>
      <c r="F7202">
        <v>25</v>
      </c>
      <c r="G7202">
        <v>2</v>
      </c>
      <c r="H7202" s="2">
        <f>H7201+$H$2*(Table1[[#This Row],[debug'[0']]]-H7201)</f>
        <v>0.68978624596676541</v>
      </c>
    </row>
    <row r="7203" spans="1:8" x14ac:dyDescent="0.25">
      <c r="A7203">
        <v>14394</v>
      </c>
      <c r="B7203">
        <v>-4</v>
      </c>
      <c r="C7203">
        <v>18</v>
      </c>
      <c r="D7203">
        <v>-4</v>
      </c>
      <c r="E7203">
        <v>0</v>
      </c>
      <c r="F7203">
        <v>25</v>
      </c>
      <c r="G7203">
        <v>2</v>
      </c>
      <c r="H7203" s="2">
        <f>H7202+$H$2*(Table1[[#This Row],[debug'[0']]]-H7202)</f>
        <v>0.24778430544969615</v>
      </c>
    </row>
    <row r="7204" spans="1:8" x14ac:dyDescent="0.25">
      <c r="A7204">
        <v>14396</v>
      </c>
      <c r="B7204">
        <v>-3</v>
      </c>
      <c r="C7204">
        <v>29</v>
      </c>
      <c r="D7204">
        <v>-8</v>
      </c>
      <c r="E7204">
        <v>0</v>
      </c>
      <c r="F7204">
        <v>25</v>
      </c>
      <c r="G7204">
        <v>2</v>
      </c>
      <c r="H7204" s="2">
        <f>H7203+$H$2*(Table1[[#This Row],[debug'[0']]]-H7203)</f>
        <v>-5.8312153983653636E-2</v>
      </c>
    </row>
    <row r="7205" spans="1:8" x14ac:dyDescent="0.25">
      <c r="A7205">
        <v>14398</v>
      </c>
      <c r="B7205">
        <v>-1</v>
      </c>
      <c r="C7205">
        <v>38</v>
      </c>
      <c r="D7205">
        <v>-12</v>
      </c>
      <c r="E7205">
        <v>1</v>
      </c>
      <c r="F7205">
        <v>25</v>
      </c>
      <c r="G7205">
        <v>2</v>
      </c>
      <c r="H7205" s="2">
        <f>H7204+$H$2*(Table1[[#This Row],[debug'[0']]]-H7204)</f>
        <v>-0.14706414255424613</v>
      </c>
    </row>
    <row r="7206" spans="1:8" x14ac:dyDescent="0.25">
      <c r="A7206">
        <v>14400</v>
      </c>
      <c r="B7206">
        <v>-1</v>
      </c>
      <c r="C7206">
        <v>46</v>
      </c>
      <c r="D7206">
        <v>-14</v>
      </c>
      <c r="E7206">
        <v>1</v>
      </c>
      <c r="F7206">
        <v>24</v>
      </c>
      <c r="G7206">
        <v>2</v>
      </c>
      <c r="H7206" s="2">
        <f>H7205+$H$2*(Table1[[#This Row],[debug'[0']]]-H7205)</f>
        <v>-0.22745145326629285</v>
      </c>
    </row>
    <row r="7207" spans="1:8" x14ac:dyDescent="0.25">
      <c r="A7207">
        <v>14402</v>
      </c>
      <c r="B7207">
        <v>-1</v>
      </c>
      <c r="C7207">
        <v>50</v>
      </c>
      <c r="D7207">
        <v>-15</v>
      </c>
      <c r="E7207">
        <v>1</v>
      </c>
      <c r="F7207">
        <v>24</v>
      </c>
      <c r="G7207">
        <v>2</v>
      </c>
      <c r="H7207" s="2">
        <f>H7206+$H$2*(Table1[[#This Row],[debug'[0']]]-H7206)</f>
        <v>-0.30026243843509542</v>
      </c>
    </row>
    <row r="7208" spans="1:8" x14ac:dyDescent="0.25">
      <c r="A7208">
        <v>14404</v>
      </c>
      <c r="B7208">
        <v>-1</v>
      </c>
      <c r="C7208">
        <v>52</v>
      </c>
      <c r="D7208">
        <v>-14</v>
      </c>
      <c r="E7208">
        <v>0</v>
      </c>
      <c r="F7208">
        <v>24</v>
      </c>
      <c r="G7208">
        <v>2</v>
      </c>
      <c r="H7208" s="2">
        <f>H7207+$H$2*(Table1[[#This Row],[debug'[0']]]-H7207)</f>
        <v>-0.36621114992068959</v>
      </c>
    </row>
    <row r="7209" spans="1:8" x14ac:dyDescent="0.25">
      <c r="A7209">
        <v>14406</v>
      </c>
      <c r="B7209">
        <v>-1</v>
      </c>
      <c r="C7209">
        <v>52</v>
      </c>
      <c r="D7209">
        <v>-12</v>
      </c>
      <c r="E7209">
        <v>0</v>
      </c>
      <c r="F7209">
        <v>24</v>
      </c>
      <c r="G7209">
        <v>1</v>
      </c>
      <c r="H7209" s="2">
        <f>H7208+$H$2*(Table1[[#This Row],[debug'[0']]]-H7208)</f>
        <v>-0.42594434178077811</v>
      </c>
    </row>
    <row r="7210" spans="1:8" x14ac:dyDescent="0.25">
      <c r="A7210">
        <v>14408</v>
      </c>
      <c r="B7210">
        <v>-1</v>
      </c>
      <c r="C7210">
        <v>47</v>
      </c>
      <c r="D7210">
        <v>-10</v>
      </c>
      <c r="E7210">
        <v>0</v>
      </c>
      <c r="F7210">
        <v>24</v>
      </c>
      <c r="G7210">
        <v>1</v>
      </c>
      <c r="H7210" s="2">
        <f>H7209+$H$2*(Table1[[#This Row],[debug'[0']]]-H7209)</f>
        <v>-0.48004781293917292</v>
      </c>
    </row>
    <row r="7211" spans="1:8" x14ac:dyDescent="0.25">
      <c r="A7211">
        <v>14410</v>
      </c>
      <c r="B7211">
        <v>0</v>
      </c>
      <c r="C7211">
        <v>41</v>
      </c>
      <c r="D7211">
        <v>-5</v>
      </c>
      <c r="E7211">
        <v>0</v>
      </c>
      <c r="F7211">
        <v>24</v>
      </c>
      <c r="G7211">
        <v>1</v>
      </c>
      <c r="H7211" s="2">
        <f>H7210+$H$2*(Table1[[#This Row],[debug'[0']]]-H7210)</f>
        <v>-0.43480437246412634</v>
      </c>
    </row>
    <row r="7212" spans="1:8" x14ac:dyDescent="0.25">
      <c r="A7212">
        <v>14412</v>
      </c>
      <c r="B7212">
        <v>2</v>
      </c>
      <c r="C7212">
        <v>33</v>
      </c>
      <c r="D7212">
        <v>0</v>
      </c>
      <c r="E7212">
        <v>1</v>
      </c>
      <c r="F7212">
        <v>24</v>
      </c>
      <c r="G7212">
        <v>1</v>
      </c>
      <c r="H7212" s="2">
        <f>H7211+$H$2*(Table1[[#This Row],[debug'[0']]]-H7211)</f>
        <v>-0.20532946658027817</v>
      </c>
    </row>
    <row r="7213" spans="1:8" x14ac:dyDescent="0.25">
      <c r="A7213">
        <v>14414</v>
      </c>
      <c r="B7213">
        <v>2</v>
      </c>
      <c r="C7213">
        <v>23</v>
      </c>
      <c r="D7213">
        <v>4</v>
      </c>
      <c r="E7213">
        <v>1</v>
      </c>
      <c r="F7213">
        <v>24</v>
      </c>
      <c r="G7213">
        <v>0</v>
      </c>
      <c r="H7213" s="2">
        <f>H7212+$H$2*(Table1[[#This Row],[debug'[0']]]-H7212)</f>
        <v>2.5179389483327985E-3</v>
      </c>
    </row>
    <row r="7214" spans="1:8" x14ac:dyDescent="0.25">
      <c r="A7214">
        <v>14416</v>
      </c>
      <c r="B7214">
        <v>2</v>
      </c>
      <c r="C7214">
        <v>15</v>
      </c>
      <c r="D7214">
        <v>8</v>
      </c>
      <c r="E7214">
        <v>0</v>
      </c>
      <c r="F7214">
        <v>24</v>
      </c>
      <c r="G7214">
        <v>0</v>
      </c>
      <c r="H7214" s="2">
        <f>H7213+$H$2*(Table1[[#This Row],[debug'[0']]]-H7213)</f>
        <v>0.19077618800865229</v>
      </c>
    </row>
    <row r="7215" spans="1:8" x14ac:dyDescent="0.25">
      <c r="A7215">
        <v>14418</v>
      </c>
      <c r="B7215">
        <v>2</v>
      </c>
      <c r="C7215">
        <v>6</v>
      </c>
      <c r="D7215">
        <v>11</v>
      </c>
      <c r="E7215">
        <v>0</v>
      </c>
      <c r="F7215">
        <v>24</v>
      </c>
      <c r="G7215">
        <v>0</v>
      </c>
      <c r="H7215" s="2">
        <f>H7214+$H$2*(Table1[[#This Row],[debug'[0']]]-H7214)</f>
        <v>0.36129151510220447</v>
      </c>
    </row>
    <row r="7216" spans="1:8" x14ac:dyDescent="0.25">
      <c r="A7216">
        <v>14420</v>
      </c>
      <c r="B7216">
        <v>3</v>
      </c>
      <c r="C7216">
        <v>0</v>
      </c>
      <c r="D7216">
        <v>11</v>
      </c>
      <c r="E7216">
        <v>0</v>
      </c>
      <c r="F7216">
        <v>24</v>
      </c>
      <c r="G7216">
        <v>-1</v>
      </c>
      <c r="H7216" s="2">
        <f>H7215+$H$2*(Table1[[#This Row],[debug'[0']]]-H7215)</f>
        <v>0.60998393083580349</v>
      </c>
    </row>
    <row r="7217" spans="1:8" x14ac:dyDescent="0.25">
      <c r="A7217">
        <v>14422</v>
      </c>
      <c r="B7217">
        <v>4</v>
      </c>
      <c r="C7217">
        <v>-5</v>
      </c>
      <c r="D7217">
        <v>11</v>
      </c>
      <c r="E7217">
        <v>0</v>
      </c>
      <c r="F7217">
        <v>24</v>
      </c>
      <c r="G7217">
        <v>-1</v>
      </c>
      <c r="H7217" s="2">
        <f>H7216+$H$2*(Table1[[#This Row],[debug'[0']]]-H7216)</f>
        <v>0.92948541818893116</v>
      </c>
    </row>
    <row r="7218" spans="1:8" x14ac:dyDescent="0.25">
      <c r="A7218">
        <v>14424</v>
      </c>
      <c r="B7218">
        <v>4</v>
      </c>
      <c r="C7218">
        <v>-6</v>
      </c>
      <c r="D7218">
        <v>8</v>
      </c>
      <c r="E7218">
        <v>0</v>
      </c>
      <c r="F7218">
        <v>24</v>
      </c>
      <c r="G7218">
        <v>-1</v>
      </c>
      <c r="H7218" s="2">
        <f>H7217+$H$2*(Table1[[#This Row],[debug'[0']]]-H7217)</f>
        <v>1.2188745997776709</v>
      </c>
    </row>
    <row r="7219" spans="1:8" x14ac:dyDescent="0.25">
      <c r="A7219">
        <v>14426</v>
      </c>
      <c r="B7219">
        <v>4</v>
      </c>
      <c r="C7219">
        <v>-2</v>
      </c>
      <c r="D7219">
        <v>3</v>
      </c>
      <c r="E7219">
        <v>0</v>
      </c>
      <c r="F7219">
        <v>24</v>
      </c>
      <c r="G7219">
        <v>-1</v>
      </c>
      <c r="H7219" s="2">
        <f>H7218+$H$2*(Table1[[#This Row],[debug'[0']]]-H7218)</f>
        <v>1.4809894935591841</v>
      </c>
    </row>
    <row r="7220" spans="1:8" x14ac:dyDescent="0.25">
      <c r="A7220">
        <v>14428</v>
      </c>
      <c r="B7220">
        <v>2</v>
      </c>
      <c r="C7220">
        <v>3</v>
      </c>
      <c r="D7220">
        <v>0</v>
      </c>
      <c r="E7220">
        <v>0</v>
      </c>
      <c r="F7220">
        <v>24</v>
      </c>
      <c r="G7220">
        <v>-1</v>
      </c>
      <c r="H7220" s="2">
        <f>H7219+$H$2*(Table1[[#This Row],[debug'[0']]]-H7219)</f>
        <v>1.5299050813842956</v>
      </c>
    </row>
    <row r="7221" spans="1:8" x14ac:dyDescent="0.25">
      <c r="A7221">
        <v>14430</v>
      </c>
      <c r="B7221">
        <v>1</v>
      </c>
      <c r="C7221">
        <v>15</v>
      </c>
      <c r="D7221">
        <v>-4</v>
      </c>
      <c r="E7221">
        <v>0</v>
      </c>
      <c r="F7221">
        <v>24</v>
      </c>
      <c r="G7221">
        <v>-1</v>
      </c>
      <c r="H7221" s="2">
        <f>H7220+$H$2*(Table1[[#This Row],[debug'[0']]]-H7220)</f>
        <v>1.4799627040609915</v>
      </c>
    </row>
    <row r="7222" spans="1:8" x14ac:dyDescent="0.25">
      <c r="A7222">
        <v>14432</v>
      </c>
      <c r="B7222">
        <v>-1</v>
      </c>
      <c r="C7222">
        <v>27</v>
      </c>
      <c r="D7222">
        <v>-8</v>
      </c>
      <c r="E7222">
        <v>0</v>
      </c>
      <c r="F7222">
        <v>25</v>
      </c>
      <c r="G7222">
        <v>-1</v>
      </c>
      <c r="H7222" s="2">
        <f>H7221+$H$2*(Table1[[#This Row],[debug'[0']]]-H7221)</f>
        <v>1.2462317256933508</v>
      </c>
    </row>
    <row r="7223" spans="1:8" x14ac:dyDescent="0.25">
      <c r="A7223">
        <v>14434</v>
      </c>
      <c r="B7223">
        <v>-2</v>
      </c>
      <c r="C7223">
        <v>35</v>
      </c>
      <c r="D7223">
        <v>-10</v>
      </c>
      <c r="E7223">
        <v>0</v>
      </c>
      <c r="F7223">
        <v>24</v>
      </c>
      <c r="G7223">
        <v>-1</v>
      </c>
      <c r="H7223" s="2">
        <f>H7222+$H$2*(Table1[[#This Row],[debug'[0']]]-H7222)</f>
        <v>0.94028159345470042</v>
      </c>
    </row>
    <row r="7224" spans="1:8" x14ac:dyDescent="0.25">
      <c r="A7224">
        <v>14436</v>
      </c>
      <c r="B7224">
        <v>-2</v>
      </c>
      <c r="C7224">
        <v>40</v>
      </c>
      <c r="D7224">
        <v>-11</v>
      </c>
      <c r="E7224">
        <v>0</v>
      </c>
      <c r="F7224">
        <v>24</v>
      </c>
      <c r="G7224">
        <v>-1</v>
      </c>
      <c r="H7224" s="2">
        <f>H7223+$H$2*(Table1[[#This Row],[debug'[0']]]-H7223)</f>
        <v>0.66316658185022315</v>
      </c>
    </row>
    <row r="7225" spans="1:8" x14ac:dyDescent="0.25">
      <c r="A7225">
        <v>14438</v>
      </c>
      <c r="B7225">
        <v>-3</v>
      </c>
      <c r="C7225">
        <v>45</v>
      </c>
      <c r="D7225">
        <v>-11</v>
      </c>
      <c r="E7225">
        <v>1</v>
      </c>
      <c r="F7225">
        <v>23</v>
      </c>
      <c r="G7225">
        <v>-1</v>
      </c>
      <c r="H7225" s="2">
        <f>H7224+$H$2*(Table1[[#This Row],[debug'[0']]]-H7224)</f>
        <v>0.31792126517773434</v>
      </c>
    </row>
    <row r="7226" spans="1:8" x14ac:dyDescent="0.25">
      <c r="A7226">
        <v>14440</v>
      </c>
      <c r="B7226">
        <v>-2</v>
      </c>
      <c r="C7226">
        <v>46</v>
      </c>
      <c r="D7226">
        <v>-10</v>
      </c>
      <c r="E7226">
        <v>1</v>
      </c>
      <c r="F7226">
        <v>23</v>
      </c>
      <c r="G7226">
        <v>-1</v>
      </c>
      <c r="H7226" s="2">
        <f>H7225+$H$2*(Table1[[#This Row],[debug'[0']]]-H7225)</f>
        <v>9.9462332629276506E-2</v>
      </c>
    </row>
    <row r="7227" spans="1:8" x14ac:dyDescent="0.25">
      <c r="A7227">
        <v>14442</v>
      </c>
      <c r="B7227">
        <v>-3</v>
      </c>
      <c r="C7227">
        <v>46</v>
      </c>
      <c r="D7227">
        <v>-8</v>
      </c>
      <c r="E7227">
        <v>1</v>
      </c>
      <c r="F7227">
        <v>23</v>
      </c>
      <c r="G7227">
        <v>-2</v>
      </c>
      <c r="H7227" s="2">
        <f>H7226+$H$2*(Table1[[#This Row],[debug'[0']]]-H7226)</f>
        <v>-0.19265511019871606</v>
      </c>
    </row>
    <row r="7228" spans="1:8" x14ac:dyDescent="0.25">
      <c r="A7228">
        <v>14444</v>
      </c>
      <c r="B7228">
        <v>-3</v>
      </c>
      <c r="C7228">
        <v>44</v>
      </c>
      <c r="D7228">
        <v>-7</v>
      </c>
      <c r="E7228">
        <v>0</v>
      </c>
      <c r="F7228">
        <v>23</v>
      </c>
      <c r="G7228">
        <v>-2</v>
      </c>
      <c r="H7228" s="2">
        <f>H7227+$H$2*(Table1[[#This Row],[debug'[0']]]-H7227)</f>
        <v>-0.45724113265549288</v>
      </c>
    </row>
    <row r="7229" spans="1:8" x14ac:dyDescent="0.25">
      <c r="A7229">
        <v>14446</v>
      </c>
      <c r="B7229">
        <v>-3</v>
      </c>
      <c r="C7229">
        <v>39</v>
      </c>
      <c r="D7229">
        <v>-5</v>
      </c>
      <c r="E7229">
        <v>0</v>
      </c>
      <c r="F7229">
        <v>23</v>
      </c>
      <c r="G7229">
        <v>-2</v>
      </c>
      <c r="H7229" s="2">
        <f>H7228+$H$2*(Table1[[#This Row],[debug'[0']]]-H7228)</f>
        <v>-0.69689050998048707</v>
      </c>
    </row>
    <row r="7230" spans="1:8" x14ac:dyDescent="0.25">
      <c r="A7230">
        <v>14448</v>
      </c>
      <c r="B7230">
        <v>-2</v>
      </c>
      <c r="C7230">
        <v>32</v>
      </c>
      <c r="D7230">
        <v>-2</v>
      </c>
      <c r="E7230">
        <v>0</v>
      </c>
      <c r="F7230">
        <v>23</v>
      </c>
      <c r="G7230">
        <v>-2</v>
      </c>
      <c r="H7230" s="2">
        <f>H7229+$H$2*(Table1[[#This Row],[debug'[0']]]-H7229)</f>
        <v>-0.81970568600054039</v>
      </c>
    </row>
    <row r="7231" spans="1:8" x14ac:dyDescent="0.25">
      <c r="A7231">
        <v>14450</v>
      </c>
      <c r="B7231">
        <v>-2</v>
      </c>
      <c r="C7231">
        <v>25</v>
      </c>
      <c r="D7231">
        <v>1</v>
      </c>
      <c r="E7231">
        <v>0</v>
      </c>
      <c r="F7231">
        <v>23</v>
      </c>
      <c r="G7231">
        <v>-2</v>
      </c>
      <c r="H7231" s="2">
        <f>H7230+$H$2*(Table1[[#This Row],[debug'[0']]]-H7230)</f>
        <v>-0.93094580437857566</v>
      </c>
    </row>
    <row r="7232" spans="1:8" x14ac:dyDescent="0.25">
      <c r="A7232">
        <v>14452</v>
      </c>
      <c r="B7232">
        <v>0</v>
      </c>
      <c r="C7232">
        <v>18</v>
      </c>
      <c r="D7232">
        <v>4</v>
      </c>
      <c r="E7232">
        <v>0</v>
      </c>
      <c r="F7232">
        <v>23</v>
      </c>
      <c r="G7232">
        <v>-2</v>
      </c>
      <c r="H7232" s="2">
        <f>H7231+$H$2*(Table1[[#This Row],[debug'[0']]]-H7231)</f>
        <v>-0.84320622938079648</v>
      </c>
    </row>
    <row r="7233" spans="1:8" x14ac:dyDescent="0.25">
      <c r="A7233">
        <v>14454</v>
      </c>
      <c r="B7233">
        <v>2</v>
      </c>
      <c r="C7233">
        <v>11</v>
      </c>
      <c r="D7233">
        <v>7</v>
      </c>
      <c r="E7233">
        <v>0</v>
      </c>
      <c r="F7233">
        <v>23</v>
      </c>
      <c r="G7233">
        <v>-1</v>
      </c>
      <c r="H7233" s="2">
        <f>H7232+$H$2*(Table1[[#This Row],[debug'[0']]]-H7232)</f>
        <v>-0.57524035529489304</v>
      </c>
    </row>
    <row r="7234" spans="1:8" x14ac:dyDescent="0.25">
      <c r="A7234">
        <v>14456</v>
      </c>
      <c r="B7234">
        <v>4</v>
      </c>
      <c r="C7234">
        <v>7</v>
      </c>
      <c r="D7234">
        <v>9</v>
      </c>
      <c r="E7234">
        <v>0</v>
      </c>
      <c r="F7234">
        <v>23</v>
      </c>
      <c r="G7234">
        <v>-1</v>
      </c>
      <c r="H7234" s="2">
        <f>H7233+$H$2*(Table1[[#This Row],[debug'[0']]]-H7233)</f>
        <v>-0.14403411063683336</v>
      </c>
    </row>
    <row r="7235" spans="1:8" x14ac:dyDescent="0.25">
      <c r="A7235">
        <v>14458</v>
      </c>
      <c r="B7235">
        <v>6</v>
      </c>
      <c r="C7235">
        <v>3</v>
      </c>
      <c r="D7235">
        <v>11</v>
      </c>
      <c r="E7235">
        <v>1</v>
      </c>
      <c r="F7235">
        <v>23</v>
      </c>
      <c r="G7235">
        <v>-1</v>
      </c>
      <c r="H7235" s="2">
        <f>H7234+$H$2*(Table1[[#This Row],[debug'[0']]]-H7234)</f>
        <v>0.43502746212461985</v>
      </c>
    </row>
    <row r="7236" spans="1:8" x14ac:dyDescent="0.25">
      <c r="A7236">
        <v>14460</v>
      </c>
      <c r="B7236">
        <v>6</v>
      </c>
      <c r="C7236">
        <v>2</v>
      </c>
      <c r="D7236">
        <v>11</v>
      </c>
      <c r="E7236">
        <v>0</v>
      </c>
      <c r="F7236">
        <v>23</v>
      </c>
      <c r="G7236">
        <v>-1</v>
      </c>
      <c r="H7236" s="2">
        <f>H7235+$H$2*(Table1[[#This Row],[debug'[0']]]-H7235)</f>
        <v>0.95951376739716698</v>
      </c>
    </row>
    <row r="7237" spans="1:8" x14ac:dyDescent="0.25">
      <c r="A7237">
        <v>14462</v>
      </c>
      <c r="B7237">
        <v>6</v>
      </c>
      <c r="C7237">
        <v>3</v>
      </c>
      <c r="D7237">
        <v>9</v>
      </c>
      <c r="E7237">
        <v>0</v>
      </c>
      <c r="F7237">
        <v>23</v>
      </c>
      <c r="G7237">
        <v>-1</v>
      </c>
      <c r="H7237" s="2">
        <f>H7236+$H$2*(Table1[[#This Row],[debug'[0']]]-H7236)</f>
        <v>1.4345684029631336</v>
      </c>
    </row>
    <row r="7238" spans="1:8" x14ac:dyDescent="0.25">
      <c r="A7238">
        <v>14464</v>
      </c>
      <c r="B7238">
        <v>5</v>
      </c>
      <c r="C7238">
        <v>7</v>
      </c>
      <c r="D7238">
        <v>6</v>
      </c>
      <c r="E7238">
        <v>0</v>
      </c>
      <c r="F7238">
        <v>24</v>
      </c>
      <c r="G7238">
        <v>-1</v>
      </c>
      <c r="H7238" s="2">
        <f>H7237+$H$2*(Table1[[#This Row],[debug'[0']]]-H7237)</f>
        <v>1.7706024143269719</v>
      </c>
    </row>
    <row r="7239" spans="1:8" x14ac:dyDescent="0.25">
      <c r="A7239">
        <v>14466</v>
      </c>
      <c r="B7239">
        <v>5</v>
      </c>
      <c r="C7239">
        <v>17</v>
      </c>
      <c r="D7239">
        <v>0</v>
      </c>
      <c r="E7239">
        <v>0</v>
      </c>
      <c r="F7239">
        <v>24</v>
      </c>
      <c r="G7239">
        <v>-1</v>
      </c>
      <c r="H7239" s="2">
        <f>H7238+$H$2*(Table1[[#This Row],[debug'[0']]]-H7238)</f>
        <v>2.0749659662471016</v>
      </c>
    </row>
    <row r="7240" spans="1:8" x14ac:dyDescent="0.25">
      <c r="A7240">
        <v>14468</v>
      </c>
      <c r="B7240">
        <v>4</v>
      </c>
      <c r="C7240">
        <v>24</v>
      </c>
      <c r="D7240">
        <v>-3</v>
      </c>
      <c r="E7240">
        <v>1</v>
      </c>
      <c r="F7240">
        <v>24</v>
      </c>
      <c r="G7240">
        <v>-1</v>
      </c>
      <c r="H7240" s="2">
        <f>H7239+$H$2*(Table1[[#This Row],[debug'[0']]]-H7239)</f>
        <v>2.2563961495975544</v>
      </c>
    </row>
    <row r="7241" spans="1:8" x14ac:dyDescent="0.25">
      <c r="A7241">
        <v>14470</v>
      </c>
      <c r="B7241">
        <v>2</v>
      </c>
      <c r="C7241">
        <v>28</v>
      </c>
      <c r="D7241">
        <v>-6</v>
      </c>
      <c r="E7241">
        <v>1</v>
      </c>
      <c r="F7241">
        <v>24</v>
      </c>
      <c r="G7241">
        <v>-1</v>
      </c>
      <c r="H7241" s="2">
        <f>H7240+$H$2*(Table1[[#This Row],[debug'[0']]]-H7240)</f>
        <v>2.2322313817980226</v>
      </c>
    </row>
    <row r="7242" spans="1:8" x14ac:dyDescent="0.25">
      <c r="A7242">
        <v>14472</v>
      </c>
      <c r="B7242">
        <v>-1</v>
      </c>
      <c r="C7242">
        <v>35</v>
      </c>
      <c r="D7242">
        <v>-8</v>
      </c>
      <c r="E7242">
        <v>0</v>
      </c>
      <c r="F7242">
        <v>24</v>
      </c>
      <c r="G7242">
        <v>-1</v>
      </c>
      <c r="H7242" s="2">
        <f>H7241+$H$2*(Table1[[#This Row],[debug'[0']]]-H7241)</f>
        <v>1.9276007508852511</v>
      </c>
    </row>
    <row r="7243" spans="1:8" x14ac:dyDescent="0.25">
      <c r="A7243">
        <v>14474</v>
      </c>
      <c r="B7243">
        <v>-3</v>
      </c>
      <c r="C7243">
        <v>38</v>
      </c>
      <c r="D7243">
        <v>-9</v>
      </c>
      <c r="E7243">
        <v>0</v>
      </c>
      <c r="F7243">
        <v>24</v>
      </c>
      <c r="G7243">
        <v>-1</v>
      </c>
      <c r="H7243" s="2">
        <f>H7242+$H$2*(Table1[[#This Row],[debug'[0']]]-H7242)</f>
        <v>1.4631853213211115</v>
      </c>
    </row>
    <row r="7244" spans="1:8" x14ac:dyDescent="0.25">
      <c r="A7244">
        <v>14476</v>
      </c>
      <c r="B7244">
        <v>-5</v>
      </c>
      <c r="C7244">
        <v>40</v>
      </c>
      <c r="D7244">
        <v>-9</v>
      </c>
      <c r="E7244">
        <v>1</v>
      </c>
      <c r="F7244">
        <v>23</v>
      </c>
      <c r="G7244">
        <v>-1</v>
      </c>
      <c r="H7244" s="2">
        <f>H7243+$H$2*(Table1[[#This Row],[debug'[0']]]-H7243)</f>
        <v>0.85404445559355779</v>
      </c>
    </row>
    <row r="7245" spans="1:8" x14ac:dyDescent="0.25">
      <c r="A7245">
        <v>14478</v>
      </c>
      <c r="B7245">
        <v>-3</v>
      </c>
      <c r="C7245">
        <v>41</v>
      </c>
      <c r="D7245">
        <v>-7</v>
      </c>
      <c r="E7245">
        <v>1</v>
      </c>
      <c r="F7245">
        <v>23</v>
      </c>
      <c r="G7245">
        <v>0</v>
      </c>
      <c r="H7245" s="2">
        <f>H7244+$H$2*(Table1[[#This Row],[debug'[0']]]-H7244)</f>
        <v>0.49080932314452197</v>
      </c>
    </row>
    <row r="7246" spans="1:8" x14ac:dyDescent="0.25">
      <c r="A7246">
        <v>14480</v>
      </c>
      <c r="B7246">
        <v>-3</v>
      </c>
      <c r="C7246">
        <v>40</v>
      </c>
      <c r="D7246">
        <v>-6</v>
      </c>
      <c r="E7246">
        <v>1</v>
      </c>
      <c r="F7246">
        <v>24</v>
      </c>
      <c r="G7246">
        <v>0</v>
      </c>
      <c r="H7246" s="2">
        <f>H7245+$H$2*(Table1[[#This Row],[debug'[0']]]-H7245)</f>
        <v>0.16180829540431435</v>
      </c>
    </row>
    <row r="7247" spans="1:8" x14ac:dyDescent="0.25">
      <c r="A7247">
        <v>14482</v>
      </c>
      <c r="B7247">
        <v>-2</v>
      </c>
      <c r="C7247">
        <v>37</v>
      </c>
      <c r="D7247">
        <v>-4</v>
      </c>
      <c r="E7247">
        <v>1</v>
      </c>
      <c r="F7247">
        <v>24</v>
      </c>
      <c r="G7247">
        <v>0</v>
      </c>
      <c r="H7247" s="2">
        <f>H7246+$H$2*(Table1[[#This Row],[debug'[0']]]-H7246)</f>
        <v>-4.1937336375035661E-2</v>
      </c>
    </row>
    <row r="7248" spans="1:8" x14ac:dyDescent="0.25">
      <c r="A7248">
        <v>14484</v>
      </c>
      <c r="B7248">
        <v>-3</v>
      </c>
      <c r="C7248">
        <v>33</v>
      </c>
      <c r="D7248">
        <v>-2</v>
      </c>
      <c r="E7248">
        <v>1</v>
      </c>
      <c r="F7248">
        <v>24</v>
      </c>
      <c r="G7248">
        <v>0</v>
      </c>
      <c r="H7248" s="2">
        <f>H7247+$H$2*(Table1[[#This Row],[debug'[0']]]-H7247)</f>
        <v>-0.32072817436210893</v>
      </c>
    </row>
    <row r="7249" spans="1:8" x14ac:dyDescent="0.25">
      <c r="A7249">
        <v>14486</v>
      </c>
      <c r="B7249">
        <v>-2</v>
      </c>
      <c r="C7249">
        <v>29</v>
      </c>
      <c r="D7249">
        <v>0</v>
      </c>
      <c r="E7249">
        <v>1</v>
      </c>
      <c r="F7249">
        <v>24</v>
      </c>
      <c r="G7249">
        <v>0</v>
      </c>
      <c r="H7249" s="2">
        <f>H7248+$H$2*(Table1[[#This Row],[debug'[0']]]-H7248)</f>
        <v>-0.47899581528623847</v>
      </c>
    </row>
    <row r="7250" spans="1:8" x14ac:dyDescent="0.25">
      <c r="A7250">
        <v>14488</v>
      </c>
      <c r="B7250">
        <v>-1</v>
      </c>
      <c r="C7250">
        <v>24</v>
      </c>
      <c r="D7250">
        <v>1</v>
      </c>
      <c r="E7250">
        <v>1</v>
      </c>
      <c r="F7250">
        <v>24</v>
      </c>
      <c r="G7250">
        <v>-1</v>
      </c>
      <c r="H7250" s="2">
        <f>H7249+$H$2*(Table1[[#This Row],[debug'[0']]]-H7249)</f>
        <v>-0.52809930286182727</v>
      </c>
    </row>
    <row r="7251" spans="1:8" x14ac:dyDescent="0.25">
      <c r="A7251">
        <v>14490</v>
      </c>
      <c r="B7251">
        <v>1</v>
      </c>
      <c r="C7251">
        <v>20</v>
      </c>
      <c r="D7251">
        <v>3</v>
      </c>
      <c r="E7251">
        <v>1</v>
      </c>
      <c r="F7251">
        <v>24</v>
      </c>
      <c r="G7251">
        <v>0</v>
      </c>
      <c r="H7251" s="2">
        <f>H7250+$H$2*(Table1[[#This Row],[debug'[0']]]-H7250)</f>
        <v>-0.38407933654703524</v>
      </c>
    </row>
    <row r="7252" spans="1:8" x14ac:dyDescent="0.25">
      <c r="A7252">
        <v>14492</v>
      </c>
      <c r="B7252">
        <v>3</v>
      </c>
      <c r="C7252">
        <v>16</v>
      </c>
      <c r="D7252">
        <v>5</v>
      </c>
      <c r="E7252">
        <v>1</v>
      </c>
      <c r="F7252">
        <v>24</v>
      </c>
      <c r="G7252">
        <v>0</v>
      </c>
      <c r="H7252" s="2">
        <f>H7251+$H$2*(Table1[[#This Row],[debug'[0']]]-H7251)</f>
        <v>-6.5137373061199655E-2</v>
      </c>
    </row>
    <row r="7253" spans="1:8" x14ac:dyDescent="0.25">
      <c r="A7253">
        <v>14494</v>
      </c>
      <c r="B7253">
        <v>6</v>
      </c>
      <c r="C7253">
        <v>12</v>
      </c>
      <c r="D7253">
        <v>7</v>
      </c>
      <c r="E7253">
        <v>1</v>
      </c>
      <c r="F7253">
        <v>24</v>
      </c>
      <c r="G7253">
        <v>0</v>
      </c>
      <c r="H7253" s="2">
        <f>H7252+$H$2*(Table1[[#This Row],[debug'[0']]]-H7252)</f>
        <v>0.50648835736545905</v>
      </c>
    </row>
    <row r="7254" spans="1:8" x14ac:dyDescent="0.25">
      <c r="A7254">
        <v>14496</v>
      </c>
      <c r="B7254">
        <v>9</v>
      </c>
      <c r="C7254">
        <v>8</v>
      </c>
      <c r="D7254">
        <v>7</v>
      </c>
      <c r="E7254">
        <v>1</v>
      </c>
      <c r="F7254">
        <v>24</v>
      </c>
      <c r="G7254">
        <v>0</v>
      </c>
      <c r="H7254" s="2">
        <f>H7253+$H$2*(Table1[[#This Row],[debug'[0']]]-H7253)</f>
        <v>1.3069829707558607</v>
      </c>
    </row>
    <row r="7255" spans="1:8" x14ac:dyDescent="0.25">
      <c r="A7255">
        <v>14498</v>
      </c>
      <c r="B7255">
        <v>10</v>
      </c>
      <c r="C7255">
        <v>9</v>
      </c>
      <c r="D7255">
        <v>7</v>
      </c>
      <c r="E7255">
        <v>1</v>
      </c>
      <c r="F7255">
        <v>24</v>
      </c>
      <c r="G7255">
        <v>0</v>
      </c>
      <c r="H7255" s="2">
        <f>H7254+$H$2*(Table1[[#This Row],[debug'[0']]]-H7254)</f>
        <v>2.1262805238539912</v>
      </c>
    </row>
    <row r="7256" spans="1:8" x14ac:dyDescent="0.25">
      <c r="A7256">
        <v>14500</v>
      </c>
      <c r="B7256">
        <v>9</v>
      </c>
      <c r="C7256">
        <v>11</v>
      </c>
      <c r="D7256">
        <v>6</v>
      </c>
      <c r="E7256">
        <v>1</v>
      </c>
      <c r="F7256">
        <v>24</v>
      </c>
      <c r="G7256">
        <v>0</v>
      </c>
      <c r="H7256" s="2">
        <f>H7255+$H$2*(Table1[[#This Row],[debug'[0']]]-H7255)</f>
        <v>2.7741133221269125</v>
      </c>
    </row>
    <row r="7257" spans="1:8" x14ac:dyDescent="0.25">
      <c r="A7257">
        <v>14502</v>
      </c>
      <c r="B7257">
        <v>7</v>
      </c>
      <c r="C7257">
        <v>14</v>
      </c>
      <c r="D7257">
        <v>3</v>
      </c>
      <c r="E7257">
        <v>1</v>
      </c>
      <c r="F7257">
        <v>24</v>
      </c>
      <c r="G7257">
        <v>0</v>
      </c>
      <c r="H7257" s="2">
        <f>H7256+$H$2*(Table1[[#This Row],[debug'[0']]]-H7256)</f>
        <v>3.1723937583901844</v>
      </c>
    </row>
    <row r="7258" spans="1:8" x14ac:dyDescent="0.25">
      <c r="A7258">
        <v>14504</v>
      </c>
      <c r="B7258">
        <v>4</v>
      </c>
      <c r="C7258">
        <v>21</v>
      </c>
      <c r="D7258">
        <v>-1</v>
      </c>
      <c r="E7258">
        <v>1</v>
      </c>
      <c r="F7258">
        <v>25</v>
      </c>
      <c r="G7258">
        <v>-1</v>
      </c>
      <c r="H7258" s="2">
        <f>H7257+$H$2*(Table1[[#This Row],[debug'[0']]]-H7257)</f>
        <v>3.2503938090513782</v>
      </c>
    </row>
    <row r="7259" spans="1:8" x14ac:dyDescent="0.25">
      <c r="A7259">
        <v>14506</v>
      </c>
      <c r="B7259">
        <v>2</v>
      </c>
      <c r="C7259">
        <v>24</v>
      </c>
      <c r="D7259">
        <v>-2</v>
      </c>
      <c r="E7259">
        <v>1</v>
      </c>
      <c r="F7259">
        <v>25</v>
      </c>
      <c r="G7259">
        <v>0</v>
      </c>
      <c r="H7259" s="2">
        <f>H7258+$H$2*(Table1[[#This Row],[debug'[0']]]-H7258)</f>
        <v>3.1325469689130792</v>
      </c>
    </row>
    <row r="7260" spans="1:8" x14ac:dyDescent="0.25">
      <c r="A7260">
        <v>14508</v>
      </c>
      <c r="B7260">
        <v>-1</v>
      </c>
      <c r="C7260">
        <v>26</v>
      </c>
      <c r="D7260">
        <v>-3</v>
      </c>
      <c r="E7260">
        <v>1</v>
      </c>
      <c r="F7260">
        <v>24</v>
      </c>
      <c r="G7260">
        <v>0</v>
      </c>
      <c r="H7260" s="2">
        <f>H7259+$H$2*(Table1[[#This Row],[debug'[0']]]-H7259)</f>
        <v>2.7430635929685163</v>
      </c>
    </row>
    <row r="7261" spans="1:8" x14ac:dyDescent="0.25">
      <c r="A7261">
        <v>14510</v>
      </c>
      <c r="B7261">
        <v>-2</v>
      </c>
      <c r="C7261">
        <v>30</v>
      </c>
      <c r="D7261">
        <v>-3</v>
      </c>
      <c r="E7261">
        <v>1</v>
      </c>
      <c r="F7261">
        <v>24</v>
      </c>
      <c r="G7261">
        <v>0</v>
      </c>
      <c r="H7261" s="2">
        <f>H7260+$H$2*(Table1[[#This Row],[debug'[0']]]-H7260)</f>
        <v>2.2960403807931433</v>
      </c>
    </row>
    <row r="7262" spans="1:8" x14ac:dyDescent="0.25">
      <c r="A7262">
        <v>14512</v>
      </c>
      <c r="B7262">
        <v>-2</v>
      </c>
      <c r="C7262">
        <v>32</v>
      </c>
      <c r="D7262">
        <v>-3</v>
      </c>
      <c r="E7262">
        <v>1</v>
      </c>
      <c r="F7262">
        <v>24</v>
      </c>
      <c r="G7262">
        <v>0</v>
      </c>
      <c r="H7262" s="2">
        <f>H7261+$H$2*(Table1[[#This Row],[debug'[0']]]-H7261)</f>
        <v>1.8911481137983983</v>
      </c>
    </row>
    <row r="7263" spans="1:8" x14ac:dyDescent="0.25">
      <c r="A7263">
        <v>14514</v>
      </c>
      <c r="B7263">
        <v>-3</v>
      </c>
      <c r="C7263">
        <v>34</v>
      </c>
      <c r="D7263">
        <v>-2</v>
      </c>
      <c r="E7263">
        <v>1</v>
      </c>
      <c r="F7263">
        <v>24</v>
      </c>
      <c r="G7263">
        <v>0</v>
      </c>
      <c r="H7263" s="2">
        <f>H7262+$H$2*(Table1[[#This Row],[debug'[0']]]-H7262)</f>
        <v>1.4301682643405398</v>
      </c>
    </row>
    <row r="7264" spans="1:8" x14ac:dyDescent="0.25">
      <c r="A7264">
        <v>14516</v>
      </c>
      <c r="B7264">
        <v>-2</v>
      </c>
      <c r="C7264">
        <v>37</v>
      </c>
      <c r="D7264">
        <v>-1</v>
      </c>
      <c r="E7264">
        <v>1</v>
      </c>
      <c r="F7264">
        <v>24</v>
      </c>
      <c r="G7264">
        <v>0</v>
      </c>
      <c r="H7264" s="2">
        <f>H7263+$H$2*(Table1[[#This Row],[debug'[0']]]-H7263)</f>
        <v>1.106882521745667</v>
      </c>
    </row>
    <row r="7265" spans="1:8" x14ac:dyDescent="0.25">
      <c r="A7265">
        <v>14518</v>
      </c>
      <c r="B7265">
        <v>-3</v>
      </c>
      <c r="C7265">
        <v>37</v>
      </c>
      <c r="D7265">
        <v>-1</v>
      </c>
      <c r="E7265">
        <v>1</v>
      </c>
      <c r="F7265">
        <v>24</v>
      </c>
      <c r="G7265">
        <v>0</v>
      </c>
      <c r="H7265" s="2">
        <f>H7264+$H$2*(Table1[[#This Row],[debug'[0']]]-H7264)</f>
        <v>0.71981796296149181</v>
      </c>
    </row>
    <row r="7266" spans="1:8" x14ac:dyDescent="0.25">
      <c r="A7266">
        <v>14520</v>
      </c>
      <c r="B7266">
        <v>-3</v>
      </c>
      <c r="C7266">
        <v>35</v>
      </c>
      <c r="D7266">
        <v>0</v>
      </c>
      <c r="E7266">
        <v>1</v>
      </c>
      <c r="F7266">
        <v>24</v>
      </c>
      <c r="G7266">
        <v>0</v>
      </c>
      <c r="H7266" s="2">
        <f>H7265+$H$2*(Table1[[#This Row],[debug'[0']]]-H7265)</f>
        <v>0.36923337940755668</v>
      </c>
    </row>
    <row r="7267" spans="1:8" x14ac:dyDescent="0.25">
      <c r="A7267">
        <v>14522</v>
      </c>
      <c r="B7267">
        <v>-3</v>
      </c>
      <c r="C7267">
        <v>34</v>
      </c>
      <c r="D7267">
        <v>0</v>
      </c>
      <c r="E7267">
        <v>1</v>
      </c>
      <c r="F7267">
        <v>24</v>
      </c>
      <c r="G7267">
        <v>0</v>
      </c>
      <c r="H7267" s="2">
        <f>H7266+$H$2*(Table1[[#This Row],[debug'[0']]]-H7266)</f>
        <v>5.1690614418267944E-2</v>
      </c>
    </row>
    <row r="7268" spans="1:8" x14ac:dyDescent="0.25">
      <c r="A7268">
        <v>14524</v>
      </c>
      <c r="B7268">
        <v>-2</v>
      </c>
      <c r="C7268">
        <v>32</v>
      </c>
      <c r="D7268">
        <v>0</v>
      </c>
      <c r="E7268">
        <v>1</v>
      </c>
      <c r="F7268">
        <v>24</v>
      </c>
      <c r="G7268">
        <v>0</v>
      </c>
      <c r="H7268" s="2">
        <f>H7267+$H$2*(Table1[[#This Row],[debug'[0']]]-H7267)</f>
        <v>-0.14167667043259885</v>
      </c>
    </row>
    <row r="7269" spans="1:8" x14ac:dyDescent="0.25">
      <c r="A7269">
        <v>14526</v>
      </c>
      <c r="B7269">
        <v>0</v>
      </c>
      <c r="C7269">
        <v>30</v>
      </c>
      <c r="D7269">
        <v>0</v>
      </c>
      <c r="E7269">
        <v>1</v>
      </c>
      <c r="F7269">
        <v>25</v>
      </c>
      <c r="G7269">
        <v>0</v>
      </c>
      <c r="H7269" s="2">
        <f>H7268+$H$2*(Table1[[#This Row],[debug'[0']]]-H7268)</f>
        <v>-0.12832395882211542</v>
      </c>
    </row>
    <row r="7270" spans="1:8" x14ac:dyDescent="0.25">
      <c r="A7270">
        <v>14528</v>
      </c>
      <c r="B7270">
        <v>2</v>
      </c>
      <c r="C7270">
        <v>28</v>
      </c>
      <c r="D7270">
        <v>1</v>
      </c>
      <c r="E7270">
        <v>1</v>
      </c>
      <c r="F7270">
        <v>25</v>
      </c>
      <c r="G7270">
        <v>0</v>
      </c>
      <c r="H7270" s="2">
        <f>H7269+$H$2*(Table1[[#This Row],[debug'[0']]]-H7269)</f>
        <v>7.2265848582725667E-2</v>
      </c>
    </row>
    <row r="7271" spans="1:8" x14ac:dyDescent="0.25">
      <c r="A7271">
        <v>14530</v>
      </c>
      <c r="B7271">
        <v>4</v>
      </c>
      <c r="C7271">
        <v>25</v>
      </c>
      <c r="D7271">
        <v>2</v>
      </c>
      <c r="E7271">
        <v>1</v>
      </c>
      <c r="F7271">
        <v>25</v>
      </c>
      <c r="G7271">
        <v>0</v>
      </c>
      <c r="H7271" s="2">
        <f>H7270+$H$2*(Table1[[#This Row],[debug'[0']]]-H7270)</f>
        <v>0.44244607124311314</v>
      </c>
    </row>
    <row r="7272" spans="1:8" x14ac:dyDescent="0.25">
      <c r="A7272">
        <v>14532</v>
      </c>
      <c r="B7272">
        <v>5</v>
      </c>
      <c r="C7272">
        <v>22</v>
      </c>
      <c r="D7272">
        <v>2</v>
      </c>
      <c r="E7272">
        <v>1</v>
      </c>
      <c r="F7272">
        <v>25</v>
      </c>
      <c r="G7272">
        <v>0</v>
      </c>
      <c r="H7272" s="2">
        <f>H7271+$H$2*(Table1[[#This Row],[debug'[0']]]-H7271)</f>
        <v>0.87198540947077119</v>
      </c>
    </row>
    <row r="7273" spans="1:8" x14ac:dyDescent="0.25">
      <c r="A7273">
        <v>14534</v>
      </c>
      <c r="B7273">
        <v>10</v>
      </c>
      <c r="C7273">
        <v>16</v>
      </c>
      <c r="D7273">
        <v>2</v>
      </c>
      <c r="E7273">
        <v>2</v>
      </c>
      <c r="F7273">
        <v>25</v>
      </c>
      <c r="G7273">
        <v>1</v>
      </c>
      <c r="H7273" s="2">
        <f>H7272+$H$2*(Table1[[#This Row],[debug'[0']]]-H7272)</f>
        <v>1.7322805168547832</v>
      </c>
    </row>
    <row r="7274" spans="1:8" x14ac:dyDescent="0.25">
      <c r="A7274">
        <v>14536</v>
      </c>
      <c r="B7274">
        <v>10</v>
      </c>
      <c r="C7274">
        <v>14</v>
      </c>
      <c r="D7274">
        <v>3</v>
      </c>
      <c r="E7274">
        <v>2</v>
      </c>
      <c r="F7274">
        <v>25</v>
      </c>
      <c r="G7274">
        <v>1</v>
      </c>
      <c r="H7274" s="2">
        <f>H7273+$H$2*(Table1[[#This Row],[debug'[0']]]-H7273)</f>
        <v>2.5114947205604898</v>
      </c>
    </row>
    <row r="7275" spans="1:8" x14ac:dyDescent="0.25">
      <c r="A7275">
        <v>14538</v>
      </c>
      <c r="B7275">
        <v>10</v>
      </c>
      <c r="C7275">
        <v>14</v>
      </c>
      <c r="D7275">
        <v>3</v>
      </c>
      <c r="E7275">
        <v>2</v>
      </c>
      <c r="F7275">
        <v>25</v>
      </c>
      <c r="G7275">
        <v>1</v>
      </c>
      <c r="H7275" s="2">
        <f>H7274+$H$2*(Table1[[#This Row],[debug'[0']]]-H7274)</f>
        <v>3.2172697157281562</v>
      </c>
    </row>
    <row r="7276" spans="1:8" x14ac:dyDescent="0.25">
      <c r="A7276">
        <v>14540</v>
      </c>
      <c r="B7276">
        <v>6</v>
      </c>
      <c r="C7276">
        <v>16</v>
      </c>
      <c r="D7276">
        <v>0</v>
      </c>
      <c r="E7276">
        <v>1</v>
      </c>
      <c r="F7276">
        <v>25</v>
      </c>
      <c r="G7276">
        <v>0</v>
      </c>
      <c r="H7276" s="2">
        <f>H7275+$H$2*(Table1[[#This Row],[debug'[0']]]-H7275)</f>
        <v>3.4795358662678639</v>
      </c>
    </row>
    <row r="7277" spans="1:8" x14ac:dyDescent="0.25">
      <c r="A7277">
        <v>14542</v>
      </c>
      <c r="B7277">
        <v>6</v>
      </c>
      <c r="C7277">
        <v>17</v>
      </c>
      <c r="D7277">
        <v>0</v>
      </c>
      <c r="E7277">
        <v>2</v>
      </c>
      <c r="F7277">
        <v>25</v>
      </c>
      <c r="G7277">
        <v>0</v>
      </c>
      <c r="H7277" s="2">
        <f>H7276+$H$2*(Table1[[#This Row],[debug'[0']]]-H7276)</f>
        <v>3.7170840144529471</v>
      </c>
    </row>
    <row r="7278" spans="1:8" x14ac:dyDescent="0.25">
      <c r="A7278">
        <v>14544</v>
      </c>
      <c r="B7278">
        <v>4</v>
      </c>
      <c r="C7278">
        <v>19</v>
      </c>
      <c r="D7278">
        <v>0</v>
      </c>
      <c r="E7278">
        <v>2</v>
      </c>
      <c r="F7278">
        <v>25</v>
      </c>
      <c r="G7278">
        <v>0</v>
      </c>
      <c r="H7278" s="2">
        <f>H7277+$H$2*(Table1[[#This Row],[debug'[0']]]-H7277)</f>
        <v>3.7437482179062793</v>
      </c>
    </row>
    <row r="7279" spans="1:8" x14ac:dyDescent="0.25">
      <c r="A7279">
        <v>14546</v>
      </c>
      <c r="B7279">
        <v>2</v>
      </c>
      <c r="C7279">
        <v>22</v>
      </c>
      <c r="D7279">
        <v>0</v>
      </c>
      <c r="E7279">
        <v>2</v>
      </c>
      <c r="F7279">
        <v>25</v>
      </c>
      <c r="G7279">
        <v>0</v>
      </c>
      <c r="H7279" s="2">
        <f>H7278+$H$2*(Table1[[#This Row],[debug'[0']]]-H7278)</f>
        <v>3.5794038201737397</v>
      </c>
    </row>
    <row r="7280" spans="1:8" x14ac:dyDescent="0.25">
      <c r="A7280">
        <v>14548</v>
      </c>
      <c r="B7280">
        <v>1</v>
      </c>
      <c r="C7280">
        <v>23</v>
      </c>
      <c r="D7280">
        <v>1</v>
      </c>
      <c r="E7280">
        <v>2</v>
      </c>
      <c r="F7280">
        <v>25</v>
      </c>
      <c r="G7280">
        <v>1</v>
      </c>
      <c r="H7280" s="2">
        <f>H7279+$H$2*(Table1[[#This Row],[debug'[0']]]-H7279)</f>
        <v>3.3363007374107618</v>
      </c>
    </row>
    <row r="7281" spans="1:8" x14ac:dyDescent="0.25">
      <c r="A7281">
        <v>14550</v>
      </c>
      <c r="B7281">
        <v>-1</v>
      </c>
      <c r="C7281">
        <v>26</v>
      </c>
      <c r="D7281">
        <v>0</v>
      </c>
      <c r="E7281">
        <v>2</v>
      </c>
      <c r="F7281">
        <v>25</v>
      </c>
      <c r="G7281">
        <v>0</v>
      </c>
      <c r="H7281" s="2">
        <f>H7280+$H$2*(Table1[[#This Row],[debug'[0']]]-H7280)</f>
        <v>2.9276140211985924</v>
      </c>
    </row>
    <row r="7282" spans="1:8" x14ac:dyDescent="0.25">
      <c r="A7282">
        <v>14552</v>
      </c>
      <c r="B7282">
        <v>-3</v>
      </c>
      <c r="C7282">
        <v>29</v>
      </c>
      <c r="D7282">
        <v>-1</v>
      </c>
      <c r="E7282">
        <v>2</v>
      </c>
      <c r="F7282">
        <v>25</v>
      </c>
      <c r="G7282">
        <v>0</v>
      </c>
      <c r="H7282" s="2">
        <f>H7281+$H$2*(Table1[[#This Row],[debug'[0']]]-H7281)</f>
        <v>2.3689495613291918</v>
      </c>
    </row>
    <row r="7283" spans="1:8" x14ac:dyDescent="0.25">
      <c r="A7283">
        <v>14554</v>
      </c>
      <c r="B7283">
        <v>-3</v>
      </c>
      <c r="C7283">
        <v>33</v>
      </c>
      <c r="D7283">
        <v>-1</v>
      </c>
      <c r="E7283">
        <v>2</v>
      </c>
      <c r="F7283">
        <v>25</v>
      </c>
      <c r="G7283">
        <v>0</v>
      </c>
      <c r="H7283" s="2">
        <f>H7282+$H$2*(Table1[[#This Row],[debug'[0']]]-H7282)</f>
        <v>1.8629379863482138</v>
      </c>
    </row>
    <row r="7284" spans="1:8" x14ac:dyDescent="0.25">
      <c r="A7284">
        <v>14556</v>
      </c>
      <c r="B7284">
        <v>-4</v>
      </c>
      <c r="C7284">
        <v>35</v>
      </c>
      <c r="D7284">
        <v>-2</v>
      </c>
      <c r="E7284">
        <v>2</v>
      </c>
      <c r="F7284">
        <v>25</v>
      </c>
      <c r="G7284">
        <v>0</v>
      </c>
      <c r="H7284" s="2">
        <f>H7283+$H$2*(Table1[[#This Row],[debug'[0']]]-H7283)</f>
        <v>1.3103690991572914</v>
      </c>
    </row>
    <row r="7285" spans="1:8" x14ac:dyDescent="0.25">
      <c r="A7285">
        <v>14558</v>
      </c>
      <c r="B7285">
        <v>-4</v>
      </c>
      <c r="C7285">
        <v>37</v>
      </c>
      <c r="D7285">
        <v>-2</v>
      </c>
      <c r="E7285">
        <v>2</v>
      </c>
      <c r="F7285">
        <v>25</v>
      </c>
      <c r="G7285">
        <v>0</v>
      </c>
      <c r="H7285" s="2">
        <f>H7284+$H$2*(Table1[[#This Row],[debug'[0']]]-H7284)</f>
        <v>0.80987860266440759</v>
      </c>
    </row>
    <row r="7286" spans="1:8" x14ac:dyDescent="0.25">
      <c r="A7286">
        <v>14560</v>
      </c>
      <c r="B7286">
        <v>-3</v>
      </c>
      <c r="C7286">
        <v>37</v>
      </c>
      <c r="D7286">
        <v>-3</v>
      </c>
      <c r="E7286">
        <v>2</v>
      </c>
      <c r="F7286">
        <v>25</v>
      </c>
      <c r="G7286">
        <v>0</v>
      </c>
      <c r="H7286" s="2">
        <f>H7285+$H$2*(Table1[[#This Row],[debug'[0']]]-H7285)</f>
        <v>0.45080600378842411</v>
      </c>
    </row>
    <row r="7287" spans="1:8" x14ac:dyDescent="0.25">
      <c r="A7287">
        <v>14562</v>
      </c>
      <c r="B7287">
        <v>-1</v>
      </c>
      <c r="C7287">
        <v>36</v>
      </c>
      <c r="D7287">
        <v>-2</v>
      </c>
      <c r="E7287">
        <v>2</v>
      </c>
      <c r="F7287">
        <v>25</v>
      </c>
      <c r="G7287">
        <v>0</v>
      </c>
      <c r="H7287" s="2">
        <f>H7286+$H$2*(Table1[[#This Row],[debug'[0']]]-H7286)</f>
        <v>0.31407075928985373</v>
      </c>
    </row>
    <row r="7288" spans="1:8" x14ac:dyDescent="0.25">
      <c r="A7288">
        <v>14564</v>
      </c>
      <c r="B7288">
        <v>0</v>
      </c>
      <c r="C7288">
        <v>35</v>
      </c>
      <c r="D7288">
        <v>0</v>
      </c>
      <c r="E7288">
        <v>2</v>
      </c>
      <c r="F7288">
        <v>25</v>
      </c>
      <c r="G7288">
        <v>0</v>
      </c>
      <c r="H7288" s="2">
        <f>H7287+$H$2*(Table1[[#This Row],[debug'[0']]]-H7287)</f>
        <v>0.28447028758708254</v>
      </c>
    </row>
    <row r="7289" spans="1:8" x14ac:dyDescent="0.25">
      <c r="A7289">
        <v>14566</v>
      </c>
      <c r="B7289">
        <v>2</v>
      </c>
      <c r="C7289">
        <v>33</v>
      </c>
      <c r="D7289">
        <v>2</v>
      </c>
      <c r="E7289">
        <v>2</v>
      </c>
      <c r="F7289">
        <v>26</v>
      </c>
      <c r="G7289">
        <v>0</v>
      </c>
      <c r="H7289" s="2">
        <f>H7288+$H$2*(Table1[[#This Row],[debug'[0']]]-H7288)</f>
        <v>0.44615515383302551</v>
      </c>
    </row>
    <row r="7290" spans="1:8" x14ac:dyDescent="0.25">
      <c r="A7290">
        <v>14568</v>
      </c>
      <c r="B7290">
        <v>4</v>
      </c>
      <c r="C7290">
        <v>31</v>
      </c>
      <c r="D7290">
        <v>3</v>
      </c>
      <c r="E7290">
        <v>2</v>
      </c>
      <c r="F7290">
        <v>26</v>
      </c>
      <c r="G7290">
        <v>0</v>
      </c>
      <c r="H7290" s="2">
        <f>H7289+$H$2*(Table1[[#This Row],[debug'[0']]]-H7289)</f>
        <v>0.781097139654509</v>
      </c>
    </row>
    <row r="7291" spans="1:8" x14ac:dyDescent="0.25">
      <c r="A7291">
        <v>14570</v>
      </c>
      <c r="B7291">
        <v>6</v>
      </c>
      <c r="C7291">
        <v>26</v>
      </c>
      <c r="D7291">
        <v>2</v>
      </c>
      <c r="E7291">
        <v>2</v>
      </c>
      <c r="F7291">
        <v>26</v>
      </c>
      <c r="G7291">
        <v>0</v>
      </c>
      <c r="H7291" s="2">
        <f>H7290+$H$2*(Table1[[#This Row],[debug'[0']]]-H7290)</f>
        <v>1.2729671462303136</v>
      </c>
    </row>
    <row r="7292" spans="1:8" x14ac:dyDescent="0.25">
      <c r="A7292">
        <v>14572</v>
      </c>
      <c r="B7292">
        <v>7</v>
      </c>
      <c r="C7292">
        <v>23</v>
      </c>
      <c r="D7292">
        <v>2</v>
      </c>
      <c r="E7292">
        <v>2</v>
      </c>
      <c r="F7292">
        <v>26</v>
      </c>
      <c r="G7292">
        <v>0</v>
      </c>
      <c r="H7292" s="2">
        <f>H7291+$H$2*(Table1[[#This Row],[debug'[0']]]-H7291)</f>
        <v>1.8127272764384206</v>
      </c>
    </row>
    <row r="7293" spans="1:8" x14ac:dyDescent="0.25">
      <c r="A7293">
        <v>14574</v>
      </c>
      <c r="B7293">
        <v>7</v>
      </c>
      <c r="C7293">
        <v>21</v>
      </c>
      <c r="D7293">
        <v>1</v>
      </c>
      <c r="E7293">
        <v>2</v>
      </c>
      <c r="F7293">
        <v>26</v>
      </c>
      <c r="G7293">
        <v>0</v>
      </c>
      <c r="H7293" s="2">
        <f>H7292+$H$2*(Table1[[#This Row],[debug'[0']]]-H7292)</f>
        <v>2.3016162128536539</v>
      </c>
    </row>
    <row r="7294" spans="1:8" x14ac:dyDescent="0.25">
      <c r="A7294">
        <v>14576</v>
      </c>
      <c r="B7294">
        <v>8</v>
      </c>
      <c r="C7294">
        <v>15</v>
      </c>
      <c r="D7294">
        <v>1</v>
      </c>
      <c r="E7294">
        <v>2</v>
      </c>
      <c r="F7294">
        <v>26</v>
      </c>
      <c r="G7294">
        <v>0</v>
      </c>
      <c r="H7294" s="2">
        <f>H7293+$H$2*(Table1[[#This Row],[debug'[0']]]-H7293)</f>
        <v>2.8386762321446781</v>
      </c>
    </row>
    <row r="7295" spans="1:8" x14ac:dyDescent="0.25">
      <c r="A7295">
        <v>14578</v>
      </c>
      <c r="B7295">
        <v>7</v>
      </c>
      <c r="C7295">
        <v>15</v>
      </c>
      <c r="D7295">
        <v>2</v>
      </c>
      <c r="E7295">
        <v>2</v>
      </c>
      <c r="F7295">
        <v>26</v>
      </c>
      <c r="G7295">
        <v>0</v>
      </c>
      <c r="H7295" s="2">
        <f>H7294+$H$2*(Table1[[#This Row],[debug'[0']]]-H7294)</f>
        <v>3.2308717574937642</v>
      </c>
    </row>
    <row r="7296" spans="1:8" x14ac:dyDescent="0.25">
      <c r="A7296">
        <v>14580</v>
      </c>
      <c r="B7296">
        <v>6</v>
      </c>
      <c r="C7296">
        <v>15</v>
      </c>
      <c r="D7296">
        <v>1</v>
      </c>
      <c r="E7296">
        <v>2</v>
      </c>
      <c r="F7296">
        <v>26</v>
      </c>
      <c r="G7296">
        <v>0</v>
      </c>
      <c r="H7296" s="2">
        <f>H7295+$H$2*(Table1[[#This Row],[debug'[0']]]-H7295)</f>
        <v>3.4918559457989322</v>
      </c>
    </row>
    <row r="7297" spans="1:8" x14ac:dyDescent="0.25">
      <c r="A7297">
        <v>14582</v>
      </c>
      <c r="B7297">
        <v>7</v>
      </c>
      <c r="C7297">
        <v>15</v>
      </c>
      <c r="D7297">
        <v>1</v>
      </c>
      <c r="E7297">
        <v>2</v>
      </c>
      <c r="F7297">
        <v>26</v>
      </c>
      <c r="G7297">
        <v>0</v>
      </c>
      <c r="H7297" s="2">
        <f>H7296+$H$2*(Table1[[#This Row],[debug'[0']]]-H7296)</f>
        <v>3.8224907334513158</v>
      </c>
    </row>
    <row r="7298" spans="1:8" x14ac:dyDescent="0.25">
      <c r="A7298">
        <v>14584</v>
      </c>
      <c r="B7298">
        <v>4</v>
      </c>
      <c r="C7298">
        <v>19</v>
      </c>
      <c r="D7298">
        <v>0</v>
      </c>
      <c r="E7298">
        <v>2</v>
      </c>
      <c r="F7298">
        <v>26</v>
      </c>
      <c r="G7298">
        <v>0</v>
      </c>
      <c r="H7298" s="2">
        <f>H7297+$H$2*(Table1[[#This Row],[debug'[0']]]-H7297)</f>
        <v>3.8392205876833194</v>
      </c>
    </row>
    <row r="7299" spans="1:8" x14ac:dyDescent="0.25">
      <c r="A7299">
        <v>14586</v>
      </c>
      <c r="B7299">
        <v>3</v>
      </c>
      <c r="C7299">
        <v>21</v>
      </c>
      <c r="D7299">
        <v>-1</v>
      </c>
      <c r="E7299">
        <v>2</v>
      </c>
      <c r="F7299">
        <v>26</v>
      </c>
      <c r="G7299">
        <v>0</v>
      </c>
      <c r="H7299" s="2">
        <f>H7298+$H$2*(Table1[[#This Row],[debug'[0']]]-H7298)</f>
        <v>3.7601259106931026</v>
      </c>
    </row>
    <row r="7300" spans="1:8" x14ac:dyDescent="0.25">
      <c r="A7300">
        <v>14588</v>
      </c>
      <c r="B7300">
        <v>1</v>
      </c>
      <c r="C7300">
        <v>24</v>
      </c>
      <c r="D7300">
        <v>-1</v>
      </c>
      <c r="E7300">
        <v>2</v>
      </c>
      <c r="F7300">
        <v>26</v>
      </c>
      <c r="G7300">
        <v>0</v>
      </c>
      <c r="H7300" s="2">
        <f>H7299+$H$2*(Table1[[#This Row],[debug'[0']]]-H7299)</f>
        <v>3.4999901721726139</v>
      </c>
    </row>
    <row r="7301" spans="1:8" x14ac:dyDescent="0.25">
      <c r="A7301">
        <v>14590</v>
      </c>
      <c r="B7301">
        <v>-1</v>
      </c>
      <c r="C7301">
        <v>26</v>
      </c>
      <c r="D7301">
        <v>-2</v>
      </c>
      <c r="E7301">
        <v>2</v>
      </c>
      <c r="F7301">
        <v>26</v>
      </c>
      <c r="G7301">
        <v>0</v>
      </c>
      <c r="H7301" s="2">
        <f>H7300+$H$2*(Table1[[#This Row],[debug'[0']]]-H7300)</f>
        <v>3.0758760901889013</v>
      </c>
    </row>
    <row r="7302" spans="1:8" x14ac:dyDescent="0.25">
      <c r="A7302">
        <v>14592</v>
      </c>
      <c r="B7302">
        <v>-3</v>
      </c>
      <c r="C7302">
        <v>29</v>
      </c>
      <c r="D7302">
        <v>-2</v>
      </c>
      <c r="E7302">
        <v>2</v>
      </c>
      <c r="F7302">
        <v>26</v>
      </c>
      <c r="G7302">
        <v>0</v>
      </c>
      <c r="H7302" s="2">
        <f>H7301+$H$2*(Table1[[#This Row],[debug'[0']]]-H7301)</f>
        <v>2.5032382595171216</v>
      </c>
    </row>
    <row r="7303" spans="1:8" x14ac:dyDescent="0.25">
      <c r="A7303">
        <v>14594</v>
      </c>
      <c r="B7303">
        <v>-3</v>
      </c>
      <c r="C7303">
        <v>33</v>
      </c>
      <c r="D7303">
        <v>-1</v>
      </c>
      <c r="E7303">
        <v>2</v>
      </c>
      <c r="F7303">
        <v>26</v>
      </c>
      <c r="G7303">
        <v>0</v>
      </c>
      <c r="H7303" s="2">
        <f>H7302+$H$2*(Table1[[#This Row],[debug'[0']]]-H7302)</f>
        <v>1.9845702729055237</v>
      </c>
    </row>
    <row r="7304" spans="1:8" x14ac:dyDescent="0.25">
      <c r="A7304">
        <v>14596</v>
      </c>
      <c r="B7304">
        <v>-2</v>
      </c>
      <c r="C7304">
        <v>35</v>
      </c>
      <c r="D7304">
        <v>-1</v>
      </c>
      <c r="E7304">
        <v>2</v>
      </c>
      <c r="F7304">
        <v>26</v>
      </c>
      <c r="G7304">
        <v>0</v>
      </c>
      <c r="H7304" s="2">
        <f>H7303+$H$2*(Table1[[#This Row],[debug'[0']]]-H7303)</f>
        <v>1.6090333719933556</v>
      </c>
    </row>
    <row r="7305" spans="1:8" x14ac:dyDescent="0.25">
      <c r="A7305">
        <v>14598</v>
      </c>
      <c r="B7305">
        <v>-2</v>
      </c>
      <c r="C7305">
        <v>37</v>
      </c>
      <c r="D7305">
        <v>0</v>
      </c>
      <c r="E7305">
        <v>2</v>
      </c>
      <c r="F7305">
        <v>26</v>
      </c>
      <c r="G7305">
        <v>0</v>
      </c>
      <c r="H7305" s="2">
        <f>H7304+$H$2*(Table1[[#This Row],[debug'[0']]]-H7304)</f>
        <v>1.268889990152914</v>
      </c>
    </row>
    <row r="7306" spans="1:8" x14ac:dyDescent="0.25">
      <c r="A7306">
        <v>14600</v>
      </c>
      <c r="B7306">
        <v>-1</v>
      </c>
      <c r="C7306">
        <v>37</v>
      </c>
      <c r="D7306">
        <v>0</v>
      </c>
      <c r="E7306">
        <v>2</v>
      </c>
      <c r="F7306">
        <v>26</v>
      </c>
      <c r="G7306">
        <v>0</v>
      </c>
      <c r="H7306" s="2">
        <f>H7305+$H$2*(Table1[[#This Row],[debug'[0']]]-H7305)</f>
        <v>1.0550521464068796</v>
      </c>
    </row>
    <row r="7307" spans="1:8" x14ac:dyDescent="0.25">
      <c r="A7307">
        <v>14602</v>
      </c>
      <c r="B7307">
        <v>0</v>
      </c>
      <c r="C7307">
        <v>38</v>
      </c>
      <c r="D7307">
        <v>0</v>
      </c>
      <c r="E7307">
        <v>2</v>
      </c>
      <c r="F7307">
        <v>26</v>
      </c>
      <c r="G7307">
        <v>0</v>
      </c>
      <c r="H7307" s="2">
        <f>H7306+$H$2*(Table1[[#This Row],[debug'[0']]]-H7306)</f>
        <v>0.95561582423769975</v>
      </c>
    </row>
    <row r="7308" spans="1:8" x14ac:dyDescent="0.25">
      <c r="A7308">
        <v>14604</v>
      </c>
      <c r="B7308">
        <v>1</v>
      </c>
      <c r="C7308">
        <v>36</v>
      </c>
      <c r="D7308">
        <v>1</v>
      </c>
      <c r="E7308">
        <v>2</v>
      </c>
      <c r="F7308">
        <v>26</v>
      </c>
      <c r="G7308">
        <v>0</v>
      </c>
      <c r="H7308" s="2">
        <f>H7307+$H$2*(Table1[[#This Row],[debug'[0']]]-H7307)</f>
        <v>0.95979893425301421</v>
      </c>
    </row>
    <row r="7309" spans="1:8" x14ac:dyDescent="0.25">
      <c r="A7309">
        <v>14606</v>
      </c>
      <c r="B7309">
        <v>3</v>
      </c>
      <c r="C7309">
        <v>35</v>
      </c>
      <c r="D7309">
        <v>1</v>
      </c>
      <c r="E7309">
        <v>2</v>
      </c>
      <c r="F7309">
        <v>26</v>
      </c>
      <c r="G7309">
        <v>0</v>
      </c>
      <c r="H7309" s="2">
        <f>H7308+$H$2*(Table1[[#This Row],[debug'[0']]]-H7308)</f>
        <v>1.1520833546529181</v>
      </c>
    </row>
    <row r="7310" spans="1:8" x14ac:dyDescent="0.25">
      <c r="A7310">
        <v>14608</v>
      </c>
      <c r="B7310">
        <v>6</v>
      </c>
      <c r="C7310">
        <v>30</v>
      </c>
      <c r="D7310">
        <v>2</v>
      </c>
      <c r="E7310">
        <v>2</v>
      </c>
      <c r="F7310">
        <v>26</v>
      </c>
      <c r="G7310">
        <v>0</v>
      </c>
      <c r="H7310" s="2">
        <f>H7309+$H$2*(Table1[[#This Row],[debug'[0']]]-H7309)</f>
        <v>1.6089887342000602</v>
      </c>
    </row>
    <row r="7311" spans="1:8" x14ac:dyDescent="0.25">
      <c r="A7311">
        <v>14610</v>
      </c>
      <c r="B7311">
        <v>7</v>
      </c>
      <c r="C7311">
        <v>28</v>
      </c>
      <c r="D7311">
        <v>1</v>
      </c>
      <c r="E7311">
        <v>2</v>
      </c>
      <c r="F7311">
        <v>26</v>
      </c>
      <c r="G7311">
        <v>0</v>
      </c>
      <c r="H7311" s="2">
        <f>H7310+$H$2*(Table1[[#This Row],[debug'[0']]]-H7310)</f>
        <v>2.1170795758417671</v>
      </c>
    </row>
    <row r="7312" spans="1:8" x14ac:dyDescent="0.25">
      <c r="A7312">
        <v>14612</v>
      </c>
      <c r="B7312">
        <v>8</v>
      </c>
      <c r="C7312">
        <v>25</v>
      </c>
      <c r="D7312">
        <v>1</v>
      </c>
      <c r="E7312">
        <v>2</v>
      </c>
      <c r="F7312">
        <v>27</v>
      </c>
      <c r="G7312">
        <v>0</v>
      </c>
      <c r="H7312" s="2">
        <f>H7311+$H$2*(Table1[[#This Row],[debug'[0']]]-H7311)</f>
        <v>2.6715317634274327</v>
      </c>
    </row>
    <row r="7313" spans="1:8" x14ac:dyDescent="0.25">
      <c r="A7313">
        <v>14614</v>
      </c>
      <c r="B7313">
        <v>8</v>
      </c>
      <c r="C7313">
        <v>19</v>
      </c>
      <c r="D7313">
        <v>-1</v>
      </c>
      <c r="E7313">
        <v>2</v>
      </c>
      <c r="F7313">
        <v>27</v>
      </c>
      <c r="G7313">
        <v>0</v>
      </c>
      <c r="H7313" s="2">
        <f>H7312+$H$2*(Table1[[#This Row],[debug'[0']]]-H7312)</f>
        <v>3.1737280634345209</v>
      </c>
    </row>
    <row r="7314" spans="1:8" x14ac:dyDescent="0.25">
      <c r="A7314">
        <v>14616</v>
      </c>
      <c r="B7314">
        <v>8</v>
      </c>
      <c r="C7314">
        <v>17</v>
      </c>
      <c r="D7314">
        <v>-2</v>
      </c>
      <c r="E7314">
        <v>2</v>
      </c>
      <c r="F7314">
        <v>27</v>
      </c>
      <c r="G7314">
        <v>0</v>
      </c>
      <c r="H7314" s="2">
        <f>H7313+$H$2*(Table1[[#This Row],[debug'[0']]]-H7313)</f>
        <v>3.6285934772387418</v>
      </c>
    </row>
    <row r="7315" spans="1:8" x14ac:dyDescent="0.25">
      <c r="A7315">
        <v>14618</v>
      </c>
      <c r="B7315">
        <v>8</v>
      </c>
      <c r="C7315">
        <v>17</v>
      </c>
      <c r="D7315">
        <v>-3</v>
      </c>
      <c r="E7315">
        <v>2</v>
      </c>
      <c r="F7315">
        <v>27</v>
      </c>
      <c r="G7315">
        <v>0</v>
      </c>
      <c r="H7315" s="2">
        <f>H7314+$H$2*(Table1[[#This Row],[debug'[0']]]-H7314)</f>
        <v>4.0405888357715796</v>
      </c>
    </row>
    <row r="7316" spans="1:8" x14ac:dyDescent="0.25">
      <c r="A7316">
        <v>14620</v>
      </c>
      <c r="B7316">
        <v>6</v>
      </c>
      <c r="C7316">
        <v>17</v>
      </c>
      <c r="D7316">
        <v>-3</v>
      </c>
      <c r="E7316">
        <v>2</v>
      </c>
      <c r="F7316">
        <v>27</v>
      </c>
      <c r="G7316">
        <v>0</v>
      </c>
      <c r="H7316" s="2">
        <f>H7315+$H$2*(Table1[[#This Row],[debug'[0']]]-H7315)</f>
        <v>4.2252589873386341</v>
      </c>
    </row>
    <row r="7317" spans="1:8" x14ac:dyDescent="0.25">
      <c r="A7317">
        <v>14622</v>
      </c>
      <c r="B7317">
        <v>5</v>
      </c>
      <c r="C7317">
        <v>17</v>
      </c>
      <c r="D7317">
        <v>-2</v>
      </c>
      <c r="E7317">
        <v>3</v>
      </c>
      <c r="F7317">
        <v>27</v>
      </c>
      <c r="G7317">
        <v>0</v>
      </c>
      <c r="H7317" s="2">
        <f>H7316+$H$2*(Table1[[#This Row],[debug'[0']]]-H7316)</f>
        <v>4.2982766075529844</v>
      </c>
    </row>
    <row r="7318" spans="1:8" x14ac:dyDescent="0.25">
      <c r="A7318">
        <v>14624</v>
      </c>
      <c r="B7318">
        <v>3</v>
      </c>
      <c r="C7318">
        <v>20</v>
      </c>
      <c r="D7318">
        <v>-1</v>
      </c>
      <c r="E7318">
        <v>3</v>
      </c>
      <c r="F7318">
        <v>27</v>
      </c>
      <c r="G7318">
        <v>0</v>
      </c>
      <c r="H7318" s="2">
        <f>H7317+$H$2*(Table1[[#This Row],[debug'[0']]]-H7317)</f>
        <v>4.1759169199745063</v>
      </c>
    </row>
    <row r="7319" spans="1:8" x14ac:dyDescent="0.25">
      <c r="A7319">
        <v>14626</v>
      </c>
      <c r="B7319">
        <v>2</v>
      </c>
      <c r="C7319">
        <v>21</v>
      </c>
      <c r="D7319">
        <v>0</v>
      </c>
      <c r="E7319">
        <v>3</v>
      </c>
      <c r="F7319">
        <v>27</v>
      </c>
      <c r="G7319">
        <v>0</v>
      </c>
      <c r="H7319" s="2">
        <f>H7318+$H$2*(Table1[[#This Row],[debug'[0']]]-H7318)</f>
        <v>3.9708415816560971</v>
      </c>
    </row>
    <row r="7320" spans="1:8" x14ac:dyDescent="0.25">
      <c r="A7320">
        <v>14628</v>
      </c>
      <c r="B7320">
        <v>1</v>
      </c>
      <c r="C7320">
        <v>24</v>
      </c>
      <c r="D7320">
        <v>1</v>
      </c>
      <c r="E7320">
        <v>3</v>
      </c>
      <c r="F7320">
        <v>27</v>
      </c>
      <c r="G7320">
        <v>0</v>
      </c>
      <c r="H7320" s="2">
        <f>H7319+$H$2*(Table1[[#This Row],[debug'[0']]]-H7319)</f>
        <v>3.690846359018801</v>
      </c>
    </row>
    <row r="7321" spans="1:8" x14ac:dyDescent="0.25">
      <c r="A7321">
        <v>14630</v>
      </c>
      <c r="B7321">
        <v>-1</v>
      </c>
      <c r="C7321">
        <v>27</v>
      </c>
      <c r="D7321">
        <v>1</v>
      </c>
      <c r="E7321">
        <v>3</v>
      </c>
      <c r="F7321">
        <v>27</v>
      </c>
      <c r="G7321">
        <v>0</v>
      </c>
      <c r="H7321" s="2">
        <f>H7320+$H$2*(Table1[[#This Row],[debug'[0']]]-H7320)</f>
        <v>3.248744505200444</v>
      </c>
    </row>
    <row r="7322" spans="1:8" x14ac:dyDescent="0.25">
      <c r="A7322">
        <v>14632</v>
      </c>
      <c r="B7322">
        <v>-2</v>
      </c>
      <c r="C7322">
        <v>30</v>
      </c>
      <c r="D7322">
        <v>0</v>
      </c>
      <c r="E7322">
        <v>3</v>
      </c>
      <c r="F7322">
        <v>27</v>
      </c>
      <c r="G7322">
        <v>0</v>
      </c>
      <c r="H7322" s="2">
        <f>H7321+$H$2*(Table1[[#This Row],[debug'[0']]]-H7321)</f>
        <v>2.754061989857219</v>
      </c>
    </row>
    <row r="7323" spans="1:8" x14ac:dyDescent="0.25">
      <c r="A7323">
        <v>14634</v>
      </c>
      <c r="B7323">
        <v>-2</v>
      </c>
      <c r="C7323">
        <v>32</v>
      </c>
      <c r="D7323">
        <v>0</v>
      </c>
      <c r="E7323">
        <v>3</v>
      </c>
      <c r="F7323">
        <v>27</v>
      </c>
      <c r="G7323">
        <v>0</v>
      </c>
      <c r="H7323" s="2">
        <f>H7322+$H$2*(Table1[[#This Row],[debug'[0']]]-H7322)</f>
        <v>2.3060022031958418</v>
      </c>
    </row>
    <row r="7324" spans="1:8" x14ac:dyDescent="0.25">
      <c r="A7324">
        <v>14636</v>
      </c>
      <c r="B7324">
        <v>-2</v>
      </c>
      <c r="C7324">
        <v>33</v>
      </c>
      <c r="D7324">
        <v>-1</v>
      </c>
      <c r="E7324">
        <v>3</v>
      </c>
      <c r="F7324">
        <v>27</v>
      </c>
      <c r="G7324">
        <v>0</v>
      </c>
      <c r="H7324" s="2">
        <f>H7323+$H$2*(Table1[[#This Row],[debug'[0']]]-H7323)</f>
        <v>1.9001710565587961</v>
      </c>
    </row>
    <row r="7325" spans="1:8" x14ac:dyDescent="0.25">
      <c r="A7325">
        <v>14638</v>
      </c>
      <c r="B7325">
        <v>-2</v>
      </c>
      <c r="C7325">
        <v>34</v>
      </c>
      <c r="D7325">
        <v>0</v>
      </c>
      <c r="E7325">
        <v>3</v>
      </c>
      <c r="F7325">
        <v>27</v>
      </c>
      <c r="G7325">
        <v>0</v>
      </c>
      <c r="H7325" s="2">
        <f>H7324+$H$2*(Table1[[#This Row],[debug'[0']]]-H7324)</f>
        <v>1.5325885943879365</v>
      </c>
    </row>
    <row r="7326" spans="1:8" x14ac:dyDescent="0.25">
      <c r="A7326">
        <v>14640</v>
      </c>
      <c r="B7326">
        <v>-1</v>
      </c>
      <c r="C7326">
        <v>35</v>
      </c>
      <c r="D7326">
        <v>1</v>
      </c>
      <c r="E7326">
        <v>3</v>
      </c>
      <c r="F7326">
        <v>27</v>
      </c>
      <c r="G7326">
        <v>0</v>
      </c>
      <c r="H7326" s="2">
        <f>H7325+$H$2*(Table1[[#This Row],[debug'[0']]]-H7325)</f>
        <v>1.2938977427071032</v>
      </c>
    </row>
    <row r="7327" spans="1:8" x14ac:dyDescent="0.25">
      <c r="A7327">
        <v>14642</v>
      </c>
      <c r="B7327">
        <v>1</v>
      </c>
      <c r="C7327">
        <v>35</v>
      </c>
      <c r="D7327">
        <v>1</v>
      </c>
      <c r="E7327">
        <v>3</v>
      </c>
      <c r="F7327">
        <v>27</v>
      </c>
      <c r="G7327">
        <v>0</v>
      </c>
      <c r="H7327" s="2">
        <f>H7326+$H$2*(Table1[[#This Row],[debug'[0']]]-H7326)</f>
        <v>1.2661985330252454</v>
      </c>
    </row>
    <row r="7328" spans="1:8" x14ac:dyDescent="0.25">
      <c r="A7328">
        <v>14644</v>
      </c>
      <c r="B7328">
        <v>1</v>
      </c>
      <c r="C7328">
        <v>35</v>
      </c>
      <c r="D7328">
        <v>1</v>
      </c>
      <c r="E7328">
        <v>3</v>
      </c>
      <c r="F7328">
        <v>27</v>
      </c>
      <c r="G7328">
        <v>0</v>
      </c>
      <c r="H7328" s="2">
        <f>H7327+$H$2*(Table1[[#This Row],[debug'[0']]]-H7327)</f>
        <v>1.2411099123527907</v>
      </c>
    </row>
    <row r="7329" spans="1:8" x14ac:dyDescent="0.25">
      <c r="A7329">
        <v>14646</v>
      </c>
      <c r="B7329">
        <v>3</v>
      </c>
      <c r="C7329">
        <v>32</v>
      </c>
      <c r="D7329">
        <v>0</v>
      </c>
      <c r="E7329">
        <v>3</v>
      </c>
      <c r="F7329">
        <v>27</v>
      </c>
      <c r="G7329">
        <v>0</v>
      </c>
      <c r="H7329" s="2">
        <f>H7328+$H$2*(Table1[[#This Row],[debug'[0']]]-H7328)</f>
        <v>1.4068813976875221</v>
      </c>
    </row>
    <row r="7330" spans="1:8" x14ac:dyDescent="0.25">
      <c r="A7330">
        <v>14648</v>
      </c>
      <c r="B7330">
        <v>4</v>
      </c>
      <c r="C7330">
        <v>31</v>
      </c>
      <c r="D7330">
        <v>0</v>
      </c>
      <c r="E7330">
        <v>3</v>
      </c>
      <c r="F7330">
        <v>27</v>
      </c>
      <c r="G7330">
        <v>0</v>
      </c>
      <c r="H7330" s="2">
        <f>H7329+$H$2*(Table1[[#This Row],[debug'[0']]]-H7329)</f>
        <v>1.6512770682148794</v>
      </c>
    </row>
    <row r="7331" spans="1:8" x14ac:dyDescent="0.25">
      <c r="A7331">
        <v>14650</v>
      </c>
      <c r="B7331">
        <v>8</v>
      </c>
      <c r="C7331">
        <v>30</v>
      </c>
      <c r="D7331">
        <v>-1</v>
      </c>
      <c r="E7331">
        <v>3</v>
      </c>
      <c r="F7331">
        <v>27</v>
      </c>
      <c r="G7331">
        <v>0</v>
      </c>
      <c r="H7331" s="2">
        <f>H7330+$H$2*(Table1[[#This Row],[debug'[0']]]-H7330)</f>
        <v>2.2496301078800749</v>
      </c>
    </row>
    <row r="7332" spans="1:8" x14ac:dyDescent="0.25">
      <c r="A7332">
        <v>14652</v>
      </c>
      <c r="B7332">
        <v>9</v>
      </c>
      <c r="C7332">
        <v>26</v>
      </c>
      <c r="D7332">
        <v>0</v>
      </c>
      <c r="E7332">
        <v>3</v>
      </c>
      <c r="F7332">
        <v>27</v>
      </c>
      <c r="G7332">
        <v>0</v>
      </c>
      <c r="H7332" s="2">
        <f>H7331+$H$2*(Table1[[#This Row],[debug'[0']]]-H7331)</f>
        <v>2.8858374817430055</v>
      </c>
    </row>
    <row r="7333" spans="1:8" x14ac:dyDescent="0.25">
      <c r="A7333">
        <v>14654</v>
      </c>
      <c r="B7333">
        <v>8</v>
      </c>
      <c r="C7333">
        <v>25</v>
      </c>
      <c r="D7333">
        <v>0</v>
      </c>
      <c r="E7333">
        <v>3</v>
      </c>
      <c r="F7333">
        <v>27</v>
      </c>
      <c r="G7333">
        <v>0</v>
      </c>
      <c r="H7333" s="2">
        <f>H7332+$H$2*(Table1[[#This Row],[debug'[0']]]-H7332)</f>
        <v>3.367835943641619</v>
      </c>
    </row>
    <row r="7334" spans="1:8" x14ac:dyDescent="0.25">
      <c r="A7334">
        <v>14656</v>
      </c>
      <c r="B7334">
        <v>6</v>
      </c>
      <c r="C7334">
        <v>22</v>
      </c>
      <c r="D7334">
        <v>-2</v>
      </c>
      <c r="E7334">
        <v>3</v>
      </c>
      <c r="F7334">
        <v>27</v>
      </c>
      <c r="G7334">
        <v>0</v>
      </c>
      <c r="H7334" s="2">
        <f>H7333+$H$2*(Table1[[#This Row],[debug'[0']]]-H7333)</f>
        <v>3.6159115615165769</v>
      </c>
    </row>
    <row r="7335" spans="1:8" x14ac:dyDescent="0.25">
      <c r="A7335">
        <v>14658</v>
      </c>
      <c r="B7335">
        <v>6</v>
      </c>
      <c r="C7335">
        <v>21</v>
      </c>
      <c r="D7335">
        <v>-4</v>
      </c>
      <c r="E7335">
        <v>3</v>
      </c>
      <c r="F7335">
        <v>27</v>
      </c>
      <c r="G7335">
        <v>0</v>
      </c>
      <c r="H7335" s="2">
        <f>H7334+$H$2*(Table1[[#This Row],[debug'[0']]]-H7334)</f>
        <v>3.8406066032320134</v>
      </c>
    </row>
    <row r="7336" spans="1:8" x14ac:dyDescent="0.25">
      <c r="A7336">
        <v>14660</v>
      </c>
      <c r="B7336">
        <v>6</v>
      </c>
      <c r="C7336">
        <v>20</v>
      </c>
      <c r="D7336">
        <v>-5</v>
      </c>
      <c r="E7336">
        <v>3</v>
      </c>
      <c r="F7336">
        <v>27</v>
      </c>
      <c r="G7336">
        <v>-1</v>
      </c>
      <c r="H7336" s="2">
        <f>H7335+$H$2*(Table1[[#This Row],[debug'[0']]]-H7335)</f>
        <v>4.0441246361769121</v>
      </c>
    </row>
    <row r="7337" spans="1:8" x14ac:dyDescent="0.25">
      <c r="A7337">
        <v>14662</v>
      </c>
      <c r="B7337">
        <v>6</v>
      </c>
      <c r="C7337">
        <v>21</v>
      </c>
      <c r="D7337">
        <v>-4</v>
      </c>
      <c r="E7337">
        <v>3</v>
      </c>
      <c r="F7337">
        <v>27</v>
      </c>
      <c r="G7337">
        <v>0</v>
      </c>
      <c r="H7337" s="2">
        <f>H7336+$H$2*(Table1[[#This Row],[debug'[0']]]-H7336)</f>
        <v>4.2284615464066286</v>
      </c>
    </row>
    <row r="7338" spans="1:8" x14ac:dyDescent="0.25">
      <c r="A7338">
        <v>14664</v>
      </c>
      <c r="B7338">
        <v>5</v>
      </c>
      <c r="C7338">
        <v>22</v>
      </c>
      <c r="D7338">
        <v>-3</v>
      </c>
      <c r="E7338">
        <v>3</v>
      </c>
      <c r="F7338">
        <v>27</v>
      </c>
      <c r="G7338">
        <v>0</v>
      </c>
      <c r="H7338" s="2">
        <f>H7337+$H$2*(Table1[[#This Row],[debug'[0']]]-H7337)</f>
        <v>4.3011773325397575</v>
      </c>
    </row>
    <row r="7339" spans="1:8" x14ac:dyDescent="0.25">
      <c r="A7339">
        <v>14666</v>
      </c>
      <c r="B7339">
        <v>4</v>
      </c>
      <c r="C7339">
        <v>23</v>
      </c>
      <c r="D7339">
        <v>-2</v>
      </c>
      <c r="E7339">
        <v>3</v>
      </c>
      <c r="F7339">
        <v>27</v>
      </c>
      <c r="G7339">
        <v>0</v>
      </c>
      <c r="H7339" s="2">
        <f>H7338+$H$2*(Table1[[#This Row],[debug'[0']]]-H7338)</f>
        <v>4.272792037679717</v>
      </c>
    </row>
    <row r="7340" spans="1:8" x14ac:dyDescent="0.25">
      <c r="A7340">
        <v>14668</v>
      </c>
      <c r="B7340">
        <v>1</v>
      </c>
      <c r="C7340">
        <v>24</v>
      </c>
      <c r="D7340">
        <v>0</v>
      </c>
      <c r="E7340">
        <v>3</v>
      </c>
      <c r="F7340">
        <v>27</v>
      </c>
      <c r="G7340">
        <v>0</v>
      </c>
      <c r="H7340" s="2">
        <f>H7339+$H$2*(Table1[[#This Row],[debug'[0']]]-H7339)</f>
        <v>3.9643386550106641</v>
      </c>
    </row>
    <row r="7341" spans="1:8" x14ac:dyDescent="0.25">
      <c r="A7341">
        <v>14670</v>
      </c>
      <c r="B7341">
        <v>-1</v>
      </c>
      <c r="C7341">
        <v>25</v>
      </c>
      <c r="D7341">
        <v>0</v>
      </c>
      <c r="E7341">
        <v>3</v>
      </c>
      <c r="F7341">
        <v>27</v>
      </c>
      <c r="G7341">
        <v>0</v>
      </c>
      <c r="H7341" s="2">
        <f>H7340+$H$2*(Table1[[#This Row],[debug'[0']]]-H7340)</f>
        <v>3.4964607595552639</v>
      </c>
    </row>
    <row r="7342" spans="1:8" x14ac:dyDescent="0.25">
      <c r="A7342">
        <v>14672</v>
      </c>
      <c r="B7342">
        <v>-3</v>
      </c>
      <c r="C7342">
        <v>26</v>
      </c>
      <c r="D7342">
        <v>1</v>
      </c>
      <c r="E7342">
        <v>3</v>
      </c>
      <c r="F7342">
        <v>27</v>
      </c>
      <c r="G7342">
        <v>-1</v>
      </c>
      <c r="H7342" s="2">
        <f>H7341+$H$2*(Table1[[#This Row],[debug'[0']]]-H7341)</f>
        <v>2.8841837576586684</v>
      </c>
    </row>
    <row r="7343" spans="1:8" x14ac:dyDescent="0.25">
      <c r="A7343">
        <v>14674</v>
      </c>
      <c r="B7343">
        <v>-3</v>
      </c>
      <c r="C7343">
        <v>27</v>
      </c>
      <c r="D7343">
        <v>0</v>
      </c>
      <c r="E7343">
        <v>3</v>
      </c>
      <c r="F7343">
        <v>27</v>
      </c>
      <c r="G7343">
        <v>-1</v>
      </c>
      <c r="H7343" s="2">
        <f>H7342+$H$2*(Table1[[#This Row],[debug'[0']]]-H7342)</f>
        <v>2.3296125036956825</v>
      </c>
    </row>
    <row r="7344" spans="1:8" x14ac:dyDescent="0.25">
      <c r="A7344">
        <v>14676</v>
      </c>
      <c r="B7344">
        <v>-2</v>
      </c>
      <c r="C7344">
        <v>29</v>
      </c>
      <c r="D7344">
        <v>0</v>
      </c>
      <c r="E7344">
        <v>3</v>
      </c>
      <c r="F7344">
        <v>27</v>
      </c>
      <c r="G7344">
        <v>-1</v>
      </c>
      <c r="H7344" s="2">
        <f>H7343+$H$2*(Table1[[#This Row],[debug'[0']]]-H7343)</f>
        <v>1.9215561386606566</v>
      </c>
    </row>
    <row r="7345" spans="1:8" x14ac:dyDescent="0.25">
      <c r="A7345">
        <v>14678</v>
      </c>
      <c r="B7345">
        <v>-1</v>
      </c>
      <c r="C7345">
        <v>29</v>
      </c>
      <c r="D7345">
        <v>1</v>
      </c>
      <c r="E7345">
        <v>3</v>
      </c>
      <c r="F7345">
        <v>27</v>
      </c>
      <c r="G7345">
        <v>-1</v>
      </c>
      <c r="H7345" s="2">
        <f>H7344+$H$2*(Table1[[#This Row],[debug'[0']]]-H7344)</f>
        <v>1.6462059595926621</v>
      </c>
    </row>
    <row r="7346" spans="1:8" x14ac:dyDescent="0.25">
      <c r="A7346">
        <v>14680</v>
      </c>
      <c r="B7346">
        <v>1</v>
      </c>
      <c r="C7346">
        <v>30</v>
      </c>
      <c r="D7346">
        <v>3</v>
      </c>
      <c r="E7346">
        <v>3</v>
      </c>
      <c r="F7346">
        <v>27</v>
      </c>
      <c r="G7346">
        <v>-1</v>
      </c>
      <c r="H7346" s="2">
        <f>H7345+$H$2*(Table1[[#This Row],[debug'[0']]]-H7345)</f>
        <v>1.5853024827317945</v>
      </c>
    </row>
    <row r="7347" spans="1:8" x14ac:dyDescent="0.25">
      <c r="A7347">
        <v>14682</v>
      </c>
      <c r="B7347">
        <v>3</v>
      </c>
      <c r="C7347">
        <v>30</v>
      </c>
      <c r="D7347">
        <v>3</v>
      </c>
      <c r="E7347">
        <v>3</v>
      </c>
      <c r="F7347">
        <v>27</v>
      </c>
      <c r="G7347">
        <v>0</v>
      </c>
      <c r="H7347" s="2">
        <f>H7346+$H$2*(Table1[[#This Row],[debug'[0']]]-H7346)</f>
        <v>1.71863458255084</v>
      </c>
    </row>
    <row r="7348" spans="1:8" x14ac:dyDescent="0.25">
      <c r="A7348">
        <v>14684</v>
      </c>
      <c r="B7348">
        <v>3</v>
      </c>
      <c r="C7348">
        <v>31</v>
      </c>
      <c r="D7348">
        <v>2</v>
      </c>
      <c r="E7348">
        <v>3</v>
      </c>
      <c r="F7348">
        <v>27</v>
      </c>
      <c r="G7348">
        <v>-1</v>
      </c>
      <c r="H7348" s="2">
        <f>H7347+$H$2*(Table1[[#This Row],[debug'[0']]]-H7347)</f>
        <v>1.839400428011509</v>
      </c>
    </row>
    <row r="7349" spans="1:8" x14ac:dyDescent="0.25">
      <c r="A7349">
        <v>14686</v>
      </c>
      <c r="B7349">
        <v>4</v>
      </c>
      <c r="C7349">
        <v>32</v>
      </c>
      <c r="D7349">
        <v>1</v>
      </c>
      <c r="E7349">
        <v>3</v>
      </c>
      <c r="F7349">
        <v>27</v>
      </c>
      <c r="G7349">
        <v>-1</v>
      </c>
      <c r="H7349" s="2">
        <f>H7348+$H$2*(Table1[[#This Row],[debug'[0']]]-H7348)</f>
        <v>2.043032140292758</v>
      </c>
    </row>
    <row r="7350" spans="1:8" x14ac:dyDescent="0.25">
      <c r="A7350">
        <v>14688</v>
      </c>
      <c r="B7350">
        <v>5</v>
      </c>
      <c r="C7350">
        <v>33</v>
      </c>
      <c r="D7350">
        <v>-1</v>
      </c>
      <c r="E7350">
        <v>3</v>
      </c>
      <c r="F7350">
        <v>27</v>
      </c>
      <c r="G7350">
        <v>-1</v>
      </c>
      <c r="H7350" s="2">
        <f>H7349+$H$2*(Table1[[#This Row],[debug'[0']]]-H7349)</f>
        <v>2.3217197954414801</v>
      </c>
    </row>
    <row r="7351" spans="1:8" x14ac:dyDescent="0.25">
      <c r="A7351">
        <v>14690</v>
      </c>
      <c r="B7351">
        <v>7</v>
      </c>
      <c r="C7351">
        <v>33</v>
      </c>
      <c r="D7351">
        <v>-2</v>
      </c>
      <c r="E7351">
        <v>3</v>
      </c>
      <c r="F7351">
        <v>27</v>
      </c>
      <c r="G7351">
        <v>-1</v>
      </c>
      <c r="H7351" s="2">
        <f>H7350+$H$2*(Table1[[#This Row],[debug'[0']]]-H7350)</f>
        <v>2.7626373171037484</v>
      </c>
    </row>
    <row r="7352" spans="1:8" x14ac:dyDescent="0.25">
      <c r="A7352">
        <v>14692</v>
      </c>
      <c r="B7352">
        <v>9</v>
      </c>
      <c r="C7352">
        <v>32</v>
      </c>
      <c r="D7352">
        <v>-2</v>
      </c>
      <c r="E7352">
        <v>3</v>
      </c>
      <c r="F7352">
        <v>27</v>
      </c>
      <c r="G7352">
        <v>-1</v>
      </c>
      <c r="H7352" s="2">
        <f>H7351+$H$2*(Table1[[#This Row],[debug'[0']]]-H7351)</f>
        <v>3.3504949005746081</v>
      </c>
    </row>
    <row r="7353" spans="1:8" x14ac:dyDescent="0.25">
      <c r="A7353">
        <v>14694</v>
      </c>
      <c r="B7353">
        <v>11</v>
      </c>
      <c r="C7353">
        <v>31</v>
      </c>
      <c r="D7353">
        <v>-1</v>
      </c>
      <c r="E7353">
        <v>3</v>
      </c>
      <c r="F7353">
        <v>27</v>
      </c>
      <c r="G7353">
        <v>0</v>
      </c>
      <c r="H7353" s="2">
        <f>H7352+$H$2*(Table1[[#This Row],[debug'[0']]]-H7352)</f>
        <v>4.0714437712931826</v>
      </c>
    </row>
    <row r="7354" spans="1:8" x14ac:dyDescent="0.25">
      <c r="A7354">
        <v>14696</v>
      </c>
      <c r="B7354">
        <v>10</v>
      </c>
      <c r="C7354">
        <v>30</v>
      </c>
      <c r="D7354">
        <v>-1</v>
      </c>
      <c r="E7354">
        <v>3</v>
      </c>
      <c r="F7354">
        <v>27</v>
      </c>
      <c r="G7354">
        <v>0</v>
      </c>
      <c r="H7354" s="2">
        <f>H7353+$H$2*(Table1[[#This Row],[debug'[0']]]-H7353)</f>
        <v>4.6301970321281631</v>
      </c>
    </row>
    <row r="7355" spans="1:8" x14ac:dyDescent="0.25">
      <c r="A7355">
        <v>14698</v>
      </c>
      <c r="B7355">
        <v>9</v>
      </c>
      <c r="C7355">
        <v>28</v>
      </c>
      <c r="D7355">
        <v>-3</v>
      </c>
      <c r="E7355">
        <v>3</v>
      </c>
      <c r="F7355">
        <v>27</v>
      </c>
      <c r="G7355">
        <v>-1</v>
      </c>
      <c r="H7355" s="2">
        <f>H7354+$H$2*(Table1[[#This Row],[debug'[0']]]-H7354)</f>
        <v>5.0420412591731942</v>
      </c>
    </row>
    <row r="7356" spans="1:8" x14ac:dyDescent="0.25">
      <c r="A7356">
        <v>14700</v>
      </c>
      <c r="B7356">
        <v>8</v>
      </c>
      <c r="C7356">
        <v>25</v>
      </c>
      <c r="D7356">
        <v>-4</v>
      </c>
      <c r="E7356">
        <v>3</v>
      </c>
      <c r="F7356">
        <v>27</v>
      </c>
      <c r="G7356">
        <v>-1</v>
      </c>
      <c r="H7356" s="2">
        <f>H7355+$H$2*(Table1[[#This Row],[debug'[0']]]-H7355)</f>
        <v>5.3208223026672901</v>
      </c>
    </row>
    <row r="7357" spans="1:8" x14ac:dyDescent="0.25">
      <c r="A7357">
        <v>14702</v>
      </c>
      <c r="B7357">
        <v>5</v>
      </c>
      <c r="C7357">
        <v>24</v>
      </c>
      <c r="D7357">
        <v>-5</v>
      </c>
      <c r="E7357">
        <v>3</v>
      </c>
      <c r="F7357">
        <v>27</v>
      </c>
      <c r="G7357">
        <v>-1</v>
      </c>
      <c r="H7357" s="2">
        <f>H7356+$H$2*(Table1[[#This Row],[debug'[0']]]-H7356)</f>
        <v>5.2905855129922701</v>
      </c>
    </row>
    <row r="7358" spans="1:8" x14ac:dyDescent="0.25">
      <c r="A7358">
        <v>14704</v>
      </c>
      <c r="B7358">
        <v>4</v>
      </c>
      <c r="C7358">
        <v>23</v>
      </c>
      <c r="D7358">
        <v>-4</v>
      </c>
      <c r="E7358">
        <v>3</v>
      </c>
      <c r="F7358">
        <v>27</v>
      </c>
      <c r="G7358">
        <v>-1</v>
      </c>
      <c r="H7358" s="2">
        <f>H7357+$H$2*(Table1[[#This Row],[debug'[0']]]-H7357)</f>
        <v>5.1689506939988918</v>
      </c>
    </row>
    <row r="7359" spans="1:8" x14ac:dyDescent="0.25">
      <c r="A7359">
        <v>14706</v>
      </c>
      <c r="B7359">
        <v>2</v>
      </c>
      <c r="C7359">
        <v>23</v>
      </c>
      <c r="D7359">
        <v>-2</v>
      </c>
      <c r="E7359">
        <v>3</v>
      </c>
      <c r="F7359">
        <v>28</v>
      </c>
      <c r="G7359">
        <v>-1</v>
      </c>
      <c r="H7359" s="2">
        <f>H7358+$H$2*(Table1[[#This Row],[debug'[0']]]-H7358)</f>
        <v>4.8702841274032362</v>
      </c>
    </row>
    <row r="7360" spans="1:8" x14ac:dyDescent="0.25">
      <c r="A7360">
        <v>14708</v>
      </c>
      <c r="B7360">
        <v>2</v>
      </c>
      <c r="C7360">
        <v>23</v>
      </c>
      <c r="D7360">
        <v>-1</v>
      </c>
      <c r="E7360">
        <v>4</v>
      </c>
      <c r="F7360">
        <v>28</v>
      </c>
      <c r="G7360">
        <v>-1</v>
      </c>
      <c r="H7360" s="2">
        <f>H7359+$H$2*(Table1[[#This Row],[debug'[0']]]-H7359)</f>
        <v>4.5997662215522741</v>
      </c>
    </row>
    <row r="7361" spans="1:8" x14ac:dyDescent="0.25">
      <c r="A7361">
        <v>14710</v>
      </c>
      <c r="B7361">
        <v>1</v>
      </c>
      <c r="C7361">
        <v>23</v>
      </c>
      <c r="D7361">
        <v>1</v>
      </c>
      <c r="E7361">
        <v>4</v>
      </c>
      <c r="F7361">
        <v>28</v>
      </c>
      <c r="G7361">
        <v>0</v>
      </c>
      <c r="H7361" s="2">
        <f>H7360+$H$2*(Table1[[#This Row],[debug'[0']]]-H7360)</f>
        <v>4.2604962480641948</v>
      </c>
    </row>
    <row r="7362" spans="1:8" x14ac:dyDescent="0.25">
      <c r="A7362">
        <v>14712</v>
      </c>
      <c r="B7362">
        <v>-1</v>
      </c>
      <c r="C7362">
        <v>23</v>
      </c>
      <c r="D7362">
        <v>2</v>
      </c>
      <c r="E7362">
        <v>4</v>
      </c>
      <c r="F7362">
        <v>28</v>
      </c>
      <c r="G7362">
        <v>-1</v>
      </c>
      <c r="H7362" s="2">
        <f>H7361+$H$2*(Table1[[#This Row],[debug'[0']]]-H7361)</f>
        <v>3.7647061570495404</v>
      </c>
    </row>
    <row r="7363" spans="1:8" x14ac:dyDescent="0.25">
      <c r="A7363">
        <v>14714</v>
      </c>
      <c r="B7363">
        <v>-1</v>
      </c>
      <c r="C7363">
        <v>22</v>
      </c>
      <c r="D7363">
        <v>2</v>
      </c>
      <c r="E7363">
        <v>4</v>
      </c>
      <c r="F7363">
        <v>28</v>
      </c>
      <c r="G7363">
        <v>-1</v>
      </c>
      <c r="H7363" s="2">
        <f>H7362+$H$2*(Table1[[#This Row],[debug'[0']]]-H7362)</f>
        <v>3.3156431812645137</v>
      </c>
    </row>
    <row r="7364" spans="1:8" x14ac:dyDescent="0.25">
      <c r="A7364">
        <v>14716</v>
      </c>
      <c r="B7364">
        <v>-2</v>
      </c>
      <c r="C7364">
        <v>23</v>
      </c>
      <c r="D7364">
        <v>1</v>
      </c>
      <c r="E7364">
        <v>4</v>
      </c>
      <c r="F7364">
        <v>28</v>
      </c>
      <c r="G7364">
        <v>-1</v>
      </c>
      <c r="H7364" s="2">
        <f>H7363+$H$2*(Table1[[#This Row],[debug'[0']]]-H7363)</f>
        <v>2.8146556142435557</v>
      </c>
    </row>
    <row r="7365" spans="1:8" x14ac:dyDescent="0.25">
      <c r="A7365">
        <v>14718</v>
      </c>
      <c r="B7365">
        <v>-2</v>
      </c>
      <c r="C7365">
        <v>24</v>
      </c>
      <c r="D7365">
        <v>1</v>
      </c>
      <c r="E7365">
        <v>4</v>
      </c>
      <c r="F7365">
        <v>27</v>
      </c>
      <c r="G7365">
        <v>-1</v>
      </c>
      <c r="H7365" s="2">
        <f>H7364+$H$2*(Table1[[#This Row],[debug'[0']]]-H7364)</f>
        <v>2.3608850130253836</v>
      </c>
    </row>
    <row r="7366" spans="1:8" x14ac:dyDescent="0.25">
      <c r="A7366">
        <v>14720</v>
      </c>
      <c r="B7366">
        <v>1</v>
      </c>
      <c r="C7366">
        <v>28</v>
      </c>
      <c r="D7366">
        <v>2</v>
      </c>
      <c r="E7366">
        <v>4</v>
      </c>
      <c r="F7366">
        <v>28</v>
      </c>
      <c r="G7366">
        <v>-1</v>
      </c>
      <c r="H7366" s="2">
        <f>H7365+$H$2*(Table1[[#This Row],[debug'[0']]]-H7365)</f>
        <v>2.2326246222463535</v>
      </c>
    </row>
    <row r="7367" spans="1:8" x14ac:dyDescent="0.25">
      <c r="A7367">
        <v>14722</v>
      </c>
      <c r="B7367">
        <v>1</v>
      </c>
      <c r="C7367">
        <v>29</v>
      </c>
      <c r="D7367">
        <v>2</v>
      </c>
      <c r="E7367">
        <v>4</v>
      </c>
      <c r="F7367">
        <v>28</v>
      </c>
      <c r="G7367">
        <v>-1</v>
      </c>
      <c r="H7367" s="2">
        <f>H7366+$H$2*(Table1[[#This Row],[debug'[0']]]-H7366)</f>
        <v>2.1164524885098626</v>
      </c>
    </row>
    <row r="7368" spans="1:8" x14ac:dyDescent="0.25">
      <c r="A7368">
        <v>14724</v>
      </c>
      <c r="B7368">
        <v>2</v>
      </c>
      <c r="C7368">
        <v>31</v>
      </c>
      <c r="D7368">
        <v>2</v>
      </c>
      <c r="E7368">
        <v>4</v>
      </c>
      <c r="F7368">
        <v>27</v>
      </c>
      <c r="G7368">
        <v>-1</v>
      </c>
      <c r="H7368" s="2">
        <f>H7367+$H$2*(Table1[[#This Row],[debug'[0']]]-H7367)</f>
        <v>2.1054771000380175</v>
      </c>
    </row>
    <row r="7369" spans="1:8" x14ac:dyDescent="0.25">
      <c r="A7369">
        <v>14726</v>
      </c>
      <c r="B7369">
        <v>6</v>
      </c>
      <c r="C7369">
        <v>33</v>
      </c>
      <c r="D7369">
        <v>0</v>
      </c>
      <c r="E7369">
        <v>4</v>
      </c>
      <c r="F7369">
        <v>27</v>
      </c>
      <c r="G7369">
        <v>-1</v>
      </c>
      <c r="H7369" s="2">
        <f>H7368+$H$2*(Table1[[#This Row],[debug'[0']]]-H7368)</f>
        <v>2.4725272359907509</v>
      </c>
    </row>
    <row r="7370" spans="1:8" x14ac:dyDescent="0.25">
      <c r="A7370">
        <v>14728</v>
      </c>
      <c r="B7370">
        <v>8</v>
      </c>
      <c r="C7370">
        <v>35</v>
      </c>
      <c r="D7370">
        <v>0</v>
      </c>
      <c r="E7370">
        <v>4</v>
      </c>
      <c r="F7370">
        <v>27</v>
      </c>
      <c r="G7370">
        <v>-1</v>
      </c>
      <c r="H7370" s="2">
        <f>H7369+$H$2*(Table1[[#This Row],[debug'[0']]]-H7369)</f>
        <v>2.9934792708406244</v>
      </c>
    </row>
    <row r="7371" spans="1:8" x14ac:dyDescent="0.25">
      <c r="A7371">
        <v>14730</v>
      </c>
      <c r="B7371">
        <v>8</v>
      </c>
      <c r="C7371">
        <v>36</v>
      </c>
      <c r="D7371">
        <v>-1</v>
      </c>
      <c r="E7371">
        <v>4</v>
      </c>
      <c r="F7371">
        <v>27</v>
      </c>
      <c r="G7371">
        <v>-1</v>
      </c>
      <c r="H7371" s="2">
        <f>H7370+$H$2*(Table1[[#This Row],[debug'[0']]]-H7370)</f>
        <v>3.4653327331237875</v>
      </c>
    </row>
    <row r="7372" spans="1:8" x14ac:dyDescent="0.25">
      <c r="A7372">
        <v>14732</v>
      </c>
      <c r="B7372">
        <v>9</v>
      </c>
      <c r="C7372">
        <v>35</v>
      </c>
      <c r="D7372">
        <v>-1</v>
      </c>
      <c r="E7372">
        <v>4</v>
      </c>
      <c r="F7372">
        <v>27</v>
      </c>
      <c r="G7372">
        <v>-1</v>
      </c>
      <c r="H7372" s="2">
        <f>H7371+$H$2*(Table1[[#This Row],[debug'[0']]]-H7371)</f>
        <v>3.9869628338942538</v>
      </c>
    </row>
    <row r="7373" spans="1:8" x14ac:dyDescent="0.25">
      <c r="A7373">
        <v>14734</v>
      </c>
      <c r="B7373">
        <v>9</v>
      </c>
      <c r="C7373">
        <v>35</v>
      </c>
      <c r="D7373">
        <v>-3</v>
      </c>
      <c r="E7373">
        <v>4</v>
      </c>
      <c r="F7373">
        <v>27</v>
      </c>
      <c r="G7373">
        <v>-1</v>
      </c>
      <c r="H7373" s="2">
        <f>H7372+$H$2*(Table1[[#This Row],[debug'[0']]]-H7372)</f>
        <v>4.4594304558905664</v>
      </c>
    </row>
    <row r="7374" spans="1:8" x14ac:dyDescent="0.25">
      <c r="A7374">
        <v>14736</v>
      </c>
      <c r="B7374">
        <v>9</v>
      </c>
      <c r="C7374">
        <v>34</v>
      </c>
      <c r="D7374">
        <v>-3</v>
      </c>
      <c r="E7374">
        <v>4</v>
      </c>
      <c r="F7374">
        <v>28</v>
      </c>
      <c r="G7374">
        <v>-1</v>
      </c>
      <c r="H7374" s="2">
        <f>H7373+$H$2*(Table1[[#This Row],[debug'[0']]]-H7373)</f>
        <v>4.8873690535771992</v>
      </c>
    </row>
    <row r="7375" spans="1:8" x14ac:dyDescent="0.25">
      <c r="A7375">
        <v>14738</v>
      </c>
      <c r="B7375">
        <v>9</v>
      </c>
      <c r="C7375">
        <v>32</v>
      </c>
      <c r="D7375">
        <v>-3</v>
      </c>
      <c r="E7375">
        <v>4</v>
      </c>
      <c r="F7375">
        <v>28</v>
      </c>
      <c r="G7375">
        <v>-1</v>
      </c>
      <c r="H7375" s="2">
        <f>H7374+$H$2*(Table1[[#This Row],[debug'[0']]]-H7374)</f>
        <v>5.2749753886234361</v>
      </c>
    </row>
    <row r="7376" spans="1:8" x14ac:dyDescent="0.25">
      <c r="A7376">
        <v>14740</v>
      </c>
      <c r="B7376">
        <v>8</v>
      </c>
      <c r="C7376">
        <v>29</v>
      </c>
      <c r="D7376">
        <v>-3</v>
      </c>
      <c r="E7376">
        <v>4</v>
      </c>
      <c r="F7376">
        <v>28</v>
      </c>
      <c r="G7376">
        <v>-1</v>
      </c>
      <c r="H7376" s="2">
        <f>H7375+$H$2*(Table1[[#This Row],[debug'[0']]]-H7375)</f>
        <v>5.5318029076219961</v>
      </c>
    </row>
    <row r="7377" spans="1:8" x14ac:dyDescent="0.25">
      <c r="A7377">
        <v>14742</v>
      </c>
      <c r="B7377">
        <v>7</v>
      </c>
      <c r="C7377">
        <v>26</v>
      </c>
      <c r="D7377">
        <v>-3</v>
      </c>
      <c r="E7377">
        <v>4</v>
      </c>
      <c r="F7377">
        <v>28</v>
      </c>
      <c r="G7377">
        <v>-1</v>
      </c>
      <c r="H7377" s="2">
        <f>H7376+$H$2*(Table1[[#This Row],[debug'[0']]]-H7376)</f>
        <v>5.6701772236050951</v>
      </c>
    </row>
    <row r="7378" spans="1:8" x14ac:dyDescent="0.25">
      <c r="A7378">
        <v>14744</v>
      </c>
      <c r="B7378">
        <v>5</v>
      </c>
      <c r="C7378">
        <v>24</v>
      </c>
      <c r="D7378">
        <v>-3</v>
      </c>
      <c r="E7378">
        <v>4</v>
      </c>
      <c r="F7378">
        <v>28</v>
      </c>
      <c r="G7378">
        <v>-1</v>
      </c>
      <c r="H7378" s="2">
        <f>H7377+$H$2*(Table1[[#This Row],[debug'[0']]]-H7377)</f>
        <v>5.6070145083366656</v>
      </c>
    </row>
    <row r="7379" spans="1:8" x14ac:dyDescent="0.25">
      <c r="A7379">
        <v>14746</v>
      </c>
      <c r="B7379">
        <v>5</v>
      </c>
      <c r="C7379">
        <v>22</v>
      </c>
      <c r="D7379">
        <v>-2</v>
      </c>
      <c r="E7379">
        <v>4</v>
      </c>
      <c r="F7379">
        <v>28</v>
      </c>
      <c r="G7379">
        <v>-1</v>
      </c>
      <c r="H7379" s="2">
        <f>H7378+$H$2*(Table1[[#This Row],[debug'[0']]]-H7378)</f>
        <v>5.5498047387362792</v>
      </c>
    </row>
    <row r="7380" spans="1:8" x14ac:dyDescent="0.25">
      <c r="A7380">
        <v>14748</v>
      </c>
      <c r="B7380">
        <v>3</v>
      </c>
      <c r="C7380">
        <v>22</v>
      </c>
      <c r="D7380">
        <v>-1</v>
      </c>
      <c r="E7380">
        <v>4</v>
      </c>
      <c r="F7380">
        <v>28</v>
      </c>
      <c r="G7380">
        <v>-1</v>
      </c>
      <c r="H7380" s="2">
        <f>H7379+$H$2*(Table1[[#This Row],[debug'[0']]]-H7379)</f>
        <v>5.3094913036772091</v>
      </c>
    </row>
    <row r="7381" spans="1:8" x14ac:dyDescent="0.25">
      <c r="A7381">
        <v>14750</v>
      </c>
      <c r="B7381">
        <v>0</v>
      </c>
      <c r="C7381">
        <v>21</v>
      </c>
      <c r="D7381">
        <v>-1</v>
      </c>
      <c r="E7381">
        <v>4</v>
      </c>
      <c r="F7381">
        <v>28</v>
      </c>
      <c r="G7381">
        <v>-1</v>
      </c>
      <c r="H7381" s="2">
        <f>H7380+$H$2*(Table1[[#This Row],[debug'[0']]]-H7380)</f>
        <v>4.8090835374592729</v>
      </c>
    </row>
    <row r="7382" spans="1:8" x14ac:dyDescent="0.25">
      <c r="A7382">
        <v>14752</v>
      </c>
      <c r="B7382">
        <v>-1</v>
      </c>
      <c r="C7382">
        <v>21</v>
      </c>
      <c r="D7382">
        <v>0</v>
      </c>
      <c r="E7382">
        <v>4</v>
      </c>
      <c r="F7382">
        <v>28</v>
      </c>
      <c r="G7382">
        <v>-1</v>
      </c>
      <c r="H7382" s="2">
        <f>H7381+$H$2*(Table1[[#This Row],[debug'[0']]]-H7381)</f>
        <v>4.2615903124981287</v>
      </c>
    </row>
    <row r="7383" spans="1:8" x14ac:dyDescent="0.25">
      <c r="A7383">
        <v>14754</v>
      </c>
      <c r="B7383">
        <v>-1</v>
      </c>
      <c r="C7383">
        <v>21</v>
      </c>
      <c r="D7383">
        <v>0</v>
      </c>
      <c r="E7383">
        <v>4</v>
      </c>
      <c r="F7383">
        <v>28</v>
      </c>
      <c r="G7383">
        <v>-1</v>
      </c>
      <c r="H7383" s="2">
        <f>H7382+$H$2*(Table1[[#This Row],[debug'[0']]]-H7382)</f>
        <v>3.7656971083398285</v>
      </c>
    </row>
    <row r="7384" spans="1:8" x14ac:dyDescent="0.25">
      <c r="A7384">
        <v>14756</v>
      </c>
      <c r="B7384">
        <v>-1</v>
      </c>
      <c r="C7384">
        <v>21</v>
      </c>
      <c r="D7384">
        <v>2</v>
      </c>
      <c r="E7384">
        <v>4</v>
      </c>
      <c r="F7384">
        <v>28</v>
      </c>
      <c r="G7384">
        <v>-1</v>
      </c>
      <c r="H7384" s="2">
        <f>H7383+$H$2*(Table1[[#This Row],[debug'[0']]]-H7383)</f>
        <v>3.3165407375959925</v>
      </c>
    </row>
    <row r="7385" spans="1:8" x14ac:dyDescent="0.25">
      <c r="A7385">
        <v>14758</v>
      </c>
      <c r="B7385">
        <v>0</v>
      </c>
      <c r="C7385">
        <v>23</v>
      </c>
      <c r="D7385">
        <v>2</v>
      </c>
      <c r="E7385">
        <v>4</v>
      </c>
      <c r="F7385">
        <v>28</v>
      </c>
      <c r="G7385">
        <v>-1</v>
      </c>
      <c r="H7385" s="2">
        <f>H7384+$H$2*(Table1[[#This Row],[debug'[0']]]-H7384)</f>
        <v>3.003964137099107</v>
      </c>
    </row>
    <row r="7386" spans="1:8" x14ac:dyDescent="0.25">
      <c r="A7386">
        <v>14760</v>
      </c>
      <c r="B7386">
        <v>0</v>
      </c>
      <c r="C7386">
        <v>25</v>
      </c>
      <c r="D7386">
        <v>2</v>
      </c>
      <c r="E7386">
        <v>4</v>
      </c>
      <c r="F7386">
        <v>28</v>
      </c>
      <c r="G7386">
        <v>-1</v>
      </c>
      <c r="H7386" s="2">
        <f>H7385+$H$2*(Table1[[#This Row],[debug'[0']]]-H7385)</f>
        <v>2.7208471871563744</v>
      </c>
    </row>
    <row r="7387" spans="1:8" x14ac:dyDescent="0.25">
      <c r="A7387">
        <v>14762</v>
      </c>
      <c r="B7387">
        <v>2</v>
      </c>
      <c r="C7387">
        <v>29</v>
      </c>
      <c r="D7387">
        <v>0</v>
      </c>
      <c r="E7387">
        <v>4</v>
      </c>
      <c r="F7387">
        <v>28</v>
      </c>
      <c r="G7387">
        <v>-1</v>
      </c>
      <c r="H7387" s="2">
        <f>H7386+$H$2*(Table1[[#This Row],[debug'[0']]]-H7386)</f>
        <v>2.6529089403304345</v>
      </c>
    </row>
    <row r="7388" spans="1:8" x14ac:dyDescent="0.25">
      <c r="A7388">
        <v>14764</v>
      </c>
      <c r="B7388">
        <v>3</v>
      </c>
      <c r="C7388">
        <v>30</v>
      </c>
      <c r="D7388">
        <v>0</v>
      </c>
      <c r="E7388">
        <v>4</v>
      </c>
      <c r="F7388">
        <v>28</v>
      </c>
      <c r="G7388">
        <v>-1</v>
      </c>
      <c r="H7388" s="2">
        <f>H7387+$H$2*(Table1[[#This Row],[debug'[0']]]-H7387)</f>
        <v>2.6856215020259726</v>
      </c>
    </row>
    <row r="7389" spans="1:8" x14ac:dyDescent="0.25">
      <c r="A7389">
        <v>14766</v>
      </c>
      <c r="B7389">
        <v>5</v>
      </c>
      <c r="C7389">
        <v>32</v>
      </c>
      <c r="D7389">
        <v>0</v>
      </c>
      <c r="E7389">
        <v>4</v>
      </c>
      <c r="F7389">
        <v>28</v>
      </c>
      <c r="G7389">
        <v>-1</v>
      </c>
      <c r="H7389" s="2">
        <f>H7388+$H$2*(Table1[[#This Row],[debug'[0']]]-H7388)</f>
        <v>2.903746536631814</v>
      </c>
    </row>
    <row r="7390" spans="1:8" x14ac:dyDescent="0.25">
      <c r="A7390">
        <v>14768</v>
      </c>
      <c r="B7390">
        <v>6</v>
      </c>
      <c r="C7390">
        <v>33</v>
      </c>
      <c r="D7390">
        <v>-1</v>
      </c>
      <c r="E7390">
        <v>4</v>
      </c>
      <c r="F7390">
        <v>28</v>
      </c>
      <c r="G7390">
        <v>-1</v>
      </c>
      <c r="H7390" s="2">
        <f>H7389+$H$2*(Table1[[#This Row],[debug'[0']]]-H7389)</f>
        <v>3.1955615506568975</v>
      </c>
    </row>
    <row r="7391" spans="1:8" x14ac:dyDescent="0.25">
      <c r="A7391">
        <v>14770</v>
      </c>
      <c r="B7391">
        <v>6</v>
      </c>
      <c r="C7391">
        <v>34</v>
      </c>
      <c r="D7391">
        <v>-1</v>
      </c>
      <c r="E7391">
        <v>4</v>
      </c>
      <c r="F7391">
        <v>28</v>
      </c>
      <c r="G7391">
        <v>-1</v>
      </c>
      <c r="H7391" s="2">
        <f>H7390+$H$2*(Table1[[#This Row],[debug'[0']]]-H7390)</f>
        <v>3.4598736475539287</v>
      </c>
    </row>
    <row r="7392" spans="1:8" x14ac:dyDescent="0.25">
      <c r="A7392">
        <v>14772</v>
      </c>
      <c r="B7392">
        <v>8</v>
      </c>
      <c r="C7392">
        <v>35</v>
      </c>
      <c r="D7392">
        <v>-1</v>
      </c>
      <c r="E7392">
        <v>4</v>
      </c>
      <c r="F7392">
        <v>28</v>
      </c>
      <c r="G7392">
        <v>-1</v>
      </c>
      <c r="H7392" s="2">
        <f>H7391+$H$2*(Table1[[#This Row],[debug'[0']]]-H7391)</f>
        <v>3.8877704754103486</v>
      </c>
    </row>
    <row r="7393" spans="1:8" x14ac:dyDescent="0.25">
      <c r="A7393">
        <v>14774</v>
      </c>
      <c r="B7393">
        <v>8</v>
      </c>
      <c r="C7393">
        <v>35</v>
      </c>
      <c r="D7393">
        <v>-1</v>
      </c>
      <c r="E7393">
        <v>4</v>
      </c>
      <c r="F7393">
        <v>28</v>
      </c>
      <c r="G7393">
        <v>-1</v>
      </c>
      <c r="H7393" s="2">
        <f>H7392+$H$2*(Table1[[#This Row],[debug'[0']]]-H7392)</f>
        <v>4.2753389773401258</v>
      </c>
    </row>
    <row r="7394" spans="1:8" x14ac:dyDescent="0.25">
      <c r="A7394">
        <v>14776</v>
      </c>
      <c r="B7394">
        <v>9</v>
      </c>
      <c r="C7394">
        <v>35</v>
      </c>
      <c r="D7394">
        <v>-1</v>
      </c>
      <c r="E7394">
        <v>4</v>
      </c>
      <c r="F7394">
        <v>28</v>
      </c>
      <c r="G7394">
        <v>-1</v>
      </c>
      <c r="H7394" s="2">
        <f>H7393+$H$2*(Table1[[#This Row],[debug'[0']]]-H7393)</f>
        <v>4.7206277881248351</v>
      </c>
    </row>
    <row r="7395" spans="1:8" x14ac:dyDescent="0.25">
      <c r="A7395">
        <v>14778</v>
      </c>
      <c r="B7395">
        <v>9</v>
      </c>
      <c r="C7395">
        <v>33</v>
      </c>
      <c r="D7395">
        <v>-1</v>
      </c>
      <c r="E7395">
        <v>4</v>
      </c>
      <c r="F7395">
        <v>28</v>
      </c>
      <c r="G7395">
        <v>-1</v>
      </c>
      <c r="H7395" s="2">
        <f>H7394+$H$2*(Table1[[#This Row],[debug'[0']]]-H7394)</f>
        <v>5.1239491172089346</v>
      </c>
    </row>
    <row r="7396" spans="1:8" x14ac:dyDescent="0.25">
      <c r="A7396">
        <v>14780</v>
      </c>
      <c r="B7396">
        <v>9</v>
      </c>
      <c r="C7396">
        <v>32</v>
      </c>
      <c r="D7396">
        <v>-1</v>
      </c>
      <c r="E7396">
        <v>4</v>
      </c>
      <c r="F7396">
        <v>28</v>
      </c>
      <c r="G7396">
        <v>-1</v>
      </c>
      <c r="H7396" s="2">
        <f>H7395+$H$2*(Table1[[#This Row],[debug'[0']]]-H7395)</f>
        <v>5.4892583065584342</v>
      </c>
    </row>
    <row r="7397" spans="1:8" x14ac:dyDescent="0.25">
      <c r="A7397">
        <v>14782</v>
      </c>
      <c r="B7397">
        <v>7</v>
      </c>
      <c r="C7397">
        <v>29</v>
      </c>
      <c r="D7397">
        <v>-2</v>
      </c>
      <c r="E7397">
        <v>4</v>
      </c>
      <c r="F7397">
        <v>28</v>
      </c>
      <c r="G7397">
        <v>-1</v>
      </c>
      <c r="H7397" s="2">
        <f>H7396+$H$2*(Table1[[#This Row],[debug'[0']]]-H7396)</f>
        <v>5.6316423567260685</v>
      </c>
    </row>
    <row r="7398" spans="1:8" x14ac:dyDescent="0.25">
      <c r="A7398">
        <v>14784</v>
      </c>
      <c r="B7398">
        <v>6</v>
      </c>
      <c r="C7398">
        <v>28</v>
      </c>
      <c r="D7398">
        <v>-2</v>
      </c>
      <c r="E7398">
        <v>4</v>
      </c>
      <c r="F7398">
        <v>28</v>
      </c>
      <c r="G7398">
        <v>-1</v>
      </c>
      <c r="H7398" s="2">
        <f>H7397+$H$2*(Table1[[#This Row],[debug'[0']]]-H7397)</f>
        <v>5.6663592467061594</v>
      </c>
    </row>
    <row r="7399" spans="1:8" x14ac:dyDescent="0.25">
      <c r="A7399">
        <v>14786</v>
      </c>
      <c r="B7399">
        <v>5</v>
      </c>
      <c r="C7399">
        <v>25</v>
      </c>
      <c r="D7399">
        <v>-3</v>
      </c>
      <c r="E7399">
        <v>4</v>
      </c>
      <c r="F7399">
        <v>28</v>
      </c>
      <c r="G7399">
        <v>-1</v>
      </c>
      <c r="H7399" s="2">
        <f>H7398+$H$2*(Table1[[#This Row],[debug'[0']]]-H7398)</f>
        <v>5.6035563672830486</v>
      </c>
    </row>
    <row r="7400" spans="1:8" x14ac:dyDescent="0.25">
      <c r="A7400">
        <v>14788</v>
      </c>
      <c r="B7400">
        <v>4</v>
      </c>
      <c r="C7400">
        <v>23</v>
      </c>
      <c r="D7400">
        <v>-2</v>
      </c>
      <c r="E7400">
        <v>4</v>
      </c>
      <c r="F7400">
        <v>28</v>
      </c>
      <c r="G7400">
        <v>-1</v>
      </c>
      <c r="H7400" s="2">
        <f>H7399+$H$2*(Table1[[#This Row],[debug'[0']]]-H7399)</f>
        <v>5.4524247401908417</v>
      </c>
    </row>
    <row r="7401" spans="1:8" x14ac:dyDescent="0.25">
      <c r="A7401">
        <v>14790</v>
      </c>
      <c r="B7401">
        <v>2</v>
      </c>
      <c r="C7401">
        <v>24</v>
      </c>
      <c r="D7401">
        <v>0</v>
      </c>
      <c r="E7401">
        <v>4</v>
      </c>
      <c r="F7401">
        <v>28</v>
      </c>
      <c r="G7401">
        <v>-1</v>
      </c>
      <c r="H7401" s="2">
        <f>H7400+$H$2*(Table1[[#This Row],[debug'[0']]]-H7400)</f>
        <v>5.1270413741651861</v>
      </c>
    </row>
    <row r="7402" spans="1:8" x14ac:dyDescent="0.25">
      <c r="A7402">
        <v>14792</v>
      </c>
      <c r="B7402">
        <v>1</v>
      </c>
      <c r="C7402">
        <v>23</v>
      </c>
      <c r="D7402">
        <v>0</v>
      </c>
      <c r="E7402">
        <v>4</v>
      </c>
      <c r="F7402">
        <v>28</v>
      </c>
      <c r="G7402">
        <v>0</v>
      </c>
      <c r="H7402" s="2">
        <f>H7401+$H$2*(Table1[[#This Row],[debug'[0']]]-H7401)</f>
        <v>4.7380768883010322</v>
      </c>
    </row>
    <row r="7403" spans="1:8" x14ac:dyDescent="0.25">
      <c r="A7403">
        <v>14794</v>
      </c>
      <c r="B7403">
        <v>-1</v>
      </c>
      <c r="C7403">
        <v>22</v>
      </c>
      <c r="D7403">
        <v>0</v>
      </c>
      <c r="E7403">
        <v>4</v>
      </c>
      <c r="F7403">
        <v>28</v>
      </c>
      <c r="G7403">
        <v>-1</v>
      </c>
      <c r="H7403" s="2">
        <f>H7402+$H$2*(Table1[[#This Row],[debug'[0']]]-H7402)</f>
        <v>4.1972758823604348</v>
      </c>
    </row>
    <row r="7404" spans="1:8" x14ac:dyDescent="0.25">
      <c r="A7404">
        <v>14796</v>
      </c>
      <c r="B7404">
        <v>-1</v>
      </c>
      <c r="C7404">
        <v>21</v>
      </c>
      <c r="D7404">
        <v>0</v>
      </c>
      <c r="E7404">
        <v>4</v>
      </c>
      <c r="F7404">
        <v>28</v>
      </c>
      <c r="G7404">
        <v>-1</v>
      </c>
      <c r="H7404" s="2">
        <f>H7403+$H$2*(Table1[[#This Row],[debug'[0']]]-H7403)</f>
        <v>3.7074441704393464</v>
      </c>
    </row>
    <row r="7405" spans="1:8" x14ac:dyDescent="0.25">
      <c r="A7405">
        <v>14798</v>
      </c>
      <c r="B7405">
        <v>-1</v>
      </c>
      <c r="C7405">
        <v>21</v>
      </c>
      <c r="D7405">
        <v>0</v>
      </c>
      <c r="E7405">
        <v>4</v>
      </c>
      <c r="F7405">
        <v>28</v>
      </c>
      <c r="G7405">
        <v>-1</v>
      </c>
      <c r="H7405" s="2">
        <f>H7404+$H$2*(Table1[[#This Row],[debug'[0']]]-H7404)</f>
        <v>3.2637780097482558</v>
      </c>
    </row>
    <row r="7406" spans="1:8" x14ac:dyDescent="0.25">
      <c r="A7406">
        <v>14800</v>
      </c>
      <c r="B7406">
        <v>0</v>
      </c>
      <c r="C7406">
        <v>22</v>
      </c>
      <c r="D7406">
        <v>0</v>
      </c>
      <c r="E7406">
        <v>4</v>
      </c>
      <c r="F7406">
        <v>28</v>
      </c>
      <c r="G7406">
        <v>-1</v>
      </c>
      <c r="H7406" s="2">
        <f>H7405+$H$2*(Table1[[#This Row],[debug'[0']]]-H7405)</f>
        <v>2.9561741791970646</v>
      </c>
    </row>
    <row r="7407" spans="1:8" x14ac:dyDescent="0.25">
      <c r="A7407">
        <v>14802</v>
      </c>
      <c r="B7407">
        <v>0</v>
      </c>
      <c r="C7407">
        <v>23</v>
      </c>
      <c r="D7407">
        <v>0</v>
      </c>
      <c r="E7407">
        <v>4</v>
      </c>
      <c r="F7407">
        <v>28</v>
      </c>
      <c r="G7407">
        <v>-1</v>
      </c>
      <c r="H7407" s="2">
        <f>H7406+$H$2*(Table1[[#This Row],[debug'[0']]]-H7406)</f>
        <v>2.6775613266741445</v>
      </c>
    </row>
    <row r="7408" spans="1:8" x14ac:dyDescent="0.25">
      <c r="A7408">
        <v>14804</v>
      </c>
      <c r="B7408">
        <v>1</v>
      </c>
      <c r="C7408">
        <v>25</v>
      </c>
      <c r="D7408">
        <v>0</v>
      </c>
      <c r="E7408">
        <v>4</v>
      </c>
      <c r="F7408">
        <v>28</v>
      </c>
      <c r="G7408">
        <v>-1</v>
      </c>
      <c r="H7408" s="2">
        <f>H7407+$H$2*(Table1[[#This Row],[debug'[0']]]-H7407)</f>
        <v>2.5194548964793695</v>
      </c>
    </row>
    <row r="7409" spans="1:8" x14ac:dyDescent="0.25">
      <c r="A7409">
        <v>14806</v>
      </c>
      <c r="B7409">
        <v>1</v>
      </c>
      <c r="C7409">
        <v>26</v>
      </c>
      <c r="D7409">
        <v>0</v>
      </c>
      <c r="E7409">
        <v>4</v>
      </c>
      <c r="F7409">
        <v>28</v>
      </c>
      <c r="G7409">
        <v>-1</v>
      </c>
      <c r="H7409" s="2">
        <f>H7408+$H$2*(Table1[[#This Row],[debug'[0']]]-H7408)</f>
        <v>2.3762496462721505</v>
      </c>
    </row>
    <row r="7410" spans="1:8" x14ac:dyDescent="0.25">
      <c r="A7410">
        <v>14808</v>
      </c>
      <c r="B7410">
        <v>3</v>
      </c>
      <c r="C7410">
        <v>29</v>
      </c>
      <c r="D7410">
        <v>-2</v>
      </c>
      <c r="E7410">
        <v>4</v>
      </c>
      <c r="F7410">
        <v>28</v>
      </c>
      <c r="G7410">
        <v>-1</v>
      </c>
      <c r="H7410" s="2">
        <f>H7409+$H$2*(Table1[[#This Row],[debug'[0']]]-H7409)</f>
        <v>2.4350367321405137</v>
      </c>
    </row>
    <row r="7411" spans="1:8" x14ac:dyDescent="0.25">
      <c r="A7411">
        <v>14810</v>
      </c>
      <c r="B7411">
        <v>5</v>
      </c>
      <c r="C7411">
        <v>30</v>
      </c>
      <c r="D7411">
        <v>-3</v>
      </c>
      <c r="E7411">
        <v>4</v>
      </c>
      <c r="F7411">
        <v>28</v>
      </c>
      <c r="G7411">
        <v>-1</v>
      </c>
      <c r="H7411" s="2">
        <f>H7410+$H$2*(Table1[[#This Row],[debug'[0']]]-H7410)</f>
        <v>2.6767788249115645</v>
      </c>
    </row>
    <row r="7412" spans="1:8" x14ac:dyDescent="0.25">
      <c r="A7412">
        <v>14812</v>
      </c>
      <c r="B7412">
        <v>6</v>
      </c>
      <c r="C7412">
        <v>31</v>
      </c>
      <c r="D7412">
        <v>-3</v>
      </c>
      <c r="E7412">
        <v>4</v>
      </c>
      <c r="F7412">
        <v>28</v>
      </c>
      <c r="G7412">
        <v>-1</v>
      </c>
      <c r="H7412" s="2">
        <f>H7411+$H$2*(Table1[[#This Row],[debug'[0']]]-H7411)</f>
        <v>2.9899850418089207</v>
      </c>
    </row>
    <row r="7413" spans="1:8" x14ac:dyDescent="0.25">
      <c r="A7413">
        <v>14814</v>
      </c>
      <c r="B7413">
        <v>9</v>
      </c>
      <c r="C7413">
        <v>32</v>
      </c>
      <c r="D7413">
        <v>-2</v>
      </c>
      <c r="E7413">
        <v>4</v>
      </c>
      <c r="F7413">
        <v>27</v>
      </c>
      <c r="G7413">
        <v>-1</v>
      </c>
      <c r="H7413" s="2">
        <f>H7412+$H$2*(Table1[[#This Row],[debug'[0']]]-H7412)</f>
        <v>3.5564156070274566</v>
      </c>
    </row>
    <row r="7414" spans="1:8" x14ac:dyDescent="0.25">
      <c r="A7414">
        <v>14816</v>
      </c>
      <c r="B7414">
        <v>10</v>
      </c>
      <c r="C7414">
        <v>32</v>
      </c>
      <c r="D7414">
        <v>-2</v>
      </c>
      <c r="E7414">
        <v>4</v>
      </c>
      <c r="F7414">
        <v>27</v>
      </c>
      <c r="G7414">
        <v>-1</v>
      </c>
      <c r="H7414" s="2">
        <f>H7413+$H$2*(Table1[[#This Row],[debug'[0']]]-H7413)</f>
        <v>4.1637091287799084</v>
      </c>
    </row>
    <row r="7415" spans="1:8" x14ac:dyDescent="0.25">
      <c r="A7415">
        <v>14818</v>
      </c>
      <c r="B7415">
        <v>11</v>
      </c>
      <c r="C7415">
        <v>32</v>
      </c>
      <c r="D7415">
        <v>-1</v>
      </c>
      <c r="E7415">
        <v>4</v>
      </c>
      <c r="F7415">
        <v>27</v>
      </c>
      <c r="G7415">
        <v>-1</v>
      </c>
      <c r="H7415" s="2">
        <f>H7414+$H$2*(Table1[[#This Row],[debug'[0']]]-H7414)</f>
        <v>4.8080143641447481</v>
      </c>
    </row>
    <row r="7416" spans="1:8" x14ac:dyDescent="0.25">
      <c r="A7416">
        <v>14820</v>
      </c>
      <c r="B7416">
        <v>10</v>
      </c>
      <c r="C7416">
        <v>33</v>
      </c>
      <c r="D7416">
        <v>-2</v>
      </c>
      <c r="E7416">
        <v>4</v>
      </c>
      <c r="F7416">
        <v>27</v>
      </c>
      <c r="G7416">
        <v>-1</v>
      </c>
      <c r="H7416" s="2">
        <f>H7415+$H$2*(Table1[[#This Row],[debug'[0']]]-H7415)</f>
        <v>5.2973474820791457</v>
      </c>
    </row>
    <row r="7417" spans="1:8" x14ac:dyDescent="0.25">
      <c r="A7417">
        <v>14822</v>
      </c>
      <c r="B7417">
        <v>9</v>
      </c>
      <c r="C7417">
        <v>32</v>
      </c>
      <c r="D7417">
        <v>-2</v>
      </c>
      <c r="E7417">
        <v>4</v>
      </c>
      <c r="F7417">
        <v>27</v>
      </c>
      <c r="G7417">
        <v>-1</v>
      </c>
      <c r="H7417" s="2">
        <f>H7416+$H$2*(Table1[[#This Row],[debug'[0']]]-H7416)</f>
        <v>5.6463142605520229</v>
      </c>
    </row>
    <row r="7418" spans="1:8" x14ac:dyDescent="0.25">
      <c r="A7418">
        <v>14824</v>
      </c>
      <c r="B7418">
        <v>7</v>
      </c>
      <c r="C7418">
        <v>32</v>
      </c>
      <c r="D7418">
        <v>-2</v>
      </c>
      <c r="E7418">
        <v>4</v>
      </c>
      <c r="F7418">
        <v>27</v>
      </c>
      <c r="G7418">
        <v>-1</v>
      </c>
      <c r="H7418" s="2">
        <f>H7417+$H$2*(Table1[[#This Row],[debug'[0']]]-H7417)</f>
        <v>5.7738961357815937</v>
      </c>
    </row>
    <row r="7419" spans="1:8" x14ac:dyDescent="0.25">
      <c r="A7419">
        <v>14826</v>
      </c>
      <c r="B7419">
        <v>6</v>
      </c>
      <c r="C7419">
        <v>31</v>
      </c>
      <c r="D7419">
        <v>-2</v>
      </c>
      <c r="E7419">
        <v>4</v>
      </c>
      <c r="F7419">
        <v>27</v>
      </c>
      <c r="G7419">
        <v>-1</v>
      </c>
      <c r="H7419" s="2">
        <f>H7418+$H$2*(Table1[[#This Row],[debug'[0']]]-H7418)</f>
        <v>5.7952059229448976</v>
      </c>
    </row>
    <row r="7420" spans="1:8" x14ac:dyDescent="0.25">
      <c r="A7420">
        <v>14828</v>
      </c>
      <c r="B7420">
        <v>6</v>
      </c>
      <c r="C7420">
        <v>28</v>
      </c>
      <c r="D7420">
        <v>-2</v>
      </c>
      <c r="E7420">
        <v>4</v>
      </c>
      <c r="F7420">
        <v>27</v>
      </c>
      <c r="G7420">
        <v>-1</v>
      </c>
      <c r="H7420" s="2">
        <f>H7419+$H$2*(Table1[[#This Row],[debug'[0']]]-H7419)</f>
        <v>5.8145073099841476</v>
      </c>
    </row>
    <row r="7421" spans="1:8" x14ac:dyDescent="0.25">
      <c r="A7421">
        <v>14830</v>
      </c>
      <c r="B7421">
        <v>5</v>
      </c>
      <c r="C7421">
        <v>26</v>
      </c>
      <c r="D7421">
        <v>-1</v>
      </c>
      <c r="E7421">
        <v>4</v>
      </c>
      <c r="F7421">
        <v>27</v>
      </c>
      <c r="G7421">
        <v>-1</v>
      </c>
      <c r="H7421" s="2">
        <f>H7420+$H$2*(Table1[[#This Row],[debug'[0']]]-H7420)</f>
        <v>5.7377418045439059</v>
      </c>
    </row>
    <row r="7422" spans="1:8" x14ac:dyDescent="0.25">
      <c r="A7422">
        <v>14832</v>
      </c>
      <c r="B7422">
        <v>4</v>
      </c>
      <c r="C7422">
        <v>24</v>
      </c>
      <c r="D7422">
        <v>0</v>
      </c>
      <c r="E7422">
        <v>4</v>
      </c>
      <c r="F7422">
        <v>27</v>
      </c>
      <c r="G7422">
        <v>-1</v>
      </c>
      <c r="H7422" s="2">
        <f>H7421+$H$2*(Table1[[#This Row],[debug'[0']]]-H7421)</f>
        <v>5.5739634979341757</v>
      </c>
    </row>
    <row r="7423" spans="1:8" x14ac:dyDescent="0.25">
      <c r="A7423">
        <v>14834</v>
      </c>
      <c r="B7423">
        <v>2</v>
      </c>
      <c r="C7423">
        <v>23</v>
      </c>
      <c r="D7423">
        <v>0</v>
      </c>
      <c r="E7423">
        <v>4</v>
      </c>
      <c r="F7423">
        <v>27</v>
      </c>
      <c r="G7423">
        <v>-1</v>
      </c>
      <c r="H7423" s="2">
        <f>H7422+$H$2*(Table1[[#This Row],[debug'[0']]]-H7422)</f>
        <v>5.2371253738549335</v>
      </c>
    </row>
    <row r="7424" spans="1:8" x14ac:dyDescent="0.25">
      <c r="A7424">
        <v>14836</v>
      </c>
      <c r="B7424">
        <v>-1</v>
      </c>
      <c r="C7424">
        <v>20</v>
      </c>
      <c r="D7424">
        <v>0</v>
      </c>
      <c r="E7424">
        <v>4</v>
      </c>
      <c r="F7424">
        <v>27</v>
      </c>
      <c r="G7424">
        <v>-1</v>
      </c>
      <c r="H7424" s="2">
        <f>H7423+$H$2*(Table1[[#This Row],[debug'[0']]]-H7423)</f>
        <v>4.649290156234299</v>
      </c>
    </row>
    <row r="7425" spans="1:8" x14ac:dyDescent="0.25">
      <c r="A7425">
        <v>14838</v>
      </c>
      <c r="B7425">
        <v>-1</v>
      </c>
      <c r="C7425">
        <v>19</v>
      </c>
      <c r="D7425">
        <v>1</v>
      </c>
      <c r="E7425">
        <v>4</v>
      </c>
      <c r="F7425">
        <v>27</v>
      </c>
      <c r="G7425">
        <v>-1</v>
      </c>
      <c r="H7425" s="2">
        <f>H7424+$H$2*(Table1[[#This Row],[debug'[0']]]-H7424)</f>
        <v>4.1168571026496146</v>
      </c>
    </row>
    <row r="7426" spans="1:8" x14ac:dyDescent="0.25">
      <c r="A7426">
        <v>14840</v>
      </c>
      <c r="B7426">
        <v>-2</v>
      </c>
      <c r="C7426">
        <v>19</v>
      </c>
      <c r="D7426">
        <v>1</v>
      </c>
      <c r="E7426">
        <v>4</v>
      </c>
      <c r="F7426">
        <v>27</v>
      </c>
      <c r="G7426">
        <v>-1</v>
      </c>
      <c r="H7426" s="2">
        <f>H7425+$H$2*(Table1[[#This Row],[debug'[0']]]-H7425)</f>
        <v>3.5403569025473374</v>
      </c>
    </row>
    <row r="7427" spans="1:8" x14ac:dyDescent="0.25">
      <c r="A7427">
        <v>14842</v>
      </c>
      <c r="B7427">
        <v>-3</v>
      </c>
      <c r="C7427">
        <v>20</v>
      </c>
      <c r="D7427">
        <v>0</v>
      </c>
      <c r="E7427">
        <v>4</v>
      </c>
      <c r="F7427">
        <v>27</v>
      </c>
      <c r="G7427">
        <v>-1</v>
      </c>
      <c r="H7427" s="2">
        <f>H7426+$H$2*(Table1[[#This Row],[debug'[0']]]-H7426)</f>
        <v>2.9239427866403971</v>
      </c>
    </row>
    <row r="7428" spans="1:8" x14ac:dyDescent="0.25">
      <c r="A7428">
        <v>14844</v>
      </c>
      <c r="B7428">
        <v>0</v>
      </c>
      <c r="C7428">
        <v>20</v>
      </c>
      <c r="D7428">
        <v>-1</v>
      </c>
      <c r="E7428">
        <v>4</v>
      </c>
      <c r="F7428">
        <v>27</v>
      </c>
      <c r="G7428">
        <v>-1</v>
      </c>
      <c r="H7428" s="2">
        <f>H7427+$H$2*(Table1[[#This Row],[debug'[0']]]-H7427)</f>
        <v>2.6483676712996069</v>
      </c>
    </row>
    <row r="7429" spans="1:8" x14ac:dyDescent="0.25">
      <c r="A7429">
        <v>14846</v>
      </c>
      <c r="B7429">
        <v>0</v>
      </c>
      <c r="C7429">
        <v>22</v>
      </c>
      <c r="D7429">
        <v>-1</v>
      </c>
      <c r="E7429">
        <v>4</v>
      </c>
      <c r="F7429">
        <v>27</v>
      </c>
      <c r="G7429">
        <v>-1</v>
      </c>
      <c r="H7429" s="2">
        <f>H7428+$H$2*(Table1[[#This Row],[debug'[0']]]-H7428)</f>
        <v>2.3987648986948202</v>
      </c>
    </row>
    <row r="7430" spans="1:8" x14ac:dyDescent="0.25">
      <c r="A7430">
        <v>14848</v>
      </c>
      <c r="B7430">
        <v>1</v>
      </c>
      <c r="C7430">
        <v>23</v>
      </c>
      <c r="D7430">
        <v>-1</v>
      </c>
      <c r="E7430">
        <v>4</v>
      </c>
      <c r="F7430">
        <v>27</v>
      </c>
      <c r="G7430">
        <v>-1</v>
      </c>
      <c r="H7430" s="2">
        <f>H7429+$H$2*(Table1[[#This Row],[debug'[0']]]-H7429)</f>
        <v>2.2669344127996527</v>
      </c>
    </row>
    <row r="7431" spans="1:8" x14ac:dyDescent="0.25">
      <c r="A7431">
        <v>14850</v>
      </c>
      <c r="B7431">
        <v>3</v>
      </c>
      <c r="C7431">
        <v>25</v>
      </c>
      <c r="D7431">
        <v>-1</v>
      </c>
      <c r="E7431">
        <v>4</v>
      </c>
      <c r="F7431">
        <v>27</v>
      </c>
      <c r="G7431">
        <v>-1</v>
      </c>
      <c r="H7431" s="2">
        <f>H7430+$H$2*(Table1[[#This Row],[debug'[0']]]-H7430)</f>
        <v>2.3360242167000957</v>
      </c>
    </row>
    <row r="7432" spans="1:8" x14ac:dyDescent="0.25">
      <c r="A7432">
        <v>14852</v>
      </c>
      <c r="B7432">
        <v>3</v>
      </c>
      <c r="C7432">
        <v>27</v>
      </c>
      <c r="D7432">
        <v>-3</v>
      </c>
      <c r="E7432">
        <v>4</v>
      </c>
      <c r="F7432">
        <v>27</v>
      </c>
      <c r="G7432">
        <v>-1</v>
      </c>
      <c r="H7432" s="2">
        <f>H7431+$H$2*(Table1[[#This Row],[debug'[0']]]-H7431)</f>
        <v>2.3986024599893909</v>
      </c>
    </row>
    <row r="7433" spans="1:8" x14ac:dyDescent="0.25">
      <c r="A7433">
        <v>14854</v>
      </c>
      <c r="B7433">
        <v>5</v>
      </c>
      <c r="C7433">
        <v>29</v>
      </c>
      <c r="D7433">
        <v>-4</v>
      </c>
      <c r="E7433">
        <v>4</v>
      </c>
      <c r="F7433">
        <v>27</v>
      </c>
      <c r="G7433">
        <v>-1</v>
      </c>
      <c r="H7433" s="2">
        <f>H7432+$H$2*(Table1[[#This Row],[debug'[0']]]-H7432)</f>
        <v>2.6437784020123076</v>
      </c>
    </row>
    <row r="7434" spans="1:8" x14ac:dyDescent="0.25">
      <c r="A7434">
        <v>14856</v>
      </c>
      <c r="B7434">
        <v>7</v>
      </c>
      <c r="C7434">
        <v>30</v>
      </c>
      <c r="D7434">
        <v>-4</v>
      </c>
      <c r="E7434">
        <v>4</v>
      </c>
      <c r="F7434">
        <v>27</v>
      </c>
      <c r="G7434">
        <v>-1</v>
      </c>
      <c r="H7434" s="2">
        <f>H7433+$H$2*(Table1[[#This Row],[debug'[0']]]-H7433)</f>
        <v>3.0543426151017274</v>
      </c>
    </row>
    <row r="7435" spans="1:8" x14ac:dyDescent="0.25">
      <c r="A7435">
        <v>14858</v>
      </c>
      <c r="B7435">
        <v>8</v>
      </c>
      <c r="C7435">
        <v>32</v>
      </c>
      <c r="D7435">
        <v>-3</v>
      </c>
      <c r="E7435">
        <v>4</v>
      </c>
      <c r="F7435">
        <v>27</v>
      </c>
      <c r="G7435">
        <v>-1</v>
      </c>
      <c r="H7435" s="2">
        <f>H7434+$H$2*(Table1[[#This Row],[debug'[0']]]-H7434)</f>
        <v>3.520459842328783</v>
      </c>
    </row>
    <row r="7436" spans="1:8" x14ac:dyDescent="0.25">
      <c r="A7436">
        <v>14860</v>
      </c>
      <c r="B7436">
        <v>9</v>
      </c>
      <c r="C7436">
        <v>33</v>
      </c>
      <c r="D7436">
        <v>-2</v>
      </c>
      <c r="E7436">
        <v>4</v>
      </c>
      <c r="F7436">
        <v>27</v>
      </c>
      <c r="G7436">
        <v>-1</v>
      </c>
      <c r="H7436" s="2">
        <f>H7435+$H$2*(Table1[[#This Row],[debug'[0']]]-H7435)</f>
        <v>4.0368943354604871</v>
      </c>
    </row>
    <row r="7437" spans="1:8" x14ac:dyDescent="0.25">
      <c r="A7437">
        <v>14862</v>
      </c>
      <c r="B7437">
        <v>9</v>
      </c>
      <c r="C7437">
        <v>34</v>
      </c>
      <c r="D7437">
        <v>-2</v>
      </c>
      <c r="E7437">
        <v>4</v>
      </c>
      <c r="F7437">
        <v>27</v>
      </c>
      <c r="G7437">
        <v>-1</v>
      </c>
      <c r="H7437" s="2">
        <f>H7436+$H$2*(Table1[[#This Row],[debug'[0']]]-H7436)</f>
        <v>4.5046560243017035</v>
      </c>
    </row>
    <row r="7438" spans="1:8" x14ac:dyDescent="0.25">
      <c r="A7438">
        <v>14864</v>
      </c>
      <c r="B7438">
        <v>10</v>
      </c>
      <c r="C7438">
        <v>34</v>
      </c>
      <c r="D7438">
        <v>-2</v>
      </c>
      <c r="E7438">
        <v>4</v>
      </c>
      <c r="F7438">
        <v>27</v>
      </c>
      <c r="G7438">
        <v>-1</v>
      </c>
      <c r="H7438" s="2">
        <f>H7437+$H$2*(Table1[[#This Row],[debug'[0']]]-H7437)</f>
        <v>5.0225799921917842</v>
      </c>
    </row>
    <row r="7439" spans="1:8" x14ac:dyDescent="0.25">
      <c r="A7439">
        <v>14866</v>
      </c>
      <c r="B7439">
        <v>9</v>
      </c>
      <c r="C7439">
        <v>34</v>
      </c>
      <c r="D7439">
        <v>-2</v>
      </c>
      <c r="E7439">
        <v>4</v>
      </c>
      <c r="F7439">
        <v>27</v>
      </c>
      <c r="G7439">
        <v>-1</v>
      </c>
      <c r="H7439" s="2">
        <f>H7438+$H$2*(Table1[[#This Row],[debug'[0']]]-H7438)</f>
        <v>5.3974429964949246</v>
      </c>
    </row>
    <row r="7440" spans="1:8" x14ac:dyDescent="0.25">
      <c r="A7440">
        <v>14868</v>
      </c>
      <c r="B7440">
        <v>6</v>
      </c>
      <c r="C7440">
        <v>31</v>
      </c>
      <c r="D7440">
        <v>-1</v>
      </c>
      <c r="E7440">
        <v>4</v>
      </c>
      <c r="F7440">
        <v>27</v>
      </c>
      <c r="G7440">
        <v>-1</v>
      </c>
      <c r="H7440" s="2">
        <f>H7439+$H$2*(Table1[[#This Row],[debug'[0']]]-H7439)</f>
        <v>5.4542326561623433</v>
      </c>
    </row>
    <row r="7441" spans="1:8" x14ac:dyDescent="0.25">
      <c r="A7441">
        <v>14870</v>
      </c>
      <c r="B7441">
        <v>6</v>
      </c>
      <c r="C7441">
        <v>31</v>
      </c>
      <c r="D7441">
        <v>-1</v>
      </c>
      <c r="E7441">
        <v>4</v>
      </c>
      <c r="F7441">
        <v>27</v>
      </c>
      <c r="G7441">
        <v>-1</v>
      </c>
      <c r="H7441" s="2">
        <f>H7440+$H$2*(Table1[[#This Row],[debug'[0']]]-H7440)</f>
        <v>5.5056700165014316</v>
      </c>
    </row>
    <row r="7442" spans="1:8" x14ac:dyDescent="0.25">
      <c r="A7442">
        <v>14872</v>
      </c>
      <c r="B7442">
        <v>3</v>
      </c>
      <c r="C7442">
        <v>27</v>
      </c>
      <c r="D7442">
        <v>1</v>
      </c>
      <c r="E7442">
        <v>4</v>
      </c>
      <c r="F7442">
        <v>27</v>
      </c>
      <c r="G7442">
        <v>-1</v>
      </c>
      <c r="H7442" s="2">
        <f>H7441+$H$2*(Table1[[#This Row],[debug'[0']]]-H7441)</f>
        <v>5.2695161810165985</v>
      </c>
    </row>
    <row r="7443" spans="1:8" x14ac:dyDescent="0.25">
      <c r="A7443">
        <v>14874</v>
      </c>
      <c r="B7443">
        <v>2</v>
      </c>
      <c r="C7443">
        <v>22</v>
      </c>
      <c r="D7443">
        <v>1</v>
      </c>
      <c r="E7443">
        <v>4</v>
      </c>
      <c r="F7443">
        <v>26</v>
      </c>
      <c r="G7443">
        <v>-1</v>
      </c>
      <c r="H7443" s="2">
        <f>H7442+$H$2*(Table1[[#This Row],[debug'[0']]]-H7442)</f>
        <v>4.9613715405643575</v>
      </c>
    </row>
    <row r="7444" spans="1:8" x14ac:dyDescent="0.25">
      <c r="A7444">
        <v>14876</v>
      </c>
      <c r="B7444">
        <v>1</v>
      </c>
      <c r="C7444">
        <v>22</v>
      </c>
      <c r="D7444">
        <v>1</v>
      </c>
      <c r="E7444">
        <v>4</v>
      </c>
      <c r="F7444">
        <v>26</v>
      </c>
      <c r="G7444">
        <v>-1</v>
      </c>
      <c r="H7444" s="2">
        <f>H7443+$H$2*(Table1[[#This Row],[debug'[0']]]-H7443)</f>
        <v>4.5880210686650571</v>
      </c>
    </row>
    <row r="7445" spans="1:8" x14ac:dyDescent="0.25">
      <c r="A7445">
        <v>14878</v>
      </c>
      <c r="B7445">
        <v>0</v>
      </c>
      <c r="C7445">
        <v>19</v>
      </c>
      <c r="D7445">
        <v>1</v>
      </c>
      <c r="E7445">
        <v>4</v>
      </c>
      <c r="F7445">
        <v>26</v>
      </c>
      <c r="G7445">
        <v>-1</v>
      </c>
      <c r="H7445" s="2">
        <f>H7444+$H$2*(Table1[[#This Row],[debug'[0']]]-H7444)</f>
        <v>4.1556102701500572</v>
      </c>
    </row>
    <row r="7446" spans="1:8" x14ac:dyDescent="0.25">
      <c r="A7446">
        <v>14880</v>
      </c>
      <c r="B7446">
        <v>-1</v>
      </c>
      <c r="C7446">
        <v>19</v>
      </c>
      <c r="D7446">
        <v>1</v>
      </c>
      <c r="E7446">
        <v>4</v>
      </c>
      <c r="F7446">
        <v>26</v>
      </c>
      <c r="G7446">
        <v>-1</v>
      </c>
      <c r="H7446" s="2">
        <f>H7445+$H$2*(Table1[[#This Row],[debug'[0']]]-H7445)</f>
        <v>3.6697054496657922</v>
      </c>
    </row>
    <row r="7447" spans="1:8" x14ac:dyDescent="0.25">
      <c r="A7447">
        <v>14882</v>
      </c>
      <c r="B7447">
        <v>-2</v>
      </c>
      <c r="C7447">
        <v>18</v>
      </c>
      <c r="D7447">
        <v>1</v>
      </c>
      <c r="E7447">
        <v>4</v>
      </c>
      <c r="F7447">
        <v>26</v>
      </c>
      <c r="G7447">
        <v>-1</v>
      </c>
      <c r="H7447" s="2">
        <f>H7446+$H$2*(Table1[[#This Row],[debug'[0']]]-H7446)</f>
        <v>3.1353483000051501</v>
      </c>
    </row>
    <row r="7448" spans="1:8" x14ac:dyDescent="0.25">
      <c r="A7448">
        <v>14884</v>
      </c>
      <c r="B7448">
        <v>-2</v>
      </c>
      <c r="C7448">
        <v>18</v>
      </c>
      <c r="D7448">
        <v>2</v>
      </c>
      <c r="E7448">
        <v>4</v>
      </c>
      <c r="F7448">
        <v>26</v>
      </c>
      <c r="G7448">
        <v>-1</v>
      </c>
      <c r="H7448" s="2">
        <f>H7447+$H$2*(Table1[[#This Row],[debug'[0']]]-H7447)</f>
        <v>2.6513531252175198</v>
      </c>
    </row>
    <row r="7449" spans="1:8" x14ac:dyDescent="0.25">
      <c r="A7449">
        <v>14886</v>
      </c>
      <c r="B7449">
        <v>-2</v>
      </c>
      <c r="C7449">
        <v>19</v>
      </c>
      <c r="D7449">
        <v>1</v>
      </c>
      <c r="E7449">
        <v>4</v>
      </c>
      <c r="F7449">
        <v>26</v>
      </c>
      <c r="G7449">
        <v>-1</v>
      </c>
      <c r="H7449" s="2">
        <f>H7448+$H$2*(Table1[[#This Row],[debug'[0']]]-H7448)</f>
        <v>2.2129734209944614</v>
      </c>
    </row>
    <row r="7450" spans="1:8" x14ac:dyDescent="0.25">
      <c r="A7450">
        <v>14888</v>
      </c>
      <c r="B7450">
        <v>0</v>
      </c>
      <c r="C7450">
        <v>20</v>
      </c>
      <c r="D7450">
        <v>-1</v>
      </c>
      <c r="E7450">
        <v>4</v>
      </c>
      <c r="F7450">
        <v>26</v>
      </c>
      <c r="G7450">
        <v>-1</v>
      </c>
      <c r="H7450" s="2">
        <f>H7449+$H$2*(Table1[[#This Row],[debug'[0']]]-H7449)</f>
        <v>2.0044055897348914</v>
      </c>
    </row>
    <row r="7451" spans="1:8" x14ac:dyDescent="0.25">
      <c r="A7451">
        <v>14890</v>
      </c>
      <c r="B7451">
        <v>1</v>
      </c>
      <c r="C7451">
        <v>21</v>
      </c>
      <c r="D7451">
        <v>-3</v>
      </c>
      <c r="E7451">
        <v>4</v>
      </c>
      <c r="F7451">
        <v>26</v>
      </c>
      <c r="G7451">
        <v>-1</v>
      </c>
      <c r="H7451" s="2">
        <f>H7450+$H$2*(Table1[[#This Row],[debug'[0']]]-H7450)</f>
        <v>1.9097425930768217</v>
      </c>
    </row>
    <row r="7452" spans="1:8" x14ac:dyDescent="0.25">
      <c r="A7452">
        <v>14892</v>
      </c>
      <c r="B7452">
        <v>1</v>
      </c>
      <c r="C7452">
        <v>22</v>
      </c>
      <c r="D7452">
        <v>-3</v>
      </c>
      <c r="E7452">
        <v>4</v>
      </c>
      <c r="F7452">
        <v>26</v>
      </c>
      <c r="G7452">
        <v>-1</v>
      </c>
      <c r="H7452" s="2">
        <f>H7451+$H$2*(Table1[[#This Row],[debug'[0']]]-H7451)</f>
        <v>1.8240013736647855</v>
      </c>
    </row>
    <row r="7453" spans="1:8" x14ac:dyDescent="0.25">
      <c r="A7453">
        <v>14894</v>
      </c>
      <c r="B7453">
        <v>4</v>
      </c>
      <c r="C7453">
        <v>25</v>
      </c>
      <c r="D7453">
        <v>-3</v>
      </c>
      <c r="E7453">
        <v>4</v>
      </c>
      <c r="F7453">
        <v>26</v>
      </c>
      <c r="G7453">
        <v>-1</v>
      </c>
      <c r="H7453" s="2">
        <f>H7452+$H$2*(Table1[[#This Row],[debug'[0']]]-H7452)</f>
        <v>2.0290844126262715</v>
      </c>
    </row>
    <row r="7454" spans="1:8" x14ac:dyDescent="0.25">
      <c r="A7454">
        <v>14896</v>
      </c>
      <c r="B7454">
        <v>4</v>
      </c>
      <c r="C7454">
        <v>27</v>
      </c>
      <c r="D7454">
        <v>-3</v>
      </c>
      <c r="E7454">
        <v>4</v>
      </c>
      <c r="F7454">
        <v>26</v>
      </c>
      <c r="G7454">
        <v>-1</v>
      </c>
      <c r="H7454" s="2">
        <f>H7453+$H$2*(Table1[[#This Row],[debug'[0']]]-H7453)</f>
        <v>2.214838830530439</v>
      </c>
    </row>
    <row r="7455" spans="1:8" x14ac:dyDescent="0.25">
      <c r="A7455">
        <v>14898</v>
      </c>
      <c r="B7455">
        <v>5</v>
      </c>
      <c r="C7455">
        <v>29</v>
      </c>
      <c r="D7455">
        <v>-3</v>
      </c>
      <c r="E7455">
        <v>3</v>
      </c>
      <c r="F7455">
        <v>26</v>
      </c>
      <c r="G7455">
        <v>-1</v>
      </c>
      <c r="H7455" s="2">
        <f>H7454+$H$2*(Table1[[#This Row],[debug'[0']]]-H7454)</f>
        <v>2.4773340866025126</v>
      </c>
    </row>
    <row r="7456" spans="1:8" x14ac:dyDescent="0.25">
      <c r="A7456">
        <v>14900</v>
      </c>
      <c r="B7456">
        <v>6</v>
      </c>
      <c r="C7456">
        <v>30</v>
      </c>
      <c r="D7456">
        <v>-4</v>
      </c>
      <c r="E7456">
        <v>3</v>
      </c>
      <c r="F7456">
        <v>26</v>
      </c>
      <c r="G7456">
        <v>-1</v>
      </c>
      <c r="H7456" s="2">
        <f>H7455+$H$2*(Table1[[#This Row],[debug'[0']]]-H7455)</f>
        <v>2.8093375272399346</v>
      </c>
    </row>
    <row r="7457" spans="1:8" x14ac:dyDescent="0.25">
      <c r="A7457">
        <v>14902</v>
      </c>
      <c r="B7457">
        <v>7</v>
      </c>
      <c r="C7457">
        <v>31</v>
      </c>
      <c r="D7457">
        <v>-3</v>
      </c>
      <c r="E7457">
        <v>3</v>
      </c>
      <c r="F7457">
        <v>26</v>
      </c>
      <c r="G7457">
        <v>-1</v>
      </c>
      <c r="H7457" s="2">
        <f>H7456+$H$2*(Table1[[#This Row],[debug'[0']]]-H7456)</f>
        <v>3.2042981603828582</v>
      </c>
    </row>
    <row r="7458" spans="1:8" x14ac:dyDescent="0.25">
      <c r="A7458">
        <v>14904</v>
      </c>
      <c r="B7458">
        <v>10</v>
      </c>
      <c r="C7458">
        <v>33</v>
      </c>
      <c r="D7458">
        <v>-3</v>
      </c>
      <c r="E7458">
        <v>3</v>
      </c>
      <c r="F7458">
        <v>26</v>
      </c>
      <c r="G7458">
        <v>-1</v>
      </c>
      <c r="H7458" s="2">
        <f>H7457+$H$2*(Table1[[#This Row],[debug'[0']]]-H7457)</f>
        <v>3.8447779696426938</v>
      </c>
    </row>
    <row r="7459" spans="1:8" x14ac:dyDescent="0.25">
      <c r="A7459">
        <v>14906</v>
      </c>
      <c r="B7459">
        <v>11</v>
      </c>
      <c r="C7459">
        <v>33</v>
      </c>
      <c r="D7459">
        <v>-3</v>
      </c>
      <c r="E7459">
        <v>4</v>
      </c>
      <c r="F7459">
        <v>26</v>
      </c>
      <c r="G7459">
        <v>-1</v>
      </c>
      <c r="H7459" s="2">
        <f>H7458+$H$2*(Table1[[#This Row],[debug'[0']]]-H7458)</f>
        <v>4.519141758603924</v>
      </c>
    </row>
    <row r="7460" spans="1:8" x14ac:dyDescent="0.25">
      <c r="A7460">
        <v>14908</v>
      </c>
      <c r="B7460">
        <v>9</v>
      </c>
      <c r="C7460">
        <v>32</v>
      </c>
      <c r="D7460">
        <v>-3</v>
      </c>
      <c r="E7460">
        <v>3</v>
      </c>
      <c r="F7460">
        <v>26</v>
      </c>
      <c r="G7460">
        <v>-1</v>
      </c>
      <c r="H7460" s="2">
        <f>H7459+$H$2*(Table1[[#This Row],[debug'[0']]]-H7459)</f>
        <v>4.9414526985923395</v>
      </c>
    </row>
    <row r="7461" spans="1:8" x14ac:dyDescent="0.25">
      <c r="A7461">
        <v>14910</v>
      </c>
      <c r="B7461">
        <v>7</v>
      </c>
      <c r="C7461">
        <v>31</v>
      </c>
      <c r="D7461">
        <v>0</v>
      </c>
      <c r="E7461">
        <v>3</v>
      </c>
      <c r="F7461">
        <v>26</v>
      </c>
      <c r="G7461">
        <v>-1</v>
      </c>
      <c r="H7461" s="2">
        <f>H7460+$H$2*(Table1[[#This Row],[debug'[0']]]-H7460)</f>
        <v>5.1354662109674214</v>
      </c>
    </row>
    <row r="7462" spans="1:8" x14ac:dyDescent="0.25">
      <c r="A7462">
        <v>14912</v>
      </c>
      <c r="B7462">
        <v>6</v>
      </c>
      <c r="C7462">
        <v>30</v>
      </c>
      <c r="D7462">
        <v>1</v>
      </c>
      <c r="E7462">
        <v>3</v>
      </c>
      <c r="F7462">
        <v>26</v>
      </c>
      <c r="G7462">
        <v>-1</v>
      </c>
      <c r="H7462" s="2">
        <f>H7461+$H$2*(Table1[[#This Row],[debug'[0']]]-H7461)</f>
        <v>5.2169466009795684</v>
      </c>
    </row>
    <row r="7463" spans="1:8" x14ac:dyDescent="0.25">
      <c r="A7463">
        <v>14914</v>
      </c>
      <c r="B7463">
        <v>5</v>
      </c>
      <c r="C7463">
        <v>26</v>
      </c>
      <c r="D7463">
        <v>2</v>
      </c>
      <c r="E7463">
        <v>3</v>
      </c>
      <c r="F7463">
        <v>25</v>
      </c>
      <c r="G7463">
        <v>-1</v>
      </c>
      <c r="H7463" s="2">
        <f>H7462+$H$2*(Table1[[#This Row],[debug'[0']]]-H7462)</f>
        <v>5.1964998655438075</v>
      </c>
    </row>
    <row r="7464" spans="1:8" x14ac:dyDescent="0.25">
      <c r="A7464">
        <v>14916</v>
      </c>
      <c r="B7464">
        <v>3</v>
      </c>
      <c r="C7464">
        <v>24</v>
      </c>
      <c r="D7464">
        <v>2</v>
      </c>
      <c r="E7464">
        <v>3</v>
      </c>
      <c r="F7464">
        <v>25</v>
      </c>
      <c r="G7464">
        <v>-1</v>
      </c>
      <c r="H7464" s="2">
        <f>H7463+$H$2*(Table1[[#This Row],[debug'[0']]]-H7463)</f>
        <v>4.9894846303077056</v>
      </c>
    </row>
    <row r="7465" spans="1:8" x14ac:dyDescent="0.25">
      <c r="A7465">
        <v>14918</v>
      </c>
      <c r="B7465">
        <v>2</v>
      </c>
      <c r="C7465">
        <v>22</v>
      </c>
      <c r="D7465">
        <v>2</v>
      </c>
      <c r="E7465">
        <v>3</v>
      </c>
      <c r="F7465">
        <v>25</v>
      </c>
      <c r="G7465">
        <v>-1</v>
      </c>
      <c r="H7465" s="2">
        <f>H7464+$H$2*(Table1[[#This Row],[debug'[0']]]-H7464)</f>
        <v>4.7077323417298773</v>
      </c>
    </row>
    <row r="7466" spans="1:8" x14ac:dyDescent="0.25">
      <c r="A7466">
        <v>14920</v>
      </c>
      <c r="B7466">
        <v>3</v>
      </c>
      <c r="C7466">
        <v>21</v>
      </c>
      <c r="D7466">
        <v>2</v>
      </c>
      <c r="E7466">
        <v>4</v>
      </c>
      <c r="F7466">
        <v>25</v>
      </c>
      <c r="G7466">
        <v>-1</v>
      </c>
      <c r="H7466" s="2">
        <f>H7465+$H$2*(Table1[[#This Row],[debug'[0']]]-H7465)</f>
        <v>4.5467823603575894</v>
      </c>
    </row>
    <row r="7467" spans="1:8" x14ac:dyDescent="0.25">
      <c r="A7467">
        <v>14922</v>
      </c>
      <c r="B7467">
        <v>1</v>
      </c>
      <c r="C7467">
        <v>20</v>
      </c>
      <c r="D7467">
        <v>2</v>
      </c>
      <c r="E7467">
        <v>4</v>
      </c>
      <c r="F7467">
        <v>25</v>
      </c>
      <c r="G7467">
        <v>-1</v>
      </c>
      <c r="H7467" s="2">
        <f>H7466+$H$2*(Table1[[#This Row],[debug'[0']]]-H7466)</f>
        <v>4.2125059981421513</v>
      </c>
    </row>
    <row r="7468" spans="1:8" x14ac:dyDescent="0.25">
      <c r="A7468">
        <v>14924</v>
      </c>
      <c r="B7468">
        <v>1</v>
      </c>
      <c r="C7468">
        <v>19</v>
      </c>
      <c r="D7468">
        <v>3</v>
      </c>
      <c r="E7468">
        <v>4</v>
      </c>
      <c r="F7468">
        <v>25</v>
      </c>
      <c r="G7468">
        <v>-1</v>
      </c>
      <c r="H7468" s="2">
        <f>H7467+$H$2*(Table1[[#This Row],[debug'[0']]]-H7467)</f>
        <v>3.9097344408408556</v>
      </c>
    </row>
    <row r="7469" spans="1:8" x14ac:dyDescent="0.25">
      <c r="A7469">
        <v>14926</v>
      </c>
      <c r="B7469">
        <v>1</v>
      </c>
      <c r="C7469">
        <v>19</v>
      </c>
      <c r="D7469">
        <v>3</v>
      </c>
      <c r="E7469">
        <v>4</v>
      </c>
      <c r="F7469">
        <v>25</v>
      </c>
      <c r="G7469">
        <v>-1</v>
      </c>
      <c r="H7469" s="2">
        <f>H7468+$H$2*(Table1[[#This Row],[debug'[0']]]-H7468)</f>
        <v>3.6354984305435707</v>
      </c>
    </row>
    <row r="7470" spans="1:8" x14ac:dyDescent="0.25">
      <c r="A7470">
        <v>14928</v>
      </c>
      <c r="B7470">
        <v>1</v>
      </c>
      <c r="C7470">
        <v>19</v>
      </c>
      <c r="D7470">
        <v>2</v>
      </c>
      <c r="E7470">
        <v>4</v>
      </c>
      <c r="F7470">
        <v>25</v>
      </c>
      <c r="G7470">
        <v>-1</v>
      </c>
      <c r="H7470" s="2">
        <f>H7469+$H$2*(Table1[[#This Row],[debug'[0']]]-H7469)</f>
        <v>3.3871085553052773</v>
      </c>
    </row>
    <row r="7471" spans="1:8" x14ac:dyDescent="0.25">
      <c r="A7471">
        <v>14930</v>
      </c>
      <c r="B7471">
        <v>-1</v>
      </c>
      <c r="C7471">
        <v>20</v>
      </c>
      <c r="D7471">
        <v>1</v>
      </c>
      <c r="E7471">
        <v>4</v>
      </c>
      <c r="F7471">
        <v>25</v>
      </c>
      <c r="G7471">
        <v>-1</v>
      </c>
      <c r="H7471" s="2">
        <f>H7470+$H$2*(Table1[[#This Row],[debug'[0']]]-H7470)</f>
        <v>2.9736333150698377</v>
      </c>
    </row>
    <row r="7472" spans="1:8" x14ac:dyDescent="0.25">
      <c r="A7472">
        <v>14932</v>
      </c>
      <c r="B7472">
        <v>-1</v>
      </c>
      <c r="C7472">
        <v>21</v>
      </c>
      <c r="D7472">
        <v>-1</v>
      </c>
      <c r="E7472">
        <v>4</v>
      </c>
      <c r="F7472">
        <v>25</v>
      </c>
      <c r="G7472">
        <v>-1</v>
      </c>
      <c r="H7472" s="2">
        <f>H7471+$H$2*(Table1[[#This Row],[debug'[0']]]-H7471)</f>
        <v>2.599127198149346</v>
      </c>
    </row>
    <row r="7473" spans="1:8" x14ac:dyDescent="0.25">
      <c r="A7473">
        <v>14934</v>
      </c>
      <c r="B7473">
        <v>0</v>
      </c>
      <c r="C7473">
        <v>21</v>
      </c>
      <c r="D7473">
        <v>-3</v>
      </c>
      <c r="E7473">
        <v>4</v>
      </c>
      <c r="F7473">
        <v>25</v>
      </c>
      <c r="G7473">
        <v>-1</v>
      </c>
      <c r="H7473" s="2">
        <f>H7472+$H$2*(Table1[[#This Row],[debug'[0']]]-H7472)</f>
        <v>2.3541652308058039</v>
      </c>
    </row>
    <row r="7474" spans="1:8" x14ac:dyDescent="0.25">
      <c r="A7474">
        <v>14936</v>
      </c>
      <c r="B7474">
        <v>1</v>
      </c>
      <c r="C7474">
        <v>22</v>
      </c>
      <c r="D7474">
        <v>-4</v>
      </c>
      <c r="E7474">
        <v>4</v>
      </c>
      <c r="F7474">
        <v>25</v>
      </c>
      <c r="G7474">
        <v>-1</v>
      </c>
      <c r="H7474" s="2">
        <f>H7473+$H$2*(Table1[[#This Row],[debug'[0']]]-H7473)</f>
        <v>2.2265381645804165</v>
      </c>
    </row>
    <row r="7475" spans="1:8" x14ac:dyDescent="0.25">
      <c r="A7475">
        <v>14938</v>
      </c>
      <c r="B7475">
        <v>3</v>
      </c>
      <c r="C7475">
        <v>24</v>
      </c>
      <c r="D7475">
        <v>-4</v>
      </c>
      <c r="E7475">
        <v>4</v>
      </c>
      <c r="F7475">
        <v>25</v>
      </c>
      <c r="G7475">
        <v>-1</v>
      </c>
      <c r="H7475" s="2">
        <f>H7474+$H$2*(Table1[[#This Row],[debug'[0']]]-H7474)</f>
        <v>2.2994352251800039</v>
      </c>
    </row>
    <row r="7476" spans="1:8" x14ac:dyDescent="0.25">
      <c r="A7476">
        <v>14940</v>
      </c>
      <c r="B7476">
        <v>6</v>
      </c>
      <c r="C7476">
        <v>27</v>
      </c>
      <c r="D7476">
        <v>-4</v>
      </c>
      <c r="E7476">
        <v>4</v>
      </c>
      <c r="F7476">
        <v>25</v>
      </c>
      <c r="G7476">
        <v>-1</v>
      </c>
      <c r="H7476" s="2">
        <f>H7475+$H$2*(Table1[[#This Row],[debug'[0']]]-H7475)</f>
        <v>2.6482052385012338</v>
      </c>
    </row>
    <row r="7477" spans="1:8" x14ac:dyDescent="0.25">
      <c r="A7477">
        <v>14942</v>
      </c>
      <c r="B7477">
        <v>6</v>
      </c>
      <c r="C7477">
        <v>27</v>
      </c>
      <c r="D7477">
        <v>-5</v>
      </c>
      <c r="E7477">
        <v>4</v>
      </c>
      <c r="F7477">
        <v>25</v>
      </c>
      <c r="G7477">
        <v>-1</v>
      </c>
      <c r="H7477" s="2">
        <f>H7476+$H$2*(Table1[[#This Row],[debug'[0']]]-H7476)</f>
        <v>2.9641044524731921</v>
      </c>
    </row>
    <row r="7478" spans="1:8" x14ac:dyDescent="0.25">
      <c r="A7478">
        <v>14944</v>
      </c>
      <c r="B7478">
        <v>7</v>
      </c>
      <c r="C7478">
        <v>29</v>
      </c>
      <c r="D7478">
        <v>-5</v>
      </c>
      <c r="E7478">
        <v>4</v>
      </c>
      <c r="F7478">
        <v>25</v>
      </c>
      <c r="G7478">
        <v>-1</v>
      </c>
      <c r="H7478" s="2">
        <f>H7477+$H$2*(Table1[[#This Row],[debug'[0']]]-H7477)</f>
        <v>3.3444786465561713</v>
      </c>
    </row>
    <row r="7479" spans="1:8" x14ac:dyDescent="0.25">
      <c r="A7479">
        <v>14946</v>
      </c>
      <c r="B7479">
        <v>8</v>
      </c>
      <c r="C7479">
        <v>32</v>
      </c>
      <c r="D7479">
        <v>-5</v>
      </c>
      <c r="E7479">
        <v>4</v>
      </c>
      <c r="F7479">
        <v>25</v>
      </c>
      <c r="G7479">
        <v>-1</v>
      </c>
      <c r="H7479" s="2">
        <f>H7478+$H$2*(Table1[[#This Row],[debug'[0']]]-H7478)</f>
        <v>3.7832511970344576</v>
      </c>
    </row>
    <row r="7480" spans="1:8" x14ac:dyDescent="0.25">
      <c r="A7480">
        <v>14948</v>
      </c>
      <c r="B7480">
        <v>9</v>
      </c>
      <c r="C7480">
        <v>33</v>
      </c>
      <c r="D7480">
        <v>-5</v>
      </c>
      <c r="E7480">
        <v>4</v>
      </c>
      <c r="F7480">
        <v>25</v>
      </c>
      <c r="G7480">
        <v>-1</v>
      </c>
      <c r="H7480" s="2">
        <f>H7479+$H$2*(Table1[[#This Row],[debug'[0']]]-H7479)</f>
        <v>4.2749181884850547</v>
      </c>
    </row>
    <row r="7481" spans="1:8" x14ac:dyDescent="0.25">
      <c r="A7481">
        <v>14950</v>
      </c>
      <c r="B7481">
        <v>9</v>
      </c>
      <c r="C7481">
        <v>33</v>
      </c>
      <c r="D7481">
        <v>-3</v>
      </c>
      <c r="E7481">
        <v>4</v>
      </c>
      <c r="F7481">
        <v>25</v>
      </c>
      <c r="G7481">
        <v>-1</v>
      </c>
      <c r="H7481" s="2">
        <f>H7480+$H$2*(Table1[[#This Row],[debug'[0']]]-H7480)</f>
        <v>4.7202466576850375</v>
      </c>
    </row>
    <row r="7482" spans="1:8" x14ac:dyDescent="0.25">
      <c r="A7482">
        <v>14952</v>
      </c>
      <c r="B7482">
        <v>9</v>
      </c>
      <c r="C7482">
        <v>33</v>
      </c>
      <c r="D7482">
        <v>-2</v>
      </c>
      <c r="E7482">
        <v>4</v>
      </c>
      <c r="F7482">
        <v>25</v>
      </c>
      <c r="G7482">
        <v>-1</v>
      </c>
      <c r="H7482" s="2">
        <f>H7481+$H$2*(Table1[[#This Row],[debug'[0']]]-H7481)</f>
        <v>5.1236039074668289</v>
      </c>
    </row>
    <row r="7483" spans="1:8" x14ac:dyDescent="0.25">
      <c r="A7483">
        <v>14954</v>
      </c>
      <c r="B7483">
        <v>10</v>
      </c>
      <c r="C7483">
        <v>32</v>
      </c>
      <c r="D7483">
        <v>0</v>
      </c>
      <c r="E7483">
        <v>4</v>
      </c>
      <c r="F7483">
        <v>25</v>
      </c>
      <c r="G7483">
        <v>-1</v>
      </c>
      <c r="H7483" s="2">
        <f>H7482+$H$2*(Table1[[#This Row],[debug'[0']]]-H7482)</f>
        <v>5.5831934116757145</v>
      </c>
    </row>
    <row r="7484" spans="1:8" x14ac:dyDescent="0.25">
      <c r="A7484">
        <v>14956</v>
      </c>
      <c r="B7484">
        <v>9</v>
      </c>
      <c r="C7484">
        <v>30</v>
      </c>
      <c r="D7484">
        <v>2</v>
      </c>
      <c r="E7484">
        <v>4</v>
      </c>
      <c r="F7484">
        <v>25</v>
      </c>
      <c r="G7484">
        <v>-1</v>
      </c>
      <c r="H7484" s="2">
        <f>H7483+$H$2*(Table1[[#This Row],[debug'[0']]]-H7483)</f>
        <v>5.9052198459742176</v>
      </c>
    </row>
    <row r="7485" spans="1:8" x14ac:dyDescent="0.25">
      <c r="A7485">
        <v>14958</v>
      </c>
      <c r="B7485">
        <v>7</v>
      </c>
      <c r="C7485">
        <v>29</v>
      </c>
      <c r="D7485">
        <v>3</v>
      </c>
      <c r="E7485">
        <v>4</v>
      </c>
      <c r="F7485">
        <v>25</v>
      </c>
      <c r="G7485">
        <v>-1</v>
      </c>
      <c r="H7485" s="2">
        <f>H7484+$H$2*(Table1[[#This Row],[debug'[0']]]-H7484)</f>
        <v>6.0084004446497161</v>
      </c>
    </row>
    <row r="7486" spans="1:8" x14ac:dyDescent="0.25">
      <c r="A7486">
        <v>14960</v>
      </c>
      <c r="B7486">
        <v>7</v>
      </c>
      <c r="C7486">
        <v>26</v>
      </c>
      <c r="D7486">
        <v>3</v>
      </c>
      <c r="E7486">
        <v>4</v>
      </c>
      <c r="F7486">
        <v>25</v>
      </c>
      <c r="G7486">
        <v>-1</v>
      </c>
      <c r="H7486" s="2">
        <f>H7485+$H$2*(Table1[[#This Row],[debug'[0']]]-H7485)</f>
        <v>6.1018565010014569</v>
      </c>
    </row>
    <row r="7487" spans="1:8" x14ac:dyDescent="0.25">
      <c r="A7487">
        <v>14962</v>
      </c>
      <c r="B7487">
        <v>4</v>
      </c>
      <c r="C7487">
        <v>24</v>
      </c>
      <c r="D7487">
        <v>3</v>
      </c>
      <c r="E7487">
        <v>4</v>
      </c>
      <c r="F7487">
        <v>25</v>
      </c>
      <c r="G7487">
        <v>-1</v>
      </c>
      <c r="H7487" s="2">
        <f>H7486+$H$2*(Table1[[#This Row],[debug'[0']]]-H7486)</f>
        <v>5.9037611927280729</v>
      </c>
    </row>
    <row r="7488" spans="1:8" x14ac:dyDescent="0.25">
      <c r="A7488">
        <v>14964</v>
      </c>
      <c r="B7488">
        <v>3</v>
      </c>
      <c r="C7488">
        <v>21</v>
      </c>
      <c r="D7488">
        <v>4</v>
      </c>
      <c r="E7488">
        <v>4</v>
      </c>
      <c r="F7488">
        <v>25</v>
      </c>
      <c r="G7488">
        <v>-1</v>
      </c>
      <c r="H7488" s="2">
        <f>H7487+$H$2*(Table1[[#This Row],[debug'[0']]]-H7487)</f>
        <v>5.6300881478024634</v>
      </c>
    </row>
    <row r="7489" spans="1:8" x14ac:dyDescent="0.25">
      <c r="A7489">
        <v>14966</v>
      </c>
      <c r="B7489">
        <v>2</v>
      </c>
      <c r="C7489">
        <v>20</v>
      </c>
      <c r="D7489">
        <v>4</v>
      </c>
      <c r="E7489">
        <v>4</v>
      </c>
      <c r="F7489">
        <v>25</v>
      </c>
      <c r="G7489">
        <v>-1</v>
      </c>
      <c r="H7489" s="2">
        <f>H7488+$H$2*(Table1[[#This Row],[debug'[0']]]-H7488)</f>
        <v>5.2879604000918752</v>
      </c>
    </row>
    <row r="7490" spans="1:8" x14ac:dyDescent="0.25">
      <c r="A7490">
        <v>14968</v>
      </c>
      <c r="B7490">
        <v>2</v>
      </c>
      <c r="C7490">
        <v>18</v>
      </c>
      <c r="D7490">
        <v>5</v>
      </c>
      <c r="E7490">
        <v>4</v>
      </c>
      <c r="F7490">
        <v>25</v>
      </c>
      <c r="G7490">
        <v>-1</v>
      </c>
      <c r="H7490" s="2">
        <f>H7489+$H$2*(Table1[[#This Row],[debug'[0']]]-H7489)</f>
        <v>4.9780774329451916</v>
      </c>
    </row>
    <row r="7491" spans="1:8" x14ac:dyDescent="0.25">
      <c r="A7491">
        <v>14970</v>
      </c>
      <c r="B7491">
        <v>2</v>
      </c>
      <c r="C7491">
        <v>18</v>
      </c>
      <c r="D7491">
        <v>4</v>
      </c>
      <c r="E7491">
        <v>4</v>
      </c>
      <c r="F7491">
        <v>25</v>
      </c>
      <c r="G7491">
        <v>-1</v>
      </c>
      <c r="H7491" s="2">
        <f>H7490+$H$2*(Table1[[#This Row],[debug'[0']]]-H7490)</f>
        <v>4.6974002473903269</v>
      </c>
    </row>
    <row r="7492" spans="1:8" x14ac:dyDescent="0.25">
      <c r="A7492">
        <v>14972</v>
      </c>
      <c r="B7492">
        <v>1</v>
      </c>
      <c r="C7492">
        <v>19</v>
      </c>
      <c r="D7492">
        <v>2</v>
      </c>
      <c r="E7492">
        <v>4</v>
      </c>
      <c r="F7492">
        <v>25</v>
      </c>
      <c r="G7492">
        <v>-1</v>
      </c>
      <c r="H7492" s="2">
        <f>H7491+$H$2*(Table1[[#This Row],[debug'[0']]]-H7491)</f>
        <v>4.348928483752851</v>
      </c>
    </row>
    <row r="7493" spans="1:8" x14ac:dyDescent="0.25">
      <c r="A7493">
        <v>14974</v>
      </c>
      <c r="B7493">
        <v>1</v>
      </c>
      <c r="C7493">
        <v>18</v>
      </c>
      <c r="D7493">
        <v>1</v>
      </c>
      <c r="E7493">
        <v>4</v>
      </c>
      <c r="F7493">
        <v>25</v>
      </c>
      <c r="G7493">
        <v>-1</v>
      </c>
      <c r="H7493" s="2">
        <f>H7492+$H$2*(Table1[[#This Row],[debug'[0']]]-H7492)</f>
        <v>4.0332994100941839</v>
      </c>
    </row>
    <row r="7494" spans="1:8" x14ac:dyDescent="0.25">
      <c r="A7494">
        <v>14976</v>
      </c>
      <c r="B7494">
        <v>1</v>
      </c>
      <c r="C7494">
        <v>19</v>
      </c>
      <c r="D7494">
        <v>-1</v>
      </c>
      <c r="E7494">
        <v>4</v>
      </c>
      <c r="F7494">
        <v>25</v>
      </c>
      <c r="G7494">
        <v>-1</v>
      </c>
      <c r="H7494" s="2">
        <f>H7493+$H$2*(Table1[[#This Row],[debug'[0']]]-H7493)</f>
        <v>3.7474176758074798</v>
      </c>
    </row>
    <row r="7495" spans="1:8" x14ac:dyDescent="0.25">
      <c r="A7495">
        <v>14978</v>
      </c>
      <c r="B7495">
        <v>2</v>
      </c>
      <c r="C7495">
        <v>21</v>
      </c>
      <c r="D7495">
        <v>-3</v>
      </c>
      <c r="E7495">
        <v>5</v>
      </c>
      <c r="F7495">
        <v>25</v>
      </c>
      <c r="G7495">
        <v>-1</v>
      </c>
      <c r="H7495" s="2">
        <f>H7494+$H$2*(Table1[[#This Row],[debug'[0']]]-H7494)</f>
        <v>3.5827274398153879</v>
      </c>
    </row>
    <row r="7496" spans="1:8" x14ac:dyDescent="0.25">
      <c r="A7496">
        <v>14980</v>
      </c>
      <c r="B7496">
        <v>3</v>
      </c>
      <c r="C7496">
        <v>22</v>
      </c>
      <c r="D7496">
        <v>-4</v>
      </c>
      <c r="E7496">
        <v>5</v>
      </c>
      <c r="F7496">
        <v>25</v>
      </c>
      <c r="G7496">
        <v>0</v>
      </c>
      <c r="H7496" s="2">
        <f>H7495+$H$2*(Table1[[#This Row],[debug'[0']]]-H7495)</f>
        <v>3.5278066724963115</v>
      </c>
    </row>
    <row r="7497" spans="1:8" x14ac:dyDescent="0.25">
      <c r="A7497">
        <v>14982</v>
      </c>
      <c r="B7497">
        <v>3</v>
      </c>
      <c r="C7497">
        <v>24</v>
      </c>
      <c r="D7497">
        <v>-4</v>
      </c>
      <c r="E7497">
        <v>5</v>
      </c>
      <c r="F7497">
        <v>25</v>
      </c>
      <c r="G7497">
        <v>0</v>
      </c>
      <c r="H7497" s="2">
        <f>H7496+$H$2*(Table1[[#This Row],[debug'[0']]]-H7496)</f>
        <v>3.4780620655514087</v>
      </c>
    </row>
    <row r="7498" spans="1:8" x14ac:dyDescent="0.25">
      <c r="A7498">
        <v>14984</v>
      </c>
      <c r="B7498">
        <v>5</v>
      </c>
      <c r="C7498">
        <v>26</v>
      </c>
      <c r="D7498">
        <v>-6</v>
      </c>
      <c r="E7498">
        <v>5</v>
      </c>
      <c r="F7498">
        <v>25</v>
      </c>
      <c r="G7498">
        <v>0</v>
      </c>
      <c r="H7498" s="2">
        <f>H7497+$H$2*(Table1[[#This Row],[debug'[0']]]-H7497)</f>
        <v>3.6215013365739082</v>
      </c>
    </row>
    <row r="7499" spans="1:8" x14ac:dyDescent="0.25">
      <c r="A7499">
        <v>14986</v>
      </c>
      <c r="B7499">
        <v>7</v>
      </c>
      <c r="C7499">
        <v>28</v>
      </c>
      <c r="D7499">
        <v>-7</v>
      </c>
      <c r="E7499">
        <v>5</v>
      </c>
      <c r="F7499">
        <v>25</v>
      </c>
      <c r="G7499">
        <v>0</v>
      </c>
      <c r="H7499" s="2">
        <f>H7498+$H$2*(Table1[[#This Row],[debug'[0']]]-H7498)</f>
        <v>3.9399173340093787</v>
      </c>
    </row>
    <row r="7500" spans="1:8" x14ac:dyDescent="0.25">
      <c r="A7500">
        <v>14988</v>
      </c>
      <c r="B7500">
        <v>8</v>
      </c>
      <c r="C7500">
        <v>30</v>
      </c>
      <c r="D7500">
        <v>-7</v>
      </c>
      <c r="E7500">
        <v>5</v>
      </c>
      <c r="F7500">
        <v>25</v>
      </c>
      <c r="G7500">
        <v>0</v>
      </c>
      <c r="H7500" s="2">
        <f>H7499+$H$2*(Table1[[#This Row],[debug'[0']]]-H7499)</f>
        <v>4.3225711103026807</v>
      </c>
    </row>
    <row r="7501" spans="1:8" x14ac:dyDescent="0.25">
      <c r="A7501">
        <v>14990</v>
      </c>
      <c r="B7501">
        <v>10</v>
      </c>
      <c r="C7501">
        <v>31</v>
      </c>
      <c r="D7501">
        <v>-6</v>
      </c>
      <c r="E7501">
        <v>5</v>
      </c>
      <c r="F7501">
        <v>25</v>
      </c>
      <c r="G7501">
        <v>0</v>
      </c>
      <c r="H7501" s="2">
        <f>H7500+$H$2*(Table1[[#This Row],[debug'[0']]]-H7500)</f>
        <v>4.8576561770372271</v>
      </c>
    </row>
    <row r="7502" spans="1:8" x14ac:dyDescent="0.25">
      <c r="A7502">
        <v>14992</v>
      </c>
      <c r="B7502">
        <v>9</v>
      </c>
      <c r="C7502">
        <v>33</v>
      </c>
      <c r="D7502">
        <v>-6</v>
      </c>
      <c r="E7502">
        <v>5</v>
      </c>
      <c r="F7502">
        <v>25</v>
      </c>
      <c r="G7502">
        <v>0</v>
      </c>
      <c r="H7502" s="2">
        <f>H7501+$H$2*(Table1[[#This Row],[debug'[0']]]-H7501)</f>
        <v>5.2480628847231143</v>
      </c>
    </row>
    <row r="7503" spans="1:8" x14ac:dyDescent="0.25">
      <c r="A7503">
        <v>14994</v>
      </c>
      <c r="B7503">
        <v>9</v>
      </c>
      <c r="C7503">
        <v>34</v>
      </c>
      <c r="D7503">
        <v>-5</v>
      </c>
      <c r="E7503">
        <v>5</v>
      </c>
      <c r="F7503">
        <v>25</v>
      </c>
      <c r="G7503">
        <v>-1</v>
      </c>
      <c r="H7503" s="2">
        <f>H7502+$H$2*(Table1[[#This Row],[debug'[0']]]-H7502)</f>
        <v>5.6016746270656563</v>
      </c>
    </row>
    <row r="7504" spans="1:8" x14ac:dyDescent="0.25">
      <c r="A7504">
        <v>14996</v>
      </c>
      <c r="B7504">
        <v>8</v>
      </c>
      <c r="C7504">
        <v>34</v>
      </c>
      <c r="D7504">
        <v>-2</v>
      </c>
      <c r="E7504">
        <v>5</v>
      </c>
      <c r="F7504">
        <v>25</v>
      </c>
      <c r="G7504">
        <v>-1</v>
      </c>
      <c r="H7504" s="2">
        <f>H7503+$H$2*(Table1[[#This Row],[debug'[0']]]-H7503)</f>
        <v>5.8277114682415121</v>
      </c>
    </row>
    <row r="7505" spans="1:8" x14ac:dyDescent="0.25">
      <c r="A7505">
        <v>14998</v>
      </c>
      <c r="B7505">
        <v>8</v>
      </c>
      <c r="C7505">
        <v>33</v>
      </c>
      <c r="D7505">
        <v>0</v>
      </c>
      <c r="E7505">
        <v>5</v>
      </c>
      <c r="F7505">
        <v>25</v>
      </c>
      <c r="G7505">
        <v>0</v>
      </c>
      <c r="H7505" s="2">
        <f>H7504+$H$2*(Table1[[#This Row],[debug'[0']]]-H7504)</f>
        <v>6.0324448390270069</v>
      </c>
    </row>
    <row r="7506" spans="1:8" x14ac:dyDescent="0.25">
      <c r="A7506">
        <v>15000</v>
      </c>
      <c r="B7506">
        <v>8</v>
      </c>
      <c r="C7506">
        <v>31</v>
      </c>
      <c r="D7506">
        <v>2</v>
      </c>
      <c r="E7506">
        <v>5</v>
      </c>
      <c r="F7506">
        <v>25</v>
      </c>
      <c r="G7506">
        <v>-1</v>
      </c>
      <c r="H7506" s="2">
        <f>H7505+$H$2*(Table1[[#This Row],[debug'[0']]]-H7505)</f>
        <v>6.2178825442043699</v>
      </c>
    </row>
    <row r="7507" spans="1:8" x14ac:dyDescent="0.25">
      <c r="A7507">
        <v>15002</v>
      </c>
      <c r="B7507">
        <v>8</v>
      </c>
      <c r="C7507">
        <v>28</v>
      </c>
      <c r="D7507">
        <v>2</v>
      </c>
      <c r="E7507">
        <v>5</v>
      </c>
      <c r="F7507">
        <v>25</v>
      </c>
      <c r="G7507">
        <v>-1</v>
      </c>
      <c r="H7507" s="2">
        <f>H7506+$H$2*(Table1[[#This Row],[debug'[0']]]-H7506)</f>
        <v>6.3858431574132206</v>
      </c>
    </row>
    <row r="7508" spans="1:8" x14ac:dyDescent="0.25">
      <c r="A7508">
        <v>15004</v>
      </c>
      <c r="B7508">
        <v>7</v>
      </c>
      <c r="C7508">
        <v>25</v>
      </c>
      <c r="D7508">
        <v>3</v>
      </c>
      <c r="E7508">
        <v>5</v>
      </c>
      <c r="F7508">
        <v>25</v>
      </c>
      <c r="G7508">
        <v>-1</v>
      </c>
      <c r="H7508" s="2">
        <f>H7507+$H$2*(Table1[[#This Row],[debug'[0']]]-H7507)</f>
        <v>6.4437260761578967</v>
      </c>
    </row>
    <row r="7509" spans="1:8" x14ac:dyDescent="0.25">
      <c r="A7509">
        <v>15006</v>
      </c>
      <c r="B7509">
        <v>7</v>
      </c>
      <c r="C7509">
        <v>23</v>
      </c>
      <c r="D7509">
        <v>4</v>
      </c>
      <c r="E7509">
        <v>5</v>
      </c>
      <c r="F7509">
        <v>25</v>
      </c>
      <c r="G7509">
        <v>-1</v>
      </c>
      <c r="H7509" s="2">
        <f>H7508+$H$2*(Table1[[#This Row],[debug'[0']]]-H7508)</f>
        <v>6.4961536583336743</v>
      </c>
    </row>
    <row r="7510" spans="1:8" x14ac:dyDescent="0.25">
      <c r="A7510">
        <v>15008</v>
      </c>
      <c r="B7510">
        <v>6</v>
      </c>
      <c r="C7510">
        <v>21</v>
      </c>
      <c r="D7510">
        <v>5</v>
      </c>
      <c r="E7510">
        <v>5</v>
      </c>
      <c r="F7510">
        <v>25</v>
      </c>
      <c r="G7510">
        <v>-1</v>
      </c>
      <c r="H7510" s="2">
        <f>H7509+$H$2*(Table1[[#This Row],[debug'[0']]]-H7509)</f>
        <v>6.4493922776914916</v>
      </c>
    </row>
    <row r="7511" spans="1:8" x14ac:dyDescent="0.25">
      <c r="A7511">
        <v>15010</v>
      </c>
      <c r="B7511">
        <v>5</v>
      </c>
      <c r="C7511">
        <v>21</v>
      </c>
      <c r="D7511">
        <v>6</v>
      </c>
      <c r="E7511">
        <v>5</v>
      </c>
      <c r="F7511">
        <v>25</v>
      </c>
      <c r="G7511">
        <v>-1</v>
      </c>
      <c r="H7511" s="2">
        <f>H7510+$H$2*(Table1[[#This Row],[debug'[0']]]-H7510)</f>
        <v>6.3127902737385302</v>
      </c>
    </row>
    <row r="7512" spans="1:8" x14ac:dyDescent="0.25">
      <c r="A7512">
        <v>15012</v>
      </c>
      <c r="B7512">
        <v>4</v>
      </c>
      <c r="C7512">
        <v>19</v>
      </c>
      <c r="D7512">
        <v>5</v>
      </c>
      <c r="E7512">
        <v>5</v>
      </c>
      <c r="F7512">
        <v>25</v>
      </c>
      <c r="G7512">
        <v>-1</v>
      </c>
      <c r="H7512" s="2">
        <f>H7511+$H$2*(Table1[[#This Row],[debug'[0']]]-H7511)</f>
        <v>6.094814925740403</v>
      </c>
    </row>
    <row r="7513" spans="1:8" x14ac:dyDescent="0.25">
      <c r="A7513">
        <v>15014</v>
      </c>
      <c r="B7513">
        <v>2</v>
      </c>
      <c r="C7513">
        <v>18</v>
      </c>
      <c r="D7513">
        <v>4</v>
      </c>
      <c r="E7513">
        <v>5</v>
      </c>
      <c r="F7513">
        <v>25</v>
      </c>
      <c r="G7513">
        <v>-1</v>
      </c>
      <c r="H7513" s="2">
        <f>H7512+$H$2*(Table1[[#This Row],[debug'[0']]]-H7512)</f>
        <v>5.7088877110849268</v>
      </c>
    </row>
    <row r="7514" spans="1:8" x14ac:dyDescent="0.25">
      <c r="A7514">
        <v>15016</v>
      </c>
      <c r="B7514">
        <v>2</v>
      </c>
      <c r="C7514">
        <v>18</v>
      </c>
      <c r="D7514">
        <v>2</v>
      </c>
      <c r="E7514">
        <v>5</v>
      </c>
      <c r="F7514">
        <v>25</v>
      </c>
      <c r="G7514">
        <v>-1</v>
      </c>
      <c r="H7514" s="2">
        <f>H7513+$H$2*(Table1[[#This Row],[debug'[0']]]-H7513)</f>
        <v>5.3593332795009108</v>
      </c>
    </row>
    <row r="7515" spans="1:8" x14ac:dyDescent="0.25">
      <c r="A7515">
        <v>15018</v>
      </c>
      <c r="B7515">
        <v>1</v>
      </c>
      <c r="C7515">
        <v>18</v>
      </c>
      <c r="D7515">
        <v>1</v>
      </c>
      <c r="E7515">
        <v>5</v>
      </c>
      <c r="F7515">
        <v>25</v>
      </c>
      <c r="G7515">
        <v>-1</v>
      </c>
      <c r="H7515" s="2">
        <f>H7514+$H$2*(Table1[[#This Row],[debug'[0']]]-H7514)</f>
        <v>4.9484757973380242</v>
      </c>
    </row>
    <row r="7516" spans="1:8" x14ac:dyDescent="0.25">
      <c r="A7516">
        <v>15020</v>
      </c>
      <c r="B7516">
        <v>2</v>
      </c>
      <c r="C7516">
        <v>21</v>
      </c>
      <c r="D7516">
        <v>-1</v>
      </c>
      <c r="E7516">
        <v>5</v>
      </c>
      <c r="F7516">
        <v>25</v>
      </c>
      <c r="G7516">
        <v>-1</v>
      </c>
      <c r="H7516" s="2">
        <f>H7515+$H$2*(Table1[[#This Row],[debug'[0']]]-H7515)</f>
        <v>4.670588500211891</v>
      </c>
    </row>
    <row r="7517" spans="1:8" x14ac:dyDescent="0.25">
      <c r="A7517">
        <v>15022</v>
      </c>
      <c r="B7517">
        <v>3</v>
      </c>
      <c r="C7517">
        <v>22</v>
      </c>
      <c r="D7517">
        <v>-2</v>
      </c>
      <c r="E7517">
        <v>5</v>
      </c>
      <c r="F7517">
        <v>25</v>
      </c>
      <c r="G7517">
        <v>-1</v>
      </c>
      <c r="H7517" s="2">
        <f>H7516+$H$2*(Table1[[#This Row],[debug'[0']]]-H7516)</f>
        <v>4.5131392434287729</v>
      </c>
    </row>
    <row r="7518" spans="1:8" x14ac:dyDescent="0.25">
      <c r="A7518">
        <v>15024</v>
      </c>
      <c r="B7518">
        <v>3</v>
      </c>
      <c r="C7518">
        <v>23</v>
      </c>
      <c r="D7518">
        <v>-4</v>
      </c>
      <c r="E7518">
        <v>5</v>
      </c>
      <c r="F7518">
        <v>25</v>
      </c>
      <c r="G7518">
        <v>-1</v>
      </c>
      <c r="H7518" s="2">
        <f>H7517+$H$2*(Table1[[#This Row],[debug'[0']]]-H7517)</f>
        <v>4.3705292294983451</v>
      </c>
    </row>
    <row r="7519" spans="1:8" x14ac:dyDescent="0.25">
      <c r="A7519">
        <v>15026</v>
      </c>
      <c r="B7519">
        <v>3</v>
      </c>
      <c r="C7519">
        <v>25</v>
      </c>
      <c r="D7519">
        <v>-6</v>
      </c>
      <c r="E7519">
        <v>5</v>
      </c>
      <c r="F7519">
        <v>25</v>
      </c>
      <c r="G7519">
        <v>-1</v>
      </c>
      <c r="H7519" s="2">
        <f>H7518+$H$2*(Table1[[#This Row],[debug'[0']]]-H7518)</f>
        <v>4.2413598927306824</v>
      </c>
    </row>
    <row r="7520" spans="1:8" x14ac:dyDescent="0.25">
      <c r="A7520">
        <v>15028</v>
      </c>
      <c r="B7520">
        <v>4</v>
      </c>
      <c r="C7520">
        <v>26</v>
      </c>
      <c r="D7520">
        <v>-7</v>
      </c>
      <c r="E7520">
        <v>5</v>
      </c>
      <c r="F7520">
        <v>25</v>
      </c>
      <c r="G7520">
        <v>-1</v>
      </c>
      <c r="H7520" s="2">
        <f>H7519+$H$2*(Table1[[#This Row],[debug'[0']]]-H7519)</f>
        <v>4.2186122587544643</v>
      </c>
    </row>
    <row r="7521" spans="1:8" x14ac:dyDescent="0.25">
      <c r="A7521">
        <v>15030</v>
      </c>
      <c r="B7521">
        <v>6</v>
      </c>
      <c r="C7521">
        <v>28</v>
      </c>
      <c r="D7521">
        <v>-7</v>
      </c>
      <c r="E7521">
        <v>5</v>
      </c>
      <c r="F7521">
        <v>25</v>
      </c>
      <c r="G7521">
        <v>-1</v>
      </c>
      <c r="H7521" s="2">
        <f>H7520+$H$2*(Table1[[#This Row],[debug'[0']]]-H7520)</f>
        <v>4.3865040979872214</v>
      </c>
    </row>
    <row r="7522" spans="1:8" x14ac:dyDescent="0.25">
      <c r="A7522">
        <v>15032</v>
      </c>
      <c r="B7522">
        <v>6</v>
      </c>
      <c r="C7522">
        <v>29</v>
      </c>
      <c r="D7522">
        <v>-8</v>
      </c>
      <c r="E7522">
        <v>5</v>
      </c>
      <c r="F7522">
        <v>25</v>
      </c>
      <c r="G7522">
        <v>-1</v>
      </c>
      <c r="H7522" s="2">
        <f>H7521+$H$2*(Table1[[#This Row],[debug'[0']]]-H7521)</f>
        <v>4.5385725041580391</v>
      </c>
    </row>
    <row r="7523" spans="1:8" x14ac:dyDescent="0.25">
      <c r="A7523">
        <v>15034</v>
      </c>
      <c r="B7523">
        <v>8</v>
      </c>
      <c r="C7523">
        <v>30</v>
      </c>
      <c r="D7523">
        <v>-7</v>
      </c>
      <c r="E7523">
        <v>5</v>
      </c>
      <c r="F7523">
        <v>25</v>
      </c>
      <c r="G7523">
        <v>-1</v>
      </c>
      <c r="H7523" s="2">
        <f>H7522+$H$2*(Table1[[#This Row],[debug'[0']]]-H7522)</f>
        <v>4.8648043599141637</v>
      </c>
    </row>
    <row r="7524" spans="1:8" x14ac:dyDescent="0.25">
      <c r="A7524">
        <v>15036</v>
      </c>
      <c r="B7524">
        <v>8</v>
      </c>
      <c r="C7524">
        <v>32</v>
      </c>
      <c r="D7524">
        <v>-6</v>
      </c>
      <c r="E7524">
        <v>5</v>
      </c>
      <c r="F7524">
        <v>25</v>
      </c>
      <c r="G7524">
        <v>-1</v>
      </c>
      <c r="H7524" s="2">
        <f>H7523+$H$2*(Table1[[#This Row],[debug'[0']]]-H7523)</f>
        <v>5.1602895876279762</v>
      </c>
    </row>
    <row r="7525" spans="1:8" x14ac:dyDescent="0.25">
      <c r="A7525">
        <v>15038</v>
      </c>
      <c r="B7525">
        <v>9</v>
      </c>
      <c r="C7525">
        <v>33</v>
      </c>
      <c r="D7525">
        <v>-5</v>
      </c>
      <c r="E7525">
        <v>5</v>
      </c>
      <c r="F7525">
        <v>26</v>
      </c>
      <c r="G7525">
        <v>-1</v>
      </c>
      <c r="H7525" s="2">
        <f>H7524+$H$2*(Table1[[#This Row],[debug'[0']]]-H7524)</f>
        <v>5.5221737683305818</v>
      </c>
    </row>
    <row r="7526" spans="1:8" x14ac:dyDescent="0.25">
      <c r="A7526">
        <v>15040</v>
      </c>
      <c r="B7526">
        <v>9</v>
      </c>
      <c r="C7526">
        <v>33</v>
      </c>
      <c r="D7526">
        <v>-3</v>
      </c>
      <c r="E7526">
        <v>5</v>
      </c>
      <c r="F7526">
        <v>26</v>
      </c>
      <c r="G7526">
        <v>-1</v>
      </c>
      <c r="H7526" s="2">
        <f>H7525+$H$2*(Table1[[#This Row],[debug'[0']]]-H7525)</f>
        <v>5.8499511685268173</v>
      </c>
    </row>
    <row r="7527" spans="1:8" x14ac:dyDescent="0.25">
      <c r="A7527">
        <v>15042</v>
      </c>
      <c r="B7527">
        <v>8</v>
      </c>
      <c r="C7527">
        <v>32</v>
      </c>
      <c r="D7527">
        <v>-1</v>
      </c>
      <c r="E7527">
        <v>5</v>
      </c>
      <c r="F7527">
        <v>25</v>
      </c>
      <c r="G7527">
        <v>-1</v>
      </c>
      <c r="H7527" s="2">
        <f>H7526+$H$2*(Table1[[#This Row],[debug'[0']]]-H7526)</f>
        <v>6.0525884969412811</v>
      </c>
    </row>
    <row r="7528" spans="1:8" x14ac:dyDescent="0.25">
      <c r="A7528">
        <v>15044</v>
      </c>
      <c r="B7528">
        <v>8</v>
      </c>
      <c r="C7528">
        <v>31</v>
      </c>
      <c r="D7528">
        <v>0</v>
      </c>
      <c r="E7528">
        <v>5</v>
      </c>
      <c r="F7528">
        <v>25</v>
      </c>
      <c r="G7528">
        <v>-1</v>
      </c>
      <c r="H7528" s="2">
        <f>H7527+$H$2*(Table1[[#This Row],[debug'[0']]]-H7527)</f>
        <v>6.2361277070870473</v>
      </c>
    </row>
    <row r="7529" spans="1:8" x14ac:dyDescent="0.25">
      <c r="A7529">
        <v>15046</v>
      </c>
      <c r="B7529">
        <v>8</v>
      </c>
      <c r="C7529">
        <v>28</v>
      </c>
      <c r="D7529">
        <v>2</v>
      </c>
      <c r="E7529">
        <v>5</v>
      </c>
      <c r="F7529">
        <v>25</v>
      </c>
      <c r="G7529">
        <v>-1</v>
      </c>
      <c r="H7529" s="2">
        <f>H7528+$H$2*(Table1[[#This Row],[debug'[0']]]-H7528)</f>
        <v>6.4023687542056251</v>
      </c>
    </row>
    <row r="7530" spans="1:8" x14ac:dyDescent="0.25">
      <c r="A7530">
        <v>15048</v>
      </c>
      <c r="B7530">
        <v>8</v>
      </c>
      <c r="C7530">
        <v>25</v>
      </c>
      <c r="D7530">
        <v>4</v>
      </c>
      <c r="E7530">
        <v>6</v>
      </c>
      <c r="F7530">
        <v>25</v>
      </c>
      <c r="G7530">
        <v>-1</v>
      </c>
      <c r="H7530" s="2">
        <f>H7529+$H$2*(Table1[[#This Row],[debug'[0']]]-H7529)</f>
        <v>6.5529419517536187</v>
      </c>
    </row>
    <row r="7531" spans="1:8" x14ac:dyDescent="0.25">
      <c r="A7531">
        <v>15050</v>
      </c>
      <c r="B7531">
        <v>7</v>
      </c>
      <c r="C7531">
        <v>24</v>
      </c>
      <c r="D7531">
        <v>5</v>
      </c>
      <c r="E7531">
        <v>6</v>
      </c>
      <c r="F7531">
        <v>25</v>
      </c>
      <c r="G7531">
        <v>-1</v>
      </c>
      <c r="H7531" s="2">
        <f>H7530+$H$2*(Table1[[#This Row],[debug'[0']]]-H7530)</f>
        <v>6.5950761801565898</v>
      </c>
    </row>
    <row r="7532" spans="1:8" x14ac:dyDescent="0.25">
      <c r="A7532">
        <v>15052</v>
      </c>
      <c r="B7532">
        <v>6</v>
      </c>
      <c r="C7532">
        <v>20</v>
      </c>
      <c r="D7532">
        <v>5</v>
      </c>
      <c r="E7532">
        <v>6</v>
      </c>
      <c r="F7532">
        <v>25</v>
      </c>
      <c r="G7532">
        <v>-1</v>
      </c>
      <c r="H7532" s="2">
        <f>H7531+$H$2*(Table1[[#This Row],[debug'[0']]]-H7531)</f>
        <v>6.5389915714794036</v>
      </c>
    </row>
    <row r="7533" spans="1:8" x14ac:dyDescent="0.25">
      <c r="A7533">
        <v>15054</v>
      </c>
      <c r="B7533">
        <v>5</v>
      </c>
      <c r="C7533">
        <v>19</v>
      </c>
      <c r="D7533">
        <v>4</v>
      </c>
      <c r="E7533">
        <v>6</v>
      </c>
      <c r="F7533">
        <v>25</v>
      </c>
      <c r="G7533">
        <v>-1</v>
      </c>
      <c r="H7533" s="2">
        <f>H7532+$H$2*(Table1[[#This Row],[debug'[0']]]-H7532)</f>
        <v>6.393945033032514</v>
      </c>
    </row>
    <row r="7534" spans="1:8" x14ac:dyDescent="0.25">
      <c r="A7534">
        <v>15056</v>
      </c>
      <c r="B7534">
        <v>4</v>
      </c>
      <c r="C7534">
        <v>19</v>
      </c>
      <c r="D7534">
        <v>4</v>
      </c>
      <c r="E7534">
        <v>6</v>
      </c>
      <c r="F7534">
        <v>25</v>
      </c>
      <c r="G7534">
        <v>-1</v>
      </c>
      <c r="H7534" s="2">
        <f>H7533+$H$2*(Table1[[#This Row],[debug'[0']]]-H7533)</f>
        <v>6.1683210291663322</v>
      </c>
    </row>
    <row r="7535" spans="1:8" x14ac:dyDescent="0.25">
      <c r="A7535">
        <v>15058</v>
      </c>
      <c r="B7535">
        <v>2</v>
      </c>
      <c r="C7535">
        <v>19</v>
      </c>
      <c r="D7535">
        <v>4</v>
      </c>
      <c r="E7535">
        <v>5</v>
      </c>
      <c r="F7535">
        <v>25</v>
      </c>
      <c r="G7535">
        <v>-1</v>
      </c>
      <c r="H7535" s="2">
        <f>H7534+$H$2*(Table1[[#This Row],[debug'[0']]]-H7534)</f>
        <v>5.775466027475348</v>
      </c>
    </row>
    <row r="7536" spans="1:8" x14ac:dyDescent="0.25">
      <c r="A7536">
        <v>15060</v>
      </c>
      <c r="B7536">
        <v>1</v>
      </c>
      <c r="C7536">
        <v>19</v>
      </c>
      <c r="D7536">
        <v>3</v>
      </c>
      <c r="E7536">
        <v>5</v>
      </c>
      <c r="F7536">
        <v>25</v>
      </c>
      <c r="G7536">
        <v>-1</v>
      </c>
      <c r="H7536" s="2">
        <f>H7535+$H$2*(Table1[[#This Row],[debug'[0']]]-H7535)</f>
        <v>5.3253889577938223</v>
      </c>
    </row>
    <row r="7537" spans="1:8" x14ac:dyDescent="0.25">
      <c r="A7537">
        <v>15062</v>
      </c>
      <c r="B7537">
        <v>3</v>
      </c>
      <c r="C7537">
        <v>19</v>
      </c>
      <c r="D7537">
        <v>0</v>
      </c>
      <c r="E7537">
        <v>5</v>
      </c>
      <c r="F7537">
        <v>25</v>
      </c>
      <c r="G7537">
        <v>-1</v>
      </c>
      <c r="H7537" s="2">
        <f>H7536+$H$2*(Table1[[#This Row],[debug'[0']]]-H7536)</f>
        <v>5.1062262117975052</v>
      </c>
    </row>
    <row r="7538" spans="1:8" x14ac:dyDescent="0.25">
      <c r="A7538">
        <v>15064</v>
      </c>
      <c r="B7538">
        <v>2</v>
      </c>
      <c r="C7538">
        <v>20</v>
      </c>
      <c r="D7538">
        <v>-1</v>
      </c>
      <c r="E7538">
        <v>6</v>
      </c>
      <c r="F7538">
        <v>25</v>
      </c>
      <c r="G7538">
        <v>-1</v>
      </c>
      <c r="H7538" s="2">
        <f>H7537+$H$2*(Table1[[#This Row],[debug'[0']]]-H7537)</f>
        <v>4.8134712883763724</v>
      </c>
    </row>
    <row r="7539" spans="1:8" x14ac:dyDescent="0.25">
      <c r="A7539">
        <v>15066</v>
      </c>
      <c r="B7539">
        <v>2</v>
      </c>
      <c r="C7539">
        <v>21</v>
      </c>
      <c r="D7539">
        <v>-2</v>
      </c>
      <c r="E7539">
        <v>5</v>
      </c>
      <c r="F7539">
        <v>25</v>
      </c>
      <c r="G7539">
        <v>-1</v>
      </c>
      <c r="H7539" s="2">
        <f>H7538+$H$2*(Table1[[#This Row],[debug'[0']]]-H7538)</f>
        <v>4.5483078664569021</v>
      </c>
    </row>
    <row r="7540" spans="1:8" x14ac:dyDescent="0.25">
      <c r="A7540">
        <v>15068</v>
      </c>
      <c r="B7540">
        <v>3</v>
      </c>
      <c r="C7540">
        <v>22</v>
      </c>
      <c r="D7540">
        <v>-3</v>
      </c>
      <c r="E7540">
        <v>6</v>
      </c>
      <c r="F7540">
        <v>25</v>
      </c>
      <c r="G7540">
        <v>-1</v>
      </c>
      <c r="H7540" s="2">
        <f>H7539+$H$2*(Table1[[#This Row],[debug'[0']]]-H7539)</f>
        <v>4.4023832878942137</v>
      </c>
    </row>
    <row r="7541" spans="1:8" x14ac:dyDescent="0.25">
      <c r="A7541">
        <v>15070</v>
      </c>
      <c r="B7541">
        <v>2</v>
      </c>
      <c r="C7541">
        <v>24</v>
      </c>
      <c r="D7541">
        <v>-6</v>
      </c>
      <c r="E7541">
        <v>5</v>
      </c>
      <c r="F7541">
        <v>25</v>
      </c>
      <c r="G7541">
        <v>-1</v>
      </c>
      <c r="H7541" s="2">
        <f>H7540+$H$2*(Table1[[#This Row],[debug'[0']]]-H7540)</f>
        <v>4.1759639972435529</v>
      </c>
    </row>
    <row r="7542" spans="1:8" x14ac:dyDescent="0.25">
      <c r="A7542">
        <v>15072</v>
      </c>
      <c r="B7542">
        <v>3</v>
      </c>
      <c r="C7542">
        <v>25</v>
      </c>
      <c r="D7542">
        <v>-7</v>
      </c>
      <c r="E7542">
        <v>5</v>
      </c>
      <c r="F7542">
        <v>25</v>
      </c>
      <c r="G7542">
        <v>-1</v>
      </c>
      <c r="H7542" s="2">
        <f>H7541+$H$2*(Table1[[#This Row],[debug'[0']]]-H7541)</f>
        <v>4.0651320016047601</v>
      </c>
    </row>
    <row r="7543" spans="1:8" x14ac:dyDescent="0.25">
      <c r="A7543">
        <v>15074</v>
      </c>
      <c r="B7543">
        <v>4</v>
      </c>
      <c r="C7543">
        <v>28</v>
      </c>
      <c r="D7543">
        <v>-8</v>
      </c>
      <c r="E7543">
        <v>5</v>
      </c>
      <c r="F7543">
        <v>25</v>
      </c>
      <c r="G7543">
        <v>-1</v>
      </c>
      <c r="H7543" s="2">
        <f>H7542+$H$2*(Table1[[#This Row],[debug'[0']]]-H7542)</f>
        <v>4.0589934550721063</v>
      </c>
    </row>
    <row r="7544" spans="1:8" x14ac:dyDescent="0.25">
      <c r="A7544">
        <v>15076</v>
      </c>
      <c r="B7544">
        <v>6</v>
      </c>
      <c r="C7544">
        <v>30</v>
      </c>
      <c r="D7544">
        <v>-8</v>
      </c>
      <c r="E7544">
        <v>5</v>
      </c>
      <c r="F7544">
        <v>25</v>
      </c>
      <c r="G7544">
        <v>-1</v>
      </c>
      <c r="H7544" s="2">
        <f>H7543+$H$2*(Table1[[#This Row],[debug'[0']]]-H7543)</f>
        <v>4.2419290121355617</v>
      </c>
    </row>
    <row r="7545" spans="1:8" x14ac:dyDescent="0.25">
      <c r="A7545">
        <v>15078</v>
      </c>
      <c r="B7545">
        <v>6</v>
      </c>
      <c r="C7545">
        <v>31</v>
      </c>
      <c r="D7545">
        <v>-8</v>
      </c>
      <c r="E7545">
        <v>5</v>
      </c>
      <c r="F7545">
        <v>25</v>
      </c>
      <c r="G7545">
        <v>-1</v>
      </c>
      <c r="H7545" s="2">
        <f>H7544+$H$2*(Table1[[#This Row],[debug'[0']]]-H7544)</f>
        <v>4.4076232991344897</v>
      </c>
    </row>
    <row r="7546" spans="1:8" x14ac:dyDescent="0.25">
      <c r="A7546">
        <v>15080</v>
      </c>
      <c r="B7546">
        <v>8</v>
      </c>
      <c r="C7546">
        <v>32</v>
      </c>
      <c r="D7546">
        <v>-6</v>
      </c>
      <c r="E7546">
        <v>5</v>
      </c>
      <c r="F7546">
        <v>25</v>
      </c>
      <c r="G7546">
        <v>-1</v>
      </c>
      <c r="H7546" s="2">
        <f>H7545+$H$2*(Table1[[#This Row],[debug'[0']]]-H7545)</f>
        <v>4.7461968267054768</v>
      </c>
    </row>
    <row r="7547" spans="1:8" x14ac:dyDescent="0.25">
      <c r="A7547">
        <v>15082</v>
      </c>
      <c r="B7547">
        <v>8</v>
      </c>
      <c r="C7547">
        <v>32</v>
      </c>
      <c r="D7547">
        <v>-5</v>
      </c>
      <c r="E7547">
        <v>5</v>
      </c>
      <c r="F7547">
        <v>25</v>
      </c>
      <c r="G7547">
        <v>-1</v>
      </c>
      <c r="H7547" s="2">
        <f>H7546+$H$2*(Table1[[#This Row],[debug'[0']]]-H7546)</f>
        <v>5.0528605510689539</v>
      </c>
    </row>
    <row r="7548" spans="1:8" x14ac:dyDescent="0.25">
      <c r="A7548">
        <v>15084</v>
      </c>
      <c r="B7548">
        <v>8</v>
      </c>
      <c r="C7548">
        <v>32</v>
      </c>
      <c r="D7548">
        <v>-3</v>
      </c>
      <c r="E7548">
        <v>5</v>
      </c>
      <c r="F7548">
        <v>25</v>
      </c>
      <c r="G7548">
        <v>-1</v>
      </c>
      <c r="H7548" s="2">
        <f>H7547+$H$2*(Table1[[#This Row],[debug'[0']]]-H7547)</f>
        <v>5.3306219003249469</v>
      </c>
    </row>
    <row r="7549" spans="1:8" x14ac:dyDescent="0.25">
      <c r="A7549">
        <v>15086</v>
      </c>
      <c r="B7549">
        <v>8</v>
      </c>
      <c r="C7549">
        <v>32</v>
      </c>
      <c r="D7549">
        <v>-1</v>
      </c>
      <c r="E7549">
        <v>5</v>
      </c>
      <c r="F7549">
        <v>25</v>
      </c>
      <c r="G7549">
        <v>-1</v>
      </c>
      <c r="H7549" s="2">
        <f>H7548+$H$2*(Table1[[#This Row],[debug'[0']]]-H7548)</f>
        <v>5.5822048591527258</v>
      </c>
    </row>
    <row r="7550" spans="1:8" x14ac:dyDescent="0.25">
      <c r="A7550">
        <v>15088</v>
      </c>
      <c r="B7550">
        <v>7</v>
      </c>
      <c r="C7550">
        <v>30</v>
      </c>
      <c r="D7550">
        <v>0</v>
      </c>
      <c r="E7550">
        <v>5</v>
      </c>
      <c r="F7550">
        <v>25</v>
      </c>
      <c r="G7550">
        <v>-1</v>
      </c>
      <c r="H7550" s="2">
        <f>H7549+$H$2*(Table1[[#This Row],[debug'[0']]]-H7549)</f>
        <v>5.7158289031161589</v>
      </c>
    </row>
    <row r="7551" spans="1:8" x14ac:dyDescent="0.25">
      <c r="A7551">
        <v>15090</v>
      </c>
      <c r="B7551">
        <v>7</v>
      </c>
      <c r="C7551">
        <v>29</v>
      </c>
      <c r="D7551">
        <v>1</v>
      </c>
      <c r="E7551">
        <v>5</v>
      </c>
      <c r="F7551">
        <v>25</v>
      </c>
      <c r="G7551">
        <v>-1</v>
      </c>
      <c r="H7551" s="2">
        <f>H7550+$H$2*(Table1[[#This Row],[debug'[0']]]-H7550)</f>
        <v>5.8368591776338379</v>
      </c>
    </row>
    <row r="7552" spans="1:8" x14ac:dyDescent="0.25">
      <c r="A7552">
        <v>15092</v>
      </c>
      <c r="B7552">
        <v>8</v>
      </c>
      <c r="C7552">
        <v>26</v>
      </c>
      <c r="D7552">
        <v>2</v>
      </c>
      <c r="E7552">
        <v>5</v>
      </c>
      <c r="F7552">
        <v>25</v>
      </c>
      <c r="G7552">
        <v>-1</v>
      </c>
      <c r="H7552" s="2">
        <f>H7551+$H$2*(Table1[[#This Row],[debug'[0']]]-H7551)</f>
        <v>6.0407303971206092</v>
      </c>
    </row>
    <row r="7553" spans="1:8" x14ac:dyDescent="0.25">
      <c r="A7553">
        <v>15094</v>
      </c>
      <c r="B7553">
        <v>7</v>
      </c>
      <c r="C7553">
        <v>22</v>
      </c>
      <c r="D7553">
        <v>6</v>
      </c>
      <c r="E7553">
        <v>5</v>
      </c>
      <c r="F7553">
        <v>25</v>
      </c>
      <c r="G7553">
        <v>-1</v>
      </c>
      <c r="H7553" s="2">
        <f>H7552+$H$2*(Table1[[#This Row],[debug'[0']]]-H7552)</f>
        <v>6.1311394272371462</v>
      </c>
    </row>
    <row r="7554" spans="1:8" x14ac:dyDescent="0.25">
      <c r="A7554">
        <v>15096</v>
      </c>
      <c r="B7554">
        <v>7</v>
      </c>
      <c r="C7554">
        <v>20</v>
      </c>
      <c r="D7554">
        <v>6</v>
      </c>
      <c r="E7554">
        <v>5</v>
      </c>
      <c r="F7554">
        <v>25</v>
      </c>
      <c r="G7554">
        <v>-1</v>
      </c>
      <c r="H7554" s="2">
        <f>H7553+$H$2*(Table1[[#This Row],[debug'[0']]]-H7553)</f>
        <v>6.2130276070087138</v>
      </c>
    </row>
    <row r="7555" spans="1:8" x14ac:dyDescent="0.25">
      <c r="A7555">
        <v>15098</v>
      </c>
      <c r="B7555">
        <v>7</v>
      </c>
      <c r="C7555">
        <v>19</v>
      </c>
      <c r="D7555">
        <v>6</v>
      </c>
      <c r="E7555">
        <v>5</v>
      </c>
      <c r="F7555">
        <v>25</v>
      </c>
      <c r="G7555">
        <v>-1</v>
      </c>
      <c r="H7555" s="2">
        <f>H7554+$H$2*(Table1[[#This Row],[debug'[0']]]-H7554)</f>
        <v>6.2871980076606961</v>
      </c>
    </row>
    <row r="7556" spans="1:8" x14ac:dyDescent="0.25">
      <c r="A7556">
        <v>15100</v>
      </c>
      <c r="B7556">
        <v>6</v>
      </c>
      <c r="C7556">
        <v>18</v>
      </c>
      <c r="D7556">
        <v>5</v>
      </c>
      <c r="E7556">
        <v>5</v>
      </c>
      <c r="F7556">
        <v>25</v>
      </c>
      <c r="G7556">
        <v>-1</v>
      </c>
      <c r="H7556" s="2">
        <f>H7555+$H$2*(Table1[[#This Row],[debug'[0']]]-H7555)</f>
        <v>6.2601302331309219</v>
      </c>
    </row>
    <row r="7557" spans="1:8" x14ac:dyDescent="0.25">
      <c r="A7557">
        <v>15102</v>
      </c>
      <c r="B7557">
        <v>4</v>
      </c>
      <c r="C7557">
        <v>18</v>
      </c>
      <c r="D7557">
        <v>4</v>
      </c>
      <c r="E7557">
        <v>5</v>
      </c>
      <c r="F7557">
        <v>25</v>
      </c>
      <c r="G7557">
        <v>-1</v>
      </c>
      <c r="H7557" s="2">
        <f>H7556+$H$2*(Table1[[#This Row],[debug'[0']]]-H7556)</f>
        <v>6.0471179770341132</v>
      </c>
    </row>
    <row r="7558" spans="1:8" x14ac:dyDescent="0.25">
      <c r="A7558">
        <v>15104</v>
      </c>
      <c r="B7558">
        <v>4</v>
      </c>
      <c r="C7558">
        <v>18</v>
      </c>
      <c r="D7558">
        <v>3</v>
      </c>
      <c r="E7558">
        <v>5</v>
      </c>
      <c r="F7558">
        <v>25</v>
      </c>
      <c r="G7558">
        <v>-1</v>
      </c>
      <c r="H7558" s="2">
        <f>H7557+$H$2*(Table1[[#This Row],[debug'[0']]]-H7557)</f>
        <v>5.8541816531036543</v>
      </c>
    </row>
    <row r="7559" spans="1:8" x14ac:dyDescent="0.25">
      <c r="A7559">
        <v>15106</v>
      </c>
      <c r="B7559">
        <v>5</v>
      </c>
      <c r="C7559">
        <v>18</v>
      </c>
      <c r="D7559">
        <v>3</v>
      </c>
      <c r="E7559">
        <v>5</v>
      </c>
      <c r="F7559">
        <v>25</v>
      </c>
      <c r="G7559">
        <v>-1</v>
      </c>
      <c r="H7559" s="2">
        <f>H7558+$H$2*(Table1[[#This Row],[debug'[0']]]-H7558)</f>
        <v>5.7736769289170056</v>
      </c>
    </row>
    <row r="7560" spans="1:8" x14ac:dyDescent="0.25">
      <c r="A7560">
        <v>15108</v>
      </c>
      <c r="B7560">
        <v>2</v>
      </c>
      <c r="C7560">
        <v>19</v>
      </c>
      <c r="D7560">
        <v>2</v>
      </c>
      <c r="E7560">
        <v>5</v>
      </c>
      <c r="F7560">
        <v>25</v>
      </c>
      <c r="G7560">
        <v>-1</v>
      </c>
      <c r="H7560" s="2">
        <f>H7559+$H$2*(Table1[[#This Row],[debug'[0']]]-H7559)</f>
        <v>5.4180162574097972</v>
      </c>
    </row>
    <row r="7561" spans="1:8" x14ac:dyDescent="0.25">
      <c r="A7561">
        <v>15110</v>
      </c>
      <c r="B7561">
        <v>3</v>
      </c>
      <c r="C7561">
        <v>20</v>
      </c>
      <c r="D7561">
        <v>0</v>
      </c>
      <c r="E7561">
        <v>5</v>
      </c>
      <c r="F7561">
        <v>25</v>
      </c>
      <c r="G7561">
        <v>-1</v>
      </c>
      <c r="H7561" s="2">
        <f>H7560+$H$2*(Table1[[#This Row],[debug'[0']]]-H7560)</f>
        <v>5.1901235940936177</v>
      </c>
    </row>
    <row r="7562" spans="1:8" x14ac:dyDescent="0.25">
      <c r="A7562">
        <v>15112</v>
      </c>
      <c r="B7562">
        <v>2</v>
      </c>
      <c r="C7562">
        <v>22</v>
      </c>
      <c r="D7562">
        <v>-3</v>
      </c>
      <c r="E7562">
        <v>5</v>
      </c>
      <c r="F7562">
        <v>25</v>
      </c>
      <c r="G7562">
        <v>-1</v>
      </c>
      <c r="H7562" s="2">
        <f>H7561+$H$2*(Table1[[#This Row],[debug'[0']]]-H7561)</f>
        <v>4.8894615286761782</v>
      </c>
    </row>
    <row r="7563" spans="1:8" x14ac:dyDescent="0.25">
      <c r="A7563">
        <v>15114</v>
      </c>
      <c r="B7563">
        <v>4</v>
      </c>
      <c r="C7563">
        <v>23</v>
      </c>
      <c r="D7563">
        <v>-5</v>
      </c>
      <c r="E7563">
        <v>5</v>
      </c>
      <c r="F7563">
        <v>25</v>
      </c>
      <c r="G7563">
        <v>-1</v>
      </c>
      <c r="H7563" s="2">
        <f>H7562+$H$2*(Table1[[#This Row],[debug'[0']]]-H7562)</f>
        <v>4.8056317545519835</v>
      </c>
    </row>
    <row r="7564" spans="1:8" x14ac:dyDescent="0.25">
      <c r="A7564">
        <v>15116</v>
      </c>
      <c r="B7564">
        <v>3</v>
      </c>
      <c r="C7564">
        <v>26</v>
      </c>
      <c r="D7564">
        <v>-6</v>
      </c>
      <c r="E7564">
        <v>5</v>
      </c>
      <c r="F7564">
        <v>25</v>
      </c>
      <c r="G7564">
        <v>-1</v>
      </c>
      <c r="H7564" s="2">
        <f>H7563+$H$2*(Table1[[#This Row],[debug'[0']]]-H7563)</f>
        <v>4.6354549708963146</v>
      </c>
    </row>
    <row r="7565" spans="1:8" x14ac:dyDescent="0.25">
      <c r="A7565">
        <v>15118</v>
      </c>
      <c r="B7565">
        <v>4</v>
      </c>
      <c r="C7565">
        <v>27</v>
      </c>
      <c r="D7565">
        <v>-7</v>
      </c>
      <c r="E7565">
        <v>5</v>
      </c>
      <c r="F7565">
        <v>25</v>
      </c>
      <c r="G7565">
        <v>-1</v>
      </c>
      <c r="H7565" s="2">
        <f>H7564+$H$2*(Table1[[#This Row],[debug'[0']]]-H7564)</f>
        <v>4.575564750848665</v>
      </c>
    </row>
    <row r="7566" spans="1:8" x14ac:dyDescent="0.25">
      <c r="A7566">
        <v>15120</v>
      </c>
      <c r="B7566">
        <v>3</v>
      </c>
      <c r="C7566">
        <v>29</v>
      </c>
      <c r="D7566">
        <v>-7</v>
      </c>
      <c r="E7566">
        <v>5</v>
      </c>
      <c r="F7566">
        <v>25</v>
      </c>
      <c r="G7566">
        <v>-1</v>
      </c>
      <c r="H7566" s="2">
        <f>H7565+$H$2*(Table1[[#This Row],[debug'[0']]]-H7565)</f>
        <v>4.4270712714530287</v>
      </c>
    </row>
    <row r="7567" spans="1:8" x14ac:dyDescent="0.25">
      <c r="A7567">
        <v>15122</v>
      </c>
      <c r="B7567">
        <v>4</v>
      </c>
      <c r="C7567">
        <v>31</v>
      </c>
      <c r="D7567">
        <v>-7</v>
      </c>
      <c r="E7567">
        <v>5</v>
      </c>
      <c r="F7567">
        <v>25</v>
      </c>
      <c r="G7567">
        <v>-1</v>
      </c>
      <c r="H7567" s="2">
        <f>H7566+$H$2*(Table1[[#This Row],[debug'[0']]]-H7566)</f>
        <v>4.3868207523843461</v>
      </c>
    </row>
    <row r="7568" spans="1:8" x14ac:dyDescent="0.25">
      <c r="A7568">
        <v>15124</v>
      </c>
      <c r="B7568">
        <v>6</v>
      </c>
      <c r="C7568">
        <v>33</v>
      </c>
      <c r="D7568">
        <v>-6</v>
      </c>
      <c r="E7568">
        <v>5</v>
      </c>
      <c r="F7568">
        <v>25</v>
      </c>
      <c r="G7568">
        <v>-1</v>
      </c>
      <c r="H7568" s="2">
        <f>H7567+$H$2*(Table1[[#This Row],[debug'[0']]]-H7567)</f>
        <v>4.5388593145813312</v>
      </c>
    </row>
    <row r="7569" spans="1:8" x14ac:dyDescent="0.25">
      <c r="A7569">
        <v>15126</v>
      </c>
      <c r="B7569">
        <v>7</v>
      </c>
      <c r="C7569">
        <v>32</v>
      </c>
      <c r="D7569">
        <v>-5</v>
      </c>
      <c r="E7569">
        <v>5</v>
      </c>
      <c r="F7569">
        <v>25</v>
      </c>
      <c r="G7569">
        <v>-1</v>
      </c>
      <c r="H7569" s="2">
        <f>H7568+$H$2*(Table1[[#This Row],[debug'[0']]]-H7568)</f>
        <v>4.7708163594841979</v>
      </c>
    </row>
    <row r="7570" spans="1:8" x14ac:dyDescent="0.25">
      <c r="A7570">
        <v>15128</v>
      </c>
      <c r="B7570">
        <v>7</v>
      </c>
      <c r="C7570">
        <v>33</v>
      </c>
      <c r="D7570">
        <v>-3</v>
      </c>
      <c r="E7570">
        <v>5</v>
      </c>
      <c r="F7570">
        <v>25</v>
      </c>
      <c r="G7570">
        <v>-1</v>
      </c>
      <c r="H7570" s="2">
        <f>H7569+$H$2*(Table1[[#This Row],[debug'[0']]]-H7569)</f>
        <v>4.9809119679406075</v>
      </c>
    </row>
    <row r="7571" spans="1:8" x14ac:dyDescent="0.25">
      <c r="A7571">
        <v>15130</v>
      </c>
      <c r="B7571">
        <v>9</v>
      </c>
      <c r="C7571">
        <v>30</v>
      </c>
      <c r="D7571">
        <v>0</v>
      </c>
      <c r="E7571">
        <v>5</v>
      </c>
      <c r="F7571">
        <v>25</v>
      </c>
      <c r="G7571">
        <v>-1</v>
      </c>
      <c r="H7571" s="2">
        <f>H7570+$H$2*(Table1[[#This Row],[debug'[0']]]-H7570)</f>
        <v>5.3597020910100612</v>
      </c>
    </row>
    <row r="7572" spans="1:8" x14ac:dyDescent="0.25">
      <c r="A7572">
        <v>15132</v>
      </c>
      <c r="B7572">
        <v>8</v>
      </c>
      <c r="C7572">
        <v>28</v>
      </c>
      <c r="D7572">
        <v>1</v>
      </c>
      <c r="E7572">
        <v>5</v>
      </c>
      <c r="F7572">
        <v>25</v>
      </c>
      <c r="G7572">
        <v>-1</v>
      </c>
      <c r="H7572" s="2">
        <f>H7571+$H$2*(Table1[[#This Row],[debug'[0']]]-H7571)</f>
        <v>5.6085443064352001</v>
      </c>
    </row>
    <row r="7573" spans="1:8" x14ac:dyDescent="0.25">
      <c r="A7573">
        <v>15134</v>
      </c>
      <c r="B7573">
        <v>8</v>
      </c>
      <c r="C7573">
        <v>27</v>
      </c>
      <c r="D7573">
        <v>2</v>
      </c>
      <c r="E7573">
        <v>5</v>
      </c>
      <c r="F7573">
        <v>25</v>
      </c>
      <c r="G7573">
        <v>-1</v>
      </c>
      <c r="H7573" s="2">
        <f>H7572+$H$2*(Table1[[#This Row],[debug'[0']]]-H7572)</f>
        <v>5.8339336955838599</v>
      </c>
    </row>
    <row r="7574" spans="1:8" x14ac:dyDescent="0.25">
      <c r="A7574">
        <v>15136</v>
      </c>
      <c r="B7574">
        <v>7</v>
      </c>
      <c r="C7574">
        <v>25</v>
      </c>
      <c r="D7574">
        <v>4</v>
      </c>
      <c r="E7574">
        <v>5</v>
      </c>
      <c r="F7574">
        <v>25</v>
      </c>
      <c r="G7574">
        <v>-1</v>
      </c>
      <c r="H7574" s="2">
        <f>H7573+$H$2*(Table1[[#This Row],[debug'[0']]]-H7573)</f>
        <v>5.9438328556504301</v>
      </c>
    </row>
    <row r="7575" spans="1:8" x14ac:dyDescent="0.25">
      <c r="A7575">
        <v>15138</v>
      </c>
      <c r="B7575">
        <v>6</v>
      </c>
      <c r="C7575">
        <v>21</v>
      </c>
      <c r="D7575">
        <v>4</v>
      </c>
      <c r="E7575">
        <v>5</v>
      </c>
      <c r="F7575">
        <v>25</v>
      </c>
      <c r="G7575">
        <v>-1</v>
      </c>
      <c r="H7575" s="2">
        <f>H7574+$H$2*(Table1[[#This Row],[debug'[0']]]-H7574)</f>
        <v>5.9491264842922815</v>
      </c>
    </row>
    <row r="7576" spans="1:8" x14ac:dyDescent="0.25">
      <c r="A7576">
        <v>15140</v>
      </c>
      <c r="B7576">
        <v>7</v>
      </c>
      <c r="C7576">
        <v>20</v>
      </c>
      <c r="D7576">
        <v>5</v>
      </c>
      <c r="E7576">
        <v>5</v>
      </c>
      <c r="F7576">
        <v>25</v>
      </c>
      <c r="G7576">
        <v>-1</v>
      </c>
      <c r="H7576" s="2">
        <f>H7575+$H$2*(Table1[[#This Row],[debug'[0']]]-H7575)</f>
        <v>6.048168979796265</v>
      </c>
    </row>
    <row r="7577" spans="1:8" x14ac:dyDescent="0.25">
      <c r="A7577">
        <v>15142</v>
      </c>
      <c r="B7577">
        <v>7</v>
      </c>
      <c r="C7577">
        <v>18</v>
      </c>
      <c r="D7577">
        <v>5</v>
      </c>
      <c r="E7577">
        <v>5</v>
      </c>
      <c r="F7577">
        <v>25</v>
      </c>
      <c r="G7577">
        <v>-1</v>
      </c>
      <c r="H7577" s="2">
        <f>H7576+$H$2*(Table1[[#This Row],[debug'[0']]]-H7576)</f>
        <v>6.1378769400121929</v>
      </c>
    </row>
    <row r="7578" spans="1:8" x14ac:dyDescent="0.25">
      <c r="A7578">
        <v>15144</v>
      </c>
      <c r="B7578">
        <v>7</v>
      </c>
      <c r="C7578">
        <v>17</v>
      </c>
      <c r="D7578">
        <v>5</v>
      </c>
      <c r="E7578">
        <v>5</v>
      </c>
      <c r="F7578">
        <v>24</v>
      </c>
      <c r="G7578">
        <v>-1</v>
      </c>
      <c r="H7578" s="2">
        <f>H7577+$H$2*(Table1[[#This Row],[debug'[0']]]-H7577)</f>
        <v>6.219130124164634</v>
      </c>
    </row>
    <row r="7579" spans="1:8" x14ac:dyDescent="0.25">
      <c r="A7579">
        <v>15146</v>
      </c>
      <c r="B7579">
        <v>7</v>
      </c>
      <c r="C7579">
        <v>17</v>
      </c>
      <c r="D7579">
        <v>4</v>
      </c>
      <c r="E7579">
        <v>5</v>
      </c>
      <c r="F7579">
        <v>24</v>
      </c>
      <c r="G7579">
        <v>-1</v>
      </c>
      <c r="H7579" s="2">
        <f>H7578+$H$2*(Table1[[#This Row],[debug'[0']]]-H7578)</f>
        <v>6.2927253761246531</v>
      </c>
    </row>
    <row r="7580" spans="1:8" x14ac:dyDescent="0.25">
      <c r="A7580">
        <v>15148</v>
      </c>
      <c r="B7580">
        <v>7</v>
      </c>
      <c r="C7580">
        <v>17</v>
      </c>
      <c r="D7580">
        <v>3</v>
      </c>
      <c r="E7580">
        <v>5</v>
      </c>
      <c r="F7580">
        <v>24</v>
      </c>
      <c r="G7580">
        <v>0</v>
      </c>
      <c r="H7580" s="2">
        <f>H7579+$H$2*(Table1[[#This Row],[debug'[0']]]-H7579)</f>
        <v>6.3593844389977709</v>
      </c>
    </row>
    <row r="7581" spans="1:8" x14ac:dyDescent="0.25">
      <c r="A7581">
        <v>15150</v>
      </c>
      <c r="B7581">
        <v>4</v>
      </c>
      <c r="C7581">
        <v>19</v>
      </c>
      <c r="D7581">
        <v>3</v>
      </c>
      <c r="E7581">
        <v>5</v>
      </c>
      <c r="F7581">
        <v>24</v>
      </c>
      <c r="G7581">
        <v>0</v>
      </c>
      <c r="H7581" s="2">
        <f>H7580+$H$2*(Table1[[#This Row],[debug'[0']]]-H7580)</f>
        <v>6.1370176943812869</v>
      </c>
    </row>
    <row r="7582" spans="1:8" x14ac:dyDescent="0.25">
      <c r="A7582">
        <v>15152</v>
      </c>
      <c r="B7582">
        <v>5</v>
      </c>
      <c r="C7582">
        <v>19</v>
      </c>
      <c r="D7582">
        <v>1</v>
      </c>
      <c r="E7582">
        <v>5</v>
      </c>
      <c r="F7582">
        <v>24</v>
      </c>
      <c r="G7582">
        <v>0</v>
      </c>
      <c r="H7582" s="2">
        <f>H7581+$H$2*(Table1[[#This Row],[debug'[0']]]-H7581)</f>
        <v>6.0298563013111908</v>
      </c>
    </row>
    <row r="7583" spans="1:8" x14ac:dyDescent="0.25">
      <c r="A7583">
        <v>15154</v>
      </c>
      <c r="B7583">
        <v>3</v>
      </c>
      <c r="C7583">
        <v>20</v>
      </c>
      <c r="D7583">
        <v>1</v>
      </c>
      <c r="E7583">
        <v>5</v>
      </c>
      <c r="F7583">
        <v>24</v>
      </c>
      <c r="G7583">
        <v>0</v>
      </c>
      <c r="H7583" s="2">
        <f>H7582+$H$2*(Table1[[#This Row],[debug'[0']]]-H7582)</f>
        <v>5.7442990723822316</v>
      </c>
    </row>
    <row r="7584" spans="1:8" x14ac:dyDescent="0.25">
      <c r="A7584">
        <v>15156</v>
      </c>
      <c r="B7584">
        <v>3</v>
      </c>
      <c r="C7584">
        <v>20</v>
      </c>
      <c r="D7584">
        <v>0</v>
      </c>
      <c r="E7584">
        <v>5</v>
      </c>
      <c r="F7584">
        <v>24</v>
      </c>
      <c r="G7584">
        <v>0</v>
      </c>
      <c r="H7584" s="2">
        <f>H7583+$H$2*(Table1[[#This Row],[debug'[0']]]-H7583)</f>
        <v>5.4856549782307527</v>
      </c>
    </row>
    <row r="7585" spans="1:8" x14ac:dyDescent="0.25">
      <c r="A7585">
        <v>15158</v>
      </c>
      <c r="B7585">
        <v>4</v>
      </c>
      <c r="C7585">
        <v>22</v>
      </c>
      <c r="D7585">
        <v>-2</v>
      </c>
      <c r="E7585">
        <v>5</v>
      </c>
      <c r="F7585">
        <v>24</v>
      </c>
      <c r="G7585">
        <v>0</v>
      </c>
      <c r="H7585" s="2">
        <f>H7584+$H$2*(Table1[[#This Row],[debug'[0']]]-H7584)</f>
        <v>5.3456352952693873</v>
      </c>
    </row>
    <row r="7586" spans="1:8" x14ac:dyDescent="0.25">
      <c r="A7586">
        <v>15160</v>
      </c>
      <c r="B7586">
        <v>3</v>
      </c>
      <c r="C7586">
        <v>24</v>
      </c>
      <c r="D7586">
        <v>-4</v>
      </c>
      <c r="E7586">
        <v>5</v>
      </c>
      <c r="F7586">
        <v>24</v>
      </c>
      <c r="G7586">
        <v>0</v>
      </c>
      <c r="H7586" s="2">
        <f>H7585+$H$2*(Table1[[#This Row],[debug'[0']]]-H7585)</f>
        <v>5.1245643769208105</v>
      </c>
    </row>
    <row r="7587" spans="1:8" x14ac:dyDescent="0.25">
      <c r="A7587">
        <v>15162</v>
      </c>
      <c r="B7587">
        <v>3</v>
      </c>
      <c r="C7587">
        <v>26</v>
      </c>
      <c r="D7587">
        <v>-6</v>
      </c>
      <c r="E7587">
        <v>5</v>
      </c>
      <c r="F7587">
        <v>24</v>
      </c>
      <c r="G7587">
        <v>0</v>
      </c>
      <c r="H7587" s="2">
        <f>H7586+$H$2*(Table1[[#This Row],[debug'[0']]]-H7586)</f>
        <v>4.9243289017624203</v>
      </c>
    </row>
    <row r="7588" spans="1:8" x14ac:dyDescent="0.25">
      <c r="A7588">
        <v>15164</v>
      </c>
      <c r="B7588">
        <v>4</v>
      </c>
      <c r="C7588">
        <v>27</v>
      </c>
      <c r="D7588">
        <v>-6</v>
      </c>
      <c r="E7588">
        <v>5</v>
      </c>
      <c r="F7588">
        <v>24</v>
      </c>
      <c r="G7588">
        <v>0</v>
      </c>
      <c r="H7588" s="2">
        <f>H7587+$H$2*(Table1[[#This Row],[debug'[0']]]-H7587)</f>
        <v>4.8372129551440937</v>
      </c>
    </row>
    <row r="7589" spans="1:8" x14ac:dyDescent="0.25">
      <c r="A7589">
        <v>15166</v>
      </c>
      <c r="B7589">
        <v>3</v>
      </c>
      <c r="C7589">
        <v>29</v>
      </c>
      <c r="D7589">
        <v>-6</v>
      </c>
      <c r="E7589">
        <v>5</v>
      </c>
      <c r="F7589">
        <v>24</v>
      </c>
      <c r="G7589">
        <v>0</v>
      </c>
      <c r="H7589" s="2">
        <f>H7588+$H$2*(Table1[[#This Row],[debug'[0']]]-H7588)</f>
        <v>4.6640597134552735</v>
      </c>
    </row>
    <row r="7590" spans="1:8" x14ac:dyDescent="0.25">
      <c r="A7590">
        <v>15168</v>
      </c>
      <c r="B7590">
        <v>5</v>
      </c>
      <c r="C7590">
        <v>31</v>
      </c>
      <c r="D7590">
        <v>-4</v>
      </c>
      <c r="E7590">
        <v>5</v>
      </c>
      <c r="F7590">
        <v>24</v>
      </c>
      <c r="G7590">
        <v>0</v>
      </c>
      <c r="H7590" s="2">
        <f>H7589+$H$2*(Table1[[#This Row],[debug'[0']]]-H7589)</f>
        <v>4.6957213395428861</v>
      </c>
    </row>
    <row r="7591" spans="1:8" x14ac:dyDescent="0.25">
      <c r="A7591">
        <v>15170</v>
      </c>
      <c r="B7591">
        <v>5</v>
      </c>
      <c r="C7591">
        <v>32</v>
      </c>
      <c r="D7591">
        <v>-4</v>
      </c>
      <c r="E7591">
        <v>5</v>
      </c>
      <c r="F7591">
        <v>24</v>
      </c>
      <c r="G7591">
        <v>0</v>
      </c>
      <c r="H7591" s="2">
        <f>H7590+$H$2*(Table1[[#This Row],[debug'[0']]]-H7590)</f>
        <v>4.7243989276729721</v>
      </c>
    </row>
    <row r="7592" spans="1:8" x14ac:dyDescent="0.25">
      <c r="A7592">
        <v>15172</v>
      </c>
      <c r="B7592">
        <v>6</v>
      </c>
      <c r="C7592">
        <v>32</v>
      </c>
      <c r="D7592">
        <v>-5</v>
      </c>
      <c r="E7592">
        <v>5</v>
      </c>
      <c r="F7592">
        <v>24</v>
      </c>
      <c r="G7592">
        <v>0</v>
      </c>
      <c r="H7592" s="2">
        <f>H7591+$H$2*(Table1[[#This Row],[debug'[0']]]-H7591)</f>
        <v>4.8446214964049874</v>
      </c>
    </row>
    <row r="7593" spans="1:8" x14ac:dyDescent="0.25">
      <c r="A7593">
        <v>15174</v>
      </c>
      <c r="B7593">
        <v>7</v>
      </c>
      <c r="C7593">
        <v>30</v>
      </c>
      <c r="D7593">
        <v>-3</v>
      </c>
      <c r="E7593">
        <v>6</v>
      </c>
      <c r="F7593">
        <v>24</v>
      </c>
      <c r="G7593">
        <v>0</v>
      </c>
      <c r="H7593" s="2">
        <f>H7592+$H$2*(Table1[[#This Row],[debug'[0']]]-H7592)</f>
        <v>5.0477611345829709</v>
      </c>
    </row>
    <row r="7594" spans="1:8" x14ac:dyDescent="0.25">
      <c r="A7594">
        <v>15176</v>
      </c>
      <c r="B7594">
        <v>8</v>
      </c>
      <c r="C7594">
        <v>28</v>
      </c>
      <c r="D7594">
        <v>-1</v>
      </c>
      <c r="E7594">
        <v>6</v>
      </c>
      <c r="F7594">
        <v>24</v>
      </c>
      <c r="G7594">
        <v>0</v>
      </c>
      <c r="H7594" s="2">
        <f>H7593+$H$2*(Table1[[#This Row],[debug'[0']]]-H7593)</f>
        <v>5.3260030925200628</v>
      </c>
    </row>
    <row r="7595" spans="1:8" x14ac:dyDescent="0.25">
      <c r="A7595">
        <v>15178</v>
      </c>
      <c r="B7595">
        <v>8</v>
      </c>
      <c r="C7595">
        <v>27</v>
      </c>
      <c r="D7595">
        <v>1</v>
      </c>
      <c r="E7595">
        <v>6</v>
      </c>
      <c r="F7595">
        <v>24</v>
      </c>
      <c r="G7595">
        <v>0</v>
      </c>
      <c r="H7595" s="2">
        <f>H7594+$H$2*(Table1[[#This Row],[debug'[0']]]-H7594)</f>
        <v>5.5780213637278866</v>
      </c>
    </row>
    <row r="7596" spans="1:8" x14ac:dyDescent="0.25">
      <c r="A7596">
        <v>15180</v>
      </c>
      <c r="B7596">
        <v>8</v>
      </c>
      <c r="C7596">
        <v>25</v>
      </c>
      <c r="D7596">
        <v>1</v>
      </c>
      <c r="E7596">
        <v>5</v>
      </c>
      <c r="F7596">
        <v>24</v>
      </c>
      <c r="G7596">
        <v>0</v>
      </c>
      <c r="H7596" s="2">
        <f>H7595+$H$2*(Table1[[#This Row],[debug'[0']]]-H7595)</f>
        <v>5.8062874724538034</v>
      </c>
    </row>
    <row r="7597" spans="1:8" x14ac:dyDescent="0.25">
      <c r="A7597">
        <v>15182</v>
      </c>
      <c r="B7597">
        <v>9</v>
      </c>
      <c r="C7597">
        <v>24</v>
      </c>
      <c r="D7597">
        <v>2</v>
      </c>
      <c r="E7597">
        <v>6</v>
      </c>
      <c r="F7597">
        <v>24</v>
      </c>
      <c r="G7597">
        <v>0</v>
      </c>
      <c r="H7597" s="2">
        <f>H7596+$H$2*(Table1[[#This Row],[debug'[0']]]-H7596)</f>
        <v>6.1072877868803079</v>
      </c>
    </row>
    <row r="7598" spans="1:8" x14ac:dyDescent="0.25">
      <c r="A7598">
        <v>15184</v>
      </c>
      <c r="B7598">
        <v>7</v>
      </c>
      <c r="C7598">
        <v>23</v>
      </c>
      <c r="D7598">
        <v>2</v>
      </c>
      <c r="E7598">
        <v>5</v>
      </c>
      <c r="F7598">
        <v>24</v>
      </c>
      <c r="G7598">
        <v>0</v>
      </c>
      <c r="H7598" s="2">
        <f>H7597+$H$2*(Table1[[#This Row],[debug'[0']]]-H7597)</f>
        <v>6.1914239307955095</v>
      </c>
    </row>
    <row r="7599" spans="1:8" x14ac:dyDescent="0.25">
      <c r="A7599">
        <v>15186</v>
      </c>
      <c r="B7599">
        <v>8</v>
      </c>
      <c r="C7599">
        <v>20</v>
      </c>
      <c r="D7599">
        <v>3</v>
      </c>
      <c r="E7599">
        <v>6</v>
      </c>
      <c r="F7599">
        <v>24</v>
      </c>
      <c r="G7599">
        <v>0</v>
      </c>
      <c r="H7599" s="2">
        <f>H7598+$H$2*(Table1[[#This Row],[debug'[0']]]-H7598)</f>
        <v>6.3618782095696433</v>
      </c>
    </row>
    <row r="7600" spans="1:8" x14ac:dyDescent="0.25">
      <c r="A7600">
        <v>15188</v>
      </c>
      <c r="B7600">
        <v>6</v>
      </c>
      <c r="C7600">
        <v>19</v>
      </c>
      <c r="D7600">
        <v>3</v>
      </c>
      <c r="E7600">
        <v>5</v>
      </c>
      <c r="F7600">
        <v>24</v>
      </c>
      <c r="G7600">
        <v>0</v>
      </c>
      <c r="H7600" s="2">
        <f>H7599+$H$2*(Table1[[#This Row],[debug'[0']]]-H7599)</f>
        <v>6.3277719918292972</v>
      </c>
    </row>
    <row r="7601" spans="1:8" x14ac:dyDescent="0.25">
      <c r="A7601">
        <v>15190</v>
      </c>
      <c r="B7601">
        <v>6</v>
      </c>
      <c r="C7601">
        <v>19</v>
      </c>
      <c r="D7601">
        <v>2</v>
      </c>
      <c r="E7601">
        <v>6</v>
      </c>
      <c r="F7601">
        <v>24</v>
      </c>
      <c r="G7601">
        <v>0</v>
      </c>
      <c r="H7601" s="2">
        <f>H7600+$H$2*(Table1[[#This Row],[debug'[0']]]-H7600)</f>
        <v>6.2968802093817944</v>
      </c>
    </row>
    <row r="7602" spans="1:8" x14ac:dyDescent="0.25">
      <c r="A7602">
        <v>15192</v>
      </c>
      <c r="B7602">
        <v>7</v>
      </c>
      <c r="C7602">
        <v>18</v>
      </c>
      <c r="D7602">
        <v>2</v>
      </c>
      <c r="E7602">
        <v>6</v>
      </c>
      <c r="F7602">
        <v>24</v>
      </c>
      <c r="G7602">
        <v>0</v>
      </c>
      <c r="H7602" s="2">
        <f>H7601+$H$2*(Table1[[#This Row],[debug'[0']]]-H7601)</f>
        <v>6.3631476884457872</v>
      </c>
    </row>
    <row r="7603" spans="1:8" x14ac:dyDescent="0.25">
      <c r="A7603">
        <v>15194</v>
      </c>
      <c r="B7603">
        <v>8</v>
      </c>
      <c r="C7603">
        <v>18</v>
      </c>
      <c r="D7603">
        <v>3</v>
      </c>
      <c r="E7603">
        <v>6</v>
      </c>
      <c r="F7603">
        <v>24</v>
      </c>
      <c r="G7603">
        <v>0</v>
      </c>
      <c r="H7603" s="2">
        <f>H7602+$H$2*(Table1[[#This Row],[debug'[0']]]-H7602)</f>
        <v>6.5174173843554923</v>
      </c>
    </row>
    <row r="7604" spans="1:8" x14ac:dyDescent="0.25">
      <c r="A7604">
        <v>15196</v>
      </c>
      <c r="B7604">
        <v>7</v>
      </c>
      <c r="C7604">
        <v>19</v>
      </c>
      <c r="D7604">
        <v>2</v>
      </c>
      <c r="E7604">
        <v>6</v>
      </c>
      <c r="F7604">
        <v>24</v>
      </c>
      <c r="G7604">
        <v>0</v>
      </c>
      <c r="H7604" s="2">
        <f>H7603+$H$2*(Table1[[#This Row],[debug'[0']]]-H7603)</f>
        <v>6.5628997243572602</v>
      </c>
    </row>
    <row r="7605" spans="1:8" x14ac:dyDescent="0.25">
      <c r="A7605">
        <v>15198</v>
      </c>
      <c r="B7605">
        <v>7</v>
      </c>
      <c r="C7605">
        <v>19</v>
      </c>
      <c r="D7605">
        <v>1</v>
      </c>
      <c r="E7605">
        <v>6</v>
      </c>
      <c r="F7605">
        <v>24</v>
      </c>
      <c r="G7605">
        <v>-1</v>
      </c>
      <c r="H7605" s="2">
        <f>H7604+$H$2*(Table1[[#This Row],[debug'[0']]]-H7604)</f>
        <v>6.6040954548024997</v>
      </c>
    </row>
    <row r="7606" spans="1:8" x14ac:dyDescent="0.25">
      <c r="A7606">
        <v>15200</v>
      </c>
      <c r="B7606">
        <v>5</v>
      </c>
      <c r="C7606">
        <v>20</v>
      </c>
      <c r="D7606">
        <v>-1</v>
      </c>
      <c r="E7606">
        <v>6</v>
      </c>
      <c r="F7606">
        <v>24</v>
      </c>
      <c r="G7606">
        <v>-1</v>
      </c>
      <c r="H7606" s="2">
        <f>H7605+$H$2*(Table1[[#This Row],[debug'[0']]]-H7605)</f>
        <v>6.4529130199085705</v>
      </c>
    </row>
    <row r="7607" spans="1:8" x14ac:dyDescent="0.25">
      <c r="A7607">
        <v>15202</v>
      </c>
      <c r="B7607">
        <v>4</v>
      </c>
      <c r="C7607">
        <v>21</v>
      </c>
      <c r="D7607">
        <v>-1</v>
      </c>
      <c r="E7607">
        <v>6</v>
      </c>
      <c r="F7607">
        <v>24</v>
      </c>
      <c r="G7607">
        <v>-1</v>
      </c>
      <c r="H7607" s="2">
        <f>H7606+$H$2*(Table1[[#This Row],[debug'[0']]]-H7606)</f>
        <v>6.2217314142113853</v>
      </c>
    </row>
    <row r="7608" spans="1:8" x14ac:dyDescent="0.25">
      <c r="A7608">
        <v>15204</v>
      </c>
      <c r="B7608">
        <v>3</v>
      </c>
      <c r="C7608">
        <v>24</v>
      </c>
      <c r="D7608">
        <v>-2</v>
      </c>
      <c r="E7608">
        <v>6</v>
      </c>
      <c r="F7608">
        <v>24</v>
      </c>
      <c r="G7608">
        <v>-1</v>
      </c>
      <c r="H7608" s="2">
        <f>H7607+$H$2*(Table1[[#This Row],[debug'[0']]]-H7607)</f>
        <v>5.9180903819296073</v>
      </c>
    </row>
    <row r="7609" spans="1:8" x14ac:dyDescent="0.25">
      <c r="A7609">
        <v>15206</v>
      </c>
      <c r="B7609">
        <v>2</v>
      </c>
      <c r="C7609">
        <v>25</v>
      </c>
      <c r="D7609">
        <v>-3</v>
      </c>
      <c r="E7609">
        <v>6</v>
      </c>
      <c r="F7609">
        <v>24</v>
      </c>
      <c r="G7609">
        <v>-1</v>
      </c>
      <c r="H7609" s="2">
        <f>H7608+$H$2*(Table1[[#This Row],[debug'[0']]]-H7608)</f>
        <v>5.5488190631304812</v>
      </c>
    </row>
    <row r="7610" spans="1:8" x14ac:dyDescent="0.25">
      <c r="A7610">
        <v>15208</v>
      </c>
      <c r="B7610">
        <v>2</v>
      </c>
      <c r="C7610">
        <v>27</v>
      </c>
      <c r="D7610">
        <v>-4</v>
      </c>
      <c r="E7610">
        <v>6</v>
      </c>
      <c r="F7610">
        <v>24</v>
      </c>
      <c r="G7610">
        <v>-1</v>
      </c>
      <c r="H7610" s="2">
        <f>H7609+$H$2*(Table1[[#This Row],[debug'[0']]]-H7609)</f>
        <v>5.214350746200977</v>
      </c>
    </row>
    <row r="7611" spans="1:8" x14ac:dyDescent="0.25">
      <c r="A7611">
        <v>15210</v>
      </c>
      <c r="B7611">
        <v>3</v>
      </c>
      <c r="C7611">
        <v>30</v>
      </c>
      <c r="D7611">
        <v>-4</v>
      </c>
      <c r="E7611">
        <v>6</v>
      </c>
      <c r="F7611">
        <v>24</v>
      </c>
      <c r="G7611">
        <v>-1</v>
      </c>
      <c r="H7611" s="2">
        <f>H7610+$H$2*(Table1[[#This Row],[debug'[0']]]-H7610)</f>
        <v>5.0056531050988955</v>
      </c>
    </row>
    <row r="7612" spans="1:8" x14ac:dyDescent="0.25">
      <c r="A7612">
        <v>15212</v>
      </c>
      <c r="B7612">
        <v>5</v>
      </c>
      <c r="C7612">
        <v>31</v>
      </c>
      <c r="D7612">
        <v>-3</v>
      </c>
      <c r="E7612">
        <v>6</v>
      </c>
      <c r="F7612">
        <v>24</v>
      </c>
      <c r="G7612">
        <v>-1</v>
      </c>
      <c r="H7612" s="2">
        <f>H7611+$H$2*(Table1[[#This Row],[debug'[0']]]-H7611)</f>
        <v>5.0051203124954355</v>
      </c>
    </row>
    <row r="7613" spans="1:8" x14ac:dyDescent="0.25">
      <c r="A7613">
        <v>15214</v>
      </c>
      <c r="B7613">
        <v>6</v>
      </c>
      <c r="C7613">
        <v>32</v>
      </c>
      <c r="D7613">
        <v>-3</v>
      </c>
      <c r="E7613">
        <v>6</v>
      </c>
      <c r="F7613">
        <v>24</v>
      </c>
      <c r="G7613">
        <v>-1</v>
      </c>
      <c r="H7613" s="2">
        <f>H7612+$H$2*(Table1[[#This Row],[debug'[0']]]-H7612)</f>
        <v>5.0988855140195373</v>
      </c>
    </row>
    <row r="7614" spans="1:8" x14ac:dyDescent="0.25">
      <c r="A7614">
        <v>15216</v>
      </c>
      <c r="B7614">
        <v>7</v>
      </c>
      <c r="C7614">
        <v>31</v>
      </c>
      <c r="D7614">
        <v>-3</v>
      </c>
      <c r="E7614">
        <v>6</v>
      </c>
      <c r="F7614">
        <v>24</v>
      </c>
      <c r="G7614">
        <v>-1</v>
      </c>
      <c r="H7614" s="2">
        <f>H7613+$H$2*(Table1[[#This Row],[debug'[0']]]-H7613)</f>
        <v>5.278061333103218</v>
      </c>
    </row>
    <row r="7615" spans="1:8" x14ac:dyDescent="0.25">
      <c r="A7615">
        <v>15218</v>
      </c>
      <c r="B7615">
        <v>6</v>
      </c>
      <c r="C7615">
        <v>31</v>
      </c>
      <c r="D7615">
        <v>-3</v>
      </c>
      <c r="E7615">
        <v>6</v>
      </c>
      <c r="F7615">
        <v>24</v>
      </c>
      <c r="G7615">
        <v>-1</v>
      </c>
      <c r="H7615" s="2">
        <f>H7614+$H$2*(Table1[[#This Row],[debug'[0']]]-H7614)</f>
        <v>5.3461024494711777</v>
      </c>
    </row>
    <row r="7616" spans="1:8" x14ac:dyDescent="0.25">
      <c r="A7616">
        <v>15220</v>
      </c>
      <c r="B7616">
        <v>8</v>
      </c>
      <c r="C7616">
        <v>30</v>
      </c>
      <c r="D7616">
        <v>-3</v>
      </c>
      <c r="E7616">
        <v>6</v>
      </c>
      <c r="F7616">
        <v>24</v>
      </c>
      <c r="G7616">
        <v>-1</v>
      </c>
      <c r="H7616" s="2">
        <f>H7615+$H$2*(Table1[[#This Row],[debug'[0']]]-H7615)</f>
        <v>5.5962264009148166</v>
      </c>
    </row>
    <row r="7617" spans="1:8" x14ac:dyDescent="0.25">
      <c r="A7617">
        <v>15222</v>
      </c>
      <c r="B7617">
        <v>7</v>
      </c>
      <c r="C7617">
        <v>30</v>
      </c>
      <c r="D7617">
        <v>-1</v>
      </c>
      <c r="E7617">
        <v>6</v>
      </c>
      <c r="F7617">
        <v>24</v>
      </c>
      <c r="G7617">
        <v>-1</v>
      </c>
      <c r="H7617" s="2">
        <f>H7616+$H$2*(Table1[[#This Row],[debug'[0']]]-H7616)</f>
        <v>5.7285289457004964</v>
      </c>
    </row>
    <row r="7618" spans="1:8" x14ac:dyDescent="0.25">
      <c r="A7618">
        <v>15224</v>
      </c>
      <c r="B7618">
        <v>9</v>
      </c>
      <c r="C7618">
        <v>28</v>
      </c>
      <c r="D7618">
        <v>0</v>
      </c>
      <c r="E7618">
        <v>6</v>
      </c>
      <c r="F7618">
        <v>24</v>
      </c>
      <c r="G7618">
        <v>0</v>
      </c>
      <c r="H7618" s="2">
        <f>H7617+$H$2*(Table1[[#This Row],[debug'[0']]]-H7617)</f>
        <v>6.0368578286190653</v>
      </c>
    </row>
    <row r="7619" spans="1:8" x14ac:dyDescent="0.25">
      <c r="A7619">
        <v>15226</v>
      </c>
      <c r="B7619">
        <v>8</v>
      </c>
      <c r="C7619">
        <v>26</v>
      </c>
      <c r="D7619">
        <v>0</v>
      </c>
      <c r="E7619">
        <v>6</v>
      </c>
      <c r="F7619">
        <v>24</v>
      </c>
      <c r="G7619">
        <v>-1</v>
      </c>
      <c r="H7619" s="2">
        <f>H7618+$H$2*(Table1[[#This Row],[debug'[0']]]-H7618)</f>
        <v>6.2218796193259447</v>
      </c>
    </row>
    <row r="7620" spans="1:8" x14ac:dyDescent="0.25">
      <c r="A7620">
        <v>15228</v>
      </c>
      <c r="B7620">
        <v>9</v>
      </c>
      <c r="C7620">
        <v>24</v>
      </c>
      <c r="D7620">
        <v>0</v>
      </c>
      <c r="E7620">
        <v>6</v>
      </c>
      <c r="F7620">
        <v>24</v>
      </c>
      <c r="G7620">
        <v>-1</v>
      </c>
      <c r="H7620" s="2">
        <f>H7619+$H$2*(Table1[[#This Row],[debug'[0']]]-H7619)</f>
        <v>6.4837112966873551</v>
      </c>
    </row>
    <row r="7621" spans="1:8" x14ac:dyDescent="0.25">
      <c r="A7621">
        <v>15230</v>
      </c>
      <c r="B7621">
        <v>9</v>
      </c>
      <c r="C7621">
        <v>22</v>
      </c>
      <c r="D7621">
        <v>0</v>
      </c>
      <c r="E7621">
        <v>6</v>
      </c>
      <c r="F7621">
        <v>24</v>
      </c>
      <c r="G7621">
        <v>-1</v>
      </c>
      <c r="H7621" s="2">
        <f>H7620+$H$2*(Table1[[#This Row],[debug'[0']]]-H7620)</f>
        <v>6.7208659198264948</v>
      </c>
    </row>
    <row r="7622" spans="1:8" x14ac:dyDescent="0.25">
      <c r="A7622">
        <v>15232</v>
      </c>
      <c r="B7622">
        <v>9</v>
      </c>
      <c r="C7622">
        <v>20</v>
      </c>
      <c r="D7622">
        <v>2</v>
      </c>
      <c r="E7622">
        <v>6</v>
      </c>
      <c r="F7622">
        <v>24</v>
      </c>
      <c r="G7622">
        <v>-1</v>
      </c>
      <c r="H7622" s="2">
        <f>H7621+$H$2*(Table1[[#This Row],[debug'[0']]]-H7621)</f>
        <v>6.935669246311071</v>
      </c>
    </row>
    <row r="7623" spans="1:8" x14ac:dyDescent="0.25">
      <c r="A7623">
        <v>15234</v>
      </c>
      <c r="B7623">
        <v>8</v>
      </c>
      <c r="C7623">
        <v>19</v>
      </c>
      <c r="D7623">
        <v>2</v>
      </c>
      <c r="E7623">
        <v>6</v>
      </c>
      <c r="F7623">
        <v>24</v>
      </c>
      <c r="G7623">
        <v>-1</v>
      </c>
      <c r="H7623" s="2">
        <f>H7622+$H$2*(Table1[[#This Row],[debug'[0']]]-H7622)</f>
        <v>7.0359800566144362</v>
      </c>
    </row>
    <row r="7624" spans="1:8" x14ac:dyDescent="0.25">
      <c r="A7624">
        <v>15236</v>
      </c>
      <c r="B7624">
        <v>7</v>
      </c>
      <c r="C7624">
        <v>18</v>
      </c>
      <c r="D7624">
        <v>2</v>
      </c>
      <c r="E7624">
        <v>6</v>
      </c>
      <c r="F7624">
        <v>24</v>
      </c>
      <c r="G7624">
        <v>-1</v>
      </c>
      <c r="H7624" s="2">
        <f>H7623+$H$2*(Table1[[#This Row],[debug'[0']]]-H7623)</f>
        <v>7.0325890161683668</v>
      </c>
    </row>
    <row r="7625" spans="1:8" x14ac:dyDescent="0.25">
      <c r="A7625">
        <v>15238</v>
      </c>
      <c r="B7625">
        <v>8</v>
      </c>
      <c r="C7625">
        <v>18</v>
      </c>
      <c r="D7625">
        <v>2</v>
      </c>
      <c r="E7625">
        <v>6</v>
      </c>
      <c r="F7625">
        <v>24</v>
      </c>
      <c r="G7625">
        <v>-1</v>
      </c>
      <c r="H7625" s="2">
        <f>H7624+$H$2*(Table1[[#This Row],[debug'[0']]]-H7624)</f>
        <v>7.1237653533625931</v>
      </c>
    </row>
    <row r="7626" spans="1:8" x14ac:dyDescent="0.25">
      <c r="A7626">
        <v>15240</v>
      </c>
      <c r="B7626">
        <v>6</v>
      </c>
      <c r="C7626">
        <v>18</v>
      </c>
      <c r="D7626">
        <v>2</v>
      </c>
      <c r="E7626">
        <v>6</v>
      </c>
      <c r="F7626">
        <v>24</v>
      </c>
      <c r="G7626">
        <v>-1</v>
      </c>
      <c r="H7626" s="2">
        <f>H7625+$H$2*(Table1[[#This Row],[debug'[0']]]-H7625)</f>
        <v>7.0178529640081129</v>
      </c>
    </row>
    <row r="7627" spans="1:8" x14ac:dyDescent="0.25">
      <c r="A7627">
        <v>15242</v>
      </c>
      <c r="B7627">
        <v>7</v>
      </c>
      <c r="C7627">
        <v>19</v>
      </c>
      <c r="D7627">
        <v>1</v>
      </c>
      <c r="E7627">
        <v>6</v>
      </c>
      <c r="F7627">
        <v>25</v>
      </c>
      <c r="G7627">
        <v>-1</v>
      </c>
      <c r="H7627" s="2">
        <f>H7626+$H$2*(Table1[[#This Row],[debug'[0']]]-H7626)</f>
        <v>7.0161703617909321</v>
      </c>
    </row>
    <row r="7628" spans="1:8" x14ac:dyDescent="0.25">
      <c r="A7628">
        <v>15244</v>
      </c>
      <c r="B7628">
        <v>5</v>
      </c>
      <c r="C7628">
        <v>21</v>
      </c>
      <c r="D7628">
        <v>0</v>
      </c>
      <c r="E7628">
        <v>6</v>
      </c>
      <c r="F7628">
        <v>25</v>
      </c>
      <c r="G7628">
        <v>-1</v>
      </c>
      <c r="H7628" s="2">
        <f>H7627+$H$2*(Table1[[#This Row],[debug'[0']]]-H7627)</f>
        <v>6.8261507818812959</v>
      </c>
    </row>
    <row r="7629" spans="1:8" x14ac:dyDescent="0.25">
      <c r="A7629">
        <v>15246</v>
      </c>
      <c r="B7629">
        <v>5</v>
      </c>
      <c r="C7629">
        <v>22</v>
      </c>
      <c r="D7629">
        <v>-1</v>
      </c>
      <c r="E7629">
        <v>6</v>
      </c>
      <c r="F7629">
        <v>25</v>
      </c>
      <c r="G7629">
        <v>-1</v>
      </c>
      <c r="H7629" s="2">
        <f>H7628+$H$2*(Table1[[#This Row],[debug'[0']]]-H7628)</f>
        <v>6.6540401254601296</v>
      </c>
    </row>
    <row r="7630" spans="1:8" x14ac:dyDescent="0.25">
      <c r="A7630">
        <v>15248</v>
      </c>
      <c r="B7630">
        <v>2</v>
      </c>
      <c r="C7630">
        <v>25</v>
      </c>
      <c r="D7630">
        <v>-1</v>
      </c>
      <c r="E7630">
        <v>6</v>
      </c>
      <c r="F7630">
        <v>25</v>
      </c>
      <c r="G7630">
        <v>-1</v>
      </c>
      <c r="H7630" s="2">
        <f>H7629+$H$2*(Table1[[#This Row],[debug'[0']]]-H7629)</f>
        <v>6.2154071774304001</v>
      </c>
    </row>
    <row r="7631" spans="1:8" x14ac:dyDescent="0.25">
      <c r="A7631">
        <v>15250</v>
      </c>
      <c r="B7631">
        <v>2</v>
      </c>
      <c r="C7631">
        <v>26</v>
      </c>
      <c r="D7631">
        <v>-1</v>
      </c>
      <c r="E7631">
        <v>6</v>
      </c>
      <c r="F7631">
        <v>25</v>
      </c>
      <c r="G7631">
        <v>-1</v>
      </c>
      <c r="H7631" s="2">
        <f>H7630+$H$2*(Table1[[#This Row],[debug'[0']]]-H7630)</f>
        <v>5.8181144108152489</v>
      </c>
    </row>
    <row r="7632" spans="1:8" x14ac:dyDescent="0.25">
      <c r="A7632">
        <v>15252</v>
      </c>
      <c r="B7632">
        <v>2</v>
      </c>
      <c r="C7632">
        <v>28</v>
      </c>
      <c r="D7632">
        <v>-1</v>
      </c>
      <c r="E7632">
        <v>6</v>
      </c>
      <c r="F7632">
        <v>25</v>
      </c>
      <c r="G7632">
        <v>-1</v>
      </c>
      <c r="H7632" s="2">
        <f>H7631+$H$2*(Table1[[#This Row],[debug'[0']]]-H7631)</f>
        <v>5.4582656053077736</v>
      </c>
    </row>
    <row r="7633" spans="1:8" x14ac:dyDescent="0.25">
      <c r="A7633">
        <v>15254</v>
      </c>
      <c r="B7633">
        <v>4</v>
      </c>
      <c r="C7633">
        <v>29</v>
      </c>
      <c r="D7633">
        <v>-2</v>
      </c>
      <c r="E7633">
        <v>6</v>
      </c>
      <c r="F7633">
        <v>25</v>
      </c>
      <c r="G7633">
        <v>-1</v>
      </c>
      <c r="H7633" s="2">
        <f>H7632+$H$2*(Table1[[#This Row],[debug'[0']]]-H7632)</f>
        <v>5.3208273099292462</v>
      </c>
    </row>
    <row r="7634" spans="1:8" x14ac:dyDescent="0.25">
      <c r="A7634">
        <v>15256</v>
      </c>
      <c r="B7634">
        <v>5</v>
      </c>
      <c r="C7634">
        <v>29</v>
      </c>
      <c r="D7634">
        <v>-2</v>
      </c>
      <c r="E7634">
        <v>6</v>
      </c>
      <c r="F7634">
        <v>25</v>
      </c>
      <c r="G7634">
        <v>-1</v>
      </c>
      <c r="H7634" s="2">
        <f>H7633+$H$2*(Table1[[#This Row],[debug'[0']]]-H7633)</f>
        <v>5.2905900483309054</v>
      </c>
    </row>
    <row r="7635" spans="1:8" x14ac:dyDescent="0.25">
      <c r="A7635">
        <v>15258</v>
      </c>
      <c r="B7635">
        <v>6</v>
      </c>
      <c r="C7635">
        <v>30</v>
      </c>
      <c r="D7635">
        <v>-2</v>
      </c>
      <c r="E7635">
        <v>6</v>
      </c>
      <c r="F7635">
        <v>25</v>
      </c>
      <c r="G7635">
        <v>-1</v>
      </c>
      <c r="H7635" s="2">
        <f>H7634+$H$2*(Table1[[#This Row],[debug'[0']]]-H7634)</f>
        <v>5.3574503611073192</v>
      </c>
    </row>
    <row r="7636" spans="1:8" x14ac:dyDescent="0.25">
      <c r="A7636">
        <v>15260</v>
      </c>
      <c r="B7636">
        <v>6</v>
      </c>
      <c r="C7636">
        <v>31</v>
      </c>
      <c r="D7636">
        <v>-2</v>
      </c>
      <c r="E7636">
        <v>6</v>
      </c>
      <c r="F7636">
        <v>25</v>
      </c>
      <c r="G7636">
        <v>-1</v>
      </c>
      <c r="H7636" s="2">
        <f>H7635+$H$2*(Table1[[#This Row],[debug'[0']]]-H7635)</f>
        <v>5.4180092378606801</v>
      </c>
    </row>
    <row r="7637" spans="1:8" x14ac:dyDescent="0.25">
      <c r="A7637">
        <v>15262</v>
      </c>
      <c r="B7637">
        <v>5</v>
      </c>
      <c r="C7637">
        <v>31</v>
      </c>
      <c r="D7637">
        <v>-2</v>
      </c>
      <c r="E7637">
        <v>6</v>
      </c>
      <c r="F7637">
        <v>25</v>
      </c>
      <c r="G7637">
        <v>-1</v>
      </c>
      <c r="H7637" s="2">
        <f>H7636+$H$2*(Table1[[#This Row],[debug'[0']]]-H7636)</f>
        <v>5.3786127953368066</v>
      </c>
    </row>
    <row r="7638" spans="1:8" x14ac:dyDescent="0.25">
      <c r="A7638">
        <v>15264</v>
      </c>
      <c r="B7638">
        <v>5</v>
      </c>
      <c r="C7638">
        <v>31</v>
      </c>
      <c r="D7638">
        <v>-3</v>
      </c>
      <c r="E7638">
        <v>6</v>
      </c>
      <c r="F7638">
        <v>25</v>
      </c>
      <c r="G7638">
        <v>-1</v>
      </c>
      <c r="H7638" s="2">
        <f>H7637+$H$2*(Table1[[#This Row],[debug'[0']]]-H7637)</f>
        <v>5.3429293800452502</v>
      </c>
    </row>
    <row r="7639" spans="1:8" x14ac:dyDescent="0.25">
      <c r="A7639">
        <v>15266</v>
      </c>
      <c r="B7639">
        <v>6</v>
      </c>
      <c r="C7639">
        <v>30</v>
      </c>
      <c r="D7639">
        <v>-2</v>
      </c>
      <c r="E7639">
        <v>6</v>
      </c>
      <c r="F7639">
        <v>25</v>
      </c>
      <c r="G7639">
        <v>-1</v>
      </c>
      <c r="H7639" s="2">
        <f>H7638+$H$2*(Table1[[#This Row],[debug'[0']]]-H7638)</f>
        <v>5.4048568270214359</v>
      </c>
    </row>
    <row r="7640" spans="1:8" x14ac:dyDescent="0.25">
      <c r="A7640">
        <v>15268</v>
      </c>
      <c r="B7640">
        <v>7</v>
      </c>
      <c r="C7640">
        <v>29</v>
      </c>
      <c r="D7640">
        <v>-2</v>
      </c>
      <c r="E7640">
        <v>6</v>
      </c>
      <c r="F7640">
        <v>25</v>
      </c>
      <c r="G7640">
        <v>-1</v>
      </c>
      <c r="H7640" s="2">
        <f>H7639+$H$2*(Table1[[#This Row],[debug'[0']]]-H7639)</f>
        <v>5.5551955292310371</v>
      </c>
    </row>
    <row r="7641" spans="1:8" x14ac:dyDescent="0.25">
      <c r="A7641">
        <v>15270</v>
      </c>
      <c r="B7641">
        <v>8</v>
      </c>
      <c r="C7641">
        <v>28</v>
      </c>
      <c r="D7641">
        <v>-1</v>
      </c>
      <c r="E7641">
        <v>6</v>
      </c>
      <c r="F7641">
        <v>25</v>
      </c>
      <c r="G7641">
        <v>-1</v>
      </c>
      <c r="H7641" s="2">
        <f>H7640+$H$2*(Table1[[#This Row],[debug'[0']]]-H7640)</f>
        <v>5.7856129221759751</v>
      </c>
    </row>
    <row r="7642" spans="1:8" x14ac:dyDescent="0.25">
      <c r="A7642">
        <v>15272</v>
      </c>
      <c r="B7642">
        <v>9</v>
      </c>
      <c r="C7642">
        <v>27</v>
      </c>
      <c r="D7642">
        <v>-1</v>
      </c>
      <c r="E7642">
        <v>6</v>
      </c>
      <c r="F7642">
        <v>25</v>
      </c>
      <c r="G7642">
        <v>-1</v>
      </c>
      <c r="H7642" s="2">
        <f>H7641+$H$2*(Table1[[#This Row],[debug'[0']]]-H7641)</f>
        <v>6.0885617670605523</v>
      </c>
    </row>
    <row r="7643" spans="1:8" x14ac:dyDescent="0.25">
      <c r="A7643">
        <v>15274</v>
      </c>
      <c r="B7643">
        <v>9</v>
      </c>
      <c r="C7643">
        <v>25</v>
      </c>
      <c r="D7643">
        <v>-2</v>
      </c>
      <c r="E7643">
        <v>6</v>
      </c>
      <c r="F7643">
        <v>25</v>
      </c>
      <c r="G7643">
        <v>-1</v>
      </c>
      <c r="H7643" s="2">
        <f>H7642+$H$2*(Table1[[#This Row],[debug'[0']]]-H7642)</f>
        <v>6.3629583559800427</v>
      </c>
    </row>
    <row r="7644" spans="1:8" x14ac:dyDescent="0.25">
      <c r="A7644">
        <v>15276</v>
      </c>
      <c r="B7644">
        <v>9</v>
      </c>
      <c r="C7644">
        <v>22</v>
      </c>
      <c r="D7644">
        <v>-1</v>
      </c>
      <c r="E7644">
        <v>6</v>
      </c>
      <c r="F7644">
        <v>25</v>
      </c>
      <c r="G7644">
        <v>-1</v>
      </c>
      <c r="H7644" s="2">
        <f>H7643+$H$2*(Table1[[#This Row],[debug'[0']]]-H7643)</f>
        <v>6.6114936756619462</v>
      </c>
    </row>
    <row r="7645" spans="1:8" x14ac:dyDescent="0.25">
      <c r="A7645">
        <v>15278</v>
      </c>
      <c r="B7645">
        <v>8</v>
      </c>
      <c r="C7645">
        <v>20</v>
      </c>
      <c r="D7645">
        <v>0</v>
      </c>
      <c r="E7645">
        <v>6</v>
      </c>
      <c r="F7645">
        <v>25</v>
      </c>
      <c r="G7645">
        <v>-1</v>
      </c>
      <c r="H7645" s="2">
        <f>H7644+$H$2*(Table1[[#This Row],[debug'[0']]]-H7644)</f>
        <v>6.7423573137020485</v>
      </c>
    </row>
    <row r="7646" spans="1:8" x14ac:dyDescent="0.25">
      <c r="A7646">
        <v>15280</v>
      </c>
      <c r="B7646">
        <v>8</v>
      </c>
      <c r="C7646">
        <v>19</v>
      </c>
      <c r="D7646">
        <v>0</v>
      </c>
      <c r="E7646">
        <v>6</v>
      </c>
      <c r="F7646">
        <v>25</v>
      </c>
      <c r="G7646">
        <v>-1</v>
      </c>
      <c r="H7646" s="2">
        <f>H7645+$H$2*(Table1[[#This Row],[debug'[0']]]-H7645)</f>
        <v>6.8608873444254854</v>
      </c>
    </row>
    <row r="7647" spans="1:8" x14ac:dyDescent="0.25">
      <c r="A7647">
        <v>15282</v>
      </c>
      <c r="B7647">
        <v>7</v>
      </c>
      <c r="C7647">
        <v>18</v>
      </c>
      <c r="D7647">
        <v>0</v>
      </c>
      <c r="E7647">
        <v>6</v>
      </c>
      <c r="F7647">
        <v>25</v>
      </c>
      <c r="G7647">
        <v>-1</v>
      </c>
      <c r="H7647" s="2">
        <f>H7646+$H$2*(Table1[[#This Row],[debug'[0']]]-H7646)</f>
        <v>6.8739984033287129</v>
      </c>
    </row>
    <row r="7648" spans="1:8" x14ac:dyDescent="0.25">
      <c r="A7648">
        <v>15284</v>
      </c>
      <c r="B7648">
        <v>7</v>
      </c>
      <c r="C7648">
        <v>19</v>
      </c>
      <c r="D7648">
        <v>-1</v>
      </c>
      <c r="E7648">
        <v>6</v>
      </c>
      <c r="F7648">
        <v>25</v>
      </c>
      <c r="G7648">
        <v>-1</v>
      </c>
      <c r="H7648" s="2">
        <f>H7647+$H$2*(Table1[[#This Row],[debug'[0']]]-H7647)</f>
        <v>6.8858737740420057</v>
      </c>
    </row>
    <row r="7649" spans="1:8" x14ac:dyDescent="0.25">
      <c r="A7649">
        <v>15286</v>
      </c>
      <c r="B7649">
        <v>7</v>
      </c>
      <c r="C7649">
        <v>19</v>
      </c>
      <c r="D7649">
        <v>0</v>
      </c>
      <c r="E7649">
        <v>6</v>
      </c>
      <c r="F7649">
        <v>25</v>
      </c>
      <c r="G7649">
        <v>-1</v>
      </c>
      <c r="H7649" s="2">
        <f>H7648+$H$2*(Table1[[#This Row],[debug'[0']]]-H7648)</f>
        <v>6.896629917433553</v>
      </c>
    </row>
    <row r="7650" spans="1:8" x14ac:dyDescent="0.25">
      <c r="A7650">
        <v>15288</v>
      </c>
      <c r="B7650">
        <v>6</v>
      </c>
      <c r="C7650">
        <v>21</v>
      </c>
      <c r="D7650">
        <v>1</v>
      </c>
      <c r="E7650">
        <v>6</v>
      </c>
      <c r="F7650">
        <v>25</v>
      </c>
      <c r="G7650">
        <v>-1</v>
      </c>
      <c r="H7650" s="2">
        <f>H7649+$H$2*(Table1[[#This Row],[debug'[0']]]-H7649)</f>
        <v>6.8121245385856106</v>
      </c>
    </row>
    <row r="7651" spans="1:8" x14ac:dyDescent="0.25">
      <c r="A7651">
        <v>15290</v>
      </c>
      <c r="B7651">
        <v>5</v>
      </c>
      <c r="C7651">
        <v>21</v>
      </c>
      <c r="D7651">
        <v>0</v>
      </c>
      <c r="E7651">
        <v>6</v>
      </c>
      <c r="F7651">
        <v>25</v>
      </c>
      <c r="G7651">
        <v>-1</v>
      </c>
      <c r="H7651" s="2">
        <f>H7650+$H$2*(Table1[[#This Row],[debug'[0']]]-H7650)</f>
        <v>6.6413358244512999</v>
      </c>
    </row>
    <row r="7652" spans="1:8" x14ac:dyDescent="0.25">
      <c r="A7652">
        <v>15292</v>
      </c>
      <c r="B7652">
        <v>5</v>
      </c>
      <c r="C7652">
        <v>22</v>
      </c>
      <c r="D7652">
        <v>0</v>
      </c>
      <c r="E7652">
        <v>6</v>
      </c>
      <c r="F7652">
        <v>25</v>
      </c>
      <c r="G7652">
        <v>-1</v>
      </c>
      <c r="H7652" s="2">
        <f>H7651+$H$2*(Table1[[#This Row],[debug'[0']]]-H7651)</f>
        <v>6.4866435674062011</v>
      </c>
    </row>
    <row r="7653" spans="1:8" x14ac:dyDescent="0.25">
      <c r="A7653">
        <v>15294</v>
      </c>
      <c r="B7653">
        <v>5</v>
      </c>
      <c r="C7653">
        <v>22</v>
      </c>
      <c r="D7653">
        <v>0</v>
      </c>
      <c r="E7653">
        <v>6</v>
      </c>
      <c r="F7653">
        <v>25</v>
      </c>
      <c r="G7653">
        <v>-1</v>
      </c>
      <c r="H7653" s="2">
        <f>H7652+$H$2*(Table1[[#This Row],[debug'[0']]]-H7652)</f>
        <v>6.3465307121101056</v>
      </c>
    </row>
    <row r="7654" spans="1:8" x14ac:dyDescent="0.25">
      <c r="A7654">
        <v>15296</v>
      </c>
      <c r="B7654">
        <v>3</v>
      </c>
      <c r="C7654">
        <v>24</v>
      </c>
      <c r="D7654">
        <v>1</v>
      </c>
      <c r="E7654">
        <v>6</v>
      </c>
      <c r="F7654">
        <v>25</v>
      </c>
      <c r="G7654">
        <v>-1</v>
      </c>
      <c r="H7654" s="2">
        <f>H7653+$H$2*(Table1[[#This Row],[debug'[0']]]-H7653)</f>
        <v>6.0311276231047737</v>
      </c>
    </row>
    <row r="7655" spans="1:8" x14ac:dyDescent="0.25">
      <c r="A7655">
        <v>15298</v>
      </c>
      <c r="B7655">
        <v>3</v>
      </c>
      <c r="C7655">
        <v>25</v>
      </c>
      <c r="D7655">
        <v>1</v>
      </c>
      <c r="E7655">
        <v>6</v>
      </c>
      <c r="F7655">
        <v>25</v>
      </c>
      <c r="G7655">
        <v>-1</v>
      </c>
      <c r="H7655" s="2">
        <f>H7654+$H$2*(Table1[[#This Row],[debug'[0']]]-H7654)</f>
        <v>5.7454505749196025</v>
      </c>
    </row>
    <row r="7656" spans="1:8" x14ac:dyDescent="0.25">
      <c r="A7656">
        <v>15300</v>
      </c>
      <c r="B7656">
        <v>2</v>
      </c>
      <c r="C7656">
        <v>28</v>
      </c>
      <c r="D7656">
        <v>0</v>
      </c>
      <c r="E7656">
        <v>6</v>
      </c>
      <c r="F7656">
        <v>25</v>
      </c>
      <c r="G7656">
        <v>-1</v>
      </c>
      <c r="H7656" s="2">
        <f>H7655+$H$2*(Table1[[#This Row],[debug'[0']]]-H7655)</f>
        <v>5.39245017460307</v>
      </c>
    </row>
    <row r="7657" spans="1:8" x14ac:dyDescent="0.25">
      <c r="A7657">
        <v>15302</v>
      </c>
      <c r="B7657">
        <v>3</v>
      </c>
      <c r="C7657">
        <v>29</v>
      </c>
      <c r="D7657">
        <v>0</v>
      </c>
      <c r="E7657">
        <v>6</v>
      </c>
      <c r="F7657">
        <v>25</v>
      </c>
      <c r="G7657">
        <v>-1</v>
      </c>
      <c r="H7657" s="2">
        <f>H7656+$H$2*(Table1[[#This Row],[debug'[0']]]-H7656)</f>
        <v>5.1669670578246913</v>
      </c>
    </row>
    <row r="7658" spans="1:8" x14ac:dyDescent="0.25">
      <c r="A7658">
        <v>15304</v>
      </c>
      <c r="B7658">
        <v>5</v>
      </c>
      <c r="C7658">
        <v>30</v>
      </c>
      <c r="D7658">
        <v>-1</v>
      </c>
      <c r="E7658">
        <v>6</v>
      </c>
      <c r="F7658">
        <v>25</v>
      </c>
      <c r="G7658">
        <v>-1</v>
      </c>
      <c r="H7658" s="2">
        <f>H7657+$H$2*(Table1[[#This Row],[debug'[0']]]-H7657)</f>
        <v>5.151230783357085</v>
      </c>
    </row>
    <row r="7659" spans="1:8" x14ac:dyDescent="0.25">
      <c r="A7659">
        <v>15306</v>
      </c>
      <c r="B7659">
        <v>6</v>
      </c>
      <c r="C7659">
        <v>30</v>
      </c>
      <c r="D7659">
        <v>-1</v>
      </c>
      <c r="E7659">
        <v>6</v>
      </c>
      <c r="F7659">
        <v>25</v>
      </c>
      <c r="G7659">
        <v>-1</v>
      </c>
      <c r="H7659" s="2">
        <f>H7658+$H$2*(Table1[[#This Row],[debug'[0']]]-H7658)</f>
        <v>5.2312253974250416</v>
      </c>
    </row>
    <row r="7660" spans="1:8" x14ac:dyDescent="0.25">
      <c r="A7660">
        <v>15308</v>
      </c>
      <c r="B7660">
        <v>6</v>
      </c>
      <c r="C7660">
        <v>30</v>
      </c>
      <c r="D7660">
        <v>-1</v>
      </c>
      <c r="E7660">
        <v>6</v>
      </c>
      <c r="F7660">
        <v>25</v>
      </c>
      <c r="G7660">
        <v>-1</v>
      </c>
      <c r="H7660" s="2">
        <f>H7659+$H$2*(Table1[[#This Row],[debug'[0']]]-H7659)</f>
        <v>5.3036806967365182</v>
      </c>
    </row>
    <row r="7661" spans="1:8" x14ac:dyDescent="0.25">
      <c r="A7661">
        <v>15310</v>
      </c>
      <c r="B7661">
        <v>6</v>
      </c>
      <c r="C7661">
        <v>30</v>
      </c>
      <c r="D7661">
        <v>-2</v>
      </c>
      <c r="E7661">
        <v>6</v>
      </c>
      <c r="F7661">
        <v>25</v>
      </c>
      <c r="G7661">
        <v>-1</v>
      </c>
      <c r="H7661" s="2">
        <f>H7660+$H$2*(Table1[[#This Row],[debug'[0']]]-H7660)</f>
        <v>5.3693072449670778</v>
      </c>
    </row>
    <row r="7662" spans="1:8" x14ac:dyDescent="0.25">
      <c r="A7662">
        <v>15312</v>
      </c>
      <c r="B7662">
        <v>6</v>
      </c>
      <c r="C7662">
        <v>30</v>
      </c>
      <c r="D7662">
        <v>-3</v>
      </c>
      <c r="E7662">
        <v>6</v>
      </c>
      <c r="F7662">
        <v>25</v>
      </c>
      <c r="G7662">
        <v>-1</v>
      </c>
      <c r="H7662" s="2">
        <f>H7661+$H$2*(Table1[[#This Row],[debug'[0']]]-H7661)</f>
        <v>5.42874863674359</v>
      </c>
    </row>
    <row r="7663" spans="1:8" x14ac:dyDescent="0.25">
      <c r="A7663">
        <v>15314</v>
      </c>
      <c r="B7663">
        <v>7</v>
      </c>
      <c r="C7663">
        <v>29</v>
      </c>
      <c r="D7663">
        <v>-3</v>
      </c>
      <c r="E7663">
        <v>6</v>
      </c>
      <c r="F7663">
        <v>25</v>
      </c>
      <c r="G7663">
        <v>-1</v>
      </c>
      <c r="H7663" s="2">
        <f>H7662+$H$2*(Table1[[#This Row],[debug'[0']]]-H7662)</f>
        <v>5.5768355889360688</v>
      </c>
    </row>
    <row r="7664" spans="1:8" x14ac:dyDescent="0.25">
      <c r="A7664">
        <v>15316</v>
      </c>
      <c r="B7664">
        <v>9</v>
      </c>
      <c r="C7664">
        <v>29</v>
      </c>
      <c r="D7664">
        <v>-2</v>
      </c>
      <c r="E7664">
        <v>6</v>
      </c>
      <c r="F7664">
        <v>25</v>
      </c>
      <c r="G7664">
        <v>-1</v>
      </c>
      <c r="H7664" s="2">
        <f>H7663+$H$2*(Table1[[#This Row],[debug'[0']]]-H7663)</f>
        <v>5.8994612339109231</v>
      </c>
    </row>
    <row r="7665" spans="1:8" x14ac:dyDescent="0.25">
      <c r="A7665">
        <v>15318</v>
      </c>
      <c r="B7665">
        <v>10</v>
      </c>
      <c r="C7665">
        <v>28</v>
      </c>
      <c r="D7665">
        <v>-2</v>
      </c>
      <c r="E7665">
        <v>6</v>
      </c>
      <c r="F7665">
        <v>25</v>
      </c>
      <c r="G7665">
        <v>-1</v>
      </c>
      <c r="H7665" s="2">
        <f>H7664+$H$2*(Table1[[#This Row],[debug'[0']]]-H7664)</f>
        <v>6.2859279078100911</v>
      </c>
    </row>
    <row r="7666" spans="1:8" x14ac:dyDescent="0.25">
      <c r="A7666">
        <v>15320</v>
      </c>
      <c r="B7666">
        <v>11</v>
      </c>
      <c r="C7666">
        <v>24</v>
      </c>
      <c r="D7666">
        <v>-3</v>
      </c>
      <c r="E7666">
        <v>6</v>
      </c>
      <c r="F7666">
        <v>25</v>
      </c>
      <c r="G7666">
        <v>-1</v>
      </c>
      <c r="H7666" s="2">
        <f>H7665+$H$2*(Table1[[#This Row],[debug'[0']]]-H7665)</f>
        <v>6.7302187354095855</v>
      </c>
    </row>
    <row r="7667" spans="1:8" x14ac:dyDescent="0.25">
      <c r="A7667">
        <v>15322</v>
      </c>
      <c r="B7667">
        <v>10</v>
      </c>
      <c r="C7667">
        <v>22</v>
      </c>
      <c r="D7667">
        <v>-3</v>
      </c>
      <c r="E7667">
        <v>6</v>
      </c>
      <c r="F7667">
        <v>25</v>
      </c>
      <c r="G7667">
        <v>-1</v>
      </c>
      <c r="H7667" s="2">
        <f>H7666+$H$2*(Table1[[#This Row],[debug'[0']]]-H7666)</f>
        <v>7.0383883594000691</v>
      </c>
    </row>
    <row r="7668" spans="1:8" x14ac:dyDescent="0.25">
      <c r="A7668">
        <v>15324</v>
      </c>
      <c r="B7668">
        <v>9</v>
      </c>
      <c r="C7668">
        <v>20</v>
      </c>
      <c r="D7668">
        <v>-2</v>
      </c>
      <c r="E7668">
        <v>6</v>
      </c>
      <c r="F7668">
        <v>25</v>
      </c>
      <c r="G7668">
        <v>-1</v>
      </c>
      <c r="H7668" s="2">
        <f>H7667+$H$2*(Table1[[#This Row],[debug'[0']]]-H7667)</f>
        <v>7.2232659009792179</v>
      </c>
    </row>
    <row r="7669" spans="1:8" x14ac:dyDescent="0.25">
      <c r="A7669">
        <v>15326</v>
      </c>
      <c r="B7669">
        <v>8</v>
      </c>
      <c r="C7669">
        <v>18</v>
      </c>
      <c r="D7669">
        <v>-3</v>
      </c>
      <c r="E7669">
        <v>6</v>
      </c>
      <c r="F7669">
        <v>25</v>
      </c>
      <c r="G7669">
        <v>-1</v>
      </c>
      <c r="H7669" s="2">
        <f>H7668+$H$2*(Table1[[#This Row],[debug'[0']]]-H7668)</f>
        <v>7.296471365157509</v>
      </c>
    </row>
    <row r="7670" spans="1:8" x14ac:dyDescent="0.25">
      <c r="A7670">
        <v>15328</v>
      </c>
      <c r="B7670">
        <v>6</v>
      </c>
      <c r="C7670">
        <v>18</v>
      </c>
      <c r="D7670">
        <v>-3</v>
      </c>
      <c r="E7670">
        <v>6</v>
      </c>
      <c r="F7670">
        <v>25</v>
      </c>
      <c r="G7670">
        <v>-1</v>
      </c>
      <c r="H7670" s="2">
        <f>H7669+$H$2*(Table1[[#This Row],[debug'[0']]]-H7669)</f>
        <v>7.1742818176664587</v>
      </c>
    </row>
    <row r="7671" spans="1:8" x14ac:dyDescent="0.25">
      <c r="A7671">
        <v>15330</v>
      </c>
      <c r="B7671">
        <v>6</v>
      </c>
      <c r="C7671">
        <v>17</v>
      </c>
      <c r="D7671">
        <v>-3</v>
      </c>
      <c r="E7671">
        <v>6</v>
      </c>
      <c r="F7671">
        <v>25</v>
      </c>
      <c r="G7671">
        <v>-1</v>
      </c>
      <c r="H7671" s="2">
        <f>H7670+$H$2*(Table1[[#This Row],[debug'[0']]]-H7670)</f>
        <v>7.0636083637177078</v>
      </c>
    </row>
    <row r="7672" spans="1:8" x14ac:dyDescent="0.25">
      <c r="A7672">
        <v>15332</v>
      </c>
      <c r="B7672">
        <v>7</v>
      </c>
      <c r="C7672">
        <v>19</v>
      </c>
      <c r="D7672">
        <v>-2</v>
      </c>
      <c r="E7672">
        <v>6</v>
      </c>
      <c r="F7672">
        <v>25</v>
      </c>
      <c r="G7672">
        <v>-1</v>
      </c>
      <c r="H7672" s="2">
        <f>H7671+$H$2*(Table1[[#This Row],[debug'[0']]]-H7671)</f>
        <v>7.0576134166728357</v>
      </c>
    </row>
    <row r="7673" spans="1:8" x14ac:dyDescent="0.25">
      <c r="A7673">
        <v>15334</v>
      </c>
      <c r="B7673">
        <v>6</v>
      </c>
      <c r="C7673">
        <v>19</v>
      </c>
      <c r="D7673">
        <v>-1</v>
      </c>
      <c r="E7673">
        <v>6</v>
      </c>
      <c r="F7673">
        <v>25</v>
      </c>
      <c r="G7673">
        <v>-1</v>
      </c>
      <c r="H7673" s="2">
        <f>H7672+$H$2*(Table1[[#This Row],[debug'[0']]]-H7672)</f>
        <v>6.9579357004681146</v>
      </c>
    </row>
    <row r="7674" spans="1:8" x14ac:dyDescent="0.25">
      <c r="A7674">
        <v>15336</v>
      </c>
      <c r="B7674">
        <v>5</v>
      </c>
      <c r="C7674">
        <v>20</v>
      </c>
      <c r="D7674">
        <v>0</v>
      </c>
      <c r="E7674">
        <v>6</v>
      </c>
      <c r="F7674">
        <v>25</v>
      </c>
      <c r="G7674">
        <v>-1</v>
      </c>
      <c r="H7674" s="2">
        <f>H7673+$H$2*(Table1[[#This Row],[debug'[0']]]-H7673)</f>
        <v>6.77340460808436</v>
      </c>
    </row>
    <row r="7675" spans="1:8" x14ac:dyDescent="0.25">
      <c r="A7675">
        <v>15338</v>
      </c>
      <c r="B7675">
        <v>4</v>
      </c>
      <c r="C7675">
        <v>21</v>
      </c>
      <c r="D7675">
        <v>0</v>
      </c>
      <c r="E7675">
        <v>6</v>
      </c>
      <c r="F7675">
        <v>25</v>
      </c>
      <c r="G7675">
        <v>-1</v>
      </c>
      <c r="H7675" s="2">
        <f>H7674+$H$2*(Table1[[#This Row],[debug'[0']]]-H7674)</f>
        <v>6.5120173818186631</v>
      </c>
    </row>
    <row r="7676" spans="1:8" x14ac:dyDescent="0.25">
      <c r="A7676">
        <v>15340</v>
      </c>
      <c r="B7676">
        <v>3</v>
      </c>
      <c r="C7676">
        <v>21</v>
      </c>
      <c r="D7676">
        <v>0</v>
      </c>
      <c r="E7676">
        <v>6</v>
      </c>
      <c r="F7676">
        <v>24</v>
      </c>
      <c r="G7676">
        <v>-1</v>
      </c>
      <c r="H7676" s="2">
        <f>H7675+$H$2*(Table1[[#This Row],[debug'[0']]]-H7675)</f>
        <v>6.1810175416386279</v>
      </c>
    </row>
    <row r="7677" spans="1:8" x14ac:dyDescent="0.25">
      <c r="A7677">
        <v>15342</v>
      </c>
      <c r="B7677">
        <v>3</v>
      </c>
      <c r="C7677">
        <v>22</v>
      </c>
      <c r="D7677">
        <v>1</v>
      </c>
      <c r="E7677">
        <v>6</v>
      </c>
      <c r="F7677">
        <v>24</v>
      </c>
      <c r="G7677">
        <v>-1</v>
      </c>
      <c r="H7677" s="2">
        <f>H7676+$H$2*(Table1[[#This Row],[debug'[0']]]-H7676)</f>
        <v>5.8812137014460628</v>
      </c>
    </row>
    <row r="7678" spans="1:8" x14ac:dyDescent="0.25">
      <c r="A7678">
        <v>15344</v>
      </c>
      <c r="B7678">
        <v>3</v>
      </c>
      <c r="C7678">
        <v>23</v>
      </c>
      <c r="D7678">
        <v>2</v>
      </c>
      <c r="E7678">
        <v>6</v>
      </c>
      <c r="F7678">
        <v>24</v>
      </c>
      <c r="G7678">
        <v>-1</v>
      </c>
      <c r="H7678" s="2">
        <f>H7677+$H$2*(Table1[[#This Row],[debug'[0']]]-H7677)</f>
        <v>5.6096657075095067</v>
      </c>
    </row>
    <row r="7679" spans="1:8" x14ac:dyDescent="0.25">
      <c r="A7679">
        <v>15346</v>
      </c>
      <c r="B7679">
        <v>3</v>
      </c>
      <c r="C7679">
        <v>25</v>
      </c>
      <c r="D7679">
        <v>1</v>
      </c>
      <c r="E7679">
        <v>6</v>
      </c>
      <c r="F7679">
        <v>24</v>
      </c>
      <c r="G7679">
        <v>-1</v>
      </c>
      <c r="H7679" s="2">
        <f>H7678+$H$2*(Table1[[#This Row],[debug'[0']]]-H7678)</f>
        <v>5.3637105090583947</v>
      </c>
    </row>
    <row r="7680" spans="1:8" x14ac:dyDescent="0.25">
      <c r="A7680">
        <v>15348</v>
      </c>
      <c r="B7680">
        <v>4</v>
      </c>
      <c r="C7680">
        <v>27</v>
      </c>
      <c r="D7680">
        <v>0</v>
      </c>
      <c r="E7680">
        <v>6</v>
      </c>
      <c r="F7680">
        <v>24</v>
      </c>
      <c r="G7680">
        <v>-1</v>
      </c>
      <c r="H7680" s="2">
        <f>H7679+$H$2*(Table1[[#This Row],[debug'[0']]]-H7679)</f>
        <v>5.2351838215519635</v>
      </c>
    </row>
    <row r="7681" spans="1:8" x14ac:dyDescent="0.25">
      <c r="A7681">
        <v>15350</v>
      </c>
      <c r="B7681">
        <v>6</v>
      </c>
      <c r="C7681">
        <v>28</v>
      </c>
      <c r="D7681">
        <v>0</v>
      </c>
      <c r="E7681">
        <v>6</v>
      </c>
      <c r="F7681">
        <v>24</v>
      </c>
      <c r="G7681">
        <v>-1</v>
      </c>
      <c r="H7681" s="2">
        <f>H7680+$H$2*(Table1[[#This Row],[debug'[0']]]-H7680)</f>
        <v>5.3072660481787324</v>
      </c>
    </row>
    <row r="7682" spans="1:8" x14ac:dyDescent="0.25">
      <c r="A7682">
        <v>15352</v>
      </c>
      <c r="B7682">
        <v>6</v>
      </c>
      <c r="C7682">
        <v>29</v>
      </c>
      <c r="D7682">
        <v>-1</v>
      </c>
      <c r="E7682">
        <v>6</v>
      </c>
      <c r="F7682">
        <v>24</v>
      </c>
      <c r="G7682">
        <v>-1</v>
      </c>
      <c r="H7682" s="2">
        <f>H7681+$H$2*(Table1[[#This Row],[debug'[0']]]-H7681)</f>
        <v>5.37255468499675</v>
      </c>
    </row>
    <row r="7683" spans="1:8" x14ac:dyDescent="0.25">
      <c r="A7683">
        <v>15354</v>
      </c>
      <c r="B7683">
        <v>6</v>
      </c>
      <c r="C7683">
        <v>29</v>
      </c>
      <c r="D7683">
        <v>-2</v>
      </c>
      <c r="E7683">
        <v>6</v>
      </c>
      <c r="F7683">
        <v>24</v>
      </c>
      <c r="G7683">
        <v>-1</v>
      </c>
      <c r="H7683" s="2">
        <f>H7682+$H$2*(Table1[[#This Row],[debug'[0']]]-H7682)</f>
        <v>5.4316900127610568</v>
      </c>
    </row>
    <row r="7684" spans="1:8" x14ac:dyDescent="0.25">
      <c r="A7684">
        <v>15356</v>
      </c>
      <c r="B7684">
        <v>6</v>
      </c>
      <c r="C7684">
        <v>30</v>
      </c>
      <c r="D7684">
        <v>-3</v>
      </c>
      <c r="E7684">
        <v>6</v>
      </c>
      <c r="F7684">
        <v>24</v>
      </c>
      <c r="G7684">
        <v>-1</v>
      </c>
      <c r="H7684" s="2">
        <f>H7683+$H$2*(Table1[[#This Row],[debug'[0']]]-H7683)</f>
        <v>5.485251967187204</v>
      </c>
    </row>
    <row r="7685" spans="1:8" x14ac:dyDescent="0.25">
      <c r="A7685">
        <v>15358</v>
      </c>
      <c r="B7685">
        <v>8</v>
      </c>
      <c r="C7685">
        <v>30</v>
      </c>
      <c r="D7685">
        <v>-3</v>
      </c>
      <c r="E7685">
        <v>6</v>
      </c>
      <c r="F7685">
        <v>24</v>
      </c>
      <c r="G7685">
        <v>-1</v>
      </c>
      <c r="H7685" s="2">
        <f>H7684+$H$2*(Table1[[#This Row],[debug'[0']]]-H7684)</f>
        <v>5.7222613855526259</v>
      </c>
    </row>
    <row r="7686" spans="1:8" x14ac:dyDescent="0.25">
      <c r="A7686">
        <v>15360</v>
      </c>
      <c r="B7686">
        <v>9</v>
      </c>
      <c r="C7686">
        <v>29</v>
      </c>
      <c r="D7686">
        <v>-3</v>
      </c>
      <c r="E7686">
        <v>6</v>
      </c>
      <c r="F7686">
        <v>24</v>
      </c>
      <c r="G7686">
        <v>-1</v>
      </c>
      <c r="H7686" s="2">
        <f>H7685+$H$2*(Table1[[#This Row],[debug'[0']]]-H7685)</f>
        <v>6.0311809720986895</v>
      </c>
    </row>
    <row r="7687" spans="1:8" x14ac:dyDescent="0.25">
      <c r="A7687">
        <v>15362</v>
      </c>
      <c r="B7687">
        <v>11</v>
      </c>
      <c r="C7687">
        <v>28</v>
      </c>
      <c r="D7687">
        <v>-2</v>
      </c>
      <c r="E7687">
        <v>6</v>
      </c>
      <c r="F7687">
        <v>24</v>
      </c>
      <c r="G7687">
        <v>-1</v>
      </c>
      <c r="H7687" s="2">
        <f>H7686+$H$2*(Table1[[#This Row],[debug'[0']]]-H7686)</f>
        <v>6.4994811327508479</v>
      </c>
    </row>
    <row r="7688" spans="1:8" x14ac:dyDescent="0.25">
      <c r="A7688">
        <v>15364</v>
      </c>
      <c r="B7688">
        <v>10</v>
      </c>
      <c r="C7688">
        <v>26</v>
      </c>
      <c r="D7688">
        <v>-3</v>
      </c>
      <c r="E7688">
        <v>6</v>
      </c>
      <c r="F7688">
        <v>24</v>
      </c>
      <c r="G7688">
        <v>-1</v>
      </c>
      <c r="H7688" s="2">
        <f>H7687+$H$2*(Table1[[#This Row],[debug'[0']]]-H7687)</f>
        <v>6.8293972634639202</v>
      </c>
    </row>
    <row r="7689" spans="1:8" x14ac:dyDescent="0.25">
      <c r="A7689">
        <v>15366</v>
      </c>
      <c r="B7689">
        <v>11</v>
      </c>
      <c r="C7689">
        <v>24</v>
      </c>
      <c r="D7689">
        <v>-4</v>
      </c>
      <c r="E7689">
        <v>6</v>
      </c>
      <c r="F7689">
        <v>24</v>
      </c>
      <c r="G7689">
        <v>-1</v>
      </c>
      <c r="H7689" s="2">
        <f>H7688+$H$2*(Table1[[#This Row],[debug'[0']]]-H7688)</f>
        <v>7.2224673110082174</v>
      </c>
    </row>
    <row r="7690" spans="1:8" x14ac:dyDescent="0.25">
      <c r="A7690">
        <v>15368</v>
      </c>
      <c r="B7690">
        <v>9</v>
      </c>
      <c r="C7690">
        <v>21</v>
      </c>
      <c r="D7690">
        <v>-4</v>
      </c>
      <c r="E7690">
        <v>6</v>
      </c>
      <c r="F7690">
        <v>24</v>
      </c>
      <c r="G7690">
        <v>-1</v>
      </c>
      <c r="H7690" s="2">
        <f>H7689+$H$2*(Table1[[#This Row],[debug'[0']]]-H7689)</f>
        <v>7.3899958201257858</v>
      </c>
    </row>
    <row r="7691" spans="1:8" x14ac:dyDescent="0.25">
      <c r="A7691">
        <v>15370</v>
      </c>
      <c r="B7691">
        <v>8</v>
      </c>
      <c r="C7691">
        <v>21</v>
      </c>
      <c r="D7691">
        <v>-4</v>
      </c>
      <c r="E7691">
        <v>6</v>
      </c>
      <c r="F7691">
        <v>24</v>
      </c>
      <c r="G7691">
        <v>-1</v>
      </c>
      <c r="H7691" s="2">
        <f>H7690+$H$2*(Table1[[#This Row],[debug'[0']]]-H7690)</f>
        <v>7.447487359630343</v>
      </c>
    </row>
    <row r="7692" spans="1:8" x14ac:dyDescent="0.25">
      <c r="A7692">
        <v>15372</v>
      </c>
      <c r="B7692">
        <v>8</v>
      </c>
      <c r="C7692">
        <v>20</v>
      </c>
      <c r="D7692">
        <v>-3</v>
      </c>
      <c r="E7692">
        <v>6</v>
      </c>
      <c r="F7692">
        <v>24</v>
      </c>
      <c r="G7692">
        <v>-1</v>
      </c>
      <c r="H7692" s="2">
        <f>H7691+$H$2*(Table1[[#This Row],[debug'[0']]]-H7691)</f>
        <v>7.4995604491903674</v>
      </c>
    </row>
    <row r="7693" spans="1:8" x14ac:dyDescent="0.25">
      <c r="A7693">
        <v>15374</v>
      </c>
      <c r="B7693">
        <v>6</v>
      </c>
      <c r="C7693">
        <v>20</v>
      </c>
      <c r="D7693">
        <v>-3</v>
      </c>
      <c r="E7693">
        <v>6</v>
      </c>
      <c r="F7693">
        <v>24</v>
      </c>
      <c r="G7693">
        <v>-1</v>
      </c>
      <c r="H7693" s="2">
        <f>H7692+$H$2*(Table1[[#This Row],[debug'[0']]]-H7692)</f>
        <v>7.3582302064666596</v>
      </c>
    </row>
    <row r="7694" spans="1:8" x14ac:dyDescent="0.25">
      <c r="A7694">
        <v>15376</v>
      </c>
      <c r="B7694">
        <v>6</v>
      </c>
      <c r="C7694">
        <v>19</v>
      </c>
      <c r="D7694">
        <v>-3</v>
      </c>
      <c r="E7694">
        <v>6</v>
      </c>
      <c r="F7694">
        <v>24</v>
      </c>
      <c r="G7694">
        <v>-1</v>
      </c>
      <c r="H7694" s="2">
        <f>H7693+$H$2*(Table1[[#This Row],[debug'[0']]]-H7693)</f>
        <v>7.2302200253110778</v>
      </c>
    </row>
    <row r="7695" spans="1:8" x14ac:dyDescent="0.25">
      <c r="A7695">
        <v>15378</v>
      </c>
      <c r="B7695">
        <v>6</v>
      </c>
      <c r="C7695">
        <v>18</v>
      </c>
      <c r="D7695">
        <v>-2</v>
      </c>
      <c r="E7695">
        <v>6</v>
      </c>
      <c r="F7695">
        <v>24</v>
      </c>
      <c r="G7695">
        <v>-1</v>
      </c>
      <c r="H7695" s="2">
        <f>H7694+$H$2*(Table1[[#This Row],[debug'[0']]]-H7694)</f>
        <v>7.114274519496588</v>
      </c>
    </row>
    <row r="7696" spans="1:8" x14ac:dyDescent="0.25">
      <c r="A7696">
        <v>15380</v>
      </c>
      <c r="B7696">
        <v>6</v>
      </c>
      <c r="C7696">
        <v>19</v>
      </c>
      <c r="D7696">
        <v>-1</v>
      </c>
      <c r="E7696">
        <v>6</v>
      </c>
      <c r="F7696">
        <v>24</v>
      </c>
      <c r="G7696">
        <v>-1</v>
      </c>
      <c r="H7696" s="2">
        <f>H7695+$H$2*(Table1[[#This Row],[debug'[0']]]-H7695)</f>
        <v>7.0092566201606044</v>
      </c>
    </row>
    <row r="7697" spans="1:8" x14ac:dyDescent="0.25">
      <c r="A7697">
        <v>15382</v>
      </c>
      <c r="B7697">
        <v>5</v>
      </c>
      <c r="C7697">
        <v>19</v>
      </c>
      <c r="D7697">
        <v>1</v>
      </c>
      <c r="E7697">
        <v>6</v>
      </c>
      <c r="F7697">
        <v>24</v>
      </c>
      <c r="G7697">
        <v>-1</v>
      </c>
      <c r="H7697" s="2">
        <f>H7696+$H$2*(Table1[[#This Row],[debug'[0']]]-H7696)</f>
        <v>6.8198886450484082</v>
      </c>
    </row>
    <row r="7698" spans="1:8" x14ac:dyDescent="0.25">
      <c r="A7698">
        <v>15384</v>
      </c>
      <c r="B7698">
        <v>5</v>
      </c>
      <c r="C7698">
        <v>20</v>
      </c>
      <c r="D7698">
        <v>2</v>
      </c>
      <c r="E7698">
        <v>6</v>
      </c>
      <c r="F7698">
        <v>24</v>
      </c>
      <c r="G7698">
        <v>-1</v>
      </c>
      <c r="H7698" s="2">
        <f>H7697+$H$2*(Table1[[#This Row],[debug'[0']]]-H7697)</f>
        <v>6.6483681811193414</v>
      </c>
    </row>
    <row r="7699" spans="1:8" x14ac:dyDescent="0.25">
      <c r="A7699">
        <v>15386</v>
      </c>
      <c r="B7699">
        <v>4</v>
      </c>
      <c r="C7699">
        <v>19</v>
      </c>
      <c r="D7699">
        <v>2</v>
      </c>
      <c r="E7699">
        <v>6</v>
      </c>
      <c r="F7699">
        <v>24</v>
      </c>
      <c r="G7699">
        <v>-1</v>
      </c>
      <c r="H7699" s="2">
        <f>H7698+$H$2*(Table1[[#This Row],[debug'[0']]]-H7698)</f>
        <v>6.3987653604651769</v>
      </c>
    </row>
    <row r="7700" spans="1:8" x14ac:dyDescent="0.25">
      <c r="A7700">
        <v>15388</v>
      </c>
      <c r="B7700">
        <v>3</v>
      </c>
      <c r="C7700">
        <v>21</v>
      </c>
      <c r="D7700">
        <v>2</v>
      </c>
      <c r="E7700">
        <v>6</v>
      </c>
      <c r="F7700">
        <v>24</v>
      </c>
      <c r="G7700">
        <v>-1</v>
      </c>
      <c r="H7700" s="2">
        <f>H7699+$H$2*(Table1[[#This Row],[debug'[0']]]-H7699)</f>
        <v>6.0784392718337905</v>
      </c>
    </row>
    <row r="7701" spans="1:8" x14ac:dyDescent="0.25">
      <c r="A7701">
        <v>15390</v>
      </c>
      <c r="B7701">
        <v>2</v>
      </c>
      <c r="C7701">
        <v>24</v>
      </c>
      <c r="D7701">
        <v>1</v>
      </c>
      <c r="E7701">
        <v>6</v>
      </c>
      <c r="F7701">
        <v>24</v>
      </c>
      <c r="G7701">
        <v>-2</v>
      </c>
      <c r="H7701" s="2">
        <f>H7700+$H$2*(Table1[[#This Row],[debug'[0']]]-H7700)</f>
        <v>5.694055426198636</v>
      </c>
    </row>
    <row r="7702" spans="1:8" x14ac:dyDescent="0.25">
      <c r="A7702">
        <v>15392</v>
      </c>
      <c r="B7702">
        <v>3</v>
      </c>
      <c r="C7702">
        <v>26</v>
      </c>
      <c r="D7702">
        <v>1</v>
      </c>
      <c r="E7702">
        <v>6</v>
      </c>
      <c r="F7702">
        <v>24</v>
      </c>
      <c r="G7702">
        <v>-2</v>
      </c>
      <c r="H7702" s="2">
        <f>H7701+$H$2*(Table1[[#This Row],[debug'[0']]]-H7701)</f>
        <v>5.4401466841393553</v>
      </c>
    </row>
    <row r="7703" spans="1:8" x14ac:dyDescent="0.25">
      <c r="A7703">
        <v>15394</v>
      </c>
      <c r="B7703">
        <v>7</v>
      </c>
      <c r="C7703">
        <v>29</v>
      </c>
      <c r="D7703">
        <v>0</v>
      </c>
      <c r="E7703">
        <v>7</v>
      </c>
      <c r="F7703">
        <v>24</v>
      </c>
      <c r="G7703">
        <v>-2</v>
      </c>
      <c r="H7703" s="2">
        <f>H7702+$H$2*(Table1[[#This Row],[debug'[0']]]-H7702)</f>
        <v>5.58715939567292</v>
      </c>
    </row>
    <row r="7704" spans="1:8" x14ac:dyDescent="0.25">
      <c r="A7704">
        <v>15396</v>
      </c>
      <c r="B7704">
        <v>8</v>
      </c>
      <c r="C7704">
        <v>29</v>
      </c>
      <c r="D7704">
        <v>0</v>
      </c>
      <c r="E7704">
        <v>7</v>
      </c>
      <c r="F7704">
        <v>24</v>
      </c>
      <c r="G7704">
        <v>-1</v>
      </c>
      <c r="H7704" s="2">
        <f>H7703+$H$2*(Table1[[#This Row],[debug'[0']]]-H7703)</f>
        <v>5.8145642651780332</v>
      </c>
    </row>
    <row r="7705" spans="1:8" x14ac:dyDescent="0.25">
      <c r="A7705">
        <v>15398</v>
      </c>
      <c r="B7705">
        <v>8</v>
      </c>
      <c r="C7705">
        <v>30</v>
      </c>
      <c r="D7705">
        <v>-1</v>
      </c>
      <c r="E7705">
        <v>7</v>
      </c>
      <c r="F7705">
        <v>24</v>
      </c>
      <c r="G7705">
        <v>-1</v>
      </c>
      <c r="H7705" s="2">
        <f>H7704+$H$2*(Table1[[#This Row],[debug'[0']]]-H7704)</f>
        <v>6.0205367306603126</v>
      </c>
    </row>
    <row r="7706" spans="1:8" x14ac:dyDescent="0.25">
      <c r="A7706">
        <v>15400</v>
      </c>
      <c r="B7706">
        <v>8</v>
      </c>
      <c r="C7706">
        <v>31</v>
      </c>
      <c r="D7706">
        <v>-2</v>
      </c>
      <c r="E7706">
        <v>7</v>
      </c>
      <c r="F7706">
        <v>24</v>
      </c>
      <c r="G7706">
        <v>-2</v>
      </c>
      <c r="H7706" s="2">
        <f>H7705+$H$2*(Table1[[#This Row],[debug'[0']]]-H7705)</f>
        <v>6.2070967486105646</v>
      </c>
    </row>
    <row r="7707" spans="1:8" x14ac:dyDescent="0.25">
      <c r="A7707">
        <v>15402</v>
      </c>
      <c r="B7707">
        <v>8</v>
      </c>
      <c r="C7707">
        <v>31</v>
      </c>
      <c r="D7707">
        <v>-3</v>
      </c>
      <c r="E7707">
        <v>7</v>
      </c>
      <c r="F7707">
        <v>24</v>
      </c>
      <c r="G7707">
        <v>-2</v>
      </c>
      <c r="H7707" s="2">
        <f>H7706+$H$2*(Table1[[#This Row],[debug'[0']]]-H7706)</f>
        <v>6.3760738991054335</v>
      </c>
    </row>
    <row r="7708" spans="1:8" x14ac:dyDescent="0.25">
      <c r="A7708">
        <v>15404</v>
      </c>
      <c r="B7708">
        <v>9</v>
      </c>
      <c r="C7708">
        <v>31</v>
      </c>
      <c r="D7708">
        <v>-2</v>
      </c>
      <c r="E7708">
        <v>7</v>
      </c>
      <c r="F7708">
        <v>24</v>
      </c>
      <c r="G7708">
        <v>-1</v>
      </c>
      <c r="H7708" s="2">
        <f>H7707+$H$2*(Table1[[#This Row],[debug'[0']]]-H7707)</f>
        <v>6.62337310796942</v>
      </c>
    </row>
    <row r="7709" spans="1:8" x14ac:dyDescent="0.25">
      <c r="A7709">
        <v>15406</v>
      </c>
      <c r="B7709">
        <v>10</v>
      </c>
      <c r="C7709">
        <v>30</v>
      </c>
      <c r="D7709">
        <v>-2</v>
      </c>
      <c r="E7709">
        <v>7</v>
      </c>
      <c r="F7709">
        <v>24</v>
      </c>
      <c r="G7709">
        <v>-1</v>
      </c>
      <c r="H7709" s="2">
        <f>H7708+$H$2*(Table1[[#This Row],[debug'[0']]]-H7708)</f>
        <v>6.9416126951069304</v>
      </c>
    </row>
    <row r="7710" spans="1:8" x14ac:dyDescent="0.25">
      <c r="A7710">
        <v>15408</v>
      </c>
      <c r="B7710">
        <v>11</v>
      </c>
      <c r="C7710">
        <v>29</v>
      </c>
      <c r="D7710">
        <v>-2</v>
      </c>
      <c r="E7710">
        <v>7</v>
      </c>
      <c r="F7710">
        <v>24</v>
      </c>
      <c r="G7710">
        <v>-1</v>
      </c>
      <c r="H7710" s="2">
        <f>H7709+$H$2*(Table1[[#This Row],[debug'[0']]]-H7709)</f>
        <v>7.3241066873811551</v>
      </c>
    </row>
    <row r="7711" spans="1:8" x14ac:dyDescent="0.25">
      <c r="A7711">
        <v>15410</v>
      </c>
      <c r="B7711">
        <v>10</v>
      </c>
      <c r="C7711">
        <v>27</v>
      </c>
      <c r="D7711">
        <v>-3</v>
      </c>
      <c r="E7711">
        <v>7</v>
      </c>
      <c r="F7711">
        <v>24</v>
      </c>
      <c r="G7711">
        <v>-1</v>
      </c>
      <c r="H7711" s="2">
        <f>H7710+$H$2*(Table1[[#This Row],[debug'[0']]]-H7710)</f>
        <v>7.5763036905625576</v>
      </c>
    </row>
    <row r="7712" spans="1:8" x14ac:dyDescent="0.25">
      <c r="A7712">
        <v>15412</v>
      </c>
      <c r="B7712">
        <v>10</v>
      </c>
      <c r="C7712">
        <v>25</v>
      </c>
      <c r="D7712">
        <v>-4</v>
      </c>
      <c r="E7712">
        <v>7</v>
      </c>
      <c r="F7712">
        <v>24</v>
      </c>
      <c r="G7712">
        <v>-2</v>
      </c>
      <c r="H7712" s="2">
        <f>H7711+$H$2*(Table1[[#This Row],[debug'[0']]]-H7711)</f>
        <v>7.8047316861703981</v>
      </c>
    </row>
    <row r="7713" spans="1:8" x14ac:dyDescent="0.25">
      <c r="A7713">
        <v>15414</v>
      </c>
      <c r="B7713">
        <v>10</v>
      </c>
      <c r="C7713">
        <v>24</v>
      </c>
      <c r="D7713">
        <v>-5</v>
      </c>
      <c r="E7713">
        <v>7</v>
      </c>
      <c r="F7713">
        <v>24</v>
      </c>
      <c r="G7713">
        <v>-2</v>
      </c>
      <c r="H7713" s="2">
        <f>H7712+$H$2*(Table1[[#This Row],[debug'[0']]]-H7712)</f>
        <v>8.0116308503919633</v>
      </c>
    </row>
    <row r="7714" spans="1:8" x14ac:dyDescent="0.25">
      <c r="A7714">
        <v>15416</v>
      </c>
      <c r="B7714">
        <v>9</v>
      </c>
      <c r="C7714">
        <v>22</v>
      </c>
      <c r="D7714">
        <v>-5</v>
      </c>
      <c r="E7714">
        <v>7</v>
      </c>
      <c r="F7714">
        <v>24</v>
      </c>
      <c r="G7714">
        <v>-2</v>
      </c>
      <c r="H7714" s="2">
        <f>H7713+$H$2*(Table1[[#This Row],[debug'[0']]]-H7713)</f>
        <v>8.1047824481752659</v>
      </c>
    </row>
    <row r="7715" spans="1:8" x14ac:dyDescent="0.25">
      <c r="A7715">
        <v>15418</v>
      </c>
      <c r="B7715">
        <v>8</v>
      </c>
      <c r="C7715">
        <v>21</v>
      </c>
      <c r="D7715">
        <v>-4</v>
      </c>
      <c r="E7715">
        <v>7</v>
      </c>
      <c r="F7715">
        <v>24</v>
      </c>
      <c r="G7715">
        <v>-2</v>
      </c>
      <c r="H7715" s="2">
        <f>H7714+$H$2*(Table1[[#This Row],[debug'[0']]]-H7714)</f>
        <v>8.0949069350928884</v>
      </c>
    </row>
    <row r="7716" spans="1:8" x14ac:dyDescent="0.25">
      <c r="A7716">
        <v>15420</v>
      </c>
      <c r="B7716">
        <v>6</v>
      </c>
      <c r="C7716">
        <v>21</v>
      </c>
      <c r="D7716">
        <v>-2</v>
      </c>
      <c r="E7716">
        <v>7</v>
      </c>
      <c r="F7716">
        <v>24</v>
      </c>
      <c r="G7716">
        <v>-1</v>
      </c>
      <c r="H7716" s="2">
        <f>H7715+$H$2*(Table1[[#This Row],[debug'[0']]]-H7715)</f>
        <v>7.8974666079756242</v>
      </c>
    </row>
    <row r="7717" spans="1:8" x14ac:dyDescent="0.25">
      <c r="A7717">
        <v>15422</v>
      </c>
      <c r="B7717">
        <v>5</v>
      </c>
      <c r="C7717">
        <v>21</v>
      </c>
      <c r="D7717">
        <v>-1</v>
      </c>
      <c r="E7717">
        <v>7</v>
      </c>
      <c r="F7717">
        <v>24</v>
      </c>
      <c r="G7717">
        <v>-1</v>
      </c>
      <c r="H7717" s="2">
        <f>H7716+$H$2*(Table1[[#This Row],[debug'[0']]]-H7716)</f>
        <v>7.6243868136864856</v>
      </c>
    </row>
    <row r="7718" spans="1:8" x14ac:dyDescent="0.25">
      <c r="A7718">
        <v>15424</v>
      </c>
      <c r="B7718">
        <v>5</v>
      </c>
      <c r="C7718">
        <v>18</v>
      </c>
      <c r="D7718">
        <v>-1</v>
      </c>
      <c r="E7718">
        <v>7</v>
      </c>
      <c r="F7718">
        <v>24</v>
      </c>
      <c r="G7718">
        <v>-1</v>
      </c>
      <c r="H7718" s="2">
        <f>H7717+$H$2*(Table1[[#This Row],[debug'[0']]]-H7717)</f>
        <v>7.3770441836648244</v>
      </c>
    </row>
    <row r="7719" spans="1:8" x14ac:dyDescent="0.25">
      <c r="A7719">
        <v>15426</v>
      </c>
      <c r="B7719">
        <v>6</v>
      </c>
      <c r="C7719">
        <v>18</v>
      </c>
      <c r="D7719">
        <v>1</v>
      </c>
      <c r="E7719">
        <v>7</v>
      </c>
      <c r="F7719">
        <v>24</v>
      </c>
      <c r="G7719">
        <v>-1</v>
      </c>
      <c r="H7719" s="2">
        <f>H7718+$H$2*(Table1[[#This Row],[debug'[0']]]-H7718)</f>
        <v>7.2472608269327257</v>
      </c>
    </row>
    <row r="7720" spans="1:8" x14ac:dyDescent="0.25">
      <c r="A7720">
        <v>15428</v>
      </c>
      <c r="B7720">
        <v>6</v>
      </c>
      <c r="C7720">
        <v>18</v>
      </c>
      <c r="D7720">
        <v>2</v>
      </c>
      <c r="E7720">
        <v>7</v>
      </c>
      <c r="F7720">
        <v>24</v>
      </c>
      <c r="G7720">
        <v>-1</v>
      </c>
      <c r="H7720" s="2">
        <f>H7719+$H$2*(Table1[[#This Row],[debug'[0']]]-H7719)</f>
        <v>7.1297092634026606</v>
      </c>
    </row>
    <row r="7721" spans="1:8" x14ac:dyDescent="0.25">
      <c r="A7721">
        <v>15430</v>
      </c>
      <c r="B7721">
        <v>5</v>
      </c>
      <c r="C7721">
        <v>18</v>
      </c>
      <c r="D7721">
        <v>3</v>
      </c>
      <c r="E7721">
        <v>7</v>
      </c>
      <c r="F7721">
        <v>24</v>
      </c>
      <c r="G7721">
        <v>-1</v>
      </c>
      <c r="H7721" s="2">
        <f>H7720+$H$2*(Table1[[#This Row],[debug'[0']]]-H7720)</f>
        <v>6.9289888941170226</v>
      </c>
    </row>
    <row r="7722" spans="1:8" x14ac:dyDescent="0.25">
      <c r="A7722">
        <v>15432</v>
      </c>
      <c r="B7722">
        <v>3</v>
      </c>
      <c r="C7722">
        <v>20</v>
      </c>
      <c r="D7722">
        <v>2</v>
      </c>
      <c r="E7722">
        <v>7</v>
      </c>
      <c r="F7722">
        <v>24</v>
      </c>
      <c r="G7722">
        <v>-1</v>
      </c>
      <c r="H7722" s="2">
        <f>H7721+$H$2*(Table1[[#This Row],[debug'[0']]]-H7721)</f>
        <v>6.5586904147432046</v>
      </c>
    </row>
    <row r="7723" spans="1:8" x14ac:dyDescent="0.25">
      <c r="A7723">
        <v>15434</v>
      </c>
      <c r="B7723">
        <v>1</v>
      </c>
      <c r="C7723">
        <v>22</v>
      </c>
      <c r="D7723">
        <v>2</v>
      </c>
      <c r="E7723">
        <v>7</v>
      </c>
      <c r="F7723">
        <v>24</v>
      </c>
      <c r="G7723">
        <v>-1</v>
      </c>
      <c r="H7723" s="2">
        <f>H7722+$H$2*(Table1[[#This Row],[debug'[0']]]-H7722)</f>
        <v>6.0347961856270871</v>
      </c>
    </row>
    <row r="7724" spans="1:8" x14ac:dyDescent="0.25">
      <c r="A7724">
        <v>15436</v>
      </c>
      <c r="B7724">
        <v>3</v>
      </c>
      <c r="C7724">
        <v>24</v>
      </c>
      <c r="D7724">
        <v>2</v>
      </c>
      <c r="E7724">
        <v>7</v>
      </c>
      <c r="F7724">
        <v>25</v>
      </c>
      <c r="G7724">
        <v>-1</v>
      </c>
      <c r="H7724" s="2">
        <f>H7723+$H$2*(Table1[[#This Row],[debug'[0']]]-H7723)</f>
        <v>5.7487733835698354</v>
      </c>
    </row>
    <row r="7725" spans="1:8" x14ac:dyDescent="0.25">
      <c r="A7725">
        <v>15438</v>
      </c>
      <c r="B7725">
        <v>5</v>
      </c>
      <c r="C7725">
        <v>26</v>
      </c>
      <c r="D7725">
        <v>1</v>
      </c>
      <c r="E7725">
        <v>7</v>
      </c>
      <c r="F7725">
        <v>25</v>
      </c>
      <c r="G7725">
        <v>-1</v>
      </c>
      <c r="H7725" s="2">
        <f>H7724+$H$2*(Table1[[#This Row],[debug'[0']]]-H7724)</f>
        <v>5.6782031547390384</v>
      </c>
    </row>
    <row r="7726" spans="1:8" x14ac:dyDescent="0.25">
      <c r="A7726">
        <v>15440</v>
      </c>
      <c r="B7726">
        <v>7</v>
      </c>
      <c r="C7726">
        <v>27</v>
      </c>
      <c r="D7726">
        <v>0</v>
      </c>
      <c r="E7726">
        <v>7</v>
      </c>
      <c r="F7726">
        <v>25</v>
      </c>
      <c r="G7726">
        <v>-1</v>
      </c>
      <c r="H7726" s="2">
        <f>H7725+$H$2*(Table1[[#This Row],[debug'[0']]]-H7725)</f>
        <v>5.8027795724973386</v>
      </c>
    </row>
    <row r="7727" spans="1:8" x14ac:dyDescent="0.25">
      <c r="A7727">
        <v>15442</v>
      </c>
      <c r="B7727">
        <v>9</v>
      </c>
      <c r="C7727">
        <v>29</v>
      </c>
      <c r="D7727">
        <v>-1</v>
      </c>
      <c r="E7727">
        <v>7</v>
      </c>
      <c r="F7727">
        <v>25</v>
      </c>
      <c r="G7727">
        <v>-1</v>
      </c>
      <c r="H7727" s="2">
        <f>H7726+$H$2*(Table1[[#This Row],[debug'[0']]]-H7726)</f>
        <v>6.1041104987058254</v>
      </c>
    </row>
    <row r="7728" spans="1:8" x14ac:dyDescent="0.25">
      <c r="A7728">
        <v>15444</v>
      </c>
      <c r="B7728">
        <v>10</v>
      </c>
      <c r="C7728">
        <v>30</v>
      </c>
      <c r="D7728">
        <v>-1</v>
      </c>
      <c r="E7728">
        <v>7</v>
      </c>
      <c r="F7728">
        <v>24</v>
      </c>
      <c r="G7728">
        <v>-1</v>
      </c>
      <c r="H7728" s="2">
        <f>H7727+$H$2*(Table1[[#This Row],[debug'[0']]]-H7727)</f>
        <v>6.4712894337997273</v>
      </c>
    </row>
    <row r="7729" spans="1:8" x14ac:dyDescent="0.25">
      <c r="A7729">
        <v>15446</v>
      </c>
      <c r="B7729">
        <v>9</v>
      </c>
      <c r="C7729">
        <v>32</v>
      </c>
      <c r="D7729">
        <v>-1</v>
      </c>
      <c r="E7729">
        <v>7</v>
      </c>
      <c r="F7729">
        <v>25</v>
      </c>
      <c r="G7729">
        <v>-1</v>
      </c>
      <c r="H7729" s="2">
        <f>H7728+$H$2*(Table1[[#This Row],[debug'[0']]]-H7728)</f>
        <v>6.7096147899346175</v>
      </c>
    </row>
    <row r="7730" spans="1:8" x14ac:dyDescent="0.25">
      <c r="A7730">
        <v>15448</v>
      </c>
      <c r="B7730">
        <v>9</v>
      </c>
      <c r="C7730">
        <v>32</v>
      </c>
      <c r="D7730">
        <v>-2</v>
      </c>
      <c r="E7730">
        <v>7</v>
      </c>
      <c r="F7730">
        <v>25</v>
      </c>
      <c r="G7730">
        <v>-1</v>
      </c>
      <c r="H7730" s="2">
        <f>H7729+$H$2*(Table1[[#This Row],[debug'[0']]]-H7729)</f>
        <v>6.9254785104295813</v>
      </c>
    </row>
    <row r="7731" spans="1:8" x14ac:dyDescent="0.25">
      <c r="A7731">
        <v>15450</v>
      </c>
      <c r="B7731">
        <v>8</v>
      </c>
      <c r="C7731">
        <v>33</v>
      </c>
      <c r="D7731">
        <v>-2</v>
      </c>
      <c r="E7731">
        <v>7</v>
      </c>
      <c r="F7731">
        <v>25</v>
      </c>
      <c r="G7731">
        <v>-1</v>
      </c>
      <c r="H7731" s="2">
        <f>H7730+$H$2*(Table1[[#This Row],[debug'[0']]]-H7730)</f>
        <v>7.0267497749623447</v>
      </c>
    </row>
    <row r="7732" spans="1:8" x14ac:dyDescent="0.25">
      <c r="A7732">
        <v>15452</v>
      </c>
      <c r="B7732">
        <v>9</v>
      </c>
      <c r="C7732">
        <v>32</v>
      </c>
      <c r="D7732">
        <v>-2</v>
      </c>
      <c r="E7732">
        <v>7</v>
      </c>
      <c r="F7732">
        <v>25</v>
      </c>
      <c r="G7732">
        <v>-1</v>
      </c>
      <c r="H7732" s="2">
        <f>H7731+$H$2*(Table1[[#This Row],[debug'[0']]]-H7731)</f>
        <v>7.2127242272825258</v>
      </c>
    </row>
    <row r="7733" spans="1:8" x14ac:dyDescent="0.25">
      <c r="A7733">
        <v>15454</v>
      </c>
      <c r="B7733">
        <v>9</v>
      </c>
      <c r="C7733">
        <v>31</v>
      </c>
      <c r="D7733">
        <v>-2</v>
      </c>
      <c r="E7733">
        <v>7</v>
      </c>
      <c r="F7733">
        <v>25</v>
      </c>
      <c r="G7733">
        <v>-1</v>
      </c>
      <c r="H7733" s="2">
        <f>H7732+$H$2*(Table1[[#This Row],[debug'[0']]]-H7732)</f>
        <v>7.3811710004077726</v>
      </c>
    </row>
    <row r="7734" spans="1:8" x14ac:dyDescent="0.25">
      <c r="A7734">
        <v>15456</v>
      </c>
      <c r="B7734">
        <v>10</v>
      </c>
      <c r="C7734">
        <v>30</v>
      </c>
      <c r="D7734">
        <v>-2</v>
      </c>
      <c r="E7734">
        <v>7</v>
      </c>
      <c r="F7734">
        <v>25</v>
      </c>
      <c r="G7734">
        <v>-1</v>
      </c>
      <c r="H7734" s="2">
        <f>H7733+$H$2*(Table1[[#This Row],[debug'[0']]]-H7733)</f>
        <v>7.627989818791578</v>
      </c>
    </row>
    <row r="7735" spans="1:8" x14ac:dyDescent="0.25">
      <c r="A7735">
        <v>15458</v>
      </c>
      <c r="B7735">
        <v>10</v>
      </c>
      <c r="C7735">
        <v>28</v>
      </c>
      <c r="D7735">
        <v>-3</v>
      </c>
      <c r="E7735">
        <v>7</v>
      </c>
      <c r="F7735">
        <v>25</v>
      </c>
      <c r="G7735">
        <v>-1</v>
      </c>
      <c r="H7735" s="2">
        <f>H7734+$H$2*(Table1[[#This Row],[debug'[0']]]-H7734)</f>
        <v>7.8515465115773155</v>
      </c>
    </row>
    <row r="7736" spans="1:8" x14ac:dyDescent="0.25">
      <c r="A7736">
        <v>15460</v>
      </c>
      <c r="B7736">
        <v>11</v>
      </c>
      <c r="C7736">
        <v>27</v>
      </c>
      <c r="D7736">
        <v>-3</v>
      </c>
      <c r="E7736">
        <v>7</v>
      </c>
      <c r="F7736">
        <v>25</v>
      </c>
      <c r="G7736">
        <v>-1</v>
      </c>
      <c r="H7736" s="2">
        <f>H7735+$H$2*(Table1[[#This Row],[debug'[0']]]-H7735)</f>
        <v>8.1482812620592515</v>
      </c>
    </row>
    <row r="7737" spans="1:8" x14ac:dyDescent="0.25">
      <c r="A7737">
        <v>15462</v>
      </c>
      <c r="B7737">
        <v>9</v>
      </c>
      <c r="C7737">
        <v>24</v>
      </c>
      <c r="D7737">
        <v>-3</v>
      </c>
      <c r="E7737">
        <v>7</v>
      </c>
      <c r="F7737">
        <v>25</v>
      </c>
      <c r="G7737">
        <v>-1</v>
      </c>
      <c r="H7737" s="2">
        <f>H7736+$H$2*(Table1[[#This Row],[debug'[0']]]-H7736)</f>
        <v>8.2285538619604335</v>
      </c>
    </row>
    <row r="7738" spans="1:8" x14ac:dyDescent="0.25">
      <c r="A7738">
        <v>15464</v>
      </c>
      <c r="B7738">
        <v>6</v>
      </c>
      <c r="C7738">
        <v>22</v>
      </c>
      <c r="D7738">
        <v>-1</v>
      </c>
      <c r="E7738">
        <v>7</v>
      </c>
      <c r="F7738">
        <v>25</v>
      </c>
      <c r="G7738">
        <v>-1</v>
      </c>
      <c r="H7738" s="2">
        <f>H7737+$H$2*(Table1[[#This Row],[debug'[0']]]-H7737)</f>
        <v>8.0185176087345109</v>
      </c>
    </row>
    <row r="7739" spans="1:8" x14ac:dyDescent="0.25">
      <c r="A7739">
        <v>15466</v>
      </c>
      <c r="B7739">
        <v>2</v>
      </c>
      <c r="C7739">
        <v>21</v>
      </c>
      <c r="D7739">
        <v>-1</v>
      </c>
      <c r="E7739">
        <v>7</v>
      </c>
      <c r="F7739">
        <v>25</v>
      </c>
      <c r="G7739">
        <v>-1</v>
      </c>
      <c r="H7739" s="2">
        <f>H7738+$H$2*(Table1[[#This Row],[debug'[0']]]-H7738)</f>
        <v>7.4512856875814766</v>
      </c>
    </row>
    <row r="7740" spans="1:8" x14ac:dyDescent="0.25">
      <c r="A7740">
        <v>15468</v>
      </c>
      <c r="B7740">
        <v>1</v>
      </c>
      <c r="C7740">
        <v>18</v>
      </c>
      <c r="D7740">
        <v>0</v>
      </c>
      <c r="E7740">
        <v>7</v>
      </c>
      <c r="F7740">
        <v>25</v>
      </c>
      <c r="G7740">
        <v>-1</v>
      </c>
      <c r="H7740" s="2">
        <f>H7739+$H$2*(Table1[[#This Row],[debug'[0']]]-H7739)</f>
        <v>6.8432663359120287</v>
      </c>
    </row>
    <row r="7741" spans="1:8" x14ac:dyDescent="0.25">
      <c r="A7741">
        <v>15470</v>
      </c>
      <c r="B7741">
        <v>2</v>
      </c>
      <c r="C7741">
        <v>17</v>
      </c>
      <c r="D7741">
        <v>0</v>
      </c>
      <c r="E7741">
        <v>7</v>
      </c>
      <c r="F7741">
        <v>25</v>
      </c>
      <c r="G7741">
        <v>-1</v>
      </c>
      <c r="H7741" s="2">
        <f>H7740+$H$2*(Table1[[#This Row],[debug'[0']]]-H7740)</f>
        <v>6.3867992377036291</v>
      </c>
    </row>
    <row r="7742" spans="1:8" x14ac:dyDescent="0.25">
      <c r="A7742">
        <v>15472</v>
      </c>
      <c r="B7742">
        <v>5</v>
      </c>
      <c r="C7742">
        <v>16</v>
      </c>
      <c r="D7742">
        <v>2</v>
      </c>
      <c r="E7742">
        <v>7</v>
      </c>
      <c r="F7742">
        <v>25</v>
      </c>
      <c r="G7742">
        <v>-1</v>
      </c>
      <c r="H7742" s="2">
        <f>H7741+$H$2*(Table1[[#This Row],[debug'[0']]]-H7741)</f>
        <v>6.2560964887884198</v>
      </c>
    </row>
    <row r="7743" spans="1:8" x14ac:dyDescent="0.25">
      <c r="A7743">
        <v>15474</v>
      </c>
      <c r="B7743">
        <v>7</v>
      </c>
      <c r="C7743">
        <v>17</v>
      </c>
      <c r="D7743">
        <v>3</v>
      </c>
      <c r="E7743">
        <v>7</v>
      </c>
      <c r="F7743">
        <v>25</v>
      </c>
      <c r="G7743">
        <v>-1</v>
      </c>
      <c r="H7743" s="2">
        <f>H7742+$H$2*(Table1[[#This Row],[debug'[0']]]-H7742)</f>
        <v>6.3262077429624783</v>
      </c>
    </row>
    <row r="7744" spans="1:8" x14ac:dyDescent="0.25">
      <c r="A7744">
        <v>15476</v>
      </c>
      <c r="B7744">
        <v>5</v>
      </c>
      <c r="C7744">
        <v>17</v>
      </c>
      <c r="D7744">
        <v>3</v>
      </c>
      <c r="E7744">
        <v>7</v>
      </c>
      <c r="F7744">
        <v>25</v>
      </c>
      <c r="G7744">
        <v>0</v>
      </c>
      <c r="H7744" s="2">
        <f>H7743+$H$2*(Table1[[#This Row],[debug'[0']]]-H7743)</f>
        <v>6.2012156078897336</v>
      </c>
    </row>
    <row r="7745" spans="1:8" x14ac:dyDescent="0.25">
      <c r="A7745">
        <v>15478</v>
      </c>
      <c r="B7745">
        <v>4</v>
      </c>
      <c r="C7745">
        <v>18</v>
      </c>
      <c r="D7745">
        <v>2</v>
      </c>
      <c r="E7745">
        <v>7</v>
      </c>
      <c r="F7745">
        <v>25</v>
      </c>
      <c r="G7745">
        <v>-1</v>
      </c>
      <c r="H7745" s="2">
        <f>H7744+$H$2*(Table1[[#This Row],[debug'[0']]]-H7744)</f>
        <v>5.9937559244083261</v>
      </c>
    </row>
    <row r="7746" spans="1:8" x14ac:dyDescent="0.25">
      <c r="A7746">
        <v>15480</v>
      </c>
      <c r="B7746">
        <v>2</v>
      </c>
      <c r="C7746">
        <v>20</v>
      </c>
      <c r="D7746">
        <v>2</v>
      </c>
      <c r="E7746">
        <v>7</v>
      </c>
      <c r="F7746">
        <v>25</v>
      </c>
      <c r="G7746">
        <v>-1</v>
      </c>
      <c r="H7746" s="2">
        <f>H7745+$H$2*(Table1[[#This Row],[debug'[0']]]-H7745)</f>
        <v>5.617353296237769</v>
      </c>
    </row>
    <row r="7747" spans="1:8" x14ac:dyDescent="0.25">
      <c r="A7747">
        <v>15482</v>
      </c>
      <c r="B7747">
        <v>1</v>
      </c>
      <c r="C7747">
        <v>22</v>
      </c>
      <c r="D7747">
        <v>1</v>
      </c>
      <c r="E7747">
        <v>6</v>
      </c>
      <c r="F7747">
        <v>25</v>
      </c>
      <c r="G7747">
        <v>-1</v>
      </c>
      <c r="H7747" s="2">
        <f>H7746+$H$2*(Table1[[#This Row],[debug'[0']]]-H7746)</f>
        <v>5.1821780004030931</v>
      </c>
    </row>
    <row r="7748" spans="1:8" x14ac:dyDescent="0.25">
      <c r="A7748">
        <v>15484</v>
      </c>
      <c r="B7748">
        <v>2</v>
      </c>
      <c r="C7748">
        <v>25</v>
      </c>
      <c r="D7748">
        <v>0</v>
      </c>
      <c r="E7748">
        <v>6</v>
      </c>
      <c r="F7748">
        <v>25</v>
      </c>
      <c r="G7748">
        <v>-1</v>
      </c>
      <c r="H7748" s="2">
        <f>H7747+$H$2*(Table1[[#This Row],[debug'[0']]]-H7747)</f>
        <v>4.8822647895486506</v>
      </c>
    </row>
    <row r="7749" spans="1:8" x14ac:dyDescent="0.25">
      <c r="A7749">
        <v>15486</v>
      </c>
      <c r="B7749">
        <v>6</v>
      </c>
      <c r="C7749">
        <v>27</v>
      </c>
      <c r="D7749">
        <v>-1</v>
      </c>
      <c r="E7749">
        <v>7</v>
      </c>
      <c r="F7749">
        <v>25</v>
      </c>
      <c r="G7749">
        <v>0</v>
      </c>
      <c r="H7749" s="2">
        <f>H7748+$H$2*(Table1[[#This Row],[debug'[0']]]-H7748)</f>
        <v>4.9876088513230288</v>
      </c>
    </row>
    <row r="7750" spans="1:8" x14ac:dyDescent="0.25">
      <c r="A7750">
        <v>15488</v>
      </c>
      <c r="B7750">
        <v>8</v>
      </c>
      <c r="C7750">
        <v>29</v>
      </c>
      <c r="D7750">
        <v>-1</v>
      </c>
      <c r="E7750">
        <v>7</v>
      </c>
      <c r="F7750">
        <v>25</v>
      </c>
      <c r="G7750">
        <v>0</v>
      </c>
      <c r="H7750" s="2">
        <f>H7749+$H$2*(Table1[[#This Row],[debug'[0']]]-H7749)</f>
        <v>5.2715200283957033</v>
      </c>
    </row>
    <row r="7751" spans="1:8" x14ac:dyDescent="0.25">
      <c r="A7751">
        <v>15490</v>
      </c>
      <c r="B7751">
        <v>11</v>
      </c>
      <c r="C7751">
        <v>31</v>
      </c>
      <c r="D7751">
        <v>-2</v>
      </c>
      <c r="E7751">
        <v>7</v>
      </c>
      <c r="F7751">
        <v>25</v>
      </c>
      <c r="G7751">
        <v>0</v>
      </c>
      <c r="H7751" s="2">
        <f>H7750+$H$2*(Table1[[#This Row],[debug'[0']]]-H7750)</f>
        <v>5.8114165462465532</v>
      </c>
    </row>
    <row r="7752" spans="1:8" x14ac:dyDescent="0.25">
      <c r="A7752">
        <v>15492</v>
      </c>
      <c r="B7752">
        <v>11</v>
      </c>
      <c r="C7752">
        <v>32</v>
      </c>
      <c r="D7752">
        <v>-2</v>
      </c>
      <c r="E7752">
        <v>7</v>
      </c>
      <c r="F7752">
        <v>25</v>
      </c>
      <c r="G7752">
        <v>0</v>
      </c>
      <c r="H7752" s="2">
        <f>H7751+$H$2*(Table1[[#This Row],[debug'[0']]]-H7751)</f>
        <v>6.3004290160720346</v>
      </c>
    </row>
    <row r="7753" spans="1:8" x14ac:dyDescent="0.25">
      <c r="A7753">
        <v>15494</v>
      </c>
      <c r="B7753">
        <v>12</v>
      </c>
      <c r="C7753">
        <v>33</v>
      </c>
      <c r="D7753">
        <v>-3</v>
      </c>
      <c r="E7753">
        <v>7</v>
      </c>
      <c r="F7753">
        <v>25</v>
      </c>
      <c r="G7753">
        <v>0</v>
      </c>
      <c r="H7753" s="2">
        <f>H7752+$H$2*(Table1[[#This Row],[debug'[0']]]-H7752)</f>
        <v>6.8376009260236836</v>
      </c>
    </row>
    <row r="7754" spans="1:8" x14ac:dyDescent="0.25">
      <c r="A7754">
        <v>15496</v>
      </c>
      <c r="B7754">
        <v>10</v>
      </c>
      <c r="C7754">
        <v>33</v>
      </c>
      <c r="D7754">
        <v>-3</v>
      </c>
      <c r="E7754">
        <v>6</v>
      </c>
      <c r="F7754">
        <v>25</v>
      </c>
      <c r="G7754">
        <v>0</v>
      </c>
      <c r="H7754" s="2">
        <f>H7753+$H$2*(Table1[[#This Row],[debug'[0']]]-H7753)</f>
        <v>7.135650016979378</v>
      </c>
    </row>
    <row r="7755" spans="1:8" x14ac:dyDescent="0.25">
      <c r="A7755">
        <v>15498</v>
      </c>
      <c r="B7755">
        <v>10</v>
      </c>
      <c r="C7755">
        <v>33</v>
      </c>
      <c r="D7755">
        <v>-3</v>
      </c>
      <c r="E7755">
        <v>6</v>
      </c>
      <c r="F7755">
        <v>25</v>
      </c>
      <c r="G7755">
        <v>0</v>
      </c>
      <c r="H7755" s="2">
        <f>H7754+$H$2*(Table1[[#This Row],[debug'[0']]]-H7754)</f>
        <v>7.4056086428984074</v>
      </c>
    </row>
    <row r="7756" spans="1:8" x14ac:dyDescent="0.25">
      <c r="A7756">
        <v>15500</v>
      </c>
      <c r="B7756">
        <v>9</v>
      </c>
      <c r="C7756">
        <v>32</v>
      </c>
      <c r="D7756">
        <v>-2</v>
      </c>
      <c r="E7756">
        <v>6</v>
      </c>
      <c r="F7756">
        <v>25</v>
      </c>
      <c r="G7756">
        <v>0</v>
      </c>
      <c r="H7756" s="2">
        <f>H7755+$H$2*(Table1[[#This Row],[debug'[0']]]-H7755)</f>
        <v>7.5558764881309299</v>
      </c>
    </row>
    <row r="7757" spans="1:8" x14ac:dyDescent="0.25">
      <c r="A7757">
        <v>15502</v>
      </c>
      <c r="B7757">
        <v>9</v>
      </c>
      <c r="C7757">
        <v>30</v>
      </c>
      <c r="D7757">
        <v>-2</v>
      </c>
      <c r="E7757">
        <v>6</v>
      </c>
      <c r="F7757">
        <v>25</v>
      </c>
      <c r="G7757">
        <v>0</v>
      </c>
      <c r="H7757" s="2">
        <f>H7756+$H$2*(Table1[[#This Row],[debug'[0']]]-H7756)</f>
        <v>7.6919819226038548</v>
      </c>
    </row>
    <row r="7758" spans="1:8" x14ac:dyDescent="0.25">
      <c r="A7758">
        <v>15504</v>
      </c>
      <c r="B7758">
        <v>8</v>
      </c>
      <c r="C7758">
        <v>29</v>
      </c>
      <c r="D7758">
        <v>-1</v>
      </c>
      <c r="E7758">
        <v>7</v>
      </c>
      <c r="F7758">
        <v>25</v>
      </c>
      <c r="G7758">
        <v>0</v>
      </c>
      <c r="H7758" s="2">
        <f>H7757+$H$2*(Table1[[#This Row],[debug'[0']]]-H7757)</f>
        <v>7.7210119424774719</v>
      </c>
    </row>
    <row r="7759" spans="1:8" x14ac:dyDescent="0.25">
      <c r="A7759">
        <v>15506</v>
      </c>
      <c r="B7759">
        <v>8</v>
      </c>
      <c r="C7759">
        <v>24</v>
      </c>
      <c r="D7759">
        <v>-1</v>
      </c>
      <c r="E7759">
        <v>7</v>
      </c>
      <c r="F7759">
        <v>25</v>
      </c>
      <c r="G7759">
        <v>0</v>
      </c>
      <c r="H7759" s="2">
        <f>H7758+$H$2*(Table1[[#This Row],[debug'[0']]]-H7758)</f>
        <v>7.7473059474360335</v>
      </c>
    </row>
    <row r="7760" spans="1:8" x14ac:dyDescent="0.25">
      <c r="A7760">
        <v>15508</v>
      </c>
      <c r="B7760">
        <v>8</v>
      </c>
      <c r="C7760">
        <v>22</v>
      </c>
      <c r="D7760">
        <v>0</v>
      </c>
      <c r="E7760">
        <v>7</v>
      </c>
      <c r="F7760">
        <v>25</v>
      </c>
      <c r="G7760">
        <v>0</v>
      </c>
      <c r="H7760" s="2">
        <f>H7759+$H$2*(Table1[[#This Row],[debug'[0']]]-H7759)</f>
        <v>7.7711218008102572</v>
      </c>
    </row>
    <row r="7761" spans="1:8" x14ac:dyDescent="0.25">
      <c r="A7761">
        <v>15510</v>
      </c>
      <c r="B7761">
        <v>5</v>
      </c>
      <c r="C7761">
        <v>20</v>
      </c>
      <c r="D7761">
        <v>1</v>
      </c>
      <c r="E7761">
        <v>7</v>
      </c>
      <c r="F7761">
        <v>25</v>
      </c>
      <c r="G7761">
        <v>0</v>
      </c>
      <c r="H7761" s="2">
        <f>H7760+$H$2*(Table1[[#This Row],[debug'[0']]]-H7760)</f>
        <v>7.5099497240614168</v>
      </c>
    </row>
    <row r="7762" spans="1:8" x14ac:dyDescent="0.25">
      <c r="A7762">
        <v>15512</v>
      </c>
      <c r="B7762">
        <v>4</v>
      </c>
      <c r="C7762">
        <v>18</v>
      </c>
      <c r="D7762">
        <v>1</v>
      </c>
      <c r="E7762">
        <v>6</v>
      </c>
      <c r="F7762">
        <v>25</v>
      </c>
      <c r="G7762">
        <v>0</v>
      </c>
      <c r="H7762" s="2">
        <f>H7761+$H$2*(Table1[[#This Row],[debug'[0']]]-H7761)</f>
        <v>7.1791447560339909</v>
      </c>
    </row>
    <row r="7763" spans="1:8" x14ac:dyDescent="0.25">
      <c r="A7763">
        <v>15514</v>
      </c>
      <c r="B7763">
        <v>2</v>
      </c>
      <c r="C7763">
        <v>17</v>
      </c>
      <c r="D7763">
        <v>0</v>
      </c>
      <c r="E7763">
        <v>6</v>
      </c>
      <c r="F7763">
        <v>25</v>
      </c>
      <c r="G7763">
        <v>0</v>
      </c>
      <c r="H7763" s="2">
        <f>H7762+$H$2*(Table1[[#This Row],[debug'[0']]]-H7762)</f>
        <v>6.6910218625109561</v>
      </c>
    </row>
    <row r="7764" spans="1:8" x14ac:dyDescent="0.25">
      <c r="A7764">
        <v>15516</v>
      </c>
      <c r="B7764">
        <v>2</v>
      </c>
      <c r="C7764">
        <v>16</v>
      </c>
      <c r="D7764">
        <v>1</v>
      </c>
      <c r="E7764">
        <v>6</v>
      </c>
      <c r="F7764">
        <v>25</v>
      </c>
      <c r="G7764">
        <v>0</v>
      </c>
      <c r="H7764" s="2">
        <f>H7763+$H$2*(Table1[[#This Row],[debug'[0']]]-H7763)</f>
        <v>6.2489034678781499</v>
      </c>
    </row>
    <row r="7765" spans="1:8" x14ac:dyDescent="0.25">
      <c r="A7765">
        <v>15518</v>
      </c>
      <c r="B7765">
        <v>3</v>
      </c>
      <c r="C7765">
        <v>16</v>
      </c>
      <c r="D7765">
        <v>2</v>
      </c>
      <c r="E7765">
        <v>6</v>
      </c>
      <c r="F7765">
        <v>25</v>
      </c>
      <c r="G7765">
        <v>0</v>
      </c>
      <c r="H7765" s="2">
        <f>H7764+$H$2*(Table1[[#This Row],[debug'[0']]]-H7764)</f>
        <v>5.9427015298708978</v>
      </c>
    </row>
    <row r="7766" spans="1:8" x14ac:dyDescent="0.25">
      <c r="A7766">
        <v>15520</v>
      </c>
      <c r="B7766">
        <v>3</v>
      </c>
      <c r="C7766">
        <v>17</v>
      </c>
      <c r="D7766">
        <v>2</v>
      </c>
      <c r="E7766">
        <v>6</v>
      </c>
      <c r="F7766">
        <v>25</v>
      </c>
      <c r="G7766">
        <v>0</v>
      </c>
      <c r="H7766" s="2">
        <f>H7765+$H$2*(Table1[[#This Row],[debug'[0']]]-H7765)</f>
        <v>5.6653584446324023</v>
      </c>
    </row>
    <row r="7767" spans="1:8" x14ac:dyDescent="0.25">
      <c r="A7767">
        <v>15522</v>
      </c>
      <c r="B7767">
        <v>4</v>
      </c>
      <c r="C7767">
        <v>18</v>
      </c>
      <c r="D7767">
        <v>2</v>
      </c>
      <c r="E7767">
        <v>6</v>
      </c>
      <c r="F7767">
        <v>25</v>
      </c>
      <c r="G7767">
        <v>0</v>
      </c>
      <c r="H7767" s="2">
        <f>H7766+$H$2*(Table1[[#This Row],[debug'[0']]]-H7766)</f>
        <v>5.5084021089748756</v>
      </c>
    </row>
    <row r="7768" spans="1:8" x14ac:dyDescent="0.25">
      <c r="A7768">
        <v>15524</v>
      </c>
      <c r="B7768">
        <v>3</v>
      </c>
      <c r="C7768">
        <v>18</v>
      </c>
      <c r="D7768">
        <v>1</v>
      </c>
      <c r="E7768">
        <v>6</v>
      </c>
      <c r="F7768">
        <v>24</v>
      </c>
      <c r="G7768">
        <v>0</v>
      </c>
      <c r="H7768" s="2">
        <f>H7767+$H$2*(Table1[[#This Row],[debug'[0']]]-H7767)</f>
        <v>5.2719907798407375</v>
      </c>
    </row>
    <row r="7769" spans="1:8" x14ac:dyDescent="0.25">
      <c r="A7769">
        <v>15526</v>
      </c>
      <c r="B7769">
        <v>3</v>
      </c>
      <c r="C7769">
        <v>19</v>
      </c>
      <c r="D7769">
        <v>0</v>
      </c>
      <c r="E7769">
        <v>6</v>
      </c>
      <c r="F7769">
        <v>24</v>
      </c>
      <c r="G7769">
        <v>0</v>
      </c>
      <c r="H7769" s="2">
        <f>H7768+$H$2*(Table1[[#This Row],[debug'[0']]]-H7768)</f>
        <v>5.0578606935515955</v>
      </c>
    </row>
    <row r="7770" spans="1:8" x14ac:dyDescent="0.25">
      <c r="A7770">
        <v>15528</v>
      </c>
      <c r="B7770">
        <v>4</v>
      </c>
      <c r="C7770">
        <v>21</v>
      </c>
      <c r="D7770">
        <v>-1</v>
      </c>
      <c r="E7770">
        <v>6</v>
      </c>
      <c r="F7770">
        <v>24</v>
      </c>
      <c r="G7770">
        <v>0</v>
      </c>
      <c r="H7770" s="2">
        <f>H7769+$H$2*(Table1[[#This Row],[debug'[0']]]-H7769)</f>
        <v>4.9581596720501029</v>
      </c>
    </row>
    <row r="7771" spans="1:8" x14ac:dyDescent="0.25">
      <c r="A7771">
        <v>15530</v>
      </c>
      <c r="B7771">
        <v>4</v>
      </c>
      <c r="C7771">
        <v>23</v>
      </c>
      <c r="D7771">
        <v>-1</v>
      </c>
      <c r="E7771">
        <v>6</v>
      </c>
      <c r="F7771">
        <v>24</v>
      </c>
      <c r="G7771">
        <v>0</v>
      </c>
      <c r="H7771" s="2">
        <f>H7770+$H$2*(Table1[[#This Row],[debug'[0']]]-H7770)</f>
        <v>4.867855250449745</v>
      </c>
    </row>
    <row r="7772" spans="1:8" x14ac:dyDescent="0.25">
      <c r="A7772">
        <v>15532</v>
      </c>
      <c r="B7772">
        <v>7</v>
      </c>
      <c r="C7772">
        <v>27</v>
      </c>
      <c r="D7772">
        <v>-1</v>
      </c>
      <c r="E7772">
        <v>6</v>
      </c>
      <c r="F7772">
        <v>24</v>
      </c>
      <c r="G7772">
        <v>0</v>
      </c>
      <c r="H7772" s="2">
        <f>H7771+$H$2*(Table1[[#This Row],[debug'[0']]]-H7771)</f>
        <v>5.0688051588970593</v>
      </c>
    </row>
    <row r="7773" spans="1:8" x14ac:dyDescent="0.25">
      <c r="A7773">
        <v>15534</v>
      </c>
      <c r="B7773">
        <v>7</v>
      </c>
      <c r="C7773">
        <v>29</v>
      </c>
      <c r="D7773">
        <v>-2</v>
      </c>
      <c r="E7773">
        <v>6</v>
      </c>
      <c r="F7773">
        <v>24</v>
      </c>
      <c r="G7773">
        <v>0</v>
      </c>
      <c r="H7773" s="2">
        <f>H7772+$H$2*(Table1[[#This Row],[debug'[0']]]-H7772)</f>
        <v>5.2508159846608446</v>
      </c>
    </row>
    <row r="7774" spans="1:8" x14ac:dyDescent="0.25">
      <c r="A7774">
        <v>15536</v>
      </c>
      <c r="B7774">
        <v>9</v>
      </c>
      <c r="C7774">
        <v>32</v>
      </c>
      <c r="D7774">
        <v>-3</v>
      </c>
      <c r="E7774">
        <v>6</v>
      </c>
      <c r="F7774">
        <v>25</v>
      </c>
      <c r="G7774">
        <v>0</v>
      </c>
      <c r="H7774" s="2">
        <f>H7773+$H$2*(Table1[[#This Row],[debug'[0']]]-H7773)</f>
        <v>5.6041682534472175</v>
      </c>
    </row>
    <row r="7775" spans="1:8" x14ac:dyDescent="0.25">
      <c r="A7775">
        <v>15538</v>
      </c>
      <c r="B7775">
        <v>10</v>
      </c>
      <c r="C7775">
        <v>33</v>
      </c>
      <c r="D7775">
        <v>-5</v>
      </c>
      <c r="E7775">
        <v>6</v>
      </c>
      <c r="F7775">
        <v>24</v>
      </c>
      <c r="G7775">
        <v>-1</v>
      </c>
      <c r="H7775" s="2">
        <f>H7774+$H$2*(Table1[[#This Row],[debug'[0']]]-H7774)</f>
        <v>6.0184656350888277</v>
      </c>
    </row>
    <row r="7776" spans="1:8" x14ac:dyDescent="0.25">
      <c r="A7776">
        <v>15540</v>
      </c>
      <c r="B7776">
        <v>11</v>
      </c>
      <c r="C7776">
        <v>33</v>
      </c>
      <c r="D7776">
        <v>-5</v>
      </c>
      <c r="E7776">
        <v>6</v>
      </c>
      <c r="F7776">
        <v>24</v>
      </c>
      <c r="G7776">
        <v>-1</v>
      </c>
      <c r="H7776" s="2">
        <f>H7775+$H$2*(Table1[[#This Row],[debug'[0']]]-H7775)</f>
        <v>6.4879641880211292</v>
      </c>
    </row>
    <row r="7777" spans="1:8" x14ac:dyDescent="0.25">
      <c r="A7777">
        <v>15542</v>
      </c>
      <c r="B7777">
        <v>12</v>
      </c>
      <c r="C7777">
        <v>34</v>
      </c>
      <c r="D7777">
        <v>-4</v>
      </c>
      <c r="E7777">
        <v>6</v>
      </c>
      <c r="F7777">
        <v>24</v>
      </c>
      <c r="G7777">
        <v>-1</v>
      </c>
      <c r="H7777" s="2">
        <f>H7776+$H$2*(Table1[[#This Row],[debug'[0']]]-H7776)</f>
        <v>7.0074613244182293</v>
      </c>
    </row>
    <row r="7778" spans="1:8" x14ac:dyDescent="0.25">
      <c r="A7778">
        <v>15544</v>
      </c>
      <c r="B7778">
        <v>11</v>
      </c>
      <c r="C7778">
        <v>34</v>
      </c>
      <c r="D7778">
        <v>-2</v>
      </c>
      <c r="E7778">
        <v>6</v>
      </c>
      <c r="F7778">
        <v>24</v>
      </c>
      <c r="G7778">
        <v>-1</v>
      </c>
      <c r="H7778" s="2">
        <f>H7777+$H$2*(Table1[[#This Row],[debug'[0']]]-H7777)</f>
        <v>7.3837492295896539</v>
      </c>
    </row>
    <row r="7779" spans="1:8" x14ac:dyDescent="0.25">
      <c r="A7779">
        <v>15546</v>
      </c>
      <c r="B7779">
        <v>10</v>
      </c>
      <c r="C7779">
        <v>33</v>
      </c>
      <c r="D7779">
        <v>-1</v>
      </c>
      <c r="E7779">
        <v>6</v>
      </c>
      <c r="F7779">
        <v>25</v>
      </c>
      <c r="G7779">
        <v>0</v>
      </c>
      <c r="H7779" s="2">
        <f>H7778+$H$2*(Table1[[#This Row],[debug'[0']]]-H7778)</f>
        <v>7.6303250555977469</v>
      </c>
    </row>
    <row r="7780" spans="1:8" x14ac:dyDescent="0.25">
      <c r="A7780">
        <v>15548</v>
      </c>
      <c r="B7780">
        <v>9</v>
      </c>
      <c r="C7780">
        <v>31</v>
      </c>
      <c r="D7780">
        <v>0</v>
      </c>
      <c r="E7780">
        <v>6</v>
      </c>
      <c r="F7780">
        <v>25</v>
      </c>
      <c r="G7780">
        <v>-1</v>
      </c>
      <c r="H7780" s="2">
        <f>H7779+$H$2*(Table1[[#This Row],[debug'[0']]]-H7779)</f>
        <v>7.7594138778919506</v>
      </c>
    </row>
    <row r="7781" spans="1:8" x14ac:dyDescent="0.25">
      <c r="A7781">
        <v>15550</v>
      </c>
      <c r="B7781">
        <v>8</v>
      </c>
      <c r="C7781">
        <v>30</v>
      </c>
      <c r="D7781">
        <v>0</v>
      </c>
      <c r="E7781">
        <v>6</v>
      </c>
      <c r="F7781">
        <v>25</v>
      </c>
      <c r="G7781">
        <v>-1</v>
      </c>
      <c r="H7781" s="2">
        <f>H7780+$H$2*(Table1[[#This Row],[debug'[0']]]-H7780)</f>
        <v>7.7820885857050595</v>
      </c>
    </row>
    <row r="7782" spans="1:8" x14ac:dyDescent="0.25">
      <c r="A7782">
        <v>15552</v>
      </c>
      <c r="B7782">
        <v>8</v>
      </c>
      <c r="C7782">
        <v>26</v>
      </c>
      <c r="D7782">
        <v>1</v>
      </c>
      <c r="E7782">
        <v>6</v>
      </c>
      <c r="F7782">
        <v>25</v>
      </c>
      <c r="G7782">
        <v>-1</v>
      </c>
      <c r="H7782" s="2">
        <f>H7781+$H$2*(Table1[[#This Row],[debug'[0']]]-H7781)</f>
        <v>7.8026262526535302</v>
      </c>
    </row>
    <row r="7783" spans="1:8" x14ac:dyDescent="0.25">
      <c r="A7783">
        <v>15554</v>
      </c>
      <c r="B7783">
        <v>8</v>
      </c>
      <c r="C7783">
        <v>23</v>
      </c>
      <c r="D7783">
        <v>1</v>
      </c>
      <c r="E7783">
        <v>7</v>
      </c>
      <c r="F7783">
        <v>25</v>
      </c>
      <c r="G7783">
        <v>-1</v>
      </c>
      <c r="H7783" s="2">
        <f>H7782+$H$2*(Table1[[#This Row],[debug'[0']]]-H7782)</f>
        <v>7.8212282900937851</v>
      </c>
    </row>
    <row r="7784" spans="1:8" x14ac:dyDescent="0.25">
      <c r="A7784">
        <v>15556</v>
      </c>
      <c r="B7784">
        <v>7</v>
      </c>
      <c r="C7784">
        <v>22</v>
      </c>
      <c r="D7784">
        <v>2</v>
      </c>
      <c r="E7784">
        <v>7</v>
      </c>
      <c r="F7784">
        <v>25</v>
      </c>
      <c r="G7784">
        <v>-1</v>
      </c>
      <c r="H7784" s="2">
        <f>H7783+$H$2*(Table1[[#This Row],[debug'[0']]]-H7783)</f>
        <v>7.743829347201423</v>
      </c>
    </row>
    <row r="7785" spans="1:8" x14ac:dyDescent="0.25">
      <c r="A7785">
        <v>15558</v>
      </c>
      <c r="B7785">
        <v>6</v>
      </c>
      <c r="C7785">
        <v>19</v>
      </c>
      <c r="D7785">
        <v>1</v>
      </c>
      <c r="E7785">
        <v>6</v>
      </c>
      <c r="F7785">
        <v>25</v>
      </c>
      <c r="G7785">
        <v>-1</v>
      </c>
      <c r="H7785" s="2">
        <f>H7784+$H$2*(Table1[[#This Row],[debug'[0']]]-H7784)</f>
        <v>7.579477303212955</v>
      </c>
    </row>
    <row r="7786" spans="1:8" x14ac:dyDescent="0.25">
      <c r="A7786">
        <v>15560</v>
      </c>
      <c r="B7786">
        <v>4</v>
      </c>
      <c r="C7786">
        <v>18</v>
      </c>
      <c r="D7786">
        <v>2</v>
      </c>
      <c r="E7786">
        <v>6</v>
      </c>
      <c r="F7786">
        <v>25</v>
      </c>
      <c r="G7786">
        <v>-1</v>
      </c>
      <c r="H7786" s="2">
        <f>H7785+$H$2*(Table1[[#This Row],[debug'[0']]]-H7785)</f>
        <v>7.2421195152289979</v>
      </c>
    </row>
    <row r="7787" spans="1:8" x14ac:dyDescent="0.25">
      <c r="A7787">
        <v>15562</v>
      </c>
      <c r="B7787">
        <v>3</v>
      </c>
      <c r="C7787">
        <v>16</v>
      </c>
      <c r="D7787">
        <v>2</v>
      </c>
      <c r="E7787">
        <v>6</v>
      </c>
      <c r="F7787">
        <v>25</v>
      </c>
      <c r="G7787">
        <v>-1</v>
      </c>
      <c r="H7787" s="2">
        <f>H7786+$H$2*(Table1[[#This Row],[debug'[0']]]-H7786)</f>
        <v>6.8423091700881988</v>
      </c>
    </row>
    <row r="7788" spans="1:8" x14ac:dyDescent="0.25">
      <c r="A7788">
        <v>15564</v>
      </c>
      <c r="B7788">
        <v>4</v>
      </c>
      <c r="C7788">
        <v>16</v>
      </c>
      <c r="D7788">
        <v>2</v>
      </c>
      <c r="E7788">
        <v>7</v>
      </c>
      <c r="F7788">
        <v>25</v>
      </c>
      <c r="G7788">
        <v>-1</v>
      </c>
      <c r="H7788" s="2">
        <f>H7787+$H$2*(Table1[[#This Row],[debug'[0']]]-H7787)</f>
        <v>6.5744278418487996</v>
      </c>
    </row>
    <row r="7789" spans="1:8" x14ac:dyDescent="0.25">
      <c r="A7789">
        <v>15566</v>
      </c>
      <c r="B7789">
        <v>4</v>
      </c>
      <c r="C7789">
        <v>16</v>
      </c>
      <c r="D7789">
        <v>2</v>
      </c>
      <c r="E7789">
        <v>7</v>
      </c>
      <c r="F7789">
        <v>25</v>
      </c>
      <c r="G7789">
        <v>-1</v>
      </c>
      <c r="H7789" s="2">
        <f>H7788+$H$2*(Table1[[#This Row],[debug'[0']]]-H7788)</f>
        <v>6.3317937339943233</v>
      </c>
    </row>
    <row r="7790" spans="1:8" x14ac:dyDescent="0.25">
      <c r="A7790">
        <v>15568</v>
      </c>
      <c r="B7790">
        <v>4</v>
      </c>
      <c r="C7790">
        <v>18</v>
      </c>
      <c r="D7790">
        <v>1</v>
      </c>
      <c r="E7790">
        <v>7</v>
      </c>
      <c r="F7790">
        <v>25</v>
      </c>
      <c r="G7790">
        <v>-1</v>
      </c>
      <c r="H7790" s="2">
        <f>H7789+$H$2*(Table1[[#This Row],[debug'[0']]]-H7789)</f>
        <v>6.112027352062225</v>
      </c>
    </row>
    <row r="7791" spans="1:8" x14ac:dyDescent="0.25">
      <c r="A7791">
        <v>15570</v>
      </c>
      <c r="B7791">
        <v>5</v>
      </c>
      <c r="C7791">
        <v>19</v>
      </c>
      <c r="D7791">
        <v>1</v>
      </c>
      <c r="E7791">
        <v>7</v>
      </c>
      <c r="F7791">
        <v>25</v>
      </c>
      <c r="G7791">
        <v>-1</v>
      </c>
      <c r="H7791" s="2">
        <f>H7790+$H$2*(Table1[[#This Row],[debug'[0']]]-H7790)</f>
        <v>6.0072212432673373</v>
      </c>
    </row>
    <row r="7792" spans="1:8" x14ac:dyDescent="0.25">
      <c r="A7792">
        <v>15572</v>
      </c>
      <c r="B7792">
        <v>3</v>
      </c>
      <c r="C7792">
        <v>19</v>
      </c>
      <c r="D7792">
        <v>0</v>
      </c>
      <c r="E7792">
        <v>7</v>
      </c>
      <c r="F7792">
        <v>25</v>
      </c>
      <c r="G7792">
        <v>-1</v>
      </c>
      <c r="H7792" s="2">
        <f>H7791+$H$2*(Table1[[#This Row],[debug'[0']]]-H7791)</f>
        <v>5.7237973183003028</v>
      </c>
    </row>
    <row r="7793" spans="1:8" x14ac:dyDescent="0.25">
      <c r="A7793">
        <v>15574</v>
      </c>
      <c r="B7793">
        <v>4</v>
      </c>
      <c r="C7793">
        <v>21</v>
      </c>
      <c r="D7793">
        <v>-3</v>
      </c>
      <c r="E7793">
        <v>7</v>
      </c>
      <c r="F7793">
        <v>25</v>
      </c>
      <c r="G7793">
        <v>-1</v>
      </c>
      <c r="H7793" s="2">
        <f>H7792+$H$2*(Table1[[#This Row],[debug'[0']]]-H7792)</f>
        <v>5.5613332485568021</v>
      </c>
    </row>
    <row r="7794" spans="1:8" x14ac:dyDescent="0.25">
      <c r="A7794">
        <v>15576</v>
      </c>
      <c r="B7794">
        <v>5</v>
      </c>
      <c r="C7794">
        <v>24</v>
      </c>
      <c r="D7794">
        <v>-3</v>
      </c>
      <c r="E7794">
        <v>7</v>
      </c>
      <c r="F7794">
        <v>25</v>
      </c>
      <c r="G7794">
        <v>-1</v>
      </c>
      <c r="H7794" s="2">
        <f>H7793+$H$2*(Table1[[#This Row],[debug'[0']]]-H7793)</f>
        <v>5.5084288362603502</v>
      </c>
    </row>
    <row r="7795" spans="1:8" x14ac:dyDescent="0.25">
      <c r="A7795">
        <v>15578</v>
      </c>
      <c r="B7795">
        <v>8</v>
      </c>
      <c r="C7795">
        <v>28</v>
      </c>
      <c r="D7795">
        <v>-3</v>
      </c>
      <c r="E7795">
        <v>7</v>
      </c>
      <c r="F7795">
        <v>25</v>
      </c>
      <c r="G7795">
        <v>-1</v>
      </c>
      <c r="H7795" s="2">
        <f>H7794+$H$2*(Table1[[#This Row],[debug'[0']]]-H7794)</f>
        <v>5.7432538861773699</v>
      </c>
    </row>
    <row r="7796" spans="1:8" x14ac:dyDescent="0.25">
      <c r="A7796">
        <v>15580</v>
      </c>
      <c r="B7796">
        <v>11</v>
      </c>
      <c r="C7796">
        <v>32</v>
      </c>
      <c r="D7796">
        <v>-4</v>
      </c>
      <c r="E7796">
        <v>7</v>
      </c>
      <c r="F7796">
        <v>25</v>
      </c>
      <c r="G7796">
        <v>-1</v>
      </c>
      <c r="H7796" s="2">
        <f>H7795+$H$2*(Table1[[#This Row],[debug'[0']]]-H7795)</f>
        <v>6.2386905353665263</v>
      </c>
    </row>
    <row r="7797" spans="1:8" x14ac:dyDescent="0.25">
      <c r="A7797">
        <v>15582</v>
      </c>
      <c r="B7797">
        <v>10</v>
      </c>
      <c r="C7797">
        <v>34</v>
      </c>
      <c r="D7797">
        <v>-5</v>
      </c>
      <c r="E7797">
        <v>7</v>
      </c>
      <c r="F7797">
        <v>25</v>
      </c>
      <c r="G7797">
        <v>-1</v>
      </c>
      <c r="H7797" s="2">
        <f>H7796+$H$2*(Table1[[#This Row],[debug'[0']]]-H7796)</f>
        <v>6.5931856008256347</v>
      </c>
    </row>
    <row r="7798" spans="1:8" x14ac:dyDescent="0.25">
      <c r="A7798">
        <v>15584</v>
      </c>
      <c r="B7798">
        <v>11</v>
      </c>
      <c r="C7798">
        <v>35</v>
      </c>
      <c r="D7798">
        <v>-6</v>
      </c>
      <c r="E7798">
        <v>7</v>
      </c>
      <c r="F7798">
        <v>25</v>
      </c>
      <c r="G7798">
        <v>-1</v>
      </c>
      <c r="H7798" s="2">
        <f>H7797+$H$2*(Table1[[#This Row],[debug'[0']]]-H7797)</f>
        <v>7.0085180730910315</v>
      </c>
    </row>
    <row r="7799" spans="1:8" x14ac:dyDescent="0.25">
      <c r="A7799">
        <v>15586</v>
      </c>
      <c r="B7799">
        <v>10</v>
      </c>
      <c r="C7799">
        <v>36</v>
      </c>
      <c r="D7799">
        <v>-6</v>
      </c>
      <c r="E7799">
        <v>7</v>
      </c>
      <c r="F7799">
        <v>25</v>
      </c>
      <c r="G7799">
        <v>-1</v>
      </c>
      <c r="H7799" s="2">
        <f>H7798+$H$2*(Table1[[#This Row],[debug'[0']]]-H7798)</f>
        <v>7.290458602438747</v>
      </c>
    </row>
    <row r="7800" spans="1:8" x14ac:dyDescent="0.25">
      <c r="A7800">
        <v>15588</v>
      </c>
      <c r="B7800">
        <v>11</v>
      </c>
      <c r="C7800">
        <v>36</v>
      </c>
      <c r="D7800">
        <v>-5</v>
      </c>
      <c r="E7800">
        <v>7</v>
      </c>
      <c r="F7800">
        <v>25</v>
      </c>
      <c r="G7800">
        <v>-1</v>
      </c>
      <c r="H7800" s="2">
        <f>H7799+$H$2*(Table1[[#This Row],[debug'[0']]]-H7799)</f>
        <v>7.6400746425217161</v>
      </c>
    </row>
    <row r="7801" spans="1:8" x14ac:dyDescent="0.25">
      <c r="A7801">
        <v>15590</v>
      </c>
      <c r="B7801">
        <v>11</v>
      </c>
      <c r="C7801">
        <v>36</v>
      </c>
      <c r="D7801">
        <v>-2</v>
      </c>
      <c r="E7801">
        <v>7</v>
      </c>
      <c r="F7801">
        <v>25</v>
      </c>
      <c r="G7801">
        <v>-1</v>
      </c>
      <c r="H7801" s="2">
        <f>H7800+$H$2*(Table1[[#This Row],[debug'[0']]]-H7800)</f>
        <v>7.9567401471116312</v>
      </c>
    </row>
    <row r="7802" spans="1:8" x14ac:dyDescent="0.25">
      <c r="A7802">
        <v>15592</v>
      </c>
      <c r="B7802">
        <v>10</v>
      </c>
      <c r="C7802">
        <v>35</v>
      </c>
      <c r="D7802">
        <v>0</v>
      </c>
      <c r="E7802">
        <v>7</v>
      </c>
      <c r="F7802">
        <v>25</v>
      </c>
      <c r="G7802">
        <v>-1</v>
      </c>
      <c r="H7802" s="2">
        <f>H7801+$H$2*(Table1[[#This Row],[debug'[0']]]-H7801)</f>
        <v>8.1493128514079025</v>
      </c>
    </row>
    <row r="7803" spans="1:8" x14ac:dyDescent="0.25">
      <c r="A7803">
        <v>15594</v>
      </c>
      <c r="B7803">
        <v>11</v>
      </c>
      <c r="C7803">
        <v>33</v>
      </c>
      <c r="D7803">
        <v>1</v>
      </c>
      <c r="E7803">
        <v>7</v>
      </c>
      <c r="F7803">
        <v>25</v>
      </c>
      <c r="G7803">
        <v>-1</v>
      </c>
      <c r="H7803" s="2">
        <f>H7802+$H$2*(Table1[[#This Row],[debug'[0']]]-H7802)</f>
        <v>8.4179837855188957</v>
      </c>
    </row>
    <row r="7804" spans="1:8" x14ac:dyDescent="0.25">
      <c r="A7804">
        <v>15596</v>
      </c>
      <c r="B7804">
        <v>9</v>
      </c>
      <c r="C7804">
        <v>31</v>
      </c>
      <c r="D7804">
        <v>2</v>
      </c>
      <c r="E7804">
        <v>7</v>
      </c>
      <c r="F7804">
        <v>26</v>
      </c>
      <c r="G7804">
        <v>-1</v>
      </c>
      <c r="H7804" s="2">
        <f>H7803+$H$2*(Table1[[#This Row],[debug'[0']]]-H7803)</f>
        <v>8.4728375214294154</v>
      </c>
    </row>
    <row r="7805" spans="1:8" x14ac:dyDescent="0.25">
      <c r="A7805">
        <v>15598</v>
      </c>
      <c r="B7805">
        <v>9</v>
      </c>
      <c r="C7805">
        <v>28</v>
      </c>
      <c r="D7805">
        <v>2</v>
      </c>
      <c r="E7805">
        <v>7</v>
      </c>
      <c r="F7805">
        <v>26</v>
      </c>
      <c r="G7805">
        <v>-1</v>
      </c>
      <c r="H7805" s="2">
        <f>H7804+$H$2*(Table1[[#This Row],[debug'[0']]]-H7804)</f>
        <v>8.5225214145271817</v>
      </c>
    </row>
    <row r="7806" spans="1:8" x14ac:dyDescent="0.25">
      <c r="A7806">
        <v>15600</v>
      </c>
      <c r="B7806">
        <v>9</v>
      </c>
      <c r="C7806">
        <v>25</v>
      </c>
      <c r="D7806">
        <v>2</v>
      </c>
      <c r="E7806">
        <v>7</v>
      </c>
      <c r="F7806">
        <v>26</v>
      </c>
      <c r="G7806">
        <v>-1</v>
      </c>
      <c r="H7806" s="2">
        <f>H7805+$H$2*(Table1[[#This Row],[debug'[0']]]-H7805)</f>
        <v>8.5675227110182171</v>
      </c>
    </row>
    <row r="7807" spans="1:8" x14ac:dyDescent="0.25">
      <c r="A7807">
        <v>15602</v>
      </c>
      <c r="B7807">
        <v>7</v>
      </c>
      <c r="C7807">
        <v>23</v>
      </c>
      <c r="D7807">
        <v>3</v>
      </c>
      <c r="E7807">
        <v>7</v>
      </c>
      <c r="F7807">
        <v>26</v>
      </c>
      <c r="G7807">
        <v>-1</v>
      </c>
      <c r="H7807" s="2">
        <f>H7806+$H$2*(Table1[[#This Row],[debug'[0']]]-H7806)</f>
        <v>8.4197871760201171</v>
      </c>
    </row>
    <row r="7808" spans="1:8" x14ac:dyDescent="0.25">
      <c r="A7808">
        <v>15604</v>
      </c>
      <c r="B7808">
        <v>7</v>
      </c>
      <c r="C7808">
        <v>21</v>
      </c>
      <c r="D7808">
        <v>3</v>
      </c>
      <c r="E7808">
        <v>7</v>
      </c>
      <c r="F7808">
        <v>26</v>
      </c>
      <c r="G7808">
        <v>-1</v>
      </c>
      <c r="H7808" s="2">
        <f>H7807+$H$2*(Table1[[#This Row],[debug'[0']]]-H7807)</f>
        <v>8.2859753871647435</v>
      </c>
    </row>
    <row r="7809" spans="1:8" x14ac:dyDescent="0.25">
      <c r="A7809">
        <v>15606</v>
      </c>
      <c r="B7809">
        <v>6</v>
      </c>
      <c r="C7809">
        <v>19</v>
      </c>
      <c r="D7809">
        <v>3</v>
      </c>
      <c r="E7809">
        <v>7</v>
      </c>
      <c r="F7809">
        <v>26</v>
      </c>
      <c r="G7809">
        <v>-1</v>
      </c>
      <c r="H7809" s="2">
        <f>H7808+$H$2*(Table1[[#This Row],[debug'[0']]]-H7808)</f>
        <v>8.0705272826866281</v>
      </c>
    </row>
    <row r="7810" spans="1:8" x14ac:dyDescent="0.25">
      <c r="A7810">
        <v>15608</v>
      </c>
      <c r="B7810">
        <v>6</v>
      </c>
      <c r="C7810">
        <v>16</v>
      </c>
      <c r="D7810">
        <v>3</v>
      </c>
      <c r="E7810">
        <v>7</v>
      </c>
      <c r="F7810">
        <v>26</v>
      </c>
      <c r="G7810">
        <v>-1</v>
      </c>
      <c r="H7810" s="2">
        <f>H7809+$H$2*(Table1[[#This Row],[debug'[0']]]-H7809)</f>
        <v>7.8753846836762618</v>
      </c>
    </row>
    <row r="7811" spans="1:8" x14ac:dyDescent="0.25">
      <c r="A7811">
        <v>15610</v>
      </c>
      <c r="B7811">
        <v>6</v>
      </c>
      <c r="C7811">
        <v>16</v>
      </c>
      <c r="D7811">
        <v>2</v>
      </c>
      <c r="E7811">
        <v>7</v>
      </c>
      <c r="F7811">
        <v>26</v>
      </c>
      <c r="G7811">
        <v>-1</v>
      </c>
      <c r="H7811" s="2">
        <f>H7810+$H$2*(Table1[[#This Row],[debug'[0']]]-H7810)</f>
        <v>7.6986338413294968</v>
      </c>
    </row>
    <row r="7812" spans="1:8" x14ac:dyDescent="0.25">
      <c r="A7812">
        <v>15612</v>
      </c>
      <c r="B7812">
        <v>7</v>
      </c>
      <c r="C7812">
        <v>16</v>
      </c>
      <c r="D7812">
        <v>1</v>
      </c>
      <c r="E7812">
        <v>8</v>
      </c>
      <c r="F7812">
        <v>26</v>
      </c>
      <c r="G7812">
        <v>-1</v>
      </c>
      <c r="H7812" s="2">
        <f>H7811+$H$2*(Table1[[#This Row],[debug'[0']]]-H7811)</f>
        <v>7.6327891530253975</v>
      </c>
    </row>
    <row r="7813" spans="1:8" x14ac:dyDescent="0.25">
      <c r="A7813">
        <v>15614</v>
      </c>
      <c r="B7813">
        <v>6</v>
      </c>
      <c r="C7813">
        <v>18</v>
      </c>
      <c r="D7813">
        <v>0</v>
      </c>
      <c r="E7813">
        <v>8</v>
      </c>
      <c r="F7813">
        <v>26</v>
      </c>
      <c r="G7813">
        <v>-1</v>
      </c>
      <c r="H7813" s="2">
        <f>H7812+$H$2*(Table1[[#This Row],[debug'[0']]]-H7812)</f>
        <v>7.4789024007852269</v>
      </c>
    </row>
    <row r="7814" spans="1:8" x14ac:dyDescent="0.25">
      <c r="A7814">
        <v>15616</v>
      </c>
      <c r="B7814">
        <v>4</v>
      </c>
      <c r="C7814">
        <v>21</v>
      </c>
      <c r="D7814">
        <v>-2</v>
      </c>
      <c r="E7814">
        <v>8</v>
      </c>
      <c r="F7814">
        <v>26</v>
      </c>
      <c r="G7814">
        <v>-1</v>
      </c>
      <c r="H7814" s="2">
        <f>H7813+$H$2*(Table1[[#This Row],[debug'[0']]]-H7813)</f>
        <v>7.1510235740393444</v>
      </c>
    </row>
    <row r="7815" spans="1:8" x14ac:dyDescent="0.25">
      <c r="A7815">
        <v>15618</v>
      </c>
      <c r="B7815">
        <v>5</v>
      </c>
      <c r="C7815">
        <v>22</v>
      </c>
      <c r="D7815">
        <v>-4</v>
      </c>
      <c r="E7815">
        <v>8</v>
      </c>
      <c r="F7815">
        <v>26</v>
      </c>
      <c r="G7815">
        <v>-1</v>
      </c>
      <c r="H7815" s="2">
        <f>H7814+$H$2*(Table1[[#This Row],[debug'[0']]]-H7814)</f>
        <v>6.9482943783023305</v>
      </c>
    </row>
    <row r="7816" spans="1:8" x14ac:dyDescent="0.25">
      <c r="A7816">
        <v>15620</v>
      </c>
      <c r="B7816">
        <v>4</v>
      </c>
      <c r="C7816">
        <v>24</v>
      </c>
      <c r="D7816">
        <v>-4</v>
      </c>
      <c r="E7816">
        <v>8</v>
      </c>
      <c r="F7816">
        <v>26</v>
      </c>
      <c r="G7816">
        <v>-1</v>
      </c>
      <c r="H7816" s="2">
        <f>H7815+$H$2*(Table1[[#This Row],[debug'[0']]]-H7815)</f>
        <v>6.6704241795174894</v>
      </c>
    </row>
    <row r="7817" spans="1:8" x14ac:dyDescent="0.25">
      <c r="A7817">
        <v>15622</v>
      </c>
      <c r="B7817">
        <v>7</v>
      </c>
      <c r="C7817">
        <v>26</v>
      </c>
      <c r="D7817">
        <v>-5</v>
      </c>
      <c r="E7817">
        <v>8</v>
      </c>
      <c r="F7817">
        <v>26</v>
      </c>
      <c r="G7817">
        <v>-1</v>
      </c>
      <c r="H7817" s="2">
        <f>H7816+$H$2*(Table1[[#This Row],[debug'[0']]]-H7816)</f>
        <v>6.7014859688103501</v>
      </c>
    </row>
    <row r="7818" spans="1:8" x14ac:dyDescent="0.25">
      <c r="A7818">
        <v>15624</v>
      </c>
      <c r="B7818">
        <v>9</v>
      </c>
      <c r="C7818">
        <v>30</v>
      </c>
      <c r="D7818">
        <v>-6</v>
      </c>
      <c r="E7818">
        <v>8</v>
      </c>
      <c r="F7818">
        <v>26</v>
      </c>
      <c r="G7818">
        <v>-1</v>
      </c>
      <c r="H7818" s="2">
        <f>H7817+$H$2*(Table1[[#This Row],[debug'[0']]]-H7817)</f>
        <v>6.9181158126471036</v>
      </c>
    </row>
    <row r="7819" spans="1:8" x14ac:dyDescent="0.25">
      <c r="A7819">
        <v>15626</v>
      </c>
      <c r="B7819">
        <v>11</v>
      </c>
      <c r="C7819">
        <v>31</v>
      </c>
      <c r="D7819">
        <v>-6</v>
      </c>
      <c r="E7819">
        <v>8</v>
      </c>
      <c r="F7819">
        <v>26</v>
      </c>
      <c r="G7819">
        <v>-1</v>
      </c>
      <c r="H7819" s="2">
        <f>H7818+$H$2*(Table1[[#This Row],[debug'[0']]]-H7818)</f>
        <v>7.3028243339208698</v>
      </c>
    </row>
    <row r="7820" spans="1:8" x14ac:dyDescent="0.25">
      <c r="A7820">
        <v>15628</v>
      </c>
      <c r="B7820">
        <v>12</v>
      </c>
      <c r="C7820">
        <v>34</v>
      </c>
      <c r="D7820">
        <v>-6</v>
      </c>
      <c r="E7820">
        <v>8</v>
      </c>
      <c r="F7820">
        <v>26</v>
      </c>
      <c r="G7820">
        <v>-1</v>
      </c>
      <c r="H7820" s="2">
        <f>H7819+$H$2*(Table1[[#This Row],[debug'[0']]]-H7819)</f>
        <v>7.7455227108761182</v>
      </c>
    </row>
    <row r="7821" spans="1:8" x14ac:dyDescent="0.25">
      <c r="A7821">
        <v>15630</v>
      </c>
      <c r="B7821">
        <v>11</v>
      </c>
      <c r="C7821">
        <v>36</v>
      </c>
      <c r="D7821">
        <v>-6</v>
      </c>
      <c r="E7821">
        <v>8</v>
      </c>
      <c r="F7821">
        <v>26</v>
      </c>
      <c r="G7821">
        <v>-1</v>
      </c>
      <c r="H7821" s="2">
        <f>H7820+$H$2*(Table1[[#This Row],[debug'[0']]]-H7820)</f>
        <v>8.0522499691597105</v>
      </c>
    </row>
    <row r="7822" spans="1:8" x14ac:dyDescent="0.25">
      <c r="A7822">
        <v>15632</v>
      </c>
      <c r="B7822">
        <v>10</v>
      </c>
      <c r="C7822">
        <v>36</v>
      </c>
      <c r="D7822">
        <v>-6</v>
      </c>
      <c r="E7822">
        <v>8</v>
      </c>
      <c r="F7822">
        <v>26</v>
      </c>
      <c r="G7822">
        <v>-1</v>
      </c>
      <c r="H7822" s="2">
        <f>H7821+$H$2*(Table1[[#This Row],[debug'[0']]]-H7821)</f>
        <v>8.2358210847972249</v>
      </c>
    </row>
    <row r="7823" spans="1:8" x14ac:dyDescent="0.25">
      <c r="A7823">
        <v>15634</v>
      </c>
      <c r="B7823">
        <v>9</v>
      </c>
      <c r="C7823">
        <v>37</v>
      </c>
      <c r="D7823">
        <v>-5</v>
      </c>
      <c r="E7823">
        <v>8</v>
      </c>
      <c r="F7823">
        <v>26</v>
      </c>
      <c r="G7823">
        <v>-1</v>
      </c>
      <c r="H7823" s="2">
        <f>H7822+$H$2*(Table1[[#This Row],[debug'[0']]]-H7822)</f>
        <v>8.3078432507781024</v>
      </c>
    </row>
    <row r="7824" spans="1:8" x14ac:dyDescent="0.25">
      <c r="A7824">
        <v>15636</v>
      </c>
      <c r="B7824">
        <v>8</v>
      </c>
      <c r="C7824">
        <v>37</v>
      </c>
      <c r="D7824">
        <v>-3</v>
      </c>
      <c r="E7824">
        <v>8</v>
      </c>
      <c r="F7824">
        <v>27</v>
      </c>
      <c r="G7824">
        <v>-1</v>
      </c>
      <c r="H7824" s="2">
        <f>H7823+$H$2*(Table1[[#This Row],[debug'[0']]]-H7823)</f>
        <v>8.2788297079250519</v>
      </c>
    </row>
    <row r="7825" spans="1:8" x14ac:dyDescent="0.25">
      <c r="A7825">
        <v>15638</v>
      </c>
      <c r="B7825">
        <v>11</v>
      </c>
      <c r="C7825">
        <v>35</v>
      </c>
      <c r="D7825">
        <v>0</v>
      </c>
      <c r="E7825">
        <v>8</v>
      </c>
      <c r="F7825">
        <v>27</v>
      </c>
      <c r="G7825">
        <v>-1</v>
      </c>
      <c r="H7825" s="2">
        <f>H7824+$H$2*(Table1[[#This Row],[debug'[0']]]-H7824)</f>
        <v>8.5352939658875346</v>
      </c>
    </row>
    <row r="7826" spans="1:8" x14ac:dyDescent="0.25">
      <c r="A7826">
        <v>15640</v>
      </c>
      <c r="B7826">
        <v>10</v>
      </c>
      <c r="C7826">
        <v>33</v>
      </c>
      <c r="D7826">
        <v>2</v>
      </c>
      <c r="E7826">
        <v>8</v>
      </c>
      <c r="F7826">
        <v>27</v>
      </c>
      <c r="G7826">
        <v>-1</v>
      </c>
      <c r="H7826" s="2">
        <f>H7825+$H$2*(Table1[[#This Row],[debug'[0']]]-H7825)</f>
        <v>8.6733392573806256</v>
      </c>
    </row>
    <row r="7827" spans="1:8" x14ac:dyDescent="0.25">
      <c r="A7827">
        <v>15642</v>
      </c>
      <c r="B7827">
        <v>12</v>
      </c>
      <c r="C7827">
        <v>32</v>
      </c>
      <c r="D7827">
        <v>3</v>
      </c>
      <c r="E7827">
        <v>8</v>
      </c>
      <c r="F7827">
        <v>27</v>
      </c>
      <c r="G7827">
        <v>-1</v>
      </c>
      <c r="H7827" s="2">
        <f>H7826+$H$2*(Table1[[#This Row],[debug'[0']]]-H7826)</f>
        <v>8.9868696458805832</v>
      </c>
    </row>
    <row r="7828" spans="1:8" x14ac:dyDescent="0.25">
      <c r="A7828">
        <v>15644</v>
      </c>
      <c r="B7828">
        <v>12</v>
      </c>
      <c r="C7828">
        <v>28</v>
      </c>
      <c r="D7828">
        <v>4</v>
      </c>
      <c r="E7828">
        <v>8</v>
      </c>
      <c r="F7828">
        <v>27</v>
      </c>
      <c r="G7828">
        <v>-1</v>
      </c>
      <c r="H7828" s="2">
        <f>H7827+$H$2*(Table1[[#This Row],[debug'[0']]]-H7827)</f>
        <v>9.2708504914248824</v>
      </c>
    </row>
    <row r="7829" spans="1:8" x14ac:dyDescent="0.25">
      <c r="A7829">
        <v>15646</v>
      </c>
      <c r="B7829">
        <v>10</v>
      </c>
      <c r="C7829">
        <v>26</v>
      </c>
      <c r="D7829">
        <v>4</v>
      </c>
      <c r="E7829">
        <v>8</v>
      </c>
      <c r="F7829">
        <v>27</v>
      </c>
      <c r="G7829">
        <v>-1</v>
      </c>
      <c r="H7829" s="2">
        <f>H7828+$H$2*(Table1[[#This Row],[debug'[0']]]-H7828)</f>
        <v>9.3395712136101281</v>
      </c>
    </row>
    <row r="7830" spans="1:8" x14ac:dyDescent="0.25">
      <c r="A7830">
        <v>15648</v>
      </c>
      <c r="B7830">
        <v>9</v>
      </c>
      <c r="C7830">
        <v>23</v>
      </c>
      <c r="D7830">
        <v>4</v>
      </c>
      <c r="E7830">
        <v>8</v>
      </c>
      <c r="F7830">
        <v>27</v>
      </c>
      <c r="G7830">
        <v>-1</v>
      </c>
      <c r="H7830" s="2">
        <f>H7829+$H$2*(Table1[[#This Row],[debug'[0']]]-H7829)</f>
        <v>9.3075673807086829</v>
      </c>
    </row>
    <row r="7831" spans="1:8" x14ac:dyDescent="0.25">
      <c r="A7831">
        <v>15650</v>
      </c>
      <c r="B7831">
        <v>8</v>
      </c>
      <c r="C7831">
        <v>21</v>
      </c>
      <c r="D7831">
        <v>5</v>
      </c>
      <c r="E7831">
        <v>8</v>
      </c>
      <c r="F7831">
        <v>27</v>
      </c>
      <c r="G7831">
        <v>-1</v>
      </c>
      <c r="H7831" s="2">
        <f>H7830+$H$2*(Table1[[#This Row],[debug'[0']]]-H7830)</f>
        <v>9.1843320583894421</v>
      </c>
    </row>
    <row r="7832" spans="1:8" x14ac:dyDescent="0.25">
      <c r="A7832">
        <v>15652</v>
      </c>
      <c r="B7832">
        <v>7</v>
      </c>
      <c r="C7832">
        <v>19</v>
      </c>
      <c r="D7832">
        <v>5</v>
      </c>
      <c r="E7832">
        <v>8</v>
      </c>
      <c r="F7832">
        <v>27</v>
      </c>
      <c r="G7832">
        <v>-1</v>
      </c>
      <c r="H7832" s="2">
        <f>H7831+$H$2*(Table1[[#This Row],[debug'[0']]]-H7831)</f>
        <v>8.9784636119603345</v>
      </c>
    </row>
    <row r="7833" spans="1:8" x14ac:dyDescent="0.25">
      <c r="A7833">
        <v>15654</v>
      </c>
      <c r="B7833">
        <v>6</v>
      </c>
      <c r="C7833">
        <v>17</v>
      </c>
      <c r="D7833">
        <v>4</v>
      </c>
      <c r="E7833">
        <v>8</v>
      </c>
      <c r="F7833">
        <v>27</v>
      </c>
      <c r="G7833">
        <v>-1</v>
      </c>
      <c r="H7833" s="2">
        <f>H7832+$H$2*(Table1[[#This Row],[debug'[0']]]-H7832)</f>
        <v>8.6977500298907611</v>
      </c>
    </row>
    <row r="7834" spans="1:8" x14ac:dyDescent="0.25">
      <c r="A7834">
        <v>15656</v>
      </c>
      <c r="B7834">
        <v>7</v>
      </c>
      <c r="C7834">
        <v>16</v>
      </c>
      <c r="D7834">
        <v>4</v>
      </c>
      <c r="E7834">
        <v>8</v>
      </c>
      <c r="F7834">
        <v>27</v>
      </c>
      <c r="G7834">
        <v>-1</v>
      </c>
      <c r="H7834" s="2">
        <f>H7833+$H$2*(Table1[[#This Row],[debug'[0']]]-H7833)</f>
        <v>8.5377408592446606</v>
      </c>
    </row>
    <row r="7835" spans="1:8" x14ac:dyDescent="0.25">
      <c r="A7835">
        <v>15658</v>
      </c>
      <c r="B7835">
        <v>7</v>
      </c>
      <c r="C7835">
        <v>17</v>
      </c>
      <c r="D7835">
        <v>2</v>
      </c>
      <c r="E7835">
        <v>8</v>
      </c>
      <c r="F7835">
        <v>27</v>
      </c>
      <c r="G7835">
        <v>-1</v>
      </c>
      <c r="H7835" s="2">
        <f>H7834+$H$2*(Table1[[#This Row],[debug'[0']]]-H7834)</f>
        <v>8.3928121976488246</v>
      </c>
    </row>
    <row r="7836" spans="1:8" x14ac:dyDescent="0.25">
      <c r="A7836">
        <v>15660</v>
      </c>
      <c r="B7836">
        <v>7</v>
      </c>
      <c r="C7836">
        <v>20</v>
      </c>
      <c r="D7836">
        <v>-1</v>
      </c>
      <c r="E7836">
        <v>8</v>
      </c>
      <c r="F7836">
        <v>27</v>
      </c>
      <c r="G7836">
        <v>-1</v>
      </c>
      <c r="H7836" s="2">
        <f>H7835+$H$2*(Table1[[#This Row],[debug'[0']]]-H7835)</f>
        <v>8.2615427406099098</v>
      </c>
    </row>
    <row r="7837" spans="1:8" x14ac:dyDescent="0.25">
      <c r="A7837">
        <v>15662</v>
      </c>
      <c r="B7837">
        <v>6</v>
      </c>
      <c r="C7837">
        <v>20</v>
      </c>
      <c r="D7837">
        <v>-2</v>
      </c>
      <c r="E7837">
        <v>8</v>
      </c>
      <c r="F7837">
        <v>27</v>
      </c>
      <c r="G7837">
        <v>-1</v>
      </c>
      <c r="H7837" s="2">
        <f>H7836+$H$2*(Table1[[#This Row],[debug'[0']]]-H7836)</f>
        <v>8.0483973588195266</v>
      </c>
    </row>
    <row r="7838" spans="1:8" x14ac:dyDescent="0.25">
      <c r="A7838">
        <v>15664</v>
      </c>
      <c r="B7838">
        <v>6</v>
      </c>
      <c r="C7838">
        <v>21</v>
      </c>
      <c r="D7838">
        <v>-3</v>
      </c>
      <c r="E7838">
        <v>8</v>
      </c>
      <c r="F7838">
        <v>27</v>
      </c>
      <c r="G7838">
        <v>-1</v>
      </c>
      <c r="H7838" s="2">
        <f>H7837+$H$2*(Table1[[#This Row],[debug'[0']]]-H7837)</f>
        <v>7.8553404559965214</v>
      </c>
    </row>
    <row r="7839" spans="1:8" x14ac:dyDescent="0.25">
      <c r="A7839">
        <v>15666</v>
      </c>
      <c r="B7839">
        <v>5</v>
      </c>
      <c r="C7839">
        <v>23</v>
      </c>
      <c r="D7839">
        <v>-4</v>
      </c>
      <c r="E7839">
        <v>8</v>
      </c>
      <c r="F7839">
        <v>27</v>
      </c>
      <c r="G7839">
        <v>-1</v>
      </c>
      <c r="H7839" s="2">
        <f>H7838+$H$2*(Table1[[#This Row],[debug'[0']]]-H7838)</f>
        <v>7.5862309579948297</v>
      </c>
    </row>
    <row r="7840" spans="1:8" x14ac:dyDescent="0.25">
      <c r="A7840">
        <v>15668</v>
      </c>
      <c r="B7840">
        <v>5</v>
      </c>
      <c r="C7840">
        <v>25</v>
      </c>
      <c r="D7840">
        <v>-5</v>
      </c>
      <c r="E7840">
        <v>8</v>
      </c>
      <c r="F7840">
        <v>27</v>
      </c>
      <c r="G7840">
        <v>-1</v>
      </c>
      <c r="H7840" s="2">
        <f>H7839+$H$2*(Table1[[#This Row],[debug'[0']]]-H7839)</f>
        <v>7.3424844326511378</v>
      </c>
    </row>
    <row r="7841" spans="1:8" x14ac:dyDescent="0.25">
      <c r="A7841">
        <v>15670</v>
      </c>
      <c r="B7841">
        <v>6</v>
      </c>
      <c r="C7841">
        <v>29</v>
      </c>
      <c r="D7841">
        <v>-6</v>
      </c>
      <c r="E7841">
        <v>8</v>
      </c>
      <c r="F7841">
        <v>27</v>
      </c>
      <c r="G7841">
        <v>-1</v>
      </c>
      <c r="H7841" s="2">
        <f>H7840+$H$2*(Table1[[#This Row],[debug'[0']]]-H7840)</f>
        <v>7.2159582557158739</v>
      </c>
    </row>
    <row r="7842" spans="1:8" x14ac:dyDescent="0.25">
      <c r="A7842">
        <v>15672</v>
      </c>
      <c r="B7842">
        <v>9</v>
      </c>
      <c r="C7842">
        <v>30</v>
      </c>
      <c r="D7842">
        <v>-7</v>
      </c>
      <c r="E7842">
        <v>8</v>
      </c>
      <c r="F7842">
        <v>27</v>
      </c>
      <c r="G7842">
        <v>-1</v>
      </c>
      <c r="H7842" s="2">
        <f>H7841+$H$2*(Table1[[#This Row],[debug'[0']]]-H7841)</f>
        <v>7.3841002288420903</v>
      </c>
    </row>
    <row r="7843" spans="1:8" x14ac:dyDescent="0.25">
      <c r="A7843">
        <v>15674</v>
      </c>
      <c r="B7843">
        <v>10</v>
      </c>
      <c r="C7843">
        <v>33</v>
      </c>
      <c r="D7843">
        <v>-7</v>
      </c>
      <c r="E7843">
        <v>8</v>
      </c>
      <c r="F7843">
        <v>27</v>
      </c>
      <c r="G7843">
        <v>-1</v>
      </c>
      <c r="H7843" s="2">
        <f>H7842+$H$2*(Table1[[#This Row],[debug'[0']]]-H7842)</f>
        <v>7.6306429739499979</v>
      </c>
    </row>
    <row r="7844" spans="1:8" x14ac:dyDescent="0.25">
      <c r="A7844">
        <v>15676</v>
      </c>
      <c r="B7844">
        <v>11</v>
      </c>
      <c r="C7844">
        <v>34</v>
      </c>
      <c r="D7844">
        <v>-6</v>
      </c>
      <c r="E7844">
        <v>8</v>
      </c>
      <c r="F7844">
        <v>27</v>
      </c>
      <c r="G7844">
        <v>-1</v>
      </c>
      <c r="H7844" s="2">
        <f>H7843+$H$2*(Table1[[#This Row],[debug'[0']]]-H7843)</f>
        <v>7.9481973923607931</v>
      </c>
    </row>
    <row r="7845" spans="1:8" x14ac:dyDescent="0.25">
      <c r="A7845">
        <v>15678</v>
      </c>
      <c r="B7845">
        <v>11</v>
      </c>
      <c r="C7845">
        <v>37</v>
      </c>
      <c r="D7845">
        <v>-6</v>
      </c>
      <c r="E7845">
        <v>8</v>
      </c>
      <c r="F7845">
        <v>27</v>
      </c>
      <c r="G7845">
        <v>-1</v>
      </c>
      <c r="H7845" s="2">
        <f>H7844+$H$2*(Table1[[#This Row],[debug'[0']]]-H7844)</f>
        <v>8.2358230119317586</v>
      </c>
    </row>
    <row r="7846" spans="1:8" x14ac:dyDescent="0.25">
      <c r="A7846">
        <v>15680</v>
      </c>
      <c r="B7846">
        <v>11</v>
      </c>
      <c r="C7846">
        <v>37</v>
      </c>
      <c r="D7846">
        <v>-4</v>
      </c>
      <c r="E7846">
        <v>8</v>
      </c>
      <c r="F7846">
        <v>27</v>
      </c>
      <c r="G7846">
        <v>-1</v>
      </c>
      <c r="H7846" s="2">
        <f>H7845+$H$2*(Table1[[#This Row],[debug'[0']]]-H7845)</f>
        <v>8.4963405554998737</v>
      </c>
    </row>
    <row r="7847" spans="1:8" x14ac:dyDescent="0.25">
      <c r="A7847">
        <v>15682</v>
      </c>
      <c r="B7847">
        <v>9</v>
      </c>
      <c r="C7847">
        <v>37</v>
      </c>
      <c r="D7847">
        <v>-2</v>
      </c>
      <c r="E7847">
        <v>8</v>
      </c>
      <c r="F7847">
        <v>27</v>
      </c>
      <c r="G7847">
        <v>-1</v>
      </c>
      <c r="H7847" s="2">
        <f>H7846+$H$2*(Table1[[#This Row],[debug'[0']]]-H7846)</f>
        <v>8.5438093398224542</v>
      </c>
    </row>
    <row r="7848" spans="1:8" x14ac:dyDescent="0.25">
      <c r="A7848">
        <v>15684</v>
      </c>
      <c r="B7848">
        <v>9</v>
      </c>
      <c r="C7848">
        <v>35</v>
      </c>
      <c r="D7848">
        <v>1</v>
      </c>
      <c r="E7848">
        <v>8</v>
      </c>
      <c r="F7848">
        <v>27</v>
      </c>
      <c r="G7848">
        <v>-1</v>
      </c>
      <c r="H7848" s="2">
        <f>H7847+$H$2*(Table1[[#This Row],[debug'[0']]]-H7847)</f>
        <v>8.5868042966219562</v>
      </c>
    </row>
    <row r="7849" spans="1:8" x14ac:dyDescent="0.25">
      <c r="A7849">
        <v>15686</v>
      </c>
      <c r="B7849">
        <v>10</v>
      </c>
      <c r="C7849">
        <v>33</v>
      </c>
      <c r="D7849">
        <v>2</v>
      </c>
      <c r="E7849">
        <v>8</v>
      </c>
      <c r="F7849">
        <v>27</v>
      </c>
      <c r="G7849">
        <v>-1</v>
      </c>
      <c r="H7849" s="2">
        <f>H7848+$H$2*(Table1[[#This Row],[debug'[0']]]-H7848)</f>
        <v>8.7199948538164698</v>
      </c>
    </row>
    <row r="7850" spans="1:8" x14ac:dyDescent="0.25">
      <c r="A7850">
        <v>15688</v>
      </c>
      <c r="B7850">
        <v>11</v>
      </c>
      <c r="C7850">
        <v>30</v>
      </c>
      <c r="D7850">
        <v>3</v>
      </c>
      <c r="E7850">
        <v>8</v>
      </c>
      <c r="F7850">
        <v>27</v>
      </c>
      <c r="G7850">
        <v>-1</v>
      </c>
      <c r="H7850" s="2">
        <f>H7849+$H$2*(Table1[[#This Row],[debug'[0']]]-H7849)</f>
        <v>8.934880276338383</v>
      </c>
    </row>
    <row r="7851" spans="1:8" x14ac:dyDescent="0.25">
      <c r="A7851">
        <v>15690</v>
      </c>
      <c r="B7851">
        <v>12</v>
      </c>
      <c r="C7851">
        <v>26</v>
      </c>
      <c r="D7851">
        <v>6</v>
      </c>
      <c r="E7851">
        <v>9</v>
      </c>
      <c r="F7851">
        <v>26</v>
      </c>
      <c r="G7851">
        <v>-1</v>
      </c>
      <c r="H7851" s="2">
        <f>H7850+$H$2*(Table1[[#This Row],[debug'[0']]]-H7850)</f>
        <v>9.2237610045252385</v>
      </c>
    </row>
    <row r="7852" spans="1:8" x14ac:dyDescent="0.25">
      <c r="A7852">
        <v>15692</v>
      </c>
      <c r="B7852">
        <v>11</v>
      </c>
      <c r="C7852">
        <v>23</v>
      </c>
      <c r="D7852">
        <v>6</v>
      </c>
      <c r="E7852">
        <v>9</v>
      </c>
      <c r="F7852">
        <v>26</v>
      </c>
      <c r="G7852">
        <v>-1</v>
      </c>
      <c r="H7852" s="2">
        <f>H7851+$H$2*(Table1[[#This Row],[debug'[0']]]-H7851)</f>
        <v>9.3911675859013357</v>
      </c>
    </row>
    <row r="7853" spans="1:8" x14ac:dyDescent="0.25">
      <c r="A7853">
        <v>15694</v>
      </c>
      <c r="B7853">
        <v>9</v>
      </c>
      <c r="C7853">
        <v>21</v>
      </c>
      <c r="D7853">
        <v>6</v>
      </c>
      <c r="E7853">
        <v>8</v>
      </c>
      <c r="F7853">
        <v>26</v>
      </c>
      <c r="G7853">
        <v>-1</v>
      </c>
      <c r="H7853" s="2">
        <f>H7852+$H$2*(Table1[[#This Row],[debug'[0']]]-H7852)</f>
        <v>9.3543009094756329</v>
      </c>
    </row>
    <row r="7854" spans="1:8" x14ac:dyDescent="0.25">
      <c r="A7854">
        <v>15696</v>
      </c>
      <c r="B7854">
        <v>7</v>
      </c>
      <c r="C7854">
        <v>17</v>
      </c>
      <c r="D7854">
        <v>5</v>
      </c>
      <c r="E7854">
        <v>8</v>
      </c>
      <c r="F7854">
        <v>26</v>
      </c>
      <c r="G7854">
        <v>-1</v>
      </c>
      <c r="H7854" s="2">
        <f>H7853+$H$2*(Table1[[#This Row],[debug'[0']]]-H7853)</f>
        <v>9.1324132762291796</v>
      </c>
    </row>
    <row r="7855" spans="1:8" x14ac:dyDescent="0.25">
      <c r="A7855">
        <v>15698</v>
      </c>
      <c r="B7855">
        <v>7</v>
      </c>
      <c r="C7855">
        <v>16</v>
      </c>
      <c r="D7855">
        <v>4</v>
      </c>
      <c r="E7855">
        <v>8</v>
      </c>
      <c r="F7855">
        <v>26</v>
      </c>
      <c r="G7855">
        <v>-1</v>
      </c>
      <c r="H7855" s="2">
        <f>H7854+$H$2*(Table1[[#This Row],[debug'[0']]]-H7854)</f>
        <v>8.9314380597386123</v>
      </c>
    </row>
    <row r="7856" spans="1:8" x14ac:dyDescent="0.25">
      <c r="A7856">
        <v>15700</v>
      </c>
      <c r="B7856">
        <v>7</v>
      </c>
      <c r="C7856">
        <v>16</v>
      </c>
      <c r="D7856">
        <v>4</v>
      </c>
      <c r="E7856">
        <v>8</v>
      </c>
      <c r="F7856">
        <v>26</v>
      </c>
      <c r="G7856">
        <v>-1</v>
      </c>
      <c r="H7856" s="2">
        <f>H7855+$H$2*(Table1[[#This Row],[debug'[0']]]-H7855)</f>
        <v>8.7494043111584556</v>
      </c>
    </row>
    <row r="7857" spans="1:8" x14ac:dyDescent="0.25">
      <c r="A7857">
        <v>15702</v>
      </c>
      <c r="B7857">
        <v>8</v>
      </c>
      <c r="C7857">
        <v>16</v>
      </c>
      <c r="D7857">
        <v>3</v>
      </c>
      <c r="E7857">
        <v>8</v>
      </c>
      <c r="F7857">
        <v>26</v>
      </c>
      <c r="G7857">
        <v>-1</v>
      </c>
      <c r="H7857" s="2">
        <f>H7856+$H$2*(Table1[[#This Row],[debug'[0']]]-H7856)</f>
        <v>8.6787746188033381</v>
      </c>
    </row>
    <row r="7858" spans="1:8" x14ac:dyDescent="0.25">
      <c r="A7858">
        <v>15704</v>
      </c>
      <c r="B7858">
        <v>7</v>
      </c>
      <c r="C7858">
        <v>19</v>
      </c>
      <c r="D7858">
        <v>0</v>
      </c>
      <c r="E7858">
        <v>8</v>
      </c>
      <c r="F7858">
        <v>26</v>
      </c>
      <c r="G7858">
        <v>-1</v>
      </c>
      <c r="H7858" s="2">
        <f>H7857+$H$2*(Table1[[#This Row],[debug'[0']]]-H7857)</f>
        <v>8.5205538385193709</v>
      </c>
    </row>
    <row r="7859" spans="1:8" x14ac:dyDescent="0.25">
      <c r="A7859">
        <v>15706</v>
      </c>
      <c r="B7859">
        <v>7</v>
      </c>
      <c r="C7859">
        <v>20</v>
      </c>
      <c r="D7859">
        <v>-1</v>
      </c>
      <c r="E7859">
        <v>8</v>
      </c>
      <c r="F7859">
        <v>26</v>
      </c>
      <c r="G7859">
        <v>-1</v>
      </c>
      <c r="H7859" s="2">
        <f>H7858+$H$2*(Table1[[#This Row],[debug'[0']]]-H7858)</f>
        <v>8.3772450154649647</v>
      </c>
    </row>
    <row r="7860" spans="1:8" x14ac:dyDescent="0.25">
      <c r="A7860">
        <v>15708</v>
      </c>
      <c r="B7860">
        <v>6</v>
      </c>
      <c r="C7860">
        <v>21</v>
      </c>
      <c r="D7860">
        <v>-2</v>
      </c>
      <c r="E7860">
        <v>8</v>
      </c>
      <c r="F7860">
        <v>26</v>
      </c>
      <c r="G7860">
        <v>-1</v>
      </c>
      <c r="H7860" s="2">
        <f>H7859+$H$2*(Table1[[#This Row],[debug'[0']]]-H7859)</f>
        <v>8.1531949511739334</v>
      </c>
    </row>
    <row r="7861" spans="1:8" x14ac:dyDescent="0.25">
      <c r="A7861">
        <v>15710</v>
      </c>
      <c r="B7861">
        <v>5</v>
      </c>
      <c r="C7861">
        <v>22</v>
      </c>
      <c r="D7861">
        <v>-4</v>
      </c>
      <c r="E7861">
        <v>8</v>
      </c>
      <c r="F7861">
        <v>26</v>
      </c>
      <c r="G7861">
        <v>-1</v>
      </c>
      <c r="H7861" s="2">
        <f>H7860+$H$2*(Table1[[#This Row],[debug'[0']]]-H7860)</f>
        <v>7.8560133283555995</v>
      </c>
    </row>
    <row r="7862" spans="1:8" x14ac:dyDescent="0.25">
      <c r="A7862">
        <v>15712</v>
      </c>
      <c r="B7862">
        <v>4</v>
      </c>
      <c r="C7862">
        <v>24</v>
      </c>
      <c r="D7862">
        <v>-5</v>
      </c>
      <c r="E7862">
        <v>8</v>
      </c>
      <c r="F7862">
        <v>26</v>
      </c>
      <c r="G7862">
        <v>-1</v>
      </c>
      <c r="H7862" s="2">
        <f>H7861+$H$2*(Table1[[#This Row],[debug'[0']]]-H7861)</f>
        <v>7.4925926340204114</v>
      </c>
    </row>
    <row r="7863" spans="1:8" x14ac:dyDescent="0.25">
      <c r="A7863">
        <v>15714</v>
      </c>
      <c r="B7863">
        <v>4</v>
      </c>
      <c r="C7863">
        <v>27</v>
      </c>
      <c r="D7863">
        <v>-6</v>
      </c>
      <c r="E7863">
        <v>8</v>
      </c>
      <c r="F7863">
        <v>26</v>
      </c>
      <c r="G7863">
        <v>-1</v>
      </c>
      <c r="H7863" s="2">
        <f>H7862+$H$2*(Table1[[#This Row],[debug'[0']]]-H7862)</f>
        <v>7.1634235331898006</v>
      </c>
    </row>
    <row r="7864" spans="1:8" x14ac:dyDescent="0.25">
      <c r="A7864">
        <v>15716</v>
      </c>
      <c r="B7864">
        <v>6</v>
      </c>
      <c r="C7864">
        <v>30</v>
      </c>
      <c r="D7864">
        <v>-8</v>
      </c>
      <c r="E7864">
        <v>8</v>
      </c>
      <c r="F7864">
        <v>26</v>
      </c>
      <c r="G7864">
        <v>-1</v>
      </c>
      <c r="H7864" s="2">
        <f>H7863+$H$2*(Table1[[#This Row],[debug'[0']]]-H7863)</f>
        <v>7.0537734484433239</v>
      </c>
    </row>
    <row r="7865" spans="1:8" x14ac:dyDescent="0.25">
      <c r="A7865">
        <v>15718</v>
      </c>
      <c r="B7865">
        <v>8</v>
      </c>
      <c r="C7865">
        <v>32</v>
      </c>
      <c r="D7865">
        <v>-8</v>
      </c>
      <c r="E7865">
        <v>8</v>
      </c>
      <c r="F7865">
        <v>26</v>
      </c>
      <c r="G7865">
        <v>-1</v>
      </c>
      <c r="H7865" s="2">
        <f>H7864+$H$2*(Table1[[#This Row],[debug'[0']]]-H7864)</f>
        <v>7.1429531999333857</v>
      </c>
    </row>
    <row r="7866" spans="1:8" x14ac:dyDescent="0.25">
      <c r="A7866">
        <v>15720</v>
      </c>
      <c r="B7866">
        <v>9</v>
      </c>
      <c r="C7866">
        <v>34</v>
      </c>
      <c r="D7866">
        <v>-7</v>
      </c>
      <c r="E7866">
        <v>8</v>
      </c>
      <c r="F7866">
        <v>26</v>
      </c>
      <c r="G7866">
        <v>-1</v>
      </c>
      <c r="H7866" s="2">
        <f>H7865+$H$2*(Table1[[#This Row],[debug'[0']]]-H7865)</f>
        <v>7.3179757374672372</v>
      </c>
    </row>
    <row r="7867" spans="1:8" x14ac:dyDescent="0.25">
      <c r="A7867">
        <v>15722</v>
      </c>
      <c r="B7867">
        <v>11</v>
      </c>
      <c r="C7867">
        <v>35</v>
      </c>
      <c r="D7867">
        <v>-6</v>
      </c>
      <c r="E7867">
        <v>9</v>
      </c>
      <c r="F7867">
        <v>26</v>
      </c>
      <c r="G7867">
        <v>-1</v>
      </c>
      <c r="H7867" s="2">
        <f>H7866+$H$2*(Table1[[#This Row],[debug'[0']]]-H7866)</f>
        <v>7.6649983486726061</v>
      </c>
    </row>
    <row r="7868" spans="1:8" x14ac:dyDescent="0.25">
      <c r="A7868">
        <v>15724</v>
      </c>
      <c r="B7868">
        <v>11</v>
      </c>
      <c r="C7868">
        <v>36</v>
      </c>
      <c r="D7868">
        <v>-4</v>
      </c>
      <c r="E7868">
        <v>8</v>
      </c>
      <c r="F7868">
        <v>26</v>
      </c>
      <c r="G7868">
        <v>-1</v>
      </c>
      <c r="H7868" s="2">
        <f>H7867+$H$2*(Table1[[#This Row],[debug'[0']]]-H7867)</f>
        <v>7.9793148492982056</v>
      </c>
    </row>
    <row r="7869" spans="1:8" x14ac:dyDescent="0.25">
      <c r="A7869">
        <v>15726</v>
      </c>
      <c r="B7869">
        <v>10</v>
      </c>
      <c r="C7869">
        <v>36</v>
      </c>
      <c r="D7869">
        <v>-2</v>
      </c>
      <c r="E7869">
        <v>8</v>
      </c>
      <c r="F7869">
        <v>26</v>
      </c>
      <c r="G7869">
        <v>-1</v>
      </c>
      <c r="H7869" s="2">
        <f>H7868+$H$2*(Table1[[#This Row],[debug'[0']]]-H7868)</f>
        <v>8.1697599380380872</v>
      </c>
    </row>
    <row r="7870" spans="1:8" x14ac:dyDescent="0.25">
      <c r="A7870">
        <v>15728</v>
      </c>
      <c r="B7870">
        <v>10</v>
      </c>
      <c r="C7870">
        <v>36</v>
      </c>
      <c r="D7870">
        <v>0</v>
      </c>
      <c r="E7870">
        <v>8</v>
      </c>
      <c r="F7870">
        <v>26</v>
      </c>
      <c r="G7870">
        <v>-1</v>
      </c>
      <c r="H7870" s="2">
        <f>H7869+$H$2*(Table1[[#This Row],[debug'[0']]]-H7869)</f>
        <v>8.3422560000270458</v>
      </c>
    </row>
    <row r="7871" spans="1:8" x14ac:dyDescent="0.25">
      <c r="A7871">
        <v>15730</v>
      </c>
      <c r="B7871">
        <v>9</v>
      </c>
      <c r="C7871">
        <v>34</v>
      </c>
      <c r="D7871">
        <v>2</v>
      </c>
      <c r="E7871">
        <v>8</v>
      </c>
      <c r="F7871">
        <v>26</v>
      </c>
      <c r="G7871">
        <v>-1</v>
      </c>
      <c r="H7871" s="2">
        <f>H7870+$H$2*(Table1[[#This Row],[debug'[0']]]-H7870)</f>
        <v>8.4042469115747789</v>
      </c>
    </row>
    <row r="7872" spans="1:8" x14ac:dyDescent="0.25">
      <c r="A7872">
        <v>15732</v>
      </c>
      <c r="B7872">
        <v>9</v>
      </c>
      <c r="C7872">
        <v>29</v>
      </c>
      <c r="D7872">
        <v>5</v>
      </c>
      <c r="E7872">
        <v>8</v>
      </c>
      <c r="F7872">
        <v>26</v>
      </c>
      <c r="G7872">
        <v>-1</v>
      </c>
      <c r="H7872" s="2">
        <f>H7871+$H$2*(Table1[[#This Row],[debug'[0']]]-H7871)</f>
        <v>8.4603953173532815</v>
      </c>
    </row>
    <row r="7873" spans="1:8" x14ac:dyDescent="0.25">
      <c r="A7873">
        <v>15734</v>
      </c>
      <c r="B7873">
        <v>13</v>
      </c>
      <c r="C7873">
        <v>26</v>
      </c>
      <c r="D7873">
        <v>5</v>
      </c>
      <c r="E7873">
        <v>8</v>
      </c>
      <c r="F7873">
        <v>26</v>
      </c>
      <c r="G7873">
        <v>-1</v>
      </c>
      <c r="H7873" s="2">
        <f>H7872+$H$2*(Table1[[#This Row],[debug'[0']]]-H7872)</f>
        <v>8.8882429789894246</v>
      </c>
    </row>
    <row r="7874" spans="1:8" x14ac:dyDescent="0.25">
      <c r="A7874">
        <v>15736</v>
      </c>
      <c r="B7874">
        <v>12</v>
      </c>
      <c r="C7874">
        <v>24</v>
      </c>
      <c r="D7874">
        <v>5</v>
      </c>
      <c r="E7874">
        <v>9</v>
      </c>
      <c r="F7874">
        <v>26</v>
      </c>
      <c r="G7874">
        <v>-1</v>
      </c>
      <c r="H7874" s="2">
        <f>H7873+$H$2*(Table1[[#This Row],[debug'[0']]]-H7873)</f>
        <v>9.1815191688983226</v>
      </c>
    </row>
    <row r="7875" spans="1:8" x14ac:dyDescent="0.25">
      <c r="A7875">
        <v>15738</v>
      </c>
      <c r="B7875">
        <v>13</v>
      </c>
      <c r="C7875">
        <v>21</v>
      </c>
      <c r="D7875">
        <v>5</v>
      </c>
      <c r="E7875">
        <v>9</v>
      </c>
      <c r="F7875">
        <v>26</v>
      </c>
      <c r="G7875">
        <v>-1</v>
      </c>
      <c r="H7875" s="2">
        <f>H7874+$H$2*(Table1[[#This Row],[debug'[0']]]-H7874)</f>
        <v>9.5414025087041967</v>
      </c>
    </row>
    <row r="7876" spans="1:8" x14ac:dyDescent="0.25">
      <c r="A7876">
        <v>15740</v>
      </c>
      <c r="B7876">
        <v>12</v>
      </c>
      <c r="C7876">
        <v>19</v>
      </c>
      <c r="D7876">
        <v>5</v>
      </c>
      <c r="E7876">
        <v>9</v>
      </c>
      <c r="F7876">
        <v>26</v>
      </c>
      <c r="G7876">
        <v>-1</v>
      </c>
      <c r="H7876" s="2">
        <f>H7875+$H$2*(Table1[[#This Row],[debug'[0']]]-H7875)</f>
        <v>9.7731198632078726</v>
      </c>
    </row>
    <row r="7877" spans="1:8" x14ac:dyDescent="0.25">
      <c r="A7877">
        <v>15742</v>
      </c>
      <c r="B7877">
        <v>9</v>
      </c>
      <c r="C7877">
        <v>18</v>
      </c>
      <c r="D7877">
        <v>5</v>
      </c>
      <c r="E7877">
        <v>8</v>
      </c>
      <c r="F7877">
        <v>26</v>
      </c>
      <c r="G7877">
        <v>-1</v>
      </c>
      <c r="H7877" s="2">
        <f>H7876+$H$2*(Table1[[#This Row],[debug'[0']]]-H7876)</f>
        <v>9.7002550327299275</v>
      </c>
    </row>
    <row r="7878" spans="1:8" x14ac:dyDescent="0.25">
      <c r="A7878">
        <v>15744</v>
      </c>
      <c r="B7878">
        <v>7</v>
      </c>
      <c r="C7878">
        <v>17</v>
      </c>
      <c r="D7878">
        <v>4</v>
      </c>
      <c r="E7878">
        <v>8</v>
      </c>
      <c r="F7878">
        <v>26</v>
      </c>
      <c r="G7878">
        <v>-1</v>
      </c>
      <c r="H7878" s="2">
        <f>H7877+$H$2*(Table1[[#This Row],[debug'[0']]]-H7877)</f>
        <v>9.4457619915206319</v>
      </c>
    </row>
    <row r="7879" spans="1:8" x14ac:dyDescent="0.25">
      <c r="A7879">
        <v>15746</v>
      </c>
      <c r="B7879">
        <v>6</v>
      </c>
      <c r="C7879">
        <v>16</v>
      </c>
      <c r="D7879">
        <v>3</v>
      </c>
      <c r="E7879">
        <v>8</v>
      </c>
      <c r="F7879">
        <v>26</v>
      </c>
      <c r="G7879">
        <v>-1</v>
      </c>
      <c r="H7879" s="2">
        <f>H7878+$H$2*(Table1[[#This Row],[debug'[0']]]-H7878)</f>
        <v>9.1210065747632267</v>
      </c>
    </row>
    <row r="7880" spans="1:8" x14ac:dyDescent="0.25">
      <c r="A7880">
        <v>15748</v>
      </c>
      <c r="B7880">
        <v>5</v>
      </c>
      <c r="C7880">
        <v>17</v>
      </c>
      <c r="D7880">
        <v>2</v>
      </c>
      <c r="E7880">
        <v>8</v>
      </c>
      <c r="F7880">
        <v>26</v>
      </c>
      <c r="G7880">
        <v>-1</v>
      </c>
      <c r="H7880" s="2">
        <f>H7879+$H$2*(Table1[[#This Row],[debug'[0']]]-H7879)</f>
        <v>8.7326108553430846</v>
      </c>
    </row>
    <row r="7881" spans="1:8" x14ac:dyDescent="0.25">
      <c r="A7881">
        <v>15750</v>
      </c>
      <c r="B7881">
        <v>6</v>
      </c>
      <c r="C7881">
        <v>18</v>
      </c>
      <c r="D7881">
        <v>1</v>
      </c>
      <c r="E7881">
        <v>8</v>
      </c>
      <c r="F7881">
        <v>26</v>
      </c>
      <c r="G7881">
        <v>0</v>
      </c>
      <c r="H7881" s="2">
        <f>H7880+$H$2*(Table1[[#This Row],[debug'[0']]]-H7880)</f>
        <v>8.4750683496951176</v>
      </c>
    </row>
    <row r="7882" spans="1:8" x14ac:dyDescent="0.25">
      <c r="A7882">
        <v>15752</v>
      </c>
      <c r="B7882">
        <v>8</v>
      </c>
      <c r="C7882">
        <v>19</v>
      </c>
      <c r="D7882">
        <v>0</v>
      </c>
      <c r="E7882">
        <v>9</v>
      </c>
      <c r="F7882">
        <v>26</v>
      </c>
      <c r="G7882">
        <v>0</v>
      </c>
      <c r="H7882" s="2">
        <f>H7881+$H$2*(Table1[[#This Row],[debug'[0']]]-H7881)</f>
        <v>8.4302942125744611</v>
      </c>
    </row>
    <row r="7883" spans="1:8" x14ac:dyDescent="0.25">
      <c r="A7883">
        <v>15754</v>
      </c>
      <c r="B7883">
        <v>8</v>
      </c>
      <c r="C7883">
        <v>20</v>
      </c>
      <c r="D7883">
        <v>-1</v>
      </c>
      <c r="E7883">
        <v>9</v>
      </c>
      <c r="F7883">
        <v>26</v>
      </c>
      <c r="G7883">
        <v>0</v>
      </c>
      <c r="H7883" s="2">
        <f>H7882+$H$2*(Table1[[#This Row],[debug'[0']]]-H7882)</f>
        <v>8.3897399384612772</v>
      </c>
    </row>
    <row r="7884" spans="1:8" x14ac:dyDescent="0.25">
      <c r="A7884">
        <v>15756</v>
      </c>
      <c r="B7884">
        <v>8</v>
      </c>
      <c r="C7884">
        <v>22</v>
      </c>
      <c r="D7884">
        <v>-3</v>
      </c>
      <c r="E7884">
        <v>9</v>
      </c>
      <c r="F7884">
        <v>26</v>
      </c>
      <c r="G7884">
        <v>0</v>
      </c>
      <c r="H7884" s="2">
        <f>H7883+$H$2*(Table1[[#This Row],[debug'[0']]]-H7883)</f>
        <v>8.3530078146368627</v>
      </c>
    </row>
    <row r="7885" spans="1:8" x14ac:dyDescent="0.25">
      <c r="A7885">
        <v>15758</v>
      </c>
      <c r="B7885">
        <v>6</v>
      </c>
      <c r="C7885">
        <v>23</v>
      </c>
      <c r="D7885">
        <v>-4</v>
      </c>
      <c r="E7885">
        <v>9</v>
      </c>
      <c r="F7885">
        <v>26</v>
      </c>
      <c r="G7885">
        <v>0</v>
      </c>
      <c r="H7885" s="2">
        <f>H7884+$H$2*(Table1[[#This Row],[debug'[0']]]-H7884)</f>
        <v>8.1312420527077869</v>
      </c>
    </row>
    <row r="7886" spans="1:8" x14ac:dyDescent="0.25">
      <c r="A7886">
        <v>15760</v>
      </c>
      <c r="B7886">
        <v>4</v>
      </c>
      <c r="C7886">
        <v>26</v>
      </c>
      <c r="D7886">
        <v>-5</v>
      </c>
      <c r="E7886">
        <v>8</v>
      </c>
      <c r="F7886">
        <v>26</v>
      </c>
      <c r="G7886">
        <v>0</v>
      </c>
      <c r="H7886" s="2">
        <f>H7885+$H$2*(Table1[[#This Row],[debug'[0']]]-H7885)</f>
        <v>7.7418816622181472</v>
      </c>
    </row>
    <row r="7887" spans="1:8" x14ac:dyDescent="0.25">
      <c r="A7887">
        <v>15762</v>
      </c>
      <c r="B7887">
        <v>5</v>
      </c>
      <c r="C7887">
        <v>30</v>
      </c>
      <c r="D7887">
        <v>-7</v>
      </c>
      <c r="E7887">
        <v>8</v>
      </c>
      <c r="F7887">
        <v>26</v>
      </c>
      <c r="G7887">
        <v>0</v>
      </c>
      <c r="H7887" s="2">
        <f>H7886+$H$2*(Table1[[#This Row],[debug'[0']]]-H7886)</f>
        <v>7.4834654036070338</v>
      </c>
    </row>
    <row r="7888" spans="1:8" x14ac:dyDescent="0.25">
      <c r="A7888">
        <v>15764</v>
      </c>
      <c r="B7888">
        <v>6</v>
      </c>
      <c r="C7888">
        <v>33</v>
      </c>
      <c r="D7888">
        <v>-7</v>
      </c>
      <c r="E7888">
        <v>8</v>
      </c>
      <c r="F7888">
        <v>26</v>
      </c>
      <c r="G7888">
        <v>0</v>
      </c>
      <c r="H7888" s="2">
        <f>H7887+$H$2*(Table1[[#This Row],[debug'[0']]]-H7887)</f>
        <v>7.3436520831922394</v>
      </c>
    </row>
    <row r="7889" spans="1:8" x14ac:dyDescent="0.25">
      <c r="A7889">
        <v>15766</v>
      </c>
      <c r="B7889">
        <v>9</v>
      </c>
      <c r="C7889">
        <v>34</v>
      </c>
      <c r="D7889">
        <v>-6</v>
      </c>
      <c r="E7889">
        <v>9</v>
      </c>
      <c r="F7889">
        <v>26</v>
      </c>
      <c r="G7889">
        <v>0</v>
      </c>
      <c r="H7889" s="2">
        <f>H7888+$H$2*(Table1[[#This Row],[debug'[0']]]-H7888)</f>
        <v>7.4997591966092001</v>
      </c>
    </row>
    <row r="7890" spans="1:8" x14ac:dyDescent="0.25">
      <c r="A7890">
        <v>15768</v>
      </c>
      <c r="B7890">
        <v>11</v>
      </c>
      <c r="C7890">
        <v>35</v>
      </c>
      <c r="D7890">
        <v>-5</v>
      </c>
      <c r="E7890">
        <v>9</v>
      </c>
      <c r="F7890">
        <v>26</v>
      </c>
      <c r="G7890">
        <v>0</v>
      </c>
      <c r="H7890" s="2">
        <f>H7889+$H$2*(Table1[[#This Row],[debug'[0']]]-H7889)</f>
        <v>7.829649120421033</v>
      </c>
    </row>
    <row r="7891" spans="1:8" x14ac:dyDescent="0.25">
      <c r="A7891">
        <v>15770</v>
      </c>
      <c r="B7891">
        <v>10</v>
      </c>
      <c r="C7891">
        <v>36</v>
      </c>
      <c r="D7891">
        <v>-3</v>
      </c>
      <c r="E7891">
        <v>9</v>
      </c>
      <c r="F7891">
        <v>26</v>
      </c>
      <c r="G7891">
        <v>0</v>
      </c>
      <c r="H7891" s="2">
        <f>H7890+$H$2*(Table1[[#This Row],[debug'[0']]]-H7890)</f>
        <v>8.0341998717909551</v>
      </c>
    </row>
    <row r="7892" spans="1:8" x14ac:dyDescent="0.25">
      <c r="A7892">
        <v>15772</v>
      </c>
      <c r="B7892">
        <v>10</v>
      </c>
      <c r="C7892">
        <v>34</v>
      </c>
      <c r="D7892">
        <v>-1</v>
      </c>
      <c r="E7892">
        <v>9</v>
      </c>
      <c r="F7892">
        <v>26</v>
      </c>
      <c r="G7892">
        <v>0</v>
      </c>
      <c r="H7892" s="2">
        <f>H7891+$H$2*(Table1[[#This Row],[debug'[0']]]-H7891)</f>
        <v>8.2194721690271777</v>
      </c>
    </row>
    <row r="7893" spans="1:8" x14ac:dyDescent="0.25">
      <c r="A7893">
        <v>15774</v>
      </c>
      <c r="B7893">
        <v>9</v>
      </c>
      <c r="C7893">
        <v>34</v>
      </c>
      <c r="D7893">
        <v>0</v>
      </c>
      <c r="E7893">
        <v>8</v>
      </c>
      <c r="F7893">
        <v>26</v>
      </c>
      <c r="G7893">
        <v>0</v>
      </c>
      <c r="H7893" s="2">
        <f>H7892+$H$2*(Table1[[#This Row],[debug'[0']]]-H7892)</f>
        <v>8.2930351840183754</v>
      </c>
    </row>
    <row r="7894" spans="1:8" x14ac:dyDescent="0.25">
      <c r="A7894">
        <v>15776</v>
      </c>
      <c r="B7894">
        <v>9</v>
      </c>
      <c r="C7894">
        <v>32</v>
      </c>
      <c r="D7894">
        <v>2</v>
      </c>
      <c r="E7894">
        <v>8</v>
      </c>
      <c r="F7894">
        <v>26</v>
      </c>
      <c r="G7894">
        <v>0</v>
      </c>
      <c r="H7894" s="2">
        <f>H7893+$H$2*(Table1[[#This Row],[debug'[0']]]-H7893)</f>
        <v>8.3596650481854056</v>
      </c>
    </row>
    <row r="7895" spans="1:8" x14ac:dyDescent="0.25">
      <c r="A7895">
        <v>15778</v>
      </c>
      <c r="B7895">
        <v>8</v>
      </c>
      <c r="C7895">
        <v>30</v>
      </c>
      <c r="D7895">
        <v>4</v>
      </c>
      <c r="E7895">
        <v>8</v>
      </c>
      <c r="F7895">
        <v>26</v>
      </c>
      <c r="G7895">
        <v>0</v>
      </c>
      <c r="H7895" s="2">
        <f>H7894+$H$2*(Table1[[#This Row],[debug'[0']]]-H7894)</f>
        <v>8.3257674159914377</v>
      </c>
    </row>
    <row r="7896" spans="1:8" x14ac:dyDescent="0.25">
      <c r="A7896">
        <v>15780</v>
      </c>
      <c r="B7896">
        <v>10</v>
      </c>
      <c r="C7896">
        <v>26</v>
      </c>
      <c r="D7896">
        <v>5</v>
      </c>
      <c r="E7896">
        <v>8</v>
      </c>
      <c r="F7896">
        <v>26</v>
      </c>
      <c r="G7896">
        <v>0</v>
      </c>
      <c r="H7896" s="2">
        <f>H7895+$H$2*(Table1[[#This Row],[debug'[0']]]-H7895)</f>
        <v>8.4835601195810959</v>
      </c>
    </row>
    <row r="7897" spans="1:8" x14ac:dyDescent="0.25">
      <c r="A7897">
        <v>15782</v>
      </c>
      <c r="B7897">
        <v>10</v>
      </c>
      <c r="C7897">
        <v>24</v>
      </c>
      <c r="D7897">
        <v>5</v>
      </c>
      <c r="E7897">
        <v>8</v>
      </c>
      <c r="F7897">
        <v>26</v>
      </c>
      <c r="G7897">
        <v>0</v>
      </c>
      <c r="H7897" s="2">
        <f>H7896+$H$2*(Table1[[#This Row],[debug'[0']]]-H7896)</f>
        <v>8.6264812112191347</v>
      </c>
    </row>
    <row r="7898" spans="1:8" x14ac:dyDescent="0.25">
      <c r="A7898">
        <v>15784</v>
      </c>
      <c r="B7898">
        <v>12</v>
      </c>
      <c r="C7898">
        <v>22</v>
      </c>
      <c r="D7898">
        <v>4</v>
      </c>
      <c r="E7898">
        <v>9</v>
      </c>
      <c r="F7898">
        <v>26</v>
      </c>
      <c r="G7898">
        <v>0</v>
      </c>
      <c r="H7898" s="2">
        <f>H7897+$H$2*(Table1[[#This Row],[debug'[0']]]-H7897)</f>
        <v>8.9444278665265671</v>
      </c>
    </row>
    <row r="7899" spans="1:8" x14ac:dyDescent="0.25">
      <c r="A7899">
        <v>15786</v>
      </c>
      <c r="B7899">
        <v>13</v>
      </c>
      <c r="C7899">
        <v>20</v>
      </c>
      <c r="D7899">
        <v>4</v>
      </c>
      <c r="E7899">
        <v>9</v>
      </c>
      <c r="F7899">
        <v>26</v>
      </c>
      <c r="G7899">
        <v>0</v>
      </c>
      <c r="H7899" s="2">
        <f>H7898+$H$2*(Table1[[#This Row],[debug'[0']]]-H7898)</f>
        <v>9.3266565351452755</v>
      </c>
    </row>
    <row r="7900" spans="1:8" x14ac:dyDescent="0.25">
      <c r="A7900">
        <v>15788</v>
      </c>
      <c r="B7900">
        <v>13</v>
      </c>
      <c r="C7900">
        <v>19</v>
      </c>
      <c r="D7900">
        <v>4</v>
      </c>
      <c r="E7900">
        <v>9</v>
      </c>
      <c r="F7900">
        <v>26</v>
      </c>
      <c r="G7900">
        <v>0</v>
      </c>
      <c r="H7900" s="2">
        <f>H7899+$H$2*(Table1[[#This Row],[debug'[0']]]-H7899)</f>
        <v>9.6728610004442661</v>
      </c>
    </row>
    <row r="7901" spans="1:8" x14ac:dyDescent="0.25">
      <c r="A7901">
        <v>15790</v>
      </c>
      <c r="B7901">
        <v>12</v>
      </c>
      <c r="C7901">
        <v>18</v>
      </c>
      <c r="D7901">
        <v>4</v>
      </c>
      <c r="E7901">
        <v>9</v>
      </c>
      <c r="F7901">
        <v>26</v>
      </c>
      <c r="G7901">
        <v>0</v>
      </c>
      <c r="H7901" s="2">
        <f>H7900+$H$2*(Table1[[#This Row],[debug'[0']]]-H7900)</f>
        <v>9.892188683990863</v>
      </c>
    </row>
    <row r="7902" spans="1:8" x14ac:dyDescent="0.25">
      <c r="A7902">
        <v>15792</v>
      </c>
      <c r="B7902">
        <v>11</v>
      </c>
      <c r="C7902">
        <v>18</v>
      </c>
      <c r="D7902">
        <v>3</v>
      </c>
      <c r="E7902">
        <v>9</v>
      </c>
      <c r="F7902">
        <v>26</v>
      </c>
      <c r="G7902">
        <v>0</v>
      </c>
      <c r="H7902" s="2">
        <f>H7901+$H$2*(Table1[[#This Row],[debug'[0']]]-H7901)</f>
        <v>9.9965974407490013</v>
      </c>
    </row>
    <row r="7903" spans="1:8" x14ac:dyDescent="0.25">
      <c r="A7903">
        <v>15794</v>
      </c>
      <c r="B7903">
        <v>7</v>
      </c>
      <c r="C7903">
        <v>18</v>
      </c>
      <c r="D7903">
        <v>2</v>
      </c>
      <c r="E7903">
        <v>8</v>
      </c>
      <c r="F7903">
        <v>26</v>
      </c>
      <c r="G7903">
        <v>0</v>
      </c>
      <c r="H7903" s="2">
        <f>H7902+$H$2*(Table1[[#This Row],[debug'[0']]]-H7902)</f>
        <v>9.71417478558031</v>
      </c>
    </row>
    <row r="7904" spans="1:8" x14ac:dyDescent="0.25">
      <c r="A7904">
        <v>15796</v>
      </c>
      <c r="B7904">
        <v>8</v>
      </c>
      <c r="C7904">
        <v>18</v>
      </c>
      <c r="D7904">
        <v>0</v>
      </c>
      <c r="E7904">
        <v>8</v>
      </c>
      <c r="F7904">
        <v>26</v>
      </c>
      <c r="G7904">
        <v>0</v>
      </c>
      <c r="H7904" s="2">
        <f>H7903+$H$2*(Table1[[#This Row],[debug'[0']]]-H7903)</f>
        <v>9.5526176181798714</v>
      </c>
    </row>
    <row r="7905" spans="1:8" x14ac:dyDescent="0.25">
      <c r="A7905">
        <v>15798</v>
      </c>
      <c r="B7905">
        <v>8</v>
      </c>
      <c r="C7905">
        <v>19</v>
      </c>
      <c r="D7905">
        <v>-1</v>
      </c>
      <c r="E7905">
        <v>9</v>
      </c>
      <c r="F7905">
        <v>26</v>
      </c>
      <c r="G7905">
        <v>0</v>
      </c>
      <c r="H7905" s="2">
        <f>H7904+$H$2*(Table1[[#This Row],[debug'[0']]]-H7904)</f>
        <v>9.4062868550866323</v>
      </c>
    </row>
    <row r="7906" spans="1:8" x14ac:dyDescent="0.25">
      <c r="A7906">
        <v>15800</v>
      </c>
      <c r="B7906">
        <v>8</v>
      </c>
      <c r="C7906">
        <v>22</v>
      </c>
      <c r="D7906">
        <v>-3</v>
      </c>
      <c r="E7906">
        <v>9</v>
      </c>
      <c r="F7906">
        <v>26</v>
      </c>
      <c r="G7906">
        <v>0</v>
      </c>
      <c r="H7906" s="2">
        <f>H7905+$H$2*(Table1[[#This Row],[debug'[0']]]-H7905)</f>
        <v>9.2737474415032306</v>
      </c>
    </row>
    <row r="7907" spans="1:8" x14ac:dyDescent="0.25">
      <c r="A7907">
        <v>15802</v>
      </c>
      <c r="B7907">
        <v>7</v>
      </c>
      <c r="C7907">
        <v>24</v>
      </c>
      <c r="D7907">
        <v>-3</v>
      </c>
      <c r="E7907">
        <v>9</v>
      </c>
      <c r="F7907">
        <v>26</v>
      </c>
      <c r="G7907">
        <v>0</v>
      </c>
      <c r="H7907" s="2">
        <f>H7906+$H$2*(Table1[[#This Row],[debug'[0']]]-H7906)</f>
        <v>9.059451793752876</v>
      </c>
    </row>
    <row r="7908" spans="1:8" x14ac:dyDescent="0.25">
      <c r="A7908">
        <v>15804</v>
      </c>
      <c r="B7908">
        <v>5</v>
      </c>
      <c r="C7908">
        <v>26</v>
      </c>
      <c r="D7908">
        <v>-4</v>
      </c>
      <c r="E7908">
        <v>9</v>
      </c>
      <c r="F7908">
        <v>26</v>
      </c>
      <c r="G7908">
        <v>0</v>
      </c>
      <c r="H7908" s="2">
        <f>H7907+$H$2*(Table1[[#This Row],[debug'[0']]]-H7907)</f>
        <v>8.6768574757671981</v>
      </c>
    </row>
    <row r="7909" spans="1:8" x14ac:dyDescent="0.25">
      <c r="A7909">
        <v>15806</v>
      </c>
      <c r="B7909">
        <v>4</v>
      </c>
      <c r="C7909">
        <v>31</v>
      </c>
      <c r="D7909">
        <v>-5</v>
      </c>
      <c r="E7909">
        <v>9</v>
      </c>
      <c r="F7909">
        <v>26</v>
      </c>
      <c r="G7909">
        <v>0</v>
      </c>
      <c r="H7909" s="2">
        <f>H7908+$H$2*(Table1[[#This Row],[debug'[0']]]-H7908)</f>
        <v>8.2360740431344954</v>
      </c>
    </row>
    <row r="7910" spans="1:8" x14ac:dyDescent="0.25">
      <c r="A7910">
        <v>15808</v>
      </c>
      <c r="B7910">
        <v>6</v>
      </c>
      <c r="C7910">
        <v>33</v>
      </c>
      <c r="D7910">
        <v>-6</v>
      </c>
      <c r="E7910">
        <v>9</v>
      </c>
      <c r="F7910">
        <v>26</v>
      </c>
      <c r="G7910">
        <v>0</v>
      </c>
      <c r="H7910" s="2">
        <f>H7909+$H$2*(Table1[[#This Row],[debug'[0']]]-H7909)</f>
        <v>8.0253290295306705</v>
      </c>
    </row>
    <row r="7911" spans="1:8" x14ac:dyDescent="0.25">
      <c r="A7911">
        <v>15810</v>
      </c>
      <c r="B7911">
        <v>8</v>
      </c>
      <c r="C7911">
        <v>34</v>
      </c>
      <c r="D7911">
        <v>-5</v>
      </c>
      <c r="E7911">
        <v>9</v>
      </c>
      <c r="F7911">
        <v>26</v>
      </c>
      <c r="G7911">
        <v>0</v>
      </c>
      <c r="H7911" s="2">
        <f>H7910+$H$2*(Table1[[#This Row],[debug'[0']]]-H7910)</f>
        <v>8.0229418247377868</v>
      </c>
    </row>
    <row r="7912" spans="1:8" x14ac:dyDescent="0.25">
      <c r="A7912">
        <v>15812</v>
      </c>
      <c r="B7912">
        <v>8</v>
      </c>
      <c r="C7912">
        <v>35</v>
      </c>
      <c r="D7912">
        <v>-5</v>
      </c>
      <c r="E7912">
        <v>9</v>
      </c>
      <c r="F7912">
        <v>26</v>
      </c>
      <c r="G7912">
        <v>0</v>
      </c>
      <c r="H7912" s="2">
        <f>H7911+$H$2*(Table1[[#This Row],[debug'[0']]]-H7911)</f>
        <v>8.0207796086961007</v>
      </c>
    </row>
    <row r="7913" spans="1:8" x14ac:dyDescent="0.25">
      <c r="A7913">
        <v>15814</v>
      </c>
      <c r="B7913">
        <v>10</v>
      </c>
      <c r="C7913">
        <v>35</v>
      </c>
      <c r="D7913">
        <v>-5</v>
      </c>
      <c r="E7913">
        <v>9</v>
      </c>
      <c r="F7913">
        <v>26</v>
      </c>
      <c r="G7913">
        <v>0</v>
      </c>
      <c r="H7913" s="2">
        <f>H7912+$H$2*(Table1[[#This Row],[debug'[0']]]-H7912)</f>
        <v>8.2073167359307639</v>
      </c>
    </row>
    <row r="7914" spans="1:8" x14ac:dyDescent="0.25">
      <c r="A7914">
        <v>15816</v>
      </c>
      <c r="B7914">
        <v>8</v>
      </c>
      <c r="C7914">
        <v>35</v>
      </c>
      <c r="D7914">
        <v>-4</v>
      </c>
      <c r="E7914">
        <v>9</v>
      </c>
      <c r="F7914">
        <v>26</v>
      </c>
      <c r="G7914">
        <v>0</v>
      </c>
      <c r="H7914" s="2">
        <f>H7913+$H$2*(Table1[[#This Row],[debug'[0']]]-H7913)</f>
        <v>8.1877775938937756</v>
      </c>
    </row>
    <row r="7915" spans="1:8" x14ac:dyDescent="0.25">
      <c r="A7915">
        <v>15818</v>
      </c>
      <c r="B7915">
        <v>10</v>
      </c>
      <c r="C7915">
        <v>33</v>
      </c>
      <c r="D7915">
        <v>-2</v>
      </c>
      <c r="E7915">
        <v>9</v>
      </c>
      <c r="F7915">
        <v>26</v>
      </c>
      <c r="G7915">
        <v>0</v>
      </c>
      <c r="H7915" s="2">
        <f>H7914+$H$2*(Table1[[#This Row],[debug'[0']]]-H7914)</f>
        <v>8.3585755318245987</v>
      </c>
    </row>
    <row r="7916" spans="1:8" x14ac:dyDescent="0.25">
      <c r="A7916">
        <v>15820</v>
      </c>
      <c r="B7916">
        <v>10</v>
      </c>
      <c r="C7916">
        <v>32</v>
      </c>
      <c r="D7916">
        <v>-1</v>
      </c>
      <c r="E7916">
        <v>9</v>
      </c>
      <c r="F7916">
        <v>26</v>
      </c>
      <c r="G7916">
        <v>0</v>
      </c>
      <c r="H7916" s="2">
        <f>H7915+$H$2*(Table1[[#This Row],[debug'[0']]]-H7915)</f>
        <v>8.5132761433438695</v>
      </c>
    </row>
    <row r="7917" spans="1:8" x14ac:dyDescent="0.25">
      <c r="A7917">
        <v>15822</v>
      </c>
      <c r="B7917">
        <v>11</v>
      </c>
      <c r="C7917">
        <v>31</v>
      </c>
      <c r="D7917">
        <v>1</v>
      </c>
      <c r="E7917">
        <v>9</v>
      </c>
      <c r="F7917">
        <v>26</v>
      </c>
      <c r="G7917">
        <v>0</v>
      </c>
      <c r="H7917" s="2">
        <f>H7916+$H$2*(Table1[[#This Row],[debug'[0']]]-H7916)</f>
        <v>8.7476443453311905</v>
      </c>
    </row>
    <row r="7918" spans="1:8" x14ac:dyDescent="0.25">
      <c r="A7918">
        <v>15824</v>
      </c>
      <c r="B7918">
        <v>11</v>
      </c>
      <c r="C7918">
        <v>29</v>
      </c>
      <c r="D7918">
        <v>3</v>
      </c>
      <c r="E7918">
        <v>9</v>
      </c>
      <c r="F7918">
        <v>26</v>
      </c>
      <c r="G7918">
        <v>0</v>
      </c>
      <c r="H7918" s="2">
        <f>H7917+$H$2*(Table1[[#This Row],[debug'[0']]]-H7917)</f>
        <v>8.959923864670559</v>
      </c>
    </row>
    <row r="7919" spans="1:8" x14ac:dyDescent="0.25">
      <c r="A7919">
        <v>15826</v>
      </c>
      <c r="B7919">
        <v>12</v>
      </c>
      <c r="C7919">
        <v>27</v>
      </c>
      <c r="D7919">
        <v>4</v>
      </c>
      <c r="E7919">
        <v>9</v>
      </c>
      <c r="F7919">
        <v>26</v>
      </c>
      <c r="G7919">
        <v>0</v>
      </c>
      <c r="H7919" s="2">
        <f>H7918+$H$2*(Table1[[#This Row],[debug'[0']]]-H7918)</f>
        <v>9.2464442902636979</v>
      </c>
    </row>
    <row r="7920" spans="1:8" x14ac:dyDescent="0.25">
      <c r="A7920">
        <v>15828</v>
      </c>
      <c r="B7920">
        <v>12</v>
      </c>
      <c r="C7920">
        <v>24</v>
      </c>
      <c r="D7920">
        <v>4</v>
      </c>
      <c r="E7920">
        <v>9</v>
      </c>
      <c r="F7920">
        <v>26</v>
      </c>
      <c r="G7920">
        <v>0</v>
      </c>
      <c r="H7920" s="2">
        <f>H7919+$H$2*(Table1[[#This Row],[debug'[0']]]-H7919)</f>
        <v>9.5059608019324315</v>
      </c>
    </row>
    <row r="7921" spans="1:8" x14ac:dyDescent="0.25">
      <c r="A7921">
        <v>15830</v>
      </c>
      <c r="B7921">
        <v>13</v>
      </c>
      <c r="C7921">
        <v>23</v>
      </c>
      <c r="D7921">
        <v>3</v>
      </c>
      <c r="E7921">
        <v>9</v>
      </c>
      <c r="F7921">
        <v>26</v>
      </c>
      <c r="G7921">
        <v>0</v>
      </c>
      <c r="H7921" s="2">
        <f>H7920+$H$2*(Table1[[#This Row],[debug'[0']]]-H7920)</f>
        <v>9.8352662382125473</v>
      </c>
    </row>
    <row r="7922" spans="1:8" x14ac:dyDescent="0.25">
      <c r="A7922">
        <v>15832</v>
      </c>
      <c r="B7922">
        <v>12</v>
      </c>
      <c r="C7922">
        <v>21</v>
      </c>
      <c r="D7922">
        <v>2</v>
      </c>
      <c r="E7922">
        <v>9</v>
      </c>
      <c r="F7922">
        <v>26</v>
      </c>
      <c r="G7922">
        <v>-1</v>
      </c>
      <c r="H7922" s="2">
        <f>H7921+$H$2*(Table1[[#This Row],[debug'[0']]]-H7921)</f>
        <v>10.039287588702825</v>
      </c>
    </row>
    <row r="7923" spans="1:8" x14ac:dyDescent="0.25">
      <c r="A7923">
        <v>15834</v>
      </c>
      <c r="B7923">
        <v>11</v>
      </c>
      <c r="C7923">
        <v>19</v>
      </c>
      <c r="D7923">
        <v>2</v>
      </c>
      <c r="E7923">
        <v>9</v>
      </c>
      <c r="F7923">
        <v>26</v>
      </c>
      <c r="G7923">
        <v>-1</v>
      </c>
      <c r="H7923" s="2">
        <f>H7922+$H$2*(Table1[[#This Row],[debug'[0']]]-H7922)</f>
        <v>10.129832600309138</v>
      </c>
    </row>
    <row r="7924" spans="1:8" x14ac:dyDescent="0.25">
      <c r="A7924">
        <v>15836</v>
      </c>
      <c r="B7924">
        <v>11</v>
      </c>
      <c r="C7924">
        <v>17</v>
      </c>
      <c r="D7924">
        <v>2</v>
      </c>
      <c r="E7924">
        <v>9</v>
      </c>
      <c r="F7924">
        <v>26</v>
      </c>
      <c r="G7924">
        <v>-1</v>
      </c>
      <c r="H7924" s="2">
        <f>H7923+$H$2*(Table1[[#This Row],[debug'[0']]]-H7923)</f>
        <v>10.211843945617002</v>
      </c>
    </row>
    <row r="7925" spans="1:8" x14ac:dyDescent="0.25">
      <c r="A7925">
        <v>15838</v>
      </c>
      <c r="B7925">
        <v>9</v>
      </c>
      <c r="C7925">
        <v>18</v>
      </c>
      <c r="D7925">
        <v>2</v>
      </c>
      <c r="E7925">
        <v>9</v>
      </c>
      <c r="F7925">
        <v>26</v>
      </c>
      <c r="G7925">
        <v>0</v>
      </c>
      <c r="H7925" s="2">
        <f>H7924+$H$2*(Table1[[#This Row],[debug'[0']]]-H7924)</f>
        <v>10.097630344511572</v>
      </c>
    </row>
    <row r="7926" spans="1:8" x14ac:dyDescent="0.25">
      <c r="A7926">
        <v>15840</v>
      </c>
      <c r="B7926">
        <v>9</v>
      </c>
      <c r="C7926">
        <v>18</v>
      </c>
      <c r="D7926">
        <v>1</v>
      </c>
      <c r="E7926">
        <v>9</v>
      </c>
      <c r="F7926">
        <v>26</v>
      </c>
      <c r="G7926">
        <v>0</v>
      </c>
      <c r="H7926" s="2">
        <f>H7925+$H$2*(Table1[[#This Row],[debug'[0']]]-H7925)</f>
        <v>9.9941811217113283</v>
      </c>
    </row>
    <row r="7927" spans="1:8" x14ac:dyDescent="0.25">
      <c r="A7927">
        <v>15842</v>
      </c>
      <c r="B7927">
        <v>8</v>
      </c>
      <c r="C7927">
        <v>21</v>
      </c>
      <c r="D7927">
        <v>-1</v>
      </c>
      <c r="E7927">
        <v>9</v>
      </c>
      <c r="F7927">
        <v>26</v>
      </c>
      <c r="G7927">
        <v>-1</v>
      </c>
      <c r="H7927" s="2">
        <f>H7926+$H$2*(Table1[[#This Row],[debug'[0']]]-H7926)</f>
        <v>9.8062339788544559</v>
      </c>
    </row>
    <row r="7928" spans="1:8" x14ac:dyDescent="0.25">
      <c r="A7928">
        <v>15844</v>
      </c>
      <c r="B7928">
        <v>8</v>
      </c>
      <c r="C7928">
        <v>22</v>
      </c>
      <c r="D7928">
        <v>-1</v>
      </c>
      <c r="E7928">
        <v>9</v>
      </c>
      <c r="F7928">
        <v>26</v>
      </c>
      <c r="G7928">
        <v>-1</v>
      </c>
      <c r="H7928" s="2">
        <f>H7927+$H$2*(Table1[[#This Row],[debug'[0']]]-H7927)</f>
        <v>9.6360004368954542</v>
      </c>
    </row>
    <row r="7929" spans="1:8" x14ac:dyDescent="0.25">
      <c r="A7929">
        <v>15846</v>
      </c>
      <c r="B7929">
        <v>6</v>
      </c>
      <c r="C7929">
        <v>24</v>
      </c>
      <c r="D7929">
        <v>-1</v>
      </c>
      <c r="E7929">
        <v>9</v>
      </c>
      <c r="F7929">
        <v>26</v>
      </c>
      <c r="G7929">
        <v>-1</v>
      </c>
      <c r="H7929" s="2">
        <f>H7928+$H$2*(Table1[[#This Row],[debug'[0']]]-H7928)</f>
        <v>9.2933154690654529</v>
      </c>
    </row>
    <row r="7930" spans="1:8" x14ac:dyDescent="0.25">
      <c r="A7930">
        <v>15848</v>
      </c>
      <c r="B7930">
        <v>5</v>
      </c>
      <c r="C7930">
        <v>25</v>
      </c>
      <c r="D7930">
        <v>-2</v>
      </c>
      <c r="E7930">
        <v>9</v>
      </c>
      <c r="F7930">
        <v>26</v>
      </c>
      <c r="G7930">
        <v>-1</v>
      </c>
      <c r="H7930" s="2">
        <f>H7929+$H$2*(Table1[[#This Row],[debug'[0']]]-H7929)</f>
        <v>8.8886800189506694</v>
      </c>
    </row>
    <row r="7931" spans="1:8" x14ac:dyDescent="0.25">
      <c r="A7931">
        <v>15850</v>
      </c>
      <c r="B7931">
        <v>4</v>
      </c>
      <c r="C7931">
        <v>27</v>
      </c>
      <c r="D7931">
        <v>-2</v>
      </c>
      <c r="E7931">
        <v>9</v>
      </c>
      <c r="F7931">
        <v>26</v>
      </c>
      <c r="G7931">
        <v>-1</v>
      </c>
      <c r="H7931" s="2">
        <f>H7930+$H$2*(Table1[[#This Row],[debug'[0']]]-H7930)</f>
        <v>8.4279327819520695</v>
      </c>
    </row>
    <row r="7932" spans="1:8" x14ac:dyDescent="0.25">
      <c r="A7932">
        <v>15852</v>
      </c>
      <c r="B7932">
        <v>5</v>
      </c>
      <c r="C7932">
        <v>29</v>
      </c>
      <c r="D7932">
        <v>-3</v>
      </c>
      <c r="E7932">
        <v>9</v>
      </c>
      <c r="F7932">
        <v>26</v>
      </c>
      <c r="G7932">
        <v>-1</v>
      </c>
      <c r="H7932" s="2">
        <f>H7931+$H$2*(Table1[[#This Row],[debug'[0']]]-H7931)</f>
        <v>8.1048577286086623</v>
      </c>
    </row>
    <row r="7933" spans="1:8" x14ac:dyDescent="0.25">
      <c r="A7933">
        <v>15854</v>
      </c>
      <c r="B7933">
        <v>6</v>
      </c>
      <c r="C7933">
        <v>31</v>
      </c>
      <c r="D7933">
        <v>-3</v>
      </c>
      <c r="E7933">
        <v>9</v>
      </c>
      <c r="F7933">
        <v>26</v>
      </c>
      <c r="G7933">
        <v>-1</v>
      </c>
      <c r="H7933" s="2">
        <f>H7932+$H$2*(Table1[[#This Row],[debug'[0']]]-H7932)</f>
        <v>7.9064795612972025</v>
      </c>
    </row>
    <row r="7934" spans="1:8" x14ac:dyDescent="0.25">
      <c r="A7934">
        <v>15856</v>
      </c>
      <c r="B7934">
        <v>8</v>
      </c>
      <c r="C7934">
        <v>32</v>
      </c>
      <c r="D7934">
        <v>-3</v>
      </c>
      <c r="E7934">
        <v>9</v>
      </c>
      <c r="F7934">
        <v>26</v>
      </c>
      <c r="G7934">
        <v>-1</v>
      </c>
      <c r="H7934" s="2">
        <f>H7933+$H$2*(Table1[[#This Row],[debug'[0']]]-H7933)</f>
        <v>7.9152936549928787</v>
      </c>
    </row>
    <row r="7935" spans="1:8" x14ac:dyDescent="0.25">
      <c r="A7935">
        <v>15858</v>
      </c>
      <c r="B7935">
        <v>9</v>
      </c>
      <c r="C7935">
        <v>33</v>
      </c>
      <c r="D7935">
        <v>-3</v>
      </c>
      <c r="E7935">
        <v>9</v>
      </c>
      <c r="F7935">
        <v>26</v>
      </c>
      <c r="G7935">
        <v>-1</v>
      </c>
      <c r="H7935" s="2">
        <f>H7934+$H$2*(Table1[[#This Row],[debug'[0']]]-H7934)</f>
        <v>8.0175248195361775</v>
      </c>
    </row>
    <row r="7936" spans="1:8" x14ac:dyDescent="0.25">
      <c r="A7936">
        <v>15860</v>
      </c>
      <c r="B7936">
        <v>10</v>
      </c>
      <c r="C7936">
        <v>35</v>
      </c>
      <c r="D7936">
        <v>-4</v>
      </c>
      <c r="E7936">
        <v>9</v>
      </c>
      <c r="F7936">
        <v>26</v>
      </c>
      <c r="G7936">
        <v>-1</v>
      </c>
      <c r="H7936" s="2">
        <f>H7935+$H$2*(Table1[[#This Row],[debug'[0']]]-H7935)</f>
        <v>8.2043687034222543</v>
      </c>
    </row>
    <row r="7937" spans="1:8" x14ac:dyDescent="0.25">
      <c r="A7937">
        <v>15862</v>
      </c>
      <c r="B7937">
        <v>9</v>
      </c>
      <c r="C7937">
        <v>34</v>
      </c>
      <c r="D7937">
        <v>-4</v>
      </c>
      <c r="E7937">
        <v>9</v>
      </c>
      <c r="F7937">
        <v>27</v>
      </c>
      <c r="G7937">
        <v>-1</v>
      </c>
      <c r="H7937" s="2">
        <f>H7936+$H$2*(Table1[[#This Row],[debug'[0']]]-H7936)</f>
        <v>8.279355186511097</v>
      </c>
    </row>
    <row r="7938" spans="1:8" x14ac:dyDescent="0.25">
      <c r="A7938">
        <v>15864</v>
      </c>
      <c r="B7938">
        <v>10</v>
      </c>
      <c r="C7938">
        <v>33</v>
      </c>
      <c r="D7938">
        <v>-3</v>
      </c>
      <c r="E7938">
        <v>9</v>
      </c>
      <c r="F7938">
        <v>26</v>
      </c>
      <c r="G7938">
        <v>-1</v>
      </c>
      <c r="H7938" s="2">
        <f>H7937+$H$2*(Table1[[#This Row],[debug'[0']]]-H7937)</f>
        <v>8.4415221396759197</v>
      </c>
    </row>
    <row r="7939" spans="1:8" x14ac:dyDescent="0.25">
      <c r="A7939">
        <v>15866</v>
      </c>
      <c r="B7939">
        <v>10</v>
      </c>
      <c r="C7939">
        <v>33</v>
      </c>
      <c r="D7939">
        <v>-2</v>
      </c>
      <c r="E7939">
        <v>9</v>
      </c>
      <c r="F7939">
        <v>26</v>
      </c>
      <c r="G7939">
        <v>-1</v>
      </c>
      <c r="H7939" s="2">
        <f>H7938+$H$2*(Table1[[#This Row],[debug'[0']]]-H7938)</f>
        <v>8.5884052175792132</v>
      </c>
    </row>
    <row r="7940" spans="1:8" x14ac:dyDescent="0.25">
      <c r="A7940">
        <v>15868</v>
      </c>
      <c r="B7940">
        <v>10</v>
      </c>
      <c r="C7940">
        <v>32</v>
      </c>
      <c r="D7940">
        <v>-1</v>
      </c>
      <c r="E7940">
        <v>9</v>
      </c>
      <c r="F7940">
        <v>27</v>
      </c>
      <c r="G7940">
        <v>0</v>
      </c>
      <c r="H7940" s="2">
        <f>H7939+$H$2*(Table1[[#This Row],[debug'[0']]]-H7939)</f>
        <v>8.7214448915281775</v>
      </c>
    </row>
    <row r="7941" spans="1:8" x14ac:dyDescent="0.25">
      <c r="A7941">
        <v>15870</v>
      </c>
      <c r="B7941">
        <v>12</v>
      </c>
      <c r="C7941">
        <v>30</v>
      </c>
      <c r="D7941">
        <v>1</v>
      </c>
      <c r="E7941">
        <v>9</v>
      </c>
      <c r="F7941">
        <v>27</v>
      </c>
      <c r="G7941">
        <v>0</v>
      </c>
      <c r="H7941" s="2">
        <f>H7940+$H$2*(Table1[[#This Row],[debug'[0']]]-H7940)</f>
        <v>9.0304414308231085</v>
      </c>
    </row>
    <row r="7942" spans="1:8" x14ac:dyDescent="0.25">
      <c r="A7942">
        <v>15872</v>
      </c>
      <c r="B7942">
        <v>13</v>
      </c>
      <c r="C7942">
        <v>27</v>
      </c>
      <c r="D7942">
        <v>2</v>
      </c>
      <c r="E7942">
        <v>9</v>
      </c>
      <c r="F7942">
        <v>26</v>
      </c>
      <c r="G7942">
        <v>0</v>
      </c>
      <c r="H7942" s="2">
        <f>H7941+$H$2*(Table1[[#This Row],[debug'[0']]]-H7941)</f>
        <v>9.4045635119907249</v>
      </c>
    </row>
    <row r="7943" spans="1:8" x14ac:dyDescent="0.25">
      <c r="A7943">
        <v>15874</v>
      </c>
      <c r="B7943">
        <v>13</v>
      </c>
      <c r="C7943">
        <v>23</v>
      </c>
      <c r="D7943">
        <v>2</v>
      </c>
      <c r="E7943">
        <v>9</v>
      </c>
      <c r="F7943">
        <v>26</v>
      </c>
      <c r="G7943">
        <v>0</v>
      </c>
      <c r="H7943" s="2">
        <f>H7942+$H$2*(Table1[[#This Row],[debug'[0']]]-H7942)</f>
        <v>9.7434254177060833</v>
      </c>
    </row>
    <row r="7944" spans="1:8" x14ac:dyDescent="0.25">
      <c r="A7944">
        <v>15876</v>
      </c>
      <c r="B7944">
        <v>12</v>
      </c>
      <c r="C7944">
        <v>22</v>
      </c>
      <c r="D7944">
        <v>2</v>
      </c>
      <c r="E7944">
        <v>9</v>
      </c>
      <c r="F7944">
        <v>26</v>
      </c>
      <c r="G7944">
        <v>-1</v>
      </c>
      <c r="H7944" s="2">
        <f>H7943+$H$2*(Table1[[#This Row],[debug'[0']]]-H7943)</f>
        <v>9.9561025616064445</v>
      </c>
    </row>
    <row r="7945" spans="1:8" x14ac:dyDescent="0.25">
      <c r="A7945">
        <v>15878</v>
      </c>
      <c r="B7945">
        <v>13</v>
      </c>
      <c r="C7945">
        <v>19</v>
      </c>
      <c r="D7945">
        <v>2</v>
      </c>
      <c r="E7945">
        <v>9</v>
      </c>
      <c r="F7945">
        <v>26</v>
      </c>
      <c r="G7945">
        <v>-1</v>
      </c>
      <c r="H7945" s="2">
        <f>H7944+$H$2*(Table1[[#This Row],[debug'[0']]]-H7944)</f>
        <v>10.242983136528585</v>
      </c>
    </row>
    <row r="7946" spans="1:8" x14ac:dyDescent="0.25">
      <c r="A7946">
        <v>15880</v>
      </c>
      <c r="B7946">
        <v>11</v>
      </c>
      <c r="C7946">
        <v>18</v>
      </c>
      <c r="D7946">
        <v>1</v>
      </c>
      <c r="E7946">
        <v>9</v>
      </c>
      <c r="F7946">
        <v>26</v>
      </c>
      <c r="G7946">
        <v>-1</v>
      </c>
      <c r="H7946" s="2">
        <f>H7945+$H$2*(Table1[[#This Row],[debug'[0']]]-H7945)</f>
        <v>10.314330295036346</v>
      </c>
    </row>
    <row r="7947" spans="1:8" x14ac:dyDescent="0.25">
      <c r="A7947">
        <v>15882</v>
      </c>
      <c r="B7947">
        <v>12</v>
      </c>
      <c r="C7947">
        <v>17</v>
      </c>
      <c r="D7947">
        <v>2</v>
      </c>
      <c r="E7947">
        <v>9</v>
      </c>
      <c r="F7947">
        <v>26</v>
      </c>
      <c r="G7947">
        <v>-1</v>
      </c>
      <c r="H7947" s="2">
        <f>H7946+$H$2*(Table1[[#This Row],[debug'[0']]]-H7946)</f>
        <v>10.473200921881126</v>
      </c>
    </row>
    <row r="7948" spans="1:8" x14ac:dyDescent="0.25">
      <c r="A7948">
        <v>15884</v>
      </c>
      <c r="B7948">
        <v>10</v>
      </c>
      <c r="C7948">
        <v>18</v>
      </c>
      <c r="D7948">
        <v>1</v>
      </c>
      <c r="E7948">
        <v>9</v>
      </c>
      <c r="F7948">
        <v>26</v>
      </c>
      <c r="G7948">
        <v>-1</v>
      </c>
      <c r="H7948" s="2">
        <f>H7947+$H$2*(Table1[[#This Row],[debug'[0']]]-H7947)</f>
        <v>10.428602785685516</v>
      </c>
    </row>
    <row r="7949" spans="1:8" x14ac:dyDescent="0.25">
      <c r="A7949">
        <v>15886</v>
      </c>
      <c r="B7949">
        <v>10</v>
      </c>
      <c r="C7949">
        <v>19</v>
      </c>
      <c r="D7949">
        <v>0</v>
      </c>
      <c r="E7949">
        <v>9</v>
      </c>
      <c r="F7949">
        <v>26</v>
      </c>
      <c r="G7949">
        <v>-1</v>
      </c>
      <c r="H7949" s="2">
        <f>H7948+$H$2*(Table1[[#This Row],[debug'[0']]]-H7948)</f>
        <v>10.388207924800984</v>
      </c>
    </row>
    <row r="7950" spans="1:8" x14ac:dyDescent="0.25">
      <c r="A7950">
        <v>15888</v>
      </c>
      <c r="B7950">
        <v>9</v>
      </c>
      <c r="C7950">
        <v>21</v>
      </c>
      <c r="D7950">
        <v>0</v>
      </c>
      <c r="E7950">
        <v>9</v>
      </c>
      <c r="F7950">
        <v>26</v>
      </c>
      <c r="G7950">
        <v>-1</v>
      </c>
      <c r="H7950" s="2">
        <f>H7949+$H$2*(Table1[[#This Row],[debug'[0']]]-H7949)</f>
        <v>10.257372410254687</v>
      </c>
    </row>
    <row r="7951" spans="1:8" x14ac:dyDescent="0.25">
      <c r="A7951">
        <v>15890</v>
      </c>
      <c r="B7951">
        <v>8</v>
      </c>
      <c r="C7951">
        <v>22</v>
      </c>
      <c r="D7951">
        <v>-1</v>
      </c>
      <c r="E7951">
        <v>9</v>
      </c>
      <c r="F7951">
        <v>26</v>
      </c>
      <c r="G7951">
        <v>-1</v>
      </c>
      <c r="H7951" s="2">
        <f>H7950+$H$2*(Table1[[#This Row],[debug'[0']]]-H7950)</f>
        <v>10.044620072840514</v>
      </c>
    </row>
    <row r="7952" spans="1:8" x14ac:dyDescent="0.25">
      <c r="A7952">
        <v>15892</v>
      </c>
      <c r="B7952">
        <v>7</v>
      </c>
      <c r="C7952">
        <v>23</v>
      </c>
      <c r="D7952">
        <v>0</v>
      </c>
      <c r="E7952">
        <v>9</v>
      </c>
      <c r="F7952">
        <v>26</v>
      </c>
      <c r="G7952">
        <v>-1</v>
      </c>
      <c r="H7952" s="2">
        <f>H7951+$H$2*(Table1[[#This Row],[debug'[0']]]-H7951)</f>
        <v>9.75767139122628</v>
      </c>
    </row>
    <row r="7953" spans="1:8" x14ac:dyDescent="0.25">
      <c r="A7953">
        <v>15894</v>
      </c>
      <c r="B7953">
        <v>5</v>
      </c>
      <c r="C7953">
        <v>25</v>
      </c>
      <c r="D7953">
        <v>0</v>
      </c>
      <c r="E7953">
        <v>9</v>
      </c>
      <c r="F7953">
        <v>26</v>
      </c>
      <c r="G7953">
        <v>-1</v>
      </c>
      <c r="H7953" s="2">
        <f>H7952+$H$2*(Table1[[#This Row],[debug'[0']]]-H7952)</f>
        <v>9.309271426500155</v>
      </c>
    </row>
    <row r="7954" spans="1:8" x14ac:dyDescent="0.25">
      <c r="A7954">
        <v>15896</v>
      </c>
      <c r="B7954">
        <v>5</v>
      </c>
      <c r="C7954">
        <v>25</v>
      </c>
      <c r="D7954">
        <v>0</v>
      </c>
      <c r="E7954">
        <v>9</v>
      </c>
      <c r="F7954">
        <v>26</v>
      </c>
      <c r="G7954">
        <v>-1</v>
      </c>
      <c r="H7954" s="2">
        <f>H7953+$H$2*(Table1[[#This Row],[debug'[0']]]-H7953)</f>
        <v>8.9031321628256368</v>
      </c>
    </row>
    <row r="7955" spans="1:8" x14ac:dyDescent="0.25">
      <c r="A7955">
        <v>15898</v>
      </c>
      <c r="B7955">
        <v>5</v>
      </c>
      <c r="C7955">
        <v>27</v>
      </c>
      <c r="D7955">
        <v>-1</v>
      </c>
      <c r="E7955">
        <v>9</v>
      </c>
      <c r="F7955">
        <v>26</v>
      </c>
      <c r="G7955">
        <v>-1</v>
      </c>
      <c r="H7955" s="2">
        <f>H7954+$H$2*(Table1[[#This Row],[debug'[0']]]-H7954)</f>
        <v>8.5352706229639459</v>
      </c>
    </row>
    <row r="7956" spans="1:8" x14ac:dyDescent="0.25">
      <c r="A7956">
        <v>15900</v>
      </c>
      <c r="B7956">
        <v>6</v>
      </c>
      <c r="C7956">
        <v>29</v>
      </c>
      <c r="D7956">
        <v>-2</v>
      </c>
      <c r="E7956">
        <v>9</v>
      </c>
      <c r="F7956">
        <v>26</v>
      </c>
      <c r="G7956">
        <v>-1</v>
      </c>
      <c r="H7956" s="2">
        <f>H7955+$H$2*(Table1[[#This Row],[debug'[0']]]-H7955)</f>
        <v>8.2963269960449786</v>
      </c>
    </row>
    <row r="7957" spans="1:8" x14ac:dyDescent="0.25">
      <c r="A7957">
        <v>15902</v>
      </c>
      <c r="B7957">
        <v>9</v>
      </c>
      <c r="C7957">
        <v>31</v>
      </c>
      <c r="D7957">
        <v>-2</v>
      </c>
      <c r="E7957">
        <v>9</v>
      </c>
      <c r="F7957">
        <v>26</v>
      </c>
      <c r="G7957">
        <v>-1</v>
      </c>
      <c r="H7957" s="2">
        <f>H7956+$H$2*(Table1[[#This Row],[debug'[0']]]-H7956)</f>
        <v>8.3626466142376152</v>
      </c>
    </row>
    <row r="7958" spans="1:8" x14ac:dyDescent="0.25">
      <c r="A7958">
        <v>15904</v>
      </c>
      <c r="B7958">
        <v>9</v>
      </c>
      <c r="C7958">
        <v>32</v>
      </c>
      <c r="D7958">
        <v>-1</v>
      </c>
      <c r="E7958">
        <v>9</v>
      </c>
      <c r="F7958">
        <v>26</v>
      </c>
      <c r="G7958">
        <v>-1</v>
      </c>
      <c r="H7958" s="2">
        <f>H7957+$H$2*(Table1[[#This Row],[debug'[0']]]-H7957)</f>
        <v>8.4227157556711667</v>
      </c>
    </row>
    <row r="7959" spans="1:8" x14ac:dyDescent="0.25">
      <c r="A7959">
        <v>15906</v>
      </c>
      <c r="B7959">
        <v>9</v>
      </c>
      <c r="C7959">
        <v>33</v>
      </c>
      <c r="D7959">
        <v>-2</v>
      </c>
      <c r="E7959">
        <v>9</v>
      </c>
      <c r="F7959">
        <v>26</v>
      </c>
      <c r="G7959">
        <v>-1</v>
      </c>
      <c r="H7959" s="2">
        <f>H7958+$H$2*(Table1[[#This Row],[debug'[0']]]-H7958)</f>
        <v>8.477123513901665</v>
      </c>
    </row>
    <row r="7960" spans="1:8" x14ac:dyDescent="0.25">
      <c r="A7960">
        <v>15908</v>
      </c>
      <c r="B7960">
        <v>9</v>
      </c>
      <c r="C7960">
        <v>33</v>
      </c>
      <c r="D7960">
        <v>-3</v>
      </c>
      <c r="E7960">
        <v>9</v>
      </c>
      <c r="F7960">
        <v>26</v>
      </c>
      <c r="G7960">
        <v>-1</v>
      </c>
      <c r="H7960" s="2">
        <f>H7959+$H$2*(Table1[[#This Row],[debug'[0']]]-H7959)</f>
        <v>8.526403461725506</v>
      </c>
    </row>
    <row r="7961" spans="1:8" x14ac:dyDescent="0.25">
      <c r="A7961">
        <v>15910</v>
      </c>
      <c r="B7961">
        <v>9</v>
      </c>
      <c r="C7961">
        <v>33</v>
      </c>
      <c r="D7961">
        <v>-3</v>
      </c>
      <c r="E7961">
        <v>9</v>
      </c>
      <c r="F7961">
        <v>26</v>
      </c>
      <c r="G7961">
        <v>-1</v>
      </c>
      <c r="H7961" s="2">
        <f>H7960+$H$2*(Table1[[#This Row],[debug'[0']]]-H7960)</f>
        <v>8.571038883887768</v>
      </c>
    </row>
    <row r="7962" spans="1:8" x14ac:dyDescent="0.25">
      <c r="A7962">
        <v>15912</v>
      </c>
      <c r="B7962">
        <v>10</v>
      </c>
      <c r="C7962">
        <v>31</v>
      </c>
      <c r="D7962">
        <v>-2</v>
      </c>
      <c r="E7962">
        <v>9</v>
      </c>
      <c r="F7962">
        <v>26</v>
      </c>
      <c r="G7962">
        <v>-1</v>
      </c>
      <c r="H7962" s="2">
        <f>H7961+$H$2*(Table1[[#This Row],[debug'[0']]]-H7961)</f>
        <v>8.7057152962270781</v>
      </c>
    </row>
    <row r="7963" spans="1:8" x14ac:dyDescent="0.25">
      <c r="A7963">
        <v>15914</v>
      </c>
      <c r="B7963">
        <v>11</v>
      </c>
      <c r="C7963">
        <v>30</v>
      </c>
      <c r="D7963">
        <v>-1</v>
      </c>
      <c r="E7963">
        <v>9</v>
      </c>
      <c r="F7963">
        <v>26</v>
      </c>
      <c r="G7963">
        <v>0</v>
      </c>
      <c r="H7963" s="2">
        <f>H7962+$H$2*(Table1[[#This Row],[debug'[0']]]-H7962)</f>
        <v>8.9219465353455707</v>
      </c>
    </row>
    <row r="7964" spans="1:8" x14ac:dyDescent="0.25">
      <c r="A7964">
        <v>15916</v>
      </c>
      <c r="B7964">
        <v>14</v>
      </c>
      <c r="C7964">
        <v>25</v>
      </c>
      <c r="D7964">
        <v>0</v>
      </c>
      <c r="E7964">
        <v>9</v>
      </c>
      <c r="F7964">
        <v>26</v>
      </c>
      <c r="G7964">
        <v>0</v>
      </c>
      <c r="H7964" s="2">
        <f>H7963+$H$2*(Table1[[#This Row],[debug'[0']]]-H7963)</f>
        <v>9.4005417991184075</v>
      </c>
    </row>
    <row r="7965" spans="1:8" x14ac:dyDescent="0.25">
      <c r="A7965">
        <v>15918</v>
      </c>
      <c r="B7965">
        <v>15</v>
      </c>
      <c r="C7965">
        <v>23</v>
      </c>
      <c r="D7965">
        <v>0</v>
      </c>
      <c r="E7965">
        <v>10</v>
      </c>
      <c r="F7965">
        <v>26</v>
      </c>
      <c r="G7965">
        <v>0</v>
      </c>
      <c r="H7965" s="2">
        <f>H7964+$H$2*(Table1[[#This Row],[debug'[0']]]-H7964)</f>
        <v>9.9282783015575902</v>
      </c>
    </row>
    <row r="7966" spans="1:8" x14ac:dyDescent="0.25">
      <c r="A7966">
        <v>15920</v>
      </c>
      <c r="B7966">
        <v>15</v>
      </c>
      <c r="C7966">
        <v>23</v>
      </c>
      <c r="D7966">
        <v>0</v>
      </c>
      <c r="E7966">
        <v>10</v>
      </c>
      <c r="F7966">
        <v>26</v>
      </c>
      <c r="G7966">
        <v>0</v>
      </c>
      <c r="H7966" s="2">
        <f>H7965+$H$2*(Table1[[#This Row],[debug'[0']]]-H7965)</f>
        <v>10.406276810423948</v>
      </c>
    </row>
    <row r="7967" spans="1:8" x14ac:dyDescent="0.25">
      <c r="A7967">
        <v>15922</v>
      </c>
      <c r="B7967">
        <v>13</v>
      </c>
      <c r="C7967">
        <v>21</v>
      </c>
      <c r="D7967">
        <v>1</v>
      </c>
      <c r="E7967">
        <v>9</v>
      </c>
      <c r="F7967">
        <v>26</v>
      </c>
      <c r="G7967">
        <v>0</v>
      </c>
      <c r="H7967" s="2">
        <f>H7966+$H$2*(Table1[[#This Row],[debug'[0']]]-H7966)</f>
        <v>10.650729461958477</v>
      </c>
    </row>
    <row r="7968" spans="1:8" x14ac:dyDescent="0.25">
      <c r="A7968">
        <v>15924</v>
      </c>
      <c r="B7968">
        <v>12</v>
      </c>
      <c r="C7968">
        <v>20</v>
      </c>
      <c r="D7968">
        <v>1</v>
      </c>
      <c r="E7968">
        <v>9</v>
      </c>
      <c r="F7968">
        <v>26</v>
      </c>
      <c r="G7968">
        <v>0</v>
      </c>
      <c r="H7968" s="2">
        <f>H7967+$H$2*(Table1[[#This Row],[debug'[0']]]-H7967)</f>
        <v>10.777895214258969</v>
      </c>
    </row>
    <row r="7969" spans="1:8" x14ac:dyDescent="0.25">
      <c r="A7969">
        <v>15926</v>
      </c>
      <c r="B7969">
        <v>10</v>
      </c>
      <c r="C7969">
        <v>19</v>
      </c>
      <c r="D7969">
        <v>-1</v>
      </c>
      <c r="E7969">
        <v>9</v>
      </c>
      <c r="F7969">
        <v>26</v>
      </c>
      <c r="G7969">
        <v>-1</v>
      </c>
      <c r="H7969" s="2">
        <f>H7968+$H$2*(Table1[[#This Row],[debug'[0']]]-H7968)</f>
        <v>10.70458031754761</v>
      </c>
    </row>
    <row r="7970" spans="1:8" x14ac:dyDescent="0.25">
      <c r="A7970">
        <v>15928</v>
      </c>
      <c r="B7970">
        <v>9</v>
      </c>
      <c r="C7970">
        <v>18</v>
      </c>
      <c r="D7970">
        <v>0</v>
      </c>
      <c r="E7970">
        <v>9</v>
      </c>
      <c r="F7970">
        <v>25</v>
      </c>
      <c r="G7970">
        <v>-1</v>
      </c>
      <c r="H7970" s="2">
        <f>H7969+$H$2*(Table1[[#This Row],[debug'[0']]]-H7969)</f>
        <v>10.543927407455771</v>
      </c>
    </row>
    <row r="7971" spans="1:8" x14ac:dyDescent="0.25">
      <c r="A7971">
        <v>15930</v>
      </c>
      <c r="B7971">
        <v>9</v>
      </c>
      <c r="C7971">
        <v>18</v>
      </c>
      <c r="D7971">
        <v>2</v>
      </c>
      <c r="E7971">
        <v>9</v>
      </c>
      <c r="F7971">
        <v>25</v>
      </c>
      <c r="G7971">
        <v>0</v>
      </c>
      <c r="H7971" s="2">
        <f>H7970+$H$2*(Table1[[#This Row],[debug'[0']]]-H7970)</f>
        <v>10.3984156774276</v>
      </c>
    </row>
    <row r="7972" spans="1:8" x14ac:dyDescent="0.25">
      <c r="A7972">
        <v>15932</v>
      </c>
      <c r="B7972">
        <v>8</v>
      </c>
      <c r="C7972">
        <v>19</v>
      </c>
      <c r="D7972">
        <v>2</v>
      </c>
      <c r="E7972">
        <v>9</v>
      </c>
      <c r="F7972">
        <v>25</v>
      </c>
      <c r="G7972">
        <v>0</v>
      </c>
      <c r="H7972" s="2">
        <f>H7971+$H$2*(Table1[[#This Row],[debug'[0']]]-H7971)</f>
        <v>10.172370325253766</v>
      </c>
    </row>
    <row r="7973" spans="1:8" x14ac:dyDescent="0.25">
      <c r="A7973">
        <v>15934</v>
      </c>
      <c r="B7973">
        <v>9</v>
      </c>
      <c r="C7973">
        <v>20</v>
      </c>
      <c r="D7973">
        <v>1</v>
      </c>
      <c r="E7973">
        <v>10</v>
      </c>
      <c r="F7973">
        <v>25</v>
      </c>
      <c r="G7973">
        <v>0</v>
      </c>
      <c r="H7973" s="2">
        <f>H7972+$H$2*(Table1[[#This Row],[debug'[0']]]-H7972)</f>
        <v>10.06187702522065</v>
      </c>
    </row>
    <row r="7974" spans="1:8" x14ac:dyDescent="0.25">
      <c r="A7974">
        <v>15936</v>
      </c>
      <c r="B7974">
        <v>9</v>
      </c>
      <c r="C7974">
        <v>21</v>
      </c>
      <c r="D7974">
        <v>1</v>
      </c>
      <c r="E7974">
        <v>10</v>
      </c>
      <c r="F7974">
        <v>25</v>
      </c>
      <c r="G7974">
        <v>0</v>
      </c>
      <c r="H7974" s="2">
        <f>H7973+$H$2*(Table1[[#This Row],[debug'[0']]]-H7973)</f>
        <v>9.9617974733771799</v>
      </c>
    </row>
    <row r="7975" spans="1:8" x14ac:dyDescent="0.25">
      <c r="A7975">
        <v>15938</v>
      </c>
      <c r="B7975">
        <v>7</v>
      </c>
      <c r="C7975">
        <v>21</v>
      </c>
      <c r="D7975">
        <v>1</v>
      </c>
      <c r="E7975">
        <v>10</v>
      </c>
      <c r="F7975">
        <v>25</v>
      </c>
      <c r="G7975">
        <v>0</v>
      </c>
      <c r="H7975" s="2">
        <f>H7974+$H$2*(Table1[[#This Row],[debug'[0']]]-H7974)</f>
        <v>9.6826546378637026</v>
      </c>
    </row>
    <row r="7976" spans="1:8" x14ac:dyDescent="0.25">
      <c r="A7976">
        <v>15940</v>
      </c>
      <c r="B7976">
        <v>7</v>
      </c>
      <c r="C7976">
        <v>23</v>
      </c>
      <c r="D7976">
        <v>1</v>
      </c>
      <c r="E7976">
        <v>9</v>
      </c>
      <c r="F7976">
        <v>25</v>
      </c>
      <c r="G7976">
        <v>0</v>
      </c>
      <c r="H7976" s="2">
        <f>H7975+$H$2*(Table1[[#This Row],[debug'[0']]]-H7975)</f>
        <v>9.4298203947907666</v>
      </c>
    </row>
    <row r="7977" spans="1:8" x14ac:dyDescent="0.25">
      <c r="A7977">
        <v>15942</v>
      </c>
      <c r="B7977">
        <v>5</v>
      </c>
      <c r="C7977">
        <v>23</v>
      </c>
      <c r="D7977">
        <v>2</v>
      </c>
      <c r="E7977">
        <v>9</v>
      </c>
      <c r="F7977">
        <v>25</v>
      </c>
      <c r="G7977">
        <v>0</v>
      </c>
      <c r="H7977" s="2">
        <f>H7976+$H$2*(Table1[[#This Row],[debug'[0']]]-H7976)</f>
        <v>9.0123196585208589</v>
      </c>
    </row>
    <row r="7978" spans="1:8" x14ac:dyDescent="0.25">
      <c r="A7978">
        <v>15944</v>
      </c>
      <c r="B7978">
        <v>6</v>
      </c>
      <c r="C7978">
        <v>25</v>
      </c>
      <c r="D7978">
        <v>2</v>
      </c>
      <c r="E7978">
        <v>9</v>
      </c>
      <c r="F7978">
        <v>25</v>
      </c>
      <c r="G7978">
        <v>0</v>
      </c>
      <c r="H7978" s="2">
        <f>H7977+$H$2*(Table1[[#This Row],[debug'[0']]]-H7977)</f>
        <v>8.7284152192366609</v>
      </c>
    </row>
    <row r="7979" spans="1:8" x14ac:dyDescent="0.25">
      <c r="A7979">
        <v>15946</v>
      </c>
      <c r="B7979">
        <v>6</v>
      </c>
      <c r="C7979">
        <v>28</v>
      </c>
      <c r="D7979">
        <v>1</v>
      </c>
      <c r="E7979">
        <v>9</v>
      </c>
      <c r="F7979">
        <v>25</v>
      </c>
      <c r="G7979">
        <v>0</v>
      </c>
      <c r="H7979" s="2">
        <f>H7978+$H$2*(Table1[[#This Row],[debug'[0']]]-H7978)</f>
        <v>8.4712681429757666</v>
      </c>
    </row>
    <row r="7980" spans="1:8" x14ac:dyDescent="0.25">
      <c r="A7980">
        <v>15948</v>
      </c>
      <c r="B7980">
        <v>9</v>
      </c>
      <c r="C7980">
        <v>31</v>
      </c>
      <c r="D7980">
        <v>-1</v>
      </c>
      <c r="E7980">
        <v>10</v>
      </c>
      <c r="F7980">
        <v>25</v>
      </c>
      <c r="G7980">
        <v>0</v>
      </c>
      <c r="H7980" s="2">
        <f>H7979+$H$2*(Table1[[#This Row],[debug'[0']]]-H7979)</f>
        <v>8.5210999465081532</v>
      </c>
    </row>
    <row r="7981" spans="1:8" x14ac:dyDescent="0.25">
      <c r="A7981">
        <v>15950</v>
      </c>
      <c r="B7981">
        <v>9</v>
      </c>
      <c r="C7981">
        <v>32</v>
      </c>
      <c r="D7981">
        <v>-1</v>
      </c>
      <c r="E7981">
        <v>10</v>
      </c>
      <c r="F7981">
        <v>25</v>
      </c>
      <c r="G7981">
        <v>0</v>
      </c>
      <c r="H7981" s="2">
        <f>H7980+$H$2*(Table1[[#This Row],[debug'[0']]]-H7980)</f>
        <v>8.5662352132037647</v>
      </c>
    </row>
    <row r="7982" spans="1:8" x14ac:dyDescent="0.25">
      <c r="A7982">
        <v>15952</v>
      </c>
      <c r="B7982">
        <v>10</v>
      </c>
      <c r="C7982">
        <v>33</v>
      </c>
      <c r="D7982">
        <v>-2</v>
      </c>
      <c r="E7982">
        <v>10</v>
      </c>
      <c r="F7982">
        <v>25</v>
      </c>
      <c r="G7982">
        <v>0</v>
      </c>
      <c r="H7982" s="2">
        <f>H7981+$H$2*(Table1[[#This Row],[debug'[0']]]-H7981)</f>
        <v>8.7013643608390083</v>
      </c>
    </row>
    <row r="7983" spans="1:8" x14ac:dyDescent="0.25">
      <c r="A7983">
        <v>15954</v>
      </c>
      <c r="B7983">
        <v>10</v>
      </c>
      <c r="C7983">
        <v>32</v>
      </c>
      <c r="D7983">
        <v>-4</v>
      </c>
      <c r="E7983">
        <v>10</v>
      </c>
      <c r="F7983">
        <v>25</v>
      </c>
      <c r="G7983">
        <v>0</v>
      </c>
      <c r="H7983" s="2">
        <f>H7982+$H$2*(Table1[[#This Row],[debug'[0']]]-H7982)</f>
        <v>8.82375788634935</v>
      </c>
    </row>
    <row r="7984" spans="1:8" x14ac:dyDescent="0.25">
      <c r="A7984">
        <v>15956</v>
      </c>
      <c r="B7984">
        <v>13</v>
      </c>
      <c r="C7984">
        <v>31</v>
      </c>
      <c r="D7984">
        <v>-3</v>
      </c>
      <c r="E7984">
        <v>10</v>
      </c>
      <c r="F7984">
        <v>25</v>
      </c>
      <c r="G7984">
        <v>0</v>
      </c>
      <c r="H7984" s="2">
        <f>H7983+$H$2*(Table1[[#This Row],[debug'[0']]]-H7983)</f>
        <v>9.2173594326650665</v>
      </c>
    </row>
    <row r="7985" spans="1:8" x14ac:dyDescent="0.25">
      <c r="A7985">
        <v>15958</v>
      </c>
      <c r="B7985">
        <v>13</v>
      </c>
      <c r="C7985">
        <v>31</v>
      </c>
      <c r="D7985">
        <v>-2</v>
      </c>
      <c r="E7985">
        <v>10</v>
      </c>
      <c r="F7985">
        <v>25</v>
      </c>
      <c r="G7985">
        <v>0</v>
      </c>
      <c r="H7985" s="2">
        <f>H7984+$H$2*(Table1[[#This Row],[debug'[0']]]-H7984)</f>
        <v>9.5738649071903712</v>
      </c>
    </row>
    <row r="7986" spans="1:8" x14ac:dyDescent="0.25">
      <c r="A7986">
        <v>15960</v>
      </c>
      <c r="B7986">
        <v>13</v>
      </c>
      <c r="C7986">
        <v>30</v>
      </c>
      <c r="D7986">
        <v>-1</v>
      </c>
      <c r="E7986">
        <v>10</v>
      </c>
      <c r="F7986">
        <v>25</v>
      </c>
      <c r="G7986">
        <v>0</v>
      </c>
      <c r="H7986" s="2">
        <f>H7985+$H$2*(Table1[[#This Row],[debug'[0']]]-H7985)</f>
        <v>9.8967705323236785</v>
      </c>
    </row>
    <row r="7987" spans="1:8" x14ac:dyDescent="0.25">
      <c r="A7987">
        <v>15962</v>
      </c>
      <c r="B7987">
        <v>13</v>
      </c>
      <c r="C7987">
        <v>26</v>
      </c>
      <c r="D7987">
        <v>-1</v>
      </c>
      <c r="E7987">
        <v>10</v>
      </c>
      <c r="F7987">
        <v>25</v>
      </c>
      <c r="G7987">
        <v>0</v>
      </c>
      <c r="H7987" s="2">
        <f>H7986+$H$2*(Table1[[#This Row],[debug'[0']]]-H7986)</f>
        <v>10.189243019265337</v>
      </c>
    </row>
    <row r="7988" spans="1:8" x14ac:dyDescent="0.25">
      <c r="A7988">
        <v>15964</v>
      </c>
      <c r="B7988">
        <v>14</v>
      </c>
      <c r="C7988">
        <v>25</v>
      </c>
      <c r="D7988">
        <v>-1</v>
      </c>
      <c r="E7988">
        <v>10</v>
      </c>
      <c r="F7988">
        <v>25</v>
      </c>
      <c r="G7988">
        <v>0</v>
      </c>
      <c r="H7988" s="2">
        <f>H7987+$H$2*(Table1[[#This Row],[debug'[0']]]-H7987)</f>
        <v>10.548398403324098</v>
      </c>
    </row>
    <row r="7989" spans="1:8" x14ac:dyDescent="0.25">
      <c r="A7989">
        <v>15966</v>
      </c>
      <c r="B7989">
        <v>14</v>
      </c>
      <c r="C7989">
        <v>23</v>
      </c>
      <c r="D7989">
        <v>-1</v>
      </c>
      <c r="E7989">
        <v>10</v>
      </c>
      <c r="F7989">
        <v>25</v>
      </c>
      <c r="G7989">
        <v>0</v>
      </c>
      <c r="H7989" s="2">
        <f>H7988+$H$2*(Table1[[#This Row],[debug'[0']]]-H7988)</f>
        <v>10.873704189901172</v>
      </c>
    </row>
    <row r="7990" spans="1:8" x14ac:dyDescent="0.25">
      <c r="A7990">
        <v>15968</v>
      </c>
      <c r="B7990">
        <v>14</v>
      </c>
      <c r="C7990">
        <v>21</v>
      </c>
      <c r="D7990">
        <v>0</v>
      </c>
      <c r="E7990">
        <v>10</v>
      </c>
      <c r="F7990">
        <v>25</v>
      </c>
      <c r="G7990">
        <v>0</v>
      </c>
      <c r="H7990" s="2">
        <f>H7989+$H$2*(Table1[[#This Row],[debug'[0']]]-H7989)</f>
        <v>11.168350628399823</v>
      </c>
    </row>
    <row r="7991" spans="1:8" x14ac:dyDescent="0.25">
      <c r="A7991">
        <v>15970</v>
      </c>
      <c r="B7991">
        <v>12</v>
      </c>
      <c r="C7991">
        <v>20</v>
      </c>
      <c r="D7991">
        <v>0</v>
      </c>
      <c r="E7991">
        <v>10</v>
      </c>
      <c r="F7991">
        <v>25</v>
      </c>
      <c r="G7991">
        <v>0</v>
      </c>
      <c r="H7991" s="2">
        <f>H7990+$H$2*(Table1[[#This Row],[debug'[0']]]-H7990)</f>
        <v>11.246731735085273</v>
      </c>
    </row>
    <row r="7992" spans="1:8" x14ac:dyDescent="0.25">
      <c r="A7992">
        <v>15972</v>
      </c>
      <c r="B7992">
        <v>11</v>
      </c>
      <c r="C7992">
        <v>20</v>
      </c>
      <c r="D7992">
        <v>-2</v>
      </c>
      <c r="E7992">
        <v>10</v>
      </c>
      <c r="F7992">
        <v>25</v>
      </c>
      <c r="G7992">
        <v>0</v>
      </c>
      <c r="H7992" s="2">
        <f>H7991+$H$2*(Table1[[#This Row],[debug'[0']]]-H7991)</f>
        <v>11.223477816894732</v>
      </c>
    </row>
    <row r="7993" spans="1:8" x14ac:dyDescent="0.25">
      <c r="A7993">
        <v>15974</v>
      </c>
      <c r="B7993">
        <v>10</v>
      </c>
      <c r="C7993">
        <v>19</v>
      </c>
      <c r="D7993">
        <v>-1</v>
      </c>
      <c r="E7993">
        <v>10</v>
      </c>
      <c r="F7993">
        <v>25</v>
      </c>
      <c r="G7993">
        <v>0</v>
      </c>
      <c r="H7993" s="2">
        <f>H7992+$H$2*(Table1[[#This Row],[debug'[0']]]-H7992)</f>
        <v>11.108167749253136</v>
      </c>
    </row>
    <row r="7994" spans="1:8" x14ac:dyDescent="0.25">
      <c r="A7994">
        <v>15976</v>
      </c>
      <c r="B7994">
        <v>8</v>
      </c>
      <c r="C7994">
        <v>18</v>
      </c>
      <c r="D7994">
        <v>1</v>
      </c>
      <c r="E7994">
        <v>10</v>
      </c>
      <c r="F7994">
        <v>25</v>
      </c>
      <c r="G7994">
        <v>0</v>
      </c>
      <c r="H7994" s="2">
        <f>H7993+$H$2*(Table1[[#This Row],[debug'[0']]]-H7993)</f>
        <v>10.815229840237784</v>
      </c>
    </row>
    <row r="7995" spans="1:8" x14ac:dyDescent="0.25">
      <c r="A7995">
        <v>15978</v>
      </c>
      <c r="B7995">
        <v>9</v>
      </c>
      <c r="C7995">
        <v>18</v>
      </c>
      <c r="D7995">
        <v>2</v>
      </c>
      <c r="E7995">
        <v>10</v>
      </c>
      <c r="F7995">
        <v>25</v>
      </c>
      <c r="G7995">
        <v>0</v>
      </c>
      <c r="H7995" s="2">
        <f>H7994+$H$2*(Table1[[#This Row],[debug'[0']]]-H7994)</f>
        <v>10.644148458317744</v>
      </c>
    </row>
    <row r="7996" spans="1:8" x14ac:dyDescent="0.25">
      <c r="A7996">
        <v>15980</v>
      </c>
      <c r="B7996">
        <v>9</v>
      </c>
      <c r="C7996">
        <v>18</v>
      </c>
      <c r="D7996">
        <v>2</v>
      </c>
      <c r="E7996">
        <v>10</v>
      </c>
      <c r="F7996">
        <v>25</v>
      </c>
      <c r="G7996">
        <v>0</v>
      </c>
      <c r="H7996" s="2">
        <f>H7995+$H$2*(Table1[[#This Row],[debug'[0']]]-H7995)</f>
        <v>10.489191116775883</v>
      </c>
    </row>
    <row r="7997" spans="1:8" x14ac:dyDescent="0.25">
      <c r="A7997">
        <v>15982</v>
      </c>
      <c r="B7997">
        <v>10</v>
      </c>
      <c r="C7997">
        <v>18</v>
      </c>
      <c r="D7997">
        <v>3</v>
      </c>
      <c r="E7997">
        <v>10</v>
      </c>
      <c r="F7997">
        <v>25</v>
      </c>
      <c r="G7997">
        <v>0</v>
      </c>
      <c r="H7997" s="2">
        <f>H7996+$H$2*(Table1[[#This Row],[debug'[0']]]-H7996)</f>
        <v>10.443085940215948</v>
      </c>
    </row>
    <row r="7998" spans="1:8" x14ac:dyDescent="0.25">
      <c r="A7998">
        <v>15984</v>
      </c>
      <c r="B7998">
        <v>9</v>
      </c>
      <c r="C7998">
        <v>20</v>
      </c>
      <c r="D7998">
        <v>3</v>
      </c>
      <c r="E7998">
        <v>10</v>
      </c>
      <c r="F7998">
        <v>25</v>
      </c>
      <c r="G7998">
        <v>0</v>
      </c>
      <c r="H7998" s="2">
        <f>H7997+$H$2*(Table1[[#This Row],[debug'[0']]]-H7997)</f>
        <v>10.307078294567514</v>
      </c>
    </row>
    <row r="7999" spans="1:8" x14ac:dyDescent="0.25">
      <c r="A7999">
        <v>15986</v>
      </c>
      <c r="B7999">
        <v>7</v>
      </c>
      <c r="C7999">
        <v>21</v>
      </c>
      <c r="D7999">
        <v>2</v>
      </c>
      <c r="E7999">
        <v>10</v>
      </c>
      <c r="F7999">
        <v>25</v>
      </c>
      <c r="G7999">
        <v>0</v>
      </c>
      <c r="H7999" s="2">
        <f>H7998+$H$2*(Table1[[#This Row],[debug'[0']]]-H7998)</f>
        <v>9.9953935083157273</v>
      </c>
    </row>
    <row r="8000" spans="1:8" x14ac:dyDescent="0.25">
      <c r="A8000">
        <v>15988</v>
      </c>
      <c r="B8000">
        <v>5</v>
      </c>
      <c r="C8000">
        <v>23</v>
      </c>
      <c r="D8000">
        <v>2</v>
      </c>
      <c r="E8000">
        <v>10</v>
      </c>
      <c r="F8000">
        <v>25</v>
      </c>
      <c r="G8000">
        <v>0</v>
      </c>
      <c r="H8000" s="2">
        <f>H7999+$H$2*(Table1[[#This Row],[debug'[0']]]-H7999)</f>
        <v>9.524588761890282</v>
      </c>
    </row>
    <row r="8001" spans="1:8" x14ac:dyDescent="0.25">
      <c r="A8001">
        <v>15990</v>
      </c>
      <c r="B8001">
        <v>7</v>
      </c>
      <c r="C8001">
        <v>28</v>
      </c>
      <c r="D8001">
        <v>2</v>
      </c>
      <c r="E8001">
        <v>10</v>
      </c>
      <c r="F8001">
        <v>25</v>
      </c>
      <c r="G8001">
        <v>0</v>
      </c>
      <c r="H8001" s="2">
        <f>H8000+$H$2*(Table1[[#This Row],[debug'[0']]]-H8000)</f>
        <v>9.2866518766595867</v>
      </c>
    </row>
    <row r="8002" spans="1:8" x14ac:dyDescent="0.25">
      <c r="A8002">
        <v>15992</v>
      </c>
      <c r="B8002">
        <v>9</v>
      </c>
      <c r="C8002">
        <v>30</v>
      </c>
      <c r="D8002">
        <v>0</v>
      </c>
      <c r="E8002">
        <v>10</v>
      </c>
      <c r="F8002">
        <v>25</v>
      </c>
      <c r="G8002">
        <v>0</v>
      </c>
      <c r="H8002" s="2">
        <f>H8001+$H$2*(Table1[[#This Row],[debug'[0']]]-H8001)</f>
        <v>9.2596355737640419</v>
      </c>
    </row>
    <row r="8003" spans="1:8" x14ac:dyDescent="0.25">
      <c r="A8003">
        <v>15994</v>
      </c>
      <c r="B8003">
        <v>11</v>
      </c>
      <c r="C8003">
        <v>31</v>
      </c>
      <c r="D8003">
        <v>-1</v>
      </c>
      <c r="E8003">
        <v>10</v>
      </c>
      <c r="F8003">
        <v>25</v>
      </c>
      <c r="G8003">
        <v>0</v>
      </c>
      <c r="H8003" s="2">
        <f>H8002+$H$2*(Table1[[#This Row],[debug'[0']]]-H8002)</f>
        <v>9.423661056644999</v>
      </c>
    </row>
    <row r="8004" spans="1:8" x14ac:dyDescent="0.25">
      <c r="A8004">
        <v>15996</v>
      </c>
      <c r="B8004">
        <v>12</v>
      </c>
      <c r="C8004">
        <v>32</v>
      </c>
      <c r="D8004">
        <v>-3</v>
      </c>
      <c r="E8004">
        <v>10</v>
      </c>
      <c r="F8004">
        <v>25</v>
      </c>
      <c r="G8004">
        <v>0</v>
      </c>
      <c r="H8004" s="2">
        <f>H8003+$H$2*(Table1[[#This Row],[debug'[0']]]-H8003)</f>
        <v>9.6664752815730406</v>
      </c>
    </row>
    <row r="8005" spans="1:8" x14ac:dyDescent="0.25">
      <c r="A8005">
        <v>15998</v>
      </c>
      <c r="B8005">
        <v>12</v>
      </c>
      <c r="C8005">
        <v>32</v>
      </c>
      <c r="D8005">
        <v>-4</v>
      </c>
      <c r="E8005">
        <v>10</v>
      </c>
      <c r="F8005">
        <v>25</v>
      </c>
      <c r="G8005">
        <v>0</v>
      </c>
      <c r="H8005" s="2">
        <f>H8004+$H$2*(Table1[[#This Row],[debug'[0']]]-H8004)</f>
        <v>9.8864048049444495</v>
      </c>
    </row>
    <row r="8006" spans="1:8" x14ac:dyDescent="0.25">
      <c r="A8006">
        <v>16000</v>
      </c>
      <c r="B8006">
        <v>11</v>
      </c>
      <c r="C8006">
        <v>32</v>
      </c>
      <c r="D8006">
        <v>-4</v>
      </c>
      <c r="E8006">
        <v>10</v>
      </c>
      <c r="F8006">
        <v>25</v>
      </c>
      <c r="G8006">
        <v>0</v>
      </c>
      <c r="H8006" s="2">
        <f>H8005+$H$2*(Table1[[#This Row],[debug'[0']]]-H8005)</f>
        <v>9.991358679460232</v>
      </c>
    </row>
    <row r="8007" spans="1:8" x14ac:dyDescent="0.25">
      <c r="A8007">
        <v>16002</v>
      </c>
      <c r="B8007">
        <v>12</v>
      </c>
      <c r="C8007">
        <v>31</v>
      </c>
      <c r="D8007">
        <v>-3</v>
      </c>
      <c r="E8007">
        <v>10</v>
      </c>
      <c r="F8007">
        <v>25</v>
      </c>
      <c r="G8007">
        <v>0</v>
      </c>
      <c r="H8007" s="2">
        <f>H8006+$H$2*(Table1[[#This Row],[debug'[0']]]-H8006)</f>
        <v>10.180668663949371</v>
      </c>
    </row>
    <row r="8008" spans="1:8" x14ac:dyDescent="0.25">
      <c r="A8008">
        <v>16004</v>
      </c>
      <c r="B8008">
        <v>12</v>
      </c>
      <c r="C8008">
        <v>31</v>
      </c>
      <c r="D8008">
        <v>-4</v>
      </c>
      <c r="E8008">
        <v>10</v>
      </c>
      <c r="F8008">
        <v>25</v>
      </c>
      <c r="G8008">
        <v>0</v>
      </c>
      <c r="H8008" s="2">
        <f>H8007+$H$2*(Table1[[#This Row],[debug'[0']]]-H8007)</f>
        <v>10.352136602742842</v>
      </c>
    </row>
    <row r="8009" spans="1:8" x14ac:dyDescent="0.25">
      <c r="A8009">
        <v>16006</v>
      </c>
      <c r="B8009">
        <v>13</v>
      </c>
      <c r="C8009">
        <v>31</v>
      </c>
      <c r="D8009">
        <v>-4</v>
      </c>
      <c r="E8009">
        <v>10</v>
      </c>
      <c r="F8009">
        <v>25</v>
      </c>
      <c r="G8009">
        <v>0</v>
      </c>
      <c r="H8009" s="2">
        <f>H8008+$H$2*(Table1[[#This Row],[debug'[0']]]-H8008)</f>
        <v>10.601691848638813</v>
      </c>
    </row>
    <row r="8010" spans="1:8" x14ac:dyDescent="0.25">
      <c r="A8010">
        <v>16008</v>
      </c>
      <c r="B8010">
        <v>14</v>
      </c>
      <c r="C8010">
        <v>28</v>
      </c>
      <c r="D8010">
        <v>-3</v>
      </c>
      <c r="E8010">
        <v>10</v>
      </c>
      <c r="F8010">
        <v>25</v>
      </c>
      <c r="G8010">
        <v>0</v>
      </c>
      <c r="H8010" s="2">
        <f>H8009+$H$2*(Table1[[#This Row],[debug'[0']]]-H8009)</f>
        <v>10.921974846327332</v>
      </c>
    </row>
    <row r="8011" spans="1:8" x14ac:dyDescent="0.25">
      <c r="A8011">
        <v>16010</v>
      </c>
      <c r="B8011">
        <v>13</v>
      </c>
      <c r="C8011">
        <v>27</v>
      </c>
      <c r="D8011">
        <v>-3</v>
      </c>
      <c r="E8011">
        <v>10</v>
      </c>
      <c r="F8011">
        <v>25</v>
      </c>
      <c r="G8011">
        <v>0</v>
      </c>
      <c r="H8011" s="2">
        <f>H8010+$H$2*(Table1[[#This Row],[debug'[0']]]-H8010)</f>
        <v>11.117824103029918</v>
      </c>
    </row>
    <row r="8012" spans="1:8" x14ac:dyDescent="0.25">
      <c r="A8012">
        <v>16012</v>
      </c>
      <c r="B8012">
        <v>15</v>
      </c>
      <c r="C8012">
        <v>24</v>
      </c>
      <c r="D8012">
        <v>-4</v>
      </c>
      <c r="E8012">
        <v>11</v>
      </c>
      <c r="F8012">
        <v>25</v>
      </c>
      <c r="G8012">
        <v>-1</v>
      </c>
      <c r="H8012" s="2">
        <f>H8011+$H$2*(Table1[[#This Row],[debug'[0']]]-H8011)</f>
        <v>11.483710561365855</v>
      </c>
    </row>
    <row r="8013" spans="1:8" x14ac:dyDescent="0.25">
      <c r="A8013">
        <v>16014</v>
      </c>
      <c r="B8013">
        <v>14</v>
      </c>
      <c r="C8013">
        <v>23</v>
      </c>
      <c r="D8013">
        <v>-3</v>
      </c>
      <c r="E8013">
        <v>11</v>
      </c>
      <c r="F8013">
        <v>25</v>
      </c>
      <c r="G8013">
        <v>-1</v>
      </c>
      <c r="H8013" s="2">
        <f>H8012+$H$2*(Table1[[#This Row],[debug'[0']]]-H8012)</f>
        <v>11.720865253807414</v>
      </c>
    </row>
    <row r="8014" spans="1:8" x14ac:dyDescent="0.25">
      <c r="A8014">
        <v>16016</v>
      </c>
      <c r="B8014">
        <v>13</v>
      </c>
      <c r="C8014">
        <v>21</v>
      </c>
      <c r="D8014">
        <v>-2</v>
      </c>
      <c r="E8014">
        <v>11</v>
      </c>
      <c r="F8014">
        <v>25</v>
      </c>
      <c r="G8014">
        <v>-1</v>
      </c>
      <c r="H8014" s="2">
        <f>H8013+$H$2*(Table1[[#This Row],[debug'[0']]]-H8013)</f>
        <v>11.841420863455117</v>
      </c>
    </row>
    <row r="8015" spans="1:8" x14ac:dyDescent="0.25">
      <c r="A8015">
        <v>16018</v>
      </c>
      <c r="B8015">
        <v>11</v>
      </c>
      <c r="C8015">
        <v>20</v>
      </c>
      <c r="D8015">
        <v>-2</v>
      </c>
      <c r="E8015">
        <v>11</v>
      </c>
      <c r="F8015">
        <v>25</v>
      </c>
      <c r="G8015">
        <v>-1</v>
      </c>
      <c r="H8015" s="2">
        <f>H8014+$H$2*(Table1[[#This Row],[debug'[0']]]-H8014)</f>
        <v>11.762118815358884</v>
      </c>
    </row>
    <row r="8016" spans="1:8" x14ac:dyDescent="0.25">
      <c r="A8016">
        <v>16020</v>
      </c>
      <c r="B8016">
        <v>10</v>
      </c>
      <c r="C8016">
        <v>18</v>
      </c>
      <c r="D8016">
        <v>-1</v>
      </c>
      <c r="E8016">
        <v>10</v>
      </c>
      <c r="F8016">
        <v>25</v>
      </c>
      <c r="G8016">
        <v>-1</v>
      </c>
      <c r="H8016" s="2">
        <f>H8015+$H$2*(Table1[[#This Row],[debug'[0']]]-H8015)</f>
        <v>11.596043029606369</v>
      </c>
    </row>
    <row r="8017" spans="1:8" x14ac:dyDescent="0.25">
      <c r="A8017">
        <v>16022</v>
      </c>
      <c r="B8017">
        <v>7</v>
      </c>
      <c r="C8017">
        <v>18</v>
      </c>
      <c r="D8017">
        <v>1</v>
      </c>
      <c r="E8017">
        <v>10</v>
      </c>
      <c r="F8017">
        <v>25</v>
      </c>
      <c r="G8017">
        <v>-1</v>
      </c>
      <c r="H8017" s="2">
        <f>H8016+$H$2*(Table1[[#This Row],[debug'[0']]]-H8016)</f>
        <v>11.162876179084551</v>
      </c>
    </row>
    <row r="8018" spans="1:8" x14ac:dyDescent="0.25">
      <c r="A8018">
        <v>16024</v>
      </c>
      <c r="B8018">
        <v>7</v>
      </c>
      <c r="C8018">
        <v>17</v>
      </c>
      <c r="D8018">
        <v>2</v>
      </c>
      <c r="E8018">
        <v>10</v>
      </c>
      <c r="F8018">
        <v>25</v>
      </c>
      <c r="G8018">
        <v>-1</v>
      </c>
      <c r="H8018" s="2">
        <f>H8017+$H$2*(Table1[[#This Row],[debug'[0']]]-H8017)</f>
        <v>10.770534342424071</v>
      </c>
    </row>
    <row r="8019" spans="1:8" x14ac:dyDescent="0.25">
      <c r="A8019">
        <v>16026</v>
      </c>
      <c r="B8019">
        <v>8</v>
      </c>
      <c r="C8019">
        <v>18</v>
      </c>
      <c r="D8019">
        <v>2</v>
      </c>
      <c r="E8019">
        <v>11</v>
      </c>
      <c r="F8019">
        <v>25</v>
      </c>
      <c r="G8019">
        <v>-1</v>
      </c>
      <c r="H8019" s="2">
        <f>H8018+$H$2*(Table1[[#This Row],[debug'[0']]]-H8018)</f>
        <v>10.509417632323741</v>
      </c>
    </row>
    <row r="8020" spans="1:8" x14ac:dyDescent="0.25">
      <c r="A8020">
        <v>16028</v>
      </c>
      <c r="B8020">
        <v>9</v>
      </c>
      <c r="C8020">
        <v>19</v>
      </c>
      <c r="D8020">
        <v>3</v>
      </c>
      <c r="E8020">
        <v>11</v>
      </c>
      <c r="F8020">
        <v>25</v>
      </c>
      <c r="G8020">
        <v>-1</v>
      </c>
      <c r="H8020" s="2">
        <f>H8019+$H$2*(Table1[[#This Row],[debug'[0']]]-H8019)</f>
        <v>10.367158371976526</v>
      </c>
    </row>
    <row r="8021" spans="1:8" x14ac:dyDescent="0.25">
      <c r="A8021">
        <v>16030</v>
      </c>
      <c r="B8021">
        <v>8</v>
      </c>
      <c r="C8021">
        <v>20</v>
      </c>
      <c r="D8021">
        <v>3</v>
      </c>
      <c r="E8021">
        <v>11</v>
      </c>
      <c r="F8021">
        <v>25</v>
      </c>
      <c r="G8021">
        <v>-1</v>
      </c>
      <c r="H8021" s="2">
        <f>H8020+$H$2*(Table1[[#This Row],[debug'[0']]]-H8020)</f>
        <v>10.144058951437975</v>
      </c>
    </row>
    <row r="8022" spans="1:8" x14ac:dyDescent="0.25">
      <c r="A8022">
        <v>16032</v>
      </c>
      <c r="B8022">
        <v>8</v>
      </c>
      <c r="C8022">
        <v>21</v>
      </c>
      <c r="D8022">
        <v>2</v>
      </c>
      <c r="E8022">
        <v>11</v>
      </c>
      <c r="F8022">
        <v>25</v>
      </c>
      <c r="G8022">
        <v>-1</v>
      </c>
      <c r="H8022" s="2">
        <f>H8021+$H$2*(Table1[[#This Row],[debug'[0']]]-H8021)</f>
        <v>9.9419861559169451</v>
      </c>
    </row>
    <row r="8023" spans="1:8" x14ac:dyDescent="0.25">
      <c r="A8023">
        <v>16034</v>
      </c>
      <c r="B8023">
        <v>6</v>
      </c>
      <c r="C8023">
        <v>24</v>
      </c>
      <c r="D8023">
        <v>1</v>
      </c>
      <c r="E8023">
        <v>10</v>
      </c>
      <c r="F8023">
        <v>25</v>
      </c>
      <c r="G8023">
        <v>-1</v>
      </c>
      <c r="H8023" s="2">
        <f>H8022+$H$2*(Table1[[#This Row],[debug'[0']]]-H8022)</f>
        <v>9.5704627134775055</v>
      </c>
    </row>
    <row r="8024" spans="1:8" x14ac:dyDescent="0.25">
      <c r="A8024">
        <v>16036</v>
      </c>
      <c r="B8024">
        <v>8</v>
      </c>
      <c r="C8024">
        <v>26</v>
      </c>
      <c r="D8024">
        <v>1</v>
      </c>
      <c r="E8024">
        <v>10</v>
      </c>
      <c r="F8024">
        <v>25</v>
      </c>
      <c r="G8024">
        <v>-1</v>
      </c>
      <c r="H8024" s="2">
        <f>H8023+$H$2*(Table1[[#This Row],[debug'[0']]]-H8023)</f>
        <v>9.4224500897755767</v>
      </c>
    </row>
    <row r="8025" spans="1:8" x14ac:dyDescent="0.25">
      <c r="A8025">
        <v>16038</v>
      </c>
      <c r="B8025">
        <v>10</v>
      </c>
      <c r="C8025">
        <v>29</v>
      </c>
      <c r="D8025">
        <v>0</v>
      </c>
      <c r="E8025">
        <v>11</v>
      </c>
      <c r="F8025">
        <v>25</v>
      </c>
      <c r="G8025">
        <v>-1</v>
      </c>
      <c r="H8025" s="2">
        <f>H8024+$H$2*(Table1[[#This Row],[debug'[0']]]-H8024)</f>
        <v>9.4768828864268517</v>
      </c>
    </row>
    <row r="8026" spans="1:8" x14ac:dyDescent="0.25">
      <c r="A8026">
        <v>16040</v>
      </c>
      <c r="B8026">
        <v>11</v>
      </c>
      <c r="C8026">
        <v>31</v>
      </c>
      <c r="D8026">
        <v>-2</v>
      </c>
      <c r="E8026">
        <v>11</v>
      </c>
      <c r="F8026">
        <v>25</v>
      </c>
      <c r="G8026">
        <v>-1</v>
      </c>
      <c r="H8026" s="2">
        <f>H8025+$H$2*(Table1[[#This Row],[debug'[0']]]-H8025)</f>
        <v>9.6204332924636002</v>
      </c>
    </row>
    <row r="8027" spans="1:8" x14ac:dyDescent="0.25">
      <c r="A8027">
        <v>16042</v>
      </c>
      <c r="B8027">
        <v>13</v>
      </c>
      <c r="C8027">
        <v>31</v>
      </c>
      <c r="D8027">
        <v>-3</v>
      </c>
      <c r="E8027">
        <v>11</v>
      </c>
      <c r="F8027">
        <v>25</v>
      </c>
      <c r="G8027">
        <v>-1</v>
      </c>
      <c r="H8027" s="2">
        <f>H8026+$H$2*(Table1[[#This Row],[debug'[0']]]-H8026)</f>
        <v>9.9389499506849894</v>
      </c>
    </row>
    <row r="8028" spans="1:8" x14ac:dyDescent="0.25">
      <c r="A8028">
        <v>16044</v>
      </c>
      <c r="B8028">
        <v>12</v>
      </c>
      <c r="C8028">
        <v>33</v>
      </c>
      <c r="D8028">
        <v>-5</v>
      </c>
      <c r="E8028">
        <v>11</v>
      </c>
      <c r="F8028">
        <v>25</v>
      </c>
      <c r="G8028">
        <v>-1</v>
      </c>
      <c r="H8028" s="2">
        <f>H8027+$H$2*(Table1[[#This Row],[debug'[0']]]-H8027)</f>
        <v>10.133199341493256</v>
      </c>
    </row>
    <row r="8029" spans="1:8" x14ac:dyDescent="0.25">
      <c r="A8029">
        <v>16046</v>
      </c>
      <c r="B8029">
        <v>14</v>
      </c>
      <c r="C8029">
        <v>32</v>
      </c>
      <c r="D8029">
        <v>-5</v>
      </c>
      <c r="E8029">
        <v>11</v>
      </c>
      <c r="F8029">
        <v>25</v>
      </c>
      <c r="G8029">
        <v>-1</v>
      </c>
      <c r="H8029" s="2">
        <f>H8028+$H$2*(Table1[[#This Row],[debug'[0']]]-H8028)</f>
        <v>10.497636717743084</v>
      </c>
    </row>
    <row r="8030" spans="1:8" x14ac:dyDescent="0.25">
      <c r="A8030">
        <v>16048</v>
      </c>
      <c r="B8030">
        <v>14</v>
      </c>
      <c r="C8030">
        <v>32</v>
      </c>
      <c r="D8030">
        <v>-5</v>
      </c>
      <c r="E8030">
        <v>11</v>
      </c>
      <c r="F8030">
        <v>25</v>
      </c>
      <c r="G8030">
        <v>-1</v>
      </c>
      <c r="H8030" s="2">
        <f>H8029+$H$2*(Table1[[#This Row],[debug'[0']]]-H8029)</f>
        <v>10.827726680475314</v>
      </c>
    </row>
    <row r="8031" spans="1:8" x14ac:dyDescent="0.25">
      <c r="A8031">
        <v>16050</v>
      </c>
      <c r="B8031">
        <v>14</v>
      </c>
      <c r="C8031">
        <v>31</v>
      </c>
      <c r="D8031">
        <v>-4</v>
      </c>
      <c r="E8031">
        <v>11</v>
      </c>
      <c r="F8031">
        <v>25</v>
      </c>
      <c r="G8031">
        <v>-1</v>
      </c>
      <c r="H8031" s="2">
        <f>H8030+$H$2*(Table1[[#This Row],[debug'[0']]]-H8030)</f>
        <v>11.126706397149244</v>
      </c>
    </row>
    <row r="8032" spans="1:8" x14ac:dyDescent="0.25">
      <c r="A8032">
        <v>16052</v>
      </c>
      <c r="B8032">
        <v>14</v>
      </c>
      <c r="C8032">
        <v>31</v>
      </c>
      <c r="D8032">
        <v>-4</v>
      </c>
      <c r="E8032">
        <v>11</v>
      </c>
      <c r="F8032">
        <v>25</v>
      </c>
      <c r="G8032">
        <v>-1</v>
      </c>
      <c r="H8032" s="2">
        <f>H8031+$H$2*(Table1[[#This Row],[debug'[0']]]-H8031)</f>
        <v>11.397507939378919</v>
      </c>
    </row>
    <row r="8033" spans="1:8" x14ac:dyDescent="0.25">
      <c r="A8033">
        <v>16054</v>
      </c>
      <c r="B8033">
        <v>13</v>
      </c>
      <c r="C8033">
        <v>28</v>
      </c>
      <c r="D8033">
        <v>-3</v>
      </c>
      <c r="E8033">
        <v>11</v>
      </c>
      <c r="F8033">
        <v>25</v>
      </c>
      <c r="G8033">
        <v>-1</v>
      </c>
      <c r="H8033" s="2">
        <f>H8032+$H$2*(Table1[[#This Row],[debug'[0']]]-H8032)</f>
        <v>11.548539257931413</v>
      </c>
    </row>
    <row r="8034" spans="1:8" x14ac:dyDescent="0.25">
      <c r="A8034">
        <v>16056</v>
      </c>
      <c r="B8034">
        <v>13</v>
      </c>
      <c r="C8034">
        <v>27</v>
      </c>
      <c r="D8034">
        <v>-4</v>
      </c>
      <c r="E8034">
        <v>11</v>
      </c>
      <c r="F8034">
        <v>25</v>
      </c>
      <c r="G8034">
        <v>-1</v>
      </c>
      <c r="H8034" s="2">
        <f>H8033+$H$2*(Table1[[#This Row],[debug'[0']]]-H8033)</f>
        <v>11.685336210059113</v>
      </c>
    </row>
    <row r="8035" spans="1:8" x14ac:dyDescent="0.25">
      <c r="A8035">
        <v>16058</v>
      </c>
      <c r="B8035">
        <v>12</v>
      </c>
      <c r="C8035">
        <v>23</v>
      </c>
      <c r="D8035">
        <v>-4</v>
      </c>
      <c r="E8035">
        <v>11</v>
      </c>
      <c r="F8035">
        <v>25</v>
      </c>
      <c r="G8035">
        <v>-1</v>
      </c>
      <c r="H8035" s="2">
        <f>H8034+$H$2*(Table1[[#This Row],[debug'[0']]]-H8034)</f>
        <v>11.714992573583983</v>
      </c>
    </row>
    <row r="8036" spans="1:8" x14ac:dyDescent="0.25">
      <c r="A8036">
        <v>16060</v>
      </c>
      <c r="B8036">
        <v>10</v>
      </c>
      <c r="C8036">
        <v>22</v>
      </c>
      <c r="D8036">
        <v>-1</v>
      </c>
      <c r="E8036">
        <v>11</v>
      </c>
      <c r="F8036">
        <v>25</v>
      </c>
      <c r="G8036">
        <v>-1</v>
      </c>
      <c r="H8036" s="2">
        <f>H8035+$H$2*(Table1[[#This Row],[debug'[0']]]-H8035)</f>
        <v>11.553358331480007</v>
      </c>
    </row>
    <row r="8037" spans="1:8" x14ac:dyDescent="0.25">
      <c r="A8037">
        <v>16062</v>
      </c>
      <c r="B8037">
        <v>10</v>
      </c>
      <c r="C8037">
        <v>21</v>
      </c>
      <c r="D8037">
        <v>0</v>
      </c>
      <c r="E8037">
        <v>11</v>
      </c>
      <c r="F8037">
        <v>25</v>
      </c>
      <c r="G8037">
        <v>-1</v>
      </c>
      <c r="H8037" s="2">
        <f>H8036+$H$2*(Table1[[#This Row],[debug'[0']]]-H8036)</f>
        <v>11.406957757802905</v>
      </c>
    </row>
    <row r="8038" spans="1:8" x14ac:dyDescent="0.25">
      <c r="A8038">
        <v>16064</v>
      </c>
      <c r="B8038">
        <v>8</v>
      </c>
      <c r="C8038">
        <v>17</v>
      </c>
      <c r="D8038">
        <v>1</v>
      </c>
      <c r="E8038">
        <v>11</v>
      </c>
      <c r="F8038">
        <v>25</v>
      </c>
      <c r="G8038">
        <v>-1</v>
      </c>
      <c r="H8038" s="2">
        <f>H8037+$H$2*(Table1[[#This Row],[debug'[0']]]-H8037)</f>
        <v>11.085859553912774</v>
      </c>
    </row>
    <row r="8039" spans="1:8" x14ac:dyDescent="0.25">
      <c r="A8039">
        <v>16066</v>
      </c>
      <c r="B8039">
        <v>9</v>
      </c>
      <c r="C8039">
        <v>16</v>
      </c>
      <c r="D8039">
        <v>3</v>
      </c>
      <c r="E8039">
        <v>11</v>
      </c>
      <c r="F8039">
        <v>25</v>
      </c>
      <c r="G8039">
        <v>-1</v>
      </c>
      <c r="H8039" s="2">
        <f>H8038+$H$2*(Table1[[#This Row],[debug'[0']]]-H8038)</f>
        <v>10.889271922383001</v>
      </c>
    </row>
    <row r="8040" spans="1:8" x14ac:dyDescent="0.25">
      <c r="A8040">
        <v>16068</v>
      </c>
      <c r="B8040">
        <v>9</v>
      </c>
      <c r="C8040">
        <v>16</v>
      </c>
      <c r="D8040">
        <v>4</v>
      </c>
      <c r="E8040">
        <v>11</v>
      </c>
      <c r="F8040">
        <v>25</v>
      </c>
      <c r="G8040">
        <v>-1</v>
      </c>
      <c r="H8040" s="2">
        <f>H8039+$H$2*(Table1[[#This Row],[debug'[0']]]-H8039)</f>
        <v>10.711212238623244</v>
      </c>
    </row>
    <row r="8041" spans="1:8" x14ac:dyDescent="0.25">
      <c r="A8041">
        <v>16070</v>
      </c>
      <c r="B8041">
        <v>9</v>
      </c>
      <c r="C8041">
        <v>16</v>
      </c>
      <c r="D8041">
        <v>3</v>
      </c>
      <c r="E8041">
        <v>11</v>
      </c>
      <c r="F8041">
        <v>25</v>
      </c>
      <c r="G8041">
        <v>-1</v>
      </c>
      <c r="H8041" s="2">
        <f>H8040+$H$2*(Table1[[#This Row],[debug'[0']]]-H8040)</f>
        <v>10.549934284695492</v>
      </c>
    </row>
    <row r="8042" spans="1:8" x14ac:dyDescent="0.25">
      <c r="A8042">
        <v>16072</v>
      </c>
      <c r="B8042">
        <v>9</v>
      </c>
      <c r="C8042">
        <v>16</v>
      </c>
      <c r="D8042">
        <v>2</v>
      </c>
      <c r="E8042">
        <v>11</v>
      </c>
      <c r="F8042">
        <v>25</v>
      </c>
      <c r="G8042">
        <v>-1</v>
      </c>
      <c r="H8042" s="2">
        <f>H8041+$H$2*(Table1[[#This Row],[debug'[0']]]-H8041)</f>
        <v>10.403856419825104</v>
      </c>
    </row>
    <row r="8043" spans="1:8" x14ac:dyDescent="0.25">
      <c r="A8043">
        <v>16074</v>
      </c>
      <c r="B8043">
        <v>8</v>
      </c>
      <c r="C8043">
        <v>17</v>
      </c>
      <c r="D8043">
        <v>3</v>
      </c>
      <c r="E8043">
        <v>11</v>
      </c>
      <c r="F8043">
        <v>25</v>
      </c>
      <c r="G8043">
        <v>-1</v>
      </c>
      <c r="H8043" s="2">
        <f>H8042+$H$2*(Table1[[#This Row],[debug'[0']]]-H8042)</f>
        <v>10.177298289760888</v>
      </c>
    </row>
    <row r="8044" spans="1:8" x14ac:dyDescent="0.25">
      <c r="A8044">
        <v>16076</v>
      </c>
      <c r="B8044">
        <v>8</v>
      </c>
      <c r="C8044">
        <v>19</v>
      </c>
      <c r="D8044">
        <v>3</v>
      </c>
      <c r="E8044">
        <v>11</v>
      </c>
      <c r="F8044">
        <v>25</v>
      </c>
      <c r="G8044">
        <v>-1</v>
      </c>
      <c r="H8044" s="2">
        <f>H8043+$H$2*(Table1[[#This Row],[debug'[0']]]-H8043)</f>
        <v>9.9720927604072944</v>
      </c>
    </row>
    <row r="8045" spans="1:8" x14ac:dyDescent="0.25">
      <c r="A8045">
        <v>16078</v>
      </c>
      <c r="B8045">
        <v>7</v>
      </c>
      <c r="C8045">
        <v>21</v>
      </c>
      <c r="D8045">
        <v>3</v>
      </c>
      <c r="E8045">
        <v>11</v>
      </c>
      <c r="F8045">
        <v>25</v>
      </c>
      <c r="G8045">
        <v>-1</v>
      </c>
      <c r="H8045" s="2">
        <f>H8044+$H$2*(Table1[[#This Row],[debug'[0']]]-H8044)</f>
        <v>9.691979616950805</v>
      </c>
    </row>
    <row r="8046" spans="1:8" x14ac:dyDescent="0.25">
      <c r="A8046">
        <v>16080</v>
      </c>
      <c r="B8046">
        <v>9</v>
      </c>
      <c r="C8046">
        <v>24</v>
      </c>
      <c r="D8046">
        <v>2</v>
      </c>
      <c r="E8046">
        <v>11</v>
      </c>
      <c r="F8046">
        <v>25</v>
      </c>
      <c r="G8046">
        <v>-1</v>
      </c>
      <c r="H8046" s="2">
        <f>H8045+$H$2*(Table1[[#This Row],[debug'[0']]]-H8045)</f>
        <v>9.6267620745194087</v>
      </c>
    </row>
    <row r="8047" spans="1:8" x14ac:dyDescent="0.25">
      <c r="A8047">
        <v>16082</v>
      </c>
      <c r="B8047">
        <v>11</v>
      </c>
      <c r="C8047">
        <v>27</v>
      </c>
      <c r="D8047">
        <v>-1</v>
      </c>
      <c r="E8047">
        <v>11</v>
      </c>
      <c r="F8047">
        <v>25</v>
      </c>
      <c r="G8047">
        <v>-1</v>
      </c>
      <c r="H8047" s="2">
        <f>H8046+$H$2*(Table1[[#This Row],[debug'[0']]]-H8046)</f>
        <v>9.7561866998690299</v>
      </c>
    </row>
    <row r="8048" spans="1:8" x14ac:dyDescent="0.25">
      <c r="A8048">
        <v>16084</v>
      </c>
      <c r="B8048">
        <v>13</v>
      </c>
      <c r="C8048">
        <v>30</v>
      </c>
      <c r="D8048">
        <v>-2</v>
      </c>
      <c r="E8048">
        <v>11</v>
      </c>
      <c r="F8048">
        <v>25</v>
      </c>
      <c r="G8048">
        <v>-1</v>
      </c>
      <c r="H8048" s="2">
        <f>H8047+$H$2*(Table1[[#This Row],[debug'[0']]]-H8047)</f>
        <v>10.061908900868278</v>
      </c>
    </row>
    <row r="8049" spans="1:8" x14ac:dyDescent="0.25">
      <c r="A8049">
        <v>16086</v>
      </c>
      <c r="B8049">
        <v>13</v>
      </c>
      <c r="C8049">
        <v>30</v>
      </c>
      <c r="D8049">
        <v>-2</v>
      </c>
      <c r="E8049">
        <v>11</v>
      </c>
      <c r="F8049">
        <v>25</v>
      </c>
      <c r="G8049">
        <v>-1</v>
      </c>
      <c r="H8049" s="2">
        <f>H8048+$H$2*(Table1[[#This Row],[debug'[0']]]-H8048)</f>
        <v>10.338817463246572</v>
      </c>
    </row>
    <row r="8050" spans="1:8" x14ac:dyDescent="0.25">
      <c r="A8050">
        <v>16088</v>
      </c>
      <c r="B8050">
        <v>14</v>
      </c>
      <c r="C8050">
        <v>32</v>
      </c>
      <c r="D8050">
        <v>-3</v>
      </c>
      <c r="E8050">
        <v>11</v>
      </c>
      <c r="F8050">
        <v>24</v>
      </c>
      <c r="G8050">
        <v>-1</v>
      </c>
      <c r="H8050" s="2">
        <f>H8049+$H$2*(Table1[[#This Row],[debug'[0']]]-H8049)</f>
        <v>10.683875788074047</v>
      </c>
    </row>
    <row r="8051" spans="1:8" x14ac:dyDescent="0.25">
      <c r="A8051">
        <v>16090</v>
      </c>
      <c r="B8051">
        <v>14</v>
      </c>
      <c r="C8051">
        <v>33</v>
      </c>
      <c r="D8051">
        <v>-4</v>
      </c>
      <c r="E8051">
        <v>11</v>
      </c>
      <c r="F8051">
        <v>24</v>
      </c>
      <c r="G8051">
        <v>-1</v>
      </c>
      <c r="H8051" s="2">
        <f>H8050+$H$2*(Table1[[#This Row],[debug'[0']]]-H8050)</f>
        <v>10.996413131951382</v>
      </c>
    </row>
    <row r="8052" spans="1:8" x14ac:dyDescent="0.25">
      <c r="A8052">
        <v>16092</v>
      </c>
      <c r="B8052">
        <v>14</v>
      </c>
      <c r="C8052">
        <v>33</v>
      </c>
      <c r="D8052">
        <v>-4</v>
      </c>
      <c r="E8052">
        <v>11</v>
      </c>
      <c r="F8052">
        <v>24</v>
      </c>
      <c r="G8052">
        <v>-1</v>
      </c>
      <c r="H8052" s="2">
        <f>H8051+$H$2*(Table1[[#This Row],[debug'[0']]]-H8051)</f>
        <v>11.279494525123791</v>
      </c>
    </row>
    <row r="8053" spans="1:8" x14ac:dyDescent="0.25">
      <c r="A8053">
        <v>16094</v>
      </c>
      <c r="B8053">
        <v>15</v>
      </c>
      <c r="C8053">
        <v>33</v>
      </c>
      <c r="D8053">
        <v>-5</v>
      </c>
      <c r="E8053">
        <v>11</v>
      </c>
      <c r="F8053">
        <v>25</v>
      </c>
      <c r="G8053">
        <v>-1</v>
      </c>
      <c r="H8053" s="2">
        <f>H8052+$H$2*(Table1[[#This Row],[debug'[0']]]-H8052)</f>
        <v>11.630143905149142</v>
      </c>
    </row>
    <row r="8054" spans="1:8" x14ac:dyDescent="0.25">
      <c r="A8054">
        <v>16096</v>
      </c>
      <c r="B8054">
        <v>14</v>
      </c>
      <c r="C8054">
        <v>33</v>
      </c>
      <c r="D8054">
        <v>-5</v>
      </c>
      <c r="E8054">
        <v>11</v>
      </c>
      <c r="F8054">
        <v>25</v>
      </c>
      <c r="G8054">
        <v>-1</v>
      </c>
      <c r="H8054" s="2">
        <f>H8053+$H$2*(Table1[[#This Row],[debug'[0']]]-H8053)</f>
        <v>11.853497580078596</v>
      </c>
    </row>
    <row r="8055" spans="1:8" x14ac:dyDescent="0.25">
      <c r="A8055">
        <v>16098</v>
      </c>
      <c r="B8055">
        <v>15</v>
      </c>
      <c r="C8055">
        <v>30</v>
      </c>
      <c r="D8055">
        <v>-4</v>
      </c>
      <c r="E8055">
        <v>11</v>
      </c>
      <c r="F8055">
        <v>25</v>
      </c>
      <c r="G8055">
        <v>-1</v>
      </c>
      <c r="H8055" s="2">
        <f>H8054+$H$2*(Table1[[#This Row],[debug'[0']]]-H8054)</f>
        <v>12.150048446686423</v>
      </c>
    </row>
    <row r="8056" spans="1:8" x14ac:dyDescent="0.25">
      <c r="A8056">
        <v>16100</v>
      </c>
      <c r="B8056">
        <v>14</v>
      </c>
      <c r="C8056">
        <v>29</v>
      </c>
      <c r="D8056">
        <v>-2</v>
      </c>
      <c r="E8056">
        <v>11</v>
      </c>
      <c r="F8056">
        <v>25</v>
      </c>
      <c r="G8056">
        <v>-1</v>
      </c>
      <c r="H8056" s="2">
        <f>H8055+$H$2*(Table1[[#This Row],[debug'[0']]]-H8055)</f>
        <v>12.324402272968031</v>
      </c>
    </row>
    <row r="8057" spans="1:8" x14ac:dyDescent="0.25">
      <c r="A8057">
        <v>16102</v>
      </c>
      <c r="B8057">
        <v>12</v>
      </c>
      <c r="C8057">
        <v>24</v>
      </c>
      <c r="D8057">
        <v>-2</v>
      </c>
      <c r="E8057">
        <v>11</v>
      </c>
      <c r="F8057">
        <v>24</v>
      </c>
      <c r="G8057">
        <v>-1</v>
      </c>
      <c r="H8057" s="2">
        <f>H8056+$H$2*(Table1[[#This Row],[debug'[0']]]-H8056)</f>
        <v>12.293828079041106</v>
      </c>
    </row>
    <row r="8058" spans="1:8" x14ac:dyDescent="0.25">
      <c r="A8058">
        <v>16104</v>
      </c>
      <c r="B8058">
        <v>10</v>
      </c>
      <c r="C8058">
        <v>22</v>
      </c>
      <c r="D8058">
        <v>-1</v>
      </c>
      <c r="E8058">
        <v>11</v>
      </c>
      <c r="F8058">
        <v>24</v>
      </c>
      <c r="G8058">
        <v>-1</v>
      </c>
      <c r="H8058" s="2">
        <f>H8057+$H$2*(Table1[[#This Row],[debug'[0']]]-H8057)</f>
        <v>12.0776398757897</v>
      </c>
    </row>
    <row r="8059" spans="1:8" x14ac:dyDescent="0.25">
      <c r="A8059">
        <v>16106</v>
      </c>
      <c r="B8059">
        <v>9</v>
      </c>
      <c r="C8059">
        <v>21</v>
      </c>
      <c r="D8059">
        <v>0</v>
      </c>
      <c r="E8059">
        <v>11</v>
      </c>
      <c r="F8059">
        <v>24</v>
      </c>
      <c r="G8059">
        <v>-1</v>
      </c>
      <c r="H8059" s="2">
        <f>H8058+$H$2*(Table1[[#This Row],[debug'[0']]]-H8058)</f>
        <v>11.787579151064422</v>
      </c>
    </row>
    <row r="8060" spans="1:8" x14ac:dyDescent="0.25">
      <c r="A8060">
        <v>16108</v>
      </c>
      <c r="B8060">
        <v>7</v>
      </c>
      <c r="C8060">
        <v>19</v>
      </c>
      <c r="D8060">
        <v>1</v>
      </c>
      <c r="E8060">
        <v>11</v>
      </c>
      <c r="F8060">
        <v>24</v>
      </c>
      <c r="G8060">
        <v>-1</v>
      </c>
      <c r="H8060" s="2">
        <f>H8059+$H$2*(Table1[[#This Row],[debug'[0']]]-H8059)</f>
        <v>11.336360446380512</v>
      </c>
    </row>
    <row r="8061" spans="1:8" x14ac:dyDescent="0.25">
      <c r="A8061">
        <v>16110</v>
      </c>
      <c r="B8061">
        <v>8</v>
      </c>
      <c r="C8061">
        <v>16</v>
      </c>
      <c r="D8061">
        <v>2</v>
      </c>
      <c r="E8061">
        <v>11</v>
      </c>
      <c r="F8061">
        <v>24</v>
      </c>
      <c r="G8061">
        <v>-1</v>
      </c>
      <c r="H8061" s="2">
        <f>H8060+$H$2*(Table1[[#This Row],[debug'[0']]]-H8060)</f>
        <v>11.021915882338215</v>
      </c>
    </row>
    <row r="8062" spans="1:8" x14ac:dyDescent="0.25">
      <c r="A8062">
        <v>16112</v>
      </c>
      <c r="B8062">
        <v>8</v>
      </c>
      <c r="C8062">
        <v>15</v>
      </c>
      <c r="D8062">
        <v>3</v>
      </c>
      <c r="E8062">
        <v>11</v>
      </c>
      <c r="F8062">
        <v>24</v>
      </c>
      <c r="G8062">
        <v>-1</v>
      </c>
      <c r="H8062" s="2">
        <f>H8061+$H$2*(Table1[[#This Row],[debug'[0']]]-H8061)</f>
        <v>10.737107020266613</v>
      </c>
    </row>
    <row r="8063" spans="1:8" x14ac:dyDescent="0.25">
      <c r="A8063">
        <v>16114</v>
      </c>
      <c r="B8063">
        <v>8</v>
      </c>
      <c r="C8063">
        <v>15</v>
      </c>
      <c r="D8063">
        <v>4</v>
      </c>
      <c r="E8063">
        <v>11</v>
      </c>
      <c r="F8063">
        <v>24</v>
      </c>
      <c r="G8063">
        <v>-1</v>
      </c>
      <c r="H8063" s="2">
        <f>H8062+$H$2*(Table1[[#This Row],[debug'[0']]]-H8062)</f>
        <v>10.479140761057854</v>
      </c>
    </row>
    <row r="8064" spans="1:8" x14ac:dyDescent="0.25">
      <c r="A8064">
        <v>16116</v>
      </c>
      <c r="B8064">
        <v>10</v>
      </c>
      <c r="C8064">
        <v>15</v>
      </c>
      <c r="D8064">
        <v>4</v>
      </c>
      <c r="E8064">
        <v>11</v>
      </c>
      <c r="F8064">
        <v>24</v>
      </c>
      <c r="G8064">
        <v>-1</v>
      </c>
      <c r="H8064" s="2">
        <f>H8063+$H$2*(Table1[[#This Row],[debug'[0']]]-H8063)</f>
        <v>10.433982808208611</v>
      </c>
    </row>
    <row r="8065" spans="1:8" x14ac:dyDescent="0.25">
      <c r="A8065">
        <v>16118</v>
      </c>
      <c r="B8065">
        <v>9</v>
      </c>
      <c r="C8065">
        <v>16</v>
      </c>
      <c r="D8065">
        <v>3</v>
      </c>
      <c r="E8065">
        <v>11</v>
      </c>
      <c r="F8065">
        <v>24</v>
      </c>
      <c r="G8065">
        <v>-1</v>
      </c>
      <c r="H8065" s="2">
        <f>H8064+$H$2*(Table1[[#This Row],[debug'[0']]]-H8064)</f>
        <v>10.298833112539345</v>
      </c>
    </row>
    <row r="8066" spans="1:8" x14ac:dyDescent="0.25">
      <c r="A8066">
        <v>16120</v>
      </c>
      <c r="B8066">
        <v>10</v>
      </c>
      <c r="C8066">
        <v>17</v>
      </c>
      <c r="D8066">
        <v>2</v>
      </c>
      <c r="E8066">
        <v>11</v>
      </c>
      <c r="F8066">
        <v>24</v>
      </c>
      <c r="G8066">
        <v>-1</v>
      </c>
      <c r="H8066" s="2">
        <f>H8065+$H$2*(Table1[[#This Row],[debug'[0']]]-H8065)</f>
        <v>10.270668755209256</v>
      </c>
    </row>
    <row r="8067" spans="1:8" x14ac:dyDescent="0.25">
      <c r="A8067">
        <v>16122</v>
      </c>
      <c r="B8067">
        <v>9</v>
      </c>
      <c r="C8067">
        <v>17</v>
      </c>
      <c r="D8067">
        <v>2</v>
      </c>
      <c r="E8067">
        <v>11</v>
      </c>
      <c r="F8067">
        <v>24</v>
      </c>
      <c r="G8067">
        <v>-1</v>
      </c>
      <c r="H8067" s="2">
        <f>H8066+$H$2*(Table1[[#This Row],[debug'[0']]]-H8066)</f>
        <v>10.150911046413912</v>
      </c>
    </row>
    <row r="8068" spans="1:8" x14ac:dyDescent="0.25">
      <c r="A8068">
        <v>16124</v>
      </c>
      <c r="B8068">
        <v>9</v>
      </c>
      <c r="C8068">
        <v>21</v>
      </c>
      <c r="D8068">
        <v>1</v>
      </c>
      <c r="E8068">
        <v>11</v>
      </c>
      <c r="F8068">
        <v>24</v>
      </c>
      <c r="G8068">
        <v>-1</v>
      </c>
      <c r="H8068" s="2">
        <f>H8067+$H$2*(Table1[[#This Row],[debug'[0']]]-H8067)</f>
        <v>10.042440235763433</v>
      </c>
    </row>
    <row r="8069" spans="1:8" x14ac:dyDescent="0.25">
      <c r="A8069">
        <v>16126</v>
      </c>
      <c r="B8069">
        <v>10</v>
      </c>
      <c r="C8069">
        <v>23</v>
      </c>
      <c r="D8069">
        <v>-1</v>
      </c>
      <c r="E8069">
        <v>11</v>
      </c>
      <c r="F8069">
        <v>24</v>
      </c>
      <c r="G8069">
        <v>-1</v>
      </c>
      <c r="H8069" s="2">
        <f>H8068+$H$2*(Table1[[#This Row],[debug'[0']]]-H8068)</f>
        <v>10.038440337776702</v>
      </c>
    </row>
    <row r="8070" spans="1:8" x14ac:dyDescent="0.25">
      <c r="A8070">
        <v>16128</v>
      </c>
      <c r="B8070">
        <v>12</v>
      </c>
      <c r="C8070">
        <v>27</v>
      </c>
      <c r="D8070">
        <v>-2</v>
      </c>
      <c r="E8070">
        <v>11</v>
      </c>
      <c r="F8070">
        <v>24</v>
      </c>
      <c r="G8070">
        <v>-1</v>
      </c>
      <c r="H8070" s="2">
        <f>H8069+$H$2*(Table1[[#This Row],[debug'[0']]]-H8069)</f>
        <v>10.223312980509267</v>
      </c>
    </row>
    <row r="8071" spans="1:8" x14ac:dyDescent="0.25">
      <c r="A8071">
        <v>16130</v>
      </c>
      <c r="B8071">
        <v>14</v>
      </c>
      <c r="C8071">
        <v>28</v>
      </c>
      <c r="D8071">
        <v>-2</v>
      </c>
      <c r="E8071">
        <v>11</v>
      </c>
      <c r="F8071">
        <v>24</v>
      </c>
      <c r="G8071">
        <v>-1</v>
      </c>
      <c r="H8071" s="2">
        <f>H8070+$H$2*(Table1[[#This Row],[debug'[0']]]-H8070)</f>
        <v>10.579257346369467</v>
      </c>
    </row>
    <row r="8072" spans="1:8" x14ac:dyDescent="0.25">
      <c r="A8072">
        <v>16132</v>
      </c>
      <c r="B8072">
        <v>17</v>
      </c>
      <c r="C8072">
        <v>32</v>
      </c>
      <c r="D8072">
        <v>-3</v>
      </c>
      <c r="E8072">
        <v>11</v>
      </c>
      <c r="F8072">
        <v>24</v>
      </c>
      <c r="G8072">
        <v>0</v>
      </c>
      <c r="H8072" s="2">
        <f>H8071+$H$2*(Table1[[#This Row],[debug'[0']]]-H8071)</f>
        <v>11.184398084906556</v>
      </c>
    </row>
    <row r="8073" spans="1:8" x14ac:dyDescent="0.25">
      <c r="A8073">
        <v>16134</v>
      </c>
      <c r="B8073">
        <v>15</v>
      </c>
      <c r="C8073">
        <v>34</v>
      </c>
      <c r="D8073">
        <v>-4</v>
      </c>
      <c r="E8073">
        <v>11</v>
      </c>
      <c r="F8073">
        <v>24</v>
      </c>
      <c r="G8073">
        <v>-1</v>
      </c>
      <c r="H8073" s="2">
        <f>H8072+$H$2*(Table1[[#This Row],[debug'[0']]]-H8072)</f>
        <v>11.544010093270977</v>
      </c>
    </row>
    <row r="8074" spans="1:8" x14ac:dyDescent="0.25">
      <c r="A8074">
        <v>16136</v>
      </c>
      <c r="B8074">
        <v>15</v>
      </c>
      <c r="C8074">
        <v>34</v>
      </c>
      <c r="D8074">
        <v>-5</v>
      </c>
      <c r="E8074">
        <v>11</v>
      </c>
      <c r="F8074">
        <v>24</v>
      </c>
      <c r="G8074">
        <v>-1</v>
      </c>
      <c r="H8074" s="2">
        <f>H8073+$H$2*(Table1[[#This Row],[debug'[0']]]-H8073)</f>
        <v>11.869729468326788</v>
      </c>
    </row>
    <row r="8075" spans="1:8" x14ac:dyDescent="0.25">
      <c r="A8075">
        <v>16138</v>
      </c>
      <c r="B8075">
        <v>14</v>
      </c>
      <c r="C8075">
        <v>35</v>
      </c>
      <c r="D8075">
        <v>-5</v>
      </c>
      <c r="E8075">
        <v>11</v>
      </c>
      <c r="F8075">
        <v>24</v>
      </c>
      <c r="G8075">
        <v>-1</v>
      </c>
      <c r="H8075" s="2">
        <f>H8074+$H$2*(Table1[[#This Row],[debug'[0']]]-H8074)</f>
        <v>12.070502735900689</v>
      </c>
    </row>
    <row r="8076" spans="1:8" x14ac:dyDescent="0.25">
      <c r="A8076">
        <v>16140</v>
      </c>
      <c r="B8076">
        <v>14</v>
      </c>
      <c r="C8076">
        <v>34</v>
      </c>
      <c r="D8076">
        <v>-3</v>
      </c>
      <c r="E8076">
        <v>11</v>
      </c>
      <c r="F8076">
        <v>24</v>
      </c>
      <c r="G8076">
        <v>-1</v>
      </c>
      <c r="H8076" s="2">
        <f>H8075+$H$2*(Table1[[#This Row],[debug'[0']]]-H8075)</f>
        <v>12.252353568801169</v>
      </c>
    </row>
    <row r="8077" spans="1:8" x14ac:dyDescent="0.25">
      <c r="A8077">
        <v>16142</v>
      </c>
      <c r="B8077">
        <v>13</v>
      </c>
      <c r="C8077">
        <v>32</v>
      </c>
      <c r="D8077">
        <v>-2</v>
      </c>
      <c r="E8077">
        <v>11</v>
      </c>
      <c r="F8077">
        <v>24</v>
      </c>
      <c r="G8077">
        <v>0</v>
      </c>
      <c r="H8077" s="2">
        <f>H8076+$H$2*(Table1[[#This Row],[debug'[0']]]-H8076)</f>
        <v>12.322817584873276</v>
      </c>
    </row>
    <row r="8078" spans="1:8" x14ac:dyDescent="0.25">
      <c r="A8078">
        <v>16144</v>
      </c>
      <c r="B8078">
        <v>13</v>
      </c>
      <c r="C8078">
        <v>30</v>
      </c>
      <c r="D8078">
        <v>-2</v>
      </c>
      <c r="E8078">
        <v>11</v>
      </c>
      <c r="F8078">
        <v>24</v>
      </c>
      <c r="G8078">
        <v>0</v>
      </c>
      <c r="H8078" s="2">
        <f>H8077+$H$2*(Table1[[#This Row],[debug'[0']]]-H8077)</f>
        <v>12.386640523888346</v>
      </c>
    </row>
    <row r="8079" spans="1:8" x14ac:dyDescent="0.25">
      <c r="A8079">
        <v>16146</v>
      </c>
      <c r="B8079">
        <v>13</v>
      </c>
      <c r="C8079">
        <v>27</v>
      </c>
      <c r="D8079">
        <v>-1</v>
      </c>
      <c r="E8079">
        <v>11</v>
      </c>
      <c r="F8079">
        <v>24</v>
      </c>
      <c r="G8079">
        <v>0</v>
      </c>
      <c r="H8079" s="2">
        <f>H8078+$H$2*(Table1[[#This Row],[debug'[0']]]-H8078)</f>
        <v>12.444448292613208</v>
      </c>
    </row>
    <row r="8080" spans="1:8" x14ac:dyDescent="0.25">
      <c r="A8080">
        <v>16148</v>
      </c>
      <c r="B8080">
        <v>12</v>
      </c>
      <c r="C8080">
        <v>22</v>
      </c>
      <c r="D8080">
        <v>2</v>
      </c>
      <c r="E8080">
        <v>11</v>
      </c>
      <c r="F8080">
        <v>24</v>
      </c>
      <c r="G8080">
        <v>0</v>
      </c>
      <c r="H8080" s="2">
        <f>H8079+$H$2*(Table1[[#This Row],[debug'[0']]]-H8079)</f>
        <v>12.402560027883982</v>
      </c>
    </row>
    <row r="8081" spans="1:8" x14ac:dyDescent="0.25">
      <c r="A8081">
        <v>16150</v>
      </c>
      <c r="B8081">
        <v>11</v>
      </c>
      <c r="C8081">
        <v>21</v>
      </c>
      <c r="D8081">
        <v>2</v>
      </c>
      <c r="E8081">
        <v>11</v>
      </c>
      <c r="F8081">
        <v>24</v>
      </c>
      <c r="G8081">
        <v>0</v>
      </c>
      <c r="H8081" s="2">
        <f>H8080+$H$2*(Table1[[#This Row],[debug'[0']]]-H8080)</f>
        <v>12.270371859489412</v>
      </c>
    </row>
    <row r="8082" spans="1:8" x14ac:dyDescent="0.25">
      <c r="A8082">
        <v>16152</v>
      </c>
      <c r="B8082">
        <v>9</v>
      </c>
      <c r="C8082">
        <v>18</v>
      </c>
      <c r="D8082">
        <v>2</v>
      </c>
      <c r="E8082">
        <v>11</v>
      </c>
      <c r="F8082">
        <v>24</v>
      </c>
      <c r="G8082">
        <v>0</v>
      </c>
      <c r="H8082" s="2">
        <f>H8081+$H$2*(Table1[[#This Row],[debug'[0']]]-H8081)</f>
        <v>11.96214657324105</v>
      </c>
    </row>
    <row r="8083" spans="1:8" x14ac:dyDescent="0.25">
      <c r="A8083">
        <v>16154</v>
      </c>
      <c r="B8083">
        <v>9</v>
      </c>
      <c r="C8083">
        <v>16</v>
      </c>
      <c r="D8083">
        <v>2</v>
      </c>
      <c r="E8083">
        <v>11</v>
      </c>
      <c r="F8083">
        <v>24</v>
      </c>
      <c r="G8083">
        <v>0</v>
      </c>
      <c r="H8083" s="2">
        <f>H8082+$H$2*(Table1[[#This Row],[debug'[0']]]-H8082)</f>
        <v>11.682970835840543</v>
      </c>
    </row>
    <row r="8084" spans="1:8" x14ac:dyDescent="0.25">
      <c r="A8084">
        <v>16156</v>
      </c>
      <c r="B8084">
        <v>7</v>
      </c>
      <c r="C8084">
        <v>14</v>
      </c>
      <c r="D8084">
        <v>3</v>
      </c>
      <c r="E8084">
        <v>11</v>
      </c>
      <c r="F8084">
        <v>24</v>
      </c>
      <c r="G8084">
        <v>0</v>
      </c>
      <c r="H8084" s="2">
        <f>H8083+$H$2*(Table1[[#This Row],[debug'[0']]]-H8083)</f>
        <v>11.241611232594986</v>
      </c>
    </row>
    <row r="8085" spans="1:8" x14ac:dyDescent="0.25">
      <c r="A8085">
        <v>16158</v>
      </c>
      <c r="B8085">
        <v>8</v>
      </c>
      <c r="C8085">
        <v>14</v>
      </c>
      <c r="D8085">
        <v>3</v>
      </c>
      <c r="E8085">
        <v>11</v>
      </c>
      <c r="F8085">
        <v>24</v>
      </c>
      <c r="G8085">
        <v>0</v>
      </c>
      <c r="H8085" s="2">
        <f>H8084+$H$2*(Table1[[#This Row],[debug'[0']]]-H8084)</f>
        <v>10.936096571571548</v>
      </c>
    </row>
    <row r="8086" spans="1:8" x14ac:dyDescent="0.25">
      <c r="A8086">
        <v>16160</v>
      </c>
      <c r="B8086">
        <v>10</v>
      </c>
      <c r="C8086">
        <v>14</v>
      </c>
      <c r="D8086">
        <v>4</v>
      </c>
      <c r="E8086">
        <v>12</v>
      </c>
      <c r="F8086">
        <v>24</v>
      </c>
      <c r="G8086">
        <v>0</v>
      </c>
      <c r="H8086" s="2">
        <f>H8085+$H$2*(Table1[[#This Row],[debug'[0']]]-H8085)</f>
        <v>10.847871548202555</v>
      </c>
    </row>
    <row r="8087" spans="1:8" x14ac:dyDescent="0.25">
      <c r="A8087">
        <v>16162</v>
      </c>
      <c r="B8087">
        <v>11</v>
      </c>
      <c r="C8087">
        <v>15</v>
      </c>
      <c r="D8087">
        <v>4</v>
      </c>
      <c r="E8087">
        <v>12</v>
      </c>
      <c r="F8087">
        <v>24</v>
      </c>
      <c r="G8087">
        <v>0</v>
      </c>
      <c r="H8087" s="2">
        <f>H8086+$H$2*(Table1[[#This Row],[debug'[0']]]-H8086)</f>
        <v>10.862209316999619</v>
      </c>
    </row>
    <row r="8088" spans="1:8" x14ac:dyDescent="0.25">
      <c r="A8088">
        <v>16164</v>
      </c>
      <c r="B8088">
        <v>12</v>
      </c>
      <c r="C8088">
        <v>16</v>
      </c>
      <c r="D8088">
        <v>2</v>
      </c>
      <c r="E8088">
        <v>12</v>
      </c>
      <c r="F8088">
        <v>24</v>
      </c>
      <c r="G8088">
        <v>0</v>
      </c>
      <c r="H8088" s="2">
        <f>H8087+$H$2*(Table1[[#This Row],[debug'[0']]]-H8087)</f>
        <v>10.969443562530726</v>
      </c>
    </row>
    <row r="8089" spans="1:8" x14ac:dyDescent="0.25">
      <c r="A8089">
        <v>16166</v>
      </c>
      <c r="B8089">
        <v>12</v>
      </c>
      <c r="C8089">
        <v>17</v>
      </c>
      <c r="D8089">
        <v>1</v>
      </c>
      <c r="E8089">
        <v>12</v>
      </c>
      <c r="F8089">
        <v>24</v>
      </c>
      <c r="G8089">
        <v>0</v>
      </c>
      <c r="H8089" s="2">
        <f>H8088+$H$2*(Table1[[#This Row],[debug'[0']]]-H8088)</f>
        <v>11.06657121852262</v>
      </c>
    </row>
    <row r="8090" spans="1:8" x14ac:dyDescent="0.25">
      <c r="A8090">
        <v>16168</v>
      </c>
      <c r="B8090">
        <v>12</v>
      </c>
      <c r="C8090">
        <v>22</v>
      </c>
      <c r="D8090">
        <v>-1</v>
      </c>
      <c r="E8090">
        <v>12</v>
      </c>
      <c r="F8090">
        <v>24</v>
      </c>
      <c r="G8090">
        <v>0</v>
      </c>
      <c r="H8090" s="2">
        <f>H8089+$H$2*(Table1[[#This Row],[debug'[0']]]-H8089)</f>
        <v>11.154544808598779</v>
      </c>
    </row>
    <row r="8091" spans="1:8" x14ac:dyDescent="0.25">
      <c r="A8091">
        <v>16170</v>
      </c>
      <c r="B8091">
        <v>13</v>
      </c>
      <c r="C8091">
        <v>26</v>
      </c>
      <c r="D8091">
        <v>-2</v>
      </c>
      <c r="E8091">
        <v>12</v>
      </c>
      <c r="F8091">
        <v>24</v>
      </c>
      <c r="G8091">
        <v>0</v>
      </c>
      <c r="H8091" s="2">
        <f>H8090+$H$2*(Table1[[#This Row],[debug'[0']]]-H8090)</f>
        <v>11.328474862753835</v>
      </c>
    </row>
    <row r="8092" spans="1:8" x14ac:dyDescent="0.25">
      <c r="A8092">
        <v>16172</v>
      </c>
      <c r="B8092">
        <v>14</v>
      </c>
      <c r="C8092">
        <v>27</v>
      </c>
      <c r="D8092">
        <v>-2</v>
      </c>
      <c r="E8092">
        <v>12</v>
      </c>
      <c r="F8092">
        <v>24</v>
      </c>
      <c r="G8092">
        <v>0</v>
      </c>
      <c r="H8092" s="2">
        <f>H8091+$H$2*(Table1[[#This Row],[debug'[0']]]-H8091)</f>
        <v>11.580260175105424</v>
      </c>
    </row>
    <row r="8093" spans="1:8" x14ac:dyDescent="0.25">
      <c r="A8093">
        <v>16174</v>
      </c>
      <c r="B8093">
        <v>17</v>
      </c>
      <c r="C8093">
        <v>30</v>
      </c>
      <c r="D8093">
        <v>-3</v>
      </c>
      <c r="E8093">
        <v>12</v>
      </c>
      <c r="F8093">
        <v>24</v>
      </c>
      <c r="G8093">
        <v>0</v>
      </c>
      <c r="H8093" s="2">
        <f>H8092+$H$2*(Table1[[#This Row],[debug'[0']]]-H8092)</f>
        <v>12.091058619653129</v>
      </c>
    </row>
    <row r="8094" spans="1:8" x14ac:dyDescent="0.25">
      <c r="A8094">
        <v>16176</v>
      </c>
      <c r="B8094">
        <v>19</v>
      </c>
      <c r="C8094">
        <v>33</v>
      </c>
      <c r="D8094">
        <v>-5</v>
      </c>
      <c r="E8094">
        <v>12</v>
      </c>
      <c r="F8094">
        <v>24</v>
      </c>
      <c r="G8094">
        <v>0</v>
      </c>
      <c r="H8094" s="2">
        <f>H8093+$H$2*(Table1[[#This Row],[debug'[0']]]-H8093)</f>
        <v>12.742211004190537</v>
      </c>
    </row>
    <row r="8095" spans="1:8" x14ac:dyDescent="0.25">
      <c r="A8095">
        <v>16178</v>
      </c>
      <c r="B8095">
        <v>19</v>
      </c>
      <c r="C8095">
        <v>35</v>
      </c>
      <c r="D8095">
        <v>-5</v>
      </c>
      <c r="E8095">
        <v>12</v>
      </c>
      <c r="F8095">
        <v>24</v>
      </c>
      <c r="G8095">
        <v>0</v>
      </c>
      <c r="H8095" s="2">
        <f>H8094+$H$2*(Table1[[#This Row],[debug'[0']]]-H8094)</f>
        <v>13.331993722299039</v>
      </c>
    </row>
    <row r="8096" spans="1:8" x14ac:dyDescent="0.25">
      <c r="A8096">
        <v>16180</v>
      </c>
      <c r="B8096">
        <v>18</v>
      </c>
      <c r="C8096">
        <v>36</v>
      </c>
      <c r="D8096">
        <v>-5</v>
      </c>
      <c r="E8096">
        <v>12</v>
      </c>
      <c r="F8096">
        <v>24</v>
      </c>
      <c r="G8096">
        <v>0</v>
      </c>
      <c r="H8096" s="2">
        <f>H8095+$H$2*(Table1[[#This Row],[debug'[0']]]-H8095)</f>
        <v>13.77194294916713</v>
      </c>
    </row>
    <row r="8097" spans="1:8" x14ac:dyDescent="0.25">
      <c r="A8097">
        <v>16182</v>
      </c>
      <c r="B8097">
        <v>15</v>
      </c>
      <c r="C8097">
        <v>36</v>
      </c>
      <c r="D8097">
        <v>-4</v>
      </c>
      <c r="E8097">
        <v>12</v>
      </c>
      <c r="F8097">
        <v>24</v>
      </c>
      <c r="G8097">
        <v>0</v>
      </c>
      <c r="H8097" s="2">
        <f>H8096+$H$2*(Table1[[#This Row],[debug'[0']]]-H8096)</f>
        <v>13.8876845994397</v>
      </c>
    </row>
    <row r="8098" spans="1:8" x14ac:dyDescent="0.25">
      <c r="A8098">
        <v>16184</v>
      </c>
      <c r="B8098">
        <v>14</v>
      </c>
      <c r="C8098">
        <v>36</v>
      </c>
      <c r="D8098">
        <v>-2</v>
      </c>
      <c r="E8098">
        <v>12</v>
      </c>
      <c r="F8098">
        <v>24</v>
      </c>
      <c r="G8098">
        <v>0</v>
      </c>
      <c r="H8098" s="2">
        <f>H8097+$H$2*(Table1[[#This Row],[debug'[0']]]-H8097)</f>
        <v>13.898270076558257</v>
      </c>
    </row>
    <row r="8099" spans="1:8" x14ac:dyDescent="0.25">
      <c r="A8099">
        <v>16186</v>
      </c>
      <c r="B8099">
        <v>14</v>
      </c>
      <c r="C8099">
        <v>35</v>
      </c>
      <c r="D8099">
        <v>-2</v>
      </c>
      <c r="E8099">
        <v>12</v>
      </c>
      <c r="F8099">
        <v>24</v>
      </c>
      <c r="G8099">
        <v>0</v>
      </c>
      <c r="H8099" s="2">
        <f>H8098+$H$2*(Table1[[#This Row],[debug'[0']]]-H8098)</f>
        <v>13.907857895962302</v>
      </c>
    </row>
    <row r="8100" spans="1:8" x14ac:dyDescent="0.25">
      <c r="A8100">
        <v>16188</v>
      </c>
      <c r="B8100">
        <v>14</v>
      </c>
      <c r="C8100">
        <v>32</v>
      </c>
      <c r="D8100">
        <v>1</v>
      </c>
      <c r="E8100">
        <v>13</v>
      </c>
      <c r="F8100">
        <v>25</v>
      </c>
      <c r="G8100">
        <v>0</v>
      </c>
      <c r="H8100" s="2">
        <f>H8099+$H$2*(Table1[[#This Row],[debug'[0']]]-H8099)</f>
        <v>13.916542084676236</v>
      </c>
    </row>
    <row r="8101" spans="1:8" x14ac:dyDescent="0.25">
      <c r="A8101">
        <v>16190</v>
      </c>
      <c r="B8101">
        <v>14</v>
      </c>
      <c r="C8101">
        <v>28</v>
      </c>
      <c r="D8101">
        <v>2</v>
      </c>
      <c r="E8101">
        <v>13</v>
      </c>
      <c r="F8101">
        <v>24</v>
      </c>
      <c r="G8101">
        <v>0</v>
      </c>
      <c r="H8101" s="2">
        <f>H8100+$H$2*(Table1[[#This Row],[debug'[0']]]-H8100)</f>
        <v>13.924407807886187</v>
      </c>
    </row>
    <row r="8102" spans="1:8" x14ac:dyDescent="0.25">
      <c r="A8102">
        <v>16192</v>
      </c>
      <c r="B8102">
        <v>15</v>
      </c>
      <c r="C8102">
        <v>25</v>
      </c>
      <c r="D8102">
        <v>3</v>
      </c>
      <c r="E8102">
        <v>13</v>
      </c>
      <c r="F8102">
        <v>24</v>
      </c>
      <c r="G8102">
        <v>0</v>
      </c>
      <c r="H8102" s="2">
        <f>H8101+$H$2*(Table1[[#This Row],[debug'[0']]]-H8101)</f>
        <v>14.025779983756285</v>
      </c>
    </row>
    <row r="8103" spans="1:8" x14ac:dyDescent="0.25">
      <c r="A8103">
        <v>16194</v>
      </c>
      <c r="B8103">
        <v>13</v>
      </c>
      <c r="C8103">
        <v>22</v>
      </c>
      <c r="D8103">
        <v>3</v>
      </c>
      <c r="E8103">
        <v>13</v>
      </c>
      <c r="F8103">
        <v>25</v>
      </c>
      <c r="G8103">
        <v>0</v>
      </c>
      <c r="H8103" s="2">
        <f>H8102+$H$2*(Table1[[#This Row],[debug'[0']]]-H8102)</f>
        <v>13.929102497921239</v>
      </c>
    </row>
    <row r="8104" spans="1:8" x14ac:dyDescent="0.25">
      <c r="A8104">
        <v>16196</v>
      </c>
      <c r="B8104">
        <v>12</v>
      </c>
      <c r="C8104">
        <v>19</v>
      </c>
      <c r="D8104">
        <v>3</v>
      </c>
      <c r="E8104">
        <v>13</v>
      </c>
      <c r="F8104">
        <v>25</v>
      </c>
      <c r="G8104">
        <v>0</v>
      </c>
      <c r="H8104" s="2">
        <f>H8103+$H$2*(Table1[[#This Row],[debug'[0']]]-H8103)</f>
        <v>13.747288870856506</v>
      </c>
    </row>
    <row r="8105" spans="1:8" x14ac:dyDescent="0.25">
      <c r="A8105">
        <v>16198</v>
      </c>
      <c r="B8105">
        <v>11</v>
      </c>
      <c r="C8105">
        <v>18</v>
      </c>
      <c r="D8105">
        <v>3</v>
      </c>
      <c r="E8105">
        <v>13</v>
      </c>
      <c r="F8105">
        <v>25</v>
      </c>
      <c r="G8105">
        <v>0</v>
      </c>
      <c r="H8105" s="2">
        <f>H8104+$H$2*(Table1[[#This Row],[debug'[0']]]-H8104)</f>
        <v>13.488362994837352</v>
      </c>
    </row>
    <row r="8106" spans="1:8" x14ac:dyDescent="0.25">
      <c r="A8106">
        <v>16200</v>
      </c>
      <c r="B8106">
        <v>9</v>
      </c>
      <c r="C8106">
        <v>16</v>
      </c>
      <c r="D8106">
        <v>3</v>
      </c>
      <c r="E8106">
        <v>13</v>
      </c>
      <c r="F8106">
        <v>25</v>
      </c>
      <c r="G8106">
        <v>0</v>
      </c>
      <c r="H8106" s="2">
        <f>H8105+$H$2*(Table1[[#This Row],[debug'[0']]]-H8105)</f>
        <v>13.065344748500593</v>
      </c>
    </row>
    <row r="8107" spans="1:8" x14ac:dyDescent="0.25">
      <c r="A8107">
        <v>16202</v>
      </c>
      <c r="B8107">
        <v>10</v>
      </c>
      <c r="C8107">
        <v>15</v>
      </c>
      <c r="D8107">
        <v>4</v>
      </c>
      <c r="E8107">
        <v>13</v>
      </c>
      <c r="F8107">
        <v>25</v>
      </c>
      <c r="G8107">
        <v>0</v>
      </c>
      <c r="H8107" s="2">
        <f>H8106+$H$2*(Table1[[#This Row],[debug'[0']]]-H8106)</f>
        <v>12.776442812222307</v>
      </c>
    </row>
    <row r="8108" spans="1:8" x14ac:dyDescent="0.25">
      <c r="A8108">
        <v>16204</v>
      </c>
      <c r="B8108">
        <v>10</v>
      </c>
      <c r="C8108">
        <v>15</v>
      </c>
      <c r="D8108">
        <v>3</v>
      </c>
      <c r="E8108">
        <v>13</v>
      </c>
      <c r="F8108">
        <v>25</v>
      </c>
      <c r="G8108">
        <v>0</v>
      </c>
      <c r="H8108" s="2">
        <f>H8107+$H$2*(Table1[[#This Row],[debug'[0']]]-H8107)</f>
        <v>12.514769241962613</v>
      </c>
    </row>
    <row r="8109" spans="1:8" x14ac:dyDescent="0.25">
      <c r="A8109">
        <v>16206</v>
      </c>
      <c r="B8109">
        <v>12</v>
      </c>
      <c r="C8109">
        <v>17</v>
      </c>
      <c r="D8109">
        <v>0</v>
      </c>
      <c r="E8109">
        <v>14</v>
      </c>
      <c r="F8109">
        <v>25</v>
      </c>
      <c r="G8109">
        <v>0</v>
      </c>
      <c r="H8109" s="2">
        <f>H8108+$H$2*(Table1[[#This Row],[debug'[0']]]-H8108)</f>
        <v>12.466253383897302</v>
      </c>
    </row>
    <row r="8110" spans="1:8" x14ac:dyDescent="0.25">
      <c r="A8110">
        <v>16208</v>
      </c>
      <c r="B8110">
        <v>13</v>
      </c>
      <c r="C8110">
        <v>17</v>
      </c>
      <c r="D8110">
        <v>-1</v>
      </c>
      <c r="E8110">
        <v>14</v>
      </c>
      <c r="F8110">
        <v>25</v>
      </c>
      <c r="G8110">
        <v>0</v>
      </c>
      <c r="H8110" s="2">
        <f>H8109+$H$2*(Table1[[#This Row],[debug'[0']]]-H8109)</f>
        <v>12.516557817338102</v>
      </c>
    </row>
    <row r="8111" spans="1:8" x14ac:dyDescent="0.25">
      <c r="A8111">
        <v>16210</v>
      </c>
      <c r="B8111">
        <v>13</v>
      </c>
      <c r="C8111">
        <v>19</v>
      </c>
      <c r="D8111">
        <v>-1</v>
      </c>
      <c r="E8111">
        <v>14</v>
      </c>
      <c r="F8111">
        <v>25</v>
      </c>
      <c r="G8111">
        <v>0</v>
      </c>
      <c r="H8111" s="2">
        <f>H8110+$H$2*(Table1[[#This Row],[debug'[0']]]-H8110)</f>
        <v>12.562121169622683</v>
      </c>
    </row>
    <row r="8112" spans="1:8" x14ac:dyDescent="0.25">
      <c r="A8112">
        <v>16212</v>
      </c>
      <c r="B8112">
        <v>13</v>
      </c>
      <c r="C8112">
        <v>22</v>
      </c>
      <c r="D8112">
        <v>-2</v>
      </c>
      <c r="E8112">
        <v>13</v>
      </c>
      <c r="F8112">
        <v>25</v>
      </c>
      <c r="G8112">
        <v>0</v>
      </c>
      <c r="H8112" s="2">
        <f>H8111+$H$2*(Table1[[#This Row],[debug'[0']]]-H8111)</f>
        <v>12.60339027712296</v>
      </c>
    </row>
    <row r="8113" spans="1:8" x14ac:dyDescent="0.25">
      <c r="A8113">
        <v>16214</v>
      </c>
      <c r="B8113">
        <v>14</v>
      </c>
      <c r="C8113">
        <v>24</v>
      </c>
      <c r="D8113">
        <v>-3</v>
      </c>
      <c r="E8113">
        <v>13</v>
      </c>
      <c r="F8113">
        <v>25</v>
      </c>
      <c r="G8113">
        <v>0</v>
      </c>
      <c r="H8113" s="2">
        <f>H8112+$H$2*(Table1[[#This Row],[debug'[0']]]-H8112)</f>
        <v>12.735017642482637</v>
      </c>
    </row>
    <row r="8114" spans="1:8" x14ac:dyDescent="0.25">
      <c r="A8114">
        <v>16216</v>
      </c>
      <c r="B8114">
        <v>15</v>
      </c>
      <c r="C8114">
        <v>28</v>
      </c>
      <c r="D8114">
        <v>-5</v>
      </c>
      <c r="E8114">
        <v>13</v>
      </c>
      <c r="F8114">
        <v>25</v>
      </c>
      <c r="G8114">
        <v>0</v>
      </c>
      <c r="H8114" s="2">
        <f>H8113+$H$2*(Table1[[#This Row],[debug'[0']]]-H8113)</f>
        <v>12.948487200529248</v>
      </c>
    </row>
    <row r="8115" spans="1:8" x14ac:dyDescent="0.25">
      <c r="A8115">
        <v>16218</v>
      </c>
      <c r="B8115">
        <v>18</v>
      </c>
      <c r="C8115">
        <v>30</v>
      </c>
      <c r="D8115">
        <v>-6</v>
      </c>
      <c r="E8115">
        <v>14</v>
      </c>
      <c r="F8115">
        <v>25</v>
      </c>
      <c r="G8115">
        <v>0</v>
      </c>
      <c r="H8115" s="2">
        <f>H8114+$H$2*(Table1[[#This Row],[debug'[0']]]-H8114)</f>
        <v>13.424581065539211</v>
      </c>
    </row>
    <row r="8116" spans="1:8" x14ac:dyDescent="0.25">
      <c r="A8116">
        <v>16220</v>
      </c>
      <c r="B8116">
        <v>19</v>
      </c>
      <c r="C8116">
        <v>32</v>
      </c>
      <c r="D8116">
        <v>-6</v>
      </c>
      <c r="E8116">
        <v>14</v>
      </c>
      <c r="F8116">
        <v>25</v>
      </c>
      <c r="G8116">
        <v>0</v>
      </c>
      <c r="H8116" s="2">
        <f>H8115+$H$2*(Table1[[#This Row],[debug'[0']]]-H8115)</f>
        <v>13.950051920494834</v>
      </c>
    </row>
    <row r="8117" spans="1:8" x14ac:dyDescent="0.25">
      <c r="A8117">
        <v>16222</v>
      </c>
      <c r="B8117">
        <v>19</v>
      </c>
      <c r="C8117">
        <v>35</v>
      </c>
      <c r="D8117">
        <v>-7</v>
      </c>
      <c r="E8117">
        <v>14</v>
      </c>
      <c r="F8117">
        <v>25</v>
      </c>
      <c r="G8117">
        <v>-1</v>
      </c>
      <c r="H8117" s="2">
        <f>H8116+$H$2*(Table1[[#This Row],[debug'[0']]]-H8116)</f>
        <v>14.425998314122333</v>
      </c>
    </row>
    <row r="8118" spans="1:8" x14ac:dyDescent="0.25">
      <c r="A8118">
        <v>16224</v>
      </c>
      <c r="B8118">
        <v>19</v>
      </c>
      <c r="C8118">
        <v>36</v>
      </c>
      <c r="D8118">
        <v>-5</v>
      </c>
      <c r="E8118">
        <v>14</v>
      </c>
      <c r="F8118">
        <v>25</v>
      </c>
      <c r="G8118">
        <v>-1</v>
      </c>
      <c r="H8118" s="2">
        <f>H8117+$H$2*(Table1[[#This Row],[debug'[0']]]-H8117)</f>
        <v>14.857087816938151</v>
      </c>
    </row>
    <row r="8119" spans="1:8" x14ac:dyDescent="0.25">
      <c r="A8119">
        <v>16226</v>
      </c>
      <c r="B8119">
        <v>16</v>
      </c>
      <c r="C8119">
        <v>36</v>
      </c>
      <c r="D8119">
        <v>-4</v>
      </c>
      <c r="E8119">
        <v>14</v>
      </c>
      <c r="F8119">
        <v>25</v>
      </c>
      <c r="G8119">
        <v>0</v>
      </c>
      <c r="H8119" s="2">
        <f>H8118+$H$2*(Table1[[#This Row],[debug'[0']]]-H8118)</f>
        <v>14.964804752478312</v>
      </c>
    </row>
    <row r="8120" spans="1:8" x14ac:dyDescent="0.25">
      <c r="A8120">
        <v>16228</v>
      </c>
      <c r="B8120">
        <v>17</v>
      </c>
      <c r="C8120">
        <v>36</v>
      </c>
      <c r="D8120">
        <v>-2</v>
      </c>
      <c r="E8120">
        <v>14</v>
      </c>
      <c r="F8120">
        <v>25</v>
      </c>
      <c r="G8120">
        <v>-1</v>
      </c>
      <c r="H8120" s="2">
        <f>H8119+$H$2*(Table1[[#This Row],[debug'[0']]]-H8119)</f>
        <v>15.156617385625362</v>
      </c>
    </row>
    <row r="8121" spans="1:8" x14ac:dyDescent="0.25">
      <c r="A8121">
        <v>16230</v>
      </c>
      <c r="B8121">
        <v>17</v>
      </c>
      <c r="C8121">
        <v>36</v>
      </c>
      <c r="D8121">
        <v>-2</v>
      </c>
      <c r="E8121">
        <v>14</v>
      </c>
      <c r="F8121">
        <v>26</v>
      </c>
      <c r="G8121">
        <v>-1</v>
      </c>
      <c r="H8121" s="2">
        <f>H8120+$H$2*(Table1[[#This Row],[debug'[0']]]-H8120)</f>
        <v>15.330352103997598</v>
      </c>
    </row>
    <row r="8122" spans="1:8" x14ac:dyDescent="0.25">
      <c r="A8122">
        <v>16232</v>
      </c>
      <c r="B8122">
        <v>16</v>
      </c>
      <c r="C8122">
        <v>34</v>
      </c>
      <c r="D8122">
        <v>2</v>
      </c>
      <c r="E8122">
        <v>14</v>
      </c>
      <c r="F8122">
        <v>26</v>
      </c>
      <c r="G8122">
        <v>-1</v>
      </c>
      <c r="H8122" s="2">
        <f>H8121+$H$2*(Table1[[#This Row],[debug'[0']]]-H8121)</f>
        <v>15.393464931314789</v>
      </c>
    </row>
    <row r="8123" spans="1:8" x14ac:dyDescent="0.25">
      <c r="A8123">
        <v>16234</v>
      </c>
      <c r="B8123">
        <v>16</v>
      </c>
      <c r="C8123">
        <v>31</v>
      </c>
      <c r="D8123">
        <v>3</v>
      </c>
      <c r="E8123">
        <v>14</v>
      </c>
      <c r="F8123">
        <v>26</v>
      </c>
      <c r="G8123">
        <v>-1</v>
      </c>
      <c r="H8123" s="2">
        <f>H8122+$H$2*(Table1[[#This Row],[debug'[0']]]-H8122)</f>
        <v>15.450629514792571</v>
      </c>
    </row>
    <row r="8124" spans="1:8" x14ac:dyDescent="0.25">
      <c r="A8124">
        <v>16236</v>
      </c>
      <c r="B8124">
        <v>14</v>
      </c>
      <c r="C8124">
        <v>28</v>
      </c>
      <c r="D8124">
        <v>4</v>
      </c>
      <c r="E8124">
        <v>14</v>
      </c>
      <c r="F8124">
        <v>26</v>
      </c>
      <c r="G8124">
        <v>-1</v>
      </c>
      <c r="H8124" s="2">
        <f>H8123+$H$2*(Table1[[#This Row],[debug'[0']]]-H8123)</f>
        <v>15.313910903989985</v>
      </c>
    </row>
    <row r="8125" spans="1:8" x14ac:dyDescent="0.25">
      <c r="A8125">
        <v>16238</v>
      </c>
      <c r="B8125">
        <v>13</v>
      </c>
      <c r="C8125">
        <v>26</v>
      </c>
      <c r="D8125">
        <v>4</v>
      </c>
      <c r="E8125">
        <v>14</v>
      </c>
      <c r="F8125">
        <v>26</v>
      </c>
      <c r="G8125">
        <v>-1</v>
      </c>
      <c r="H8125" s="2">
        <f>H8124+$H$2*(Table1[[#This Row],[debug'[0']]]-H8124)</f>
        <v>15.095829939078897</v>
      </c>
    </row>
    <row r="8126" spans="1:8" x14ac:dyDescent="0.25">
      <c r="A8126">
        <v>16240</v>
      </c>
      <c r="B8126">
        <v>12</v>
      </c>
      <c r="C8126">
        <v>21</v>
      </c>
      <c r="D8126">
        <v>4</v>
      </c>
      <c r="E8126">
        <v>14</v>
      </c>
      <c r="F8126">
        <v>26</v>
      </c>
      <c r="G8126">
        <v>-1</v>
      </c>
      <c r="H8126" s="2">
        <f>H8125+$H$2*(Table1[[#This Row],[debug'[0']]]-H8125)</f>
        <v>14.804054841277688</v>
      </c>
    </row>
    <row r="8127" spans="1:8" x14ac:dyDescent="0.25">
      <c r="A8127">
        <v>16242</v>
      </c>
      <c r="B8127">
        <v>12</v>
      </c>
      <c r="C8127">
        <v>18</v>
      </c>
      <c r="D8127">
        <v>4</v>
      </c>
      <c r="E8127">
        <v>14</v>
      </c>
      <c r="F8127">
        <v>26</v>
      </c>
      <c r="G8127">
        <v>-1</v>
      </c>
      <c r="H8127" s="2">
        <f>H8126+$H$2*(Table1[[#This Row],[debug'[0']]]-H8126)</f>
        <v>14.539778898589061</v>
      </c>
    </row>
    <row r="8128" spans="1:8" x14ac:dyDescent="0.25">
      <c r="A8128">
        <v>16244</v>
      </c>
      <c r="B8128">
        <v>13</v>
      </c>
      <c r="C8128">
        <v>17</v>
      </c>
      <c r="D8128">
        <v>4</v>
      </c>
      <c r="E8128">
        <v>14</v>
      </c>
      <c r="F8128">
        <v>26</v>
      </c>
      <c r="G8128">
        <v>-1</v>
      </c>
      <c r="H8128" s="2">
        <f>H8127+$H$2*(Table1[[#This Row],[debug'[0']]]-H8127)</f>
        <v>14.394658156310262</v>
      </c>
    </row>
    <row r="8129" spans="1:8" x14ac:dyDescent="0.25">
      <c r="A8129">
        <v>16246</v>
      </c>
      <c r="B8129">
        <v>13</v>
      </c>
      <c r="C8129">
        <v>16</v>
      </c>
      <c r="D8129">
        <v>2</v>
      </c>
      <c r="E8129">
        <v>14</v>
      </c>
      <c r="F8129">
        <v>26</v>
      </c>
      <c r="G8129">
        <v>-1</v>
      </c>
      <c r="H8129" s="2">
        <f>H8128+$H$2*(Table1[[#This Row],[debug'[0']]]-H8128)</f>
        <v>14.263214721766261</v>
      </c>
    </row>
    <row r="8130" spans="1:8" x14ac:dyDescent="0.25">
      <c r="A8130">
        <v>16248</v>
      </c>
      <c r="B8130">
        <v>12</v>
      </c>
      <c r="C8130">
        <v>17</v>
      </c>
      <c r="D8130">
        <v>1</v>
      </c>
      <c r="E8130">
        <v>14</v>
      </c>
      <c r="F8130">
        <v>26</v>
      </c>
      <c r="G8130">
        <v>-1</v>
      </c>
      <c r="H8130" s="2">
        <f>H8129+$H$2*(Table1[[#This Row],[debug'[0']]]-H8129)</f>
        <v>14.049911759464345</v>
      </c>
    </row>
    <row r="8131" spans="1:8" x14ac:dyDescent="0.25">
      <c r="A8131">
        <v>16250</v>
      </c>
      <c r="B8131">
        <v>12</v>
      </c>
      <c r="C8131">
        <v>18</v>
      </c>
      <c r="D8131">
        <v>-1</v>
      </c>
      <c r="E8131">
        <v>14</v>
      </c>
      <c r="F8131">
        <v>26</v>
      </c>
      <c r="G8131">
        <v>-1</v>
      </c>
      <c r="H8131" s="2">
        <f>H8130+$H$2*(Table1[[#This Row],[debug'[0']]]-H8130)</f>
        <v>13.85671212774313</v>
      </c>
    </row>
    <row r="8132" spans="1:8" x14ac:dyDescent="0.25">
      <c r="A8132">
        <v>16252</v>
      </c>
      <c r="B8132">
        <v>12</v>
      </c>
      <c r="C8132">
        <v>20</v>
      </c>
      <c r="D8132">
        <v>-2</v>
      </c>
      <c r="E8132">
        <v>14</v>
      </c>
      <c r="F8132">
        <v>26</v>
      </c>
      <c r="G8132">
        <v>-1</v>
      </c>
      <c r="H8132" s="2">
        <f>H8131+$H$2*(Table1[[#This Row],[debug'[0']]]-H8131)</f>
        <v>13.681721132332664</v>
      </c>
    </row>
    <row r="8133" spans="1:8" x14ac:dyDescent="0.25">
      <c r="A8133">
        <v>16254</v>
      </c>
      <c r="B8133">
        <v>14</v>
      </c>
      <c r="C8133">
        <v>20</v>
      </c>
      <c r="D8133">
        <v>-3</v>
      </c>
      <c r="E8133">
        <v>15</v>
      </c>
      <c r="F8133">
        <v>26</v>
      </c>
      <c r="G8133">
        <v>-1</v>
      </c>
      <c r="H8133" s="2">
        <f>H8132+$H$2*(Table1[[#This Row],[debug'[0']]]-H8132)</f>
        <v>13.711718208906362</v>
      </c>
    </row>
    <row r="8134" spans="1:8" x14ac:dyDescent="0.25">
      <c r="A8134">
        <v>16256</v>
      </c>
      <c r="B8134">
        <v>13</v>
      </c>
      <c r="C8134">
        <v>22</v>
      </c>
      <c r="D8134">
        <v>-4</v>
      </c>
      <c r="E8134">
        <v>15</v>
      </c>
      <c r="F8134">
        <v>26</v>
      </c>
      <c r="G8134">
        <v>-1</v>
      </c>
      <c r="H8134" s="2">
        <f>H8133+$H$2*(Table1[[#This Row],[debug'[0']]]-H8133)</f>
        <v>13.644640348010572</v>
      </c>
    </row>
    <row r="8135" spans="1:8" x14ac:dyDescent="0.25">
      <c r="A8135">
        <v>16258</v>
      </c>
      <c r="B8135">
        <v>15</v>
      </c>
      <c r="C8135">
        <v>23</v>
      </c>
      <c r="D8135">
        <v>-5</v>
      </c>
      <c r="E8135">
        <v>15</v>
      </c>
      <c r="F8135">
        <v>26</v>
      </c>
      <c r="G8135">
        <v>-1</v>
      </c>
      <c r="H8135" s="2">
        <f>H8134+$H$2*(Table1[[#This Row],[debug'[0']]]-H8134)</f>
        <v>13.772379985780432</v>
      </c>
    </row>
    <row r="8136" spans="1:8" x14ac:dyDescent="0.25">
      <c r="A8136">
        <v>16260</v>
      </c>
      <c r="B8136">
        <v>15</v>
      </c>
      <c r="C8136">
        <v>27</v>
      </c>
      <c r="D8136">
        <v>-6</v>
      </c>
      <c r="E8136">
        <v>15</v>
      </c>
      <c r="F8136">
        <v>26</v>
      </c>
      <c r="G8136">
        <v>-1</v>
      </c>
      <c r="H8136" s="2">
        <f>H8135+$H$2*(Table1[[#This Row],[debug'[0']]]-H8135)</f>
        <v>13.888080446322592</v>
      </c>
    </row>
    <row r="8137" spans="1:8" x14ac:dyDescent="0.25">
      <c r="A8137">
        <v>16262</v>
      </c>
      <c r="B8137">
        <v>16</v>
      </c>
      <c r="C8137">
        <v>29</v>
      </c>
      <c r="D8137">
        <v>-7</v>
      </c>
      <c r="E8137">
        <v>15</v>
      </c>
      <c r="F8137">
        <v>26</v>
      </c>
      <c r="G8137">
        <v>-1</v>
      </c>
      <c r="H8137" s="2">
        <f>H8136+$H$2*(Table1[[#This Row],[debug'[0']]]-H8136)</f>
        <v>14.087124174966759</v>
      </c>
    </row>
    <row r="8138" spans="1:8" x14ac:dyDescent="0.25">
      <c r="A8138">
        <v>16264</v>
      </c>
      <c r="B8138">
        <v>17</v>
      </c>
      <c r="C8138">
        <v>32</v>
      </c>
      <c r="D8138">
        <v>-7</v>
      </c>
      <c r="E8138">
        <v>15</v>
      </c>
      <c r="F8138">
        <v>26</v>
      </c>
      <c r="G8138">
        <v>-1</v>
      </c>
      <c r="H8138" s="2">
        <f>H8137+$H$2*(Table1[[#This Row],[debug'[0']]]-H8137)</f>
        <v>14.361656253749072</v>
      </c>
    </row>
    <row r="8139" spans="1:8" x14ac:dyDescent="0.25">
      <c r="A8139">
        <v>16266</v>
      </c>
      <c r="B8139">
        <v>17</v>
      </c>
      <c r="C8139">
        <v>34</v>
      </c>
      <c r="D8139">
        <v>-7</v>
      </c>
      <c r="E8139">
        <v>15</v>
      </c>
      <c r="F8139">
        <v>26</v>
      </c>
      <c r="G8139">
        <v>-1</v>
      </c>
      <c r="H8139" s="2">
        <f>H8138+$H$2*(Table1[[#This Row],[debug'[0']]]-H8138)</f>
        <v>14.610314293675065</v>
      </c>
    </row>
    <row r="8140" spans="1:8" x14ac:dyDescent="0.25">
      <c r="A8140">
        <v>16268</v>
      </c>
      <c r="B8140">
        <v>18</v>
      </c>
      <c r="C8140">
        <v>36</v>
      </c>
      <c r="D8140">
        <v>-7</v>
      </c>
      <c r="E8140">
        <v>15</v>
      </c>
      <c r="F8140">
        <v>26</v>
      </c>
      <c r="G8140">
        <v>-1</v>
      </c>
      <c r="H8140" s="2">
        <f>H8139+$H$2*(Table1[[#This Row],[debug'[0']]]-H8139)</f>
        <v>14.929784645064128</v>
      </c>
    </row>
    <row r="8141" spans="1:8" x14ac:dyDescent="0.25">
      <c r="A8141">
        <v>16270</v>
      </c>
      <c r="B8141">
        <v>19</v>
      </c>
      <c r="C8141">
        <v>37</v>
      </c>
      <c r="D8141">
        <v>-5</v>
      </c>
      <c r="E8141">
        <v>15</v>
      </c>
      <c r="F8141">
        <v>26</v>
      </c>
      <c r="G8141">
        <v>-1</v>
      </c>
      <c r="H8141" s="2">
        <f>H8140+$H$2*(Table1[[#This Row],[debug'[0']]]-H8140)</f>
        <v>15.313393404791976</v>
      </c>
    </row>
    <row r="8142" spans="1:8" x14ac:dyDescent="0.25">
      <c r="A8142">
        <v>16272</v>
      </c>
      <c r="B8142">
        <v>17</v>
      </c>
      <c r="C8142">
        <v>37</v>
      </c>
      <c r="D8142">
        <v>-2</v>
      </c>
      <c r="E8142">
        <v>15</v>
      </c>
      <c r="F8142">
        <v>26</v>
      </c>
      <c r="G8142">
        <v>-1</v>
      </c>
      <c r="H8142" s="2">
        <f>H8141+$H$2*(Table1[[#This Row],[debug'[0']]]-H8141)</f>
        <v>15.472352331462025</v>
      </c>
    </row>
    <row r="8143" spans="1:8" x14ac:dyDescent="0.25">
      <c r="A8143">
        <v>16274</v>
      </c>
      <c r="B8143">
        <v>17</v>
      </c>
      <c r="C8143">
        <v>36</v>
      </c>
      <c r="D8143">
        <v>0</v>
      </c>
      <c r="E8143">
        <v>15</v>
      </c>
      <c r="F8143">
        <v>26</v>
      </c>
      <c r="G8143">
        <v>-1</v>
      </c>
      <c r="H8143" s="2">
        <f>H8142+$H$2*(Table1[[#This Row],[debug'[0']]]-H8142)</f>
        <v>15.6163297322446</v>
      </c>
    </row>
    <row r="8144" spans="1:8" x14ac:dyDescent="0.25">
      <c r="A8144">
        <v>16276</v>
      </c>
      <c r="B8144">
        <v>16</v>
      </c>
      <c r="C8144">
        <v>34</v>
      </c>
      <c r="D8144">
        <v>3</v>
      </c>
      <c r="E8144">
        <v>15</v>
      </c>
      <c r="F8144">
        <v>26</v>
      </c>
      <c r="G8144">
        <v>-1</v>
      </c>
      <c r="H8144" s="2">
        <f>H8143+$H$2*(Table1[[#This Row],[debug'[0']]]-H8143)</f>
        <v>15.652489803082036</v>
      </c>
    </row>
    <row r="8145" spans="1:8" x14ac:dyDescent="0.25">
      <c r="A8145">
        <v>16278</v>
      </c>
      <c r="B8145">
        <v>16</v>
      </c>
      <c r="C8145">
        <v>32</v>
      </c>
      <c r="D8145">
        <v>4</v>
      </c>
      <c r="E8145">
        <v>15</v>
      </c>
      <c r="F8145">
        <v>26</v>
      </c>
      <c r="G8145">
        <v>-1</v>
      </c>
      <c r="H8145" s="2">
        <f>H8144+$H$2*(Table1[[#This Row],[debug'[0']]]-H8144)</f>
        <v>15.685241867532586</v>
      </c>
    </row>
    <row r="8146" spans="1:8" x14ac:dyDescent="0.25">
      <c r="A8146">
        <v>16280</v>
      </c>
      <c r="B8146">
        <v>15</v>
      </c>
      <c r="C8146">
        <v>29</v>
      </c>
      <c r="D8146">
        <v>5</v>
      </c>
      <c r="E8146">
        <v>15</v>
      </c>
      <c r="F8146">
        <v>26</v>
      </c>
      <c r="G8146">
        <v>-1</v>
      </c>
      <c r="H8146" s="2">
        <f>H8145+$H$2*(Table1[[#This Row],[debug'[0']]]-H8145)</f>
        <v>15.62065934302341</v>
      </c>
    </row>
    <row r="8147" spans="1:8" x14ac:dyDescent="0.25">
      <c r="A8147">
        <v>16282</v>
      </c>
      <c r="B8147">
        <v>13</v>
      </c>
      <c r="C8147">
        <v>24</v>
      </c>
      <c r="D8147">
        <v>6</v>
      </c>
      <c r="E8147">
        <v>15</v>
      </c>
      <c r="F8147">
        <v>26</v>
      </c>
      <c r="G8147">
        <v>-1</v>
      </c>
      <c r="H8147" s="2">
        <f>H8146+$H$2*(Table1[[#This Row],[debug'[0']]]-H8146)</f>
        <v>15.373668018835296</v>
      </c>
    </row>
    <row r="8148" spans="1:8" x14ac:dyDescent="0.25">
      <c r="A8148">
        <v>16284</v>
      </c>
      <c r="B8148">
        <v>14</v>
      </c>
      <c r="C8148">
        <v>21</v>
      </c>
      <c r="D8148">
        <v>5</v>
      </c>
      <c r="E8148">
        <v>15</v>
      </c>
      <c r="F8148">
        <v>26</v>
      </c>
      <c r="G8148">
        <v>-1</v>
      </c>
      <c r="H8148" s="2">
        <f>H8147+$H$2*(Table1[[#This Row],[debug'[0']]]-H8147)</f>
        <v>15.24420285814197</v>
      </c>
    </row>
    <row r="8149" spans="1:8" x14ac:dyDescent="0.25">
      <c r="A8149">
        <v>16286</v>
      </c>
      <c r="B8149">
        <v>13</v>
      </c>
      <c r="C8149">
        <v>19</v>
      </c>
      <c r="D8149">
        <v>5</v>
      </c>
      <c r="E8149">
        <v>15</v>
      </c>
      <c r="F8149">
        <v>26</v>
      </c>
      <c r="G8149">
        <v>-1</v>
      </c>
      <c r="H8149" s="2">
        <f>H8148+$H$2*(Table1[[#This Row],[debug'[0']]]-H8148)</f>
        <v>15.032691721772849</v>
      </c>
    </row>
    <row r="8150" spans="1:8" x14ac:dyDescent="0.25">
      <c r="A8150">
        <v>16288</v>
      </c>
      <c r="B8150">
        <v>15</v>
      </c>
      <c r="C8150">
        <v>17</v>
      </c>
      <c r="D8150">
        <v>3</v>
      </c>
      <c r="E8150">
        <v>15</v>
      </c>
      <c r="F8150">
        <v>26</v>
      </c>
      <c r="G8150">
        <v>-1</v>
      </c>
      <c r="H8150" s="2">
        <f>H8149+$H$2*(Table1[[#This Row],[debug'[0']]]-H8149)</f>
        <v>15.029610599584206</v>
      </c>
    </row>
    <row r="8151" spans="1:8" x14ac:dyDescent="0.25">
      <c r="A8151">
        <v>16290</v>
      </c>
      <c r="B8151">
        <v>14</v>
      </c>
      <c r="C8151">
        <v>18</v>
      </c>
      <c r="D8151">
        <v>2</v>
      </c>
      <c r="E8151">
        <v>15</v>
      </c>
      <c r="F8151">
        <v>26</v>
      </c>
      <c r="G8151">
        <v>-1</v>
      </c>
      <c r="H8151" s="2">
        <f>H8150+$H$2*(Table1[[#This Row],[debug'[0']]]-H8150)</f>
        <v>14.932572086712849</v>
      </c>
    </row>
    <row r="8152" spans="1:8" x14ac:dyDescent="0.25">
      <c r="A8152">
        <v>16292</v>
      </c>
      <c r="B8152">
        <v>13</v>
      </c>
      <c r="C8152">
        <v>19</v>
      </c>
      <c r="D8152">
        <v>0</v>
      </c>
      <c r="E8152">
        <v>15</v>
      </c>
      <c r="F8152">
        <v>26</v>
      </c>
      <c r="G8152">
        <v>-1</v>
      </c>
      <c r="H8152" s="2">
        <f>H8151+$H$2*(Table1[[#This Row],[debug'[0']]]-H8151)</f>
        <v>14.750431458608356</v>
      </c>
    </row>
    <row r="8153" spans="1:8" x14ac:dyDescent="0.25">
      <c r="A8153">
        <v>16294</v>
      </c>
      <c r="B8153">
        <v>13</v>
      </c>
      <c r="C8153">
        <v>20</v>
      </c>
      <c r="D8153">
        <v>-1</v>
      </c>
      <c r="E8153">
        <v>15</v>
      </c>
      <c r="F8153">
        <v>26</v>
      </c>
      <c r="G8153">
        <v>-1</v>
      </c>
      <c r="H8153" s="2">
        <f>H8152+$H$2*(Table1[[#This Row],[debug'[0']]]-H8152)</f>
        <v>14.585457180279061</v>
      </c>
    </row>
    <row r="8154" spans="1:8" x14ac:dyDescent="0.25">
      <c r="A8154">
        <v>16296</v>
      </c>
      <c r="B8154">
        <v>12</v>
      </c>
      <c r="C8154">
        <v>21</v>
      </c>
      <c r="D8154">
        <v>-4</v>
      </c>
      <c r="E8154">
        <v>15</v>
      </c>
      <c r="F8154">
        <v>26</v>
      </c>
      <c r="G8154">
        <v>-1</v>
      </c>
      <c r="H8154" s="2">
        <f>H8153+$H$2*(Table1[[#This Row],[debug'[0']]]-H8153)</f>
        <v>14.341783581766991</v>
      </c>
    </row>
    <row r="8155" spans="1:8" x14ac:dyDescent="0.25">
      <c r="A8155">
        <v>16298</v>
      </c>
      <c r="B8155">
        <v>12</v>
      </c>
      <c r="C8155">
        <v>23</v>
      </c>
      <c r="D8155">
        <v>-6</v>
      </c>
      <c r="E8155">
        <v>15</v>
      </c>
      <c r="F8155">
        <v>26</v>
      </c>
      <c r="G8155">
        <v>-1</v>
      </c>
      <c r="H8155" s="2">
        <f>H8154+$H$2*(Table1[[#This Row],[debug'[0']]]-H8154)</f>
        <v>14.121075678863701</v>
      </c>
    </row>
    <row r="8156" spans="1:8" x14ac:dyDescent="0.25">
      <c r="A8156">
        <v>16300</v>
      </c>
      <c r="B8156">
        <v>13</v>
      </c>
      <c r="C8156">
        <v>23</v>
      </c>
      <c r="D8156">
        <v>-7</v>
      </c>
      <c r="E8156">
        <v>15</v>
      </c>
      <c r="F8156">
        <v>26</v>
      </c>
      <c r="G8156">
        <v>-1</v>
      </c>
      <c r="H8156" s="2">
        <f>H8155+$H$2*(Table1[[#This Row],[debug'[0']]]-H8155)</f>
        <v>14.015416785358608</v>
      </c>
    </row>
    <row r="8157" spans="1:8" x14ac:dyDescent="0.25">
      <c r="A8157">
        <v>16302</v>
      </c>
      <c r="B8157">
        <v>14</v>
      </c>
      <c r="C8157">
        <v>25</v>
      </c>
      <c r="D8157">
        <v>-8</v>
      </c>
      <c r="E8157">
        <v>15</v>
      </c>
      <c r="F8157">
        <v>26</v>
      </c>
      <c r="G8157">
        <v>-1</v>
      </c>
      <c r="H8157" s="2">
        <f>H8156+$H$2*(Table1[[#This Row],[debug'[0']]]-H8156)</f>
        <v>14.013963787569871</v>
      </c>
    </row>
    <row r="8158" spans="1:8" x14ac:dyDescent="0.25">
      <c r="A8158">
        <v>16304</v>
      </c>
      <c r="B8158">
        <v>16</v>
      </c>
      <c r="C8158">
        <v>28</v>
      </c>
      <c r="D8158">
        <v>-8</v>
      </c>
      <c r="E8158">
        <v>15</v>
      </c>
      <c r="F8158">
        <v>26</v>
      </c>
      <c r="G8158">
        <v>-1</v>
      </c>
      <c r="H8158" s="2">
        <f>H8157+$H$2*(Table1[[#This Row],[debug'[0']]]-H8157)</f>
        <v>14.201143290811885</v>
      </c>
    </row>
    <row r="8159" spans="1:8" x14ac:dyDescent="0.25">
      <c r="A8159">
        <v>16306</v>
      </c>
      <c r="B8159">
        <v>18</v>
      </c>
      <c r="C8159">
        <v>30</v>
      </c>
      <c r="D8159">
        <v>-7</v>
      </c>
      <c r="E8159">
        <v>15</v>
      </c>
      <c r="F8159">
        <v>27</v>
      </c>
      <c r="G8159">
        <v>-1</v>
      </c>
      <c r="H8159" s="2">
        <f>H8158+$H$2*(Table1[[#This Row],[debug'[0']]]-H8158)</f>
        <v>14.559177100700655</v>
      </c>
    </row>
    <row r="8160" spans="1:8" x14ac:dyDescent="0.25">
      <c r="A8160">
        <v>16308</v>
      </c>
      <c r="B8160">
        <v>18</v>
      </c>
      <c r="C8160">
        <v>32</v>
      </c>
      <c r="D8160">
        <v>-6</v>
      </c>
      <c r="E8160">
        <v>15</v>
      </c>
      <c r="F8160">
        <v>27</v>
      </c>
      <c r="G8160">
        <v>-1</v>
      </c>
      <c r="H8160" s="2">
        <f>H8159+$H$2*(Table1[[#This Row],[debug'[0']]]-H8159)</f>
        <v>14.883467018982925</v>
      </c>
    </row>
    <row r="8161" spans="1:8" x14ac:dyDescent="0.25">
      <c r="A8161">
        <v>16310</v>
      </c>
      <c r="B8161">
        <v>17</v>
      </c>
      <c r="C8161">
        <v>34</v>
      </c>
      <c r="D8161">
        <v>-6</v>
      </c>
      <c r="E8161">
        <v>15</v>
      </c>
      <c r="F8161">
        <v>27</v>
      </c>
      <c r="G8161">
        <v>-1</v>
      </c>
      <c r="H8161" s="2">
        <f>H8160+$H$2*(Table1[[#This Row],[debug'[0']]]-H8160)</f>
        <v>15.082945552910237</v>
      </c>
    </row>
    <row r="8162" spans="1:8" x14ac:dyDescent="0.25">
      <c r="A8162">
        <v>16312</v>
      </c>
      <c r="B8162">
        <v>17</v>
      </c>
      <c r="C8162">
        <v>35</v>
      </c>
      <c r="D8162">
        <v>-5</v>
      </c>
      <c r="E8162">
        <v>15</v>
      </c>
      <c r="F8162">
        <v>27</v>
      </c>
      <c r="G8162">
        <v>-1</v>
      </c>
      <c r="H8162" s="2">
        <f>H8161+$H$2*(Table1[[#This Row],[debug'[0']]]-H8161)</f>
        <v>15.263623677935502</v>
      </c>
    </row>
    <row r="8163" spans="1:8" x14ac:dyDescent="0.25">
      <c r="A8163">
        <v>16314</v>
      </c>
      <c r="B8163">
        <v>16</v>
      </c>
      <c r="C8163">
        <v>35</v>
      </c>
      <c r="D8163">
        <v>-4</v>
      </c>
      <c r="E8163">
        <v>15</v>
      </c>
      <c r="F8163">
        <v>27</v>
      </c>
      <c r="G8163">
        <v>-1</v>
      </c>
      <c r="H8163" s="2">
        <f>H8162+$H$2*(Table1[[#This Row],[debug'[0']]]-H8162)</f>
        <v>15.333025511245761</v>
      </c>
    </row>
    <row r="8164" spans="1:8" x14ac:dyDescent="0.25">
      <c r="A8164">
        <v>16316</v>
      </c>
      <c r="B8164">
        <v>17</v>
      </c>
      <c r="C8164">
        <v>35</v>
      </c>
      <c r="D8164">
        <v>-2</v>
      </c>
      <c r="E8164">
        <v>15</v>
      </c>
      <c r="F8164">
        <v>27</v>
      </c>
      <c r="G8164">
        <v>-1</v>
      </c>
      <c r="H8164" s="2">
        <f>H8163+$H$2*(Table1[[#This Row],[debug'[0']]]-H8163)</f>
        <v>15.49013415547352</v>
      </c>
    </row>
    <row r="8165" spans="1:8" x14ac:dyDescent="0.25">
      <c r="A8165">
        <v>16318</v>
      </c>
      <c r="B8165">
        <v>19</v>
      </c>
      <c r="C8165">
        <v>32</v>
      </c>
      <c r="D8165">
        <v>4</v>
      </c>
      <c r="E8165">
        <v>15</v>
      </c>
      <c r="F8165">
        <v>27</v>
      </c>
      <c r="G8165">
        <v>-1</v>
      </c>
      <c r="H8165" s="2">
        <f>H8164+$H$2*(Table1[[#This Row],[debug'[0']]]-H8164)</f>
        <v>15.820931218041023</v>
      </c>
    </row>
    <row r="8166" spans="1:8" x14ac:dyDescent="0.25">
      <c r="A8166">
        <v>16320</v>
      </c>
      <c r="B8166">
        <v>18</v>
      </c>
      <c r="C8166">
        <v>31</v>
      </c>
      <c r="D8166">
        <v>6</v>
      </c>
      <c r="E8166">
        <v>15</v>
      </c>
      <c r="F8166">
        <v>27</v>
      </c>
      <c r="G8166">
        <v>-1</v>
      </c>
      <c r="H8166" s="2">
        <f>H8165+$H$2*(Table1[[#This Row],[debug'[0']]]-H8165)</f>
        <v>16.0263036123531</v>
      </c>
    </row>
    <row r="8167" spans="1:8" x14ac:dyDescent="0.25">
      <c r="A8167">
        <v>16322</v>
      </c>
      <c r="B8167">
        <v>20</v>
      </c>
      <c r="C8167">
        <v>29</v>
      </c>
      <c r="D8167">
        <v>6</v>
      </c>
      <c r="E8167">
        <v>15</v>
      </c>
      <c r="F8167">
        <v>27</v>
      </c>
      <c r="G8167">
        <v>-1</v>
      </c>
      <c r="H8167" s="2">
        <f>H8166+$H$2*(Table1[[#This Row],[debug'[0']]]-H8166)</f>
        <v>16.400815673723933</v>
      </c>
    </row>
    <row r="8168" spans="1:8" x14ac:dyDescent="0.25">
      <c r="A8168">
        <v>16324</v>
      </c>
      <c r="B8168">
        <v>16</v>
      </c>
      <c r="C8168">
        <v>25</v>
      </c>
      <c r="D8168">
        <v>6</v>
      </c>
      <c r="E8168">
        <v>15</v>
      </c>
      <c r="F8168">
        <v>27</v>
      </c>
      <c r="G8168">
        <v>-1</v>
      </c>
      <c r="H8168" s="2">
        <f>H8167+$H$2*(Table1[[#This Row],[debug'[0']]]-H8167)</f>
        <v>16.363039686443489</v>
      </c>
    </row>
    <row r="8169" spans="1:8" x14ac:dyDescent="0.25">
      <c r="A8169">
        <v>16326</v>
      </c>
      <c r="B8169">
        <v>15</v>
      </c>
      <c r="C8169">
        <v>22</v>
      </c>
      <c r="D8169">
        <v>6</v>
      </c>
      <c r="E8169">
        <v>15</v>
      </c>
      <c r="F8169">
        <v>26</v>
      </c>
      <c r="G8169">
        <v>-2</v>
      </c>
      <c r="H8169" s="2">
        <f>H8168+$H$2*(Table1[[#This Row],[debug'[0']]]-H8168)</f>
        <v>16.234576222479024</v>
      </c>
    </row>
    <row r="8170" spans="1:8" x14ac:dyDescent="0.25">
      <c r="A8170">
        <v>16328</v>
      </c>
      <c r="B8170">
        <v>14</v>
      </c>
      <c r="C8170">
        <v>22</v>
      </c>
      <c r="D8170">
        <v>5</v>
      </c>
      <c r="E8170">
        <v>15</v>
      </c>
      <c r="F8170">
        <v>27</v>
      </c>
      <c r="G8170">
        <v>-1</v>
      </c>
      <c r="H8170" s="2">
        <f>H8169+$H$2*(Table1[[#This Row],[debug'[0']]]-H8169)</f>
        <v>16.023972375146229</v>
      </c>
    </row>
    <row r="8171" spans="1:8" x14ac:dyDescent="0.25">
      <c r="A8171">
        <v>16330</v>
      </c>
      <c r="B8171">
        <v>13</v>
      </c>
      <c r="C8171">
        <v>22</v>
      </c>
      <c r="D8171">
        <v>5</v>
      </c>
      <c r="E8171">
        <v>15</v>
      </c>
      <c r="F8171">
        <v>27</v>
      </c>
      <c r="G8171">
        <v>-1</v>
      </c>
      <c r="H8171" s="2">
        <f>H8170+$H$2*(Table1[[#This Row],[debug'[0']]]-H8170)</f>
        <v>15.738969693193694</v>
      </c>
    </row>
    <row r="8172" spans="1:8" x14ac:dyDescent="0.25">
      <c r="A8172">
        <v>16332</v>
      </c>
      <c r="B8172">
        <v>15</v>
      </c>
      <c r="C8172">
        <v>21</v>
      </c>
      <c r="D8172">
        <v>4</v>
      </c>
      <c r="E8172">
        <v>15</v>
      </c>
      <c r="F8172">
        <v>27</v>
      </c>
      <c r="G8172">
        <v>-1</v>
      </c>
      <c r="H8172" s="2">
        <f>H8171+$H$2*(Table1[[#This Row],[debug'[0']]]-H8171)</f>
        <v>15.669323440412809</v>
      </c>
    </row>
    <row r="8173" spans="1:8" x14ac:dyDescent="0.25">
      <c r="A8173">
        <v>16334</v>
      </c>
      <c r="B8173">
        <v>14</v>
      </c>
      <c r="C8173">
        <v>22</v>
      </c>
      <c r="D8173">
        <v>2</v>
      </c>
      <c r="E8173">
        <v>15</v>
      </c>
      <c r="F8173">
        <v>27</v>
      </c>
      <c r="G8173">
        <v>-1</v>
      </c>
      <c r="H8173" s="2">
        <f>H8172+$H$2*(Table1[[#This Row],[debug'[0']]]-H8172)</f>
        <v>15.511993412706826</v>
      </c>
    </row>
    <row r="8174" spans="1:8" x14ac:dyDescent="0.25">
      <c r="A8174">
        <v>16336</v>
      </c>
      <c r="B8174">
        <v>15</v>
      </c>
      <c r="C8174">
        <v>21</v>
      </c>
      <c r="D8174">
        <v>0</v>
      </c>
      <c r="E8174">
        <v>16</v>
      </c>
      <c r="F8174">
        <v>27</v>
      </c>
      <c r="G8174">
        <v>-1</v>
      </c>
      <c r="H8174" s="2">
        <f>H8173+$H$2*(Table1[[#This Row],[debug'[0']]]-H8173)</f>
        <v>15.463739170385441</v>
      </c>
    </row>
    <row r="8175" spans="1:8" x14ac:dyDescent="0.25">
      <c r="A8175">
        <v>16338</v>
      </c>
      <c r="B8175">
        <v>15</v>
      </c>
      <c r="C8175">
        <v>22</v>
      </c>
      <c r="D8175">
        <v>-1</v>
      </c>
      <c r="E8175">
        <v>16</v>
      </c>
      <c r="F8175">
        <v>27</v>
      </c>
      <c r="G8175">
        <v>-1</v>
      </c>
      <c r="H8175" s="2">
        <f>H8174+$H$2*(Table1[[#This Row],[debug'[0']]]-H8174)</f>
        <v>15.420032783259499</v>
      </c>
    </row>
    <row r="8176" spans="1:8" x14ac:dyDescent="0.25">
      <c r="A8176">
        <v>16340</v>
      </c>
      <c r="B8176">
        <v>14</v>
      </c>
      <c r="C8176">
        <v>23</v>
      </c>
      <c r="D8176">
        <v>-3</v>
      </c>
      <c r="E8176">
        <v>15</v>
      </c>
      <c r="F8176">
        <v>27</v>
      </c>
      <c r="G8176">
        <v>-1</v>
      </c>
      <c r="H8176" s="2">
        <f>H8175+$H$2*(Table1[[#This Row],[debug'[0']]]-H8175)</f>
        <v>15.286197846467157</v>
      </c>
    </row>
    <row r="8177" spans="1:8" x14ac:dyDescent="0.25">
      <c r="A8177">
        <v>16342</v>
      </c>
      <c r="B8177">
        <v>14</v>
      </c>
      <c r="C8177">
        <v>23</v>
      </c>
      <c r="D8177">
        <v>-6</v>
      </c>
      <c r="E8177">
        <v>15</v>
      </c>
      <c r="F8177">
        <v>27</v>
      </c>
      <c r="G8177">
        <v>-1</v>
      </c>
      <c r="H8177" s="2">
        <f>H8176+$H$2*(Table1[[#This Row],[debug'[0']]]-H8176)</f>
        <v>15.164976555301431</v>
      </c>
    </row>
    <row r="8178" spans="1:8" x14ac:dyDescent="0.25">
      <c r="A8178">
        <v>16344</v>
      </c>
      <c r="B8178">
        <v>13</v>
      </c>
      <c r="C8178">
        <v>25</v>
      </c>
      <c r="D8178">
        <v>-7</v>
      </c>
      <c r="E8178">
        <v>15</v>
      </c>
      <c r="F8178">
        <v>27</v>
      </c>
      <c r="G8178">
        <v>-1</v>
      </c>
      <c r="H8178" s="2">
        <f>H8177+$H$2*(Table1[[#This Row],[debug'[0']]]-H8177)</f>
        <v>14.960932322061558</v>
      </c>
    </row>
    <row r="8179" spans="1:8" x14ac:dyDescent="0.25">
      <c r="A8179">
        <v>16346</v>
      </c>
      <c r="B8179">
        <v>13</v>
      </c>
      <c r="C8179">
        <v>26</v>
      </c>
      <c r="D8179">
        <v>-9</v>
      </c>
      <c r="E8179">
        <v>15</v>
      </c>
      <c r="F8179">
        <v>27</v>
      </c>
      <c r="G8179">
        <v>-1</v>
      </c>
      <c r="H8179" s="2">
        <f>H8178+$H$2*(Table1[[#This Row],[debug'[0']]]-H8178)</f>
        <v>14.776118804746297</v>
      </c>
    </row>
    <row r="8180" spans="1:8" x14ac:dyDescent="0.25">
      <c r="A8180">
        <v>16348</v>
      </c>
      <c r="B8180">
        <v>13</v>
      </c>
      <c r="C8180">
        <v>29</v>
      </c>
      <c r="D8180">
        <v>-9</v>
      </c>
      <c r="E8180">
        <v>15</v>
      </c>
      <c r="F8180">
        <v>27</v>
      </c>
      <c r="G8180">
        <v>-1</v>
      </c>
      <c r="H8180" s="2">
        <f>H8179+$H$2*(Table1[[#This Row],[debug'[0']]]-H8179)</f>
        <v>14.608723551079487</v>
      </c>
    </row>
    <row r="8181" spans="1:8" x14ac:dyDescent="0.25">
      <c r="A8181">
        <v>16350</v>
      </c>
      <c r="B8181">
        <v>16</v>
      </c>
      <c r="C8181">
        <v>30</v>
      </c>
      <c r="D8181">
        <v>-8</v>
      </c>
      <c r="E8181">
        <v>16</v>
      </c>
      <c r="F8181">
        <v>27</v>
      </c>
      <c r="G8181">
        <v>-1</v>
      </c>
      <c r="H8181" s="2">
        <f>H8180+$H$2*(Table1[[#This Row],[debug'[0']]]-H8180)</f>
        <v>14.739848267210723</v>
      </c>
    </row>
    <row r="8182" spans="1:8" x14ac:dyDescent="0.25">
      <c r="A8182">
        <v>16352</v>
      </c>
      <c r="B8182">
        <v>17</v>
      </c>
      <c r="C8182">
        <v>32</v>
      </c>
      <c r="D8182">
        <v>-7</v>
      </c>
      <c r="E8182">
        <v>16</v>
      </c>
      <c r="F8182">
        <v>27</v>
      </c>
      <c r="G8182">
        <v>-1</v>
      </c>
      <c r="H8182" s="2">
        <f>H8181+$H$2*(Table1[[#This Row],[debug'[0']]]-H8181)</f>
        <v>14.952862549602594</v>
      </c>
    </row>
    <row r="8183" spans="1:8" x14ac:dyDescent="0.25">
      <c r="A8183">
        <v>16354</v>
      </c>
      <c r="B8183">
        <v>18</v>
      </c>
      <c r="C8183">
        <v>33</v>
      </c>
      <c r="D8183">
        <v>-6</v>
      </c>
      <c r="E8183">
        <v>16</v>
      </c>
      <c r="F8183">
        <v>27</v>
      </c>
      <c r="G8183">
        <v>-1</v>
      </c>
      <c r="H8183" s="2">
        <f>H8182+$H$2*(Table1[[#This Row],[debug'[0']]]-H8182)</f>
        <v>15.240048488462</v>
      </c>
    </row>
    <row r="8184" spans="1:8" x14ac:dyDescent="0.25">
      <c r="A8184">
        <v>16356</v>
      </c>
      <c r="B8184">
        <v>19</v>
      </c>
      <c r="C8184">
        <v>33</v>
      </c>
      <c r="D8184">
        <v>-3</v>
      </c>
      <c r="E8184">
        <v>16</v>
      </c>
      <c r="F8184">
        <v>27</v>
      </c>
      <c r="G8184">
        <v>-1</v>
      </c>
      <c r="H8184" s="2">
        <f>H8183+$H$2*(Table1[[#This Row],[debug'[0']]]-H8183)</f>
        <v>15.594415569857048</v>
      </c>
    </row>
    <row r="8185" spans="1:8" x14ac:dyDescent="0.25">
      <c r="A8185">
        <v>16358</v>
      </c>
      <c r="B8185">
        <v>17</v>
      </c>
      <c r="C8185">
        <v>33</v>
      </c>
      <c r="D8185">
        <v>-2</v>
      </c>
      <c r="E8185">
        <v>16</v>
      </c>
      <c r="F8185">
        <v>27</v>
      </c>
      <c r="G8185">
        <v>-1</v>
      </c>
      <c r="H8185" s="2">
        <f>H8184+$H$2*(Table1[[#This Row],[debug'[0']]]-H8184)</f>
        <v>15.726888781449167</v>
      </c>
    </row>
    <row r="8186" spans="1:8" x14ac:dyDescent="0.25">
      <c r="A8186">
        <v>16360</v>
      </c>
      <c r="B8186">
        <v>17</v>
      </c>
      <c r="C8186">
        <v>32</v>
      </c>
      <c r="D8186">
        <v>1</v>
      </c>
      <c r="E8186">
        <v>15</v>
      </c>
      <c r="F8186">
        <v>27</v>
      </c>
      <c r="G8186">
        <v>-1</v>
      </c>
      <c r="H8186" s="2">
        <f>H8185+$H$2*(Table1[[#This Row],[debug'[0']]]-H8185)</f>
        <v>15.846876686991228</v>
      </c>
    </row>
    <row r="8187" spans="1:8" x14ac:dyDescent="0.25">
      <c r="A8187">
        <v>16362</v>
      </c>
      <c r="B8187">
        <v>18</v>
      </c>
      <c r="C8187">
        <v>30</v>
      </c>
      <c r="D8187">
        <v>4</v>
      </c>
      <c r="E8187">
        <v>16</v>
      </c>
      <c r="F8187">
        <v>27</v>
      </c>
      <c r="G8187">
        <v>-1</v>
      </c>
      <c r="H8187" s="2">
        <f>H8186+$H$2*(Table1[[#This Row],[debug'[0']]]-H8186)</f>
        <v>16.049803778463868</v>
      </c>
    </row>
    <row r="8188" spans="1:8" x14ac:dyDescent="0.25">
      <c r="A8188">
        <v>16364</v>
      </c>
      <c r="B8188">
        <v>20</v>
      </c>
      <c r="C8188">
        <v>28</v>
      </c>
      <c r="D8188">
        <v>6</v>
      </c>
      <c r="E8188">
        <v>16</v>
      </c>
      <c r="F8188">
        <v>27</v>
      </c>
      <c r="G8188">
        <v>-1</v>
      </c>
      <c r="H8188" s="2">
        <f>H8187+$H$2*(Table1[[#This Row],[debug'[0']]]-H8187)</f>
        <v>16.422101001358349</v>
      </c>
    </row>
    <row r="8189" spans="1:8" x14ac:dyDescent="0.25">
      <c r="A8189">
        <v>16366</v>
      </c>
      <c r="B8189">
        <v>21</v>
      </c>
      <c r="C8189">
        <v>27</v>
      </c>
      <c r="D8189">
        <v>6</v>
      </c>
      <c r="E8189">
        <v>16</v>
      </c>
      <c r="F8189">
        <v>27</v>
      </c>
      <c r="G8189">
        <v>-1</v>
      </c>
      <c r="H8189" s="2">
        <f>H8188+$H$2*(Table1[[#This Row],[debug'[0']]]-H8188)</f>
        <v>16.85355781724861</v>
      </c>
    </row>
    <row r="8190" spans="1:8" x14ac:dyDescent="0.25">
      <c r="A8190">
        <v>16368</v>
      </c>
      <c r="B8190">
        <v>20</v>
      </c>
      <c r="C8190">
        <v>26</v>
      </c>
      <c r="D8190">
        <v>6</v>
      </c>
      <c r="E8190">
        <v>16</v>
      </c>
      <c r="F8190">
        <v>27</v>
      </c>
      <c r="G8190">
        <v>-1</v>
      </c>
      <c r="H8190" s="2">
        <f>H8189+$H$2*(Table1[[#This Row],[debug'[0']]]-H8189)</f>
        <v>17.150103006636915</v>
      </c>
    </row>
    <row r="8191" spans="1:8" x14ac:dyDescent="0.25">
      <c r="A8191">
        <v>16370</v>
      </c>
      <c r="B8191">
        <v>19</v>
      </c>
      <c r="C8191">
        <v>23</v>
      </c>
      <c r="D8191">
        <v>6</v>
      </c>
      <c r="E8191">
        <v>16</v>
      </c>
      <c r="F8191">
        <v>27</v>
      </c>
      <c r="G8191">
        <v>-1</v>
      </c>
      <c r="H8191" s="2">
        <f>H8190+$H$2*(Table1[[#This Row],[debug'[0']]]-H8190)</f>
        <v>17.324451690764334</v>
      </c>
    </row>
    <row r="8192" spans="1:8" x14ac:dyDescent="0.25">
      <c r="A8192">
        <v>16372</v>
      </c>
      <c r="B8192">
        <v>18</v>
      </c>
      <c r="C8192">
        <v>24</v>
      </c>
      <c r="D8192">
        <v>5</v>
      </c>
      <c r="E8192">
        <v>16</v>
      </c>
      <c r="F8192">
        <v>27</v>
      </c>
      <c r="G8192">
        <v>-1</v>
      </c>
      <c r="H8192" s="2">
        <f>H8191+$H$2*(Table1[[#This Row],[debug'[0']]]-H8191)</f>
        <v>17.388120618927527</v>
      </c>
    </row>
    <row r="8193" spans="1:8" x14ac:dyDescent="0.25">
      <c r="A8193">
        <v>16374</v>
      </c>
      <c r="B8193">
        <v>15</v>
      </c>
      <c r="C8193">
        <v>24</v>
      </c>
      <c r="D8193">
        <v>4</v>
      </c>
      <c r="E8193">
        <v>16</v>
      </c>
      <c r="F8193">
        <v>27</v>
      </c>
      <c r="G8193">
        <v>-1</v>
      </c>
      <c r="H8193" s="2">
        <f>H8192+$H$2*(Table1[[#This Row],[debug'[0']]]-H8192)</f>
        <v>17.163045553158256</v>
      </c>
    </row>
    <row r="8194" spans="1:8" x14ac:dyDescent="0.25">
      <c r="A8194">
        <v>16376</v>
      </c>
      <c r="B8194">
        <v>16</v>
      </c>
      <c r="C8194">
        <v>23</v>
      </c>
      <c r="D8194">
        <v>3</v>
      </c>
      <c r="E8194">
        <v>16</v>
      </c>
      <c r="F8194">
        <v>27</v>
      </c>
      <c r="G8194">
        <v>-1</v>
      </c>
      <c r="H8194" s="2">
        <f>H8193+$H$2*(Table1[[#This Row],[debug'[0']]]-H8193)</f>
        <v>17.05343109219049</v>
      </c>
    </row>
    <row r="8195" spans="1:8" x14ac:dyDescent="0.25">
      <c r="A8195">
        <v>16378</v>
      </c>
      <c r="B8195">
        <v>15</v>
      </c>
      <c r="C8195">
        <v>24</v>
      </c>
      <c r="D8195">
        <v>1</v>
      </c>
      <c r="E8195">
        <v>16</v>
      </c>
      <c r="F8195">
        <v>27</v>
      </c>
      <c r="G8195">
        <v>-1</v>
      </c>
      <c r="H8195" s="2">
        <f>H8194+$H$2*(Table1[[#This Row],[debug'[0']]]-H8194)</f>
        <v>16.859899771174135</v>
      </c>
    </row>
    <row r="8196" spans="1:8" x14ac:dyDescent="0.25">
      <c r="A8196">
        <v>16380</v>
      </c>
      <c r="B8196">
        <v>16</v>
      </c>
      <c r="C8196">
        <v>24</v>
      </c>
      <c r="D8196">
        <v>-1</v>
      </c>
      <c r="E8196">
        <v>16</v>
      </c>
      <c r="F8196">
        <v>27</v>
      </c>
      <c r="G8196">
        <v>-1</v>
      </c>
      <c r="H8196" s="2">
        <f>H8195+$H$2*(Table1[[#This Row],[debug'[0']]]-H8195)</f>
        <v>16.778856127055807</v>
      </c>
    </row>
    <row r="8197" spans="1:8" x14ac:dyDescent="0.25">
      <c r="A8197">
        <v>16382</v>
      </c>
      <c r="B8197">
        <v>16</v>
      </c>
      <c r="C8197">
        <v>24</v>
      </c>
      <c r="D8197">
        <v>-2</v>
      </c>
      <c r="E8197">
        <v>16</v>
      </c>
      <c r="F8197">
        <v>27</v>
      </c>
      <c r="G8197">
        <v>-1</v>
      </c>
      <c r="H8197" s="2">
        <f>H8196+$H$2*(Table1[[#This Row],[debug'[0']]]-H8196)</f>
        <v>16.70545066644695</v>
      </c>
    </row>
    <row r="8198" spans="1:8" x14ac:dyDescent="0.25">
      <c r="A8198">
        <v>16384</v>
      </c>
      <c r="B8198">
        <v>16</v>
      </c>
      <c r="C8198">
        <v>25</v>
      </c>
      <c r="D8198">
        <v>-3</v>
      </c>
      <c r="E8198">
        <v>16</v>
      </c>
      <c r="F8198">
        <v>27</v>
      </c>
      <c r="G8198">
        <v>-1</v>
      </c>
      <c r="H8198" s="2">
        <f>H8197+$H$2*(Table1[[#This Row],[debug'[0']]]-H8197)</f>
        <v>16.638963507511559</v>
      </c>
    </row>
    <row r="8199" spans="1:8" x14ac:dyDescent="0.25">
      <c r="A8199">
        <v>16386</v>
      </c>
      <c r="B8199">
        <v>15</v>
      </c>
      <c r="C8199">
        <v>26</v>
      </c>
      <c r="D8199">
        <v>-5</v>
      </c>
      <c r="E8199">
        <v>16</v>
      </c>
      <c r="F8199">
        <v>27</v>
      </c>
      <c r="G8199">
        <v>-1</v>
      </c>
      <c r="H8199" s="2">
        <f>H8198+$H$2*(Table1[[#This Row],[debug'[0']]]-H8198)</f>
        <v>16.484494836070557</v>
      </c>
    </row>
    <row r="8200" spans="1:8" x14ac:dyDescent="0.25">
      <c r="A8200">
        <v>16388</v>
      </c>
      <c r="B8200">
        <v>14</v>
      </c>
      <c r="C8200">
        <v>26</v>
      </c>
      <c r="D8200">
        <v>-5</v>
      </c>
      <c r="E8200">
        <v>16</v>
      </c>
      <c r="F8200">
        <v>27</v>
      </c>
      <c r="G8200">
        <v>-1</v>
      </c>
      <c r="H8200" s="2">
        <f>H8199+$H$2*(Table1[[#This Row],[debug'[0']]]-H8199)</f>
        <v>16.250336714324124</v>
      </c>
    </row>
    <row r="8201" spans="1:8" x14ac:dyDescent="0.25">
      <c r="A8201">
        <v>16390</v>
      </c>
      <c r="B8201">
        <v>12</v>
      </c>
      <c r="C8201">
        <v>28</v>
      </c>
      <c r="D8201">
        <v>-6</v>
      </c>
      <c r="E8201">
        <v>16</v>
      </c>
      <c r="F8201">
        <v>27</v>
      </c>
      <c r="G8201">
        <v>-1</v>
      </c>
      <c r="H8201" s="2">
        <f>H8200+$H$2*(Table1[[#This Row],[debug'[0']]]-H8200)</f>
        <v>15.849751916414014</v>
      </c>
    </row>
    <row r="8202" spans="1:8" x14ac:dyDescent="0.25">
      <c r="A8202">
        <v>16392</v>
      </c>
      <c r="B8202">
        <v>13</v>
      </c>
      <c r="C8202">
        <v>30</v>
      </c>
      <c r="D8202">
        <v>-7</v>
      </c>
      <c r="E8202">
        <v>16</v>
      </c>
      <c r="F8202">
        <v>27</v>
      </c>
      <c r="G8202">
        <v>-1</v>
      </c>
      <c r="H8202" s="2">
        <f>H8201+$H$2*(Table1[[#This Row],[debug'[0']]]-H8201)</f>
        <v>15.581169125859223</v>
      </c>
    </row>
    <row r="8203" spans="1:8" x14ac:dyDescent="0.25">
      <c r="A8203">
        <v>16394</v>
      </c>
      <c r="B8203">
        <v>14</v>
      </c>
      <c r="C8203">
        <v>31</v>
      </c>
      <c r="D8203">
        <v>-7</v>
      </c>
      <c r="E8203">
        <v>16</v>
      </c>
      <c r="F8203">
        <v>27</v>
      </c>
      <c r="G8203">
        <v>-1</v>
      </c>
      <c r="H8203" s="2">
        <f>H8202+$H$2*(Table1[[#This Row],[debug'[0']]]-H8202)</f>
        <v>15.432147446562754</v>
      </c>
    </row>
    <row r="8204" spans="1:8" x14ac:dyDescent="0.25">
      <c r="A8204">
        <v>16396</v>
      </c>
      <c r="B8204">
        <v>17</v>
      </c>
      <c r="C8204">
        <v>31</v>
      </c>
      <c r="D8204">
        <v>-6</v>
      </c>
      <c r="E8204">
        <v>17</v>
      </c>
      <c r="F8204">
        <v>27</v>
      </c>
      <c r="G8204">
        <v>-1</v>
      </c>
      <c r="H8204" s="2">
        <f>H8203+$H$2*(Table1[[#This Row],[debug'[0']]]-H8203)</f>
        <v>15.579914068476468</v>
      </c>
    </row>
    <row r="8205" spans="1:8" x14ac:dyDescent="0.25">
      <c r="A8205">
        <v>16398</v>
      </c>
      <c r="B8205">
        <v>21</v>
      </c>
      <c r="C8205">
        <v>30</v>
      </c>
      <c r="D8205">
        <v>-3</v>
      </c>
      <c r="E8205">
        <v>17</v>
      </c>
      <c r="F8205">
        <v>27</v>
      </c>
      <c r="G8205">
        <v>0</v>
      </c>
      <c r="H8205" s="2">
        <f>H8204+$H$2*(Table1[[#This Row],[debug'[0']]]-H8204)</f>
        <v>16.090745132805459</v>
      </c>
    </row>
    <row r="8206" spans="1:8" x14ac:dyDescent="0.25">
      <c r="A8206">
        <v>16400</v>
      </c>
      <c r="B8206">
        <v>21</v>
      </c>
      <c r="C8206">
        <v>30</v>
      </c>
      <c r="D8206">
        <v>-1</v>
      </c>
      <c r="E8206">
        <v>17</v>
      </c>
      <c r="F8206">
        <v>27</v>
      </c>
      <c r="G8206">
        <v>0</v>
      </c>
      <c r="H8206" s="2">
        <f>H8205+$H$2*(Table1[[#This Row],[debug'[0']]]-H8205)</f>
        <v>16.553431503566809</v>
      </c>
    </row>
  </sheetData>
  <conditionalFormatting sqref="H7:H8206">
    <cfRule type="expression" dxfId="2" priority="3">
      <formula>$P$34="off"</formula>
    </cfRule>
  </conditionalFormatting>
  <conditionalFormatting sqref="H7:H8206">
    <cfRule type="expression" dxfId="1" priority="2">
      <formula>$P$34="off"</formula>
    </cfRule>
  </conditionalFormatting>
  <conditionalFormatting sqref="H7:H8206">
    <cfRule type="expression" dxfId="0" priority="1">
      <formula>$P$34="off"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"/>
  <sheetViews>
    <sheetView zoomScale="130" zoomScaleNormal="130" workbookViewId="0">
      <selection activeCell="D3" sqref="D3"/>
    </sheetView>
  </sheetViews>
  <sheetFormatPr defaultRowHeight="15" x14ac:dyDescent="0.25"/>
  <cols>
    <col min="1" max="1" width="12" bestFit="1" customWidth="1"/>
    <col min="2" max="2" width="12" style="33" bestFit="1" customWidth="1"/>
  </cols>
  <sheetData>
    <row r="2" spans="1:8" x14ac:dyDescent="0.25">
      <c r="A2">
        <v>0</v>
      </c>
      <c r="B2" s="33">
        <v>0</v>
      </c>
      <c r="D2" s="9">
        <v>0.70699999999999996</v>
      </c>
      <c r="E2" s="297" t="s">
        <v>47</v>
      </c>
      <c r="F2" s="297"/>
      <c r="G2" s="40">
        <f>10^(G3/20)</f>
        <v>0.50118723362727224</v>
      </c>
    </row>
    <row r="3" spans="1:8" x14ac:dyDescent="0.25">
      <c r="A3">
        <v>-20</v>
      </c>
      <c r="B3" s="33">
        <v>10000</v>
      </c>
      <c r="D3" s="2">
        <f>20*LOG10(ABS(D2))</f>
        <v>-3.0116117240620124</v>
      </c>
      <c r="E3" t="s">
        <v>48</v>
      </c>
      <c r="G3" s="8">
        <v>-6</v>
      </c>
      <c r="H3" t="s">
        <v>48</v>
      </c>
    </row>
    <row r="5" spans="1:8" x14ac:dyDescent="0.25">
      <c r="B5" s="33" t="s">
        <v>81</v>
      </c>
      <c r="C5" s="33" t="s">
        <v>80</v>
      </c>
      <c r="E5" s="35">
        <v>2</v>
      </c>
      <c r="F5" s="36">
        <f>1/(E5/1000)</f>
        <v>500</v>
      </c>
    </row>
    <row r="6" spans="1:8" x14ac:dyDescent="0.25">
      <c r="A6" t="s">
        <v>76</v>
      </c>
      <c r="B6" s="33">
        <f>1/32000</f>
        <v>3.1250000000000001E-5</v>
      </c>
      <c r="C6" s="3">
        <f>B6*1000</f>
        <v>3.125E-2</v>
      </c>
      <c r="E6" s="34">
        <f>$E$5/C6</f>
        <v>64</v>
      </c>
    </row>
    <row r="7" spans="1:8" x14ac:dyDescent="0.25">
      <c r="A7" t="s">
        <v>77</v>
      </c>
      <c r="B7" s="33">
        <f>1/16000</f>
        <v>6.2500000000000001E-5</v>
      </c>
      <c r="C7" s="3">
        <f>B7*1000</f>
        <v>6.25E-2</v>
      </c>
      <c r="E7" s="34">
        <f>$E$5/C7</f>
        <v>32</v>
      </c>
    </row>
    <row r="8" spans="1:8" x14ac:dyDescent="0.25">
      <c r="A8" t="s">
        <v>78</v>
      </c>
      <c r="B8" s="33">
        <f>1/8000</f>
        <v>1.25E-4</v>
      </c>
      <c r="C8" s="3">
        <f>B8*1000</f>
        <v>0.125</v>
      </c>
      <c r="E8" s="34">
        <f>$E$5/C8</f>
        <v>16</v>
      </c>
    </row>
    <row r="9" spans="1:8" x14ac:dyDescent="0.25">
      <c r="A9" t="s">
        <v>79</v>
      </c>
      <c r="B9" s="33">
        <f>1/4000</f>
        <v>2.5000000000000001E-4</v>
      </c>
      <c r="C9" s="3">
        <f>B9*1000</f>
        <v>0.25</v>
      </c>
      <c r="E9" s="34">
        <f>$E$5/C9</f>
        <v>8</v>
      </c>
    </row>
  </sheetData>
  <mergeCells count="1">
    <mergeCell ref="E2:F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19"/>
  <sheetViews>
    <sheetView zoomScale="80" zoomScaleNormal="80" workbookViewId="0">
      <selection activeCell="I5" sqref="I5"/>
    </sheetView>
  </sheetViews>
  <sheetFormatPr defaultColWidth="12.85546875" defaultRowHeight="15" customHeight="1" x14ac:dyDescent="0.25"/>
  <cols>
    <col min="1" max="4" width="9.5703125" style="10" customWidth="1"/>
    <col min="5" max="5" width="9.5703125" style="11" customWidth="1"/>
    <col min="6" max="29" width="9.5703125" style="10" customWidth="1"/>
    <col min="30" max="16384" width="12.85546875" style="10"/>
  </cols>
  <sheetData>
    <row r="1" spans="1:8" ht="30" customHeight="1" x14ac:dyDescent="0.25">
      <c r="A1" s="298" t="s">
        <v>58</v>
      </c>
      <c r="B1" s="299"/>
      <c r="C1" s="299"/>
      <c r="D1" s="299"/>
      <c r="E1" s="299"/>
      <c r="F1" s="299"/>
      <c r="G1" s="299"/>
      <c r="H1" s="299"/>
    </row>
    <row r="2" spans="1:8" ht="15" customHeight="1" x14ac:dyDescent="0.25">
      <c r="A2" s="29" t="s">
        <v>56</v>
      </c>
      <c r="B2" s="29" t="s">
        <v>55</v>
      </c>
      <c r="C2" s="28" t="s">
        <v>54</v>
      </c>
      <c r="D2" s="27" t="s">
        <v>53</v>
      </c>
      <c r="E2" s="26" t="s">
        <v>52</v>
      </c>
      <c r="F2" s="25" t="s">
        <v>51</v>
      </c>
      <c r="G2" s="25" t="s">
        <v>50</v>
      </c>
      <c r="H2" s="25" t="s">
        <v>49</v>
      </c>
    </row>
    <row r="3" spans="1:8" ht="15" customHeight="1" x14ac:dyDescent="0.25">
      <c r="A3" s="20">
        <v>1080</v>
      </c>
      <c r="B3" s="20">
        <v>88</v>
      </c>
      <c r="C3" s="19">
        <f>A3/B3</f>
        <v>12.272727272727273</v>
      </c>
      <c r="D3" s="18">
        <f>-C3/1000/2+SQRT(C3/1000*C3/1000/4+C3/1000)</f>
        <v>0.10481579826868875</v>
      </c>
      <c r="E3" s="17">
        <f>-LN(1-2*D3)*4000/2/PI()</f>
        <v>149.7686903837982</v>
      </c>
      <c r="F3" s="17">
        <f>-LN(1-2*D3)*8000/2/PI()</f>
        <v>299.5373807675964</v>
      </c>
      <c r="G3" s="17">
        <f>-LN(1-2*D3)*16000/2/PI()</f>
        <v>599.07476153519281</v>
      </c>
      <c r="H3" s="17">
        <f>-LN(1-2*D3)*32000/2/PI()</f>
        <v>1198.1495230703856</v>
      </c>
    </row>
    <row r="6" spans="1:8" ht="30" customHeight="1" x14ac:dyDescent="0.25">
      <c r="A6" s="298" t="s">
        <v>57</v>
      </c>
      <c r="B6" s="299"/>
      <c r="C6" s="299"/>
      <c r="D6" s="299"/>
      <c r="E6" s="299"/>
      <c r="F6" s="299"/>
      <c r="G6" s="299"/>
      <c r="H6" s="299"/>
    </row>
    <row r="7" spans="1:8" ht="15.75" customHeight="1" x14ac:dyDescent="0.25">
      <c r="A7" s="30" t="s">
        <v>56</v>
      </c>
      <c r="B7" s="30" t="s">
        <v>55</v>
      </c>
      <c r="C7" s="28" t="s">
        <v>54</v>
      </c>
      <c r="D7" s="27" t="s">
        <v>53</v>
      </c>
      <c r="E7" s="26" t="s">
        <v>52</v>
      </c>
      <c r="F7" s="25" t="s">
        <v>51</v>
      </c>
      <c r="G7" s="25" t="s">
        <v>50</v>
      </c>
      <c r="H7" s="25" t="s">
        <v>49</v>
      </c>
    </row>
    <row r="8" spans="1:8" ht="15.75" customHeight="1" x14ac:dyDescent="0.25">
      <c r="A8" s="20">
        <v>1</v>
      </c>
      <c r="B8" s="20">
        <v>88</v>
      </c>
      <c r="C8" s="19">
        <f t="shared" ref="C8:C39" si="0">A8/B8</f>
        <v>1.1363636363636364E-2</v>
      </c>
      <c r="D8" s="18">
        <f t="shared" ref="D8:D39" si="1">-C8/1000/2+SQRT(C8/1000*C8/1000/4+C8/1000)</f>
        <v>3.3653222824822871E-3</v>
      </c>
      <c r="E8" s="17">
        <f t="shared" ref="E8:E39" si="2">-LN(1-2*D8)*4000/2/PI()</f>
        <v>4.2993463824683271</v>
      </c>
      <c r="F8" s="17">
        <f t="shared" ref="F8:F39" si="3">-LN(1-2*D8)*8000/2/PI()</f>
        <v>8.5986927649366542</v>
      </c>
      <c r="G8" s="17">
        <f t="shared" ref="G8:G39" si="4">-LN(1-2*D8)*16000/2/PI()</f>
        <v>17.197385529873308</v>
      </c>
      <c r="H8" s="17">
        <f t="shared" ref="H8:H39" si="5">-LN(1-2*D8)*32000/2/PI()</f>
        <v>34.394771059746617</v>
      </c>
    </row>
    <row r="9" spans="1:8" ht="15.75" customHeight="1" x14ac:dyDescent="0.25">
      <c r="A9" s="20">
        <v>2</v>
      </c>
      <c r="B9" s="20">
        <f t="shared" ref="B9:B39" si="6">B8</f>
        <v>88</v>
      </c>
      <c r="C9" s="19">
        <f t="shared" si="0"/>
        <v>2.2727272727272728E-2</v>
      </c>
      <c r="D9" s="18">
        <f t="shared" si="1"/>
        <v>4.7559628533477751E-3</v>
      </c>
      <c r="E9" s="17">
        <f t="shared" si="2"/>
        <v>6.0844635555280915</v>
      </c>
      <c r="F9" s="17">
        <f t="shared" si="3"/>
        <v>12.168927111056183</v>
      </c>
      <c r="G9" s="17">
        <f t="shared" si="4"/>
        <v>24.337854222112366</v>
      </c>
      <c r="H9" s="17">
        <f t="shared" si="5"/>
        <v>48.675708444224732</v>
      </c>
    </row>
    <row r="10" spans="1:8" ht="15.75" customHeight="1" x14ac:dyDescent="0.25">
      <c r="A10" s="20">
        <v>3</v>
      </c>
      <c r="B10" s="20">
        <f t="shared" si="6"/>
        <v>88</v>
      </c>
      <c r="C10" s="19">
        <f t="shared" si="0"/>
        <v>3.4090909090909088E-2</v>
      </c>
      <c r="D10" s="18">
        <f t="shared" si="1"/>
        <v>5.8217215076161411E-3</v>
      </c>
      <c r="E10" s="17">
        <f t="shared" si="2"/>
        <v>7.4559371589833283</v>
      </c>
      <c r="F10" s="17">
        <f t="shared" si="3"/>
        <v>14.911874317966657</v>
      </c>
      <c r="G10" s="17">
        <f t="shared" si="4"/>
        <v>29.823748635933313</v>
      </c>
      <c r="H10" s="17">
        <f t="shared" si="5"/>
        <v>59.647497271866627</v>
      </c>
    </row>
    <row r="11" spans="1:8" ht="15.75" customHeight="1" x14ac:dyDescent="0.25">
      <c r="A11" s="20">
        <v>4</v>
      </c>
      <c r="B11" s="20">
        <f t="shared" si="6"/>
        <v>88</v>
      </c>
      <c r="C11" s="19">
        <f t="shared" si="0"/>
        <v>4.5454545454545456E-2</v>
      </c>
      <c r="D11" s="18">
        <f t="shared" si="1"/>
        <v>6.7193096586066906E-3</v>
      </c>
      <c r="E11" s="17">
        <f t="shared" si="2"/>
        <v>8.6132966843503755</v>
      </c>
      <c r="F11" s="17">
        <f t="shared" si="3"/>
        <v>17.226593368700751</v>
      </c>
      <c r="G11" s="17">
        <f t="shared" si="4"/>
        <v>34.453186737401502</v>
      </c>
      <c r="H11" s="17">
        <f t="shared" si="5"/>
        <v>68.906373474803004</v>
      </c>
    </row>
    <row r="12" spans="1:8" ht="15.75" customHeight="1" x14ac:dyDescent="0.25">
      <c r="A12" s="20">
        <v>6</v>
      </c>
      <c r="B12" s="20">
        <f t="shared" si="6"/>
        <v>88</v>
      </c>
      <c r="C12" s="19">
        <f t="shared" si="0"/>
        <v>6.8181818181818177E-2</v>
      </c>
      <c r="D12" s="18">
        <f t="shared" si="1"/>
        <v>8.223207703161213E-3</v>
      </c>
      <c r="E12" s="17">
        <f t="shared" si="2"/>
        <v>10.557166948824053</v>
      </c>
      <c r="F12" s="17">
        <f t="shared" si="3"/>
        <v>21.114333897648105</v>
      </c>
      <c r="G12" s="17">
        <f t="shared" si="4"/>
        <v>42.228667795296211</v>
      </c>
      <c r="H12" s="17">
        <f t="shared" si="5"/>
        <v>84.457335590592422</v>
      </c>
    </row>
    <row r="13" spans="1:8" ht="15.75" customHeight="1" x14ac:dyDescent="0.25">
      <c r="A13" s="20">
        <v>8</v>
      </c>
      <c r="B13" s="20">
        <f t="shared" si="6"/>
        <v>88</v>
      </c>
      <c r="C13" s="19">
        <f t="shared" si="0"/>
        <v>9.0909090909090912E-2</v>
      </c>
      <c r="D13" s="18">
        <f t="shared" si="1"/>
        <v>9.489279694407278E-3</v>
      </c>
      <c r="E13" s="17">
        <f t="shared" si="2"/>
        <v>12.198248401776363</v>
      </c>
      <c r="F13" s="17">
        <f t="shared" si="3"/>
        <v>24.396496803552726</v>
      </c>
      <c r="G13" s="17">
        <f t="shared" si="4"/>
        <v>48.792993607105451</v>
      </c>
      <c r="H13" s="17">
        <f t="shared" si="5"/>
        <v>97.585987214210903</v>
      </c>
    </row>
    <row r="14" spans="1:8" ht="15.75" customHeight="1" x14ac:dyDescent="0.25">
      <c r="A14" s="20">
        <v>10</v>
      </c>
      <c r="B14" s="20">
        <f t="shared" si="6"/>
        <v>88</v>
      </c>
      <c r="C14" s="19">
        <f t="shared" si="0"/>
        <v>0.11363636363636363</v>
      </c>
      <c r="D14" s="18">
        <f t="shared" si="1"/>
        <v>1.0603369055850242E-2</v>
      </c>
      <c r="E14" s="17">
        <f t="shared" si="2"/>
        <v>13.645837544508129</v>
      </c>
      <c r="F14" s="17">
        <f t="shared" si="3"/>
        <v>27.291675089016259</v>
      </c>
      <c r="G14" s="17">
        <f t="shared" si="4"/>
        <v>54.583350178032518</v>
      </c>
      <c r="H14" s="17">
        <f t="shared" si="5"/>
        <v>109.16670035606504</v>
      </c>
    </row>
    <row r="15" spans="1:8" ht="15.75" customHeight="1" x14ac:dyDescent="0.25">
      <c r="A15" s="20">
        <v>12</v>
      </c>
      <c r="B15" s="20">
        <f t="shared" si="6"/>
        <v>88</v>
      </c>
      <c r="C15" s="19">
        <f t="shared" si="0"/>
        <v>0.13636363636363635</v>
      </c>
      <c r="D15" s="18">
        <f t="shared" si="1"/>
        <v>1.1609501390570117E-2</v>
      </c>
      <c r="E15" s="17">
        <f t="shared" si="2"/>
        <v>14.955987667387655</v>
      </c>
      <c r="F15" s="17">
        <f t="shared" si="3"/>
        <v>29.91197533477531</v>
      </c>
      <c r="G15" s="17">
        <f t="shared" si="4"/>
        <v>59.823950669550619</v>
      </c>
      <c r="H15" s="17">
        <f t="shared" si="5"/>
        <v>119.64790133910124</v>
      </c>
    </row>
    <row r="16" spans="1:8" ht="15.75" customHeight="1" x14ac:dyDescent="0.25">
      <c r="A16" s="20">
        <v>14</v>
      </c>
      <c r="B16" s="20">
        <f t="shared" si="6"/>
        <v>88</v>
      </c>
      <c r="C16" s="19">
        <f t="shared" si="0"/>
        <v>0.15909090909090909</v>
      </c>
      <c r="D16" s="18">
        <f t="shared" si="1"/>
        <v>1.2533829849878336E-2</v>
      </c>
      <c r="E16" s="17">
        <f t="shared" si="2"/>
        <v>16.161996640174145</v>
      </c>
      <c r="F16" s="17">
        <f t="shared" si="3"/>
        <v>32.32399328034829</v>
      </c>
      <c r="G16" s="17">
        <f t="shared" si="4"/>
        <v>64.64798656069658</v>
      </c>
      <c r="H16" s="17">
        <f t="shared" si="5"/>
        <v>129.29597312139316</v>
      </c>
    </row>
    <row r="17" spans="1:8" ht="15.75" customHeight="1" x14ac:dyDescent="0.25">
      <c r="A17" s="20">
        <v>16</v>
      </c>
      <c r="B17" s="20">
        <f t="shared" si="6"/>
        <v>88</v>
      </c>
      <c r="C17" s="19">
        <f t="shared" si="0"/>
        <v>0.18181818181818182</v>
      </c>
      <c r="D17" s="18">
        <f t="shared" si="1"/>
        <v>1.339339460935633E-2</v>
      </c>
      <c r="E17" s="17">
        <f t="shared" si="2"/>
        <v>17.285559637303912</v>
      </c>
      <c r="F17" s="17">
        <f t="shared" si="3"/>
        <v>34.571119274607824</v>
      </c>
      <c r="G17" s="17">
        <f t="shared" si="4"/>
        <v>69.142238549215648</v>
      </c>
      <c r="H17" s="17">
        <f t="shared" si="5"/>
        <v>138.2844770984313</v>
      </c>
    </row>
    <row r="18" spans="1:8" ht="15.75" customHeight="1" x14ac:dyDescent="0.25">
      <c r="A18" s="20">
        <v>20</v>
      </c>
      <c r="B18" s="20">
        <f t="shared" si="6"/>
        <v>88</v>
      </c>
      <c r="C18" s="19">
        <f t="shared" si="0"/>
        <v>0.22727272727272727</v>
      </c>
      <c r="D18" s="18">
        <f t="shared" si="1"/>
        <v>1.4962359142328333E-2</v>
      </c>
      <c r="E18" s="17">
        <f t="shared" si="2"/>
        <v>19.341527581990071</v>
      </c>
      <c r="F18" s="17">
        <f t="shared" si="3"/>
        <v>38.683055163980143</v>
      </c>
      <c r="G18" s="17">
        <f t="shared" si="4"/>
        <v>77.366110327960286</v>
      </c>
      <c r="H18" s="17">
        <f t="shared" si="5"/>
        <v>154.73222065592057</v>
      </c>
    </row>
    <row r="19" spans="1:8" ht="15.75" customHeight="1" x14ac:dyDescent="0.25">
      <c r="A19" s="20">
        <v>24</v>
      </c>
      <c r="B19" s="20">
        <f t="shared" si="6"/>
        <v>88</v>
      </c>
      <c r="C19" s="19">
        <f t="shared" si="0"/>
        <v>0.27272727272727271</v>
      </c>
      <c r="D19" s="18">
        <f t="shared" si="1"/>
        <v>1.6378655823770072E-2</v>
      </c>
      <c r="E19" s="17">
        <f t="shared" si="2"/>
        <v>21.203159234378983</v>
      </c>
      <c r="F19" s="17">
        <f t="shared" si="3"/>
        <v>42.406318468757966</v>
      </c>
      <c r="G19" s="17">
        <f t="shared" si="4"/>
        <v>84.812636937515933</v>
      </c>
      <c r="H19" s="17">
        <f t="shared" si="5"/>
        <v>169.62527387503187</v>
      </c>
    </row>
    <row r="20" spans="1:8" ht="15.75" customHeight="1" x14ac:dyDescent="0.25">
      <c r="A20" s="20">
        <v>28</v>
      </c>
      <c r="B20" s="20">
        <f t="shared" si="6"/>
        <v>88</v>
      </c>
      <c r="C20" s="19">
        <f t="shared" si="0"/>
        <v>0.31818181818181818</v>
      </c>
      <c r="D20" s="18">
        <f t="shared" si="1"/>
        <v>1.7679270229174385E-2</v>
      </c>
      <c r="E20" s="17">
        <f t="shared" si="2"/>
        <v>22.917542258831897</v>
      </c>
      <c r="F20" s="17">
        <f t="shared" si="3"/>
        <v>45.835084517663795</v>
      </c>
      <c r="G20" s="17">
        <f t="shared" si="4"/>
        <v>91.670169035327589</v>
      </c>
      <c r="H20" s="17">
        <f t="shared" si="5"/>
        <v>183.34033807065518</v>
      </c>
    </row>
    <row r="21" spans="1:8" ht="15.75" customHeight="1" x14ac:dyDescent="0.25">
      <c r="A21" s="20">
        <v>32</v>
      </c>
      <c r="B21" s="20">
        <f t="shared" si="6"/>
        <v>88</v>
      </c>
      <c r="C21" s="19">
        <f t="shared" si="0"/>
        <v>0.36363636363636365</v>
      </c>
      <c r="D21" s="18">
        <f t="shared" si="1"/>
        <v>1.8888300367566963E-2</v>
      </c>
      <c r="E21" s="17">
        <f t="shared" si="2"/>
        <v>24.515356224901691</v>
      </c>
      <c r="F21" s="17">
        <f t="shared" si="3"/>
        <v>49.030712449803382</v>
      </c>
      <c r="G21" s="17">
        <f t="shared" si="4"/>
        <v>98.061424899606763</v>
      </c>
      <c r="H21" s="17">
        <f t="shared" si="5"/>
        <v>196.12284979921353</v>
      </c>
    </row>
    <row r="22" spans="1:8" ht="15.75" customHeight="1" x14ac:dyDescent="0.25">
      <c r="A22" s="20">
        <v>40</v>
      </c>
      <c r="B22" s="20">
        <f t="shared" si="6"/>
        <v>88</v>
      </c>
      <c r="C22" s="19">
        <f t="shared" si="0"/>
        <v>0.45454545454545453</v>
      </c>
      <c r="D22" s="18">
        <f t="shared" si="1"/>
        <v>2.1094010241582983E-2</v>
      </c>
      <c r="E22" s="17">
        <f t="shared" si="2"/>
        <v>27.440721047396064</v>
      </c>
      <c r="F22" s="17">
        <f t="shared" si="3"/>
        <v>54.881442094792128</v>
      </c>
      <c r="G22" s="17">
        <f t="shared" si="4"/>
        <v>109.76288418958426</v>
      </c>
      <c r="H22" s="17">
        <f t="shared" si="5"/>
        <v>219.52576837916851</v>
      </c>
    </row>
    <row r="23" spans="1:8" ht="15.75" customHeight="1" x14ac:dyDescent="0.25">
      <c r="A23" s="20">
        <v>48</v>
      </c>
      <c r="B23" s="20">
        <f t="shared" si="6"/>
        <v>88</v>
      </c>
      <c r="C23" s="19">
        <f t="shared" si="0"/>
        <v>0.54545454545454541</v>
      </c>
      <c r="D23" s="18">
        <f t="shared" si="1"/>
        <v>2.3083833382040259E-2</v>
      </c>
      <c r="E23" s="17">
        <f t="shared" si="2"/>
        <v>30.091345070434599</v>
      </c>
      <c r="F23" s="17">
        <f t="shared" si="3"/>
        <v>60.182690140869198</v>
      </c>
      <c r="G23" s="17">
        <f t="shared" si="4"/>
        <v>120.3653802817384</v>
      </c>
      <c r="H23" s="17">
        <f t="shared" si="5"/>
        <v>240.73076056347679</v>
      </c>
    </row>
    <row r="24" spans="1:8" ht="15.75" customHeight="1" x14ac:dyDescent="0.25">
      <c r="A24" s="20">
        <v>55</v>
      </c>
      <c r="B24" s="20">
        <f t="shared" si="6"/>
        <v>88</v>
      </c>
      <c r="C24" s="19">
        <f t="shared" si="0"/>
        <v>0.625</v>
      </c>
      <c r="D24" s="18">
        <f t="shared" si="1"/>
        <v>2.4689453048712014E-2</v>
      </c>
      <c r="E24" s="17">
        <f t="shared" si="2"/>
        <v>32.23825017376528</v>
      </c>
      <c r="F24" s="17">
        <f t="shared" si="3"/>
        <v>64.47650034753056</v>
      </c>
      <c r="G24" s="17">
        <f t="shared" si="4"/>
        <v>128.95300069506112</v>
      </c>
      <c r="H24" s="17">
        <f t="shared" si="5"/>
        <v>257.90600139012224</v>
      </c>
    </row>
    <row r="25" spans="1:8" ht="15.75" customHeight="1" x14ac:dyDescent="0.25">
      <c r="A25" s="20">
        <v>64</v>
      </c>
      <c r="B25" s="20">
        <f t="shared" si="6"/>
        <v>88</v>
      </c>
      <c r="C25" s="19">
        <f t="shared" si="0"/>
        <v>0.72727272727272729</v>
      </c>
      <c r="D25" s="18">
        <f t="shared" si="1"/>
        <v>2.6606809659328958E-2</v>
      </c>
      <c r="E25" s="17">
        <f t="shared" si="2"/>
        <v>34.811506171242975</v>
      </c>
      <c r="F25" s="17">
        <f t="shared" si="3"/>
        <v>69.62301234248595</v>
      </c>
      <c r="G25" s="17">
        <f t="shared" si="4"/>
        <v>139.2460246849719</v>
      </c>
      <c r="H25" s="17">
        <f t="shared" si="5"/>
        <v>278.4920493699438</v>
      </c>
    </row>
    <row r="26" spans="1:8" ht="15.75" customHeight="1" x14ac:dyDescent="0.25">
      <c r="A26" s="20">
        <v>80</v>
      </c>
      <c r="B26" s="20">
        <f t="shared" si="6"/>
        <v>88</v>
      </c>
      <c r="C26" s="19">
        <f t="shared" si="0"/>
        <v>0.90909090909090906</v>
      </c>
      <c r="D26" s="18">
        <f t="shared" si="1"/>
        <v>2.9700015073858155E-2</v>
      </c>
      <c r="E26" s="17">
        <f t="shared" si="2"/>
        <v>38.984902420621772</v>
      </c>
      <c r="F26" s="17">
        <f t="shared" si="3"/>
        <v>77.969804841243544</v>
      </c>
      <c r="G26" s="17">
        <f t="shared" si="4"/>
        <v>155.93960968248709</v>
      </c>
      <c r="H26" s="17">
        <f t="shared" si="5"/>
        <v>311.87921936497418</v>
      </c>
    </row>
    <row r="27" spans="1:8" ht="15.75" customHeight="1" x14ac:dyDescent="0.25">
      <c r="A27" s="20">
        <v>100</v>
      </c>
      <c r="B27" s="20">
        <f t="shared" si="6"/>
        <v>88</v>
      </c>
      <c r="C27" s="19">
        <f t="shared" si="0"/>
        <v>1.1363636363636365</v>
      </c>
      <c r="D27" s="18">
        <f t="shared" si="1"/>
        <v>3.3146599316242725E-2</v>
      </c>
      <c r="E27" s="17">
        <f t="shared" si="2"/>
        <v>43.667537306356451</v>
      </c>
      <c r="F27" s="17">
        <f t="shared" si="3"/>
        <v>87.335074612712901</v>
      </c>
      <c r="G27" s="17">
        <f t="shared" si="4"/>
        <v>174.6701492254258</v>
      </c>
      <c r="H27" s="17">
        <f t="shared" si="5"/>
        <v>349.34029845085161</v>
      </c>
    </row>
    <row r="28" spans="1:8" ht="15.75" customHeight="1" x14ac:dyDescent="0.25">
      <c r="A28" s="20">
        <v>128</v>
      </c>
      <c r="B28" s="20">
        <f t="shared" si="6"/>
        <v>88</v>
      </c>
      <c r="C28" s="19">
        <f t="shared" si="0"/>
        <v>1.4545454545454546</v>
      </c>
      <c r="D28" s="18">
        <f t="shared" si="1"/>
        <v>3.7418164485653396E-2</v>
      </c>
      <c r="E28" s="17">
        <f t="shared" si="2"/>
        <v>49.519224193828258</v>
      </c>
      <c r="F28" s="17">
        <f t="shared" si="3"/>
        <v>99.038448387656516</v>
      </c>
      <c r="G28" s="17">
        <f t="shared" si="4"/>
        <v>198.07689677531303</v>
      </c>
      <c r="H28" s="17">
        <f t="shared" si="5"/>
        <v>396.15379355062606</v>
      </c>
    </row>
    <row r="29" spans="1:8" ht="15.75" customHeight="1" x14ac:dyDescent="0.25">
      <c r="A29" s="20">
        <v>160</v>
      </c>
      <c r="B29" s="20">
        <f t="shared" si="6"/>
        <v>88</v>
      </c>
      <c r="C29" s="19">
        <f t="shared" si="0"/>
        <v>1.8181818181818181</v>
      </c>
      <c r="D29" s="18">
        <f t="shared" si="1"/>
        <v>4.1740742202690549E-2</v>
      </c>
      <c r="E29" s="17">
        <f t="shared" si="2"/>
        <v>55.496061402588019</v>
      </c>
      <c r="F29" s="17">
        <f t="shared" si="3"/>
        <v>110.99212280517604</v>
      </c>
      <c r="G29" s="17">
        <f t="shared" si="4"/>
        <v>221.98424561035208</v>
      </c>
      <c r="H29" s="17">
        <f t="shared" si="5"/>
        <v>443.96849122070415</v>
      </c>
    </row>
    <row r="30" spans="1:8" ht="15.75" customHeight="1" x14ac:dyDescent="0.25">
      <c r="A30" s="20">
        <v>200</v>
      </c>
      <c r="B30" s="20">
        <f t="shared" si="6"/>
        <v>88</v>
      </c>
      <c r="C30" s="19">
        <f t="shared" si="0"/>
        <v>2.2727272727272729</v>
      </c>
      <c r="D30" s="18">
        <f t="shared" si="1"/>
        <v>4.6550307405357476E-2</v>
      </c>
      <c r="E30" s="17">
        <f t="shared" si="2"/>
        <v>62.21288195512313</v>
      </c>
      <c r="F30" s="17">
        <f t="shared" si="3"/>
        <v>124.42576391024626</v>
      </c>
      <c r="G30" s="17">
        <f t="shared" si="4"/>
        <v>248.85152782049252</v>
      </c>
      <c r="H30" s="17">
        <f t="shared" si="5"/>
        <v>497.70305564098504</v>
      </c>
    </row>
    <row r="31" spans="1:8" ht="15.75" customHeight="1" x14ac:dyDescent="0.25">
      <c r="A31" s="20">
        <v>256</v>
      </c>
      <c r="B31" s="20">
        <f t="shared" si="6"/>
        <v>88</v>
      </c>
      <c r="C31" s="19">
        <f t="shared" si="0"/>
        <v>2.9090909090909092</v>
      </c>
      <c r="D31" s="18">
        <f t="shared" si="1"/>
        <v>5.2501053064702284E-2</v>
      </c>
      <c r="E31" s="17">
        <f t="shared" si="2"/>
        <v>70.622723032218573</v>
      </c>
      <c r="F31" s="17">
        <f t="shared" si="3"/>
        <v>141.24544606443715</v>
      </c>
      <c r="G31" s="17">
        <f t="shared" si="4"/>
        <v>282.49089212887429</v>
      </c>
      <c r="H31" s="17">
        <f t="shared" si="5"/>
        <v>564.98178425774859</v>
      </c>
    </row>
    <row r="32" spans="1:8" ht="15.75" customHeight="1" x14ac:dyDescent="0.25">
      <c r="A32" s="20">
        <v>300</v>
      </c>
      <c r="B32" s="20">
        <f t="shared" si="6"/>
        <v>88</v>
      </c>
      <c r="C32" s="19">
        <f t="shared" si="0"/>
        <v>3.4090909090909092</v>
      </c>
      <c r="D32" s="18">
        <f t="shared" si="1"/>
        <v>5.6707751061663536E-2</v>
      </c>
      <c r="E32" s="17">
        <f t="shared" si="2"/>
        <v>76.635550824124977</v>
      </c>
      <c r="F32" s="17">
        <f t="shared" si="3"/>
        <v>153.27110164824995</v>
      </c>
      <c r="G32" s="17">
        <f t="shared" si="4"/>
        <v>306.54220329649991</v>
      </c>
      <c r="H32" s="17">
        <f t="shared" si="5"/>
        <v>613.08440659299981</v>
      </c>
    </row>
    <row r="33" spans="1:8" ht="15.75" customHeight="1" x14ac:dyDescent="0.25">
      <c r="A33" s="20">
        <v>350</v>
      </c>
      <c r="B33" s="20">
        <f t="shared" si="6"/>
        <v>88</v>
      </c>
      <c r="C33" s="19">
        <f t="shared" si="0"/>
        <v>3.9772727272727271</v>
      </c>
      <c r="D33" s="18">
        <f t="shared" si="1"/>
        <v>6.1108331882544074E-2</v>
      </c>
      <c r="E33" s="17">
        <f t="shared" si="2"/>
        <v>82.986879482812967</v>
      </c>
      <c r="F33" s="17">
        <f t="shared" si="3"/>
        <v>165.97375896562593</v>
      </c>
      <c r="G33" s="17">
        <f t="shared" si="4"/>
        <v>331.94751793125187</v>
      </c>
      <c r="H33" s="17">
        <f t="shared" si="5"/>
        <v>663.89503586250373</v>
      </c>
    </row>
    <row r="34" spans="1:8" ht="15.75" customHeight="1" x14ac:dyDescent="0.25">
      <c r="A34" s="24">
        <v>400</v>
      </c>
      <c r="B34" s="24">
        <f t="shared" si="6"/>
        <v>88</v>
      </c>
      <c r="C34" s="23">
        <f t="shared" si="0"/>
        <v>4.5454545454545459</v>
      </c>
      <c r="D34" s="22">
        <f t="shared" si="1"/>
        <v>6.5185554907526505E-2</v>
      </c>
      <c r="E34" s="21">
        <f t="shared" si="2"/>
        <v>88.928601983823256</v>
      </c>
      <c r="F34" s="21">
        <f t="shared" si="3"/>
        <v>177.85720396764651</v>
      </c>
      <c r="G34" s="21">
        <f t="shared" si="4"/>
        <v>355.71440793529302</v>
      </c>
      <c r="H34" s="21">
        <f t="shared" si="5"/>
        <v>711.42881587058605</v>
      </c>
    </row>
    <row r="35" spans="1:8" ht="15.75" customHeight="1" x14ac:dyDescent="0.25">
      <c r="A35" s="20">
        <v>512</v>
      </c>
      <c r="B35" s="20">
        <f t="shared" si="6"/>
        <v>88</v>
      </c>
      <c r="C35" s="19">
        <f t="shared" si="0"/>
        <v>5.8181818181818183</v>
      </c>
      <c r="D35" s="18">
        <f t="shared" si="1"/>
        <v>7.3423370259793036E-2</v>
      </c>
      <c r="E35" s="17">
        <f t="shared" si="2"/>
        <v>101.10545446448107</v>
      </c>
      <c r="F35" s="17">
        <f t="shared" si="3"/>
        <v>202.21090892896214</v>
      </c>
      <c r="G35" s="17">
        <f t="shared" si="4"/>
        <v>404.42181785792428</v>
      </c>
      <c r="H35" s="17">
        <f t="shared" si="5"/>
        <v>808.84363571584856</v>
      </c>
    </row>
    <row r="36" spans="1:8" ht="15.75" customHeight="1" x14ac:dyDescent="0.25">
      <c r="A36" s="20">
        <v>600</v>
      </c>
      <c r="B36" s="20">
        <f t="shared" si="6"/>
        <v>88</v>
      </c>
      <c r="C36" s="19">
        <f t="shared" si="0"/>
        <v>6.8181818181818183</v>
      </c>
      <c r="D36" s="18">
        <f t="shared" si="1"/>
        <v>7.9233535616257775E-2</v>
      </c>
      <c r="E36" s="17">
        <f t="shared" si="2"/>
        <v>109.83609532121264</v>
      </c>
      <c r="F36" s="17">
        <f t="shared" si="3"/>
        <v>219.67219064242528</v>
      </c>
      <c r="G36" s="17">
        <f t="shared" si="4"/>
        <v>439.34438128485056</v>
      </c>
      <c r="H36" s="17">
        <f t="shared" si="5"/>
        <v>878.68876256970111</v>
      </c>
    </row>
    <row r="37" spans="1:8" ht="15.75" customHeight="1" x14ac:dyDescent="0.25">
      <c r="A37" s="20">
        <v>700</v>
      </c>
      <c r="B37" s="20">
        <f t="shared" si="6"/>
        <v>88</v>
      </c>
      <c r="C37" s="19">
        <f t="shared" si="0"/>
        <v>7.9545454545454541</v>
      </c>
      <c r="D37" s="18">
        <f t="shared" si="1"/>
        <v>8.5299623236311045E-2</v>
      </c>
      <c r="E37" s="17">
        <f t="shared" si="2"/>
        <v>119.08088875587225</v>
      </c>
      <c r="F37" s="17">
        <f t="shared" si="3"/>
        <v>238.1617775117445</v>
      </c>
      <c r="G37" s="17">
        <f t="shared" si="4"/>
        <v>476.32355502348901</v>
      </c>
      <c r="H37" s="17">
        <f t="shared" si="5"/>
        <v>952.64711004697801</v>
      </c>
    </row>
    <row r="38" spans="1:8" ht="15.75" customHeight="1" x14ac:dyDescent="0.25">
      <c r="A38" s="20">
        <v>850</v>
      </c>
      <c r="B38" s="20">
        <f t="shared" si="6"/>
        <v>88</v>
      </c>
      <c r="C38" s="19">
        <f t="shared" si="0"/>
        <v>9.6590909090909083</v>
      </c>
      <c r="D38" s="18">
        <f t="shared" si="1"/>
        <v>9.3569719880051583E-2</v>
      </c>
      <c r="E38" s="17">
        <f t="shared" si="2"/>
        <v>131.90487730966353</v>
      </c>
      <c r="F38" s="17">
        <f t="shared" si="3"/>
        <v>263.80975461932707</v>
      </c>
      <c r="G38" s="17">
        <f t="shared" si="4"/>
        <v>527.61950923865413</v>
      </c>
      <c r="H38" s="17">
        <f t="shared" si="5"/>
        <v>1055.2390184773083</v>
      </c>
    </row>
    <row r="39" spans="1:8" ht="15.75" customHeight="1" x14ac:dyDescent="0.25">
      <c r="A39" s="20">
        <v>1024</v>
      </c>
      <c r="B39" s="20">
        <f t="shared" si="6"/>
        <v>88</v>
      </c>
      <c r="C39" s="19">
        <f t="shared" si="0"/>
        <v>11.636363636363637</v>
      </c>
      <c r="D39" s="18">
        <f t="shared" si="1"/>
        <v>0.1022105869243761</v>
      </c>
      <c r="E39" s="17">
        <f t="shared" si="2"/>
        <v>145.58561294149561</v>
      </c>
      <c r="F39" s="17">
        <f t="shared" si="3"/>
        <v>291.17122588299122</v>
      </c>
      <c r="G39" s="17">
        <f t="shared" si="4"/>
        <v>582.34245176598245</v>
      </c>
      <c r="H39" s="17">
        <f t="shared" si="5"/>
        <v>1164.6849035319649</v>
      </c>
    </row>
    <row r="40" spans="1:8" ht="15.75" customHeight="1" x14ac:dyDescent="0.25">
      <c r="A40" s="16"/>
      <c r="B40" s="16"/>
      <c r="C40" s="15"/>
      <c r="D40" s="14"/>
      <c r="E40" s="13"/>
      <c r="F40" s="12"/>
      <c r="G40" s="12"/>
      <c r="H40" s="12"/>
    </row>
    <row r="41" spans="1:8" ht="15.75" customHeight="1" x14ac:dyDescent="0.25">
      <c r="A41" s="16"/>
      <c r="B41" s="16"/>
      <c r="C41" s="15"/>
      <c r="D41" s="14"/>
      <c r="E41" s="13"/>
      <c r="F41" s="12"/>
      <c r="G41" s="12"/>
      <c r="H41" s="12"/>
    </row>
    <row r="42" spans="1:8" ht="15.75" customHeight="1" x14ac:dyDescent="0.25">
      <c r="A42" s="16"/>
      <c r="B42" s="16"/>
      <c r="C42" s="15"/>
      <c r="D42" s="14"/>
      <c r="E42" s="13"/>
      <c r="F42" s="12"/>
      <c r="G42" s="12"/>
      <c r="H42" s="12"/>
    </row>
    <row r="43" spans="1:8" ht="15.75" customHeight="1" x14ac:dyDescent="0.25">
      <c r="A43" s="16"/>
      <c r="B43" s="16"/>
      <c r="C43" s="15"/>
      <c r="D43" s="14"/>
      <c r="E43" s="13"/>
      <c r="F43" s="12"/>
      <c r="G43" s="12"/>
      <c r="H43" s="12"/>
    </row>
    <row r="44" spans="1:8" ht="15.75" customHeight="1" x14ac:dyDescent="0.25">
      <c r="A44" s="16"/>
      <c r="B44" s="16"/>
      <c r="C44" s="15"/>
      <c r="D44" s="14"/>
      <c r="E44" s="13"/>
      <c r="F44" s="12"/>
      <c r="G44" s="12"/>
      <c r="H44" s="12"/>
    </row>
    <row r="45" spans="1:8" ht="15.75" customHeight="1" x14ac:dyDescent="0.25">
      <c r="A45" s="16"/>
      <c r="B45" s="16"/>
      <c r="C45" s="15"/>
      <c r="D45" s="14"/>
      <c r="E45" s="13"/>
      <c r="F45" s="12"/>
      <c r="G45" s="12"/>
      <c r="H45" s="12"/>
    </row>
    <row r="46" spans="1:8" ht="15.75" customHeight="1" x14ac:dyDescent="0.25">
      <c r="A46" s="16"/>
      <c r="B46" s="16"/>
      <c r="C46" s="15"/>
      <c r="D46" s="14"/>
      <c r="E46" s="13"/>
      <c r="F46" s="12"/>
      <c r="G46" s="12"/>
      <c r="H46" s="12"/>
    </row>
    <row r="47" spans="1:8" ht="15.75" customHeight="1" x14ac:dyDescent="0.25">
      <c r="A47" s="16"/>
      <c r="B47" s="16"/>
      <c r="C47" s="15"/>
      <c r="D47" s="14"/>
      <c r="E47" s="13"/>
      <c r="F47" s="12"/>
      <c r="G47" s="12"/>
      <c r="H47" s="12"/>
    </row>
    <row r="48" spans="1:8" ht="15.75" customHeight="1" x14ac:dyDescent="0.25">
      <c r="A48" s="16"/>
      <c r="B48" s="16"/>
      <c r="C48" s="15"/>
      <c r="D48" s="14"/>
      <c r="E48" s="13"/>
      <c r="F48" s="12"/>
      <c r="G48" s="12"/>
      <c r="H48" s="12"/>
    </row>
    <row r="49" spans="1:8" ht="15.75" customHeight="1" x14ac:dyDescent="0.25">
      <c r="A49" s="16"/>
      <c r="B49" s="16"/>
      <c r="C49" s="15"/>
      <c r="D49" s="14"/>
      <c r="E49" s="13"/>
      <c r="F49" s="12"/>
      <c r="G49" s="12"/>
      <c r="H49" s="12"/>
    </row>
    <row r="50" spans="1:8" ht="15.75" customHeight="1" x14ac:dyDescent="0.25">
      <c r="A50" s="16"/>
      <c r="B50" s="16"/>
      <c r="C50" s="15"/>
      <c r="D50" s="14"/>
      <c r="E50" s="13"/>
      <c r="F50" s="12"/>
      <c r="G50" s="12"/>
      <c r="H50" s="12"/>
    </row>
    <row r="51" spans="1:8" ht="15.75" customHeight="1" x14ac:dyDescent="0.25">
      <c r="A51" s="16"/>
      <c r="B51" s="16"/>
      <c r="C51" s="15"/>
      <c r="D51" s="14"/>
      <c r="E51" s="13"/>
      <c r="F51" s="12"/>
      <c r="G51" s="12"/>
      <c r="H51" s="12"/>
    </row>
    <row r="52" spans="1:8" ht="15.75" customHeight="1" x14ac:dyDescent="0.25">
      <c r="A52" s="16"/>
      <c r="B52" s="16"/>
      <c r="C52" s="15"/>
      <c r="D52" s="14"/>
      <c r="E52" s="13"/>
      <c r="F52" s="12"/>
      <c r="G52" s="12"/>
      <c r="H52" s="12"/>
    </row>
    <row r="53" spans="1:8" ht="15.75" customHeight="1" x14ac:dyDescent="0.25">
      <c r="A53" s="16"/>
      <c r="B53" s="16"/>
      <c r="C53" s="15"/>
      <c r="D53" s="14"/>
      <c r="E53" s="13"/>
      <c r="F53" s="12"/>
      <c r="G53" s="12"/>
      <c r="H53" s="12"/>
    </row>
    <row r="54" spans="1:8" ht="15.75" customHeight="1" x14ac:dyDescent="0.25">
      <c r="A54" s="16"/>
      <c r="B54" s="16"/>
      <c r="C54" s="15"/>
      <c r="D54" s="14"/>
      <c r="E54" s="13"/>
      <c r="F54" s="12"/>
      <c r="G54" s="12"/>
      <c r="H54" s="12"/>
    </row>
    <row r="55" spans="1:8" ht="15.75" customHeight="1" x14ac:dyDescent="0.25">
      <c r="A55" s="16"/>
      <c r="B55" s="16"/>
      <c r="C55" s="15"/>
      <c r="D55" s="14"/>
      <c r="E55" s="13"/>
      <c r="F55" s="12"/>
      <c r="G55" s="12"/>
      <c r="H55" s="12"/>
    </row>
    <row r="56" spans="1:8" ht="15.75" customHeight="1" x14ac:dyDescent="0.25">
      <c r="A56" s="16"/>
      <c r="B56" s="16"/>
      <c r="C56" s="15"/>
      <c r="D56" s="14"/>
      <c r="E56" s="13"/>
      <c r="F56" s="12"/>
      <c r="G56" s="12"/>
      <c r="H56" s="12"/>
    </row>
    <row r="57" spans="1:8" ht="15.75" customHeight="1" x14ac:dyDescent="0.25">
      <c r="A57" s="16"/>
      <c r="B57" s="16"/>
      <c r="C57" s="15"/>
      <c r="D57" s="14"/>
      <c r="E57" s="13"/>
      <c r="F57" s="12"/>
      <c r="G57" s="12"/>
      <c r="H57" s="12"/>
    </row>
    <row r="58" spans="1:8" ht="15.75" customHeight="1" x14ac:dyDescent="0.25">
      <c r="A58" s="16"/>
      <c r="B58" s="16"/>
      <c r="C58" s="15"/>
      <c r="D58" s="14"/>
      <c r="E58" s="13"/>
      <c r="F58" s="12"/>
      <c r="G58" s="12"/>
      <c r="H58" s="12"/>
    </row>
    <row r="59" spans="1:8" ht="15.75" customHeight="1" x14ac:dyDescent="0.25">
      <c r="A59" s="16"/>
      <c r="B59" s="16"/>
      <c r="C59" s="15"/>
      <c r="D59" s="14"/>
      <c r="E59" s="13"/>
      <c r="F59" s="12"/>
      <c r="G59" s="12"/>
      <c r="H59" s="12"/>
    </row>
    <row r="60" spans="1:8" ht="15.75" customHeight="1" x14ac:dyDescent="0.25">
      <c r="A60" s="16"/>
      <c r="B60" s="16"/>
      <c r="C60" s="15"/>
      <c r="D60" s="14"/>
      <c r="E60" s="13"/>
      <c r="F60" s="12"/>
      <c r="G60" s="12"/>
      <c r="H60" s="12"/>
    </row>
    <row r="61" spans="1:8" ht="15.75" customHeight="1" x14ac:dyDescent="0.25">
      <c r="A61" s="16"/>
      <c r="B61" s="16"/>
      <c r="C61" s="15"/>
      <c r="D61" s="14"/>
      <c r="E61" s="13"/>
      <c r="F61" s="12"/>
      <c r="G61" s="12"/>
      <c r="H61" s="12"/>
    </row>
    <row r="62" spans="1:8" ht="15.75" customHeight="1" x14ac:dyDescent="0.25">
      <c r="A62" s="16"/>
      <c r="B62" s="16"/>
      <c r="C62" s="15"/>
      <c r="D62" s="14"/>
      <c r="E62" s="13"/>
      <c r="F62" s="12"/>
      <c r="G62" s="12"/>
      <c r="H62" s="12"/>
    </row>
    <row r="63" spans="1:8" ht="15.75" customHeight="1" x14ac:dyDescent="0.25">
      <c r="A63" s="16"/>
      <c r="B63" s="16"/>
      <c r="C63" s="15"/>
      <c r="D63" s="14"/>
      <c r="E63" s="13"/>
      <c r="F63" s="12"/>
      <c r="G63" s="12"/>
      <c r="H63" s="12"/>
    </row>
    <row r="64" spans="1:8" ht="15.75" customHeight="1" x14ac:dyDescent="0.25">
      <c r="A64" s="16"/>
      <c r="B64" s="16"/>
      <c r="C64" s="15"/>
      <c r="D64" s="14"/>
      <c r="E64" s="13"/>
      <c r="F64" s="12"/>
      <c r="G64" s="12"/>
      <c r="H64" s="12"/>
    </row>
    <row r="65" spans="1:8" ht="15.75" customHeight="1" x14ac:dyDescent="0.25">
      <c r="A65" s="16"/>
      <c r="B65" s="16"/>
      <c r="C65" s="15"/>
      <c r="D65" s="14"/>
      <c r="E65" s="13"/>
      <c r="F65" s="12"/>
      <c r="G65" s="12"/>
      <c r="H65" s="12"/>
    </row>
    <row r="66" spans="1:8" ht="15.75" customHeight="1" x14ac:dyDescent="0.25">
      <c r="A66" s="16"/>
      <c r="B66" s="16"/>
      <c r="C66" s="15"/>
      <c r="D66" s="14"/>
      <c r="E66" s="13"/>
      <c r="F66" s="12"/>
      <c r="G66" s="12"/>
      <c r="H66" s="12"/>
    </row>
    <row r="67" spans="1:8" ht="15.75" customHeight="1" x14ac:dyDescent="0.25">
      <c r="A67" s="16"/>
      <c r="B67" s="16"/>
      <c r="C67" s="15"/>
      <c r="D67" s="14"/>
      <c r="E67" s="13"/>
      <c r="F67" s="12"/>
      <c r="G67" s="12"/>
      <c r="H67" s="12"/>
    </row>
    <row r="68" spans="1:8" ht="15.75" customHeight="1" x14ac:dyDescent="0.25">
      <c r="A68" s="16"/>
      <c r="B68" s="16"/>
      <c r="C68" s="15"/>
      <c r="D68" s="14"/>
      <c r="E68" s="13"/>
      <c r="F68" s="12"/>
      <c r="G68" s="12"/>
      <c r="H68" s="12"/>
    </row>
    <row r="69" spans="1:8" ht="15.75" customHeight="1" x14ac:dyDescent="0.25">
      <c r="A69" s="16"/>
      <c r="B69" s="16"/>
      <c r="C69" s="15"/>
      <c r="D69" s="14"/>
      <c r="E69" s="13"/>
      <c r="F69" s="12"/>
      <c r="G69" s="12"/>
      <c r="H69" s="12"/>
    </row>
    <row r="70" spans="1:8" ht="15.75" customHeight="1" x14ac:dyDescent="0.25">
      <c r="A70" s="16"/>
      <c r="B70" s="16"/>
      <c r="C70" s="15"/>
      <c r="D70" s="14"/>
      <c r="E70" s="13"/>
      <c r="F70" s="12"/>
      <c r="G70" s="12"/>
      <c r="H70" s="12"/>
    </row>
    <row r="71" spans="1:8" ht="15.75" customHeight="1" x14ac:dyDescent="0.25">
      <c r="A71" s="16"/>
      <c r="B71" s="16"/>
      <c r="C71" s="15"/>
      <c r="D71" s="14"/>
      <c r="E71" s="13"/>
      <c r="F71" s="12"/>
      <c r="G71" s="12"/>
      <c r="H71" s="12"/>
    </row>
    <row r="72" spans="1:8" ht="15.75" customHeight="1" x14ac:dyDescent="0.25">
      <c r="A72" s="16"/>
      <c r="B72" s="16"/>
      <c r="C72" s="15"/>
      <c r="D72" s="14"/>
      <c r="E72" s="13"/>
      <c r="F72" s="12"/>
      <c r="G72" s="12"/>
      <c r="H72" s="12"/>
    </row>
    <row r="73" spans="1:8" ht="15.75" customHeight="1" x14ac:dyDescent="0.25">
      <c r="A73" s="16"/>
      <c r="B73" s="16"/>
      <c r="C73" s="15"/>
      <c r="D73" s="14"/>
      <c r="E73" s="13"/>
      <c r="F73" s="12"/>
      <c r="G73" s="12"/>
      <c r="H73" s="12"/>
    </row>
    <row r="74" spans="1:8" ht="15.75" customHeight="1" x14ac:dyDescent="0.25">
      <c r="A74" s="16"/>
      <c r="B74" s="16"/>
      <c r="C74" s="15"/>
      <c r="D74" s="14"/>
      <c r="E74" s="13"/>
      <c r="F74" s="12"/>
      <c r="G74" s="12"/>
      <c r="H74" s="12"/>
    </row>
    <row r="75" spans="1:8" ht="15.75" customHeight="1" x14ac:dyDescent="0.25">
      <c r="A75" s="16"/>
      <c r="B75" s="16"/>
      <c r="C75" s="15"/>
      <c r="D75" s="14"/>
      <c r="E75" s="13"/>
      <c r="F75" s="12"/>
      <c r="G75" s="12"/>
      <c r="H75" s="12"/>
    </row>
    <row r="76" spans="1:8" ht="15.75" customHeight="1" x14ac:dyDescent="0.25">
      <c r="A76" s="16"/>
      <c r="B76" s="16"/>
      <c r="C76" s="15"/>
      <c r="D76" s="14"/>
      <c r="E76" s="13"/>
      <c r="F76" s="12"/>
      <c r="G76" s="12"/>
      <c r="H76" s="12"/>
    </row>
    <row r="77" spans="1:8" ht="15.75" customHeight="1" x14ac:dyDescent="0.25">
      <c r="A77" s="16"/>
      <c r="B77" s="16"/>
      <c r="C77" s="15"/>
      <c r="D77" s="14"/>
      <c r="E77" s="13"/>
      <c r="F77" s="12"/>
      <c r="G77" s="12"/>
      <c r="H77" s="12"/>
    </row>
    <row r="78" spans="1:8" ht="15.75" customHeight="1" x14ac:dyDescent="0.25">
      <c r="A78" s="16"/>
      <c r="B78" s="16"/>
      <c r="C78" s="15"/>
      <c r="D78" s="14"/>
      <c r="E78" s="13"/>
      <c r="F78" s="12"/>
      <c r="G78" s="12"/>
      <c r="H78" s="12"/>
    </row>
    <row r="79" spans="1:8" ht="15.75" customHeight="1" x14ac:dyDescent="0.25">
      <c r="A79" s="16"/>
      <c r="B79" s="16"/>
      <c r="C79" s="15"/>
      <c r="D79" s="14"/>
      <c r="E79" s="13"/>
      <c r="F79" s="12"/>
      <c r="G79" s="12"/>
      <c r="H79" s="12"/>
    </row>
    <row r="80" spans="1:8" ht="15.75" customHeight="1" x14ac:dyDescent="0.25">
      <c r="A80" s="16"/>
      <c r="B80" s="16"/>
      <c r="C80" s="15"/>
      <c r="D80" s="14"/>
      <c r="E80" s="13"/>
      <c r="F80" s="12"/>
      <c r="G80" s="12"/>
      <c r="H80" s="12"/>
    </row>
    <row r="81" spans="1:8" ht="15.75" customHeight="1" x14ac:dyDescent="0.25">
      <c r="A81" s="16"/>
      <c r="B81" s="16"/>
      <c r="C81" s="15"/>
      <c r="D81" s="14"/>
      <c r="E81" s="13"/>
      <c r="F81" s="12"/>
      <c r="G81" s="12"/>
      <c r="H81" s="12"/>
    </row>
    <row r="82" spans="1:8" ht="15.75" customHeight="1" x14ac:dyDescent="0.25">
      <c r="A82" s="16"/>
      <c r="B82" s="16"/>
      <c r="C82" s="15"/>
      <c r="D82" s="14"/>
      <c r="E82" s="13"/>
      <c r="F82" s="12"/>
      <c r="G82" s="12"/>
      <c r="H82" s="12"/>
    </row>
    <row r="83" spans="1:8" ht="15.75" customHeight="1" x14ac:dyDescent="0.25">
      <c r="A83" s="16"/>
      <c r="B83" s="16"/>
      <c r="C83" s="15"/>
      <c r="D83" s="14"/>
      <c r="E83" s="13"/>
      <c r="F83" s="12"/>
      <c r="G83" s="12"/>
      <c r="H83" s="12"/>
    </row>
    <row r="84" spans="1:8" ht="15.75" customHeight="1" x14ac:dyDescent="0.25">
      <c r="A84" s="16"/>
      <c r="B84" s="16"/>
      <c r="C84" s="15"/>
      <c r="D84" s="14"/>
      <c r="E84" s="13"/>
      <c r="F84" s="12"/>
      <c r="G84" s="12"/>
      <c r="H84" s="12"/>
    </row>
    <row r="85" spans="1:8" ht="15.75" customHeight="1" x14ac:dyDescent="0.25">
      <c r="A85" s="16"/>
      <c r="B85" s="16"/>
      <c r="C85" s="15"/>
      <c r="D85" s="14"/>
      <c r="E85" s="13"/>
      <c r="F85" s="12"/>
      <c r="G85" s="12"/>
      <c r="H85" s="12"/>
    </row>
    <row r="86" spans="1:8" ht="15.75" customHeight="1" x14ac:dyDescent="0.25"/>
    <row r="87" spans="1:8" ht="15.75" customHeight="1" x14ac:dyDescent="0.25"/>
    <row r="88" spans="1:8" ht="15.75" customHeight="1" x14ac:dyDescent="0.25"/>
    <row r="89" spans="1:8" ht="15.75" customHeight="1" x14ac:dyDescent="0.25"/>
    <row r="90" spans="1:8" ht="15.75" customHeight="1" x14ac:dyDescent="0.25"/>
    <row r="91" spans="1:8" ht="15.75" customHeight="1" x14ac:dyDescent="0.25"/>
    <row r="92" spans="1:8" ht="15.75" customHeight="1" x14ac:dyDescent="0.25"/>
    <row r="93" spans="1:8" ht="15.75" customHeight="1" x14ac:dyDescent="0.25"/>
    <row r="94" spans="1:8" ht="15.75" customHeight="1" x14ac:dyDescent="0.25"/>
    <row r="95" spans="1:8" ht="15.75" customHeight="1" x14ac:dyDescent="0.25"/>
    <row r="96" spans="1:8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</sheetData>
  <mergeCells count="2">
    <mergeCell ref="A6:H6"/>
    <mergeCell ref="A1:H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B3:H38"/>
  <sheetViews>
    <sheetView zoomScale="85" zoomScaleNormal="85" workbookViewId="0">
      <selection activeCell="B39" sqref="B39"/>
    </sheetView>
  </sheetViews>
  <sheetFormatPr defaultColWidth="12.5703125" defaultRowHeight="15.75" x14ac:dyDescent="0.25"/>
  <cols>
    <col min="1" max="2" width="12.5703125" style="42"/>
    <col min="3" max="3" width="13" style="42" bestFit="1" customWidth="1"/>
    <col min="4" max="4" width="15.42578125" style="42" bestFit="1" customWidth="1"/>
    <col min="5" max="5" width="14.42578125" style="42" customWidth="1"/>
    <col min="6" max="6" width="16.140625" style="42" customWidth="1"/>
    <col min="7" max="7" width="15.28515625" style="42" customWidth="1"/>
    <col min="8" max="16384" width="12.5703125" style="42"/>
  </cols>
  <sheetData>
    <row r="3" spans="2:8" x14ac:dyDescent="0.25">
      <c r="B3" s="45" t="s">
        <v>155</v>
      </c>
      <c r="C3" s="46">
        <v>0</v>
      </c>
      <c r="E3" s="42" t="s">
        <v>154</v>
      </c>
      <c r="F3" s="42">
        <f>1/(1-C3)</f>
        <v>1</v>
      </c>
    </row>
    <row r="4" spans="2:8" x14ac:dyDescent="0.25">
      <c r="B4" s="45" t="s">
        <v>153</v>
      </c>
      <c r="C4" s="45">
        <v>0</v>
      </c>
      <c r="E4" s="42" t="s">
        <v>152</v>
      </c>
      <c r="F4" s="42">
        <f>C5-C4</f>
        <v>510</v>
      </c>
    </row>
    <row r="5" spans="2:8" x14ac:dyDescent="0.25">
      <c r="B5" s="45" t="s">
        <v>151</v>
      </c>
      <c r="C5" s="45">
        <f>'BF Filter Latency'!G30</f>
        <v>510</v>
      </c>
      <c r="E5" s="42" t="s">
        <v>150</v>
      </c>
      <c r="F5" s="42">
        <f>($C$3-($C$3^3)/3)*1.5</f>
        <v>0</v>
      </c>
    </row>
    <row r="6" spans="2:8" x14ac:dyDescent="0.25">
      <c r="E6" s="42" t="s">
        <v>149</v>
      </c>
      <c r="F6" s="42">
        <f>1/(1-F5)</f>
        <v>1</v>
      </c>
    </row>
    <row r="8" spans="2:8" x14ac:dyDescent="0.25">
      <c r="B8" s="42" t="s">
        <v>148</v>
      </c>
      <c r="C8" s="42" t="s">
        <v>147</v>
      </c>
      <c r="D8" s="42" t="s">
        <v>146</v>
      </c>
      <c r="E8" s="42" t="s">
        <v>145</v>
      </c>
      <c r="F8" s="42" t="s">
        <v>144</v>
      </c>
      <c r="G8" s="42" t="s">
        <v>143</v>
      </c>
      <c r="H8" s="42" t="s">
        <v>142</v>
      </c>
    </row>
    <row r="9" spans="2:8" x14ac:dyDescent="0.25">
      <c r="B9" s="44">
        <v>0</v>
      </c>
      <c r="C9" s="44">
        <f t="shared" ref="C9:C29" si="0">(B9-(B9^3)/3)*1.5</f>
        <v>0</v>
      </c>
      <c r="D9" s="44">
        <f t="shared" ref="D9:D29" si="1">$C$4+C9*$F$4</f>
        <v>0</v>
      </c>
      <c r="E9" s="44">
        <f t="shared" ref="E9:E29" si="2">IF(B9&lt;$C$3, $C$4, $C$4+(B9-$C$3)*$F$4*$F$3)</f>
        <v>0</v>
      </c>
      <c r="F9" s="44">
        <f t="shared" ref="F9:F29" si="3">C9*$C$5</f>
        <v>0</v>
      </c>
      <c r="G9" s="44">
        <f t="shared" ref="G9:G29" si="4">(C9-$F$5)*$F$6</f>
        <v>0</v>
      </c>
      <c r="H9" s="43">
        <f t="shared" ref="H9:H29" si="5">IF(B9&lt;$C$3, $C$4, $C$4+G9*$F$4)</f>
        <v>0</v>
      </c>
    </row>
    <row r="10" spans="2:8" x14ac:dyDescent="0.25">
      <c r="B10" s="44">
        <f t="shared" ref="B10:B29" si="6">B9+0.05</f>
        <v>0.05</v>
      </c>
      <c r="C10" s="44">
        <f t="shared" si="0"/>
        <v>7.4937500000000004E-2</v>
      </c>
      <c r="D10" s="44">
        <f t="shared" si="1"/>
        <v>38.218125000000001</v>
      </c>
      <c r="E10" s="44">
        <f t="shared" si="2"/>
        <v>25.5</v>
      </c>
      <c r="F10" s="44">
        <f t="shared" si="3"/>
        <v>38.218125000000001</v>
      </c>
      <c r="G10" s="44">
        <f t="shared" si="4"/>
        <v>7.4937500000000004E-2</v>
      </c>
      <c r="H10" s="43">
        <f t="shared" si="5"/>
        <v>38.218125000000001</v>
      </c>
    </row>
    <row r="11" spans="2:8" x14ac:dyDescent="0.25">
      <c r="B11" s="44">
        <f t="shared" si="6"/>
        <v>0.1</v>
      </c>
      <c r="C11" s="44">
        <f t="shared" si="0"/>
        <v>0.14949999999999999</v>
      </c>
      <c r="D11" s="44">
        <f t="shared" si="1"/>
        <v>76.24499999999999</v>
      </c>
      <c r="E11" s="44">
        <f t="shared" si="2"/>
        <v>51</v>
      </c>
      <c r="F11" s="44">
        <f t="shared" si="3"/>
        <v>76.24499999999999</v>
      </c>
      <c r="G11" s="44">
        <f t="shared" si="4"/>
        <v>0.14949999999999999</v>
      </c>
      <c r="H11" s="43">
        <f t="shared" si="5"/>
        <v>76.24499999999999</v>
      </c>
    </row>
    <row r="12" spans="2:8" x14ac:dyDescent="0.25">
      <c r="B12" s="44">
        <f t="shared" si="6"/>
        <v>0.15000000000000002</v>
      </c>
      <c r="C12" s="44">
        <f t="shared" si="0"/>
        <v>0.22331250000000005</v>
      </c>
      <c r="D12" s="44">
        <f t="shared" si="1"/>
        <v>113.88937500000003</v>
      </c>
      <c r="E12" s="44">
        <f t="shared" si="2"/>
        <v>76.500000000000014</v>
      </c>
      <c r="F12" s="44">
        <f t="shared" si="3"/>
        <v>113.88937500000003</v>
      </c>
      <c r="G12" s="44">
        <f t="shared" si="4"/>
        <v>0.22331250000000005</v>
      </c>
      <c r="H12" s="43">
        <f t="shared" si="5"/>
        <v>113.88937500000003</v>
      </c>
    </row>
    <row r="13" spans="2:8" x14ac:dyDescent="0.25">
      <c r="B13" s="44">
        <f t="shared" si="6"/>
        <v>0.2</v>
      </c>
      <c r="C13" s="44">
        <f t="shared" si="0"/>
        <v>0.29599999999999999</v>
      </c>
      <c r="D13" s="44">
        <f t="shared" si="1"/>
        <v>150.95999999999998</v>
      </c>
      <c r="E13" s="44">
        <f t="shared" si="2"/>
        <v>102</v>
      </c>
      <c r="F13" s="44">
        <f t="shared" si="3"/>
        <v>150.95999999999998</v>
      </c>
      <c r="G13" s="44">
        <f t="shared" si="4"/>
        <v>0.29599999999999999</v>
      </c>
      <c r="H13" s="43">
        <f t="shared" si="5"/>
        <v>150.95999999999998</v>
      </c>
    </row>
    <row r="14" spans="2:8" x14ac:dyDescent="0.25">
      <c r="B14" s="44">
        <f t="shared" si="6"/>
        <v>0.25</v>
      </c>
      <c r="C14" s="44">
        <f t="shared" si="0"/>
        <v>0.3671875</v>
      </c>
      <c r="D14" s="44">
        <f t="shared" si="1"/>
        <v>187.265625</v>
      </c>
      <c r="E14" s="44">
        <f t="shared" si="2"/>
        <v>127.5</v>
      </c>
      <c r="F14" s="44">
        <f t="shared" si="3"/>
        <v>187.265625</v>
      </c>
      <c r="G14" s="44">
        <f t="shared" si="4"/>
        <v>0.3671875</v>
      </c>
      <c r="H14" s="43">
        <f t="shared" si="5"/>
        <v>187.265625</v>
      </c>
    </row>
    <row r="15" spans="2:8" x14ac:dyDescent="0.25">
      <c r="B15" s="44">
        <f t="shared" si="6"/>
        <v>0.3</v>
      </c>
      <c r="C15" s="44">
        <f t="shared" si="0"/>
        <v>0.4365</v>
      </c>
      <c r="D15" s="44">
        <f t="shared" si="1"/>
        <v>222.61500000000001</v>
      </c>
      <c r="E15" s="44">
        <f t="shared" si="2"/>
        <v>153</v>
      </c>
      <c r="F15" s="44">
        <f t="shared" si="3"/>
        <v>222.61500000000001</v>
      </c>
      <c r="G15" s="44">
        <f t="shared" si="4"/>
        <v>0.4365</v>
      </c>
      <c r="H15" s="43">
        <f t="shared" si="5"/>
        <v>222.61500000000001</v>
      </c>
    </row>
    <row r="16" spans="2:8" x14ac:dyDescent="0.25">
      <c r="B16" s="44">
        <f t="shared" si="6"/>
        <v>0.35</v>
      </c>
      <c r="C16" s="44">
        <f t="shared" si="0"/>
        <v>0.50356250000000002</v>
      </c>
      <c r="D16" s="44">
        <f t="shared" si="1"/>
        <v>256.81687500000004</v>
      </c>
      <c r="E16" s="44">
        <f t="shared" si="2"/>
        <v>178.5</v>
      </c>
      <c r="F16" s="44">
        <f t="shared" si="3"/>
        <v>256.81687500000004</v>
      </c>
      <c r="G16" s="44">
        <f t="shared" si="4"/>
        <v>0.50356250000000002</v>
      </c>
      <c r="H16" s="43">
        <f t="shared" si="5"/>
        <v>256.81687500000004</v>
      </c>
    </row>
    <row r="17" spans="2:8" x14ac:dyDescent="0.25">
      <c r="B17" s="44">
        <f t="shared" si="6"/>
        <v>0.39999999999999997</v>
      </c>
      <c r="C17" s="44">
        <f t="shared" si="0"/>
        <v>0.56799999999999995</v>
      </c>
      <c r="D17" s="44">
        <f t="shared" si="1"/>
        <v>289.67999999999995</v>
      </c>
      <c r="E17" s="44">
        <f t="shared" si="2"/>
        <v>203.99999999999997</v>
      </c>
      <c r="F17" s="44">
        <f t="shared" si="3"/>
        <v>289.67999999999995</v>
      </c>
      <c r="G17" s="44">
        <f t="shared" si="4"/>
        <v>0.56799999999999995</v>
      </c>
      <c r="H17" s="43">
        <f t="shared" si="5"/>
        <v>289.67999999999995</v>
      </c>
    </row>
    <row r="18" spans="2:8" x14ac:dyDescent="0.25">
      <c r="B18" s="44">
        <f t="shared" si="6"/>
        <v>0.44999999999999996</v>
      </c>
      <c r="C18" s="44">
        <f t="shared" si="0"/>
        <v>0.62943749999999998</v>
      </c>
      <c r="D18" s="44">
        <f t="shared" si="1"/>
        <v>321.013125</v>
      </c>
      <c r="E18" s="44">
        <f t="shared" si="2"/>
        <v>229.49999999999997</v>
      </c>
      <c r="F18" s="44">
        <f t="shared" si="3"/>
        <v>321.013125</v>
      </c>
      <c r="G18" s="44">
        <f t="shared" si="4"/>
        <v>0.62943749999999998</v>
      </c>
      <c r="H18" s="43">
        <f t="shared" si="5"/>
        <v>321.013125</v>
      </c>
    </row>
    <row r="19" spans="2:8" x14ac:dyDescent="0.25">
      <c r="B19" s="44">
        <f t="shared" si="6"/>
        <v>0.49999999999999994</v>
      </c>
      <c r="C19" s="44">
        <f t="shared" si="0"/>
        <v>0.6875</v>
      </c>
      <c r="D19" s="44">
        <f t="shared" si="1"/>
        <v>350.625</v>
      </c>
      <c r="E19" s="44">
        <f t="shared" si="2"/>
        <v>254.99999999999997</v>
      </c>
      <c r="F19" s="44">
        <f t="shared" si="3"/>
        <v>350.625</v>
      </c>
      <c r="G19" s="44">
        <f t="shared" si="4"/>
        <v>0.6875</v>
      </c>
      <c r="H19" s="43">
        <f t="shared" si="5"/>
        <v>350.625</v>
      </c>
    </row>
    <row r="20" spans="2:8" x14ac:dyDescent="0.25">
      <c r="B20" s="44">
        <f t="shared" si="6"/>
        <v>0.54999999999999993</v>
      </c>
      <c r="C20" s="44">
        <f t="shared" si="0"/>
        <v>0.74181249999999987</v>
      </c>
      <c r="D20" s="44">
        <f t="shared" si="1"/>
        <v>378.32437499999992</v>
      </c>
      <c r="E20" s="44">
        <f t="shared" si="2"/>
        <v>280.49999999999994</v>
      </c>
      <c r="F20" s="44">
        <f t="shared" si="3"/>
        <v>378.32437499999992</v>
      </c>
      <c r="G20" s="44">
        <f t="shared" si="4"/>
        <v>0.74181249999999987</v>
      </c>
      <c r="H20" s="43">
        <f t="shared" si="5"/>
        <v>378.32437499999992</v>
      </c>
    </row>
    <row r="21" spans="2:8" x14ac:dyDescent="0.25">
      <c r="B21" s="44">
        <f t="shared" si="6"/>
        <v>0.6</v>
      </c>
      <c r="C21" s="44">
        <f t="shared" si="0"/>
        <v>0.79200000000000004</v>
      </c>
      <c r="D21" s="44">
        <f t="shared" si="1"/>
        <v>403.92</v>
      </c>
      <c r="E21" s="44">
        <f t="shared" si="2"/>
        <v>306</v>
      </c>
      <c r="F21" s="44">
        <f t="shared" si="3"/>
        <v>403.92</v>
      </c>
      <c r="G21" s="44">
        <f t="shared" si="4"/>
        <v>0.79200000000000004</v>
      </c>
      <c r="H21" s="43">
        <f t="shared" si="5"/>
        <v>403.92</v>
      </c>
    </row>
    <row r="22" spans="2:8" x14ac:dyDescent="0.25">
      <c r="B22" s="44">
        <f t="shared" si="6"/>
        <v>0.65</v>
      </c>
      <c r="C22" s="44">
        <f t="shared" si="0"/>
        <v>0.83768749999999992</v>
      </c>
      <c r="D22" s="44">
        <f t="shared" si="1"/>
        <v>427.22062499999998</v>
      </c>
      <c r="E22" s="44">
        <f t="shared" si="2"/>
        <v>331.5</v>
      </c>
      <c r="F22" s="44">
        <f t="shared" si="3"/>
        <v>427.22062499999998</v>
      </c>
      <c r="G22" s="44">
        <f t="shared" si="4"/>
        <v>0.83768749999999992</v>
      </c>
      <c r="H22" s="43">
        <f t="shared" si="5"/>
        <v>427.22062499999998</v>
      </c>
    </row>
    <row r="23" spans="2:8" x14ac:dyDescent="0.25">
      <c r="B23" s="44">
        <f t="shared" si="6"/>
        <v>0.70000000000000007</v>
      </c>
      <c r="C23" s="44">
        <f t="shared" si="0"/>
        <v>0.87850000000000006</v>
      </c>
      <c r="D23" s="44">
        <f t="shared" si="1"/>
        <v>448.03500000000003</v>
      </c>
      <c r="E23" s="44">
        <f t="shared" si="2"/>
        <v>357.00000000000006</v>
      </c>
      <c r="F23" s="44">
        <f t="shared" si="3"/>
        <v>448.03500000000003</v>
      </c>
      <c r="G23" s="44">
        <f t="shared" si="4"/>
        <v>0.87850000000000006</v>
      </c>
      <c r="H23" s="43">
        <f t="shared" si="5"/>
        <v>448.03500000000003</v>
      </c>
    </row>
    <row r="24" spans="2:8" x14ac:dyDescent="0.25">
      <c r="B24" s="44">
        <f t="shared" si="6"/>
        <v>0.75000000000000011</v>
      </c>
      <c r="C24" s="44">
        <f t="shared" si="0"/>
        <v>0.9140625</v>
      </c>
      <c r="D24" s="44">
        <f t="shared" si="1"/>
        <v>466.171875</v>
      </c>
      <c r="E24" s="44">
        <f t="shared" si="2"/>
        <v>382.50000000000006</v>
      </c>
      <c r="F24" s="44">
        <f t="shared" si="3"/>
        <v>466.171875</v>
      </c>
      <c r="G24" s="44">
        <f t="shared" si="4"/>
        <v>0.9140625</v>
      </c>
      <c r="H24" s="43">
        <f t="shared" si="5"/>
        <v>466.171875</v>
      </c>
    </row>
    <row r="25" spans="2:8" x14ac:dyDescent="0.25">
      <c r="B25" s="44">
        <f t="shared" si="6"/>
        <v>0.80000000000000016</v>
      </c>
      <c r="C25" s="44">
        <f t="shared" si="0"/>
        <v>0.94400000000000017</v>
      </c>
      <c r="D25" s="44">
        <f t="shared" si="1"/>
        <v>481.44000000000011</v>
      </c>
      <c r="E25" s="44">
        <f t="shared" si="2"/>
        <v>408.00000000000006</v>
      </c>
      <c r="F25" s="44">
        <f t="shared" si="3"/>
        <v>481.44000000000011</v>
      </c>
      <c r="G25" s="44">
        <f t="shared" si="4"/>
        <v>0.94400000000000017</v>
      </c>
      <c r="H25" s="43">
        <f t="shared" si="5"/>
        <v>481.44000000000011</v>
      </c>
    </row>
    <row r="26" spans="2:8" x14ac:dyDescent="0.25">
      <c r="B26" s="44">
        <f t="shared" si="6"/>
        <v>0.8500000000000002</v>
      </c>
      <c r="C26" s="44">
        <f t="shared" si="0"/>
        <v>0.96793750000000012</v>
      </c>
      <c r="D26" s="44">
        <f t="shared" si="1"/>
        <v>493.64812500000005</v>
      </c>
      <c r="E26" s="44">
        <f t="shared" si="2"/>
        <v>433.50000000000011</v>
      </c>
      <c r="F26" s="44">
        <f t="shared" si="3"/>
        <v>493.64812500000005</v>
      </c>
      <c r="G26" s="44">
        <f t="shared" si="4"/>
        <v>0.96793750000000012</v>
      </c>
      <c r="H26" s="43">
        <f t="shared" si="5"/>
        <v>493.64812500000005</v>
      </c>
    </row>
    <row r="27" spans="2:8" x14ac:dyDescent="0.25">
      <c r="B27" s="44">
        <f t="shared" si="6"/>
        <v>0.90000000000000024</v>
      </c>
      <c r="C27" s="44">
        <f t="shared" si="0"/>
        <v>0.98550000000000004</v>
      </c>
      <c r="D27" s="44">
        <f t="shared" si="1"/>
        <v>502.60500000000002</v>
      </c>
      <c r="E27" s="44">
        <f t="shared" si="2"/>
        <v>459.00000000000011</v>
      </c>
      <c r="F27" s="44">
        <f t="shared" si="3"/>
        <v>502.60500000000002</v>
      </c>
      <c r="G27" s="44">
        <f t="shared" si="4"/>
        <v>0.98550000000000004</v>
      </c>
      <c r="H27" s="43">
        <f t="shared" si="5"/>
        <v>502.60500000000002</v>
      </c>
    </row>
    <row r="28" spans="2:8" x14ac:dyDescent="0.25">
      <c r="B28" s="44">
        <f t="shared" si="6"/>
        <v>0.95000000000000029</v>
      </c>
      <c r="C28" s="44">
        <f t="shared" si="0"/>
        <v>0.99631249999999993</v>
      </c>
      <c r="D28" s="44">
        <f t="shared" si="1"/>
        <v>508.11937499999999</v>
      </c>
      <c r="E28" s="44">
        <f t="shared" si="2"/>
        <v>484.50000000000017</v>
      </c>
      <c r="F28" s="44">
        <f t="shared" si="3"/>
        <v>508.11937499999999</v>
      </c>
      <c r="G28" s="44">
        <f t="shared" si="4"/>
        <v>0.99631249999999993</v>
      </c>
      <c r="H28" s="43">
        <f t="shared" si="5"/>
        <v>508.11937499999999</v>
      </c>
    </row>
    <row r="29" spans="2:8" x14ac:dyDescent="0.25">
      <c r="B29" s="44">
        <f t="shared" si="6"/>
        <v>1.0000000000000002</v>
      </c>
      <c r="C29" s="44">
        <f t="shared" si="0"/>
        <v>1</v>
      </c>
      <c r="D29" s="44">
        <f t="shared" si="1"/>
        <v>510</v>
      </c>
      <c r="E29" s="44">
        <f t="shared" si="2"/>
        <v>510.00000000000011</v>
      </c>
      <c r="F29" s="44">
        <f t="shared" si="3"/>
        <v>510</v>
      </c>
      <c r="G29" s="44">
        <f t="shared" si="4"/>
        <v>1</v>
      </c>
      <c r="H29" s="43">
        <f t="shared" si="5"/>
        <v>510</v>
      </c>
    </row>
    <row r="35" ht="21" customHeight="1" x14ac:dyDescent="0.25"/>
    <row r="36" hidden="1" x14ac:dyDescent="0.25"/>
    <row r="37" hidden="1" x14ac:dyDescent="0.25"/>
    <row r="38" hidden="1" x14ac:dyDescent="0.25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B3:H38"/>
  <sheetViews>
    <sheetView workbookViewId="0">
      <selection activeCell="B9" sqref="B9:H29"/>
    </sheetView>
  </sheetViews>
  <sheetFormatPr defaultColWidth="12.5703125" defaultRowHeight="15.75" x14ac:dyDescent="0.25"/>
  <cols>
    <col min="1" max="2" width="12.5703125" style="42"/>
    <col min="3" max="3" width="13" style="42" bestFit="1" customWidth="1"/>
    <col min="4" max="4" width="15.42578125" style="42" bestFit="1" customWidth="1"/>
    <col min="5" max="5" width="14.42578125" style="42" customWidth="1"/>
    <col min="6" max="6" width="16.140625" style="42" customWidth="1"/>
    <col min="7" max="7" width="15.28515625" style="42" customWidth="1"/>
    <col min="8" max="16384" width="12.5703125" style="42"/>
  </cols>
  <sheetData>
    <row r="3" spans="2:8" x14ac:dyDescent="0.25">
      <c r="B3" s="45" t="s">
        <v>155</v>
      </c>
      <c r="C3" s="46">
        <v>0</v>
      </c>
      <c r="E3" s="42" t="s">
        <v>154</v>
      </c>
      <c r="F3" s="42">
        <f>1/(1-C3)</f>
        <v>1</v>
      </c>
    </row>
    <row r="4" spans="2:8" x14ac:dyDescent="0.25">
      <c r="B4" s="45" t="s">
        <v>153</v>
      </c>
      <c r="C4" s="45">
        <v>0</v>
      </c>
      <c r="E4" s="42" t="s">
        <v>152</v>
      </c>
      <c r="F4" s="42">
        <f>C5-C4</f>
        <v>250</v>
      </c>
    </row>
    <row r="5" spans="2:8" x14ac:dyDescent="0.25">
      <c r="B5" s="45" t="s">
        <v>151</v>
      </c>
      <c r="C5" s="45">
        <f>'BF Filter Latency'!BM30</f>
        <v>250</v>
      </c>
      <c r="E5" s="42" t="s">
        <v>150</v>
      </c>
      <c r="F5" s="42">
        <f>($C$3-($C$3^3)/3)*1.5</f>
        <v>0</v>
      </c>
    </row>
    <row r="6" spans="2:8" x14ac:dyDescent="0.25">
      <c r="E6" s="42" t="s">
        <v>149</v>
      </c>
      <c r="F6" s="42">
        <f>1/(1-F5)</f>
        <v>1</v>
      </c>
    </row>
    <row r="8" spans="2:8" x14ac:dyDescent="0.25">
      <c r="B8" s="42" t="s">
        <v>148</v>
      </c>
      <c r="C8" s="42" t="s">
        <v>147</v>
      </c>
      <c r="D8" s="42" t="s">
        <v>146</v>
      </c>
      <c r="E8" s="42" t="s">
        <v>145</v>
      </c>
      <c r="F8" s="42" t="s">
        <v>144</v>
      </c>
      <c r="G8" s="42" t="s">
        <v>143</v>
      </c>
      <c r="H8" s="42" t="s">
        <v>142</v>
      </c>
    </row>
    <row r="9" spans="2:8" x14ac:dyDescent="0.25">
      <c r="B9" s="44">
        <v>0</v>
      </c>
      <c r="C9" s="44">
        <f t="shared" ref="C9:C29" si="0">(B9-(B9^3)/3)*1.5</f>
        <v>0</v>
      </c>
      <c r="D9" s="44">
        <f t="shared" ref="D9:D29" si="1">$C$4+C9*$F$4</f>
        <v>0</v>
      </c>
      <c r="E9" s="44">
        <f t="shared" ref="E9:E29" si="2">IF(B9&lt;$C$3, $C$4, $C$4+(B9-$C$3)*$F$4*$F$3)</f>
        <v>0</v>
      </c>
      <c r="F9" s="44">
        <f t="shared" ref="F9:F29" si="3">C9*$C$5</f>
        <v>0</v>
      </c>
      <c r="G9" s="44">
        <f t="shared" ref="G9:G29" si="4">(C9-$F$5)*$F$6</f>
        <v>0</v>
      </c>
      <c r="H9" s="43">
        <f t="shared" ref="H9:H29" si="5">IF(B9&lt;$C$3, $C$4, $C$4+G9*$F$4)</f>
        <v>0</v>
      </c>
    </row>
    <row r="10" spans="2:8" x14ac:dyDescent="0.25">
      <c r="B10" s="44">
        <f t="shared" ref="B10:B29" si="6">B9+0.05</f>
        <v>0.05</v>
      </c>
      <c r="C10" s="44">
        <f t="shared" si="0"/>
        <v>7.4937500000000004E-2</v>
      </c>
      <c r="D10" s="44">
        <f t="shared" si="1"/>
        <v>18.734375</v>
      </c>
      <c r="E10" s="44">
        <f t="shared" si="2"/>
        <v>12.5</v>
      </c>
      <c r="F10" s="44">
        <f t="shared" si="3"/>
        <v>18.734375</v>
      </c>
      <c r="G10" s="44">
        <f t="shared" si="4"/>
        <v>7.4937500000000004E-2</v>
      </c>
      <c r="H10" s="43">
        <f t="shared" si="5"/>
        <v>18.734375</v>
      </c>
    </row>
    <row r="11" spans="2:8" x14ac:dyDescent="0.25">
      <c r="B11" s="44">
        <f t="shared" si="6"/>
        <v>0.1</v>
      </c>
      <c r="C11" s="44">
        <f t="shared" si="0"/>
        <v>0.14949999999999999</v>
      </c>
      <c r="D11" s="44">
        <f t="shared" si="1"/>
        <v>37.375</v>
      </c>
      <c r="E11" s="44">
        <f t="shared" si="2"/>
        <v>25</v>
      </c>
      <c r="F11" s="44">
        <f t="shared" si="3"/>
        <v>37.375</v>
      </c>
      <c r="G11" s="44">
        <f t="shared" si="4"/>
        <v>0.14949999999999999</v>
      </c>
      <c r="H11" s="43">
        <f t="shared" si="5"/>
        <v>37.375</v>
      </c>
    </row>
    <row r="12" spans="2:8" x14ac:dyDescent="0.25">
      <c r="B12" s="44">
        <f t="shared" si="6"/>
        <v>0.15000000000000002</v>
      </c>
      <c r="C12" s="44">
        <f t="shared" si="0"/>
        <v>0.22331250000000005</v>
      </c>
      <c r="D12" s="44">
        <f t="shared" si="1"/>
        <v>55.828125000000014</v>
      </c>
      <c r="E12" s="44">
        <f t="shared" si="2"/>
        <v>37.500000000000007</v>
      </c>
      <c r="F12" s="44">
        <f t="shared" si="3"/>
        <v>55.828125000000014</v>
      </c>
      <c r="G12" s="44">
        <f t="shared" si="4"/>
        <v>0.22331250000000005</v>
      </c>
      <c r="H12" s="43">
        <f t="shared" si="5"/>
        <v>55.828125000000014</v>
      </c>
    </row>
    <row r="13" spans="2:8" x14ac:dyDescent="0.25">
      <c r="B13" s="44">
        <f t="shared" si="6"/>
        <v>0.2</v>
      </c>
      <c r="C13" s="44">
        <f t="shared" si="0"/>
        <v>0.29599999999999999</v>
      </c>
      <c r="D13" s="44">
        <f t="shared" si="1"/>
        <v>74</v>
      </c>
      <c r="E13" s="44">
        <f t="shared" si="2"/>
        <v>50</v>
      </c>
      <c r="F13" s="44">
        <f t="shared" si="3"/>
        <v>74</v>
      </c>
      <c r="G13" s="44">
        <f t="shared" si="4"/>
        <v>0.29599999999999999</v>
      </c>
      <c r="H13" s="43">
        <f t="shared" si="5"/>
        <v>74</v>
      </c>
    </row>
    <row r="14" spans="2:8" x14ac:dyDescent="0.25">
      <c r="B14" s="44">
        <f t="shared" si="6"/>
        <v>0.25</v>
      </c>
      <c r="C14" s="44">
        <f t="shared" si="0"/>
        <v>0.3671875</v>
      </c>
      <c r="D14" s="44">
        <f t="shared" si="1"/>
        <v>91.796875</v>
      </c>
      <c r="E14" s="44">
        <f t="shared" si="2"/>
        <v>62.5</v>
      </c>
      <c r="F14" s="44">
        <f t="shared" si="3"/>
        <v>91.796875</v>
      </c>
      <c r="G14" s="44">
        <f t="shared" si="4"/>
        <v>0.3671875</v>
      </c>
      <c r="H14" s="43">
        <f t="shared" si="5"/>
        <v>91.796875</v>
      </c>
    </row>
    <row r="15" spans="2:8" x14ac:dyDescent="0.25">
      <c r="B15" s="44">
        <f t="shared" si="6"/>
        <v>0.3</v>
      </c>
      <c r="C15" s="44">
        <f t="shared" si="0"/>
        <v>0.4365</v>
      </c>
      <c r="D15" s="44">
        <f t="shared" si="1"/>
        <v>109.125</v>
      </c>
      <c r="E15" s="44">
        <f t="shared" si="2"/>
        <v>75</v>
      </c>
      <c r="F15" s="44">
        <f t="shared" si="3"/>
        <v>109.125</v>
      </c>
      <c r="G15" s="44">
        <f t="shared" si="4"/>
        <v>0.4365</v>
      </c>
      <c r="H15" s="43">
        <f t="shared" si="5"/>
        <v>109.125</v>
      </c>
    </row>
    <row r="16" spans="2:8" x14ac:dyDescent="0.25">
      <c r="B16" s="44">
        <f t="shared" si="6"/>
        <v>0.35</v>
      </c>
      <c r="C16" s="44">
        <f t="shared" si="0"/>
        <v>0.50356250000000002</v>
      </c>
      <c r="D16" s="44">
        <f t="shared" si="1"/>
        <v>125.890625</v>
      </c>
      <c r="E16" s="44">
        <f t="shared" si="2"/>
        <v>87.5</v>
      </c>
      <c r="F16" s="44">
        <f t="shared" si="3"/>
        <v>125.890625</v>
      </c>
      <c r="G16" s="44">
        <f t="shared" si="4"/>
        <v>0.50356250000000002</v>
      </c>
      <c r="H16" s="43">
        <f t="shared" si="5"/>
        <v>125.890625</v>
      </c>
    </row>
    <row r="17" spans="2:8" x14ac:dyDescent="0.25">
      <c r="B17" s="44">
        <f t="shared" si="6"/>
        <v>0.39999999999999997</v>
      </c>
      <c r="C17" s="44">
        <f t="shared" si="0"/>
        <v>0.56799999999999995</v>
      </c>
      <c r="D17" s="44">
        <f t="shared" si="1"/>
        <v>142</v>
      </c>
      <c r="E17" s="44">
        <f t="shared" si="2"/>
        <v>99.999999999999986</v>
      </c>
      <c r="F17" s="44">
        <f t="shared" si="3"/>
        <v>142</v>
      </c>
      <c r="G17" s="44">
        <f t="shared" si="4"/>
        <v>0.56799999999999995</v>
      </c>
      <c r="H17" s="43">
        <f t="shared" si="5"/>
        <v>142</v>
      </c>
    </row>
    <row r="18" spans="2:8" x14ac:dyDescent="0.25">
      <c r="B18" s="44">
        <f t="shared" si="6"/>
        <v>0.44999999999999996</v>
      </c>
      <c r="C18" s="44">
        <f t="shared" si="0"/>
        <v>0.62943749999999998</v>
      </c>
      <c r="D18" s="44">
        <f t="shared" si="1"/>
        <v>157.359375</v>
      </c>
      <c r="E18" s="44">
        <f t="shared" si="2"/>
        <v>112.49999999999999</v>
      </c>
      <c r="F18" s="44">
        <f t="shared" si="3"/>
        <v>157.359375</v>
      </c>
      <c r="G18" s="44">
        <f t="shared" si="4"/>
        <v>0.62943749999999998</v>
      </c>
      <c r="H18" s="43">
        <f t="shared" si="5"/>
        <v>157.359375</v>
      </c>
    </row>
    <row r="19" spans="2:8" x14ac:dyDescent="0.25">
      <c r="B19" s="44">
        <f t="shared" si="6"/>
        <v>0.49999999999999994</v>
      </c>
      <c r="C19" s="44">
        <f t="shared" si="0"/>
        <v>0.6875</v>
      </c>
      <c r="D19" s="44">
        <f t="shared" si="1"/>
        <v>171.875</v>
      </c>
      <c r="E19" s="44">
        <f t="shared" si="2"/>
        <v>124.99999999999999</v>
      </c>
      <c r="F19" s="44">
        <f t="shared" si="3"/>
        <v>171.875</v>
      </c>
      <c r="G19" s="44">
        <f t="shared" si="4"/>
        <v>0.6875</v>
      </c>
      <c r="H19" s="43">
        <f t="shared" si="5"/>
        <v>171.875</v>
      </c>
    </row>
    <row r="20" spans="2:8" x14ac:dyDescent="0.25">
      <c r="B20" s="44">
        <f t="shared" si="6"/>
        <v>0.54999999999999993</v>
      </c>
      <c r="C20" s="44">
        <f t="shared" si="0"/>
        <v>0.74181249999999987</v>
      </c>
      <c r="D20" s="44">
        <f t="shared" si="1"/>
        <v>185.45312499999997</v>
      </c>
      <c r="E20" s="44">
        <f t="shared" si="2"/>
        <v>137.49999999999997</v>
      </c>
      <c r="F20" s="44">
        <f t="shared" si="3"/>
        <v>185.45312499999997</v>
      </c>
      <c r="G20" s="44">
        <f t="shared" si="4"/>
        <v>0.74181249999999987</v>
      </c>
      <c r="H20" s="43">
        <f t="shared" si="5"/>
        <v>185.45312499999997</v>
      </c>
    </row>
    <row r="21" spans="2:8" x14ac:dyDescent="0.25">
      <c r="B21" s="44">
        <f t="shared" si="6"/>
        <v>0.6</v>
      </c>
      <c r="C21" s="44">
        <f t="shared" si="0"/>
        <v>0.79200000000000004</v>
      </c>
      <c r="D21" s="44">
        <f t="shared" si="1"/>
        <v>198</v>
      </c>
      <c r="E21" s="44">
        <f t="shared" si="2"/>
        <v>150</v>
      </c>
      <c r="F21" s="44">
        <f t="shared" si="3"/>
        <v>198</v>
      </c>
      <c r="G21" s="44">
        <f t="shared" si="4"/>
        <v>0.79200000000000004</v>
      </c>
      <c r="H21" s="43">
        <f t="shared" si="5"/>
        <v>198</v>
      </c>
    </row>
    <row r="22" spans="2:8" x14ac:dyDescent="0.25">
      <c r="B22" s="44">
        <f t="shared" si="6"/>
        <v>0.65</v>
      </c>
      <c r="C22" s="44">
        <f t="shared" si="0"/>
        <v>0.83768749999999992</v>
      </c>
      <c r="D22" s="44">
        <f t="shared" si="1"/>
        <v>209.42187499999997</v>
      </c>
      <c r="E22" s="44">
        <f t="shared" si="2"/>
        <v>162.5</v>
      </c>
      <c r="F22" s="44">
        <f t="shared" si="3"/>
        <v>209.42187499999997</v>
      </c>
      <c r="G22" s="44">
        <f t="shared" si="4"/>
        <v>0.83768749999999992</v>
      </c>
      <c r="H22" s="43">
        <f t="shared" si="5"/>
        <v>209.42187499999997</v>
      </c>
    </row>
    <row r="23" spans="2:8" x14ac:dyDescent="0.25">
      <c r="B23" s="44">
        <f t="shared" si="6"/>
        <v>0.70000000000000007</v>
      </c>
      <c r="C23" s="44">
        <f t="shared" si="0"/>
        <v>0.87850000000000006</v>
      </c>
      <c r="D23" s="44">
        <f t="shared" si="1"/>
        <v>219.62500000000003</v>
      </c>
      <c r="E23" s="44">
        <f t="shared" si="2"/>
        <v>175.00000000000003</v>
      </c>
      <c r="F23" s="44">
        <f t="shared" si="3"/>
        <v>219.62500000000003</v>
      </c>
      <c r="G23" s="44">
        <f t="shared" si="4"/>
        <v>0.87850000000000006</v>
      </c>
      <c r="H23" s="43">
        <f t="shared" si="5"/>
        <v>219.62500000000003</v>
      </c>
    </row>
    <row r="24" spans="2:8" x14ac:dyDescent="0.25">
      <c r="B24" s="44">
        <f t="shared" si="6"/>
        <v>0.75000000000000011</v>
      </c>
      <c r="C24" s="44">
        <f t="shared" si="0"/>
        <v>0.9140625</v>
      </c>
      <c r="D24" s="44">
        <f t="shared" si="1"/>
        <v>228.515625</v>
      </c>
      <c r="E24" s="44">
        <f t="shared" si="2"/>
        <v>187.50000000000003</v>
      </c>
      <c r="F24" s="44">
        <f t="shared" si="3"/>
        <v>228.515625</v>
      </c>
      <c r="G24" s="44">
        <f t="shared" si="4"/>
        <v>0.9140625</v>
      </c>
      <c r="H24" s="43">
        <f t="shared" si="5"/>
        <v>228.515625</v>
      </c>
    </row>
    <row r="25" spans="2:8" x14ac:dyDescent="0.25">
      <c r="B25" s="44">
        <f t="shared" si="6"/>
        <v>0.80000000000000016</v>
      </c>
      <c r="C25" s="44">
        <f t="shared" si="0"/>
        <v>0.94400000000000017</v>
      </c>
      <c r="D25" s="44">
        <f t="shared" si="1"/>
        <v>236.00000000000006</v>
      </c>
      <c r="E25" s="44">
        <f t="shared" si="2"/>
        <v>200.00000000000003</v>
      </c>
      <c r="F25" s="44">
        <f t="shared" si="3"/>
        <v>236.00000000000006</v>
      </c>
      <c r="G25" s="44">
        <f t="shared" si="4"/>
        <v>0.94400000000000017</v>
      </c>
      <c r="H25" s="43">
        <f t="shared" si="5"/>
        <v>236.00000000000006</v>
      </c>
    </row>
    <row r="26" spans="2:8" x14ac:dyDescent="0.25">
      <c r="B26" s="44">
        <f t="shared" si="6"/>
        <v>0.8500000000000002</v>
      </c>
      <c r="C26" s="44">
        <f t="shared" si="0"/>
        <v>0.96793750000000012</v>
      </c>
      <c r="D26" s="44">
        <f t="shared" si="1"/>
        <v>241.98437500000003</v>
      </c>
      <c r="E26" s="44">
        <f t="shared" si="2"/>
        <v>212.50000000000006</v>
      </c>
      <c r="F26" s="44">
        <f t="shared" si="3"/>
        <v>241.98437500000003</v>
      </c>
      <c r="G26" s="44">
        <f t="shared" si="4"/>
        <v>0.96793750000000012</v>
      </c>
      <c r="H26" s="43">
        <f t="shared" si="5"/>
        <v>241.98437500000003</v>
      </c>
    </row>
    <row r="27" spans="2:8" x14ac:dyDescent="0.25">
      <c r="B27" s="44">
        <f t="shared" si="6"/>
        <v>0.90000000000000024</v>
      </c>
      <c r="C27" s="44">
        <f t="shared" si="0"/>
        <v>0.98550000000000004</v>
      </c>
      <c r="D27" s="44">
        <f t="shared" si="1"/>
        <v>246.375</v>
      </c>
      <c r="E27" s="44">
        <f t="shared" si="2"/>
        <v>225.00000000000006</v>
      </c>
      <c r="F27" s="44">
        <f t="shared" si="3"/>
        <v>246.375</v>
      </c>
      <c r="G27" s="44">
        <f t="shared" si="4"/>
        <v>0.98550000000000004</v>
      </c>
      <c r="H27" s="43">
        <f t="shared" si="5"/>
        <v>246.375</v>
      </c>
    </row>
    <row r="28" spans="2:8" x14ac:dyDescent="0.25">
      <c r="B28" s="44">
        <f t="shared" si="6"/>
        <v>0.95000000000000029</v>
      </c>
      <c r="C28" s="44">
        <f t="shared" si="0"/>
        <v>0.99631249999999993</v>
      </c>
      <c r="D28" s="44">
        <f t="shared" si="1"/>
        <v>249.07812499999997</v>
      </c>
      <c r="E28" s="44">
        <f t="shared" si="2"/>
        <v>237.50000000000009</v>
      </c>
      <c r="F28" s="44">
        <f t="shared" si="3"/>
        <v>249.07812499999997</v>
      </c>
      <c r="G28" s="44">
        <f t="shared" si="4"/>
        <v>0.99631249999999993</v>
      </c>
      <c r="H28" s="43">
        <f t="shared" si="5"/>
        <v>249.07812499999997</v>
      </c>
    </row>
    <row r="29" spans="2:8" x14ac:dyDescent="0.25">
      <c r="B29" s="44">
        <f t="shared" si="6"/>
        <v>1.0000000000000002</v>
      </c>
      <c r="C29" s="44">
        <f t="shared" si="0"/>
        <v>1</v>
      </c>
      <c r="D29" s="44">
        <f t="shared" si="1"/>
        <v>250</v>
      </c>
      <c r="E29" s="44">
        <f t="shared" si="2"/>
        <v>250.00000000000006</v>
      </c>
      <c r="F29" s="44">
        <f t="shared" si="3"/>
        <v>250</v>
      </c>
      <c r="G29" s="44">
        <f t="shared" si="4"/>
        <v>1</v>
      </c>
      <c r="H29" s="43">
        <f t="shared" si="5"/>
        <v>250</v>
      </c>
    </row>
    <row r="35" ht="21" customHeight="1" x14ac:dyDescent="0.25"/>
    <row r="36" hidden="1" x14ac:dyDescent="0.25"/>
    <row r="37" hidden="1" x14ac:dyDescent="0.25"/>
    <row r="38" hidden="1" x14ac:dyDescent="0.25"/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B3:H38"/>
  <sheetViews>
    <sheetView workbookViewId="0">
      <selection activeCell="B9" sqref="B9:H29"/>
    </sheetView>
  </sheetViews>
  <sheetFormatPr defaultColWidth="12.5703125" defaultRowHeight="15.75" x14ac:dyDescent="0.25"/>
  <cols>
    <col min="1" max="2" width="12.5703125" style="42"/>
    <col min="3" max="3" width="13" style="42" bestFit="1" customWidth="1"/>
    <col min="4" max="4" width="15.42578125" style="42" bestFit="1" customWidth="1"/>
    <col min="5" max="5" width="14.42578125" style="42" customWidth="1"/>
    <col min="6" max="6" width="16.140625" style="42" customWidth="1"/>
    <col min="7" max="7" width="15.28515625" style="42" customWidth="1"/>
    <col min="8" max="16384" width="12.5703125" style="42"/>
  </cols>
  <sheetData>
    <row r="3" spans="2:8" x14ac:dyDescent="0.25">
      <c r="B3" s="45" t="s">
        <v>155</v>
      </c>
      <c r="C3" s="46">
        <f>'BF Filter Latency'!BT4</f>
        <v>0.2</v>
      </c>
      <c r="E3" s="42" t="s">
        <v>154</v>
      </c>
      <c r="F3" s="42">
        <f>1/(1-C3)</f>
        <v>1.25</v>
      </c>
    </row>
    <row r="4" spans="2:8" x14ac:dyDescent="0.25">
      <c r="B4" s="45" t="s">
        <v>153</v>
      </c>
      <c r="C4" s="45">
        <f>'BF Filter Latency'!BT5</f>
        <v>250</v>
      </c>
      <c r="E4" s="42" t="s">
        <v>152</v>
      </c>
      <c r="F4" s="42">
        <f>C5-C4</f>
        <v>260</v>
      </c>
    </row>
    <row r="5" spans="2:8" x14ac:dyDescent="0.25">
      <c r="B5" s="45" t="s">
        <v>151</v>
      </c>
      <c r="C5" s="45">
        <f>'BF Filter Latency'!BT6</f>
        <v>510</v>
      </c>
      <c r="E5" s="42" t="s">
        <v>150</v>
      </c>
      <c r="F5" s="42">
        <f>($C$3-($C$3^3)/3)*1.5</f>
        <v>0.29599999999999999</v>
      </c>
    </row>
    <row r="6" spans="2:8" x14ac:dyDescent="0.25">
      <c r="E6" s="42" t="s">
        <v>149</v>
      </c>
      <c r="F6" s="42">
        <f>1/(1-F5)</f>
        <v>1.4204545454545456</v>
      </c>
    </row>
    <row r="8" spans="2:8" x14ac:dyDescent="0.25">
      <c r="B8" s="42" t="s">
        <v>148</v>
      </c>
      <c r="C8" s="42" t="s">
        <v>147</v>
      </c>
      <c r="D8" s="42" t="s">
        <v>146</v>
      </c>
      <c r="E8" s="42" t="s">
        <v>145</v>
      </c>
      <c r="F8" s="42" t="s">
        <v>144</v>
      </c>
      <c r="G8" s="42" t="s">
        <v>143</v>
      </c>
      <c r="H8" s="42" t="s">
        <v>142</v>
      </c>
    </row>
    <row r="9" spans="2:8" x14ac:dyDescent="0.25">
      <c r="B9" s="44">
        <v>0</v>
      </c>
      <c r="C9" s="44">
        <f t="shared" ref="C9:C29" si="0">(B9-(B9^3)/3)*1.5</f>
        <v>0</v>
      </c>
      <c r="D9" s="44">
        <f t="shared" ref="D9:D29" si="1">$C$4+C9*$F$4</f>
        <v>250</v>
      </c>
      <c r="E9" s="44">
        <f t="shared" ref="E9:E29" si="2">IF(B9&lt;$C$3, $C$4, $C$4+(B9-$C$3)*$F$4*$F$3)</f>
        <v>250</v>
      </c>
      <c r="F9" s="44">
        <f t="shared" ref="F9:F29" si="3">C9*$C$5</f>
        <v>0</v>
      </c>
      <c r="G9" s="44">
        <f t="shared" ref="G9:G29" si="4">(C9-$F$5)*$F$6</f>
        <v>-0.42045454545454547</v>
      </c>
      <c r="H9" s="43">
        <f t="shared" ref="H9:H29" si="5">IF(B9&lt;$C$3, $C$4, $C$4+G9*$F$4)</f>
        <v>250</v>
      </c>
    </row>
    <row r="10" spans="2:8" x14ac:dyDescent="0.25">
      <c r="B10" s="44">
        <f t="shared" ref="B10:B29" si="6">B9+0.05</f>
        <v>0.05</v>
      </c>
      <c r="C10" s="44">
        <f t="shared" si="0"/>
        <v>7.4937500000000004E-2</v>
      </c>
      <c r="D10" s="44">
        <f t="shared" si="1"/>
        <v>269.48374999999999</v>
      </c>
      <c r="E10" s="44">
        <f t="shared" si="2"/>
        <v>250</v>
      </c>
      <c r="F10" s="44">
        <f t="shared" si="3"/>
        <v>38.218125000000001</v>
      </c>
      <c r="G10" s="44">
        <f t="shared" si="4"/>
        <v>-0.31400923295454547</v>
      </c>
      <c r="H10" s="43">
        <f t="shared" si="5"/>
        <v>250</v>
      </c>
    </row>
    <row r="11" spans="2:8" x14ac:dyDescent="0.25">
      <c r="B11" s="44">
        <f t="shared" si="6"/>
        <v>0.1</v>
      </c>
      <c r="C11" s="44">
        <f t="shared" si="0"/>
        <v>0.14949999999999999</v>
      </c>
      <c r="D11" s="44">
        <f t="shared" si="1"/>
        <v>288.87</v>
      </c>
      <c r="E11" s="44">
        <f t="shared" si="2"/>
        <v>250</v>
      </c>
      <c r="F11" s="44">
        <f t="shared" si="3"/>
        <v>76.24499999999999</v>
      </c>
      <c r="G11" s="44">
        <f t="shared" si="4"/>
        <v>-0.20809659090909091</v>
      </c>
      <c r="H11" s="43">
        <f t="shared" si="5"/>
        <v>250</v>
      </c>
    </row>
    <row r="12" spans="2:8" x14ac:dyDescent="0.25">
      <c r="B12" s="44">
        <f t="shared" si="6"/>
        <v>0.15000000000000002</v>
      </c>
      <c r="C12" s="44">
        <f t="shared" si="0"/>
        <v>0.22331250000000005</v>
      </c>
      <c r="D12" s="44">
        <f t="shared" si="1"/>
        <v>308.06125000000003</v>
      </c>
      <c r="E12" s="44">
        <f t="shared" si="2"/>
        <v>250</v>
      </c>
      <c r="F12" s="44">
        <f t="shared" si="3"/>
        <v>113.88937500000003</v>
      </c>
      <c r="G12" s="44">
        <f t="shared" si="4"/>
        <v>-0.1032492897727272</v>
      </c>
      <c r="H12" s="43">
        <f t="shared" si="5"/>
        <v>250</v>
      </c>
    </row>
    <row r="13" spans="2:8" x14ac:dyDescent="0.25">
      <c r="B13" s="44">
        <f t="shared" si="6"/>
        <v>0.2</v>
      </c>
      <c r="C13" s="44">
        <f t="shared" si="0"/>
        <v>0.29599999999999999</v>
      </c>
      <c r="D13" s="44">
        <f t="shared" si="1"/>
        <v>326.95999999999998</v>
      </c>
      <c r="E13" s="44">
        <f t="shared" si="2"/>
        <v>250</v>
      </c>
      <c r="F13" s="44">
        <f t="shared" si="3"/>
        <v>150.95999999999998</v>
      </c>
      <c r="G13" s="44">
        <f t="shared" si="4"/>
        <v>0</v>
      </c>
      <c r="H13" s="43">
        <f t="shared" si="5"/>
        <v>250</v>
      </c>
    </row>
    <row r="14" spans="2:8" x14ac:dyDescent="0.25">
      <c r="B14" s="44">
        <f t="shared" si="6"/>
        <v>0.25</v>
      </c>
      <c r="C14" s="44">
        <f t="shared" si="0"/>
        <v>0.3671875</v>
      </c>
      <c r="D14" s="44">
        <f t="shared" si="1"/>
        <v>345.46875</v>
      </c>
      <c r="E14" s="44">
        <f t="shared" si="2"/>
        <v>266.25</v>
      </c>
      <c r="F14" s="44">
        <f t="shared" si="3"/>
        <v>187.265625</v>
      </c>
      <c r="G14" s="44">
        <f t="shared" si="4"/>
        <v>0.10111860795454548</v>
      </c>
      <c r="H14" s="43">
        <f t="shared" si="5"/>
        <v>276.29083806818181</v>
      </c>
    </row>
    <row r="15" spans="2:8" x14ac:dyDescent="0.25">
      <c r="B15" s="44">
        <f t="shared" si="6"/>
        <v>0.3</v>
      </c>
      <c r="C15" s="44">
        <f t="shared" si="0"/>
        <v>0.4365</v>
      </c>
      <c r="D15" s="44">
        <f t="shared" si="1"/>
        <v>363.49</v>
      </c>
      <c r="E15" s="44">
        <f t="shared" si="2"/>
        <v>282.5</v>
      </c>
      <c r="F15" s="44">
        <f t="shared" si="3"/>
        <v>222.61500000000001</v>
      </c>
      <c r="G15" s="44">
        <f t="shared" si="4"/>
        <v>0.19957386363636367</v>
      </c>
      <c r="H15" s="43">
        <f t="shared" si="5"/>
        <v>301.88920454545456</v>
      </c>
    </row>
    <row r="16" spans="2:8" x14ac:dyDescent="0.25">
      <c r="B16" s="44">
        <f t="shared" si="6"/>
        <v>0.35</v>
      </c>
      <c r="C16" s="44">
        <f t="shared" si="0"/>
        <v>0.50356250000000002</v>
      </c>
      <c r="D16" s="44">
        <f t="shared" si="1"/>
        <v>380.92624999999998</v>
      </c>
      <c r="E16" s="44">
        <f t="shared" si="2"/>
        <v>298.75</v>
      </c>
      <c r="F16" s="44">
        <f t="shared" si="3"/>
        <v>256.81687500000004</v>
      </c>
      <c r="G16" s="44">
        <f t="shared" si="4"/>
        <v>0.29483309659090917</v>
      </c>
      <c r="H16" s="43">
        <f t="shared" si="5"/>
        <v>326.65660511363637</v>
      </c>
    </row>
    <row r="17" spans="2:8" x14ac:dyDescent="0.25">
      <c r="B17" s="44">
        <f t="shared" si="6"/>
        <v>0.39999999999999997</v>
      </c>
      <c r="C17" s="44">
        <f t="shared" si="0"/>
        <v>0.56799999999999995</v>
      </c>
      <c r="D17" s="44">
        <f t="shared" si="1"/>
        <v>397.67999999999995</v>
      </c>
      <c r="E17" s="44">
        <f t="shared" si="2"/>
        <v>315</v>
      </c>
      <c r="F17" s="44">
        <f t="shared" si="3"/>
        <v>289.67999999999995</v>
      </c>
      <c r="G17" s="44">
        <f t="shared" si="4"/>
        <v>0.38636363636363635</v>
      </c>
      <c r="H17" s="43">
        <f t="shared" si="5"/>
        <v>350.45454545454544</v>
      </c>
    </row>
    <row r="18" spans="2:8" x14ac:dyDescent="0.25">
      <c r="B18" s="44">
        <f t="shared" si="6"/>
        <v>0.44999999999999996</v>
      </c>
      <c r="C18" s="44">
        <f t="shared" si="0"/>
        <v>0.62943749999999998</v>
      </c>
      <c r="D18" s="44">
        <f t="shared" si="1"/>
        <v>413.65375</v>
      </c>
      <c r="E18" s="44">
        <f t="shared" si="2"/>
        <v>331.25</v>
      </c>
      <c r="F18" s="44">
        <f t="shared" si="3"/>
        <v>321.013125</v>
      </c>
      <c r="G18" s="44">
        <f t="shared" si="4"/>
        <v>0.47363281250000006</v>
      </c>
      <c r="H18" s="43">
        <f t="shared" si="5"/>
        <v>373.14453125</v>
      </c>
    </row>
    <row r="19" spans="2:8" x14ac:dyDescent="0.25">
      <c r="B19" s="44">
        <f t="shared" si="6"/>
        <v>0.49999999999999994</v>
      </c>
      <c r="C19" s="44">
        <f t="shared" si="0"/>
        <v>0.6875</v>
      </c>
      <c r="D19" s="44">
        <f t="shared" si="1"/>
        <v>428.75</v>
      </c>
      <c r="E19" s="44">
        <f t="shared" si="2"/>
        <v>347.5</v>
      </c>
      <c r="F19" s="44">
        <f t="shared" si="3"/>
        <v>350.625</v>
      </c>
      <c r="G19" s="44">
        <f t="shared" si="4"/>
        <v>0.55610795454545459</v>
      </c>
      <c r="H19" s="43">
        <f t="shared" si="5"/>
        <v>394.58806818181819</v>
      </c>
    </row>
    <row r="20" spans="2:8" x14ac:dyDescent="0.25">
      <c r="B20" s="44">
        <f t="shared" si="6"/>
        <v>0.54999999999999993</v>
      </c>
      <c r="C20" s="44">
        <f t="shared" si="0"/>
        <v>0.74181249999999987</v>
      </c>
      <c r="D20" s="44">
        <f t="shared" si="1"/>
        <v>442.87124999999997</v>
      </c>
      <c r="E20" s="44">
        <f t="shared" si="2"/>
        <v>363.75</v>
      </c>
      <c r="F20" s="44">
        <f t="shared" si="3"/>
        <v>378.32437499999992</v>
      </c>
      <c r="G20" s="44">
        <f t="shared" si="4"/>
        <v>0.63325639204545447</v>
      </c>
      <c r="H20" s="43">
        <f t="shared" si="5"/>
        <v>414.64666193181813</v>
      </c>
    </row>
    <row r="21" spans="2:8" x14ac:dyDescent="0.25">
      <c r="B21" s="44">
        <f t="shared" si="6"/>
        <v>0.6</v>
      </c>
      <c r="C21" s="44">
        <f t="shared" si="0"/>
        <v>0.79200000000000004</v>
      </c>
      <c r="D21" s="44">
        <f t="shared" si="1"/>
        <v>455.92</v>
      </c>
      <c r="E21" s="44">
        <f t="shared" si="2"/>
        <v>380</v>
      </c>
      <c r="F21" s="44">
        <f t="shared" si="3"/>
        <v>403.92</v>
      </c>
      <c r="G21" s="44">
        <f t="shared" si="4"/>
        <v>0.7045454545454547</v>
      </c>
      <c r="H21" s="43">
        <f t="shared" si="5"/>
        <v>433.18181818181824</v>
      </c>
    </row>
    <row r="22" spans="2:8" x14ac:dyDescent="0.25">
      <c r="B22" s="44">
        <f t="shared" si="6"/>
        <v>0.65</v>
      </c>
      <c r="C22" s="44">
        <f t="shared" si="0"/>
        <v>0.83768749999999992</v>
      </c>
      <c r="D22" s="44">
        <f t="shared" si="1"/>
        <v>467.79874999999998</v>
      </c>
      <c r="E22" s="44">
        <f t="shared" si="2"/>
        <v>396.25</v>
      </c>
      <c r="F22" s="44">
        <f t="shared" si="3"/>
        <v>427.22062499999998</v>
      </c>
      <c r="G22" s="44">
        <f t="shared" si="4"/>
        <v>0.76944247159090906</v>
      </c>
      <c r="H22" s="43">
        <f t="shared" si="5"/>
        <v>450.05504261363637</v>
      </c>
    </row>
    <row r="23" spans="2:8" x14ac:dyDescent="0.25">
      <c r="B23" s="44">
        <f t="shared" si="6"/>
        <v>0.70000000000000007</v>
      </c>
      <c r="C23" s="44">
        <f t="shared" si="0"/>
        <v>0.87850000000000006</v>
      </c>
      <c r="D23" s="44">
        <f t="shared" si="1"/>
        <v>478.41</v>
      </c>
      <c r="E23" s="44">
        <f t="shared" si="2"/>
        <v>412.5</v>
      </c>
      <c r="F23" s="44">
        <f t="shared" si="3"/>
        <v>448.03500000000003</v>
      </c>
      <c r="G23" s="44">
        <f t="shared" si="4"/>
        <v>0.82741477272727282</v>
      </c>
      <c r="H23" s="43">
        <f t="shared" si="5"/>
        <v>465.12784090909093</v>
      </c>
    </row>
    <row r="24" spans="2:8" x14ac:dyDescent="0.25">
      <c r="B24" s="44">
        <f t="shared" si="6"/>
        <v>0.75000000000000011</v>
      </c>
      <c r="C24" s="44">
        <f t="shared" si="0"/>
        <v>0.9140625</v>
      </c>
      <c r="D24" s="44">
        <f t="shared" si="1"/>
        <v>487.65625</v>
      </c>
      <c r="E24" s="44">
        <f t="shared" si="2"/>
        <v>428.75</v>
      </c>
      <c r="F24" s="44">
        <f t="shared" si="3"/>
        <v>466.171875</v>
      </c>
      <c r="G24" s="44">
        <f t="shared" si="4"/>
        <v>0.8779296875</v>
      </c>
      <c r="H24" s="43">
        <f t="shared" si="5"/>
        <v>478.26171875</v>
      </c>
    </row>
    <row r="25" spans="2:8" x14ac:dyDescent="0.25">
      <c r="B25" s="44">
        <f t="shared" si="6"/>
        <v>0.80000000000000016</v>
      </c>
      <c r="C25" s="44">
        <f t="shared" si="0"/>
        <v>0.94400000000000017</v>
      </c>
      <c r="D25" s="44">
        <f t="shared" si="1"/>
        <v>495.44000000000005</v>
      </c>
      <c r="E25" s="44">
        <f t="shared" si="2"/>
        <v>445</v>
      </c>
      <c r="F25" s="44">
        <f t="shared" si="3"/>
        <v>481.44000000000011</v>
      </c>
      <c r="G25" s="44">
        <f t="shared" si="4"/>
        <v>0.92045454545454575</v>
      </c>
      <c r="H25" s="43">
        <f t="shared" si="5"/>
        <v>489.31818181818187</v>
      </c>
    </row>
    <row r="26" spans="2:8" x14ac:dyDescent="0.25">
      <c r="B26" s="44">
        <f t="shared" si="6"/>
        <v>0.8500000000000002</v>
      </c>
      <c r="C26" s="44">
        <f t="shared" si="0"/>
        <v>0.96793750000000012</v>
      </c>
      <c r="D26" s="44">
        <f t="shared" si="1"/>
        <v>501.66375000000005</v>
      </c>
      <c r="E26" s="44">
        <f t="shared" si="2"/>
        <v>461.25</v>
      </c>
      <c r="F26" s="44">
        <f t="shared" si="3"/>
        <v>493.64812500000005</v>
      </c>
      <c r="G26" s="44">
        <f t="shared" si="4"/>
        <v>0.95445667613636387</v>
      </c>
      <c r="H26" s="43">
        <f t="shared" si="5"/>
        <v>498.15873579545462</v>
      </c>
    </row>
    <row r="27" spans="2:8" x14ac:dyDescent="0.25">
      <c r="B27" s="44">
        <f t="shared" si="6"/>
        <v>0.90000000000000024</v>
      </c>
      <c r="C27" s="44">
        <f t="shared" si="0"/>
        <v>0.98550000000000004</v>
      </c>
      <c r="D27" s="44">
        <f t="shared" si="1"/>
        <v>506.23</v>
      </c>
      <c r="E27" s="44">
        <f t="shared" si="2"/>
        <v>477.50000000000006</v>
      </c>
      <c r="F27" s="44">
        <f t="shared" si="3"/>
        <v>502.60500000000002</v>
      </c>
      <c r="G27" s="44">
        <f t="shared" si="4"/>
        <v>0.97940340909090917</v>
      </c>
      <c r="H27" s="43">
        <f t="shared" si="5"/>
        <v>504.64488636363637</v>
      </c>
    </row>
    <row r="28" spans="2:8" x14ac:dyDescent="0.25">
      <c r="B28" s="44">
        <f t="shared" si="6"/>
        <v>0.95000000000000029</v>
      </c>
      <c r="C28" s="44">
        <f t="shared" si="0"/>
        <v>0.99631249999999993</v>
      </c>
      <c r="D28" s="44">
        <f t="shared" si="1"/>
        <v>509.04124999999999</v>
      </c>
      <c r="E28" s="44">
        <f t="shared" si="2"/>
        <v>493.75000000000006</v>
      </c>
      <c r="F28" s="44">
        <f t="shared" si="3"/>
        <v>508.11937499999999</v>
      </c>
      <c r="G28" s="44">
        <f t="shared" si="4"/>
        <v>0.99476207386363635</v>
      </c>
      <c r="H28" s="43">
        <f t="shared" si="5"/>
        <v>508.63813920454544</v>
      </c>
    </row>
    <row r="29" spans="2:8" x14ac:dyDescent="0.25">
      <c r="B29" s="44">
        <f t="shared" si="6"/>
        <v>1.0000000000000002</v>
      </c>
      <c r="C29" s="44">
        <f t="shared" si="0"/>
        <v>1</v>
      </c>
      <c r="D29" s="44">
        <f t="shared" si="1"/>
        <v>510</v>
      </c>
      <c r="E29" s="44">
        <f t="shared" si="2"/>
        <v>510.00000000000006</v>
      </c>
      <c r="F29" s="44">
        <f t="shared" si="3"/>
        <v>510</v>
      </c>
      <c r="G29" s="44">
        <f t="shared" si="4"/>
        <v>1</v>
      </c>
      <c r="H29" s="43">
        <f t="shared" si="5"/>
        <v>510</v>
      </c>
    </row>
    <row r="35" ht="21" customHeight="1" x14ac:dyDescent="0.25"/>
    <row r="36" hidden="1" x14ac:dyDescent="0.25"/>
    <row r="37" hidden="1" x14ac:dyDescent="0.25"/>
    <row r="38" hidden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4</vt:i4>
      </vt:variant>
    </vt:vector>
  </HeadingPairs>
  <TitlesOfParts>
    <vt:vector size="15" baseType="lpstr">
      <vt:lpstr>BF Filter Latency</vt:lpstr>
      <vt:lpstr>Attenuation vs. Latency</vt:lpstr>
      <vt:lpstr>D-term Reaction</vt:lpstr>
      <vt:lpstr>&lt;spacer&gt;</vt:lpstr>
      <vt:lpstr>Delay and Timing</vt:lpstr>
      <vt:lpstr>Filter Test</vt:lpstr>
      <vt:lpstr>Qick Calc sheet</vt:lpstr>
      <vt:lpstr>FKF-Cutoff Calcs</vt:lpstr>
      <vt:lpstr>Gyro LPF1</vt:lpstr>
      <vt:lpstr>D-term LPF1</vt:lpstr>
      <vt:lpstr>Dyn Notch</vt:lpstr>
      <vt:lpstr>'Dyn Notch'!Dterm_LPF1</vt:lpstr>
      <vt:lpstr>Dterm_LPF1</vt:lpstr>
      <vt:lpstr>Dyn_Notch</vt:lpstr>
      <vt:lpstr>Gyro_LPF1</vt:lpstr>
    </vt:vector>
  </TitlesOfParts>
  <Company>Herbert, Rowland and Grubic,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Spatz, Mark</dc:creator>
  <cp:lastModifiedBy>Spatz, Mark</cp:lastModifiedBy>
  <cp:lastPrinted>2019-01-03T16:30:46Z</cp:lastPrinted>
  <dcterms:created xsi:type="dcterms:W3CDTF">2018-02-20T16:35:59Z</dcterms:created>
  <dcterms:modified xsi:type="dcterms:W3CDTF">2019-01-04T20:03:29Z</dcterms:modified>
</cp:coreProperties>
</file>